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0.151\disk1\0.4_data\$$$\dataentry\各大会\21_LONG\"/>
    </mc:Choice>
  </mc:AlternateContent>
  <xr:revisionPtr revIDLastSave="0" documentId="8_{CB8AE74B-BFDF-4B33-828A-B3881EEB7863}" xr6:coauthVersionLast="47" xr6:coauthVersionMax="47" xr10:uidLastSave="{00000000-0000-0000-0000-000000000000}"/>
  <workbookProtection workbookAlgorithmName="SHA-512" workbookHashValue="THnQ8V78A6RQ9duR+GjWMkzE67Qj7VfLS7hnPZvUqs9LojMcudfCyqNbIr8WtHzFIlrHMgGyZM49QrmQ8eH4Ig==" workbookSaltValue="XdpklX54h5MgwGGqpWeTZg==" workbookSpinCount="100000" lockStructure="1"/>
  <bookViews>
    <workbookView xWindow="-120" yWindow="-120" windowWidth="29040" windowHeight="15840" firstSheet="5" activeTab="12" xr2:uid="{00000000-000D-0000-FFFF-FFFF00000000}"/>
  </bookViews>
  <sheets>
    <sheet name="男子登録情報" sheetId="5" state="veryHidden" r:id="rId1"/>
    <sheet name="女子登録情報" sheetId="6" state="veryHidden" r:id="rId2"/>
    <sheet name="団体情報" sheetId="7" state="veryHidden" r:id="rId3"/>
    <sheet name="男子種目情報" sheetId="8" state="veryHidden" r:id="rId4"/>
    <sheet name="女子種目情報" sheetId="9" state="veryHidden" r:id="rId5"/>
    <sheet name="申込書" sheetId="1" r:id="rId6"/>
    <sheet name="団体申込一覧表（男子）" sheetId="3" r:id="rId7"/>
    <sheet name="リレー申込一覧表（男子）" sheetId="4" state="hidden" r:id="rId8"/>
    <sheet name="男子十種" sheetId="23" state="hidden" r:id="rId9"/>
    <sheet name="団体申込一覧表（女子）" sheetId="10" r:id="rId10"/>
    <sheet name="リレー申込一覧表（女子）" sheetId="11" state="hidden" r:id="rId11"/>
    <sheet name="女子七種" sheetId="24" state="hidden" r:id="rId12"/>
    <sheet name="申込人数確認表" sheetId="2" r:id="rId13"/>
    <sheet name="登録情報男子" sheetId="12" state="hidden" r:id="rId14"/>
    <sheet name="master男子" sheetId="18" state="hidden" r:id="rId15"/>
    <sheet name="登録情報女子" sheetId="17" state="hidden" r:id="rId16"/>
    <sheet name="master女子" sheetId="19" state="hidden" r:id="rId17"/>
    <sheet name="リレー選手" sheetId="21" state="hidden" r:id="rId18"/>
    <sheet name="リレーマスター" sheetId="20" state="hidden" r:id="rId19"/>
  </sheets>
  <externalReferences>
    <externalReference r:id="rId20"/>
  </externalReferences>
  <definedNames>
    <definedName name="_xlnm._FilterDatabase" localSheetId="14" hidden="1">master男子!$A$1:$AE$138</definedName>
    <definedName name="_xlnm._FilterDatabase" localSheetId="15" hidden="1">登録情報女子!$A$1:$M$982</definedName>
    <definedName name="_xlnm._FilterDatabase" localSheetId="13" hidden="1">登録情報男子!$A$1:$N$2319</definedName>
    <definedName name="_xlnm.Print_Area" localSheetId="10">'リレー申込一覧表（女子）'!$B$1:$W$23</definedName>
    <definedName name="_xlnm.Print_Area" localSheetId="7">'リレー申込一覧表（男子）'!$B$1:$W$23</definedName>
    <definedName name="_xlnm.Print_Area" localSheetId="5">申込書!$B$1:$D$13</definedName>
    <definedName name="_xlnm.Print_Area" localSheetId="12">申込人数確認表!$A$1:$H$28</definedName>
    <definedName name="_xlnm.Print_Area" localSheetId="9">INDIRECT('団体申込一覧表（女子）'!$X$6)</definedName>
    <definedName name="_xlnm.Print_Area" localSheetId="6">INDIRECT('団体申込一覧表（男子）'!$X$6)</definedName>
    <definedName name="_xlnm.Print_Titles" localSheetId="9">'団体申込一覧表（女子）'!$1:$9</definedName>
    <definedName name="_xlnm.Print_Titles" localSheetId="6">'団体申込一覧表（男子）'!$1:$9</definedName>
    <definedName name="RECファイル名">INDIRECT([1]ｺｰﾄﾞ!$N$1)</definedName>
    <definedName name="女子リレー種目リスト">INDIRECT([1]ｺｰﾄﾞ!$K$1)</definedName>
    <definedName name="女子一般種目リスト">INDIRECT([1]ｺｰﾄﾞ!$H$1)</definedName>
    <definedName name="設定フォルダ">INDIRECT([1]ｺｰﾄﾞ!$P$1)</definedName>
    <definedName name="全種別リスト">INDIRECT([1]ｺｰﾄﾞ!$E$1)</definedName>
    <definedName name="全種目リスト">INDIRECT([1]ｺｰﾄﾞ!$B$1)</definedName>
    <definedName name="男子リレー種目リスト">INDIRECT([1]ｺｰﾄﾞ!$J$1)</definedName>
    <definedName name="男子一般種目リスト">INDIRECT([1]ｺｰﾄﾞ!$G$1)</definedName>
  </definedNames>
  <calcPr calcId="191028"/>
</workbook>
</file>

<file path=xl/calcChain.xml><?xml version="1.0" encoding="utf-8"?>
<calcChain xmlns="http://schemas.openxmlformats.org/spreadsheetml/2006/main">
  <c r="N6" i="19" l="1"/>
  <c r="N7" i="19"/>
  <c r="N8" i="19"/>
  <c r="N9" i="19"/>
  <c r="N10" i="19"/>
  <c r="N11" i="19"/>
  <c r="N12" i="19"/>
  <c r="N13" i="19"/>
  <c r="N14" i="19"/>
  <c r="N15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N28" i="19"/>
  <c r="N29" i="19"/>
  <c r="N30" i="19"/>
  <c r="N31" i="19"/>
  <c r="N32" i="19"/>
  <c r="N33" i="19"/>
  <c r="N34" i="19"/>
  <c r="N35" i="19"/>
  <c r="N36" i="19"/>
  <c r="N37" i="19"/>
  <c r="N38" i="19"/>
  <c r="N39" i="19"/>
  <c r="N40" i="19"/>
  <c r="N41" i="19"/>
  <c r="N42" i="19"/>
  <c r="N43" i="19"/>
  <c r="N44" i="19"/>
  <c r="N45" i="19"/>
  <c r="N46" i="19"/>
  <c r="N47" i="19"/>
  <c r="N48" i="19"/>
  <c r="N49" i="19"/>
  <c r="N50" i="19"/>
  <c r="N51" i="19"/>
  <c r="N52" i="19"/>
  <c r="N53" i="19"/>
  <c r="N54" i="19"/>
  <c r="N55" i="19"/>
  <c r="N56" i="19"/>
  <c r="N57" i="19"/>
  <c r="N58" i="19"/>
  <c r="N59" i="19"/>
  <c r="N60" i="19"/>
  <c r="N61" i="19"/>
  <c r="N62" i="19"/>
  <c r="N63" i="19"/>
  <c r="N64" i="19"/>
  <c r="N65" i="19"/>
  <c r="N66" i="19"/>
  <c r="N67" i="19"/>
  <c r="N68" i="19"/>
  <c r="N69" i="19"/>
  <c r="N70" i="19"/>
  <c r="N71" i="19"/>
  <c r="N72" i="19"/>
  <c r="N73" i="19"/>
  <c r="N74" i="19"/>
  <c r="N75" i="19"/>
  <c r="N76" i="19"/>
  <c r="N77" i="19"/>
  <c r="N78" i="19"/>
  <c r="N79" i="19"/>
  <c r="N80" i="19"/>
  <c r="N81" i="19"/>
  <c r="N82" i="19"/>
  <c r="N83" i="19"/>
  <c r="N84" i="19"/>
  <c r="N85" i="19"/>
  <c r="N86" i="19"/>
  <c r="N87" i="19"/>
  <c r="N88" i="19"/>
  <c r="N89" i="19"/>
  <c r="N90" i="19"/>
  <c r="N91" i="19"/>
  <c r="N92" i="19"/>
  <c r="N93" i="19"/>
  <c r="N94" i="19"/>
  <c r="N95" i="19"/>
  <c r="N96" i="19"/>
  <c r="N97" i="19"/>
  <c r="N98" i="19"/>
  <c r="N99" i="19"/>
  <c r="N100" i="19"/>
  <c r="N101" i="19"/>
  <c r="N102" i="19"/>
  <c r="N103" i="19"/>
  <c r="N104" i="19"/>
  <c r="N105" i="19"/>
  <c r="N106" i="19"/>
  <c r="N107" i="19"/>
  <c r="N108" i="19"/>
  <c r="N109" i="19"/>
  <c r="N110" i="19"/>
  <c r="N111" i="19"/>
  <c r="N112" i="19"/>
  <c r="N113" i="19"/>
  <c r="N114" i="19"/>
  <c r="N115" i="19"/>
  <c r="N116" i="19"/>
  <c r="N117" i="19"/>
  <c r="N118" i="19"/>
  <c r="N119" i="19"/>
  <c r="N120" i="19"/>
  <c r="N121" i="19"/>
  <c r="N122" i="19"/>
  <c r="N123" i="19"/>
  <c r="N124" i="19"/>
  <c r="N125" i="19"/>
  <c r="N126" i="19"/>
  <c r="N127" i="19"/>
  <c r="N128" i="19"/>
  <c r="N129" i="19"/>
  <c r="N130" i="19"/>
  <c r="N131" i="19"/>
  <c r="N132" i="19"/>
  <c r="N133" i="19"/>
  <c r="N134" i="19"/>
  <c r="N135" i="19"/>
  <c r="N136" i="19"/>
  <c r="N137" i="19"/>
  <c r="N138" i="19"/>
  <c r="N8" i="18"/>
  <c r="N9" i="18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4" i="18"/>
  <c r="N95" i="18"/>
  <c r="N96" i="18"/>
  <c r="N97" i="18"/>
  <c r="N98" i="18"/>
  <c r="N99" i="18"/>
  <c r="N100" i="18"/>
  <c r="N101" i="18"/>
  <c r="N102" i="18"/>
  <c r="N103" i="18"/>
  <c r="N104" i="18"/>
  <c r="N105" i="18"/>
  <c r="N106" i="18"/>
  <c r="N107" i="18"/>
  <c r="N108" i="18"/>
  <c r="N109" i="18"/>
  <c r="N110" i="18"/>
  <c r="N111" i="18"/>
  <c r="N112" i="18"/>
  <c r="N113" i="18"/>
  <c r="N114" i="18"/>
  <c r="N115" i="18"/>
  <c r="N116" i="18"/>
  <c r="N117" i="18"/>
  <c r="N118" i="18"/>
  <c r="N119" i="18"/>
  <c r="N120" i="18"/>
  <c r="N121" i="18"/>
  <c r="N122" i="18"/>
  <c r="N123" i="18"/>
  <c r="N124" i="18"/>
  <c r="N125" i="18"/>
  <c r="N126" i="18"/>
  <c r="N127" i="18"/>
  <c r="N128" i="18"/>
  <c r="N129" i="18"/>
  <c r="N130" i="18"/>
  <c r="N131" i="18"/>
  <c r="N132" i="18"/>
  <c r="N133" i="18"/>
  <c r="N134" i="18"/>
  <c r="N135" i="18"/>
  <c r="N136" i="18"/>
  <c r="N137" i="18"/>
  <c r="N138" i="18"/>
  <c r="K3" i="19"/>
  <c r="K4" i="19"/>
  <c r="G4" i="19" s="1"/>
  <c r="K5" i="19"/>
  <c r="K6" i="19"/>
  <c r="B6" i="19" s="1"/>
  <c r="K7" i="19"/>
  <c r="K8" i="19"/>
  <c r="C8" i="19" s="1"/>
  <c r="K9" i="19"/>
  <c r="B9" i="19" s="1"/>
  <c r="K10" i="19"/>
  <c r="D10" i="19"/>
  <c r="K11" i="19"/>
  <c r="K12" i="19"/>
  <c r="K13" i="19"/>
  <c r="K14" i="19"/>
  <c r="D14" i="19"/>
  <c r="K15" i="19"/>
  <c r="K16" i="19"/>
  <c r="K17" i="19"/>
  <c r="K18" i="19"/>
  <c r="D18" i="19"/>
  <c r="K19" i="19"/>
  <c r="K20" i="19"/>
  <c r="K21" i="19"/>
  <c r="K22" i="19"/>
  <c r="D22" i="19"/>
  <c r="K23" i="19"/>
  <c r="K24" i="19"/>
  <c r="K25" i="19"/>
  <c r="K26" i="19"/>
  <c r="K27" i="19"/>
  <c r="K28" i="19"/>
  <c r="K29" i="19"/>
  <c r="K30" i="19"/>
  <c r="D30" i="19"/>
  <c r="K31" i="19"/>
  <c r="K32" i="19"/>
  <c r="K33" i="19"/>
  <c r="K34" i="19"/>
  <c r="D34" i="19"/>
  <c r="K35" i="19"/>
  <c r="K36" i="19"/>
  <c r="K37" i="19"/>
  <c r="K38" i="19"/>
  <c r="K39" i="19"/>
  <c r="K40" i="19"/>
  <c r="K41" i="19"/>
  <c r="K42" i="19"/>
  <c r="D42" i="19"/>
  <c r="K43" i="19"/>
  <c r="K44" i="19"/>
  <c r="K45" i="19"/>
  <c r="K46" i="19"/>
  <c r="D46" i="19"/>
  <c r="K47" i="19"/>
  <c r="K48" i="19"/>
  <c r="K49" i="19"/>
  <c r="K50" i="19"/>
  <c r="K51" i="19"/>
  <c r="K52" i="19"/>
  <c r="K53" i="19"/>
  <c r="K54" i="19"/>
  <c r="D54" i="19"/>
  <c r="K55" i="19"/>
  <c r="K56" i="19"/>
  <c r="K57" i="19"/>
  <c r="K58" i="19"/>
  <c r="D58" i="19"/>
  <c r="K59" i="19"/>
  <c r="K60" i="19"/>
  <c r="K61" i="19"/>
  <c r="K62" i="19"/>
  <c r="K63" i="19"/>
  <c r="K64" i="19"/>
  <c r="H64" i="19"/>
  <c r="K65" i="19"/>
  <c r="K66" i="19"/>
  <c r="D66" i="19"/>
  <c r="K67" i="19"/>
  <c r="K68" i="19"/>
  <c r="H68" i="19"/>
  <c r="K69" i="19"/>
  <c r="K70" i="19"/>
  <c r="D70" i="19"/>
  <c r="K71" i="19"/>
  <c r="K72" i="19"/>
  <c r="H72" i="19"/>
  <c r="K73" i="19"/>
  <c r="K74" i="19"/>
  <c r="K75" i="19"/>
  <c r="K76" i="19"/>
  <c r="H76" i="19"/>
  <c r="K77" i="19"/>
  <c r="K78" i="19"/>
  <c r="C78" i="19"/>
  <c r="K79" i="19"/>
  <c r="K80" i="19"/>
  <c r="H80" i="19"/>
  <c r="K81" i="19"/>
  <c r="K82" i="19"/>
  <c r="C82" i="19"/>
  <c r="K83" i="19"/>
  <c r="K84" i="19"/>
  <c r="H84" i="19"/>
  <c r="K85" i="19"/>
  <c r="K86" i="19"/>
  <c r="K87" i="19"/>
  <c r="K88" i="19"/>
  <c r="H88" i="19"/>
  <c r="K89" i="19"/>
  <c r="K90" i="19"/>
  <c r="E90" i="19"/>
  <c r="K91" i="19"/>
  <c r="K92" i="19"/>
  <c r="H92" i="19"/>
  <c r="K93" i="19"/>
  <c r="K94" i="19"/>
  <c r="E94" i="19"/>
  <c r="K95" i="19"/>
  <c r="K96" i="19"/>
  <c r="H96" i="19"/>
  <c r="K97" i="19"/>
  <c r="K98" i="19"/>
  <c r="K99" i="19"/>
  <c r="K100" i="19"/>
  <c r="H100" i="19"/>
  <c r="K101" i="19"/>
  <c r="K102" i="19"/>
  <c r="C102" i="19"/>
  <c r="K103" i="19"/>
  <c r="K104" i="19"/>
  <c r="H104" i="19"/>
  <c r="K105" i="19"/>
  <c r="K106" i="19"/>
  <c r="E106" i="19"/>
  <c r="K107" i="19"/>
  <c r="K108" i="19"/>
  <c r="H108" i="19"/>
  <c r="K109" i="19"/>
  <c r="K110" i="19"/>
  <c r="K111" i="19"/>
  <c r="K112" i="19"/>
  <c r="H112" i="19"/>
  <c r="K113" i="19"/>
  <c r="K114" i="19"/>
  <c r="C114" i="19"/>
  <c r="K115" i="19"/>
  <c r="K116" i="19"/>
  <c r="H116" i="19"/>
  <c r="K117" i="19"/>
  <c r="K118" i="19"/>
  <c r="C118" i="19"/>
  <c r="K119" i="19"/>
  <c r="K120" i="19"/>
  <c r="H120" i="19"/>
  <c r="K121" i="19"/>
  <c r="K122" i="19"/>
  <c r="K123" i="19"/>
  <c r="K124" i="19"/>
  <c r="H124" i="19"/>
  <c r="K125" i="19"/>
  <c r="K126" i="19"/>
  <c r="C126" i="19"/>
  <c r="K127" i="19"/>
  <c r="K128" i="19"/>
  <c r="H128" i="19"/>
  <c r="K129" i="19"/>
  <c r="K130" i="19"/>
  <c r="C130" i="19"/>
  <c r="K131" i="19"/>
  <c r="K132" i="19"/>
  <c r="H132" i="19"/>
  <c r="K133" i="19"/>
  <c r="K134" i="19"/>
  <c r="K135" i="19"/>
  <c r="K136" i="19"/>
  <c r="H136" i="19"/>
  <c r="K137" i="19"/>
  <c r="K138" i="19"/>
  <c r="E138" i="19"/>
  <c r="K2" i="19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0" i="10"/>
  <c r="E11" i="10"/>
  <c r="BG11" i="10" s="1"/>
  <c r="E12" i="10"/>
  <c r="E13" i="10"/>
  <c r="E14" i="10"/>
  <c r="E15" i="10"/>
  <c r="BG15" i="10" s="1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0" i="10"/>
  <c r="D11" i="10"/>
  <c r="BK11" i="10" s="1"/>
  <c r="D12" i="10"/>
  <c r="D13" i="10"/>
  <c r="D14" i="10"/>
  <c r="D15" i="10"/>
  <c r="BU15" i="10" s="1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0" i="10"/>
  <c r="H7" i="19"/>
  <c r="H8" i="19"/>
  <c r="H11" i="19"/>
  <c r="H12" i="19"/>
  <c r="H13" i="19"/>
  <c r="H15" i="19"/>
  <c r="H16" i="19"/>
  <c r="H17" i="19"/>
  <c r="H19" i="19"/>
  <c r="H20" i="19"/>
  <c r="H21" i="19"/>
  <c r="H23" i="19"/>
  <c r="H24" i="19"/>
  <c r="H25" i="19"/>
  <c r="H27" i="19"/>
  <c r="H28" i="19"/>
  <c r="H29" i="19"/>
  <c r="H31" i="19"/>
  <c r="H32" i="19"/>
  <c r="H33" i="19"/>
  <c r="H35" i="19"/>
  <c r="H36" i="19"/>
  <c r="H37" i="19"/>
  <c r="H39" i="19"/>
  <c r="H40" i="19"/>
  <c r="H41" i="19"/>
  <c r="H43" i="19"/>
  <c r="H44" i="19"/>
  <c r="H45" i="19"/>
  <c r="H47" i="19"/>
  <c r="H48" i="19"/>
  <c r="H49" i="19"/>
  <c r="H51" i="19"/>
  <c r="H52" i="19"/>
  <c r="H53" i="19"/>
  <c r="H55" i="19"/>
  <c r="H56" i="19"/>
  <c r="H57" i="19"/>
  <c r="H59" i="19"/>
  <c r="H60" i="19"/>
  <c r="H61" i="19"/>
  <c r="H63" i="19"/>
  <c r="H65" i="19"/>
  <c r="H67" i="19"/>
  <c r="H69" i="19"/>
  <c r="H71" i="19"/>
  <c r="H73" i="19"/>
  <c r="H75" i="19"/>
  <c r="H77" i="19"/>
  <c r="H79" i="19"/>
  <c r="H81" i="19"/>
  <c r="H83" i="19"/>
  <c r="H85" i="19"/>
  <c r="H87" i="19"/>
  <c r="H89" i="19"/>
  <c r="H91" i="19"/>
  <c r="H93" i="19"/>
  <c r="H95" i="19"/>
  <c r="H97" i="19"/>
  <c r="H99" i="19"/>
  <c r="H101" i="19"/>
  <c r="H103" i="19"/>
  <c r="H105" i="19"/>
  <c r="H107" i="19"/>
  <c r="H109" i="19"/>
  <c r="H111" i="19"/>
  <c r="H113" i="19"/>
  <c r="H115" i="19"/>
  <c r="H117" i="19"/>
  <c r="H119" i="19"/>
  <c r="H121" i="19"/>
  <c r="H123" i="19"/>
  <c r="H125" i="19"/>
  <c r="H127" i="19"/>
  <c r="H129" i="19"/>
  <c r="H131" i="19"/>
  <c r="H133" i="19"/>
  <c r="H135" i="19"/>
  <c r="H137" i="19"/>
  <c r="G7" i="19"/>
  <c r="G8" i="19"/>
  <c r="G11" i="19"/>
  <c r="G12" i="19"/>
  <c r="G13" i="19"/>
  <c r="G15" i="19"/>
  <c r="G16" i="19"/>
  <c r="G17" i="19"/>
  <c r="G19" i="19"/>
  <c r="G20" i="19"/>
  <c r="G21" i="19"/>
  <c r="G23" i="19"/>
  <c r="G24" i="19"/>
  <c r="G25" i="19"/>
  <c r="G27" i="19"/>
  <c r="G28" i="19"/>
  <c r="G29" i="19"/>
  <c r="G31" i="19"/>
  <c r="G32" i="19"/>
  <c r="G33" i="19"/>
  <c r="G35" i="19"/>
  <c r="G36" i="19"/>
  <c r="G37" i="19"/>
  <c r="G39" i="19"/>
  <c r="G40" i="19"/>
  <c r="G41" i="19"/>
  <c r="G43" i="19"/>
  <c r="G44" i="19"/>
  <c r="G45" i="19"/>
  <c r="G47" i="19"/>
  <c r="G48" i="19"/>
  <c r="G49" i="19"/>
  <c r="G51" i="19"/>
  <c r="G52" i="19"/>
  <c r="G53" i="19"/>
  <c r="G55" i="19"/>
  <c r="G56" i="19"/>
  <c r="G57" i="19"/>
  <c r="G59" i="19"/>
  <c r="G60" i="19"/>
  <c r="G61" i="19"/>
  <c r="G63" i="19"/>
  <c r="G65" i="19"/>
  <c r="G67" i="19"/>
  <c r="G69" i="19"/>
  <c r="G71" i="19"/>
  <c r="G73" i="19"/>
  <c r="G75" i="19"/>
  <c r="G77" i="19"/>
  <c r="G79" i="19"/>
  <c r="G81" i="19"/>
  <c r="G83" i="19"/>
  <c r="G85" i="19"/>
  <c r="G87" i="19"/>
  <c r="G89" i="19"/>
  <c r="G91" i="19"/>
  <c r="G93" i="19"/>
  <c r="G95" i="19"/>
  <c r="G97" i="19"/>
  <c r="G99" i="19"/>
  <c r="G101" i="19"/>
  <c r="G103" i="19"/>
  <c r="G105" i="19"/>
  <c r="G107" i="19"/>
  <c r="G109" i="19"/>
  <c r="G111" i="19"/>
  <c r="G113" i="19"/>
  <c r="G115" i="19"/>
  <c r="G117" i="19"/>
  <c r="G119" i="19"/>
  <c r="G121" i="19"/>
  <c r="G123" i="19"/>
  <c r="G125" i="19"/>
  <c r="G127" i="19"/>
  <c r="G129" i="19"/>
  <c r="G131" i="19"/>
  <c r="G133" i="19"/>
  <c r="G135" i="19"/>
  <c r="G137" i="19"/>
  <c r="E7" i="19"/>
  <c r="E8" i="19"/>
  <c r="E11" i="19"/>
  <c r="E12" i="19"/>
  <c r="E13" i="19"/>
  <c r="E15" i="19"/>
  <c r="E16" i="19"/>
  <c r="E17" i="19"/>
  <c r="E19" i="19"/>
  <c r="E20" i="19"/>
  <c r="E21" i="19"/>
  <c r="E23" i="19"/>
  <c r="E24" i="19"/>
  <c r="E25" i="19"/>
  <c r="E27" i="19"/>
  <c r="E28" i="19"/>
  <c r="E29" i="19"/>
  <c r="E31" i="19"/>
  <c r="E32" i="19"/>
  <c r="E33" i="19"/>
  <c r="E35" i="19"/>
  <c r="E36" i="19"/>
  <c r="E37" i="19"/>
  <c r="E39" i="19"/>
  <c r="E40" i="19"/>
  <c r="E41" i="19"/>
  <c r="E43" i="19"/>
  <c r="E44" i="19"/>
  <c r="E45" i="19"/>
  <c r="E47" i="19"/>
  <c r="E48" i="19"/>
  <c r="E49" i="19"/>
  <c r="E51" i="19"/>
  <c r="E52" i="19"/>
  <c r="E53" i="19"/>
  <c r="E55" i="19"/>
  <c r="E56" i="19"/>
  <c r="E57" i="19"/>
  <c r="E59" i="19"/>
  <c r="E60" i="19"/>
  <c r="E61" i="19"/>
  <c r="E63" i="19"/>
  <c r="E65" i="19"/>
  <c r="E67" i="19"/>
  <c r="E69" i="19"/>
  <c r="E71" i="19"/>
  <c r="E73" i="19"/>
  <c r="E75" i="19"/>
  <c r="E77" i="19"/>
  <c r="E79" i="19"/>
  <c r="E81" i="19"/>
  <c r="E83" i="19"/>
  <c r="E85" i="19"/>
  <c r="E86" i="19"/>
  <c r="E87" i="19"/>
  <c r="E89" i="19"/>
  <c r="E91" i="19"/>
  <c r="E93" i="19"/>
  <c r="E95" i="19"/>
  <c r="E97" i="19"/>
  <c r="E99" i="19"/>
  <c r="E101" i="19"/>
  <c r="E102" i="19"/>
  <c r="E103" i="19"/>
  <c r="E105" i="19"/>
  <c r="E107" i="19"/>
  <c r="E109" i="19"/>
  <c r="E111" i="19"/>
  <c r="E113" i="19"/>
  <c r="E115" i="19"/>
  <c r="E117" i="19"/>
  <c r="E118" i="19"/>
  <c r="E119" i="19"/>
  <c r="E121" i="19"/>
  <c r="E123" i="19"/>
  <c r="E125" i="19"/>
  <c r="E127" i="19"/>
  <c r="E129" i="19"/>
  <c r="E131" i="19"/>
  <c r="E133" i="19"/>
  <c r="E134" i="19"/>
  <c r="E135" i="19"/>
  <c r="E137" i="19"/>
  <c r="D7" i="19"/>
  <c r="D8" i="19"/>
  <c r="D11" i="19"/>
  <c r="D12" i="19"/>
  <c r="D13" i="19"/>
  <c r="D15" i="19"/>
  <c r="D16" i="19"/>
  <c r="D17" i="19"/>
  <c r="D19" i="19"/>
  <c r="D20" i="19"/>
  <c r="D21" i="19"/>
  <c r="D23" i="19"/>
  <c r="D24" i="19"/>
  <c r="D25" i="19"/>
  <c r="D27" i="19"/>
  <c r="D28" i="19"/>
  <c r="D29" i="19"/>
  <c r="D31" i="19"/>
  <c r="D32" i="19"/>
  <c r="D33" i="19"/>
  <c r="D35" i="19"/>
  <c r="D36" i="19"/>
  <c r="D37" i="19"/>
  <c r="D39" i="19"/>
  <c r="D40" i="19"/>
  <c r="D41" i="19"/>
  <c r="D43" i="19"/>
  <c r="D44" i="19"/>
  <c r="D45" i="19"/>
  <c r="D47" i="19"/>
  <c r="D48" i="19"/>
  <c r="D49" i="19"/>
  <c r="D51" i="19"/>
  <c r="D52" i="19"/>
  <c r="D53" i="19"/>
  <c r="D55" i="19"/>
  <c r="D56" i="19"/>
  <c r="D57" i="19"/>
  <c r="D59" i="19"/>
  <c r="D60" i="19"/>
  <c r="D61" i="19"/>
  <c r="D63" i="19"/>
  <c r="D64" i="19"/>
  <c r="D65" i="19"/>
  <c r="D67" i="19"/>
  <c r="D68" i="19"/>
  <c r="D69" i="19"/>
  <c r="D71" i="19"/>
  <c r="D72" i="19"/>
  <c r="D73" i="19"/>
  <c r="D75" i="19"/>
  <c r="D77" i="19"/>
  <c r="D79" i="19"/>
  <c r="D81" i="19"/>
  <c r="D83" i="19"/>
  <c r="D85" i="19"/>
  <c r="D86" i="19"/>
  <c r="D87" i="19"/>
  <c r="D89" i="19"/>
  <c r="D91" i="19"/>
  <c r="D93" i="19"/>
  <c r="D95" i="19"/>
  <c r="D97" i="19"/>
  <c r="D99" i="19"/>
  <c r="D101" i="19"/>
  <c r="D102" i="19"/>
  <c r="D103" i="19"/>
  <c r="D105" i="19"/>
  <c r="D107" i="19"/>
  <c r="D109" i="19"/>
  <c r="D111" i="19"/>
  <c r="D113" i="19"/>
  <c r="D115" i="19"/>
  <c r="D117" i="19"/>
  <c r="D118" i="19"/>
  <c r="D119" i="19"/>
  <c r="D121" i="19"/>
  <c r="D123" i="19"/>
  <c r="D125" i="19"/>
  <c r="D127" i="19"/>
  <c r="D129" i="19"/>
  <c r="D131" i="19"/>
  <c r="D133" i="19"/>
  <c r="D134" i="19"/>
  <c r="D135" i="19"/>
  <c r="D137" i="19"/>
  <c r="C7" i="19"/>
  <c r="C11" i="19"/>
  <c r="C12" i="19"/>
  <c r="C13" i="19"/>
  <c r="C15" i="19"/>
  <c r="C16" i="19"/>
  <c r="C17" i="19"/>
  <c r="C19" i="19"/>
  <c r="C20" i="19"/>
  <c r="C21" i="19"/>
  <c r="C23" i="19"/>
  <c r="C24" i="19"/>
  <c r="C25" i="19"/>
  <c r="C27" i="19"/>
  <c r="C28" i="19"/>
  <c r="C29" i="19"/>
  <c r="C31" i="19"/>
  <c r="C32" i="19"/>
  <c r="C33" i="19"/>
  <c r="C35" i="19"/>
  <c r="C36" i="19"/>
  <c r="C37" i="19"/>
  <c r="C39" i="19"/>
  <c r="C40" i="19"/>
  <c r="C41" i="19"/>
  <c r="C43" i="19"/>
  <c r="C44" i="19"/>
  <c r="C45" i="19"/>
  <c r="C47" i="19"/>
  <c r="C48" i="19"/>
  <c r="C49" i="19"/>
  <c r="C51" i="19"/>
  <c r="C52" i="19"/>
  <c r="C53" i="19"/>
  <c r="C55" i="19"/>
  <c r="C56" i="19"/>
  <c r="C57" i="19"/>
  <c r="C59" i="19"/>
  <c r="C60" i="19"/>
  <c r="C61" i="19"/>
  <c r="C63" i="19"/>
  <c r="C64" i="19"/>
  <c r="C65" i="19"/>
  <c r="C67" i="19"/>
  <c r="C68" i="19"/>
  <c r="C69" i="19"/>
  <c r="C71" i="19"/>
  <c r="C72" i="19"/>
  <c r="C73" i="19"/>
  <c r="C75" i="19"/>
  <c r="C76" i="19"/>
  <c r="C77" i="19"/>
  <c r="C79" i="19"/>
  <c r="C80" i="19"/>
  <c r="C81" i="19"/>
  <c r="C83" i="19"/>
  <c r="C84" i="19"/>
  <c r="C85" i="19"/>
  <c r="C87" i="19"/>
  <c r="C88" i="19"/>
  <c r="C89" i="19"/>
  <c r="C91" i="19"/>
  <c r="C92" i="19"/>
  <c r="C93" i="19"/>
  <c r="C95" i="19"/>
  <c r="C96" i="19"/>
  <c r="C97" i="19"/>
  <c r="C99" i="19"/>
  <c r="C100" i="19"/>
  <c r="C101" i="19"/>
  <c r="C103" i="19"/>
  <c r="C104" i="19"/>
  <c r="C105" i="19"/>
  <c r="C107" i="19"/>
  <c r="C108" i="19"/>
  <c r="C109" i="19"/>
  <c r="C111" i="19"/>
  <c r="C112" i="19"/>
  <c r="C113" i="19"/>
  <c r="C115" i="19"/>
  <c r="C116" i="19"/>
  <c r="C117" i="19"/>
  <c r="C119" i="19"/>
  <c r="C120" i="19"/>
  <c r="C121" i="19"/>
  <c r="C123" i="19"/>
  <c r="C124" i="19"/>
  <c r="C125" i="19"/>
  <c r="C127" i="19"/>
  <c r="C128" i="19"/>
  <c r="C129" i="19"/>
  <c r="C131" i="19"/>
  <c r="C133" i="19"/>
  <c r="C135" i="19"/>
  <c r="C137" i="19"/>
  <c r="B7" i="19"/>
  <c r="B8" i="19"/>
  <c r="B11" i="19"/>
  <c r="B12" i="19"/>
  <c r="B13" i="19"/>
  <c r="B15" i="19"/>
  <c r="B16" i="19"/>
  <c r="B17" i="19"/>
  <c r="B19" i="19"/>
  <c r="B20" i="19"/>
  <c r="B21" i="19"/>
  <c r="B23" i="19"/>
  <c r="B24" i="19"/>
  <c r="B25" i="19"/>
  <c r="B27" i="19"/>
  <c r="B28" i="19"/>
  <c r="B29" i="19"/>
  <c r="B31" i="19"/>
  <c r="B32" i="19"/>
  <c r="B33" i="19"/>
  <c r="B35" i="19"/>
  <c r="B36" i="19"/>
  <c r="B37" i="19"/>
  <c r="B39" i="19"/>
  <c r="B40" i="19"/>
  <c r="B41" i="19"/>
  <c r="B43" i="19"/>
  <c r="B44" i="19"/>
  <c r="B45" i="19"/>
  <c r="B47" i="19"/>
  <c r="B48" i="19"/>
  <c r="B49" i="19"/>
  <c r="B51" i="19"/>
  <c r="B52" i="19"/>
  <c r="B53" i="19"/>
  <c r="B55" i="19"/>
  <c r="B56" i="19"/>
  <c r="B57" i="19"/>
  <c r="B59" i="19"/>
  <c r="B60" i="19"/>
  <c r="B61" i="19"/>
  <c r="B63" i="19"/>
  <c r="B64" i="19"/>
  <c r="B65" i="19"/>
  <c r="B67" i="19"/>
  <c r="B68" i="19"/>
  <c r="B69" i="19"/>
  <c r="B71" i="19"/>
  <c r="B72" i="19"/>
  <c r="B73" i="19"/>
  <c r="B75" i="19"/>
  <c r="B76" i="19"/>
  <c r="B77" i="19"/>
  <c r="B79" i="19"/>
  <c r="B80" i="19"/>
  <c r="B81" i="19"/>
  <c r="B83" i="19"/>
  <c r="B84" i="19"/>
  <c r="B85" i="19"/>
  <c r="B87" i="19"/>
  <c r="B88" i="19"/>
  <c r="B89" i="19"/>
  <c r="B91" i="19"/>
  <c r="B92" i="19"/>
  <c r="B93" i="19"/>
  <c r="B95" i="19"/>
  <c r="B96" i="19"/>
  <c r="B97" i="19"/>
  <c r="B99" i="19"/>
  <c r="B100" i="19"/>
  <c r="B101" i="19"/>
  <c r="B103" i="19"/>
  <c r="B104" i="19"/>
  <c r="B105" i="19"/>
  <c r="B107" i="19"/>
  <c r="B108" i="19"/>
  <c r="B109" i="19"/>
  <c r="B111" i="19"/>
  <c r="B112" i="19"/>
  <c r="B113" i="19"/>
  <c r="B115" i="19"/>
  <c r="B116" i="19"/>
  <c r="B117" i="19"/>
  <c r="B119" i="19"/>
  <c r="B120" i="19"/>
  <c r="B121" i="19"/>
  <c r="B123" i="19"/>
  <c r="B124" i="19"/>
  <c r="B125" i="19"/>
  <c r="B127" i="19"/>
  <c r="B128" i="19"/>
  <c r="B129" i="19"/>
  <c r="B131" i="19"/>
  <c r="B132" i="19"/>
  <c r="B133" i="19"/>
  <c r="B135" i="19"/>
  <c r="B136" i="19"/>
  <c r="B137" i="19"/>
  <c r="A7" i="19"/>
  <c r="A11" i="19"/>
  <c r="A12" i="19"/>
  <c r="A13" i="19"/>
  <c r="A15" i="19"/>
  <c r="A16" i="19"/>
  <c r="A17" i="19"/>
  <c r="A19" i="19"/>
  <c r="A20" i="19"/>
  <c r="A21" i="19"/>
  <c r="A23" i="19"/>
  <c r="A24" i="19"/>
  <c r="A25" i="19"/>
  <c r="A27" i="19"/>
  <c r="A28" i="19"/>
  <c r="A29" i="19"/>
  <c r="A31" i="19"/>
  <c r="A32" i="19"/>
  <c r="A33" i="19"/>
  <c r="A35" i="19"/>
  <c r="A36" i="19"/>
  <c r="A37" i="19"/>
  <c r="A39" i="19"/>
  <c r="A40" i="19"/>
  <c r="A41" i="19"/>
  <c r="A43" i="19"/>
  <c r="A44" i="19"/>
  <c r="A45" i="19"/>
  <c r="A47" i="19"/>
  <c r="A48" i="19"/>
  <c r="A49" i="19"/>
  <c r="A51" i="19"/>
  <c r="A52" i="19"/>
  <c r="A53" i="19"/>
  <c r="A55" i="19"/>
  <c r="A56" i="19"/>
  <c r="A57" i="19"/>
  <c r="A59" i="19"/>
  <c r="A60" i="19"/>
  <c r="A61" i="19"/>
  <c r="A63" i="19"/>
  <c r="A64" i="19"/>
  <c r="A65" i="19"/>
  <c r="A67" i="19"/>
  <c r="A68" i="19"/>
  <c r="A69" i="19"/>
  <c r="A71" i="19"/>
  <c r="A72" i="19"/>
  <c r="A73" i="19"/>
  <c r="A75" i="19"/>
  <c r="A76" i="19"/>
  <c r="A77" i="19"/>
  <c r="A79" i="19"/>
  <c r="A80" i="19"/>
  <c r="A81" i="19"/>
  <c r="A83" i="19"/>
  <c r="A84" i="19"/>
  <c r="A85" i="19"/>
  <c r="A87" i="19"/>
  <c r="A88" i="19"/>
  <c r="A89" i="19"/>
  <c r="A91" i="19"/>
  <c r="A92" i="19"/>
  <c r="A93" i="19"/>
  <c r="A95" i="19"/>
  <c r="A96" i="19"/>
  <c r="A97" i="19"/>
  <c r="A99" i="19"/>
  <c r="A100" i="19"/>
  <c r="A101" i="19"/>
  <c r="A103" i="19"/>
  <c r="A104" i="19"/>
  <c r="A105" i="19"/>
  <c r="A107" i="19"/>
  <c r="A108" i="19"/>
  <c r="A109" i="19"/>
  <c r="A111" i="19"/>
  <c r="A112" i="19"/>
  <c r="A113" i="19"/>
  <c r="A115" i="19"/>
  <c r="A116" i="19"/>
  <c r="A117" i="19"/>
  <c r="A119" i="19"/>
  <c r="A120" i="19"/>
  <c r="A121" i="19"/>
  <c r="A123" i="19"/>
  <c r="A124" i="19"/>
  <c r="A125" i="19"/>
  <c r="A127" i="19"/>
  <c r="A128" i="19"/>
  <c r="A129" i="19"/>
  <c r="A131" i="19"/>
  <c r="A132" i="19"/>
  <c r="A133" i="19"/>
  <c r="A135" i="19"/>
  <c r="A136" i="19"/>
  <c r="A137" i="19"/>
  <c r="AA8" i="18"/>
  <c r="AA9" i="18"/>
  <c r="AA10" i="18"/>
  <c r="AA11" i="18"/>
  <c r="AA12" i="18"/>
  <c r="AA13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29" i="18"/>
  <c r="AA30" i="18"/>
  <c r="AA31" i="18"/>
  <c r="AA32" i="18"/>
  <c r="AA33" i="18"/>
  <c r="AA34" i="18"/>
  <c r="AA35" i="18"/>
  <c r="AA36" i="18"/>
  <c r="AA37" i="18"/>
  <c r="AA38" i="18"/>
  <c r="AA39" i="18"/>
  <c r="AA40" i="18"/>
  <c r="AA41" i="18"/>
  <c r="AA42" i="18"/>
  <c r="AA43" i="18"/>
  <c r="AA44" i="18"/>
  <c r="AA45" i="18"/>
  <c r="AA46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8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4" i="18"/>
  <c r="AA95" i="18"/>
  <c r="AA96" i="18"/>
  <c r="AA97" i="18"/>
  <c r="AA98" i="18"/>
  <c r="AA99" i="18"/>
  <c r="AA100" i="18"/>
  <c r="AA101" i="18"/>
  <c r="AA102" i="18"/>
  <c r="AA103" i="18"/>
  <c r="AA104" i="18"/>
  <c r="AA105" i="18"/>
  <c r="AA106" i="18"/>
  <c r="AA107" i="18"/>
  <c r="AA108" i="18"/>
  <c r="AA109" i="18"/>
  <c r="AA110" i="18"/>
  <c r="AA111" i="18"/>
  <c r="AA112" i="18"/>
  <c r="AA113" i="18"/>
  <c r="AA114" i="18"/>
  <c r="AA115" i="18"/>
  <c r="AA116" i="18"/>
  <c r="AA117" i="18"/>
  <c r="AA118" i="18"/>
  <c r="AA119" i="18"/>
  <c r="AA120" i="18"/>
  <c r="AA121" i="18"/>
  <c r="AA122" i="18"/>
  <c r="AA123" i="18"/>
  <c r="AA124" i="18"/>
  <c r="AA125" i="18"/>
  <c r="AA126" i="18"/>
  <c r="AA127" i="18"/>
  <c r="AA128" i="18"/>
  <c r="AA129" i="18"/>
  <c r="AA130" i="18"/>
  <c r="AA131" i="18"/>
  <c r="AA132" i="18"/>
  <c r="AA133" i="18"/>
  <c r="AA134" i="18"/>
  <c r="AA135" i="18"/>
  <c r="AA136" i="18"/>
  <c r="AA137" i="18"/>
  <c r="AA138" i="18"/>
  <c r="H3" i="18"/>
  <c r="H4" i="18"/>
  <c r="H5" i="18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117" i="18"/>
  <c r="H118" i="18"/>
  <c r="H119" i="18"/>
  <c r="H120" i="18"/>
  <c r="H121" i="18"/>
  <c r="H122" i="18"/>
  <c r="H123" i="18"/>
  <c r="H124" i="18"/>
  <c r="H125" i="18"/>
  <c r="H126" i="18"/>
  <c r="H127" i="18"/>
  <c r="H128" i="18"/>
  <c r="H129" i="18"/>
  <c r="H130" i="18"/>
  <c r="H131" i="18"/>
  <c r="H132" i="18"/>
  <c r="H133" i="18"/>
  <c r="H134" i="18"/>
  <c r="H135" i="18"/>
  <c r="H136" i="18"/>
  <c r="H137" i="18"/>
  <c r="H138" i="18"/>
  <c r="H2" i="18"/>
  <c r="G3" i="18"/>
  <c r="G4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2" i="18"/>
  <c r="E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2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2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B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2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D10" i="2"/>
  <c r="G10" i="2" s="1"/>
  <c r="D11" i="2"/>
  <c r="G11" i="2" s="1"/>
  <c r="C10" i="2"/>
  <c r="F10" i="2" s="1"/>
  <c r="C11" i="2"/>
  <c r="F11" i="2" s="1"/>
  <c r="D10" i="3"/>
  <c r="BK10" i="3" s="1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0" i="3"/>
  <c r="E11" i="3"/>
  <c r="E12" i="3"/>
  <c r="E13" i="3"/>
  <c r="BG13" i="3" s="1"/>
  <c r="E14" i="3"/>
  <c r="E15" i="3"/>
  <c r="E16" i="3"/>
  <c r="E17" i="3"/>
  <c r="E18" i="3"/>
  <c r="BG18" i="3" s="1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0" i="3"/>
  <c r="BG10" i="3" s="1"/>
  <c r="D11" i="3"/>
  <c r="D12" i="3"/>
  <c r="D13" i="3"/>
  <c r="BU13" i="3" s="1"/>
  <c r="D14" i="3"/>
  <c r="D15" i="3"/>
  <c r="D16" i="3"/>
  <c r="D17" i="3"/>
  <c r="D18" i="3"/>
  <c r="BF18" i="3" s="1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BU123" i="3" s="1"/>
  <c r="D124" i="3"/>
  <c r="D125" i="3"/>
  <c r="D126" i="3"/>
  <c r="D127" i="3"/>
  <c r="D128" i="3"/>
  <c r="D129" i="3"/>
  <c r="M2420" i="12"/>
  <c r="N2420" i="12"/>
  <c r="M2421" i="12"/>
  <c r="N2421" i="12"/>
  <c r="M2422" i="12"/>
  <c r="N2422" i="12"/>
  <c r="M2423" i="12"/>
  <c r="N2423" i="12"/>
  <c r="M2424" i="12"/>
  <c r="N2424" i="12"/>
  <c r="M2425" i="12"/>
  <c r="N2425" i="12"/>
  <c r="M2426" i="12"/>
  <c r="N2426" i="12"/>
  <c r="M2427" i="12"/>
  <c r="N2427" i="12"/>
  <c r="M2428" i="12"/>
  <c r="N2428" i="12"/>
  <c r="M2429" i="12"/>
  <c r="N2429" i="12"/>
  <c r="M2430" i="12"/>
  <c r="N2430" i="12"/>
  <c r="M2431" i="12"/>
  <c r="N2431" i="12"/>
  <c r="M2432" i="12"/>
  <c r="N2432" i="12"/>
  <c r="M2433" i="12"/>
  <c r="N2433" i="12"/>
  <c r="M2434" i="12"/>
  <c r="N2434" i="12"/>
  <c r="M2435" i="12"/>
  <c r="N2435" i="12"/>
  <c r="M2436" i="12"/>
  <c r="N2436" i="12"/>
  <c r="M2437" i="12"/>
  <c r="N2437" i="12"/>
  <c r="M2438" i="12"/>
  <c r="N2438" i="12"/>
  <c r="M2439" i="12"/>
  <c r="N2439" i="12"/>
  <c r="M2440" i="12"/>
  <c r="N2440" i="12"/>
  <c r="M2441" i="12"/>
  <c r="N2441" i="12"/>
  <c r="M2442" i="12"/>
  <c r="N2442" i="12"/>
  <c r="M2443" i="12"/>
  <c r="N2443" i="12"/>
  <c r="M2444" i="12"/>
  <c r="N2444" i="12"/>
  <c r="M2445" i="12"/>
  <c r="N2445" i="12"/>
  <c r="M2446" i="12"/>
  <c r="N2446" i="12"/>
  <c r="M2447" i="12"/>
  <c r="N2447" i="12"/>
  <c r="M2448" i="12"/>
  <c r="N2448" i="12"/>
  <c r="M2449" i="12"/>
  <c r="N2449" i="12"/>
  <c r="M2450" i="12"/>
  <c r="N2450" i="12"/>
  <c r="M2451" i="12"/>
  <c r="N2451" i="12"/>
  <c r="M2452" i="12"/>
  <c r="N2452" i="12"/>
  <c r="M2453" i="12"/>
  <c r="N2453" i="12"/>
  <c r="M2454" i="12"/>
  <c r="N2454" i="12"/>
  <c r="M2455" i="12"/>
  <c r="N2455" i="12"/>
  <c r="M2456" i="12"/>
  <c r="N2456" i="12"/>
  <c r="M2457" i="12"/>
  <c r="N2457" i="12"/>
  <c r="M2458" i="12"/>
  <c r="N2458" i="12"/>
  <c r="M2459" i="12"/>
  <c r="N2459" i="12"/>
  <c r="M2460" i="12"/>
  <c r="N2460" i="12"/>
  <c r="M2461" i="12"/>
  <c r="N2461" i="12"/>
  <c r="M2462" i="12"/>
  <c r="N2462" i="12"/>
  <c r="M2463" i="12"/>
  <c r="N2463" i="12"/>
  <c r="M2464" i="12"/>
  <c r="N2464" i="12"/>
  <c r="M2465" i="12"/>
  <c r="N2465" i="12"/>
  <c r="M2466" i="12"/>
  <c r="N2466" i="12"/>
  <c r="M2467" i="12"/>
  <c r="N2467" i="12"/>
  <c r="M2468" i="12"/>
  <c r="N2468" i="12"/>
  <c r="M2469" i="12"/>
  <c r="N2469" i="12"/>
  <c r="M2470" i="12"/>
  <c r="N2470" i="12"/>
  <c r="M2471" i="12"/>
  <c r="N2471" i="12"/>
  <c r="M2472" i="12"/>
  <c r="N2472" i="12"/>
  <c r="M2473" i="12"/>
  <c r="N2473" i="12"/>
  <c r="M2474" i="12"/>
  <c r="N2474" i="12"/>
  <c r="M2475" i="12"/>
  <c r="N2475" i="12"/>
  <c r="M2476" i="12"/>
  <c r="N2476" i="12"/>
  <c r="M2477" i="12"/>
  <c r="N2477" i="12"/>
  <c r="M2478" i="12"/>
  <c r="N2478" i="12"/>
  <c r="M2479" i="12"/>
  <c r="N2479" i="12"/>
  <c r="M2480" i="12"/>
  <c r="N2480" i="12"/>
  <c r="M2481" i="12"/>
  <c r="N2481" i="12"/>
  <c r="M2482" i="12"/>
  <c r="N2482" i="12"/>
  <c r="M2483" i="12"/>
  <c r="N2483" i="12"/>
  <c r="M2484" i="12"/>
  <c r="N2484" i="12"/>
  <c r="L2420" i="12"/>
  <c r="L2421" i="12"/>
  <c r="L2422" i="12"/>
  <c r="L2423" i="12"/>
  <c r="L2424" i="12"/>
  <c r="L2425" i="12"/>
  <c r="L2426" i="12"/>
  <c r="L2427" i="12"/>
  <c r="L2428" i="12"/>
  <c r="L2429" i="12"/>
  <c r="L2430" i="12"/>
  <c r="L2431" i="12"/>
  <c r="L2432" i="12"/>
  <c r="L2433" i="12"/>
  <c r="L2434" i="12"/>
  <c r="L2435" i="12"/>
  <c r="L2436" i="12"/>
  <c r="L2437" i="12"/>
  <c r="L2438" i="12"/>
  <c r="L2439" i="12"/>
  <c r="L2440" i="12"/>
  <c r="L2441" i="12"/>
  <c r="L2442" i="12"/>
  <c r="L2443" i="12"/>
  <c r="L2444" i="12"/>
  <c r="L2445" i="12"/>
  <c r="L2446" i="12"/>
  <c r="L2447" i="12"/>
  <c r="L2448" i="12"/>
  <c r="L2449" i="12"/>
  <c r="L2450" i="12"/>
  <c r="L2451" i="12"/>
  <c r="L2452" i="12"/>
  <c r="L2453" i="12"/>
  <c r="L2454" i="12"/>
  <c r="L2455" i="12"/>
  <c r="L2456" i="12"/>
  <c r="L2457" i="12"/>
  <c r="L2458" i="12"/>
  <c r="L2459" i="12"/>
  <c r="L2460" i="12"/>
  <c r="L2461" i="12"/>
  <c r="L2462" i="12"/>
  <c r="L2463" i="12"/>
  <c r="L2464" i="12"/>
  <c r="L2465" i="12"/>
  <c r="L2466" i="12"/>
  <c r="L2467" i="12"/>
  <c r="L2468" i="12"/>
  <c r="L2469" i="12"/>
  <c r="L2470" i="12"/>
  <c r="L2471" i="12"/>
  <c r="L2472" i="12"/>
  <c r="L2473" i="12"/>
  <c r="L2474" i="12"/>
  <c r="L2475" i="12"/>
  <c r="L2476" i="12"/>
  <c r="L2477" i="12"/>
  <c r="L2478" i="12"/>
  <c r="L2479" i="12"/>
  <c r="L2480" i="12"/>
  <c r="L2481" i="12"/>
  <c r="L2482" i="12"/>
  <c r="L2483" i="12"/>
  <c r="L2484" i="12"/>
  <c r="O1009" i="17"/>
  <c r="O1010" i="17"/>
  <c r="O1011" i="17"/>
  <c r="M1011" i="17"/>
  <c r="O1012" i="17"/>
  <c r="M1012" i="17"/>
  <c r="O1013" i="17"/>
  <c r="O1014" i="17"/>
  <c r="O1015" i="17"/>
  <c r="M1015" i="17"/>
  <c r="O1016" i="17"/>
  <c r="M1016" i="17"/>
  <c r="O1017" i="17"/>
  <c r="O1018" i="17"/>
  <c r="O1019" i="17"/>
  <c r="M1019" i="17"/>
  <c r="O1020" i="17"/>
  <c r="M1020" i="17"/>
  <c r="O1021" i="17"/>
  <c r="O1022" i="17"/>
  <c r="O1023" i="17"/>
  <c r="O1024" i="17"/>
  <c r="M1024" i="17"/>
  <c r="O1025" i="17"/>
  <c r="O1026" i="17"/>
  <c r="O1027" i="17"/>
  <c r="M1027" i="17"/>
  <c r="O1028" i="17"/>
  <c r="M1028" i="17"/>
  <c r="O1029" i="17"/>
  <c r="O1030" i="17"/>
  <c r="M1009" i="17"/>
  <c r="M1010" i="17"/>
  <c r="M1013" i="17"/>
  <c r="M1014" i="17"/>
  <c r="M1017" i="17"/>
  <c r="M1018" i="17"/>
  <c r="M1021" i="17"/>
  <c r="M1022" i="17"/>
  <c r="M1023" i="17"/>
  <c r="M1025" i="17"/>
  <c r="M1026" i="17"/>
  <c r="M1029" i="17"/>
  <c r="M1030" i="17"/>
  <c r="L1008" i="17"/>
  <c r="L1009" i="17"/>
  <c r="L1010" i="17"/>
  <c r="L1011" i="17"/>
  <c r="L1012" i="17"/>
  <c r="L1013" i="17"/>
  <c r="L1014" i="17"/>
  <c r="L1015" i="17"/>
  <c r="L1016" i="17"/>
  <c r="L1017" i="17"/>
  <c r="L1018" i="17"/>
  <c r="L1019" i="17"/>
  <c r="L1020" i="17"/>
  <c r="L1021" i="17"/>
  <c r="L1022" i="17"/>
  <c r="L1023" i="17"/>
  <c r="L1024" i="17"/>
  <c r="L1025" i="17"/>
  <c r="L1026" i="17"/>
  <c r="L1027" i="17"/>
  <c r="L1028" i="17"/>
  <c r="L1029" i="17"/>
  <c r="L1030" i="17"/>
  <c r="L2" i="12"/>
  <c r="M2" i="12"/>
  <c r="N2" i="12"/>
  <c r="L3" i="12"/>
  <c r="M3" i="12"/>
  <c r="N3" i="12"/>
  <c r="L4" i="12"/>
  <c r="M4" i="12"/>
  <c r="N4" i="12"/>
  <c r="L5" i="12"/>
  <c r="M5" i="12"/>
  <c r="N5" i="12"/>
  <c r="L6" i="12"/>
  <c r="M6" i="12"/>
  <c r="N6" i="12"/>
  <c r="L7" i="12"/>
  <c r="M7" i="12"/>
  <c r="N7" i="12"/>
  <c r="L8" i="12"/>
  <c r="M8" i="12"/>
  <c r="N8" i="12"/>
  <c r="L9" i="12"/>
  <c r="M9" i="12"/>
  <c r="N9" i="12"/>
  <c r="L10" i="12"/>
  <c r="M10" i="12"/>
  <c r="N10" i="12"/>
  <c r="L11" i="12"/>
  <c r="M11" i="12"/>
  <c r="N11" i="12"/>
  <c r="L12" i="12"/>
  <c r="M12" i="12"/>
  <c r="N12" i="12"/>
  <c r="L13" i="12"/>
  <c r="M13" i="12"/>
  <c r="N13" i="12"/>
  <c r="L14" i="12"/>
  <c r="M14" i="12"/>
  <c r="N14" i="12"/>
  <c r="L15" i="12"/>
  <c r="M15" i="12"/>
  <c r="N15" i="12"/>
  <c r="L16" i="12"/>
  <c r="M16" i="12"/>
  <c r="N16" i="12"/>
  <c r="L17" i="12"/>
  <c r="M17" i="12"/>
  <c r="N17" i="12"/>
  <c r="L18" i="12"/>
  <c r="M18" i="12"/>
  <c r="N18" i="12"/>
  <c r="L19" i="12"/>
  <c r="M19" i="12"/>
  <c r="N19" i="12"/>
  <c r="L20" i="12"/>
  <c r="M20" i="12"/>
  <c r="N20" i="12"/>
  <c r="L21" i="12"/>
  <c r="M21" i="12"/>
  <c r="N21" i="12"/>
  <c r="L22" i="12"/>
  <c r="M22" i="12"/>
  <c r="N22" i="12"/>
  <c r="L23" i="12"/>
  <c r="M23" i="12"/>
  <c r="N23" i="12"/>
  <c r="L24" i="12"/>
  <c r="M24" i="12"/>
  <c r="N24" i="12"/>
  <c r="L25" i="12"/>
  <c r="M25" i="12"/>
  <c r="N25" i="12"/>
  <c r="L26" i="12"/>
  <c r="M26" i="12"/>
  <c r="N26" i="12"/>
  <c r="L27" i="12"/>
  <c r="M27" i="12"/>
  <c r="N27" i="12"/>
  <c r="L28" i="12"/>
  <c r="M28" i="12"/>
  <c r="N28" i="12"/>
  <c r="L29" i="12"/>
  <c r="M29" i="12"/>
  <c r="N29" i="12"/>
  <c r="L30" i="12"/>
  <c r="M30" i="12"/>
  <c r="N30" i="12"/>
  <c r="L31" i="12"/>
  <c r="M31" i="12"/>
  <c r="N31" i="12"/>
  <c r="L32" i="12"/>
  <c r="M32" i="12"/>
  <c r="N32" i="12"/>
  <c r="L33" i="12"/>
  <c r="M33" i="12"/>
  <c r="N33" i="12"/>
  <c r="L34" i="12"/>
  <c r="M34" i="12"/>
  <c r="N34" i="12"/>
  <c r="L35" i="12"/>
  <c r="M35" i="12"/>
  <c r="N35" i="12"/>
  <c r="L36" i="12"/>
  <c r="M36" i="12"/>
  <c r="N36" i="12"/>
  <c r="L37" i="12"/>
  <c r="M37" i="12"/>
  <c r="N37" i="12"/>
  <c r="L38" i="12"/>
  <c r="M38" i="12"/>
  <c r="N38" i="12"/>
  <c r="L39" i="12"/>
  <c r="M39" i="12"/>
  <c r="N39" i="12"/>
  <c r="L40" i="12"/>
  <c r="M40" i="12"/>
  <c r="N40" i="12"/>
  <c r="L41" i="12"/>
  <c r="M41" i="12"/>
  <c r="N41" i="12"/>
  <c r="L42" i="12"/>
  <c r="M42" i="12"/>
  <c r="N42" i="12"/>
  <c r="L43" i="12"/>
  <c r="M43" i="12"/>
  <c r="N43" i="12"/>
  <c r="L44" i="12"/>
  <c r="M44" i="12"/>
  <c r="N44" i="12"/>
  <c r="L45" i="12"/>
  <c r="M45" i="12"/>
  <c r="N45" i="12"/>
  <c r="L46" i="12"/>
  <c r="M46" i="12"/>
  <c r="N46" i="12"/>
  <c r="L47" i="12"/>
  <c r="M47" i="12"/>
  <c r="N47" i="12"/>
  <c r="L48" i="12"/>
  <c r="M48" i="12"/>
  <c r="N48" i="12"/>
  <c r="L49" i="12"/>
  <c r="M49" i="12"/>
  <c r="N49" i="12"/>
  <c r="L50" i="12"/>
  <c r="M50" i="12"/>
  <c r="N50" i="12"/>
  <c r="L51" i="12"/>
  <c r="M51" i="12"/>
  <c r="N51" i="12"/>
  <c r="L52" i="12"/>
  <c r="M52" i="12"/>
  <c r="N52" i="12"/>
  <c r="L53" i="12"/>
  <c r="M53" i="12"/>
  <c r="N53" i="12"/>
  <c r="L54" i="12"/>
  <c r="M54" i="12"/>
  <c r="N54" i="12"/>
  <c r="L55" i="12"/>
  <c r="M55" i="12"/>
  <c r="N55" i="12"/>
  <c r="L56" i="12"/>
  <c r="M56" i="12"/>
  <c r="N56" i="12"/>
  <c r="L57" i="12"/>
  <c r="M57" i="12"/>
  <c r="N57" i="12"/>
  <c r="L58" i="12"/>
  <c r="M58" i="12"/>
  <c r="N58" i="12"/>
  <c r="L59" i="12"/>
  <c r="M59" i="12"/>
  <c r="N59" i="12"/>
  <c r="L60" i="12"/>
  <c r="M60" i="12"/>
  <c r="N60" i="12"/>
  <c r="L61" i="12"/>
  <c r="M61" i="12"/>
  <c r="N61" i="12"/>
  <c r="L62" i="12"/>
  <c r="M62" i="12"/>
  <c r="N62" i="12"/>
  <c r="L63" i="12"/>
  <c r="M63" i="12"/>
  <c r="N63" i="12"/>
  <c r="L64" i="12"/>
  <c r="M64" i="12"/>
  <c r="N64" i="12"/>
  <c r="L65" i="12"/>
  <c r="M65" i="12"/>
  <c r="N65" i="12"/>
  <c r="L66" i="12"/>
  <c r="M66" i="12"/>
  <c r="N66" i="12"/>
  <c r="L67" i="12"/>
  <c r="M67" i="12"/>
  <c r="N67" i="12"/>
  <c r="L68" i="12"/>
  <c r="M68" i="12"/>
  <c r="N68" i="12"/>
  <c r="L69" i="12"/>
  <c r="M69" i="12"/>
  <c r="N69" i="12"/>
  <c r="L70" i="12"/>
  <c r="M70" i="12"/>
  <c r="N70" i="12"/>
  <c r="L71" i="12"/>
  <c r="M71" i="12"/>
  <c r="N71" i="12"/>
  <c r="L72" i="12"/>
  <c r="M72" i="12"/>
  <c r="N72" i="12"/>
  <c r="L73" i="12"/>
  <c r="M73" i="12"/>
  <c r="N73" i="12"/>
  <c r="L74" i="12"/>
  <c r="M74" i="12"/>
  <c r="N74" i="12"/>
  <c r="L75" i="12"/>
  <c r="M75" i="12"/>
  <c r="N75" i="12"/>
  <c r="L76" i="12"/>
  <c r="M76" i="12"/>
  <c r="N76" i="12"/>
  <c r="L77" i="12"/>
  <c r="M77" i="12"/>
  <c r="N77" i="12"/>
  <c r="L78" i="12"/>
  <c r="M78" i="12"/>
  <c r="N78" i="12"/>
  <c r="L79" i="12"/>
  <c r="M79" i="12"/>
  <c r="N79" i="12"/>
  <c r="L80" i="12"/>
  <c r="M80" i="12"/>
  <c r="N80" i="12"/>
  <c r="L81" i="12"/>
  <c r="M81" i="12"/>
  <c r="N81" i="12"/>
  <c r="L82" i="12"/>
  <c r="M82" i="12"/>
  <c r="N82" i="12"/>
  <c r="L83" i="12"/>
  <c r="M83" i="12"/>
  <c r="N83" i="12"/>
  <c r="L84" i="12"/>
  <c r="M84" i="12"/>
  <c r="N84" i="12"/>
  <c r="L85" i="12"/>
  <c r="M85" i="12"/>
  <c r="N85" i="12"/>
  <c r="L86" i="12"/>
  <c r="M86" i="12"/>
  <c r="N86" i="12"/>
  <c r="L87" i="12"/>
  <c r="M87" i="12"/>
  <c r="N87" i="12"/>
  <c r="L88" i="12"/>
  <c r="M88" i="12"/>
  <c r="N88" i="12"/>
  <c r="L89" i="12"/>
  <c r="M89" i="12"/>
  <c r="N89" i="12"/>
  <c r="L90" i="12"/>
  <c r="M90" i="12"/>
  <c r="N90" i="12"/>
  <c r="L91" i="12"/>
  <c r="M91" i="12"/>
  <c r="N91" i="12"/>
  <c r="L92" i="12"/>
  <c r="M92" i="12"/>
  <c r="N92" i="12"/>
  <c r="L93" i="12"/>
  <c r="M93" i="12"/>
  <c r="N93" i="12"/>
  <c r="L94" i="12"/>
  <c r="M94" i="12"/>
  <c r="N94" i="12"/>
  <c r="L95" i="12"/>
  <c r="M95" i="12"/>
  <c r="N95" i="12"/>
  <c r="L96" i="12"/>
  <c r="M96" i="12"/>
  <c r="N96" i="12"/>
  <c r="L97" i="12"/>
  <c r="M97" i="12"/>
  <c r="N97" i="12"/>
  <c r="L98" i="12"/>
  <c r="M98" i="12"/>
  <c r="N98" i="12"/>
  <c r="L99" i="12"/>
  <c r="M99" i="12"/>
  <c r="N99" i="12"/>
  <c r="L100" i="12"/>
  <c r="M100" i="12"/>
  <c r="N100" i="12"/>
  <c r="L101" i="12"/>
  <c r="M101" i="12"/>
  <c r="N101" i="12"/>
  <c r="L102" i="12"/>
  <c r="M102" i="12"/>
  <c r="N102" i="12"/>
  <c r="L103" i="12"/>
  <c r="M103" i="12"/>
  <c r="N103" i="12"/>
  <c r="L104" i="12"/>
  <c r="M104" i="12"/>
  <c r="N104" i="12"/>
  <c r="L105" i="12"/>
  <c r="M105" i="12"/>
  <c r="N105" i="12"/>
  <c r="L106" i="12"/>
  <c r="M106" i="12"/>
  <c r="N106" i="12"/>
  <c r="L107" i="12"/>
  <c r="M107" i="12"/>
  <c r="N107" i="12"/>
  <c r="L108" i="12"/>
  <c r="M108" i="12"/>
  <c r="N108" i="12"/>
  <c r="L109" i="12"/>
  <c r="M109" i="12"/>
  <c r="N109" i="12"/>
  <c r="L110" i="12"/>
  <c r="M110" i="12"/>
  <c r="N110" i="12"/>
  <c r="L111" i="12"/>
  <c r="M111" i="12"/>
  <c r="N111" i="12"/>
  <c r="L112" i="12"/>
  <c r="M112" i="12"/>
  <c r="N112" i="12"/>
  <c r="L113" i="12"/>
  <c r="M113" i="12"/>
  <c r="N113" i="12"/>
  <c r="L114" i="12"/>
  <c r="M114" i="12"/>
  <c r="N114" i="12"/>
  <c r="L115" i="12"/>
  <c r="M115" i="12"/>
  <c r="N115" i="12"/>
  <c r="L116" i="12"/>
  <c r="M116" i="12"/>
  <c r="N116" i="12"/>
  <c r="L117" i="12"/>
  <c r="M117" i="12"/>
  <c r="N117" i="12"/>
  <c r="L118" i="12"/>
  <c r="M118" i="12"/>
  <c r="N118" i="12"/>
  <c r="L119" i="12"/>
  <c r="M119" i="12"/>
  <c r="N119" i="12"/>
  <c r="L120" i="12"/>
  <c r="M120" i="12"/>
  <c r="N120" i="12"/>
  <c r="L121" i="12"/>
  <c r="M121" i="12"/>
  <c r="N121" i="12"/>
  <c r="L122" i="12"/>
  <c r="M122" i="12"/>
  <c r="N122" i="12"/>
  <c r="L123" i="12"/>
  <c r="M123" i="12"/>
  <c r="N123" i="12"/>
  <c r="L124" i="12"/>
  <c r="M124" i="12"/>
  <c r="N124" i="12"/>
  <c r="L125" i="12"/>
  <c r="M125" i="12"/>
  <c r="N125" i="12"/>
  <c r="L126" i="12"/>
  <c r="M126" i="12"/>
  <c r="N126" i="12"/>
  <c r="L127" i="12"/>
  <c r="M127" i="12"/>
  <c r="N127" i="12"/>
  <c r="L128" i="12"/>
  <c r="M128" i="12"/>
  <c r="N128" i="12"/>
  <c r="L129" i="12"/>
  <c r="M129" i="12"/>
  <c r="N129" i="12"/>
  <c r="L130" i="12"/>
  <c r="M130" i="12"/>
  <c r="N130" i="12"/>
  <c r="L131" i="12"/>
  <c r="M131" i="12"/>
  <c r="N131" i="12"/>
  <c r="L132" i="12"/>
  <c r="M132" i="12"/>
  <c r="N132" i="12"/>
  <c r="L133" i="12"/>
  <c r="M133" i="12"/>
  <c r="N133" i="12"/>
  <c r="L134" i="12"/>
  <c r="M134" i="12"/>
  <c r="N134" i="12"/>
  <c r="L135" i="12"/>
  <c r="M135" i="12"/>
  <c r="N135" i="12"/>
  <c r="L136" i="12"/>
  <c r="M136" i="12"/>
  <c r="N136" i="12"/>
  <c r="L137" i="12"/>
  <c r="M137" i="12"/>
  <c r="N137" i="12"/>
  <c r="L138" i="12"/>
  <c r="M138" i="12"/>
  <c r="N138" i="12"/>
  <c r="L139" i="12"/>
  <c r="M139" i="12"/>
  <c r="N139" i="12"/>
  <c r="L140" i="12"/>
  <c r="M140" i="12"/>
  <c r="N140" i="12"/>
  <c r="L141" i="12"/>
  <c r="M141" i="12"/>
  <c r="N141" i="12"/>
  <c r="L142" i="12"/>
  <c r="M142" i="12"/>
  <c r="N142" i="12"/>
  <c r="L143" i="12"/>
  <c r="M143" i="12"/>
  <c r="N143" i="12"/>
  <c r="L144" i="12"/>
  <c r="M144" i="12"/>
  <c r="N144" i="12"/>
  <c r="L145" i="12"/>
  <c r="M145" i="12"/>
  <c r="N145" i="12"/>
  <c r="L146" i="12"/>
  <c r="M146" i="12"/>
  <c r="N146" i="12"/>
  <c r="L147" i="12"/>
  <c r="M147" i="12"/>
  <c r="N147" i="12"/>
  <c r="L148" i="12"/>
  <c r="M148" i="12"/>
  <c r="N148" i="12"/>
  <c r="L149" i="12"/>
  <c r="M149" i="12"/>
  <c r="N149" i="12"/>
  <c r="L150" i="12"/>
  <c r="M150" i="12"/>
  <c r="N150" i="12"/>
  <c r="L151" i="12"/>
  <c r="M151" i="12"/>
  <c r="N151" i="12"/>
  <c r="L152" i="12"/>
  <c r="M152" i="12"/>
  <c r="N152" i="12"/>
  <c r="L153" i="12"/>
  <c r="M153" i="12"/>
  <c r="N153" i="12"/>
  <c r="L154" i="12"/>
  <c r="M154" i="12"/>
  <c r="N154" i="12"/>
  <c r="L155" i="12"/>
  <c r="M155" i="12"/>
  <c r="N155" i="12"/>
  <c r="L156" i="12"/>
  <c r="M156" i="12"/>
  <c r="N156" i="12"/>
  <c r="L157" i="12"/>
  <c r="M157" i="12"/>
  <c r="N157" i="12"/>
  <c r="L158" i="12"/>
  <c r="M158" i="12"/>
  <c r="N158" i="12"/>
  <c r="L159" i="12"/>
  <c r="M159" i="12"/>
  <c r="N159" i="12"/>
  <c r="L160" i="12"/>
  <c r="M160" i="12"/>
  <c r="N160" i="12"/>
  <c r="L161" i="12"/>
  <c r="M161" i="12"/>
  <c r="N161" i="12"/>
  <c r="L162" i="12"/>
  <c r="M162" i="12"/>
  <c r="N162" i="12"/>
  <c r="L163" i="12"/>
  <c r="M163" i="12"/>
  <c r="N163" i="12"/>
  <c r="L164" i="12"/>
  <c r="M164" i="12"/>
  <c r="N164" i="12"/>
  <c r="L165" i="12"/>
  <c r="M165" i="12"/>
  <c r="N165" i="12"/>
  <c r="L166" i="12"/>
  <c r="M166" i="12"/>
  <c r="N166" i="12"/>
  <c r="L167" i="12"/>
  <c r="M167" i="12"/>
  <c r="N167" i="12"/>
  <c r="L168" i="12"/>
  <c r="M168" i="12"/>
  <c r="N168" i="12"/>
  <c r="L169" i="12"/>
  <c r="M169" i="12"/>
  <c r="N169" i="12"/>
  <c r="L170" i="12"/>
  <c r="M170" i="12"/>
  <c r="N170" i="12"/>
  <c r="L171" i="12"/>
  <c r="M171" i="12"/>
  <c r="N171" i="12"/>
  <c r="L172" i="12"/>
  <c r="M172" i="12"/>
  <c r="N172" i="12"/>
  <c r="L173" i="12"/>
  <c r="M173" i="12"/>
  <c r="N173" i="12"/>
  <c r="L174" i="12"/>
  <c r="M174" i="12"/>
  <c r="N174" i="12"/>
  <c r="L175" i="12"/>
  <c r="M175" i="12"/>
  <c r="N175" i="12"/>
  <c r="L176" i="12"/>
  <c r="M176" i="12"/>
  <c r="N176" i="12"/>
  <c r="L177" i="12"/>
  <c r="M177" i="12"/>
  <c r="N177" i="12"/>
  <c r="L178" i="12"/>
  <c r="M178" i="12"/>
  <c r="N178" i="12"/>
  <c r="L179" i="12"/>
  <c r="M179" i="12"/>
  <c r="N179" i="12"/>
  <c r="L180" i="12"/>
  <c r="M180" i="12"/>
  <c r="N180" i="12"/>
  <c r="L181" i="12"/>
  <c r="M181" i="12"/>
  <c r="N181" i="12"/>
  <c r="L182" i="12"/>
  <c r="M182" i="12"/>
  <c r="N182" i="12"/>
  <c r="L183" i="12"/>
  <c r="M183" i="12"/>
  <c r="N183" i="12"/>
  <c r="L184" i="12"/>
  <c r="M184" i="12"/>
  <c r="N184" i="12"/>
  <c r="L185" i="12"/>
  <c r="M185" i="12"/>
  <c r="N185" i="12"/>
  <c r="L186" i="12"/>
  <c r="M186" i="12"/>
  <c r="N186" i="12"/>
  <c r="L187" i="12"/>
  <c r="M187" i="12"/>
  <c r="N187" i="12"/>
  <c r="L188" i="12"/>
  <c r="M188" i="12"/>
  <c r="N188" i="12"/>
  <c r="L189" i="12"/>
  <c r="M189" i="12"/>
  <c r="N189" i="12"/>
  <c r="L190" i="12"/>
  <c r="M190" i="12"/>
  <c r="N190" i="12"/>
  <c r="L191" i="12"/>
  <c r="M191" i="12"/>
  <c r="N191" i="12"/>
  <c r="L192" i="12"/>
  <c r="M192" i="12"/>
  <c r="N192" i="12"/>
  <c r="L193" i="12"/>
  <c r="M193" i="12"/>
  <c r="N193" i="12"/>
  <c r="L194" i="12"/>
  <c r="M194" i="12"/>
  <c r="N194" i="12"/>
  <c r="L195" i="12"/>
  <c r="M195" i="12"/>
  <c r="N195" i="12"/>
  <c r="L196" i="12"/>
  <c r="M196" i="12"/>
  <c r="N196" i="12"/>
  <c r="L197" i="12"/>
  <c r="M197" i="12"/>
  <c r="N197" i="12"/>
  <c r="L198" i="12"/>
  <c r="M198" i="12"/>
  <c r="N198" i="12"/>
  <c r="L199" i="12"/>
  <c r="M199" i="12"/>
  <c r="N199" i="12"/>
  <c r="L200" i="12"/>
  <c r="M200" i="12"/>
  <c r="N200" i="12"/>
  <c r="L201" i="12"/>
  <c r="M201" i="12"/>
  <c r="N201" i="12"/>
  <c r="L202" i="12"/>
  <c r="M202" i="12"/>
  <c r="N202" i="12"/>
  <c r="L203" i="12"/>
  <c r="M203" i="12"/>
  <c r="N203" i="12"/>
  <c r="L204" i="12"/>
  <c r="M204" i="12"/>
  <c r="N204" i="12"/>
  <c r="L205" i="12"/>
  <c r="M205" i="12"/>
  <c r="N205" i="12"/>
  <c r="L206" i="12"/>
  <c r="M206" i="12"/>
  <c r="N206" i="12"/>
  <c r="L207" i="12"/>
  <c r="M207" i="12"/>
  <c r="N207" i="12"/>
  <c r="L208" i="12"/>
  <c r="M208" i="12"/>
  <c r="N208" i="12"/>
  <c r="L209" i="12"/>
  <c r="M209" i="12"/>
  <c r="N209" i="12"/>
  <c r="L210" i="12"/>
  <c r="M210" i="12"/>
  <c r="N210" i="12"/>
  <c r="L211" i="12"/>
  <c r="M211" i="12"/>
  <c r="N211" i="12"/>
  <c r="L212" i="12"/>
  <c r="M212" i="12"/>
  <c r="N212" i="12"/>
  <c r="L213" i="12"/>
  <c r="M213" i="12"/>
  <c r="N213" i="12"/>
  <c r="L214" i="12"/>
  <c r="M214" i="12"/>
  <c r="N214" i="12"/>
  <c r="L215" i="12"/>
  <c r="M215" i="12"/>
  <c r="N215" i="12"/>
  <c r="L216" i="12"/>
  <c r="M216" i="12"/>
  <c r="N216" i="12"/>
  <c r="L217" i="12"/>
  <c r="M217" i="12"/>
  <c r="N217" i="12"/>
  <c r="L218" i="12"/>
  <c r="M218" i="12"/>
  <c r="N218" i="12"/>
  <c r="L219" i="12"/>
  <c r="M219" i="12"/>
  <c r="N219" i="12"/>
  <c r="L220" i="12"/>
  <c r="M220" i="12"/>
  <c r="N220" i="12"/>
  <c r="L221" i="12"/>
  <c r="M221" i="12"/>
  <c r="N221" i="12"/>
  <c r="L222" i="12"/>
  <c r="M222" i="12"/>
  <c r="N222" i="12"/>
  <c r="L223" i="12"/>
  <c r="M223" i="12"/>
  <c r="N223" i="12"/>
  <c r="L224" i="12"/>
  <c r="M224" i="12"/>
  <c r="N224" i="12"/>
  <c r="L225" i="12"/>
  <c r="M225" i="12"/>
  <c r="N225" i="12"/>
  <c r="L226" i="12"/>
  <c r="M226" i="12"/>
  <c r="N226" i="12"/>
  <c r="L227" i="12"/>
  <c r="M227" i="12"/>
  <c r="N227" i="12"/>
  <c r="L228" i="12"/>
  <c r="M228" i="12"/>
  <c r="N228" i="12"/>
  <c r="L229" i="12"/>
  <c r="M229" i="12"/>
  <c r="N229" i="12"/>
  <c r="L230" i="12"/>
  <c r="M230" i="12"/>
  <c r="N230" i="12"/>
  <c r="L231" i="12"/>
  <c r="M231" i="12"/>
  <c r="N231" i="12"/>
  <c r="L232" i="12"/>
  <c r="M232" i="12"/>
  <c r="N232" i="12"/>
  <c r="L233" i="12"/>
  <c r="M233" i="12"/>
  <c r="N233" i="12"/>
  <c r="L234" i="12"/>
  <c r="M234" i="12"/>
  <c r="N234" i="12"/>
  <c r="L235" i="12"/>
  <c r="M235" i="12"/>
  <c r="N235" i="12"/>
  <c r="L236" i="12"/>
  <c r="M236" i="12"/>
  <c r="N236" i="12"/>
  <c r="L237" i="12"/>
  <c r="M237" i="12"/>
  <c r="N237" i="12"/>
  <c r="L238" i="12"/>
  <c r="M238" i="12"/>
  <c r="N238" i="12"/>
  <c r="L239" i="12"/>
  <c r="M239" i="12"/>
  <c r="N239" i="12"/>
  <c r="L240" i="12"/>
  <c r="M240" i="12"/>
  <c r="N240" i="12"/>
  <c r="L241" i="12"/>
  <c r="M241" i="12"/>
  <c r="N241" i="12"/>
  <c r="L242" i="12"/>
  <c r="M242" i="12"/>
  <c r="N242" i="12"/>
  <c r="L243" i="12"/>
  <c r="M243" i="12"/>
  <c r="N243" i="12"/>
  <c r="L244" i="12"/>
  <c r="M244" i="12"/>
  <c r="N244" i="12"/>
  <c r="L245" i="12"/>
  <c r="M245" i="12"/>
  <c r="N245" i="12"/>
  <c r="L246" i="12"/>
  <c r="M246" i="12"/>
  <c r="N246" i="12"/>
  <c r="L247" i="12"/>
  <c r="M247" i="12"/>
  <c r="N247" i="12"/>
  <c r="L248" i="12"/>
  <c r="M248" i="12"/>
  <c r="N248" i="12"/>
  <c r="L249" i="12"/>
  <c r="M249" i="12"/>
  <c r="N249" i="12"/>
  <c r="L250" i="12"/>
  <c r="M250" i="12"/>
  <c r="N250" i="12"/>
  <c r="L251" i="12"/>
  <c r="M251" i="12"/>
  <c r="N251" i="12"/>
  <c r="L252" i="12"/>
  <c r="M252" i="12"/>
  <c r="N252" i="12"/>
  <c r="L253" i="12"/>
  <c r="M253" i="12"/>
  <c r="N253" i="12"/>
  <c r="L254" i="12"/>
  <c r="M254" i="12"/>
  <c r="N254" i="12"/>
  <c r="L255" i="12"/>
  <c r="M255" i="12"/>
  <c r="N255" i="12"/>
  <c r="L256" i="12"/>
  <c r="M256" i="12"/>
  <c r="N256" i="12"/>
  <c r="L257" i="12"/>
  <c r="M257" i="12"/>
  <c r="N257" i="12"/>
  <c r="L258" i="12"/>
  <c r="M258" i="12"/>
  <c r="N258" i="12"/>
  <c r="L259" i="12"/>
  <c r="M259" i="12"/>
  <c r="N259" i="12"/>
  <c r="L260" i="12"/>
  <c r="M260" i="12"/>
  <c r="N260" i="12"/>
  <c r="L261" i="12"/>
  <c r="M261" i="12"/>
  <c r="N261" i="12"/>
  <c r="L262" i="12"/>
  <c r="M262" i="12"/>
  <c r="N262" i="12"/>
  <c r="L263" i="12"/>
  <c r="M263" i="12"/>
  <c r="N263" i="12"/>
  <c r="L264" i="12"/>
  <c r="M264" i="12"/>
  <c r="N264" i="12"/>
  <c r="L265" i="12"/>
  <c r="M265" i="12"/>
  <c r="N265" i="12"/>
  <c r="L266" i="12"/>
  <c r="M266" i="12"/>
  <c r="N266" i="12"/>
  <c r="L267" i="12"/>
  <c r="M267" i="12"/>
  <c r="N267" i="12"/>
  <c r="L268" i="12"/>
  <c r="M268" i="12"/>
  <c r="N268" i="12"/>
  <c r="L269" i="12"/>
  <c r="M269" i="12"/>
  <c r="N269" i="12"/>
  <c r="L270" i="12"/>
  <c r="M270" i="12"/>
  <c r="N270" i="12"/>
  <c r="L271" i="12"/>
  <c r="M271" i="12"/>
  <c r="N271" i="12"/>
  <c r="L272" i="12"/>
  <c r="M272" i="12"/>
  <c r="N272" i="12"/>
  <c r="L273" i="12"/>
  <c r="M273" i="12"/>
  <c r="N273" i="12"/>
  <c r="L274" i="12"/>
  <c r="M274" i="12"/>
  <c r="N274" i="12"/>
  <c r="L275" i="12"/>
  <c r="M275" i="12"/>
  <c r="N275" i="12"/>
  <c r="L276" i="12"/>
  <c r="M276" i="12"/>
  <c r="N276" i="12"/>
  <c r="L277" i="12"/>
  <c r="M277" i="12"/>
  <c r="N277" i="12"/>
  <c r="L278" i="12"/>
  <c r="M278" i="12"/>
  <c r="N278" i="12"/>
  <c r="L279" i="12"/>
  <c r="M279" i="12"/>
  <c r="N279" i="12"/>
  <c r="L280" i="12"/>
  <c r="M280" i="12"/>
  <c r="N280" i="12"/>
  <c r="L281" i="12"/>
  <c r="M281" i="12"/>
  <c r="N281" i="12"/>
  <c r="L282" i="12"/>
  <c r="M282" i="12"/>
  <c r="N282" i="12"/>
  <c r="L283" i="12"/>
  <c r="M283" i="12"/>
  <c r="N283" i="12"/>
  <c r="L284" i="12"/>
  <c r="M284" i="12"/>
  <c r="N284" i="12"/>
  <c r="L285" i="12"/>
  <c r="M285" i="12"/>
  <c r="N285" i="12"/>
  <c r="L286" i="12"/>
  <c r="M286" i="12"/>
  <c r="N286" i="12"/>
  <c r="L287" i="12"/>
  <c r="M287" i="12"/>
  <c r="N287" i="12"/>
  <c r="L288" i="12"/>
  <c r="M288" i="12"/>
  <c r="N288" i="12"/>
  <c r="L289" i="12"/>
  <c r="M289" i="12"/>
  <c r="N289" i="12"/>
  <c r="L290" i="12"/>
  <c r="M290" i="12"/>
  <c r="N290" i="12"/>
  <c r="L291" i="12"/>
  <c r="M291" i="12"/>
  <c r="N291" i="12"/>
  <c r="L292" i="12"/>
  <c r="M292" i="12"/>
  <c r="N292" i="12"/>
  <c r="L293" i="12"/>
  <c r="M293" i="12"/>
  <c r="N293" i="12"/>
  <c r="L294" i="12"/>
  <c r="M294" i="12"/>
  <c r="N294" i="12"/>
  <c r="L295" i="12"/>
  <c r="M295" i="12"/>
  <c r="N295" i="12"/>
  <c r="L296" i="12"/>
  <c r="M296" i="12"/>
  <c r="N296" i="12"/>
  <c r="L297" i="12"/>
  <c r="M297" i="12"/>
  <c r="N297" i="12"/>
  <c r="L298" i="12"/>
  <c r="M298" i="12"/>
  <c r="N298" i="12"/>
  <c r="L299" i="12"/>
  <c r="M299" i="12"/>
  <c r="N299" i="12"/>
  <c r="L300" i="12"/>
  <c r="M300" i="12"/>
  <c r="N300" i="12"/>
  <c r="L301" i="12"/>
  <c r="M301" i="12"/>
  <c r="N301" i="12"/>
  <c r="L302" i="12"/>
  <c r="M302" i="12"/>
  <c r="N302" i="12"/>
  <c r="L303" i="12"/>
  <c r="M303" i="12"/>
  <c r="N303" i="12"/>
  <c r="L304" i="12"/>
  <c r="M304" i="12"/>
  <c r="N304" i="12"/>
  <c r="L305" i="12"/>
  <c r="M305" i="12"/>
  <c r="N305" i="12"/>
  <c r="L306" i="12"/>
  <c r="M306" i="12"/>
  <c r="N306" i="12"/>
  <c r="L307" i="12"/>
  <c r="M307" i="12"/>
  <c r="N307" i="12"/>
  <c r="L308" i="12"/>
  <c r="M308" i="12"/>
  <c r="N308" i="12"/>
  <c r="L309" i="12"/>
  <c r="M309" i="12"/>
  <c r="N309" i="12"/>
  <c r="L310" i="12"/>
  <c r="M310" i="12"/>
  <c r="N310" i="12"/>
  <c r="L311" i="12"/>
  <c r="M311" i="12"/>
  <c r="N311" i="12"/>
  <c r="L312" i="12"/>
  <c r="M312" i="12"/>
  <c r="N312" i="12"/>
  <c r="L313" i="12"/>
  <c r="M313" i="12"/>
  <c r="N313" i="12"/>
  <c r="L314" i="12"/>
  <c r="M314" i="12"/>
  <c r="N314" i="12"/>
  <c r="L315" i="12"/>
  <c r="M315" i="12"/>
  <c r="N315" i="12"/>
  <c r="L316" i="12"/>
  <c r="M316" i="12"/>
  <c r="N316" i="12"/>
  <c r="L317" i="12"/>
  <c r="M317" i="12"/>
  <c r="N317" i="12"/>
  <c r="L318" i="12"/>
  <c r="M318" i="12"/>
  <c r="N318" i="12"/>
  <c r="L319" i="12"/>
  <c r="M319" i="12"/>
  <c r="N319" i="12"/>
  <c r="L320" i="12"/>
  <c r="M320" i="12"/>
  <c r="N320" i="12"/>
  <c r="L321" i="12"/>
  <c r="M321" i="12"/>
  <c r="N321" i="12"/>
  <c r="L322" i="12"/>
  <c r="M322" i="12"/>
  <c r="N322" i="12"/>
  <c r="L323" i="12"/>
  <c r="M323" i="12"/>
  <c r="N323" i="12"/>
  <c r="L324" i="12"/>
  <c r="M324" i="12"/>
  <c r="N324" i="12"/>
  <c r="L325" i="12"/>
  <c r="M325" i="12"/>
  <c r="N325" i="12"/>
  <c r="L326" i="12"/>
  <c r="M326" i="12"/>
  <c r="N326" i="12"/>
  <c r="L327" i="12"/>
  <c r="M327" i="12"/>
  <c r="N327" i="12"/>
  <c r="L328" i="12"/>
  <c r="M328" i="12"/>
  <c r="N328" i="12"/>
  <c r="L329" i="12"/>
  <c r="M329" i="12"/>
  <c r="N329" i="12"/>
  <c r="L330" i="12"/>
  <c r="M330" i="12"/>
  <c r="N330" i="12"/>
  <c r="L331" i="12"/>
  <c r="M331" i="12"/>
  <c r="N331" i="12"/>
  <c r="L332" i="12"/>
  <c r="M332" i="12"/>
  <c r="N332" i="12"/>
  <c r="L333" i="12"/>
  <c r="M333" i="12"/>
  <c r="N333" i="12"/>
  <c r="L334" i="12"/>
  <c r="M334" i="12"/>
  <c r="N334" i="12"/>
  <c r="L335" i="12"/>
  <c r="M335" i="12"/>
  <c r="N335" i="12"/>
  <c r="L336" i="12"/>
  <c r="M336" i="12"/>
  <c r="N336" i="12"/>
  <c r="L337" i="12"/>
  <c r="M337" i="12"/>
  <c r="N337" i="12"/>
  <c r="L338" i="12"/>
  <c r="M338" i="12"/>
  <c r="N338" i="12"/>
  <c r="L339" i="12"/>
  <c r="M339" i="12"/>
  <c r="N339" i="12"/>
  <c r="L340" i="12"/>
  <c r="M340" i="12"/>
  <c r="N340" i="12"/>
  <c r="L341" i="12"/>
  <c r="M341" i="12"/>
  <c r="N341" i="12"/>
  <c r="L342" i="12"/>
  <c r="M342" i="12"/>
  <c r="N342" i="12"/>
  <c r="L343" i="12"/>
  <c r="M343" i="12"/>
  <c r="N343" i="12"/>
  <c r="L344" i="12"/>
  <c r="M344" i="12"/>
  <c r="N344" i="12"/>
  <c r="L345" i="12"/>
  <c r="M345" i="12"/>
  <c r="N345" i="12"/>
  <c r="L346" i="12"/>
  <c r="M346" i="12"/>
  <c r="N346" i="12"/>
  <c r="L347" i="12"/>
  <c r="M347" i="12"/>
  <c r="N347" i="12"/>
  <c r="L348" i="12"/>
  <c r="M348" i="12"/>
  <c r="N348" i="12"/>
  <c r="L349" i="12"/>
  <c r="M349" i="12"/>
  <c r="N349" i="12"/>
  <c r="L350" i="12"/>
  <c r="M350" i="12"/>
  <c r="N350" i="12"/>
  <c r="L351" i="12"/>
  <c r="M351" i="12"/>
  <c r="N351" i="12"/>
  <c r="L352" i="12"/>
  <c r="M352" i="12"/>
  <c r="N352" i="12"/>
  <c r="L353" i="12"/>
  <c r="M353" i="12"/>
  <c r="N353" i="12"/>
  <c r="L354" i="12"/>
  <c r="M354" i="12"/>
  <c r="N354" i="12"/>
  <c r="L355" i="12"/>
  <c r="M355" i="12"/>
  <c r="N355" i="12"/>
  <c r="L356" i="12"/>
  <c r="M356" i="12"/>
  <c r="N356" i="12"/>
  <c r="L357" i="12"/>
  <c r="M357" i="12"/>
  <c r="N357" i="12"/>
  <c r="L358" i="12"/>
  <c r="M358" i="12"/>
  <c r="N358" i="12"/>
  <c r="L359" i="12"/>
  <c r="M359" i="12"/>
  <c r="N359" i="12"/>
  <c r="L360" i="12"/>
  <c r="M360" i="12"/>
  <c r="N360" i="12"/>
  <c r="L361" i="12"/>
  <c r="M361" i="12"/>
  <c r="N361" i="12"/>
  <c r="L362" i="12"/>
  <c r="M362" i="12"/>
  <c r="N362" i="12"/>
  <c r="L363" i="12"/>
  <c r="M363" i="12"/>
  <c r="N363" i="12"/>
  <c r="L364" i="12"/>
  <c r="M364" i="12"/>
  <c r="N364" i="12"/>
  <c r="L365" i="12"/>
  <c r="M365" i="12"/>
  <c r="N365" i="12"/>
  <c r="L366" i="12"/>
  <c r="M366" i="12"/>
  <c r="N366" i="12"/>
  <c r="L367" i="12"/>
  <c r="M367" i="12"/>
  <c r="N367" i="12"/>
  <c r="L368" i="12"/>
  <c r="M368" i="12"/>
  <c r="N368" i="12"/>
  <c r="L369" i="12"/>
  <c r="M369" i="12"/>
  <c r="N369" i="12"/>
  <c r="L370" i="12"/>
  <c r="M370" i="12"/>
  <c r="N370" i="12"/>
  <c r="L371" i="12"/>
  <c r="M371" i="12"/>
  <c r="N371" i="12"/>
  <c r="L372" i="12"/>
  <c r="M372" i="12"/>
  <c r="N372" i="12"/>
  <c r="L373" i="12"/>
  <c r="M373" i="12"/>
  <c r="N373" i="12"/>
  <c r="L374" i="12"/>
  <c r="M374" i="12"/>
  <c r="N374" i="12"/>
  <c r="L375" i="12"/>
  <c r="M375" i="12"/>
  <c r="N375" i="12"/>
  <c r="L376" i="12"/>
  <c r="M376" i="12"/>
  <c r="N376" i="12"/>
  <c r="L377" i="12"/>
  <c r="M377" i="12"/>
  <c r="N377" i="12"/>
  <c r="L378" i="12"/>
  <c r="M378" i="12"/>
  <c r="N378" i="12"/>
  <c r="L379" i="12"/>
  <c r="M379" i="12"/>
  <c r="N379" i="12"/>
  <c r="L380" i="12"/>
  <c r="M380" i="12"/>
  <c r="N380" i="12"/>
  <c r="L381" i="12"/>
  <c r="M381" i="12"/>
  <c r="N381" i="12"/>
  <c r="L382" i="12"/>
  <c r="M382" i="12"/>
  <c r="N382" i="12"/>
  <c r="L383" i="12"/>
  <c r="M383" i="12"/>
  <c r="N383" i="12"/>
  <c r="L384" i="12"/>
  <c r="M384" i="12"/>
  <c r="N384" i="12"/>
  <c r="L385" i="12"/>
  <c r="M385" i="12"/>
  <c r="N385" i="12"/>
  <c r="L386" i="12"/>
  <c r="M386" i="12"/>
  <c r="N386" i="12"/>
  <c r="L387" i="12"/>
  <c r="M387" i="12"/>
  <c r="N387" i="12"/>
  <c r="L388" i="12"/>
  <c r="M388" i="12"/>
  <c r="N388" i="12"/>
  <c r="L389" i="12"/>
  <c r="M389" i="12"/>
  <c r="N389" i="12"/>
  <c r="L390" i="12"/>
  <c r="M390" i="12"/>
  <c r="N390" i="12"/>
  <c r="L391" i="12"/>
  <c r="M391" i="12"/>
  <c r="N391" i="12"/>
  <c r="L392" i="12"/>
  <c r="M392" i="12"/>
  <c r="N392" i="12"/>
  <c r="L393" i="12"/>
  <c r="M393" i="12"/>
  <c r="N393" i="12"/>
  <c r="L394" i="12"/>
  <c r="M394" i="12"/>
  <c r="N394" i="12"/>
  <c r="L395" i="12"/>
  <c r="M395" i="12"/>
  <c r="N395" i="12"/>
  <c r="L396" i="12"/>
  <c r="M396" i="12"/>
  <c r="N396" i="12"/>
  <c r="L397" i="12"/>
  <c r="M397" i="12"/>
  <c r="N397" i="12"/>
  <c r="L398" i="12"/>
  <c r="M398" i="12"/>
  <c r="N398" i="12"/>
  <c r="L399" i="12"/>
  <c r="M399" i="12"/>
  <c r="N399" i="12"/>
  <c r="L400" i="12"/>
  <c r="M400" i="12"/>
  <c r="N400" i="12"/>
  <c r="L401" i="12"/>
  <c r="M401" i="12"/>
  <c r="N401" i="12"/>
  <c r="L402" i="12"/>
  <c r="M402" i="12"/>
  <c r="N402" i="12"/>
  <c r="L403" i="12"/>
  <c r="M403" i="12"/>
  <c r="N403" i="12"/>
  <c r="L404" i="12"/>
  <c r="M404" i="12"/>
  <c r="N404" i="12"/>
  <c r="L405" i="12"/>
  <c r="M405" i="12"/>
  <c r="N405" i="12"/>
  <c r="L406" i="12"/>
  <c r="M406" i="12"/>
  <c r="N406" i="12"/>
  <c r="L407" i="12"/>
  <c r="M407" i="12"/>
  <c r="N407" i="12"/>
  <c r="L408" i="12"/>
  <c r="M408" i="12"/>
  <c r="N408" i="12"/>
  <c r="L409" i="12"/>
  <c r="M409" i="12"/>
  <c r="N409" i="12"/>
  <c r="L410" i="12"/>
  <c r="M410" i="12"/>
  <c r="N410" i="12"/>
  <c r="L411" i="12"/>
  <c r="M411" i="12"/>
  <c r="N411" i="12"/>
  <c r="L412" i="12"/>
  <c r="M412" i="12"/>
  <c r="N412" i="12"/>
  <c r="L413" i="12"/>
  <c r="M413" i="12"/>
  <c r="N413" i="12"/>
  <c r="L414" i="12"/>
  <c r="M414" i="12"/>
  <c r="N414" i="12"/>
  <c r="L415" i="12"/>
  <c r="M415" i="12"/>
  <c r="N415" i="12"/>
  <c r="L416" i="12"/>
  <c r="M416" i="12"/>
  <c r="N416" i="12"/>
  <c r="L417" i="12"/>
  <c r="M417" i="12"/>
  <c r="N417" i="12"/>
  <c r="L418" i="12"/>
  <c r="M418" i="12"/>
  <c r="N418" i="12"/>
  <c r="L419" i="12"/>
  <c r="M419" i="12"/>
  <c r="N419" i="12"/>
  <c r="L420" i="12"/>
  <c r="M420" i="12"/>
  <c r="N420" i="12"/>
  <c r="L421" i="12"/>
  <c r="M421" i="12"/>
  <c r="N421" i="12"/>
  <c r="L422" i="12"/>
  <c r="M422" i="12"/>
  <c r="N422" i="12"/>
  <c r="L423" i="12"/>
  <c r="M423" i="12"/>
  <c r="N423" i="12"/>
  <c r="L424" i="12"/>
  <c r="M424" i="12"/>
  <c r="N424" i="12"/>
  <c r="L425" i="12"/>
  <c r="M425" i="12"/>
  <c r="N425" i="12"/>
  <c r="L426" i="12"/>
  <c r="M426" i="12"/>
  <c r="N426" i="12"/>
  <c r="L427" i="12"/>
  <c r="M427" i="12"/>
  <c r="N427" i="12"/>
  <c r="L428" i="12"/>
  <c r="M428" i="12"/>
  <c r="N428" i="12"/>
  <c r="L429" i="12"/>
  <c r="M429" i="12"/>
  <c r="N429" i="12"/>
  <c r="L430" i="12"/>
  <c r="M430" i="12"/>
  <c r="N430" i="12"/>
  <c r="L431" i="12"/>
  <c r="M431" i="12"/>
  <c r="N431" i="12"/>
  <c r="L432" i="12"/>
  <c r="M432" i="12"/>
  <c r="N432" i="12"/>
  <c r="L433" i="12"/>
  <c r="M433" i="12"/>
  <c r="N433" i="12"/>
  <c r="L434" i="12"/>
  <c r="M434" i="12"/>
  <c r="N434" i="12"/>
  <c r="L435" i="12"/>
  <c r="M435" i="12"/>
  <c r="N435" i="12"/>
  <c r="L436" i="12"/>
  <c r="M436" i="12"/>
  <c r="N436" i="12"/>
  <c r="L437" i="12"/>
  <c r="M437" i="12"/>
  <c r="N437" i="12"/>
  <c r="L438" i="12"/>
  <c r="M438" i="12"/>
  <c r="N438" i="12"/>
  <c r="L439" i="12"/>
  <c r="M439" i="12"/>
  <c r="N439" i="12"/>
  <c r="L440" i="12"/>
  <c r="M440" i="12"/>
  <c r="N440" i="12"/>
  <c r="L441" i="12"/>
  <c r="M441" i="12"/>
  <c r="N441" i="12"/>
  <c r="L442" i="12"/>
  <c r="M442" i="12"/>
  <c r="N442" i="12"/>
  <c r="L443" i="12"/>
  <c r="M443" i="12"/>
  <c r="N443" i="12"/>
  <c r="L444" i="12"/>
  <c r="M444" i="12"/>
  <c r="N444" i="12"/>
  <c r="L445" i="12"/>
  <c r="M445" i="12"/>
  <c r="N445" i="12"/>
  <c r="L446" i="12"/>
  <c r="M446" i="12"/>
  <c r="N446" i="12"/>
  <c r="L447" i="12"/>
  <c r="M447" i="12"/>
  <c r="N447" i="12"/>
  <c r="L448" i="12"/>
  <c r="M448" i="12"/>
  <c r="N448" i="12"/>
  <c r="L449" i="12"/>
  <c r="M449" i="12"/>
  <c r="N449" i="12"/>
  <c r="L450" i="12"/>
  <c r="M450" i="12"/>
  <c r="N450" i="12"/>
  <c r="L451" i="12"/>
  <c r="M451" i="12"/>
  <c r="N451" i="12"/>
  <c r="L452" i="12"/>
  <c r="M452" i="12"/>
  <c r="N452" i="12"/>
  <c r="L453" i="12"/>
  <c r="M453" i="12"/>
  <c r="N453" i="12"/>
  <c r="L454" i="12"/>
  <c r="M454" i="12"/>
  <c r="N454" i="12"/>
  <c r="L455" i="12"/>
  <c r="M455" i="12"/>
  <c r="N455" i="12"/>
  <c r="L456" i="12"/>
  <c r="M456" i="12"/>
  <c r="N456" i="12"/>
  <c r="L457" i="12"/>
  <c r="M457" i="12"/>
  <c r="N457" i="12"/>
  <c r="L458" i="12"/>
  <c r="M458" i="12"/>
  <c r="N458" i="12"/>
  <c r="L459" i="12"/>
  <c r="M459" i="12"/>
  <c r="N459" i="12"/>
  <c r="L460" i="12"/>
  <c r="M460" i="12"/>
  <c r="N460" i="12"/>
  <c r="L461" i="12"/>
  <c r="M461" i="12"/>
  <c r="N461" i="12"/>
  <c r="L462" i="12"/>
  <c r="M462" i="12"/>
  <c r="N462" i="12"/>
  <c r="L463" i="12"/>
  <c r="M463" i="12"/>
  <c r="N463" i="12"/>
  <c r="L464" i="12"/>
  <c r="M464" i="12"/>
  <c r="N464" i="12"/>
  <c r="L465" i="12"/>
  <c r="M465" i="12"/>
  <c r="N465" i="12"/>
  <c r="L466" i="12"/>
  <c r="M466" i="12"/>
  <c r="N466" i="12"/>
  <c r="L467" i="12"/>
  <c r="M467" i="12"/>
  <c r="N467" i="12"/>
  <c r="L468" i="12"/>
  <c r="M468" i="12"/>
  <c r="N468" i="12"/>
  <c r="L469" i="12"/>
  <c r="M469" i="12"/>
  <c r="N469" i="12"/>
  <c r="L470" i="12"/>
  <c r="M470" i="12"/>
  <c r="N470" i="12"/>
  <c r="L471" i="12"/>
  <c r="M471" i="12"/>
  <c r="N471" i="12"/>
  <c r="L472" i="12"/>
  <c r="M472" i="12"/>
  <c r="N472" i="12"/>
  <c r="L473" i="12"/>
  <c r="M473" i="12"/>
  <c r="N473" i="12"/>
  <c r="L474" i="12"/>
  <c r="M474" i="12"/>
  <c r="N474" i="12"/>
  <c r="L475" i="12"/>
  <c r="M475" i="12"/>
  <c r="N475" i="12"/>
  <c r="L476" i="12"/>
  <c r="M476" i="12"/>
  <c r="N476" i="12"/>
  <c r="L477" i="12"/>
  <c r="M477" i="12"/>
  <c r="N477" i="12"/>
  <c r="L478" i="12"/>
  <c r="M478" i="12"/>
  <c r="N478" i="12"/>
  <c r="L479" i="12"/>
  <c r="M479" i="12"/>
  <c r="N479" i="12"/>
  <c r="L480" i="12"/>
  <c r="M480" i="12"/>
  <c r="N480" i="12"/>
  <c r="L481" i="12"/>
  <c r="M481" i="12"/>
  <c r="N481" i="12"/>
  <c r="L482" i="12"/>
  <c r="M482" i="12"/>
  <c r="N482" i="12"/>
  <c r="L483" i="12"/>
  <c r="M483" i="12"/>
  <c r="N483" i="12"/>
  <c r="L484" i="12"/>
  <c r="M484" i="12"/>
  <c r="N484" i="12"/>
  <c r="L485" i="12"/>
  <c r="M485" i="12"/>
  <c r="N485" i="12"/>
  <c r="L486" i="12"/>
  <c r="M486" i="12"/>
  <c r="N486" i="12"/>
  <c r="L487" i="12"/>
  <c r="M487" i="12"/>
  <c r="N487" i="12"/>
  <c r="L488" i="12"/>
  <c r="M488" i="12"/>
  <c r="N488" i="12"/>
  <c r="L489" i="12"/>
  <c r="M489" i="12"/>
  <c r="N489" i="12"/>
  <c r="L490" i="12"/>
  <c r="M490" i="12"/>
  <c r="N490" i="12"/>
  <c r="L491" i="12"/>
  <c r="M491" i="12"/>
  <c r="N491" i="12"/>
  <c r="L492" i="12"/>
  <c r="M492" i="12"/>
  <c r="N492" i="12"/>
  <c r="L493" i="12"/>
  <c r="M493" i="12"/>
  <c r="N493" i="12"/>
  <c r="L494" i="12"/>
  <c r="M494" i="12"/>
  <c r="N494" i="12"/>
  <c r="L495" i="12"/>
  <c r="M495" i="12"/>
  <c r="N495" i="12"/>
  <c r="L496" i="12"/>
  <c r="M496" i="12"/>
  <c r="N496" i="12"/>
  <c r="L497" i="12"/>
  <c r="M497" i="12"/>
  <c r="N497" i="12"/>
  <c r="L498" i="12"/>
  <c r="M498" i="12"/>
  <c r="N498" i="12"/>
  <c r="L499" i="12"/>
  <c r="M499" i="12"/>
  <c r="N499" i="12"/>
  <c r="L500" i="12"/>
  <c r="M500" i="12"/>
  <c r="N500" i="12"/>
  <c r="L501" i="12"/>
  <c r="M501" i="12"/>
  <c r="N501" i="12"/>
  <c r="L502" i="12"/>
  <c r="M502" i="12"/>
  <c r="N502" i="12"/>
  <c r="L503" i="12"/>
  <c r="M503" i="12"/>
  <c r="N503" i="12"/>
  <c r="L504" i="12"/>
  <c r="M504" i="12"/>
  <c r="N504" i="12"/>
  <c r="L505" i="12"/>
  <c r="M505" i="12"/>
  <c r="N505" i="12"/>
  <c r="L506" i="12"/>
  <c r="M506" i="12"/>
  <c r="N506" i="12"/>
  <c r="L507" i="12"/>
  <c r="M507" i="12"/>
  <c r="N507" i="12"/>
  <c r="L508" i="12"/>
  <c r="M508" i="12"/>
  <c r="N508" i="12"/>
  <c r="L509" i="12"/>
  <c r="M509" i="12"/>
  <c r="N509" i="12"/>
  <c r="L510" i="12"/>
  <c r="M510" i="12"/>
  <c r="N510" i="12"/>
  <c r="L511" i="12"/>
  <c r="M511" i="12"/>
  <c r="N511" i="12"/>
  <c r="L512" i="12"/>
  <c r="M512" i="12"/>
  <c r="N512" i="12"/>
  <c r="L513" i="12"/>
  <c r="M513" i="12"/>
  <c r="N513" i="12"/>
  <c r="L514" i="12"/>
  <c r="M514" i="12"/>
  <c r="N514" i="12"/>
  <c r="L515" i="12"/>
  <c r="M515" i="12"/>
  <c r="N515" i="12"/>
  <c r="L516" i="12"/>
  <c r="M516" i="12"/>
  <c r="N516" i="12"/>
  <c r="L517" i="12"/>
  <c r="M517" i="12"/>
  <c r="N517" i="12"/>
  <c r="L518" i="12"/>
  <c r="M518" i="12"/>
  <c r="N518" i="12"/>
  <c r="L519" i="12"/>
  <c r="M519" i="12"/>
  <c r="N519" i="12"/>
  <c r="L520" i="12"/>
  <c r="M520" i="12"/>
  <c r="N520" i="12"/>
  <c r="L521" i="12"/>
  <c r="M521" i="12"/>
  <c r="N521" i="12"/>
  <c r="L522" i="12"/>
  <c r="M522" i="12"/>
  <c r="N522" i="12"/>
  <c r="L523" i="12"/>
  <c r="M523" i="12"/>
  <c r="N523" i="12"/>
  <c r="L524" i="12"/>
  <c r="M524" i="12"/>
  <c r="N524" i="12"/>
  <c r="L525" i="12"/>
  <c r="M525" i="12"/>
  <c r="N525" i="12"/>
  <c r="L526" i="12"/>
  <c r="M526" i="12"/>
  <c r="N526" i="12"/>
  <c r="L527" i="12"/>
  <c r="M527" i="12"/>
  <c r="N527" i="12"/>
  <c r="L528" i="12"/>
  <c r="M528" i="12"/>
  <c r="N528" i="12"/>
  <c r="L529" i="12"/>
  <c r="M529" i="12"/>
  <c r="N529" i="12"/>
  <c r="L530" i="12"/>
  <c r="M530" i="12"/>
  <c r="N530" i="12"/>
  <c r="L531" i="12"/>
  <c r="M531" i="12"/>
  <c r="N531" i="12"/>
  <c r="L532" i="12"/>
  <c r="M532" i="12"/>
  <c r="N532" i="12"/>
  <c r="L533" i="12"/>
  <c r="M533" i="12"/>
  <c r="N533" i="12"/>
  <c r="L534" i="12"/>
  <c r="M534" i="12"/>
  <c r="N534" i="12"/>
  <c r="L535" i="12"/>
  <c r="M535" i="12"/>
  <c r="N535" i="12"/>
  <c r="L536" i="12"/>
  <c r="M536" i="12"/>
  <c r="N536" i="12"/>
  <c r="L537" i="12"/>
  <c r="M537" i="12"/>
  <c r="N537" i="12"/>
  <c r="L538" i="12"/>
  <c r="M538" i="12"/>
  <c r="N538" i="12"/>
  <c r="L539" i="12"/>
  <c r="M539" i="12"/>
  <c r="N539" i="12"/>
  <c r="L540" i="12"/>
  <c r="M540" i="12"/>
  <c r="N540" i="12"/>
  <c r="L541" i="12"/>
  <c r="M541" i="12"/>
  <c r="N541" i="12"/>
  <c r="L542" i="12"/>
  <c r="M542" i="12"/>
  <c r="N542" i="12"/>
  <c r="L543" i="12"/>
  <c r="M543" i="12"/>
  <c r="N543" i="12"/>
  <c r="L544" i="12"/>
  <c r="M544" i="12"/>
  <c r="N544" i="12"/>
  <c r="L545" i="12"/>
  <c r="M545" i="12"/>
  <c r="N545" i="12"/>
  <c r="L546" i="12"/>
  <c r="M546" i="12"/>
  <c r="N546" i="12"/>
  <c r="L547" i="12"/>
  <c r="M547" i="12"/>
  <c r="N547" i="12"/>
  <c r="L548" i="12"/>
  <c r="M548" i="12"/>
  <c r="N548" i="12"/>
  <c r="L549" i="12"/>
  <c r="M549" i="12"/>
  <c r="N549" i="12"/>
  <c r="L550" i="12"/>
  <c r="M550" i="12"/>
  <c r="N550" i="12"/>
  <c r="L551" i="12"/>
  <c r="M551" i="12"/>
  <c r="N551" i="12"/>
  <c r="L552" i="12"/>
  <c r="M552" i="12"/>
  <c r="N552" i="12"/>
  <c r="L553" i="12"/>
  <c r="M553" i="12"/>
  <c r="N553" i="12"/>
  <c r="L554" i="12"/>
  <c r="M554" i="12"/>
  <c r="N554" i="12"/>
  <c r="L555" i="12"/>
  <c r="M555" i="12"/>
  <c r="N555" i="12"/>
  <c r="L556" i="12"/>
  <c r="M556" i="12"/>
  <c r="N556" i="12"/>
  <c r="L557" i="12"/>
  <c r="M557" i="12"/>
  <c r="N557" i="12"/>
  <c r="L558" i="12"/>
  <c r="M558" i="12"/>
  <c r="N558" i="12"/>
  <c r="L559" i="12"/>
  <c r="M559" i="12"/>
  <c r="N559" i="12"/>
  <c r="L560" i="12"/>
  <c r="M560" i="12"/>
  <c r="N560" i="12"/>
  <c r="L561" i="12"/>
  <c r="M561" i="12"/>
  <c r="N561" i="12"/>
  <c r="L562" i="12"/>
  <c r="M562" i="12"/>
  <c r="N562" i="12"/>
  <c r="L563" i="12"/>
  <c r="M563" i="12"/>
  <c r="N563" i="12"/>
  <c r="L564" i="12"/>
  <c r="M564" i="12"/>
  <c r="N564" i="12"/>
  <c r="L565" i="12"/>
  <c r="M565" i="12"/>
  <c r="N565" i="12"/>
  <c r="L566" i="12"/>
  <c r="M566" i="12"/>
  <c r="N566" i="12"/>
  <c r="L567" i="12"/>
  <c r="M567" i="12"/>
  <c r="N567" i="12"/>
  <c r="L568" i="12"/>
  <c r="M568" i="12"/>
  <c r="N568" i="12"/>
  <c r="L569" i="12"/>
  <c r="M569" i="12"/>
  <c r="N569" i="12"/>
  <c r="L570" i="12"/>
  <c r="M570" i="12"/>
  <c r="N570" i="12"/>
  <c r="L571" i="12"/>
  <c r="M571" i="12"/>
  <c r="N571" i="12"/>
  <c r="L572" i="12"/>
  <c r="M572" i="12"/>
  <c r="N572" i="12"/>
  <c r="L573" i="12"/>
  <c r="M573" i="12"/>
  <c r="N573" i="12"/>
  <c r="L574" i="12"/>
  <c r="M574" i="12"/>
  <c r="N574" i="12"/>
  <c r="L575" i="12"/>
  <c r="M575" i="12"/>
  <c r="N575" i="12"/>
  <c r="L576" i="12"/>
  <c r="M576" i="12"/>
  <c r="N576" i="12"/>
  <c r="L577" i="12"/>
  <c r="M577" i="12"/>
  <c r="N577" i="12"/>
  <c r="L578" i="12"/>
  <c r="M578" i="12"/>
  <c r="N578" i="12"/>
  <c r="L579" i="12"/>
  <c r="M579" i="12"/>
  <c r="N579" i="12"/>
  <c r="L580" i="12"/>
  <c r="M580" i="12"/>
  <c r="N580" i="12"/>
  <c r="L581" i="12"/>
  <c r="M581" i="12"/>
  <c r="N581" i="12"/>
  <c r="L582" i="12"/>
  <c r="M582" i="12"/>
  <c r="N582" i="12"/>
  <c r="L583" i="12"/>
  <c r="M583" i="12"/>
  <c r="N583" i="12"/>
  <c r="L584" i="12"/>
  <c r="M584" i="12"/>
  <c r="N584" i="12"/>
  <c r="L585" i="12"/>
  <c r="M585" i="12"/>
  <c r="N585" i="12"/>
  <c r="L586" i="12"/>
  <c r="M586" i="12"/>
  <c r="N586" i="12"/>
  <c r="L587" i="12"/>
  <c r="M587" i="12"/>
  <c r="N587" i="12"/>
  <c r="L588" i="12"/>
  <c r="M588" i="12"/>
  <c r="N588" i="12"/>
  <c r="L589" i="12"/>
  <c r="M589" i="12"/>
  <c r="N589" i="12"/>
  <c r="L590" i="12"/>
  <c r="M590" i="12"/>
  <c r="N590" i="12"/>
  <c r="L591" i="12"/>
  <c r="M591" i="12"/>
  <c r="N591" i="12"/>
  <c r="L592" i="12"/>
  <c r="M592" i="12"/>
  <c r="N592" i="12"/>
  <c r="L593" i="12"/>
  <c r="M593" i="12"/>
  <c r="N593" i="12"/>
  <c r="L594" i="12"/>
  <c r="M594" i="12"/>
  <c r="N594" i="12"/>
  <c r="L595" i="12"/>
  <c r="M595" i="12"/>
  <c r="N595" i="12"/>
  <c r="L596" i="12"/>
  <c r="M596" i="12"/>
  <c r="N596" i="12"/>
  <c r="L597" i="12"/>
  <c r="M597" i="12"/>
  <c r="N597" i="12"/>
  <c r="L598" i="12"/>
  <c r="M598" i="12"/>
  <c r="N598" i="12"/>
  <c r="L599" i="12"/>
  <c r="M599" i="12"/>
  <c r="N599" i="12"/>
  <c r="L600" i="12"/>
  <c r="M600" i="12"/>
  <c r="N600" i="12"/>
  <c r="L601" i="12"/>
  <c r="M601" i="12"/>
  <c r="N601" i="12"/>
  <c r="L602" i="12"/>
  <c r="M602" i="12"/>
  <c r="N602" i="12"/>
  <c r="L603" i="12"/>
  <c r="M603" i="12"/>
  <c r="N603" i="12"/>
  <c r="L604" i="12"/>
  <c r="M604" i="12"/>
  <c r="N604" i="12"/>
  <c r="L605" i="12"/>
  <c r="M605" i="12"/>
  <c r="N605" i="12"/>
  <c r="L606" i="12"/>
  <c r="M606" i="12"/>
  <c r="N606" i="12"/>
  <c r="L607" i="12"/>
  <c r="M607" i="12"/>
  <c r="N607" i="12"/>
  <c r="L608" i="12"/>
  <c r="M608" i="12"/>
  <c r="N608" i="12"/>
  <c r="L609" i="12"/>
  <c r="M609" i="12"/>
  <c r="N609" i="12"/>
  <c r="L610" i="12"/>
  <c r="M610" i="12"/>
  <c r="N610" i="12"/>
  <c r="L611" i="12"/>
  <c r="M611" i="12"/>
  <c r="N611" i="12"/>
  <c r="L612" i="12"/>
  <c r="M612" i="12"/>
  <c r="N612" i="12"/>
  <c r="L613" i="12"/>
  <c r="M613" i="12"/>
  <c r="N613" i="12"/>
  <c r="L614" i="12"/>
  <c r="M614" i="12"/>
  <c r="N614" i="12"/>
  <c r="L615" i="12"/>
  <c r="M615" i="12"/>
  <c r="N615" i="12"/>
  <c r="L616" i="12"/>
  <c r="M616" i="12"/>
  <c r="N616" i="12"/>
  <c r="L617" i="12"/>
  <c r="M617" i="12"/>
  <c r="N617" i="12"/>
  <c r="L618" i="12"/>
  <c r="M618" i="12"/>
  <c r="N618" i="12"/>
  <c r="L619" i="12"/>
  <c r="M619" i="12"/>
  <c r="N619" i="12"/>
  <c r="L620" i="12"/>
  <c r="M620" i="12"/>
  <c r="N620" i="12"/>
  <c r="L621" i="12"/>
  <c r="M621" i="12"/>
  <c r="N621" i="12"/>
  <c r="L622" i="12"/>
  <c r="M622" i="12"/>
  <c r="N622" i="12"/>
  <c r="L623" i="12"/>
  <c r="M623" i="12"/>
  <c r="N623" i="12"/>
  <c r="L624" i="12"/>
  <c r="M624" i="12"/>
  <c r="N624" i="12"/>
  <c r="L625" i="12"/>
  <c r="M625" i="12"/>
  <c r="N625" i="12"/>
  <c r="L626" i="12"/>
  <c r="M626" i="12"/>
  <c r="N626" i="12"/>
  <c r="L627" i="12"/>
  <c r="M627" i="12"/>
  <c r="N627" i="12"/>
  <c r="L628" i="12"/>
  <c r="M628" i="12"/>
  <c r="N628" i="12"/>
  <c r="L629" i="12"/>
  <c r="M629" i="12"/>
  <c r="N629" i="12"/>
  <c r="L630" i="12"/>
  <c r="M630" i="12"/>
  <c r="N630" i="12"/>
  <c r="L631" i="12"/>
  <c r="M631" i="12"/>
  <c r="N631" i="12"/>
  <c r="L632" i="12"/>
  <c r="M632" i="12"/>
  <c r="N632" i="12"/>
  <c r="L633" i="12"/>
  <c r="M633" i="12"/>
  <c r="N633" i="12"/>
  <c r="L634" i="12"/>
  <c r="M634" i="12"/>
  <c r="N634" i="12"/>
  <c r="L635" i="12"/>
  <c r="M635" i="12"/>
  <c r="N635" i="12"/>
  <c r="L636" i="12"/>
  <c r="M636" i="12"/>
  <c r="N636" i="12"/>
  <c r="L637" i="12"/>
  <c r="M637" i="12"/>
  <c r="N637" i="12"/>
  <c r="L638" i="12"/>
  <c r="M638" i="12"/>
  <c r="N638" i="12"/>
  <c r="L639" i="12"/>
  <c r="M639" i="12"/>
  <c r="N639" i="12"/>
  <c r="L640" i="12"/>
  <c r="M640" i="12"/>
  <c r="N640" i="12"/>
  <c r="L641" i="12"/>
  <c r="M641" i="12"/>
  <c r="N641" i="12"/>
  <c r="L642" i="12"/>
  <c r="M642" i="12"/>
  <c r="N642" i="12"/>
  <c r="L643" i="12"/>
  <c r="M643" i="12"/>
  <c r="N643" i="12"/>
  <c r="L644" i="12"/>
  <c r="M644" i="12"/>
  <c r="N644" i="12"/>
  <c r="L645" i="12"/>
  <c r="M645" i="12"/>
  <c r="N645" i="12"/>
  <c r="L646" i="12"/>
  <c r="M646" i="12"/>
  <c r="N646" i="12"/>
  <c r="L647" i="12"/>
  <c r="M647" i="12"/>
  <c r="N647" i="12"/>
  <c r="L648" i="12"/>
  <c r="M648" i="12"/>
  <c r="N648" i="12"/>
  <c r="L649" i="12"/>
  <c r="M649" i="12"/>
  <c r="N649" i="12"/>
  <c r="L650" i="12"/>
  <c r="M650" i="12"/>
  <c r="N650" i="12"/>
  <c r="L651" i="12"/>
  <c r="M651" i="12"/>
  <c r="N651" i="12"/>
  <c r="L652" i="12"/>
  <c r="M652" i="12"/>
  <c r="N652" i="12"/>
  <c r="L653" i="12"/>
  <c r="M653" i="12"/>
  <c r="N653" i="12"/>
  <c r="L654" i="12"/>
  <c r="M654" i="12"/>
  <c r="N654" i="12"/>
  <c r="L655" i="12"/>
  <c r="M655" i="12"/>
  <c r="N655" i="12"/>
  <c r="L656" i="12"/>
  <c r="M656" i="12"/>
  <c r="N656" i="12"/>
  <c r="L657" i="12"/>
  <c r="M657" i="12"/>
  <c r="N657" i="12"/>
  <c r="L658" i="12"/>
  <c r="M658" i="12"/>
  <c r="N658" i="12"/>
  <c r="L659" i="12"/>
  <c r="M659" i="12"/>
  <c r="N659" i="12"/>
  <c r="L660" i="12"/>
  <c r="M660" i="12"/>
  <c r="N660" i="12"/>
  <c r="L661" i="12"/>
  <c r="M661" i="12"/>
  <c r="N661" i="12"/>
  <c r="L662" i="12"/>
  <c r="M662" i="12"/>
  <c r="N662" i="12"/>
  <c r="L663" i="12"/>
  <c r="M663" i="12"/>
  <c r="N663" i="12"/>
  <c r="L664" i="12"/>
  <c r="M664" i="12"/>
  <c r="N664" i="12"/>
  <c r="L665" i="12"/>
  <c r="M665" i="12"/>
  <c r="N665" i="12"/>
  <c r="L666" i="12"/>
  <c r="M666" i="12"/>
  <c r="N666" i="12"/>
  <c r="L667" i="12"/>
  <c r="M667" i="12"/>
  <c r="N667" i="12"/>
  <c r="L668" i="12"/>
  <c r="M668" i="12"/>
  <c r="N668" i="12"/>
  <c r="L669" i="12"/>
  <c r="M669" i="12"/>
  <c r="N669" i="12"/>
  <c r="L670" i="12"/>
  <c r="M670" i="12"/>
  <c r="N670" i="12"/>
  <c r="L671" i="12"/>
  <c r="M671" i="12"/>
  <c r="N671" i="12"/>
  <c r="L672" i="12"/>
  <c r="M672" i="12"/>
  <c r="N672" i="12"/>
  <c r="L673" i="12"/>
  <c r="M673" i="12"/>
  <c r="N673" i="12"/>
  <c r="L674" i="12"/>
  <c r="M674" i="12"/>
  <c r="N674" i="12"/>
  <c r="L675" i="12"/>
  <c r="M675" i="12"/>
  <c r="N675" i="12"/>
  <c r="L676" i="12"/>
  <c r="M676" i="12"/>
  <c r="N676" i="12"/>
  <c r="L677" i="12"/>
  <c r="M677" i="12"/>
  <c r="N677" i="12"/>
  <c r="L678" i="12"/>
  <c r="M678" i="12"/>
  <c r="N678" i="12"/>
  <c r="L679" i="12"/>
  <c r="M679" i="12"/>
  <c r="N679" i="12"/>
  <c r="L680" i="12"/>
  <c r="M680" i="12"/>
  <c r="N680" i="12"/>
  <c r="L681" i="12"/>
  <c r="M681" i="12"/>
  <c r="N681" i="12"/>
  <c r="L682" i="12"/>
  <c r="M682" i="12"/>
  <c r="N682" i="12"/>
  <c r="L683" i="12"/>
  <c r="M683" i="12"/>
  <c r="N683" i="12"/>
  <c r="L684" i="12"/>
  <c r="M684" i="12"/>
  <c r="N684" i="12"/>
  <c r="L685" i="12"/>
  <c r="M685" i="12"/>
  <c r="N685" i="12"/>
  <c r="L686" i="12"/>
  <c r="M686" i="12"/>
  <c r="N686" i="12"/>
  <c r="L687" i="12"/>
  <c r="M687" i="12"/>
  <c r="N687" i="12"/>
  <c r="L688" i="12"/>
  <c r="M688" i="12"/>
  <c r="N688" i="12"/>
  <c r="L689" i="12"/>
  <c r="M689" i="12"/>
  <c r="N689" i="12"/>
  <c r="L690" i="12"/>
  <c r="M690" i="12"/>
  <c r="N690" i="12"/>
  <c r="L691" i="12"/>
  <c r="M691" i="12"/>
  <c r="N691" i="12"/>
  <c r="L692" i="12"/>
  <c r="M692" i="12"/>
  <c r="N692" i="12"/>
  <c r="L693" i="12"/>
  <c r="M693" i="12"/>
  <c r="N693" i="12"/>
  <c r="L694" i="12"/>
  <c r="M694" i="12"/>
  <c r="N694" i="12"/>
  <c r="L695" i="12"/>
  <c r="M695" i="12"/>
  <c r="N695" i="12"/>
  <c r="L696" i="12"/>
  <c r="M696" i="12"/>
  <c r="N696" i="12"/>
  <c r="L697" i="12"/>
  <c r="M697" i="12"/>
  <c r="N697" i="12"/>
  <c r="L698" i="12"/>
  <c r="M698" i="12"/>
  <c r="N698" i="12"/>
  <c r="L699" i="12"/>
  <c r="M699" i="12"/>
  <c r="N699" i="12"/>
  <c r="L700" i="12"/>
  <c r="M700" i="12"/>
  <c r="N700" i="12"/>
  <c r="L701" i="12"/>
  <c r="M701" i="12"/>
  <c r="N701" i="12"/>
  <c r="L702" i="12"/>
  <c r="M702" i="12"/>
  <c r="N702" i="12"/>
  <c r="L703" i="12"/>
  <c r="M703" i="12"/>
  <c r="N703" i="12"/>
  <c r="L704" i="12"/>
  <c r="M704" i="12"/>
  <c r="N704" i="12"/>
  <c r="L705" i="12"/>
  <c r="M705" i="12"/>
  <c r="N705" i="12"/>
  <c r="L706" i="12"/>
  <c r="M706" i="12"/>
  <c r="N706" i="12"/>
  <c r="L707" i="12"/>
  <c r="M707" i="12"/>
  <c r="N707" i="12"/>
  <c r="L708" i="12"/>
  <c r="M708" i="12"/>
  <c r="N708" i="12"/>
  <c r="L709" i="12"/>
  <c r="M709" i="12"/>
  <c r="N709" i="12"/>
  <c r="L710" i="12"/>
  <c r="M710" i="12"/>
  <c r="N710" i="12"/>
  <c r="L711" i="12"/>
  <c r="M711" i="12"/>
  <c r="N711" i="12"/>
  <c r="L712" i="12"/>
  <c r="M712" i="12"/>
  <c r="N712" i="12"/>
  <c r="L713" i="12"/>
  <c r="M713" i="12"/>
  <c r="N713" i="12"/>
  <c r="L714" i="12"/>
  <c r="M714" i="12"/>
  <c r="N714" i="12"/>
  <c r="L715" i="12"/>
  <c r="M715" i="12"/>
  <c r="N715" i="12"/>
  <c r="L716" i="12"/>
  <c r="M716" i="12"/>
  <c r="N716" i="12"/>
  <c r="L717" i="12"/>
  <c r="M717" i="12"/>
  <c r="N717" i="12"/>
  <c r="L718" i="12"/>
  <c r="M718" i="12"/>
  <c r="N718" i="12"/>
  <c r="L719" i="12"/>
  <c r="M719" i="12"/>
  <c r="N719" i="12"/>
  <c r="L720" i="12"/>
  <c r="M720" i="12"/>
  <c r="N720" i="12"/>
  <c r="L721" i="12"/>
  <c r="M721" i="12"/>
  <c r="N721" i="12"/>
  <c r="L722" i="12"/>
  <c r="M722" i="12"/>
  <c r="N722" i="12"/>
  <c r="L723" i="12"/>
  <c r="M723" i="12"/>
  <c r="N723" i="12"/>
  <c r="L724" i="12"/>
  <c r="M724" i="12"/>
  <c r="N724" i="12"/>
  <c r="L725" i="12"/>
  <c r="M725" i="12"/>
  <c r="N725" i="12"/>
  <c r="L726" i="12"/>
  <c r="M726" i="12"/>
  <c r="N726" i="12"/>
  <c r="L727" i="12"/>
  <c r="M727" i="12"/>
  <c r="N727" i="12"/>
  <c r="L728" i="12"/>
  <c r="M728" i="12"/>
  <c r="N728" i="12"/>
  <c r="L729" i="12"/>
  <c r="M729" i="12"/>
  <c r="N729" i="12"/>
  <c r="L730" i="12"/>
  <c r="M730" i="12"/>
  <c r="N730" i="12"/>
  <c r="L731" i="12"/>
  <c r="M731" i="12"/>
  <c r="N731" i="12"/>
  <c r="L732" i="12"/>
  <c r="M732" i="12"/>
  <c r="N732" i="12"/>
  <c r="L733" i="12"/>
  <c r="M733" i="12"/>
  <c r="N733" i="12"/>
  <c r="L734" i="12"/>
  <c r="M734" i="12"/>
  <c r="N734" i="12"/>
  <c r="L735" i="12"/>
  <c r="M735" i="12"/>
  <c r="N735" i="12"/>
  <c r="L736" i="12"/>
  <c r="M736" i="12"/>
  <c r="N736" i="12"/>
  <c r="L737" i="12"/>
  <c r="M737" i="12"/>
  <c r="N737" i="12"/>
  <c r="L738" i="12"/>
  <c r="M738" i="12"/>
  <c r="N738" i="12"/>
  <c r="L739" i="12"/>
  <c r="M739" i="12"/>
  <c r="N739" i="12"/>
  <c r="L740" i="12"/>
  <c r="M740" i="12"/>
  <c r="N740" i="12"/>
  <c r="L741" i="12"/>
  <c r="M741" i="12"/>
  <c r="N741" i="12"/>
  <c r="L742" i="12"/>
  <c r="M742" i="12"/>
  <c r="N742" i="12"/>
  <c r="L743" i="12"/>
  <c r="M743" i="12"/>
  <c r="N743" i="12"/>
  <c r="L744" i="12"/>
  <c r="M744" i="12"/>
  <c r="N744" i="12"/>
  <c r="L745" i="12"/>
  <c r="M745" i="12"/>
  <c r="N745" i="12"/>
  <c r="L746" i="12"/>
  <c r="M746" i="12"/>
  <c r="N746" i="12"/>
  <c r="L747" i="12"/>
  <c r="M747" i="12"/>
  <c r="N747" i="12"/>
  <c r="L748" i="12"/>
  <c r="M748" i="12"/>
  <c r="N748" i="12"/>
  <c r="L749" i="12"/>
  <c r="M749" i="12"/>
  <c r="N749" i="12"/>
  <c r="L750" i="12"/>
  <c r="M750" i="12"/>
  <c r="N750" i="12"/>
  <c r="L751" i="12"/>
  <c r="M751" i="12"/>
  <c r="N751" i="12"/>
  <c r="L752" i="12"/>
  <c r="M752" i="12"/>
  <c r="N752" i="12"/>
  <c r="L753" i="12"/>
  <c r="M753" i="12"/>
  <c r="N753" i="12"/>
  <c r="L754" i="12"/>
  <c r="M754" i="12"/>
  <c r="N754" i="12"/>
  <c r="L755" i="12"/>
  <c r="M755" i="12"/>
  <c r="N755" i="12"/>
  <c r="L756" i="12"/>
  <c r="M756" i="12"/>
  <c r="N756" i="12"/>
  <c r="L757" i="12"/>
  <c r="M757" i="12"/>
  <c r="N757" i="12"/>
  <c r="L758" i="12"/>
  <c r="M758" i="12"/>
  <c r="N758" i="12"/>
  <c r="L759" i="12"/>
  <c r="M759" i="12"/>
  <c r="N759" i="12"/>
  <c r="L760" i="12"/>
  <c r="M760" i="12"/>
  <c r="N760" i="12"/>
  <c r="L761" i="12"/>
  <c r="M761" i="12"/>
  <c r="N761" i="12"/>
  <c r="L762" i="12"/>
  <c r="M762" i="12"/>
  <c r="N762" i="12"/>
  <c r="L763" i="12"/>
  <c r="M763" i="12"/>
  <c r="N763" i="12"/>
  <c r="L764" i="12"/>
  <c r="M764" i="12"/>
  <c r="N764" i="12"/>
  <c r="L765" i="12"/>
  <c r="M765" i="12"/>
  <c r="N765" i="12"/>
  <c r="L766" i="12"/>
  <c r="M766" i="12"/>
  <c r="N766" i="12"/>
  <c r="L767" i="12"/>
  <c r="M767" i="12"/>
  <c r="N767" i="12"/>
  <c r="L768" i="12"/>
  <c r="M768" i="12"/>
  <c r="N768" i="12"/>
  <c r="L769" i="12"/>
  <c r="M769" i="12"/>
  <c r="N769" i="12"/>
  <c r="L770" i="12"/>
  <c r="M770" i="12"/>
  <c r="N770" i="12"/>
  <c r="L771" i="12"/>
  <c r="M771" i="12"/>
  <c r="N771" i="12"/>
  <c r="L772" i="12"/>
  <c r="M772" i="12"/>
  <c r="N772" i="12"/>
  <c r="L773" i="12"/>
  <c r="M773" i="12"/>
  <c r="N773" i="12"/>
  <c r="L774" i="12"/>
  <c r="M774" i="12"/>
  <c r="N774" i="12"/>
  <c r="L775" i="12"/>
  <c r="M775" i="12"/>
  <c r="N775" i="12"/>
  <c r="L776" i="12"/>
  <c r="M776" i="12"/>
  <c r="N776" i="12"/>
  <c r="L777" i="12"/>
  <c r="M777" i="12"/>
  <c r="N777" i="12"/>
  <c r="L778" i="12"/>
  <c r="M778" i="12"/>
  <c r="N778" i="12"/>
  <c r="L779" i="12"/>
  <c r="M779" i="12"/>
  <c r="N779" i="12"/>
  <c r="L780" i="12"/>
  <c r="M780" i="12"/>
  <c r="N780" i="12"/>
  <c r="L781" i="12"/>
  <c r="M781" i="12"/>
  <c r="N781" i="12"/>
  <c r="L782" i="12"/>
  <c r="M782" i="12"/>
  <c r="N782" i="12"/>
  <c r="L783" i="12"/>
  <c r="M783" i="12"/>
  <c r="N783" i="12"/>
  <c r="L784" i="12"/>
  <c r="M784" i="12"/>
  <c r="N784" i="12"/>
  <c r="L785" i="12"/>
  <c r="M785" i="12"/>
  <c r="N785" i="12"/>
  <c r="L786" i="12"/>
  <c r="M786" i="12"/>
  <c r="N786" i="12"/>
  <c r="L787" i="12"/>
  <c r="M787" i="12"/>
  <c r="N787" i="12"/>
  <c r="L788" i="12"/>
  <c r="M788" i="12"/>
  <c r="N788" i="12"/>
  <c r="L789" i="12"/>
  <c r="M789" i="12"/>
  <c r="N789" i="12"/>
  <c r="L790" i="12"/>
  <c r="M790" i="12"/>
  <c r="N790" i="12"/>
  <c r="L791" i="12"/>
  <c r="M791" i="12"/>
  <c r="N791" i="12"/>
  <c r="L792" i="12"/>
  <c r="M792" i="12"/>
  <c r="N792" i="12"/>
  <c r="L793" i="12"/>
  <c r="M793" i="12"/>
  <c r="N793" i="12"/>
  <c r="L794" i="12"/>
  <c r="M794" i="12"/>
  <c r="N794" i="12"/>
  <c r="L795" i="12"/>
  <c r="M795" i="12"/>
  <c r="N795" i="12"/>
  <c r="L796" i="12"/>
  <c r="M796" i="12"/>
  <c r="N796" i="12"/>
  <c r="L797" i="12"/>
  <c r="M797" i="12"/>
  <c r="N797" i="12"/>
  <c r="L798" i="12"/>
  <c r="M798" i="12"/>
  <c r="N798" i="12"/>
  <c r="L799" i="12"/>
  <c r="M799" i="12"/>
  <c r="N799" i="12"/>
  <c r="L800" i="12"/>
  <c r="M800" i="12"/>
  <c r="N800" i="12"/>
  <c r="L801" i="12"/>
  <c r="M801" i="12"/>
  <c r="N801" i="12"/>
  <c r="L802" i="12"/>
  <c r="M802" i="12"/>
  <c r="N802" i="12"/>
  <c r="L803" i="12"/>
  <c r="M803" i="12"/>
  <c r="N803" i="12"/>
  <c r="L804" i="12"/>
  <c r="M804" i="12"/>
  <c r="N804" i="12"/>
  <c r="L805" i="12"/>
  <c r="M805" i="12"/>
  <c r="N805" i="12"/>
  <c r="L806" i="12"/>
  <c r="M806" i="12"/>
  <c r="N806" i="12"/>
  <c r="L807" i="12"/>
  <c r="M807" i="12"/>
  <c r="N807" i="12"/>
  <c r="L808" i="12"/>
  <c r="M808" i="12"/>
  <c r="N808" i="12"/>
  <c r="L809" i="12"/>
  <c r="M809" i="12"/>
  <c r="N809" i="12"/>
  <c r="L810" i="12"/>
  <c r="M810" i="12"/>
  <c r="N810" i="12"/>
  <c r="L811" i="12"/>
  <c r="M811" i="12"/>
  <c r="N811" i="12"/>
  <c r="L812" i="12"/>
  <c r="M812" i="12"/>
  <c r="N812" i="12"/>
  <c r="L813" i="12"/>
  <c r="M813" i="12"/>
  <c r="N813" i="12"/>
  <c r="L814" i="12"/>
  <c r="M814" i="12"/>
  <c r="N814" i="12"/>
  <c r="L815" i="12"/>
  <c r="M815" i="12"/>
  <c r="N815" i="12"/>
  <c r="L816" i="12"/>
  <c r="M816" i="12"/>
  <c r="N816" i="12"/>
  <c r="L817" i="12"/>
  <c r="M817" i="12"/>
  <c r="N817" i="12"/>
  <c r="L818" i="12"/>
  <c r="M818" i="12"/>
  <c r="N818" i="12"/>
  <c r="L819" i="12"/>
  <c r="M819" i="12"/>
  <c r="N819" i="12"/>
  <c r="L820" i="12"/>
  <c r="M820" i="12"/>
  <c r="N820" i="12"/>
  <c r="L821" i="12"/>
  <c r="M821" i="12"/>
  <c r="N821" i="12"/>
  <c r="L822" i="12"/>
  <c r="M822" i="12"/>
  <c r="N822" i="12"/>
  <c r="L823" i="12"/>
  <c r="M823" i="12"/>
  <c r="N823" i="12"/>
  <c r="L824" i="12"/>
  <c r="M824" i="12"/>
  <c r="N824" i="12"/>
  <c r="L825" i="12"/>
  <c r="M825" i="12"/>
  <c r="N825" i="12"/>
  <c r="L826" i="12"/>
  <c r="M826" i="12"/>
  <c r="N826" i="12"/>
  <c r="L827" i="12"/>
  <c r="M827" i="12"/>
  <c r="N827" i="12"/>
  <c r="L828" i="12"/>
  <c r="M828" i="12"/>
  <c r="N828" i="12"/>
  <c r="L829" i="12"/>
  <c r="M829" i="12"/>
  <c r="N829" i="12"/>
  <c r="L830" i="12"/>
  <c r="M830" i="12"/>
  <c r="N830" i="12"/>
  <c r="L831" i="12"/>
  <c r="M831" i="12"/>
  <c r="N831" i="12"/>
  <c r="L832" i="12"/>
  <c r="M832" i="12"/>
  <c r="N832" i="12"/>
  <c r="L833" i="12"/>
  <c r="M833" i="12"/>
  <c r="N833" i="12"/>
  <c r="L834" i="12"/>
  <c r="M834" i="12"/>
  <c r="N834" i="12"/>
  <c r="L835" i="12"/>
  <c r="M835" i="12"/>
  <c r="N835" i="12"/>
  <c r="L836" i="12"/>
  <c r="M836" i="12"/>
  <c r="N836" i="12"/>
  <c r="L837" i="12"/>
  <c r="M837" i="12"/>
  <c r="N837" i="12"/>
  <c r="L838" i="12"/>
  <c r="M838" i="12"/>
  <c r="N838" i="12"/>
  <c r="L839" i="12"/>
  <c r="M839" i="12"/>
  <c r="N839" i="12"/>
  <c r="L840" i="12"/>
  <c r="M840" i="12"/>
  <c r="N840" i="12"/>
  <c r="L841" i="12"/>
  <c r="M841" i="12"/>
  <c r="N841" i="12"/>
  <c r="L842" i="12"/>
  <c r="M842" i="12"/>
  <c r="N842" i="12"/>
  <c r="L843" i="12"/>
  <c r="M843" i="12"/>
  <c r="N843" i="12"/>
  <c r="L844" i="12"/>
  <c r="M844" i="12"/>
  <c r="N844" i="12"/>
  <c r="L845" i="12"/>
  <c r="M845" i="12"/>
  <c r="N845" i="12"/>
  <c r="L846" i="12"/>
  <c r="M846" i="12"/>
  <c r="N846" i="12"/>
  <c r="L847" i="12"/>
  <c r="M847" i="12"/>
  <c r="N847" i="12"/>
  <c r="L848" i="12"/>
  <c r="M848" i="12"/>
  <c r="N848" i="12"/>
  <c r="L849" i="12"/>
  <c r="M849" i="12"/>
  <c r="N849" i="12"/>
  <c r="L850" i="12"/>
  <c r="M850" i="12"/>
  <c r="N850" i="12"/>
  <c r="L851" i="12"/>
  <c r="M851" i="12"/>
  <c r="N851" i="12"/>
  <c r="L852" i="12"/>
  <c r="M852" i="12"/>
  <c r="N852" i="12"/>
  <c r="L853" i="12"/>
  <c r="M853" i="12"/>
  <c r="N853" i="12"/>
  <c r="L854" i="12"/>
  <c r="M854" i="12"/>
  <c r="N854" i="12"/>
  <c r="L855" i="12"/>
  <c r="M855" i="12"/>
  <c r="N855" i="12"/>
  <c r="L856" i="12"/>
  <c r="M856" i="12"/>
  <c r="N856" i="12"/>
  <c r="L857" i="12"/>
  <c r="M857" i="12"/>
  <c r="N857" i="12"/>
  <c r="L858" i="12"/>
  <c r="M858" i="12"/>
  <c r="N858" i="12"/>
  <c r="L859" i="12"/>
  <c r="M859" i="12"/>
  <c r="N859" i="12"/>
  <c r="L860" i="12"/>
  <c r="M860" i="12"/>
  <c r="N860" i="12"/>
  <c r="L861" i="12"/>
  <c r="M861" i="12"/>
  <c r="N861" i="12"/>
  <c r="L862" i="12"/>
  <c r="M862" i="12"/>
  <c r="N862" i="12"/>
  <c r="L863" i="12"/>
  <c r="M863" i="12"/>
  <c r="N863" i="12"/>
  <c r="L864" i="12"/>
  <c r="M864" i="12"/>
  <c r="N864" i="12"/>
  <c r="L865" i="12"/>
  <c r="M865" i="12"/>
  <c r="N865" i="12"/>
  <c r="L866" i="12"/>
  <c r="M866" i="12"/>
  <c r="N866" i="12"/>
  <c r="L867" i="12"/>
  <c r="M867" i="12"/>
  <c r="N867" i="12"/>
  <c r="L868" i="12"/>
  <c r="M868" i="12"/>
  <c r="N868" i="12"/>
  <c r="L869" i="12"/>
  <c r="M869" i="12"/>
  <c r="N869" i="12"/>
  <c r="L870" i="12"/>
  <c r="M870" i="12"/>
  <c r="N870" i="12"/>
  <c r="L871" i="12"/>
  <c r="M871" i="12"/>
  <c r="N871" i="12"/>
  <c r="L872" i="12"/>
  <c r="M872" i="12"/>
  <c r="N872" i="12"/>
  <c r="L873" i="12"/>
  <c r="M873" i="12"/>
  <c r="N873" i="12"/>
  <c r="L874" i="12"/>
  <c r="M874" i="12"/>
  <c r="N874" i="12"/>
  <c r="L875" i="12"/>
  <c r="M875" i="12"/>
  <c r="N875" i="12"/>
  <c r="L876" i="12"/>
  <c r="M876" i="12"/>
  <c r="N876" i="12"/>
  <c r="L877" i="12"/>
  <c r="M877" i="12"/>
  <c r="N877" i="12"/>
  <c r="L878" i="12"/>
  <c r="M878" i="12"/>
  <c r="N878" i="12"/>
  <c r="L879" i="12"/>
  <c r="M879" i="12"/>
  <c r="N879" i="12"/>
  <c r="L880" i="12"/>
  <c r="M880" i="12"/>
  <c r="N880" i="12"/>
  <c r="L881" i="12"/>
  <c r="M881" i="12"/>
  <c r="N881" i="12"/>
  <c r="L882" i="12"/>
  <c r="M882" i="12"/>
  <c r="N882" i="12"/>
  <c r="L883" i="12"/>
  <c r="M883" i="12"/>
  <c r="N883" i="12"/>
  <c r="L884" i="12"/>
  <c r="M884" i="12"/>
  <c r="N884" i="12"/>
  <c r="L885" i="12"/>
  <c r="M885" i="12"/>
  <c r="N885" i="12"/>
  <c r="L886" i="12"/>
  <c r="M886" i="12"/>
  <c r="N886" i="12"/>
  <c r="L887" i="12"/>
  <c r="M887" i="12"/>
  <c r="N887" i="12"/>
  <c r="L888" i="12"/>
  <c r="M888" i="12"/>
  <c r="N888" i="12"/>
  <c r="L889" i="12"/>
  <c r="M889" i="12"/>
  <c r="N889" i="12"/>
  <c r="L890" i="12"/>
  <c r="M890" i="12"/>
  <c r="N890" i="12"/>
  <c r="L891" i="12"/>
  <c r="M891" i="12"/>
  <c r="N891" i="12"/>
  <c r="L892" i="12"/>
  <c r="M892" i="12"/>
  <c r="N892" i="12"/>
  <c r="L893" i="12"/>
  <c r="M893" i="12"/>
  <c r="N893" i="12"/>
  <c r="L894" i="12"/>
  <c r="M894" i="12"/>
  <c r="N894" i="12"/>
  <c r="L895" i="12"/>
  <c r="M895" i="12"/>
  <c r="N895" i="12"/>
  <c r="L896" i="12"/>
  <c r="M896" i="12"/>
  <c r="N896" i="12"/>
  <c r="L897" i="12"/>
  <c r="M897" i="12"/>
  <c r="N897" i="12"/>
  <c r="L898" i="12"/>
  <c r="M898" i="12"/>
  <c r="N898" i="12"/>
  <c r="L899" i="12"/>
  <c r="M899" i="12"/>
  <c r="N899" i="12"/>
  <c r="L900" i="12"/>
  <c r="M900" i="12"/>
  <c r="N900" i="12"/>
  <c r="L901" i="12"/>
  <c r="M901" i="12"/>
  <c r="N901" i="12"/>
  <c r="L902" i="12"/>
  <c r="M902" i="12"/>
  <c r="N902" i="12"/>
  <c r="L903" i="12"/>
  <c r="M903" i="12"/>
  <c r="N903" i="12"/>
  <c r="L904" i="12"/>
  <c r="M904" i="12"/>
  <c r="N904" i="12"/>
  <c r="L905" i="12"/>
  <c r="M905" i="12"/>
  <c r="N905" i="12"/>
  <c r="L906" i="12"/>
  <c r="M906" i="12"/>
  <c r="N906" i="12"/>
  <c r="L907" i="12"/>
  <c r="M907" i="12"/>
  <c r="N907" i="12"/>
  <c r="L908" i="12"/>
  <c r="M908" i="12"/>
  <c r="N908" i="12"/>
  <c r="L909" i="12"/>
  <c r="M909" i="12"/>
  <c r="N909" i="12"/>
  <c r="L910" i="12"/>
  <c r="M910" i="12"/>
  <c r="N910" i="12"/>
  <c r="L911" i="12"/>
  <c r="M911" i="12"/>
  <c r="N911" i="12"/>
  <c r="L912" i="12"/>
  <c r="M912" i="12"/>
  <c r="N912" i="12"/>
  <c r="L913" i="12"/>
  <c r="M913" i="12"/>
  <c r="N913" i="12"/>
  <c r="L914" i="12"/>
  <c r="M914" i="12"/>
  <c r="N914" i="12"/>
  <c r="L915" i="12"/>
  <c r="M915" i="12"/>
  <c r="N915" i="12"/>
  <c r="L916" i="12"/>
  <c r="M916" i="12"/>
  <c r="N916" i="12"/>
  <c r="L917" i="12"/>
  <c r="M917" i="12"/>
  <c r="N917" i="12"/>
  <c r="L918" i="12"/>
  <c r="M918" i="12"/>
  <c r="N918" i="12"/>
  <c r="L919" i="12"/>
  <c r="M919" i="12"/>
  <c r="N919" i="12"/>
  <c r="L920" i="12"/>
  <c r="M920" i="12"/>
  <c r="N920" i="12"/>
  <c r="L921" i="12"/>
  <c r="M921" i="12"/>
  <c r="N921" i="12"/>
  <c r="L922" i="12"/>
  <c r="M922" i="12"/>
  <c r="N922" i="12"/>
  <c r="L923" i="12"/>
  <c r="M923" i="12"/>
  <c r="N923" i="12"/>
  <c r="L924" i="12"/>
  <c r="M924" i="12"/>
  <c r="N924" i="12"/>
  <c r="L925" i="12"/>
  <c r="M925" i="12"/>
  <c r="N925" i="12"/>
  <c r="L926" i="12"/>
  <c r="M926" i="12"/>
  <c r="N926" i="12"/>
  <c r="L927" i="12"/>
  <c r="M927" i="12"/>
  <c r="N927" i="12"/>
  <c r="L928" i="12"/>
  <c r="M928" i="12"/>
  <c r="N928" i="12"/>
  <c r="L929" i="12"/>
  <c r="M929" i="12"/>
  <c r="N929" i="12"/>
  <c r="L930" i="12"/>
  <c r="M930" i="12"/>
  <c r="N930" i="12"/>
  <c r="L931" i="12"/>
  <c r="M931" i="12"/>
  <c r="N931" i="12"/>
  <c r="L932" i="12"/>
  <c r="M932" i="12"/>
  <c r="N932" i="12"/>
  <c r="L933" i="12"/>
  <c r="M933" i="12"/>
  <c r="N933" i="12"/>
  <c r="L934" i="12"/>
  <c r="M934" i="12"/>
  <c r="N934" i="12"/>
  <c r="L935" i="12"/>
  <c r="M935" i="12"/>
  <c r="N935" i="12"/>
  <c r="L936" i="12"/>
  <c r="M936" i="12"/>
  <c r="N936" i="12"/>
  <c r="L937" i="12"/>
  <c r="M937" i="12"/>
  <c r="N937" i="12"/>
  <c r="L938" i="12"/>
  <c r="M938" i="12"/>
  <c r="N938" i="12"/>
  <c r="L939" i="12"/>
  <c r="M939" i="12"/>
  <c r="N939" i="12"/>
  <c r="L940" i="12"/>
  <c r="M940" i="12"/>
  <c r="N940" i="12"/>
  <c r="L941" i="12"/>
  <c r="M941" i="12"/>
  <c r="N941" i="12"/>
  <c r="L942" i="12"/>
  <c r="M942" i="12"/>
  <c r="N942" i="12"/>
  <c r="L943" i="12"/>
  <c r="M943" i="12"/>
  <c r="N943" i="12"/>
  <c r="L944" i="12"/>
  <c r="M944" i="12"/>
  <c r="N944" i="12"/>
  <c r="L945" i="12"/>
  <c r="M945" i="12"/>
  <c r="N945" i="12"/>
  <c r="L946" i="12"/>
  <c r="M946" i="12"/>
  <c r="N946" i="12"/>
  <c r="L947" i="12"/>
  <c r="M947" i="12"/>
  <c r="N947" i="12"/>
  <c r="L948" i="12"/>
  <c r="M948" i="12"/>
  <c r="N948" i="12"/>
  <c r="L949" i="12"/>
  <c r="M949" i="12"/>
  <c r="N949" i="12"/>
  <c r="L950" i="12"/>
  <c r="M950" i="12"/>
  <c r="N950" i="12"/>
  <c r="L951" i="12"/>
  <c r="M951" i="12"/>
  <c r="N951" i="12"/>
  <c r="L952" i="12"/>
  <c r="M952" i="12"/>
  <c r="N952" i="12"/>
  <c r="L953" i="12"/>
  <c r="M953" i="12"/>
  <c r="N953" i="12"/>
  <c r="L954" i="12"/>
  <c r="M954" i="12"/>
  <c r="N954" i="12"/>
  <c r="L955" i="12"/>
  <c r="M955" i="12"/>
  <c r="N955" i="12"/>
  <c r="L956" i="12"/>
  <c r="M956" i="12"/>
  <c r="N956" i="12"/>
  <c r="L957" i="12"/>
  <c r="M957" i="12"/>
  <c r="N957" i="12"/>
  <c r="L958" i="12"/>
  <c r="M958" i="12"/>
  <c r="N958" i="12"/>
  <c r="L959" i="12"/>
  <c r="M959" i="12"/>
  <c r="N959" i="12"/>
  <c r="L960" i="12"/>
  <c r="M960" i="12"/>
  <c r="N960" i="12"/>
  <c r="L961" i="12"/>
  <c r="M961" i="12"/>
  <c r="N961" i="12"/>
  <c r="L962" i="12"/>
  <c r="M962" i="12"/>
  <c r="N962" i="12"/>
  <c r="L963" i="12"/>
  <c r="M963" i="12"/>
  <c r="N963" i="12"/>
  <c r="L964" i="12"/>
  <c r="M964" i="12"/>
  <c r="N964" i="12"/>
  <c r="L965" i="12"/>
  <c r="M965" i="12"/>
  <c r="N965" i="12"/>
  <c r="L966" i="12"/>
  <c r="M966" i="12"/>
  <c r="N966" i="12"/>
  <c r="L967" i="12"/>
  <c r="M967" i="12"/>
  <c r="N967" i="12"/>
  <c r="L968" i="12"/>
  <c r="M968" i="12"/>
  <c r="N968" i="12"/>
  <c r="L969" i="12"/>
  <c r="M969" i="12"/>
  <c r="N969" i="12"/>
  <c r="L970" i="12"/>
  <c r="M970" i="12"/>
  <c r="N970" i="12"/>
  <c r="L971" i="12"/>
  <c r="M971" i="12"/>
  <c r="N971" i="12"/>
  <c r="L972" i="12"/>
  <c r="M972" i="12"/>
  <c r="N972" i="12"/>
  <c r="L973" i="12"/>
  <c r="M973" i="12"/>
  <c r="N973" i="12"/>
  <c r="L974" i="12"/>
  <c r="M974" i="12"/>
  <c r="N974" i="12"/>
  <c r="L975" i="12"/>
  <c r="M975" i="12"/>
  <c r="N975" i="12"/>
  <c r="L976" i="12"/>
  <c r="M976" i="12"/>
  <c r="N976" i="12"/>
  <c r="L977" i="12"/>
  <c r="M977" i="12"/>
  <c r="N977" i="12"/>
  <c r="L978" i="12"/>
  <c r="M978" i="12"/>
  <c r="N978" i="12"/>
  <c r="L979" i="12"/>
  <c r="M979" i="12"/>
  <c r="N979" i="12"/>
  <c r="L980" i="12"/>
  <c r="M980" i="12"/>
  <c r="N980" i="12"/>
  <c r="L981" i="12"/>
  <c r="M981" i="12"/>
  <c r="N981" i="12"/>
  <c r="L982" i="12"/>
  <c r="M982" i="12"/>
  <c r="N982" i="12"/>
  <c r="L983" i="12"/>
  <c r="M983" i="12"/>
  <c r="N983" i="12"/>
  <c r="L984" i="12"/>
  <c r="M984" i="12"/>
  <c r="N984" i="12"/>
  <c r="L985" i="12"/>
  <c r="M985" i="12"/>
  <c r="N985" i="12"/>
  <c r="L986" i="12"/>
  <c r="M986" i="12"/>
  <c r="N986" i="12"/>
  <c r="L987" i="12"/>
  <c r="M987" i="12"/>
  <c r="N987" i="12"/>
  <c r="L988" i="12"/>
  <c r="M988" i="12"/>
  <c r="N988" i="12"/>
  <c r="L989" i="12"/>
  <c r="M989" i="12"/>
  <c r="N989" i="12"/>
  <c r="L990" i="12"/>
  <c r="M990" i="12"/>
  <c r="N990" i="12"/>
  <c r="L991" i="12"/>
  <c r="M991" i="12"/>
  <c r="N991" i="12"/>
  <c r="L992" i="12"/>
  <c r="M992" i="12"/>
  <c r="N992" i="12"/>
  <c r="L993" i="12"/>
  <c r="M993" i="12"/>
  <c r="N993" i="12"/>
  <c r="L994" i="12"/>
  <c r="M994" i="12"/>
  <c r="N994" i="12"/>
  <c r="L995" i="12"/>
  <c r="M995" i="12"/>
  <c r="N995" i="12"/>
  <c r="L996" i="12"/>
  <c r="M996" i="12"/>
  <c r="N996" i="12"/>
  <c r="L997" i="12"/>
  <c r="M997" i="12"/>
  <c r="N997" i="12"/>
  <c r="L998" i="12"/>
  <c r="M998" i="12"/>
  <c r="N998" i="12"/>
  <c r="L999" i="12"/>
  <c r="M999" i="12"/>
  <c r="N999" i="12"/>
  <c r="L1000" i="12"/>
  <c r="M1000" i="12"/>
  <c r="N1000" i="12"/>
  <c r="L1001" i="12"/>
  <c r="M1001" i="12"/>
  <c r="N1001" i="12"/>
  <c r="L1002" i="12"/>
  <c r="M1002" i="12"/>
  <c r="N1002" i="12"/>
  <c r="L1003" i="12"/>
  <c r="M1003" i="12"/>
  <c r="N1003" i="12"/>
  <c r="L1004" i="12"/>
  <c r="M1004" i="12"/>
  <c r="N1004" i="12"/>
  <c r="L1005" i="12"/>
  <c r="M1005" i="12"/>
  <c r="N1005" i="12"/>
  <c r="L1006" i="12"/>
  <c r="M1006" i="12"/>
  <c r="N1006" i="12"/>
  <c r="L1007" i="12"/>
  <c r="M1007" i="12"/>
  <c r="N1007" i="12"/>
  <c r="L1008" i="12"/>
  <c r="M1008" i="12"/>
  <c r="N1008" i="12"/>
  <c r="L1009" i="12"/>
  <c r="M1009" i="12"/>
  <c r="N1009" i="12"/>
  <c r="L1010" i="12"/>
  <c r="M1010" i="12"/>
  <c r="N1010" i="12"/>
  <c r="L1011" i="12"/>
  <c r="M1011" i="12"/>
  <c r="N1011" i="12"/>
  <c r="L1012" i="12"/>
  <c r="M1012" i="12"/>
  <c r="N1012" i="12"/>
  <c r="L1013" i="12"/>
  <c r="M1013" i="12"/>
  <c r="N1013" i="12"/>
  <c r="L1014" i="12"/>
  <c r="M1014" i="12"/>
  <c r="N1014" i="12"/>
  <c r="L1015" i="12"/>
  <c r="M1015" i="12"/>
  <c r="N1015" i="12"/>
  <c r="L1016" i="12"/>
  <c r="M1016" i="12"/>
  <c r="N1016" i="12"/>
  <c r="L1017" i="12"/>
  <c r="M1017" i="12"/>
  <c r="N1017" i="12"/>
  <c r="L1018" i="12"/>
  <c r="M1018" i="12"/>
  <c r="N1018" i="12"/>
  <c r="L1019" i="12"/>
  <c r="M1019" i="12"/>
  <c r="N1019" i="12"/>
  <c r="L1020" i="12"/>
  <c r="M1020" i="12"/>
  <c r="N1020" i="12"/>
  <c r="L1021" i="12"/>
  <c r="M1021" i="12"/>
  <c r="N1021" i="12"/>
  <c r="L1022" i="12"/>
  <c r="M1022" i="12"/>
  <c r="N1022" i="12"/>
  <c r="L1023" i="12"/>
  <c r="M1023" i="12"/>
  <c r="N1023" i="12"/>
  <c r="L1024" i="12"/>
  <c r="M1024" i="12"/>
  <c r="N1024" i="12"/>
  <c r="L1025" i="12"/>
  <c r="M1025" i="12"/>
  <c r="N1025" i="12"/>
  <c r="L1026" i="12"/>
  <c r="M1026" i="12"/>
  <c r="N1026" i="12"/>
  <c r="L1027" i="12"/>
  <c r="M1027" i="12"/>
  <c r="N1027" i="12"/>
  <c r="L1028" i="12"/>
  <c r="M1028" i="12"/>
  <c r="N1028" i="12"/>
  <c r="L1029" i="12"/>
  <c r="M1029" i="12"/>
  <c r="N1029" i="12"/>
  <c r="L1030" i="12"/>
  <c r="M1030" i="12"/>
  <c r="N1030" i="12"/>
  <c r="L1031" i="12"/>
  <c r="M1031" i="12"/>
  <c r="N1031" i="12"/>
  <c r="L1032" i="12"/>
  <c r="M1032" i="12"/>
  <c r="N1032" i="12"/>
  <c r="L1033" i="12"/>
  <c r="M1033" i="12"/>
  <c r="N1033" i="12"/>
  <c r="L1034" i="12"/>
  <c r="M1034" i="12"/>
  <c r="N1034" i="12"/>
  <c r="L1035" i="12"/>
  <c r="M1035" i="12"/>
  <c r="N1035" i="12"/>
  <c r="L1036" i="12"/>
  <c r="M1036" i="12"/>
  <c r="N1036" i="12"/>
  <c r="L1037" i="12"/>
  <c r="M1037" i="12"/>
  <c r="N1037" i="12"/>
  <c r="L1038" i="12"/>
  <c r="M1038" i="12"/>
  <c r="N1038" i="12"/>
  <c r="L1039" i="12"/>
  <c r="M1039" i="12"/>
  <c r="N1039" i="12"/>
  <c r="L1040" i="12"/>
  <c r="M1040" i="12"/>
  <c r="N1040" i="12"/>
  <c r="L1041" i="12"/>
  <c r="M1041" i="12"/>
  <c r="N1041" i="12"/>
  <c r="L1042" i="12"/>
  <c r="M1042" i="12"/>
  <c r="N1042" i="12"/>
  <c r="L1043" i="12"/>
  <c r="M1043" i="12"/>
  <c r="N1043" i="12"/>
  <c r="L1044" i="12"/>
  <c r="M1044" i="12"/>
  <c r="N1044" i="12"/>
  <c r="L1045" i="12"/>
  <c r="M1045" i="12"/>
  <c r="N1045" i="12"/>
  <c r="L1046" i="12"/>
  <c r="M1046" i="12"/>
  <c r="N1046" i="12"/>
  <c r="L1047" i="12"/>
  <c r="M1047" i="12"/>
  <c r="N1047" i="12"/>
  <c r="L1048" i="12"/>
  <c r="M1048" i="12"/>
  <c r="N1048" i="12"/>
  <c r="L1049" i="12"/>
  <c r="M1049" i="12"/>
  <c r="N1049" i="12"/>
  <c r="L1050" i="12"/>
  <c r="M1050" i="12"/>
  <c r="N1050" i="12"/>
  <c r="L1051" i="12"/>
  <c r="M1051" i="12"/>
  <c r="N1051" i="12"/>
  <c r="L1052" i="12"/>
  <c r="M1052" i="12"/>
  <c r="N1052" i="12"/>
  <c r="L1053" i="12"/>
  <c r="M1053" i="12"/>
  <c r="N1053" i="12"/>
  <c r="L1054" i="12"/>
  <c r="M1054" i="12"/>
  <c r="N1054" i="12"/>
  <c r="L1055" i="12"/>
  <c r="M1055" i="12"/>
  <c r="N1055" i="12"/>
  <c r="L1056" i="12"/>
  <c r="M1056" i="12"/>
  <c r="N1056" i="12"/>
  <c r="L1057" i="12"/>
  <c r="M1057" i="12"/>
  <c r="N1057" i="12"/>
  <c r="L1058" i="12"/>
  <c r="M1058" i="12"/>
  <c r="N1058" i="12"/>
  <c r="L1059" i="12"/>
  <c r="M1059" i="12"/>
  <c r="N1059" i="12"/>
  <c r="L1060" i="12"/>
  <c r="M1060" i="12"/>
  <c r="N1060" i="12"/>
  <c r="L1061" i="12"/>
  <c r="M1061" i="12"/>
  <c r="N1061" i="12"/>
  <c r="L1062" i="12"/>
  <c r="M1062" i="12"/>
  <c r="N1062" i="12"/>
  <c r="L1063" i="12"/>
  <c r="M1063" i="12"/>
  <c r="N1063" i="12"/>
  <c r="L1064" i="12"/>
  <c r="M1064" i="12"/>
  <c r="N1064" i="12"/>
  <c r="L1065" i="12"/>
  <c r="M1065" i="12"/>
  <c r="N1065" i="12"/>
  <c r="L1066" i="12"/>
  <c r="M1066" i="12"/>
  <c r="N1066" i="12"/>
  <c r="L1067" i="12"/>
  <c r="M1067" i="12"/>
  <c r="N1067" i="12"/>
  <c r="L1068" i="12"/>
  <c r="M1068" i="12"/>
  <c r="N1068" i="12"/>
  <c r="L1069" i="12"/>
  <c r="M1069" i="12"/>
  <c r="N1069" i="12"/>
  <c r="L1070" i="12"/>
  <c r="M1070" i="12"/>
  <c r="N1070" i="12"/>
  <c r="L1071" i="12"/>
  <c r="M1071" i="12"/>
  <c r="N1071" i="12"/>
  <c r="L1072" i="12"/>
  <c r="M1072" i="12"/>
  <c r="N1072" i="12"/>
  <c r="L1073" i="12"/>
  <c r="M1073" i="12"/>
  <c r="N1073" i="12"/>
  <c r="L1074" i="12"/>
  <c r="M1074" i="12"/>
  <c r="N1074" i="12"/>
  <c r="L1075" i="12"/>
  <c r="M1075" i="12"/>
  <c r="N1075" i="12"/>
  <c r="L1076" i="12"/>
  <c r="M1076" i="12"/>
  <c r="N1076" i="12"/>
  <c r="L1077" i="12"/>
  <c r="M1077" i="12"/>
  <c r="N1077" i="12"/>
  <c r="L1078" i="12"/>
  <c r="M1078" i="12"/>
  <c r="N1078" i="12"/>
  <c r="L1079" i="12"/>
  <c r="M1079" i="12"/>
  <c r="N1079" i="12"/>
  <c r="L1080" i="12"/>
  <c r="M1080" i="12"/>
  <c r="N1080" i="12"/>
  <c r="L1081" i="12"/>
  <c r="M1081" i="12"/>
  <c r="N1081" i="12"/>
  <c r="L1082" i="12"/>
  <c r="M1082" i="12"/>
  <c r="N1082" i="12"/>
  <c r="L1083" i="12"/>
  <c r="M1083" i="12"/>
  <c r="N1083" i="12"/>
  <c r="L1084" i="12"/>
  <c r="M1084" i="12"/>
  <c r="N1084" i="12"/>
  <c r="L1085" i="12"/>
  <c r="M1085" i="12"/>
  <c r="N1085" i="12"/>
  <c r="L1086" i="12"/>
  <c r="M1086" i="12"/>
  <c r="N1086" i="12"/>
  <c r="L1087" i="12"/>
  <c r="M1087" i="12"/>
  <c r="N1087" i="12"/>
  <c r="L1088" i="12"/>
  <c r="M1088" i="12"/>
  <c r="N1088" i="12"/>
  <c r="L1089" i="12"/>
  <c r="M1089" i="12"/>
  <c r="N1089" i="12"/>
  <c r="L1090" i="12"/>
  <c r="M1090" i="12"/>
  <c r="N1090" i="12"/>
  <c r="L1091" i="12"/>
  <c r="M1091" i="12"/>
  <c r="N1091" i="12"/>
  <c r="L1092" i="12"/>
  <c r="M1092" i="12"/>
  <c r="N1092" i="12"/>
  <c r="L1093" i="12"/>
  <c r="M1093" i="12"/>
  <c r="N1093" i="12"/>
  <c r="L1094" i="12"/>
  <c r="M1094" i="12"/>
  <c r="N1094" i="12"/>
  <c r="L1095" i="12"/>
  <c r="M1095" i="12"/>
  <c r="N1095" i="12"/>
  <c r="L1096" i="12"/>
  <c r="M1096" i="12"/>
  <c r="N1096" i="12"/>
  <c r="L1097" i="12"/>
  <c r="M1097" i="12"/>
  <c r="N1097" i="12"/>
  <c r="L1098" i="12"/>
  <c r="M1098" i="12"/>
  <c r="N1098" i="12"/>
  <c r="L1099" i="12"/>
  <c r="M1099" i="12"/>
  <c r="N1099" i="12"/>
  <c r="L1100" i="12"/>
  <c r="M1100" i="12"/>
  <c r="N1100" i="12"/>
  <c r="L1101" i="12"/>
  <c r="M1101" i="12"/>
  <c r="N1101" i="12"/>
  <c r="L1102" i="12"/>
  <c r="M1102" i="12"/>
  <c r="N1102" i="12"/>
  <c r="L1103" i="12"/>
  <c r="M1103" i="12"/>
  <c r="N1103" i="12"/>
  <c r="L1104" i="12"/>
  <c r="M1104" i="12"/>
  <c r="N1104" i="12"/>
  <c r="L1105" i="12"/>
  <c r="M1105" i="12"/>
  <c r="N1105" i="12"/>
  <c r="L1106" i="12"/>
  <c r="M1106" i="12"/>
  <c r="N1106" i="12"/>
  <c r="L1107" i="12"/>
  <c r="M1107" i="12"/>
  <c r="N1107" i="12"/>
  <c r="L1108" i="12"/>
  <c r="M1108" i="12"/>
  <c r="N1108" i="12"/>
  <c r="L1109" i="12"/>
  <c r="M1109" i="12"/>
  <c r="N1109" i="12"/>
  <c r="L1110" i="12"/>
  <c r="M1110" i="12"/>
  <c r="N1110" i="12"/>
  <c r="L1111" i="12"/>
  <c r="M1111" i="12"/>
  <c r="N1111" i="12"/>
  <c r="L1112" i="12"/>
  <c r="M1112" i="12"/>
  <c r="N1112" i="12"/>
  <c r="L1113" i="12"/>
  <c r="M1113" i="12"/>
  <c r="N1113" i="12"/>
  <c r="L1114" i="12"/>
  <c r="M1114" i="12"/>
  <c r="N1114" i="12"/>
  <c r="L1115" i="12"/>
  <c r="M1115" i="12"/>
  <c r="N1115" i="12"/>
  <c r="L1116" i="12"/>
  <c r="M1116" i="12"/>
  <c r="N1116" i="12"/>
  <c r="L1117" i="12"/>
  <c r="M1117" i="12"/>
  <c r="N1117" i="12"/>
  <c r="L1118" i="12"/>
  <c r="M1118" i="12"/>
  <c r="N1118" i="12"/>
  <c r="L1119" i="12"/>
  <c r="M1119" i="12"/>
  <c r="N1119" i="12"/>
  <c r="L1120" i="12"/>
  <c r="M1120" i="12"/>
  <c r="N1120" i="12"/>
  <c r="L1121" i="12"/>
  <c r="M1121" i="12"/>
  <c r="N1121" i="12"/>
  <c r="L1122" i="12"/>
  <c r="M1122" i="12"/>
  <c r="N1122" i="12"/>
  <c r="L1123" i="12"/>
  <c r="M1123" i="12"/>
  <c r="N1123" i="12"/>
  <c r="L1124" i="12"/>
  <c r="M1124" i="12"/>
  <c r="N1124" i="12"/>
  <c r="L1125" i="12"/>
  <c r="M1125" i="12"/>
  <c r="N1125" i="12"/>
  <c r="L1126" i="12"/>
  <c r="M1126" i="12"/>
  <c r="N1126" i="12"/>
  <c r="L1127" i="12"/>
  <c r="M1127" i="12"/>
  <c r="N1127" i="12"/>
  <c r="L1128" i="12"/>
  <c r="M1128" i="12"/>
  <c r="N1128" i="12"/>
  <c r="L1129" i="12"/>
  <c r="M1129" i="12"/>
  <c r="N1129" i="12"/>
  <c r="L1130" i="12"/>
  <c r="M1130" i="12"/>
  <c r="N1130" i="12"/>
  <c r="L1131" i="12"/>
  <c r="M1131" i="12"/>
  <c r="N1131" i="12"/>
  <c r="L1132" i="12"/>
  <c r="M1132" i="12"/>
  <c r="N1132" i="12"/>
  <c r="L1133" i="12"/>
  <c r="M1133" i="12"/>
  <c r="N1133" i="12"/>
  <c r="L1134" i="12"/>
  <c r="M1134" i="12"/>
  <c r="N1134" i="12"/>
  <c r="L1135" i="12"/>
  <c r="M1135" i="12"/>
  <c r="N1135" i="12"/>
  <c r="L1136" i="12"/>
  <c r="M1136" i="12"/>
  <c r="N1136" i="12"/>
  <c r="L1137" i="12"/>
  <c r="M1137" i="12"/>
  <c r="N1137" i="12"/>
  <c r="L1138" i="12"/>
  <c r="M1138" i="12"/>
  <c r="N1138" i="12"/>
  <c r="L1139" i="12"/>
  <c r="M1139" i="12"/>
  <c r="N1139" i="12"/>
  <c r="L1140" i="12"/>
  <c r="M1140" i="12"/>
  <c r="N1140" i="12"/>
  <c r="L1141" i="12"/>
  <c r="M1141" i="12"/>
  <c r="N1141" i="12"/>
  <c r="L1142" i="12"/>
  <c r="M1142" i="12"/>
  <c r="N1142" i="12"/>
  <c r="L1143" i="12"/>
  <c r="M1143" i="12"/>
  <c r="N1143" i="12"/>
  <c r="L1144" i="12"/>
  <c r="M1144" i="12"/>
  <c r="N1144" i="12"/>
  <c r="L1145" i="12"/>
  <c r="M1145" i="12"/>
  <c r="N1145" i="12"/>
  <c r="L1146" i="12"/>
  <c r="M1146" i="12"/>
  <c r="N1146" i="12"/>
  <c r="L1147" i="12"/>
  <c r="M1147" i="12"/>
  <c r="N1147" i="12"/>
  <c r="L1148" i="12"/>
  <c r="M1148" i="12"/>
  <c r="N1148" i="12"/>
  <c r="L1149" i="12"/>
  <c r="M1149" i="12"/>
  <c r="N1149" i="12"/>
  <c r="L1150" i="12"/>
  <c r="M1150" i="12"/>
  <c r="N1150" i="12"/>
  <c r="L1151" i="12"/>
  <c r="M1151" i="12"/>
  <c r="N1151" i="12"/>
  <c r="L1152" i="12"/>
  <c r="M1152" i="12"/>
  <c r="N1152" i="12"/>
  <c r="L1153" i="12"/>
  <c r="M1153" i="12"/>
  <c r="N1153" i="12"/>
  <c r="L1154" i="12"/>
  <c r="M1154" i="12"/>
  <c r="N1154" i="12"/>
  <c r="L1155" i="12"/>
  <c r="M1155" i="12"/>
  <c r="N1155" i="12"/>
  <c r="L1156" i="12"/>
  <c r="M1156" i="12"/>
  <c r="N1156" i="12"/>
  <c r="L1157" i="12"/>
  <c r="M1157" i="12"/>
  <c r="N1157" i="12"/>
  <c r="L1158" i="12"/>
  <c r="M1158" i="12"/>
  <c r="N1158" i="12"/>
  <c r="L1159" i="12"/>
  <c r="M1159" i="12"/>
  <c r="N1159" i="12"/>
  <c r="L1160" i="12"/>
  <c r="M1160" i="12"/>
  <c r="N1160" i="12"/>
  <c r="L1161" i="12"/>
  <c r="M1161" i="12"/>
  <c r="N1161" i="12"/>
  <c r="L1162" i="12"/>
  <c r="M1162" i="12"/>
  <c r="N1162" i="12"/>
  <c r="L1163" i="12"/>
  <c r="M1163" i="12"/>
  <c r="N1163" i="12"/>
  <c r="L1164" i="12"/>
  <c r="M1164" i="12"/>
  <c r="N1164" i="12"/>
  <c r="L1165" i="12"/>
  <c r="M1165" i="12"/>
  <c r="N1165" i="12"/>
  <c r="L1166" i="12"/>
  <c r="M1166" i="12"/>
  <c r="N1166" i="12"/>
  <c r="L1167" i="12"/>
  <c r="M1167" i="12"/>
  <c r="N1167" i="12"/>
  <c r="L1168" i="12"/>
  <c r="M1168" i="12"/>
  <c r="N1168" i="12"/>
  <c r="L1169" i="12"/>
  <c r="M1169" i="12"/>
  <c r="N1169" i="12"/>
  <c r="L1170" i="12"/>
  <c r="M1170" i="12"/>
  <c r="N1170" i="12"/>
  <c r="L1171" i="12"/>
  <c r="M1171" i="12"/>
  <c r="N1171" i="12"/>
  <c r="L1172" i="12"/>
  <c r="M1172" i="12"/>
  <c r="N1172" i="12"/>
  <c r="L1173" i="12"/>
  <c r="M1173" i="12"/>
  <c r="N1173" i="12"/>
  <c r="L1174" i="12"/>
  <c r="M1174" i="12"/>
  <c r="N1174" i="12"/>
  <c r="L1175" i="12"/>
  <c r="M1175" i="12"/>
  <c r="N1175" i="12"/>
  <c r="L1176" i="12"/>
  <c r="M1176" i="12"/>
  <c r="N1176" i="12"/>
  <c r="L1177" i="12"/>
  <c r="M1177" i="12"/>
  <c r="N1177" i="12"/>
  <c r="L1178" i="12"/>
  <c r="M1178" i="12"/>
  <c r="N1178" i="12"/>
  <c r="L1179" i="12"/>
  <c r="M1179" i="12"/>
  <c r="N1179" i="12"/>
  <c r="L1180" i="12"/>
  <c r="M1180" i="12"/>
  <c r="N1180" i="12"/>
  <c r="L1181" i="12"/>
  <c r="M1181" i="12"/>
  <c r="N1181" i="12"/>
  <c r="L1182" i="12"/>
  <c r="M1182" i="12"/>
  <c r="N1182" i="12"/>
  <c r="L1183" i="12"/>
  <c r="M1183" i="12"/>
  <c r="N1183" i="12"/>
  <c r="L1184" i="12"/>
  <c r="M1184" i="12"/>
  <c r="N1184" i="12"/>
  <c r="L1185" i="12"/>
  <c r="M1185" i="12"/>
  <c r="N1185" i="12"/>
  <c r="L1186" i="12"/>
  <c r="M1186" i="12"/>
  <c r="N1186" i="12"/>
  <c r="L1187" i="12"/>
  <c r="M1187" i="12"/>
  <c r="N1187" i="12"/>
  <c r="L1188" i="12"/>
  <c r="M1188" i="12"/>
  <c r="N1188" i="12"/>
  <c r="L1189" i="12"/>
  <c r="M1189" i="12"/>
  <c r="N1189" i="12"/>
  <c r="L1190" i="12"/>
  <c r="M1190" i="12"/>
  <c r="N1190" i="12"/>
  <c r="L1191" i="12"/>
  <c r="M1191" i="12"/>
  <c r="N1191" i="12"/>
  <c r="L1192" i="12"/>
  <c r="M1192" i="12"/>
  <c r="N1192" i="12"/>
  <c r="L1193" i="12"/>
  <c r="M1193" i="12"/>
  <c r="N1193" i="12"/>
  <c r="L1194" i="12"/>
  <c r="M1194" i="12"/>
  <c r="N1194" i="12"/>
  <c r="L1195" i="12"/>
  <c r="M1195" i="12"/>
  <c r="N1195" i="12"/>
  <c r="L1196" i="12"/>
  <c r="M1196" i="12"/>
  <c r="N1196" i="12"/>
  <c r="L1197" i="12"/>
  <c r="M1197" i="12"/>
  <c r="N1197" i="12"/>
  <c r="L1198" i="12"/>
  <c r="M1198" i="12"/>
  <c r="N1198" i="12"/>
  <c r="L1199" i="12"/>
  <c r="M1199" i="12"/>
  <c r="N1199" i="12"/>
  <c r="L1200" i="12"/>
  <c r="M1200" i="12"/>
  <c r="N1200" i="12"/>
  <c r="L1201" i="12"/>
  <c r="M1201" i="12"/>
  <c r="N1201" i="12"/>
  <c r="L1202" i="12"/>
  <c r="M1202" i="12"/>
  <c r="N1202" i="12"/>
  <c r="L1203" i="12"/>
  <c r="M1203" i="12"/>
  <c r="N1203" i="12"/>
  <c r="L1204" i="12"/>
  <c r="M1204" i="12"/>
  <c r="N1204" i="12"/>
  <c r="L1205" i="12"/>
  <c r="M1205" i="12"/>
  <c r="N1205" i="12"/>
  <c r="L1206" i="12"/>
  <c r="M1206" i="12"/>
  <c r="N1206" i="12"/>
  <c r="L1207" i="12"/>
  <c r="M1207" i="12"/>
  <c r="N1207" i="12"/>
  <c r="L1208" i="12"/>
  <c r="M1208" i="12"/>
  <c r="N1208" i="12"/>
  <c r="L1209" i="12"/>
  <c r="M1209" i="12"/>
  <c r="N1209" i="12"/>
  <c r="L1210" i="12"/>
  <c r="M1210" i="12"/>
  <c r="N1210" i="12"/>
  <c r="L1211" i="12"/>
  <c r="M1211" i="12"/>
  <c r="N1211" i="12"/>
  <c r="L1212" i="12"/>
  <c r="M1212" i="12"/>
  <c r="N1212" i="12"/>
  <c r="L1213" i="12"/>
  <c r="M1213" i="12"/>
  <c r="N1213" i="12"/>
  <c r="L1214" i="12"/>
  <c r="M1214" i="12"/>
  <c r="N1214" i="12"/>
  <c r="L1215" i="12"/>
  <c r="M1215" i="12"/>
  <c r="N1215" i="12"/>
  <c r="L1216" i="12"/>
  <c r="M1216" i="12"/>
  <c r="N1216" i="12"/>
  <c r="L1217" i="12"/>
  <c r="M1217" i="12"/>
  <c r="N1217" i="12"/>
  <c r="L1218" i="12"/>
  <c r="M1218" i="12"/>
  <c r="N1218" i="12"/>
  <c r="L1219" i="12"/>
  <c r="M1219" i="12"/>
  <c r="N1219" i="12"/>
  <c r="L1220" i="12"/>
  <c r="M1220" i="12"/>
  <c r="N1220" i="12"/>
  <c r="L1221" i="12"/>
  <c r="M1221" i="12"/>
  <c r="N1221" i="12"/>
  <c r="L1222" i="12"/>
  <c r="M1222" i="12"/>
  <c r="N1222" i="12"/>
  <c r="L1223" i="12"/>
  <c r="M1223" i="12"/>
  <c r="N1223" i="12"/>
  <c r="L1224" i="12"/>
  <c r="M1224" i="12"/>
  <c r="N1224" i="12"/>
  <c r="L1225" i="12"/>
  <c r="M1225" i="12"/>
  <c r="N1225" i="12"/>
  <c r="L1226" i="12"/>
  <c r="M1226" i="12"/>
  <c r="N1226" i="12"/>
  <c r="L1227" i="12"/>
  <c r="M1227" i="12"/>
  <c r="N1227" i="12"/>
  <c r="L1228" i="12"/>
  <c r="M1228" i="12"/>
  <c r="N1228" i="12"/>
  <c r="L1229" i="12"/>
  <c r="M1229" i="12"/>
  <c r="N1229" i="12"/>
  <c r="L1230" i="12"/>
  <c r="M1230" i="12"/>
  <c r="N1230" i="12"/>
  <c r="L1231" i="12"/>
  <c r="M1231" i="12"/>
  <c r="N1231" i="12"/>
  <c r="L1232" i="12"/>
  <c r="M1232" i="12"/>
  <c r="N1232" i="12"/>
  <c r="L1233" i="12"/>
  <c r="M1233" i="12"/>
  <c r="N1233" i="12"/>
  <c r="L1234" i="12"/>
  <c r="M1234" i="12"/>
  <c r="N1234" i="12"/>
  <c r="L1235" i="12"/>
  <c r="M1235" i="12"/>
  <c r="N1235" i="12"/>
  <c r="L1236" i="12"/>
  <c r="M1236" i="12"/>
  <c r="N1236" i="12"/>
  <c r="L1237" i="12"/>
  <c r="M1237" i="12"/>
  <c r="N1237" i="12"/>
  <c r="L1238" i="12"/>
  <c r="M1238" i="12"/>
  <c r="N1238" i="12"/>
  <c r="L1239" i="12"/>
  <c r="M1239" i="12"/>
  <c r="N1239" i="12"/>
  <c r="L1240" i="12"/>
  <c r="M1240" i="12"/>
  <c r="N1240" i="12"/>
  <c r="L1241" i="12"/>
  <c r="M1241" i="12"/>
  <c r="N1241" i="12"/>
  <c r="L1242" i="12"/>
  <c r="M1242" i="12"/>
  <c r="N1242" i="12"/>
  <c r="L1243" i="12"/>
  <c r="M1243" i="12"/>
  <c r="N1243" i="12"/>
  <c r="L1244" i="12"/>
  <c r="M1244" i="12"/>
  <c r="N1244" i="12"/>
  <c r="L1245" i="12"/>
  <c r="M1245" i="12"/>
  <c r="N1245" i="12"/>
  <c r="L1246" i="12"/>
  <c r="M1246" i="12"/>
  <c r="N1246" i="12"/>
  <c r="L1247" i="12"/>
  <c r="M1247" i="12"/>
  <c r="N1247" i="12"/>
  <c r="L1248" i="12"/>
  <c r="M1248" i="12"/>
  <c r="N1248" i="12"/>
  <c r="L1249" i="12"/>
  <c r="M1249" i="12"/>
  <c r="N1249" i="12"/>
  <c r="L1250" i="12"/>
  <c r="M1250" i="12"/>
  <c r="N1250" i="12"/>
  <c r="L1251" i="12"/>
  <c r="M1251" i="12"/>
  <c r="N1251" i="12"/>
  <c r="L1252" i="12"/>
  <c r="M1252" i="12"/>
  <c r="N1252" i="12"/>
  <c r="L1253" i="12"/>
  <c r="M1253" i="12"/>
  <c r="N1253" i="12"/>
  <c r="L1254" i="12"/>
  <c r="M1254" i="12"/>
  <c r="N1254" i="12"/>
  <c r="L1255" i="12"/>
  <c r="M1255" i="12"/>
  <c r="N1255" i="12"/>
  <c r="L1256" i="12"/>
  <c r="M1256" i="12"/>
  <c r="N1256" i="12"/>
  <c r="L1257" i="12"/>
  <c r="M1257" i="12"/>
  <c r="N1257" i="12"/>
  <c r="L1258" i="12"/>
  <c r="M1258" i="12"/>
  <c r="N1258" i="12"/>
  <c r="L1259" i="12"/>
  <c r="M1259" i="12"/>
  <c r="N1259" i="12"/>
  <c r="L1260" i="12"/>
  <c r="M1260" i="12"/>
  <c r="N1260" i="12"/>
  <c r="L1261" i="12"/>
  <c r="M1261" i="12"/>
  <c r="N1261" i="12"/>
  <c r="L1262" i="12"/>
  <c r="M1262" i="12"/>
  <c r="N1262" i="12"/>
  <c r="L1263" i="12"/>
  <c r="M1263" i="12"/>
  <c r="N1263" i="12"/>
  <c r="L1264" i="12"/>
  <c r="M1264" i="12"/>
  <c r="N1264" i="12"/>
  <c r="L1265" i="12"/>
  <c r="M1265" i="12"/>
  <c r="N1265" i="12"/>
  <c r="L1266" i="12"/>
  <c r="M1266" i="12"/>
  <c r="N1266" i="12"/>
  <c r="L1267" i="12"/>
  <c r="M1267" i="12"/>
  <c r="N1267" i="12"/>
  <c r="L1268" i="12"/>
  <c r="M1268" i="12"/>
  <c r="N1268" i="12"/>
  <c r="L1269" i="12"/>
  <c r="M1269" i="12"/>
  <c r="N1269" i="12"/>
  <c r="L1270" i="12"/>
  <c r="M1270" i="12"/>
  <c r="N1270" i="12"/>
  <c r="L1271" i="12"/>
  <c r="M1271" i="12"/>
  <c r="N1271" i="12"/>
  <c r="L1272" i="12"/>
  <c r="M1272" i="12"/>
  <c r="N1272" i="12"/>
  <c r="L1273" i="12"/>
  <c r="M1273" i="12"/>
  <c r="N1273" i="12"/>
  <c r="L1274" i="12"/>
  <c r="M1274" i="12"/>
  <c r="N1274" i="12"/>
  <c r="L1275" i="12"/>
  <c r="M1275" i="12"/>
  <c r="N1275" i="12"/>
  <c r="L1276" i="12"/>
  <c r="M1276" i="12"/>
  <c r="N1276" i="12"/>
  <c r="L1277" i="12"/>
  <c r="M1277" i="12"/>
  <c r="N1277" i="12"/>
  <c r="L1278" i="12"/>
  <c r="M1278" i="12"/>
  <c r="N1278" i="12"/>
  <c r="L1279" i="12"/>
  <c r="M1279" i="12"/>
  <c r="N1279" i="12"/>
  <c r="L1280" i="12"/>
  <c r="M1280" i="12"/>
  <c r="N1280" i="12"/>
  <c r="L1281" i="12"/>
  <c r="M1281" i="12"/>
  <c r="N1281" i="12"/>
  <c r="L1282" i="12"/>
  <c r="M1282" i="12"/>
  <c r="N1282" i="12"/>
  <c r="L1283" i="12"/>
  <c r="M1283" i="12"/>
  <c r="N1283" i="12"/>
  <c r="L1284" i="12"/>
  <c r="M1284" i="12"/>
  <c r="N1284" i="12"/>
  <c r="L1285" i="12"/>
  <c r="M1285" i="12"/>
  <c r="N1285" i="12"/>
  <c r="L1286" i="12"/>
  <c r="M1286" i="12"/>
  <c r="N1286" i="12"/>
  <c r="L1287" i="12"/>
  <c r="M1287" i="12"/>
  <c r="N1287" i="12"/>
  <c r="L1288" i="12"/>
  <c r="M1288" i="12"/>
  <c r="N1288" i="12"/>
  <c r="L1289" i="12"/>
  <c r="M1289" i="12"/>
  <c r="N1289" i="12"/>
  <c r="L1290" i="12"/>
  <c r="M1290" i="12"/>
  <c r="N1290" i="12"/>
  <c r="L1291" i="12"/>
  <c r="M1291" i="12"/>
  <c r="N1291" i="12"/>
  <c r="L1292" i="12"/>
  <c r="M1292" i="12"/>
  <c r="N1292" i="12"/>
  <c r="L1293" i="12"/>
  <c r="M1293" i="12"/>
  <c r="N1293" i="12"/>
  <c r="L1294" i="12"/>
  <c r="M1294" i="12"/>
  <c r="N1294" i="12"/>
  <c r="L1295" i="12"/>
  <c r="M1295" i="12"/>
  <c r="N1295" i="12"/>
  <c r="L1296" i="12"/>
  <c r="M1296" i="12"/>
  <c r="N1296" i="12"/>
  <c r="L1297" i="12"/>
  <c r="M1297" i="12"/>
  <c r="N1297" i="12"/>
  <c r="L1298" i="12"/>
  <c r="M1298" i="12"/>
  <c r="N1298" i="12"/>
  <c r="L1299" i="12"/>
  <c r="M1299" i="12"/>
  <c r="N1299" i="12"/>
  <c r="L1300" i="12"/>
  <c r="M1300" i="12"/>
  <c r="N1300" i="12"/>
  <c r="L1301" i="12"/>
  <c r="M1301" i="12"/>
  <c r="N1301" i="12"/>
  <c r="L1302" i="12"/>
  <c r="M1302" i="12"/>
  <c r="N1302" i="12"/>
  <c r="L1303" i="12"/>
  <c r="M1303" i="12"/>
  <c r="N1303" i="12"/>
  <c r="L1304" i="12"/>
  <c r="M1304" i="12"/>
  <c r="N1304" i="12"/>
  <c r="L1305" i="12"/>
  <c r="M1305" i="12"/>
  <c r="N1305" i="12"/>
  <c r="L1306" i="12"/>
  <c r="M1306" i="12"/>
  <c r="N1306" i="12"/>
  <c r="L1307" i="12"/>
  <c r="M1307" i="12"/>
  <c r="N1307" i="12"/>
  <c r="L1308" i="12"/>
  <c r="M1308" i="12"/>
  <c r="N1308" i="12"/>
  <c r="L1309" i="12"/>
  <c r="M1309" i="12"/>
  <c r="N1309" i="12"/>
  <c r="L1310" i="12"/>
  <c r="M1310" i="12"/>
  <c r="N1310" i="12"/>
  <c r="L1311" i="12"/>
  <c r="M1311" i="12"/>
  <c r="N1311" i="12"/>
  <c r="L1312" i="12"/>
  <c r="M1312" i="12"/>
  <c r="N1312" i="12"/>
  <c r="L1313" i="12"/>
  <c r="M1313" i="12"/>
  <c r="N1313" i="12"/>
  <c r="L1314" i="12"/>
  <c r="M1314" i="12"/>
  <c r="N1314" i="12"/>
  <c r="L1315" i="12"/>
  <c r="M1315" i="12"/>
  <c r="N1315" i="12"/>
  <c r="L1316" i="12"/>
  <c r="M1316" i="12"/>
  <c r="N1316" i="12"/>
  <c r="L1317" i="12"/>
  <c r="M1317" i="12"/>
  <c r="N1317" i="12"/>
  <c r="L1318" i="12"/>
  <c r="M1318" i="12"/>
  <c r="N1318" i="12"/>
  <c r="L1319" i="12"/>
  <c r="M1319" i="12"/>
  <c r="N1319" i="12"/>
  <c r="L1320" i="12"/>
  <c r="M1320" i="12"/>
  <c r="N1320" i="12"/>
  <c r="L1321" i="12"/>
  <c r="M1321" i="12"/>
  <c r="N1321" i="12"/>
  <c r="L1322" i="12"/>
  <c r="M1322" i="12"/>
  <c r="N1322" i="12"/>
  <c r="L1323" i="12"/>
  <c r="M1323" i="12"/>
  <c r="N1323" i="12"/>
  <c r="L1324" i="12"/>
  <c r="M1324" i="12"/>
  <c r="N1324" i="12"/>
  <c r="L1325" i="12"/>
  <c r="M1325" i="12"/>
  <c r="N1325" i="12"/>
  <c r="L1326" i="12"/>
  <c r="M1326" i="12"/>
  <c r="N1326" i="12"/>
  <c r="L1327" i="12"/>
  <c r="M1327" i="12"/>
  <c r="N1327" i="12"/>
  <c r="L1328" i="12"/>
  <c r="M1328" i="12"/>
  <c r="N1328" i="12"/>
  <c r="L1329" i="12"/>
  <c r="M1329" i="12"/>
  <c r="N1329" i="12"/>
  <c r="L1330" i="12"/>
  <c r="M1330" i="12"/>
  <c r="N1330" i="12"/>
  <c r="L1331" i="12"/>
  <c r="M1331" i="12"/>
  <c r="N1331" i="12"/>
  <c r="L1332" i="12"/>
  <c r="M1332" i="12"/>
  <c r="N1332" i="12"/>
  <c r="L1333" i="12"/>
  <c r="M1333" i="12"/>
  <c r="N1333" i="12"/>
  <c r="L1334" i="12"/>
  <c r="M1334" i="12"/>
  <c r="N1334" i="12"/>
  <c r="L1335" i="12"/>
  <c r="M1335" i="12"/>
  <c r="N1335" i="12"/>
  <c r="L1336" i="12"/>
  <c r="M1336" i="12"/>
  <c r="N1336" i="12"/>
  <c r="L1337" i="12"/>
  <c r="M1337" i="12"/>
  <c r="N1337" i="12"/>
  <c r="L1338" i="12"/>
  <c r="M1338" i="12"/>
  <c r="N1338" i="12"/>
  <c r="L1339" i="12"/>
  <c r="M1339" i="12"/>
  <c r="N1339" i="12"/>
  <c r="L1340" i="12"/>
  <c r="M1340" i="12"/>
  <c r="N1340" i="12"/>
  <c r="L1341" i="12"/>
  <c r="M1341" i="12"/>
  <c r="N1341" i="12"/>
  <c r="L1342" i="12"/>
  <c r="M1342" i="12"/>
  <c r="N1342" i="12"/>
  <c r="L1343" i="12"/>
  <c r="M1343" i="12"/>
  <c r="N1343" i="12"/>
  <c r="L1344" i="12"/>
  <c r="M1344" i="12"/>
  <c r="N1344" i="12"/>
  <c r="L1345" i="12"/>
  <c r="M1345" i="12"/>
  <c r="N1345" i="12"/>
  <c r="L1346" i="12"/>
  <c r="M1346" i="12"/>
  <c r="N1346" i="12"/>
  <c r="L1347" i="12"/>
  <c r="M1347" i="12"/>
  <c r="N1347" i="12"/>
  <c r="L1348" i="12"/>
  <c r="M1348" i="12"/>
  <c r="N1348" i="12"/>
  <c r="L1349" i="12"/>
  <c r="M1349" i="12"/>
  <c r="N1349" i="12"/>
  <c r="L1350" i="12"/>
  <c r="M1350" i="12"/>
  <c r="N1350" i="12"/>
  <c r="L1351" i="12"/>
  <c r="M1351" i="12"/>
  <c r="N1351" i="12"/>
  <c r="L1352" i="12"/>
  <c r="M1352" i="12"/>
  <c r="N1352" i="12"/>
  <c r="L1353" i="12"/>
  <c r="M1353" i="12"/>
  <c r="N1353" i="12"/>
  <c r="L1354" i="12"/>
  <c r="M1354" i="12"/>
  <c r="N1354" i="12"/>
  <c r="L1355" i="12"/>
  <c r="M1355" i="12"/>
  <c r="N1355" i="12"/>
  <c r="L1356" i="12"/>
  <c r="M1356" i="12"/>
  <c r="N1356" i="12"/>
  <c r="L1357" i="12"/>
  <c r="M1357" i="12"/>
  <c r="N1357" i="12"/>
  <c r="L1358" i="12"/>
  <c r="M1358" i="12"/>
  <c r="N1358" i="12"/>
  <c r="L1359" i="12"/>
  <c r="M1359" i="12"/>
  <c r="N1359" i="12"/>
  <c r="L1360" i="12"/>
  <c r="M1360" i="12"/>
  <c r="N1360" i="12"/>
  <c r="L1361" i="12"/>
  <c r="M1361" i="12"/>
  <c r="N1361" i="12"/>
  <c r="L1362" i="12"/>
  <c r="M1362" i="12"/>
  <c r="N1362" i="12"/>
  <c r="L1363" i="12"/>
  <c r="M1363" i="12"/>
  <c r="N1363" i="12"/>
  <c r="L1364" i="12"/>
  <c r="M1364" i="12"/>
  <c r="N1364" i="12"/>
  <c r="L1365" i="12"/>
  <c r="M1365" i="12"/>
  <c r="N1365" i="12"/>
  <c r="L1366" i="12"/>
  <c r="M1366" i="12"/>
  <c r="N1366" i="12"/>
  <c r="L1367" i="12"/>
  <c r="M1367" i="12"/>
  <c r="N1367" i="12"/>
  <c r="L1368" i="12"/>
  <c r="M1368" i="12"/>
  <c r="N1368" i="12"/>
  <c r="L1369" i="12"/>
  <c r="M1369" i="12"/>
  <c r="N1369" i="12"/>
  <c r="L1370" i="12"/>
  <c r="M1370" i="12"/>
  <c r="N1370" i="12"/>
  <c r="L1371" i="12"/>
  <c r="M1371" i="12"/>
  <c r="N1371" i="12"/>
  <c r="L1372" i="12"/>
  <c r="M1372" i="12"/>
  <c r="N1372" i="12"/>
  <c r="L1373" i="12"/>
  <c r="M1373" i="12"/>
  <c r="N1373" i="12"/>
  <c r="L1374" i="12"/>
  <c r="M1374" i="12"/>
  <c r="N1374" i="12"/>
  <c r="L1375" i="12"/>
  <c r="M1375" i="12"/>
  <c r="N1375" i="12"/>
  <c r="L1376" i="12"/>
  <c r="M1376" i="12"/>
  <c r="N1376" i="12"/>
  <c r="L1377" i="12"/>
  <c r="M1377" i="12"/>
  <c r="N1377" i="12"/>
  <c r="L1378" i="12"/>
  <c r="M1378" i="12"/>
  <c r="N1378" i="12"/>
  <c r="L1379" i="12"/>
  <c r="M1379" i="12"/>
  <c r="N1379" i="12"/>
  <c r="L1380" i="12"/>
  <c r="M1380" i="12"/>
  <c r="N1380" i="12"/>
  <c r="L1381" i="12"/>
  <c r="M1381" i="12"/>
  <c r="N1381" i="12"/>
  <c r="L1382" i="12"/>
  <c r="M1382" i="12"/>
  <c r="N1382" i="12"/>
  <c r="L1383" i="12"/>
  <c r="M1383" i="12"/>
  <c r="N1383" i="12"/>
  <c r="L1384" i="12"/>
  <c r="M1384" i="12"/>
  <c r="N1384" i="12"/>
  <c r="L1385" i="12"/>
  <c r="M1385" i="12"/>
  <c r="N1385" i="12"/>
  <c r="L1386" i="12"/>
  <c r="M1386" i="12"/>
  <c r="N1386" i="12"/>
  <c r="L1387" i="12"/>
  <c r="M1387" i="12"/>
  <c r="N1387" i="12"/>
  <c r="L1388" i="12"/>
  <c r="M1388" i="12"/>
  <c r="N1388" i="12"/>
  <c r="L1389" i="12"/>
  <c r="M1389" i="12"/>
  <c r="N1389" i="12"/>
  <c r="L1390" i="12"/>
  <c r="M1390" i="12"/>
  <c r="N1390" i="12"/>
  <c r="L1391" i="12"/>
  <c r="M1391" i="12"/>
  <c r="N1391" i="12"/>
  <c r="L1392" i="12"/>
  <c r="M1392" i="12"/>
  <c r="N1392" i="12"/>
  <c r="L1393" i="12"/>
  <c r="M1393" i="12"/>
  <c r="N1393" i="12"/>
  <c r="L1394" i="12"/>
  <c r="M1394" i="12"/>
  <c r="N1394" i="12"/>
  <c r="L1395" i="12"/>
  <c r="M1395" i="12"/>
  <c r="N1395" i="12"/>
  <c r="L1396" i="12"/>
  <c r="M1396" i="12"/>
  <c r="N1396" i="12"/>
  <c r="L1397" i="12"/>
  <c r="M1397" i="12"/>
  <c r="N1397" i="12"/>
  <c r="L1398" i="12"/>
  <c r="M1398" i="12"/>
  <c r="N1398" i="12"/>
  <c r="L1399" i="12"/>
  <c r="M1399" i="12"/>
  <c r="N1399" i="12"/>
  <c r="L1400" i="12"/>
  <c r="M1400" i="12"/>
  <c r="N1400" i="12"/>
  <c r="L1401" i="12"/>
  <c r="M1401" i="12"/>
  <c r="N1401" i="12"/>
  <c r="L1402" i="12"/>
  <c r="M1402" i="12"/>
  <c r="N1402" i="12"/>
  <c r="L1403" i="12"/>
  <c r="M1403" i="12"/>
  <c r="N1403" i="12"/>
  <c r="L1404" i="12"/>
  <c r="M1404" i="12"/>
  <c r="N1404" i="12"/>
  <c r="L1405" i="12"/>
  <c r="M1405" i="12"/>
  <c r="N1405" i="12"/>
  <c r="L1406" i="12"/>
  <c r="M1406" i="12"/>
  <c r="N1406" i="12"/>
  <c r="L1407" i="12"/>
  <c r="M1407" i="12"/>
  <c r="N1407" i="12"/>
  <c r="L1408" i="12"/>
  <c r="M1408" i="12"/>
  <c r="N1408" i="12"/>
  <c r="L1409" i="12"/>
  <c r="M1409" i="12"/>
  <c r="N1409" i="12"/>
  <c r="L1410" i="12"/>
  <c r="M1410" i="12"/>
  <c r="N1410" i="12"/>
  <c r="L1411" i="12"/>
  <c r="M1411" i="12"/>
  <c r="N1411" i="12"/>
  <c r="L1412" i="12"/>
  <c r="M1412" i="12"/>
  <c r="N1412" i="12"/>
  <c r="L1413" i="12"/>
  <c r="M1413" i="12"/>
  <c r="N1413" i="12"/>
  <c r="L1414" i="12"/>
  <c r="M1414" i="12"/>
  <c r="N1414" i="12"/>
  <c r="L1415" i="12"/>
  <c r="M1415" i="12"/>
  <c r="N1415" i="12"/>
  <c r="L1416" i="12"/>
  <c r="M1416" i="12"/>
  <c r="N1416" i="12"/>
  <c r="L1417" i="12"/>
  <c r="M1417" i="12"/>
  <c r="N1417" i="12"/>
  <c r="L1418" i="12"/>
  <c r="M1418" i="12"/>
  <c r="N1418" i="12"/>
  <c r="L1419" i="12"/>
  <c r="M1419" i="12"/>
  <c r="N1419" i="12"/>
  <c r="L1420" i="12"/>
  <c r="M1420" i="12"/>
  <c r="N1420" i="12"/>
  <c r="L1421" i="12"/>
  <c r="M1421" i="12"/>
  <c r="N1421" i="12"/>
  <c r="L1422" i="12"/>
  <c r="M1422" i="12"/>
  <c r="N1422" i="12"/>
  <c r="L1423" i="12"/>
  <c r="M1423" i="12"/>
  <c r="N1423" i="12"/>
  <c r="L1424" i="12"/>
  <c r="M1424" i="12"/>
  <c r="N1424" i="12"/>
  <c r="L1425" i="12"/>
  <c r="M1425" i="12"/>
  <c r="N1425" i="12"/>
  <c r="L1426" i="12"/>
  <c r="M1426" i="12"/>
  <c r="N1426" i="12"/>
  <c r="L1427" i="12"/>
  <c r="M1427" i="12"/>
  <c r="N1427" i="12"/>
  <c r="L1428" i="12"/>
  <c r="M1428" i="12"/>
  <c r="N1428" i="12"/>
  <c r="L1429" i="12"/>
  <c r="M1429" i="12"/>
  <c r="N1429" i="12"/>
  <c r="L1430" i="12"/>
  <c r="M1430" i="12"/>
  <c r="N1430" i="12"/>
  <c r="L1431" i="12"/>
  <c r="M1431" i="12"/>
  <c r="N1431" i="12"/>
  <c r="L1432" i="12"/>
  <c r="M1432" i="12"/>
  <c r="N1432" i="12"/>
  <c r="L1433" i="12"/>
  <c r="M1433" i="12"/>
  <c r="N1433" i="12"/>
  <c r="L1434" i="12"/>
  <c r="M1434" i="12"/>
  <c r="N1434" i="12"/>
  <c r="L1435" i="12"/>
  <c r="M1435" i="12"/>
  <c r="N1435" i="12"/>
  <c r="L1436" i="12"/>
  <c r="M1436" i="12"/>
  <c r="N1436" i="12"/>
  <c r="L1437" i="12"/>
  <c r="M1437" i="12"/>
  <c r="N1437" i="12"/>
  <c r="L1438" i="12"/>
  <c r="M1438" i="12"/>
  <c r="N1438" i="12"/>
  <c r="L1439" i="12"/>
  <c r="M1439" i="12"/>
  <c r="N1439" i="12"/>
  <c r="L1440" i="12"/>
  <c r="M1440" i="12"/>
  <c r="N1440" i="12"/>
  <c r="L1441" i="12"/>
  <c r="M1441" i="12"/>
  <c r="N1441" i="12"/>
  <c r="L1442" i="12"/>
  <c r="M1442" i="12"/>
  <c r="N1442" i="12"/>
  <c r="L1443" i="12"/>
  <c r="M1443" i="12"/>
  <c r="N1443" i="12"/>
  <c r="L1444" i="12"/>
  <c r="M1444" i="12"/>
  <c r="N1444" i="12"/>
  <c r="L1445" i="12"/>
  <c r="M1445" i="12"/>
  <c r="N1445" i="12"/>
  <c r="L1446" i="12"/>
  <c r="M1446" i="12"/>
  <c r="N1446" i="12"/>
  <c r="L1447" i="12"/>
  <c r="M1447" i="12"/>
  <c r="N1447" i="12"/>
  <c r="L1448" i="12"/>
  <c r="M1448" i="12"/>
  <c r="N1448" i="12"/>
  <c r="L1449" i="12"/>
  <c r="M1449" i="12"/>
  <c r="N1449" i="12"/>
  <c r="L1450" i="12"/>
  <c r="M1450" i="12"/>
  <c r="N1450" i="12"/>
  <c r="L1451" i="12"/>
  <c r="M1451" i="12"/>
  <c r="N1451" i="12"/>
  <c r="L1452" i="12"/>
  <c r="M1452" i="12"/>
  <c r="N1452" i="12"/>
  <c r="L1453" i="12"/>
  <c r="M1453" i="12"/>
  <c r="N1453" i="12"/>
  <c r="L1454" i="12"/>
  <c r="M1454" i="12"/>
  <c r="N1454" i="12"/>
  <c r="L1455" i="12"/>
  <c r="M1455" i="12"/>
  <c r="N1455" i="12"/>
  <c r="L1456" i="12"/>
  <c r="M1456" i="12"/>
  <c r="N1456" i="12"/>
  <c r="L1457" i="12"/>
  <c r="M1457" i="12"/>
  <c r="N1457" i="12"/>
  <c r="L1458" i="12"/>
  <c r="M1458" i="12"/>
  <c r="N1458" i="12"/>
  <c r="L1459" i="12"/>
  <c r="M1459" i="12"/>
  <c r="N1459" i="12"/>
  <c r="L1460" i="12"/>
  <c r="M1460" i="12"/>
  <c r="N1460" i="12"/>
  <c r="L1461" i="12"/>
  <c r="M1461" i="12"/>
  <c r="N1461" i="12"/>
  <c r="L1462" i="12"/>
  <c r="M1462" i="12"/>
  <c r="N1462" i="12"/>
  <c r="L1463" i="12"/>
  <c r="M1463" i="12"/>
  <c r="N1463" i="12"/>
  <c r="L1464" i="12"/>
  <c r="M1464" i="12"/>
  <c r="N1464" i="12"/>
  <c r="L1465" i="12"/>
  <c r="M1465" i="12"/>
  <c r="N1465" i="12"/>
  <c r="L1466" i="12"/>
  <c r="M1466" i="12"/>
  <c r="N1466" i="12"/>
  <c r="L1467" i="12"/>
  <c r="M1467" i="12"/>
  <c r="N1467" i="12"/>
  <c r="L1468" i="12"/>
  <c r="M1468" i="12"/>
  <c r="N1468" i="12"/>
  <c r="L1469" i="12"/>
  <c r="M1469" i="12"/>
  <c r="N1469" i="12"/>
  <c r="L1470" i="12"/>
  <c r="M1470" i="12"/>
  <c r="N1470" i="12"/>
  <c r="L1471" i="12"/>
  <c r="M1471" i="12"/>
  <c r="N1471" i="12"/>
  <c r="L1472" i="12"/>
  <c r="M1472" i="12"/>
  <c r="N1472" i="12"/>
  <c r="L1473" i="12"/>
  <c r="M1473" i="12"/>
  <c r="N1473" i="12"/>
  <c r="L1474" i="12"/>
  <c r="M1474" i="12"/>
  <c r="N1474" i="12"/>
  <c r="L1475" i="12"/>
  <c r="M1475" i="12"/>
  <c r="N1475" i="12"/>
  <c r="L1476" i="12"/>
  <c r="M1476" i="12"/>
  <c r="N1476" i="12"/>
  <c r="L1477" i="12"/>
  <c r="M1477" i="12"/>
  <c r="N1477" i="12"/>
  <c r="L1478" i="12"/>
  <c r="M1478" i="12"/>
  <c r="N1478" i="12"/>
  <c r="L1479" i="12"/>
  <c r="M1479" i="12"/>
  <c r="N1479" i="12"/>
  <c r="L1480" i="12"/>
  <c r="M1480" i="12"/>
  <c r="N1480" i="12"/>
  <c r="L1481" i="12"/>
  <c r="M1481" i="12"/>
  <c r="N1481" i="12"/>
  <c r="L1482" i="12"/>
  <c r="M1482" i="12"/>
  <c r="N1482" i="12"/>
  <c r="L1483" i="12"/>
  <c r="M1483" i="12"/>
  <c r="N1483" i="12"/>
  <c r="L1484" i="12"/>
  <c r="M1484" i="12"/>
  <c r="N1484" i="12"/>
  <c r="L1485" i="12"/>
  <c r="M1485" i="12"/>
  <c r="N1485" i="12"/>
  <c r="L1486" i="12"/>
  <c r="M1486" i="12"/>
  <c r="N1486" i="12"/>
  <c r="L1487" i="12"/>
  <c r="M1487" i="12"/>
  <c r="N1487" i="12"/>
  <c r="L1488" i="12"/>
  <c r="M1488" i="12"/>
  <c r="N1488" i="12"/>
  <c r="L1489" i="12"/>
  <c r="M1489" i="12"/>
  <c r="N1489" i="12"/>
  <c r="L1490" i="12"/>
  <c r="M1490" i="12"/>
  <c r="N1490" i="12"/>
  <c r="L1491" i="12"/>
  <c r="M1491" i="12"/>
  <c r="N1491" i="12"/>
  <c r="L1492" i="12"/>
  <c r="M1492" i="12"/>
  <c r="N1492" i="12"/>
  <c r="L1493" i="12"/>
  <c r="M1493" i="12"/>
  <c r="N1493" i="12"/>
  <c r="L1494" i="12"/>
  <c r="M1494" i="12"/>
  <c r="N1494" i="12"/>
  <c r="L1495" i="12"/>
  <c r="M1495" i="12"/>
  <c r="N1495" i="12"/>
  <c r="L1496" i="12"/>
  <c r="M1496" i="12"/>
  <c r="N1496" i="12"/>
  <c r="L1497" i="12"/>
  <c r="M1497" i="12"/>
  <c r="N1497" i="12"/>
  <c r="L1498" i="12"/>
  <c r="M1498" i="12"/>
  <c r="N1498" i="12"/>
  <c r="L1499" i="12"/>
  <c r="M1499" i="12"/>
  <c r="N1499" i="12"/>
  <c r="L1500" i="12"/>
  <c r="M1500" i="12"/>
  <c r="N1500" i="12"/>
  <c r="L1501" i="12"/>
  <c r="M1501" i="12"/>
  <c r="N1501" i="12"/>
  <c r="L1502" i="12"/>
  <c r="M1502" i="12"/>
  <c r="N1502" i="12"/>
  <c r="L1503" i="12"/>
  <c r="M1503" i="12"/>
  <c r="N1503" i="12"/>
  <c r="L1504" i="12"/>
  <c r="M1504" i="12"/>
  <c r="N1504" i="12"/>
  <c r="L1505" i="12"/>
  <c r="M1505" i="12"/>
  <c r="N1505" i="12"/>
  <c r="L1506" i="12"/>
  <c r="M1506" i="12"/>
  <c r="N1506" i="12"/>
  <c r="L1507" i="12"/>
  <c r="M1507" i="12"/>
  <c r="N1507" i="12"/>
  <c r="L1508" i="12"/>
  <c r="M1508" i="12"/>
  <c r="N1508" i="12"/>
  <c r="L1509" i="12"/>
  <c r="M1509" i="12"/>
  <c r="N1509" i="12"/>
  <c r="L1510" i="12"/>
  <c r="M1510" i="12"/>
  <c r="N1510" i="12"/>
  <c r="L1511" i="12"/>
  <c r="M1511" i="12"/>
  <c r="N1511" i="12"/>
  <c r="L1512" i="12"/>
  <c r="M1512" i="12"/>
  <c r="N1512" i="12"/>
  <c r="L1513" i="12"/>
  <c r="M1513" i="12"/>
  <c r="N1513" i="12"/>
  <c r="L1514" i="12"/>
  <c r="M1514" i="12"/>
  <c r="N1514" i="12"/>
  <c r="L1515" i="12"/>
  <c r="M1515" i="12"/>
  <c r="N1515" i="12"/>
  <c r="L1516" i="12"/>
  <c r="M1516" i="12"/>
  <c r="N1516" i="12"/>
  <c r="L1517" i="12"/>
  <c r="M1517" i="12"/>
  <c r="N1517" i="12"/>
  <c r="L1518" i="12"/>
  <c r="M1518" i="12"/>
  <c r="N1518" i="12"/>
  <c r="L1519" i="12"/>
  <c r="M1519" i="12"/>
  <c r="N1519" i="12"/>
  <c r="L1520" i="12"/>
  <c r="M1520" i="12"/>
  <c r="N1520" i="12"/>
  <c r="L1521" i="12"/>
  <c r="M1521" i="12"/>
  <c r="N1521" i="12"/>
  <c r="L1522" i="12"/>
  <c r="M1522" i="12"/>
  <c r="N1522" i="12"/>
  <c r="L1523" i="12"/>
  <c r="M1523" i="12"/>
  <c r="N1523" i="12"/>
  <c r="L1524" i="12"/>
  <c r="M1524" i="12"/>
  <c r="N1524" i="12"/>
  <c r="L1525" i="12"/>
  <c r="M1525" i="12"/>
  <c r="N1525" i="12"/>
  <c r="L1526" i="12"/>
  <c r="M1526" i="12"/>
  <c r="N1526" i="12"/>
  <c r="L1527" i="12"/>
  <c r="M1527" i="12"/>
  <c r="N1527" i="12"/>
  <c r="L1528" i="12"/>
  <c r="M1528" i="12"/>
  <c r="N1528" i="12"/>
  <c r="L1529" i="12"/>
  <c r="M1529" i="12"/>
  <c r="N1529" i="12"/>
  <c r="L1530" i="12"/>
  <c r="M1530" i="12"/>
  <c r="N1530" i="12"/>
  <c r="L1531" i="12"/>
  <c r="M1531" i="12"/>
  <c r="N1531" i="12"/>
  <c r="L1532" i="12"/>
  <c r="M1532" i="12"/>
  <c r="N1532" i="12"/>
  <c r="L1533" i="12"/>
  <c r="M1533" i="12"/>
  <c r="N1533" i="12"/>
  <c r="L1534" i="12"/>
  <c r="M1534" i="12"/>
  <c r="N1534" i="12"/>
  <c r="L1535" i="12"/>
  <c r="M1535" i="12"/>
  <c r="N1535" i="12"/>
  <c r="L1536" i="12"/>
  <c r="M1536" i="12"/>
  <c r="N1536" i="12"/>
  <c r="L1537" i="12"/>
  <c r="M1537" i="12"/>
  <c r="N1537" i="12"/>
  <c r="L1538" i="12"/>
  <c r="M1538" i="12"/>
  <c r="N1538" i="12"/>
  <c r="L1539" i="12"/>
  <c r="M1539" i="12"/>
  <c r="N1539" i="12"/>
  <c r="L1540" i="12"/>
  <c r="M1540" i="12"/>
  <c r="N1540" i="12"/>
  <c r="L1541" i="12"/>
  <c r="M1541" i="12"/>
  <c r="N1541" i="12"/>
  <c r="L1542" i="12"/>
  <c r="M1542" i="12"/>
  <c r="N1542" i="12"/>
  <c r="L1543" i="12"/>
  <c r="M1543" i="12"/>
  <c r="N1543" i="12"/>
  <c r="L1544" i="12"/>
  <c r="M1544" i="12"/>
  <c r="N1544" i="12"/>
  <c r="L1545" i="12"/>
  <c r="M1545" i="12"/>
  <c r="N1545" i="12"/>
  <c r="L1546" i="12"/>
  <c r="M1546" i="12"/>
  <c r="N1546" i="12"/>
  <c r="L1547" i="12"/>
  <c r="M1547" i="12"/>
  <c r="N1547" i="12"/>
  <c r="L1548" i="12"/>
  <c r="M1548" i="12"/>
  <c r="N1548" i="12"/>
  <c r="L1549" i="12"/>
  <c r="M1549" i="12"/>
  <c r="N1549" i="12"/>
  <c r="L1550" i="12"/>
  <c r="M1550" i="12"/>
  <c r="N1550" i="12"/>
  <c r="L1551" i="12"/>
  <c r="M1551" i="12"/>
  <c r="N1551" i="12"/>
  <c r="L1552" i="12"/>
  <c r="M1552" i="12"/>
  <c r="N1552" i="12"/>
  <c r="L1553" i="12"/>
  <c r="M1553" i="12"/>
  <c r="N1553" i="12"/>
  <c r="L1554" i="12"/>
  <c r="M1554" i="12"/>
  <c r="N1554" i="12"/>
  <c r="L1555" i="12"/>
  <c r="M1555" i="12"/>
  <c r="N1555" i="12"/>
  <c r="L1556" i="12"/>
  <c r="M1556" i="12"/>
  <c r="N1556" i="12"/>
  <c r="L1557" i="12"/>
  <c r="M1557" i="12"/>
  <c r="N1557" i="12"/>
  <c r="L1558" i="12"/>
  <c r="M1558" i="12"/>
  <c r="N1558" i="12"/>
  <c r="L1559" i="12"/>
  <c r="M1559" i="12"/>
  <c r="N1559" i="12"/>
  <c r="L1560" i="12"/>
  <c r="M1560" i="12"/>
  <c r="N1560" i="12"/>
  <c r="L1561" i="12"/>
  <c r="M1561" i="12"/>
  <c r="N1561" i="12"/>
  <c r="L1562" i="12"/>
  <c r="M1562" i="12"/>
  <c r="N1562" i="12"/>
  <c r="L1563" i="12"/>
  <c r="M1563" i="12"/>
  <c r="N1563" i="12"/>
  <c r="L1564" i="12"/>
  <c r="M1564" i="12"/>
  <c r="N1564" i="12"/>
  <c r="L1565" i="12"/>
  <c r="M1565" i="12"/>
  <c r="N1565" i="12"/>
  <c r="L1566" i="12"/>
  <c r="M1566" i="12"/>
  <c r="N1566" i="12"/>
  <c r="L1567" i="12"/>
  <c r="M1567" i="12"/>
  <c r="N1567" i="12"/>
  <c r="L1568" i="12"/>
  <c r="M1568" i="12"/>
  <c r="N1568" i="12"/>
  <c r="L1569" i="12"/>
  <c r="M1569" i="12"/>
  <c r="N1569" i="12"/>
  <c r="L1570" i="12"/>
  <c r="M1570" i="12"/>
  <c r="N1570" i="12"/>
  <c r="L1571" i="12"/>
  <c r="M1571" i="12"/>
  <c r="N1571" i="12"/>
  <c r="L1572" i="12"/>
  <c r="M1572" i="12"/>
  <c r="N1572" i="12"/>
  <c r="L1573" i="12"/>
  <c r="M1573" i="12"/>
  <c r="N1573" i="12"/>
  <c r="L1574" i="12"/>
  <c r="M1574" i="12"/>
  <c r="N1574" i="12"/>
  <c r="L1575" i="12"/>
  <c r="M1575" i="12"/>
  <c r="N1575" i="12"/>
  <c r="L1576" i="12"/>
  <c r="M1576" i="12"/>
  <c r="N1576" i="12"/>
  <c r="L1577" i="12"/>
  <c r="M1577" i="12"/>
  <c r="N1577" i="12"/>
  <c r="L1578" i="12"/>
  <c r="M1578" i="12"/>
  <c r="N1578" i="12"/>
  <c r="L1579" i="12"/>
  <c r="M1579" i="12"/>
  <c r="N1579" i="12"/>
  <c r="L1580" i="12"/>
  <c r="M1580" i="12"/>
  <c r="N1580" i="12"/>
  <c r="L1581" i="12"/>
  <c r="M1581" i="12"/>
  <c r="N1581" i="12"/>
  <c r="L1582" i="12"/>
  <c r="M1582" i="12"/>
  <c r="N1582" i="12"/>
  <c r="L1583" i="12"/>
  <c r="M1583" i="12"/>
  <c r="N1583" i="12"/>
  <c r="L1584" i="12"/>
  <c r="M1584" i="12"/>
  <c r="N1584" i="12"/>
  <c r="L1585" i="12"/>
  <c r="M1585" i="12"/>
  <c r="N1585" i="12"/>
  <c r="L1586" i="12"/>
  <c r="M1586" i="12"/>
  <c r="N1586" i="12"/>
  <c r="L1587" i="12"/>
  <c r="M1587" i="12"/>
  <c r="N1587" i="12"/>
  <c r="L1588" i="12"/>
  <c r="M1588" i="12"/>
  <c r="N1588" i="12"/>
  <c r="L1589" i="12"/>
  <c r="M1589" i="12"/>
  <c r="N1589" i="12"/>
  <c r="L1590" i="12"/>
  <c r="M1590" i="12"/>
  <c r="N1590" i="12"/>
  <c r="L1591" i="12"/>
  <c r="M1591" i="12"/>
  <c r="N1591" i="12"/>
  <c r="L1592" i="12"/>
  <c r="M1592" i="12"/>
  <c r="N1592" i="12"/>
  <c r="L1593" i="12"/>
  <c r="M1593" i="12"/>
  <c r="N1593" i="12"/>
  <c r="L1594" i="12"/>
  <c r="M1594" i="12"/>
  <c r="N1594" i="12"/>
  <c r="L1595" i="12"/>
  <c r="M1595" i="12"/>
  <c r="N1595" i="12"/>
  <c r="L1596" i="12"/>
  <c r="M1596" i="12"/>
  <c r="N1596" i="12"/>
  <c r="L1597" i="12"/>
  <c r="M1597" i="12"/>
  <c r="N1597" i="12"/>
  <c r="L1598" i="12"/>
  <c r="M1598" i="12"/>
  <c r="N1598" i="12"/>
  <c r="L1599" i="12"/>
  <c r="M1599" i="12"/>
  <c r="N1599" i="12"/>
  <c r="L1600" i="12"/>
  <c r="M1600" i="12"/>
  <c r="N1600" i="12"/>
  <c r="L1601" i="12"/>
  <c r="M1601" i="12"/>
  <c r="N1601" i="12"/>
  <c r="L1602" i="12"/>
  <c r="M1602" i="12"/>
  <c r="N1602" i="12"/>
  <c r="L1603" i="12"/>
  <c r="M1603" i="12"/>
  <c r="N1603" i="12"/>
  <c r="L1604" i="12"/>
  <c r="M1604" i="12"/>
  <c r="N1604" i="12"/>
  <c r="L1605" i="12"/>
  <c r="M1605" i="12"/>
  <c r="N1605" i="12"/>
  <c r="L1606" i="12"/>
  <c r="M1606" i="12"/>
  <c r="N1606" i="12"/>
  <c r="L1607" i="12"/>
  <c r="M1607" i="12"/>
  <c r="N1607" i="12"/>
  <c r="L1608" i="12"/>
  <c r="M1608" i="12"/>
  <c r="N1608" i="12"/>
  <c r="L1609" i="12"/>
  <c r="M1609" i="12"/>
  <c r="N1609" i="12"/>
  <c r="L1610" i="12"/>
  <c r="M1610" i="12"/>
  <c r="N1610" i="12"/>
  <c r="L1611" i="12"/>
  <c r="M1611" i="12"/>
  <c r="N1611" i="12"/>
  <c r="L1612" i="12"/>
  <c r="M1612" i="12"/>
  <c r="N1612" i="12"/>
  <c r="L1613" i="12"/>
  <c r="M1613" i="12"/>
  <c r="N1613" i="12"/>
  <c r="L1614" i="12"/>
  <c r="M1614" i="12"/>
  <c r="N1614" i="12"/>
  <c r="L1615" i="12"/>
  <c r="M1615" i="12"/>
  <c r="N1615" i="12"/>
  <c r="L1616" i="12"/>
  <c r="M1616" i="12"/>
  <c r="N1616" i="12"/>
  <c r="L1617" i="12"/>
  <c r="M1617" i="12"/>
  <c r="N1617" i="12"/>
  <c r="L1618" i="12"/>
  <c r="M1618" i="12"/>
  <c r="N1618" i="12"/>
  <c r="L1619" i="12"/>
  <c r="M1619" i="12"/>
  <c r="N1619" i="12"/>
  <c r="L1620" i="12"/>
  <c r="M1620" i="12"/>
  <c r="N1620" i="12"/>
  <c r="L1621" i="12"/>
  <c r="M1621" i="12"/>
  <c r="N1621" i="12"/>
  <c r="L1622" i="12"/>
  <c r="M1622" i="12"/>
  <c r="N1622" i="12"/>
  <c r="L1623" i="12"/>
  <c r="M1623" i="12"/>
  <c r="N1623" i="12"/>
  <c r="L1624" i="12"/>
  <c r="M1624" i="12"/>
  <c r="N1624" i="12"/>
  <c r="L1625" i="12"/>
  <c r="M1625" i="12"/>
  <c r="N1625" i="12"/>
  <c r="L1626" i="12"/>
  <c r="M1626" i="12"/>
  <c r="N1626" i="12"/>
  <c r="L1627" i="12"/>
  <c r="M1627" i="12"/>
  <c r="N1627" i="12"/>
  <c r="L1628" i="12"/>
  <c r="M1628" i="12"/>
  <c r="N1628" i="12"/>
  <c r="L1629" i="12"/>
  <c r="M1629" i="12"/>
  <c r="N1629" i="12"/>
  <c r="L1630" i="12"/>
  <c r="M1630" i="12"/>
  <c r="N1630" i="12"/>
  <c r="L1631" i="12"/>
  <c r="M1631" i="12"/>
  <c r="N1631" i="12"/>
  <c r="L1632" i="12"/>
  <c r="M1632" i="12"/>
  <c r="N1632" i="12"/>
  <c r="L1633" i="12"/>
  <c r="M1633" i="12"/>
  <c r="N1633" i="12"/>
  <c r="L1634" i="12"/>
  <c r="M1634" i="12"/>
  <c r="N1634" i="12"/>
  <c r="L1635" i="12"/>
  <c r="M1635" i="12"/>
  <c r="N1635" i="12"/>
  <c r="L1636" i="12"/>
  <c r="M1636" i="12"/>
  <c r="N1636" i="12"/>
  <c r="L1637" i="12"/>
  <c r="M1637" i="12"/>
  <c r="N1637" i="12"/>
  <c r="L1638" i="12"/>
  <c r="M1638" i="12"/>
  <c r="N1638" i="12"/>
  <c r="L1639" i="12"/>
  <c r="M1639" i="12"/>
  <c r="N1639" i="12"/>
  <c r="L1640" i="12"/>
  <c r="M1640" i="12"/>
  <c r="N1640" i="12"/>
  <c r="L1641" i="12"/>
  <c r="M1641" i="12"/>
  <c r="N1641" i="12"/>
  <c r="L1642" i="12"/>
  <c r="M1642" i="12"/>
  <c r="N1642" i="12"/>
  <c r="L1643" i="12"/>
  <c r="M1643" i="12"/>
  <c r="N1643" i="12"/>
  <c r="L1644" i="12"/>
  <c r="M1644" i="12"/>
  <c r="N1644" i="12"/>
  <c r="L1645" i="12"/>
  <c r="M1645" i="12"/>
  <c r="N1645" i="12"/>
  <c r="L1646" i="12"/>
  <c r="M1646" i="12"/>
  <c r="N1646" i="12"/>
  <c r="L1647" i="12"/>
  <c r="M1647" i="12"/>
  <c r="N1647" i="12"/>
  <c r="L1648" i="12"/>
  <c r="M1648" i="12"/>
  <c r="N1648" i="12"/>
  <c r="L1649" i="12"/>
  <c r="M1649" i="12"/>
  <c r="N1649" i="12"/>
  <c r="L1650" i="12"/>
  <c r="M1650" i="12"/>
  <c r="N1650" i="12"/>
  <c r="L1651" i="12"/>
  <c r="M1651" i="12"/>
  <c r="N1651" i="12"/>
  <c r="L1652" i="12"/>
  <c r="M1652" i="12"/>
  <c r="N1652" i="12"/>
  <c r="L1653" i="12"/>
  <c r="M1653" i="12"/>
  <c r="N1653" i="12"/>
  <c r="L1654" i="12"/>
  <c r="M1654" i="12"/>
  <c r="N1654" i="12"/>
  <c r="L1655" i="12"/>
  <c r="M1655" i="12"/>
  <c r="N1655" i="12"/>
  <c r="L1656" i="12"/>
  <c r="M1656" i="12"/>
  <c r="N1656" i="12"/>
  <c r="L1657" i="12"/>
  <c r="M1657" i="12"/>
  <c r="N1657" i="12"/>
  <c r="L1658" i="12"/>
  <c r="M1658" i="12"/>
  <c r="N1658" i="12"/>
  <c r="L1659" i="12"/>
  <c r="M1659" i="12"/>
  <c r="N1659" i="12"/>
  <c r="L1660" i="12"/>
  <c r="M1660" i="12"/>
  <c r="N1660" i="12"/>
  <c r="L1661" i="12"/>
  <c r="M1661" i="12"/>
  <c r="N1661" i="12"/>
  <c r="L1662" i="12"/>
  <c r="M1662" i="12"/>
  <c r="N1662" i="12"/>
  <c r="L1663" i="12"/>
  <c r="M1663" i="12"/>
  <c r="N1663" i="12"/>
  <c r="L1664" i="12"/>
  <c r="M1664" i="12"/>
  <c r="N1664" i="12"/>
  <c r="L1665" i="12"/>
  <c r="M1665" i="12"/>
  <c r="N1665" i="12"/>
  <c r="L1666" i="12"/>
  <c r="M1666" i="12"/>
  <c r="N1666" i="12"/>
  <c r="L1667" i="12"/>
  <c r="M1667" i="12"/>
  <c r="N1667" i="12"/>
  <c r="L1668" i="12"/>
  <c r="M1668" i="12"/>
  <c r="N1668" i="12"/>
  <c r="L1669" i="12"/>
  <c r="M1669" i="12"/>
  <c r="N1669" i="12"/>
  <c r="L1670" i="12"/>
  <c r="M1670" i="12"/>
  <c r="N1670" i="12"/>
  <c r="L1671" i="12"/>
  <c r="M1671" i="12"/>
  <c r="N1671" i="12"/>
  <c r="L1672" i="12"/>
  <c r="M1672" i="12"/>
  <c r="N1672" i="12"/>
  <c r="L1673" i="12"/>
  <c r="M1673" i="12"/>
  <c r="N1673" i="12"/>
  <c r="L1674" i="12"/>
  <c r="M1674" i="12"/>
  <c r="N1674" i="12"/>
  <c r="L1675" i="12"/>
  <c r="M1675" i="12"/>
  <c r="N1675" i="12"/>
  <c r="L1676" i="12"/>
  <c r="M1676" i="12"/>
  <c r="N1676" i="12"/>
  <c r="L1677" i="12"/>
  <c r="M1677" i="12"/>
  <c r="N1677" i="12"/>
  <c r="L1678" i="12"/>
  <c r="M1678" i="12"/>
  <c r="N1678" i="12"/>
  <c r="L1679" i="12"/>
  <c r="M1679" i="12"/>
  <c r="N1679" i="12"/>
  <c r="L1680" i="12"/>
  <c r="M1680" i="12"/>
  <c r="N1680" i="12"/>
  <c r="L1681" i="12"/>
  <c r="M1681" i="12"/>
  <c r="N1681" i="12"/>
  <c r="L1682" i="12"/>
  <c r="M1682" i="12"/>
  <c r="N1682" i="12"/>
  <c r="L1683" i="12"/>
  <c r="M1683" i="12"/>
  <c r="N1683" i="12"/>
  <c r="L1684" i="12"/>
  <c r="M1684" i="12"/>
  <c r="N1684" i="12"/>
  <c r="L1685" i="12"/>
  <c r="M1685" i="12"/>
  <c r="N1685" i="12"/>
  <c r="L1686" i="12"/>
  <c r="M1686" i="12"/>
  <c r="N1686" i="12"/>
  <c r="L1687" i="12"/>
  <c r="M1687" i="12"/>
  <c r="N1687" i="12"/>
  <c r="L1688" i="12"/>
  <c r="M1688" i="12"/>
  <c r="N1688" i="12"/>
  <c r="L1689" i="12"/>
  <c r="M1689" i="12"/>
  <c r="N1689" i="12"/>
  <c r="L1690" i="12"/>
  <c r="M1690" i="12"/>
  <c r="N1690" i="12"/>
  <c r="L1691" i="12"/>
  <c r="M1691" i="12"/>
  <c r="N1691" i="12"/>
  <c r="L1692" i="12"/>
  <c r="M1692" i="12"/>
  <c r="N1692" i="12"/>
  <c r="L1693" i="12"/>
  <c r="M1693" i="12"/>
  <c r="N1693" i="12"/>
  <c r="L1694" i="12"/>
  <c r="M1694" i="12"/>
  <c r="N1694" i="12"/>
  <c r="L1695" i="12"/>
  <c r="M1695" i="12"/>
  <c r="N1695" i="12"/>
  <c r="L1696" i="12"/>
  <c r="M1696" i="12"/>
  <c r="N1696" i="12"/>
  <c r="L1697" i="12"/>
  <c r="M1697" i="12"/>
  <c r="N1697" i="12"/>
  <c r="L1698" i="12"/>
  <c r="M1698" i="12"/>
  <c r="N1698" i="12"/>
  <c r="L1699" i="12"/>
  <c r="M1699" i="12"/>
  <c r="N1699" i="12"/>
  <c r="L1700" i="12"/>
  <c r="M1700" i="12"/>
  <c r="N1700" i="12"/>
  <c r="L1701" i="12"/>
  <c r="M1701" i="12"/>
  <c r="N1701" i="12"/>
  <c r="L1702" i="12"/>
  <c r="M1702" i="12"/>
  <c r="N1702" i="12"/>
  <c r="L1703" i="12"/>
  <c r="M1703" i="12"/>
  <c r="N1703" i="12"/>
  <c r="L1704" i="12"/>
  <c r="M1704" i="12"/>
  <c r="N1704" i="12"/>
  <c r="L1705" i="12"/>
  <c r="M1705" i="12"/>
  <c r="N1705" i="12"/>
  <c r="L1706" i="12"/>
  <c r="M1706" i="12"/>
  <c r="N1706" i="12"/>
  <c r="L1707" i="12"/>
  <c r="M1707" i="12"/>
  <c r="N1707" i="12"/>
  <c r="L1708" i="12"/>
  <c r="M1708" i="12"/>
  <c r="N1708" i="12"/>
  <c r="L1709" i="12"/>
  <c r="M1709" i="12"/>
  <c r="N1709" i="12"/>
  <c r="L1710" i="12"/>
  <c r="M1710" i="12"/>
  <c r="N1710" i="12"/>
  <c r="L1711" i="12"/>
  <c r="M1711" i="12"/>
  <c r="N1711" i="12"/>
  <c r="L1712" i="12"/>
  <c r="M1712" i="12"/>
  <c r="N1712" i="12"/>
  <c r="L1713" i="12"/>
  <c r="M1713" i="12"/>
  <c r="N1713" i="12"/>
  <c r="L1714" i="12"/>
  <c r="M1714" i="12"/>
  <c r="N1714" i="12"/>
  <c r="L1715" i="12"/>
  <c r="M1715" i="12"/>
  <c r="N1715" i="12"/>
  <c r="L1716" i="12"/>
  <c r="M1716" i="12"/>
  <c r="N1716" i="12"/>
  <c r="L1717" i="12"/>
  <c r="M1717" i="12"/>
  <c r="N1717" i="12"/>
  <c r="L1718" i="12"/>
  <c r="M1718" i="12"/>
  <c r="N1718" i="12"/>
  <c r="L1719" i="12"/>
  <c r="M1719" i="12"/>
  <c r="N1719" i="12"/>
  <c r="L1720" i="12"/>
  <c r="M1720" i="12"/>
  <c r="N1720" i="12"/>
  <c r="L1721" i="12"/>
  <c r="M1721" i="12"/>
  <c r="N1721" i="12"/>
  <c r="L1722" i="12"/>
  <c r="M1722" i="12"/>
  <c r="N1722" i="12"/>
  <c r="L1723" i="12"/>
  <c r="M1723" i="12"/>
  <c r="N1723" i="12"/>
  <c r="L1724" i="12"/>
  <c r="M1724" i="12"/>
  <c r="N1724" i="12"/>
  <c r="L1725" i="12"/>
  <c r="M1725" i="12"/>
  <c r="N1725" i="12"/>
  <c r="L1726" i="12"/>
  <c r="M1726" i="12"/>
  <c r="N1726" i="12"/>
  <c r="L1727" i="12"/>
  <c r="M1727" i="12"/>
  <c r="N1727" i="12"/>
  <c r="L1728" i="12"/>
  <c r="M1728" i="12"/>
  <c r="N1728" i="12"/>
  <c r="L1729" i="12"/>
  <c r="M1729" i="12"/>
  <c r="N1729" i="12"/>
  <c r="L1730" i="12"/>
  <c r="M1730" i="12"/>
  <c r="N1730" i="12"/>
  <c r="L1731" i="12"/>
  <c r="M1731" i="12"/>
  <c r="N1731" i="12"/>
  <c r="L1732" i="12"/>
  <c r="M1732" i="12"/>
  <c r="N1732" i="12"/>
  <c r="L1733" i="12"/>
  <c r="M1733" i="12"/>
  <c r="N1733" i="12"/>
  <c r="L1734" i="12"/>
  <c r="M1734" i="12"/>
  <c r="N1734" i="12"/>
  <c r="L1735" i="12"/>
  <c r="M1735" i="12"/>
  <c r="N1735" i="12"/>
  <c r="L1736" i="12"/>
  <c r="M1736" i="12"/>
  <c r="N1736" i="12"/>
  <c r="L1737" i="12"/>
  <c r="M1737" i="12"/>
  <c r="N1737" i="12"/>
  <c r="L1738" i="12"/>
  <c r="M1738" i="12"/>
  <c r="N1738" i="12"/>
  <c r="L1739" i="12"/>
  <c r="M1739" i="12"/>
  <c r="N1739" i="12"/>
  <c r="L1740" i="12"/>
  <c r="M1740" i="12"/>
  <c r="N1740" i="12"/>
  <c r="L1741" i="12"/>
  <c r="M1741" i="12"/>
  <c r="N1741" i="12"/>
  <c r="L1742" i="12"/>
  <c r="M1742" i="12"/>
  <c r="N1742" i="12"/>
  <c r="L1743" i="12"/>
  <c r="M1743" i="12"/>
  <c r="N1743" i="12"/>
  <c r="L1744" i="12"/>
  <c r="M1744" i="12"/>
  <c r="N1744" i="12"/>
  <c r="L1745" i="12"/>
  <c r="M1745" i="12"/>
  <c r="N1745" i="12"/>
  <c r="L1746" i="12"/>
  <c r="M1746" i="12"/>
  <c r="N1746" i="12"/>
  <c r="L1747" i="12"/>
  <c r="M1747" i="12"/>
  <c r="N1747" i="12"/>
  <c r="L1748" i="12"/>
  <c r="M1748" i="12"/>
  <c r="N1748" i="12"/>
  <c r="L1749" i="12"/>
  <c r="M1749" i="12"/>
  <c r="N1749" i="12"/>
  <c r="L1750" i="12"/>
  <c r="M1750" i="12"/>
  <c r="N1750" i="12"/>
  <c r="L1751" i="12"/>
  <c r="M1751" i="12"/>
  <c r="N1751" i="12"/>
  <c r="L1752" i="12"/>
  <c r="M1752" i="12"/>
  <c r="N1752" i="12"/>
  <c r="L1753" i="12"/>
  <c r="M1753" i="12"/>
  <c r="N1753" i="12"/>
  <c r="L1754" i="12"/>
  <c r="M1754" i="12"/>
  <c r="N1754" i="12"/>
  <c r="L1755" i="12"/>
  <c r="M1755" i="12"/>
  <c r="N1755" i="12"/>
  <c r="L1756" i="12"/>
  <c r="M1756" i="12"/>
  <c r="N1756" i="12"/>
  <c r="L1757" i="12"/>
  <c r="M1757" i="12"/>
  <c r="N1757" i="12"/>
  <c r="L1758" i="12"/>
  <c r="M1758" i="12"/>
  <c r="N1758" i="12"/>
  <c r="L1759" i="12"/>
  <c r="M1759" i="12"/>
  <c r="N1759" i="12"/>
  <c r="L1760" i="12"/>
  <c r="M1760" i="12"/>
  <c r="N1760" i="12"/>
  <c r="L1761" i="12"/>
  <c r="M1761" i="12"/>
  <c r="N1761" i="12"/>
  <c r="L1762" i="12"/>
  <c r="M1762" i="12"/>
  <c r="N1762" i="12"/>
  <c r="L1763" i="12"/>
  <c r="M1763" i="12"/>
  <c r="N1763" i="12"/>
  <c r="L1764" i="12"/>
  <c r="M1764" i="12"/>
  <c r="N1764" i="12"/>
  <c r="L1765" i="12"/>
  <c r="M1765" i="12"/>
  <c r="N1765" i="12"/>
  <c r="L1766" i="12"/>
  <c r="M1766" i="12"/>
  <c r="N1766" i="12"/>
  <c r="L1767" i="12"/>
  <c r="M1767" i="12"/>
  <c r="N1767" i="12"/>
  <c r="L1768" i="12"/>
  <c r="M1768" i="12"/>
  <c r="N1768" i="12"/>
  <c r="L1769" i="12"/>
  <c r="M1769" i="12"/>
  <c r="N1769" i="12"/>
  <c r="L1770" i="12"/>
  <c r="M1770" i="12"/>
  <c r="N1770" i="12"/>
  <c r="L1771" i="12"/>
  <c r="M1771" i="12"/>
  <c r="N1771" i="12"/>
  <c r="L1772" i="12"/>
  <c r="M1772" i="12"/>
  <c r="N1772" i="12"/>
  <c r="L1773" i="12"/>
  <c r="M1773" i="12"/>
  <c r="N1773" i="12"/>
  <c r="L1774" i="12"/>
  <c r="M1774" i="12"/>
  <c r="N1774" i="12"/>
  <c r="L1775" i="12"/>
  <c r="M1775" i="12"/>
  <c r="N1775" i="12"/>
  <c r="L1776" i="12"/>
  <c r="M1776" i="12"/>
  <c r="N1776" i="12"/>
  <c r="L1777" i="12"/>
  <c r="M1777" i="12"/>
  <c r="N1777" i="12"/>
  <c r="L1778" i="12"/>
  <c r="M1778" i="12"/>
  <c r="N1778" i="12"/>
  <c r="L1779" i="12"/>
  <c r="M1779" i="12"/>
  <c r="N1779" i="12"/>
  <c r="L1780" i="12"/>
  <c r="M1780" i="12"/>
  <c r="N1780" i="12"/>
  <c r="L1781" i="12"/>
  <c r="M1781" i="12"/>
  <c r="N1781" i="12"/>
  <c r="L1782" i="12"/>
  <c r="M1782" i="12"/>
  <c r="N1782" i="12"/>
  <c r="L1783" i="12"/>
  <c r="M1783" i="12"/>
  <c r="N1783" i="12"/>
  <c r="L1784" i="12"/>
  <c r="M1784" i="12"/>
  <c r="N1784" i="12"/>
  <c r="L1785" i="12"/>
  <c r="M1785" i="12"/>
  <c r="N1785" i="12"/>
  <c r="L1786" i="12"/>
  <c r="M1786" i="12"/>
  <c r="N1786" i="12"/>
  <c r="L1787" i="12"/>
  <c r="M1787" i="12"/>
  <c r="N1787" i="12"/>
  <c r="L1788" i="12"/>
  <c r="M1788" i="12"/>
  <c r="N1788" i="12"/>
  <c r="L1789" i="12"/>
  <c r="M1789" i="12"/>
  <c r="N1789" i="12"/>
  <c r="L1790" i="12"/>
  <c r="M1790" i="12"/>
  <c r="N1790" i="12"/>
  <c r="L1791" i="12"/>
  <c r="M1791" i="12"/>
  <c r="N1791" i="12"/>
  <c r="L1792" i="12"/>
  <c r="M1792" i="12"/>
  <c r="N1792" i="12"/>
  <c r="L1793" i="12"/>
  <c r="M1793" i="12"/>
  <c r="N1793" i="12"/>
  <c r="L1794" i="12"/>
  <c r="M1794" i="12"/>
  <c r="N1794" i="12"/>
  <c r="L1795" i="12"/>
  <c r="M1795" i="12"/>
  <c r="N1795" i="12"/>
  <c r="L1796" i="12"/>
  <c r="M1796" i="12"/>
  <c r="N1796" i="12"/>
  <c r="L1797" i="12"/>
  <c r="M1797" i="12"/>
  <c r="N1797" i="12"/>
  <c r="L1798" i="12"/>
  <c r="M1798" i="12"/>
  <c r="N1798" i="12"/>
  <c r="L1799" i="12"/>
  <c r="M1799" i="12"/>
  <c r="N1799" i="12"/>
  <c r="L1800" i="12"/>
  <c r="M1800" i="12"/>
  <c r="N1800" i="12"/>
  <c r="L1801" i="12"/>
  <c r="M1801" i="12"/>
  <c r="N1801" i="12"/>
  <c r="L1802" i="12"/>
  <c r="M1802" i="12"/>
  <c r="N1802" i="12"/>
  <c r="L1803" i="12"/>
  <c r="M1803" i="12"/>
  <c r="N1803" i="12"/>
  <c r="L1804" i="12"/>
  <c r="M1804" i="12"/>
  <c r="N1804" i="12"/>
  <c r="L1805" i="12"/>
  <c r="M1805" i="12"/>
  <c r="N1805" i="12"/>
  <c r="L1806" i="12"/>
  <c r="M1806" i="12"/>
  <c r="N1806" i="12"/>
  <c r="L1807" i="12"/>
  <c r="M1807" i="12"/>
  <c r="N1807" i="12"/>
  <c r="L1808" i="12"/>
  <c r="M1808" i="12"/>
  <c r="N1808" i="12"/>
  <c r="L1809" i="12"/>
  <c r="M1809" i="12"/>
  <c r="N1809" i="12"/>
  <c r="L1810" i="12"/>
  <c r="M1810" i="12"/>
  <c r="N1810" i="12"/>
  <c r="L1811" i="12"/>
  <c r="M1811" i="12"/>
  <c r="N1811" i="12"/>
  <c r="L1812" i="12"/>
  <c r="M1812" i="12"/>
  <c r="N1812" i="12"/>
  <c r="L1813" i="12"/>
  <c r="M1813" i="12"/>
  <c r="N1813" i="12"/>
  <c r="L1814" i="12"/>
  <c r="M1814" i="12"/>
  <c r="N1814" i="12"/>
  <c r="L1815" i="12"/>
  <c r="M1815" i="12"/>
  <c r="N1815" i="12"/>
  <c r="L1816" i="12"/>
  <c r="M1816" i="12"/>
  <c r="N1816" i="12"/>
  <c r="L1817" i="12"/>
  <c r="M1817" i="12"/>
  <c r="N1817" i="12"/>
  <c r="L1818" i="12"/>
  <c r="M1818" i="12"/>
  <c r="N1818" i="12"/>
  <c r="L1819" i="12"/>
  <c r="M1819" i="12"/>
  <c r="N1819" i="12"/>
  <c r="L1820" i="12"/>
  <c r="M1820" i="12"/>
  <c r="N1820" i="12"/>
  <c r="L1821" i="12"/>
  <c r="M1821" i="12"/>
  <c r="N1821" i="12"/>
  <c r="L1822" i="12"/>
  <c r="M1822" i="12"/>
  <c r="N1822" i="12"/>
  <c r="L1823" i="12"/>
  <c r="M1823" i="12"/>
  <c r="N1823" i="12"/>
  <c r="L1824" i="12"/>
  <c r="M1824" i="12"/>
  <c r="N1824" i="12"/>
  <c r="L1825" i="12"/>
  <c r="M1825" i="12"/>
  <c r="N1825" i="12"/>
  <c r="L1826" i="12"/>
  <c r="M1826" i="12"/>
  <c r="N1826" i="12"/>
  <c r="L1827" i="12"/>
  <c r="M1827" i="12"/>
  <c r="N1827" i="12"/>
  <c r="L1828" i="12"/>
  <c r="M1828" i="12"/>
  <c r="N1828" i="12"/>
  <c r="L1829" i="12"/>
  <c r="M1829" i="12"/>
  <c r="N1829" i="12"/>
  <c r="L1830" i="12"/>
  <c r="M1830" i="12"/>
  <c r="N1830" i="12"/>
  <c r="L1831" i="12"/>
  <c r="M1831" i="12"/>
  <c r="N1831" i="12"/>
  <c r="L1832" i="12"/>
  <c r="M1832" i="12"/>
  <c r="N1832" i="12"/>
  <c r="L1833" i="12"/>
  <c r="M1833" i="12"/>
  <c r="N1833" i="12"/>
  <c r="L1834" i="12"/>
  <c r="M1834" i="12"/>
  <c r="N1834" i="12"/>
  <c r="L1835" i="12"/>
  <c r="M1835" i="12"/>
  <c r="N1835" i="12"/>
  <c r="L1836" i="12"/>
  <c r="M1836" i="12"/>
  <c r="N1836" i="12"/>
  <c r="L1837" i="12"/>
  <c r="M1837" i="12"/>
  <c r="N1837" i="12"/>
  <c r="L1838" i="12"/>
  <c r="M1838" i="12"/>
  <c r="N1838" i="12"/>
  <c r="L1839" i="12"/>
  <c r="M1839" i="12"/>
  <c r="N1839" i="12"/>
  <c r="L1840" i="12"/>
  <c r="M1840" i="12"/>
  <c r="N1840" i="12"/>
  <c r="L1841" i="12"/>
  <c r="M1841" i="12"/>
  <c r="N1841" i="12"/>
  <c r="L1842" i="12"/>
  <c r="M1842" i="12"/>
  <c r="N1842" i="12"/>
  <c r="L1843" i="12"/>
  <c r="M1843" i="12"/>
  <c r="N1843" i="12"/>
  <c r="L1844" i="12"/>
  <c r="M1844" i="12"/>
  <c r="N1844" i="12"/>
  <c r="L1845" i="12"/>
  <c r="M1845" i="12"/>
  <c r="N1845" i="12"/>
  <c r="L1846" i="12"/>
  <c r="M1846" i="12"/>
  <c r="N1846" i="12"/>
  <c r="L1847" i="12"/>
  <c r="M1847" i="12"/>
  <c r="N1847" i="12"/>
  <c r="L1848" i="12"/>
  <c r="M1848" i="12"/>
  <c r="N1848" i="12"/>
  <c r="L1849" i="12"/>
  <c r="M1849" i="12"/>
  <c r="N1849" i="12"/>
  <c r="L1850" i="12"/>
  <c r="M1850" i="12"/>
  <c r="N1850" i="12"/>
  <c r="L1851" i="12"/>
  <c r="M1851" i="12"/>
  <c r="N1851" i="12"/>
  <c r="L1852" i="12"/>
  <c r="M1852" i="12"/>
  <c r="N1852" i="12"/>
  <c r="L1853" i="12"/>
  <c r="M1853" i="12"/>
  <c r="N1853" i="12"/>
  <c r="L1854" i="12"/>
  <c r="M1854" i="12"/>
  <c r="N1854" i="12"/>
  <c r="L1855" i="12"/>
  <c r="M1855" i="12"/>
  <c r="N1855" i="12"/>
  <c r="L1856" i="12"/>
  <c r="M1856" i="12"/>
  <c r="N1856" i="12"/>
  <c r="L1857" i="12"/>
  <c r="M1857" i="12"/>
  <c r="N1857" i="12"/>
  <c r="L1858" i="12"/>
  <c r="M1858" i="12"/>
  <c r="N1858" i="12"/>
  <c r="L1859" i="12"/>
  <c r="M1859" i="12"/>
  <c r="N1859" i="12"/>
  <c r="L1860" i="12"/>
  <c r="M1860" i="12"/>
  <c r="N1860" i="12"/>
  <c r="L1861" i="12"/>
  <c r="M1861" i="12"/>
  <c r="N1861" i="12"/>
  <c r="L1862" i="12"/>
  <c r="M1862" i="12"/>
  <c r="N1862" i="12"/>
  <c r="L1863" i="12"/>
  <c r="M1863" i="12"/>
  <c r="N1863" i="12"/>
  <c r="L1864" i="12"/>
  <c r="M1864" i="12"/>
  <c r="N1864" i="12"/>
  <c r="L1865" i="12"/>
  <c r="M1865" i="12"/>
  <c r="N1865" i="12"/>
  <c r="L1866" i="12"/>
  <c r="M1866" i="12"/>
  <c r="N1866" i="12"/>
  <c r="L1867" i="12"/>
  <c r="M1867" i="12"/>
  <c r="N1867" i="12"/>
  <c r="L1868" i="12"/>
  <c r="M1868" i="12"/>
  <c r="N1868" i="12"/>
  <c r="L1869" i="12"/>
  <c r="M1869" i="12"/>
  <c r="N1869" i="12"/>
  <c r="L1870" i="12"/>
  <c r="M1870" i="12"/>
  <c r="N1870" i="12"/>
  <c r="L1871" i="12"/>
  <c r="M1871" i="12"/>
  <c r="N1871" i="12"/>
  <c r="L1872" i="12"/>
  <c r="M1872" i="12"/>
  <c r="N1872" i="12"/>
  <c r="L1873" i="12"/>
  <c r="M1873" i="12"/>
  <c r="N1873" i="12"/>
  <c r="L1874" i="12"/>
  <c r="M1874" i="12"/>
  <c r="N1874" i="12"/>
  <c r="L1875" i="12"/>
  <c r="M1875" i="12"/>
  <c r="N1875" i="12"/>
  <c r="L1876" i="12"/>
  <c r="M1876" i="12"/>
  <c r="N1876" i="12"/>
  <c r="L1877" i="12"/>
  <c r="M1877" i="12"/>
  <c r="N1877" i="12"/>
  <c r="L1878" i="12"/>
  <c r="M1878" i="12"/>
  <c r="N1878" i="12"/>
  <c r="L1879" i="12"/>
  <c r="M1879" i="12"/>
  <c r="N1879" i="12"/>
  <c r="L1880" i="12"/>
  <c r="M1880" i="12"/>
  <c r="N1880" i="12"/>
  <c r="L1881" i="12"/>
  <c r="M1881" i="12"/>
  <c r="N1881" i="12"/>
  <c r="L1882" i="12"/>
  <c r="M1882" i="12"/>
  <c r="N1882" i="12"/>
  <c r="L1883" i="12"/>
  <c r="M1883" i="12"/>
  <c r="N1883" i="12"/>
  <c r="L1884" i="12"/>
  <c r="M1884" i="12"/>
  <c r="N1884" i="12"/>
  <c r="L1885" i="12"/>
  <c r="M1885" i="12"/>
  <c r="N1885" i="12"/>
  <c r="L1886" i="12"/>
  <c r="M1886" i="12"/>
  <c r="N1886" i="12"/>
  <c r="L1887" i="12"/>
  <c r="M1887" i="12"/>
  <c r="N1887" i="12"/>
  <c r="L1888" i="12"/>
  <c r="M1888" i="12"/>
  <c r="N1888" i="12"/>
  <c r="L1889" i="12"/>
  <c r="M1889" i="12"/>
  <c r="N1889" i="12"/>
  <c r="L1890" i="12"/>
  <c r="M1890" i="12"/>
  <c r="N1890" i="12"/>
  <c r="L1891" i="12"/>
  <c r="M1891" i="12"/>
  <c r="N1891" i="12"/>
  <c r="L1892" i="12"/>
  <c r="M1892" i="12"/>
  <c r="N1892" i="12"/>
  <c r="L1893" i="12"/>
  <c r="M1893" i="12"/>
  <c r="N1893" i="12"/>
  <c r="L1894" i="12"/>
  <c r="M1894" i="12"/>
  <c r="N1894" i="12"/>
  <c r="L1895" i="12"/>
  <c r="M1895" i="12"/>
  <c r="N1895" i="12"/>
  <c r="L1896" i="12"/>
  <c r="M1896" i="12"/>
  <c r="N1896" i="12"/>
  <c r="L1897" i="12"/>
  <c r="M1897" i="12"/>
  <c r="N1897" i="12"/>
  <c r="L1898" i="12"/>
  <c r="M1898" i="12"/>
  <c r="N1898" i="12"/>
  <c r="L1899" i="12"/>
  <c r="M1899" i="12"/>
  <c r="N1899" i="12"/>
  <c r="L1900" i="12"/>
  <c r="M1900" i="12"/>
  <c r="N1900" i="12"/>
  <c r="L1901" i="12"/>
  <c r="M1901" i="12"/>
  <c r="N1901" i="12"/>
  <c r="L1902" i="12"/>
  <c r="M1902" i="12"/>
  <c r="N1902" i="12"/>
  <c r="L1903" i="12"/>
  <c r="M1903" i="12"/>
  <c r="N1903" i="12"/>
  <c r="L1904" i="12"/>
  <c r="M1904" i="12"/>
  <c r="N1904" i="12"/>
  <c r="L1905" i="12"/>
  <c r="M1905" i="12"/>
  <c r="N1905" i="12"/>
  <c r="L1906" i="12"/>
  <c r="M1906" i="12"/>
  <c r="N1906" i="12"/>
  <c r="L1907" i="12"/>
  <c r="M1907" i="12"/>
  <c r="N1907" i="12"/>
  <c r="L1908" i="12"/>
  <c r="M1908" i="12"/>
  <c r="N1908" i="12"/>
  <c r="L1909" i="12"/>
  <c r="M1909" i="12"/>
  <c r="N1909" i="12"/>
  <c r="L1910" i="12"/>
  <c r="M1910" i="12"/>
  <c r="N1910" i="12"/>
  <c r="L1911" i="12"/>
  <c r="M1911" i="12"/>
  <c r="N1911" i="12"/>
  <c r="L1912" i="12"/>
  <c r="M1912" i="12"/>
  <c r="N1912" i="12"/>
  <c r="L1913" i="12"/>
  <c r="M1913" i="12"/>
  <c r="N1913" i="12"/>
  <c r="L1914" i="12"/>
  <c r="M1914" i="12"/>
  <c r="N1914" i="12"/>
  <c r="L1915" i="12"/>
  <c r="M1915" i="12"/>
  <c r="N1915" i="12"/>
  <c r="L1916" i="12"/>
  <c r="M1916" i="12"/>
  <c r="N1916" i="12"/>
  <c r="L1917" i="12"/>
  <c r="M1917" i="12"/>
  <c r="N1917" i="12"/>
  <c r="L1918" i="12"/>
  <c r="M1918" i="12"/>
  <c r="N1918" i="12"/>
  <c r="L1919" i="12"/>
  <c r="M1919" i="12"/>
  <c r="N1919" i="12"/>
  <c r="L1920" i="12"/>
  <c r="M1920" i="12"/>
  <c r="N1920" i="12"/>
  <c r="L1921" i="12"/>
  <c r="M1921" i="12"/>
  <c r="N1921" i="12"/>
  <c r="L1922" i="12"/>
  <c r="M1922" i="12"/>
  <c r="N1922" i="12"/>
  <c r="L1923" i="12"/>
  <c r="M1923" i="12"/>
  <c r="N1923" i="12"/>
  <c r="L1924" i="12"/>
  <c r="M1924" i="12"/>
  <c r="N1924" i="12"/>
  <c r="L1925" i="12"/>
  <c r="M1925" i="12"/>
  <c r="N1925" i="12"/>
  <c r="L1926" i="12"/>
  <c r="M1926" i="12"/>
  <c r="N1926" i="12"/>
  <c r="L1927" i="12"/>
  <c r="M1927" i="12"/>
  <c r="N1927" i="12"/>
  <c r="L1928" i="12"/>
  <c r="M1928" i="12"/>
  <c r="N1928" i="12"/>
  <c r="L1929" i="12"/>
  <c r="M1929" i="12"/>
  <c r="N1929" i="12"/>
  <c r="L1930" i="12"/>
  <c r="M1930" i="12"/>
  <c r="N1930" i="12"/>
  <c r="L1931" i="12"/>
  <c r="M1931" i="12"/>
  <c r="N1931" i="12"/>
  <c r="L1932" i="12"/>
  <c r="M1932" i="12"/>
  <c r="N1932" i="12"/>
  <c r="L1933" i="12"/>
  <c r="M1933" i="12"/>
  <c r="N1933" i="12"/>
  <c r="L1934" i="12"/>
  <c r="M1934" i="12"/>
  <c r="N1934" i="12"/>
  <c r="L1935" i="12"/>
  <c r="M1935" i="12"/>
  <c r="N1935" i="12"/>
  <c r="L1936" i="12"/>
  <c r="M1936" i="12"/>
  <c r="N1936" i="12"/>
  <c r="L1937" i="12"/>
  <c r="M1937" i="12"/>
  <c r="N1937" i="12"/>
  <c r="L1938" i="12"/>
  <c r="M1938" i="12"/>
  <c r="N1938" i="12"/>
  <c r="L1939" i="12"/>
  <c r="M1939" i="12"/>
  <c r="N1939" i="12"/>
  <c r="L1940" i="12"/>
  <c r="M1940" i="12"/>
  <c r="N1940" i="12"/>
  <c r="L1941" i="12"/>
  <c r="M1941" i="12"/>
  <c r="N1941" i="12"/>
  <c r="L1942" i="12"/>
  <c r="M1942" i="12"/>
  <c r="N1942" i="12"/>
  <c r="L1943" i="12"/>
  <c r="M1943" i="12"/>
  <c r="N1943" i="12"/>
  <c r="L1944" i="12"/>
  <c r="M1944" i="12"/>
  <c r="N1944" i="12"/>
  <c r="L1945" i="12"/>
  <c r="M1945" i="12"/>
  <c r="N1945" i="12"/>
  <c r="L1946" i="12"/>
  <c r="M1946" i="12"/>
  <c r="N1946" i="12"/>
  <c r="L1947" i="12"/>
  <c r="M1947" i="12"/>
  <c r="N1947" i="12"/>
  <c r="L1948" i="12"/>
  <c r="M1948" i="12"/>
  <c r="N1948" i="12"/>
  <c r="L1949" i="12"/>
  <c r="M1949" i="12"/>
  <c r="N1949" i="12"/>
  <c r="L1950" i="12"/>
  <c r="M1950" i="12"/>
  <c r="N1950" i="12"/>
  <c r="L1951" i="12"/>
  <c r="M1951" i="12"/>
  <c r="N1951" i="12"/>
  <c r="L1952" i="12"/>
  <c r="M1952" i="12"/>
  <c r="N1952" i="12"/>
  <c r="L1953" i="12"/>
  <c r="M1953" i="12"/>
  <c r="N1953" i="12"/>
  <c r="L1954" i="12"/>
  <c r="M1954" i="12"/>
  <c r="N1954" i="12"/>
  <c r="L1955" i="12"/>
  <c r="M1955" i="12"/>
  <c r="N1955" i="12"/>
  <c r="L1956" i="12"/>
  <c r="M1956" i="12"/>
  <c r="N1956" i="12"/>
  <c r="L1957" i="12"/>
  <c r="M1957" i="12"/>
  <c r="N1957" i="12"/>
  <c r="L1958" i="12"/>
  <c r="M1958" i="12"/>
  <c r="N1958" i="12"/>
  <c r="L1959" i="12"/>
  <c r="M1959" i="12"/>
  <c r="N1959" i="12"/>
  <c r="L1960" i="12"/>
  <c r="M1960" i="12"/>
  <c r="N1960" i="12"/>
  <c r="L1961" i="12"/>
  <c r="M1961" i="12"/>
  <c r="N1961" i="12"/>
  <c r="L1962" i="12"/>
  <c r="M1962" i="12"/>
  <c r="N1962" i="12"/>
  <c r="L1963" i="12"/>
  <c r="M1963" i="12"/>
  <c r="N1963" i="12"/>
  <c r="L1964" i="12"/>
  <c r="M1964" i="12"/>
  <c r="N1964" i="12"/>
  <c r="L1965" i="12"/>
  <c r="M1965" i="12"/>
  <c r="N1965" i="12"/>
  <c r="L1966" i="12"/>
  <c r="M1966" i="12"/>
  <c r="N1966" i="12"/>
  <c r="L1967" i="12"/>
  <c r="M1967" i="12"/>
  <c r="N1967" i="12"/>
  <c r="L1968" i="12"/>
  <c r="M1968" i="12"/>
  <c r="N1968" i="12"/>
  <c r="L1969" i="12"/>
  <c r="M1969" i="12"/>
  <c r="N1969" i="12"/>
  <c r="L1970" i="12"/>
  <c r="M1970" i="12"/>
  <c r="N1970" i="12"/>
  <c r="L1971" i="12"/>
  <c r="M1971" i="12"/>
  <c r="N1971" i="12"/>
  <c r="L1972" i="12"/>
  <c r="M1972" i="12"/>
  <c r="N1972" i="12"/>
  <c r="L1973" i="12"/>
  <c r="M1973" i="12"/>
  <c r="N1973" i="12"/>
  <c r="L1974" i="12"/>
  <c r="M1974" i="12"/>
  <c r="N1974" i="12"/>
  <c r="L1975" i="12"/>
  <c r="M1975" i="12"/>
  <c r="N1975" i="12"/>
  <c r="L1976" i="12"/>
  <c r="M1976" i="12"/>
  <c r="N1976" i="12"/>
  <c r="L1977" i="12"/>
  <c r="M1977" i="12"/>
  <c r="N1977" i="12"/>
  <c r="L1978" i="12"/>
  <c r="M1978" i="12"/>
  <c r="N1978" i="12"/>
  <c r="L1979" i="12"/>
  <c r="M1979" i="12"/>
  <c r="N1979" i="12"/>
  <c r="L1980" i="12"/>
  <c r="M1980" i="12"/>
  <c r="N1980" i="12"/>
  <c r="L1981" i="12"/>
  <c r="M1981" i="12"/>
  <c r="N1981" i="12"/>
  <c r="L1982" i="12"/>
  <c r="M1982" i="12"/>
  <c r="N1982" i="12"/>
  <c r="L1983" i="12"/>
  <c r="M1983" i="12"/>
  <c r="N1983" i="12"/>
  <c r="L1984" i="12"/>
  <c r="M1984" i="12"/>
  <c r="N1984" i="12"/>
  <c r="L1985" i="12"/>
  <c r="M1985" i="12"/>
  <c r="N1985" i="12"/>
  <c r="L1986" i="12"/>
  <c r="M1986" i="12"/>
  <c r="N1986" i="12"/>
  <c r="L1987" i="12"/>
  <c r="M1987" i="12"/>
  <c r="N1987" i="12"/>
  <c r="L1988" i="12"/>
  <c r="M1988" i="12"/>
  <c r="N1988" i="12"/>
  <c r="L1989" i="12"/>
  <c r="M1989" i="12"/>
  <c r="N1989" i="12"/>
  <c r="L1990" i="12"/>
  <c r="M1990" i="12"/>
  <c r="N1990" i="12"/>
  <c r="L1991" i="12"/>
  <c r="M1991" i="12"/>
  <c r="N1991" i="12"/>
  <c r="L1992" i="12"/>
  <c r="M1992" i="12"/>
  <c r="N1992" i="12"/>
  <c r="L1993" i="12"/>
  <c r="M1993" i="12"/>
  <c r="N1993" i="12"/>
  <c r="L1994" i="12"/>
  <c r="M1994" i="12"/>
  <c r="N1994" i="12"/>
  <c r="L1995" i="12"/>
  <c r="M1995" i="12"/>
  <c r="N1995" i="12"/>
  <c r="L1996" i="12"/>
  <c r="M1996" i="12"/>
  <c r="N1996" i="12"/>
  <c r="L1997" i="12"/>
  <c r="M1997" i="12"/>
  <c r="N1997" i="12"/>
  <c r="L1998" i="12"/>
  <c r="M1998" i="12"/>
  <c r="N1998" i="12"/>
  <c r="L1999" i="12"/>
  <c r="M1999" i="12"/>
  <c r="N1999" i="12"/>
  <c r="L2000" i="12"/>
  <c r="M2000" i="12"/>
  <c r="N2000" i="12"/>
  <c r="L2001" i="12"/>
  <c r="M2001" i="12"/>
  <c r="N2001" i="12"/>
  <c r="L2002" i="12"/>
  <c r="M2002" i="12"/>
  <c r="N2002" i="12"/>
  <c r="L2003" i="12"/>
  <c r="M2003" i="12"/>
  <c r="N2003" i="12"/>
  <c r="L2004" i="12"/>
  <c r="M2004" i="12"/>
  <c r="N2004" i="12"/>
  <c r="L2005" i="12"/>
  <c r="M2005" i="12"/>
  <c r="N2005" i="12"/>
  <c r="L2006" i="12"/>
  <c r="M2006" i="12"/>
  <c r="N2006" i="12"/>
  <c r="L2007" i="12"/>
  <c r="M2007" i="12"/>
  <c r="N2007" i="12"/>
  <c r="L2008" i="12"/>
  <c r="M2008" i="12"/>
  <c r="N2008" i="12"/>
  <c r="L2009" i="12"/>
  <c r="M2009" i="12"/>
  <c r="N2009" i="12"/>
  <c r="L2010" i="12"/>
  <c r="M2010" i="12"/>
  <c r="N2010" i="12"/>
  <c r="L2011" i="12"/>
  <c r="M2011" i="12"/>
  <c r="N2011" i="12"/>
  <c r="L2012" i="12"/>
  <c r="M2012" i="12"/>
  <c r="N2012" i="12"/>
  <c r="L2013" i="12"/>
  <c r="M2013" i="12"/>
  <c r="N2013" i="12"/>
  <c r="L2014" i="12"/>
  <c r="M2014" i="12"/>
  <c r="N2014" i="12"/>
  <c r="L2015" i="12"/>
  <c r="M2015" i="12"/>
  <c r="N2015" i="12"/>
  <c r="L2016" i="12"/>
  <c r="M2016" i="12"/>
  <c r="N2016" i="12"/>
  <c r="L2017" i="12"/>
  <c r="M2017" i="12"/>
  <c r="N2017" i="12"/>
  <c r="L2018" i="12"/>
  <c r="M2018" i="12"/>
  <c r="N2018" i="12"/>
  <c r="L2019" i="12"/>
  <c r="M2019" i="12"/>
  <c r="N2019" i="12"/>
  <c r="L2020" i="12"/>
  <c r="M2020" i="12"/>
  <c r="N2020" i="12"/>
  <c r="L2021" i="12"/>
  <c r="M2021" i="12"/>
  <c r="N2021" i="12"/>
  <c r="L2022" i="12"/>
  <c r="M2022" i="12"/>
  <c r="N2022" i="12"/>
  <c r="L2023" i="12"/>
  <c r="M2023" i="12"/>
  <c r="N2023" i="12"/>
  <c r="L2024" i="12"/>
  <c r="M2024" i="12"/>
  <c r="N2024" i="12"/>
  <c r="L2025" i="12"/>
  <c r="M2025" i="12"/>
  <c r="N2025" i="12"/>
  <c r="L2026" i="12"/>
  <c r="M2026" i="12"/>
  <c r="N2026" i="12"/>
  <c r="L2027" i="12"/>
  <c r="M2027" i="12"/>
  <c r="N2027" i="12"/>
  <c r="L2028" i="12"/>
  <c r="M2028" i="12"/>
  <c r="N2028" i="12"/>
  <c r="L2029" i="12"/>
  <c r="M2029" i="12"/>
  <c r="N2029" i="12"/>
  <c r="L2030" i="12"/>
  <c r="M2030" i="12"/>
  <c r="N2030" i="12"/>
  <c r="L2031" i="12"/>
  <c r="M2031" i="12"/>
  <c r="N2031" i="12"/>
  <c r="L2032" i="12"/>
  <c r="M2032" i="12"/>
  <c r="N2032" i="12"/>
  <c r="L2033" i="12"/>
  <c r="M2033" i="12"/>
  <c r="N2033" i="12"/>
  <c r="L2034" i="12"/>
  <c r="M2034" i="12"/>
  <c r="N2034" i="12"/>
  <c r="L2035" i="12"/>
  <c r="M2035" i="12"/>
  <c r="N2035" i="12"/>
  <c r="L2036" i="12"/>
  <c r="M2036" i="12"/>
  <c r="N2036" i="12"/>
  <c r="L2037" i="12"/>
  <c r="M2037" i="12"/>
  <c r="N2037" i="12"/>
  <c r="L2038" i="12"/>
  <c r="M2038" i="12"/>
  <c r="N2038" i="12"/>
  <c r="L2039" i="12"/>
  <c r="M2039" i="12"/>
  <c r="N2039" i="12"/>
  <c r="L2040" i="12"/>
  <c r="M2040" i="12"/>
  <c r="N2040" i="12"/>
  <c r="L2041" i="12"/>
  <c r="M2041" i="12"/>
  <c r="N2041" i="12"/>
  <c r="L2042" i="12"/>
  <c r="M2042" i="12"/>
  <c r="N2042" i="12"/>
  <c r="L2043" i="12"/>
  <c r="M2043" i="12"/>
  <c r="N2043" i="12"/>
  <c r="L2044" i="12"/>
  <c r="M2044" i="12"/>
  <c r="N2044" i="12"/>
  <c r="L2045" i="12"/>
  <c r="M2045" i="12"/>
  <c r="N2045" i="12"/>
  <c r="L2046" i="12"/>
  <c r="M2046" i="12"/>
  <c r="N2046" i="12"/>
  <c r="L2047" i="12"/>
  <c r="M2047" i="12"/>
  <c r="N2047" i="12"/>
  <c r="L2048" i="12"/>
  <c r="M2048" i="12"/>
  <c r="N2048" i="12"/>
  <c r="L2049" i="12"/>
  <c r="M2049" i="12"/>
  <c r="N2049" i="12"/>
  <c r="L2050" i="12"/>
  <c r="M2050" i="12"/>
  <c r="N2050" i="12"/>
  <c r="L2051" i="12"/>
  <c r="M2051" i="12"/>
  <c r="N2051" i="12"/>
  <c r="L2052" i="12"/>
  <c r="M2052" i="12"/>
  <c r="N2052" i="12"/>
  <c r="L2053" i="12"/>
  <c r="M2053" i="12"/>
  <c r="N2053" i="12"/>
  <c r="L2054" i="12"/>
  <c r="M2054" i="12"/>
  <c r="N2054" i="12"/>
  <c r="L2055" i="12"/>
  <c r="M2055" i="12"/>
  <c r="N2055" i="12"/>
  <c r="L2056" i="12"/>
  <c r="M2056" i="12"/>
  <c r="N2056" i="12"/>
  <c r="L2057" i="12"/>
  <c r="M2057" i="12"/>
  <c r="N2057" i="12"/>
  <c r="L2058" i="12"/>
  <c r="M2058" i="12"/>
  <c r="N2058" i="12"/>
  <c r="L2059" i="12"/>
  <c r="M2059" i="12"/>
  <c r="N2059" i="12"/>
  <c r="L2060" i="12"/>
  <c r="M2060" i="12"/>
  <c r="N2060" i="12"/>
  <c r="L2061" i="12"/>
  <c r="M2061" i="12"/>
  <c r="N2061" i="12"/>
  <c r="L2062" i="12"/>
  <c r="M2062" i="12"/>
  <c r="N2062" i="12"/>
  <c r="L2063" i="12"/>
  <c r="M2063" i="12"/>
  <c r="N2063" i="12"/>
  <c r="L2064" i="12"/>
  <c r="M2064" i="12"/>
  <c r="N2064" i="12"/>
  <c r="L2065" i="12"/>
  <c r="M2065" i="12"/>
  <c r="N2065" i="12"/>
  <c r="L2066" i="12"/>
  <c r="M2066" i="12"/>
  <c r="N2066" i="12"/>
  <c r="L2067" i="12"/>
  <c r="M2067" i="12"/>
  <c r="N2067" i="12"/>
  <c r="L2068" i="12"/>
  <c r="M2068" i="12"/>
  <c r="N2068" i="12"/>
  <c r="L2069" i="12"/>
  <c r="M2069" i="12"/>
  <c r="N2069" i="12"/>
  <c r="L2070" i="12"/>
  <c r="M2070" i="12"/>
  <c r="N2070" i="12"/>
  <c r="L2071" i="12"/>
  <c r="M2071" i="12"/>
  <c r="N2071" i="12"/>
  <c r="L2072" i="12"/>
  <c r="M2072" i="12"/>
  <c r="N2072" i="12"/>
  <c r="L2073" i="12"/>
  <c r="M2073" i="12"/>
  <c r="N2073" i="12"/>
  <c r="L2074" i="12"/>
  <c r="M2074" i="12"/>
  <c r="N2074" i="12"/>
  <c r="L2075" i="12"/>
  <c r="M2075" i="12"/>
  <c r="N2075" i="12"/>
  <c r="L2076" i="12"/>
  <c r="M2076" i="12"/>
  <c r="N2076" i="12"/>
  <c r="L2077" i="12"/>
  <c r="M2077" i="12"/>
  <c r="N2077" i="12"/>
  <c r="L2078" i="12"/>
  <c r="M2078" i="12"/>
  <c r="N2078" i="12"/>
  <c r="L2079" i="12"/>
  <c r="M2079" i="12"/>
  <c r="N2079" i="12"/>
  <c r="L2080" i="12"/>
  <c r="M2080" i="12"/>
  <c r="N2080" i="12"/>
  <c r="L2081" i="12"/>
  <c r="M2081" i="12"/>
  <c r="N2081" i="12"/>
  <c r="L2082" i="12"/>
  <c r="M2082" i="12"/>
  <c r="N2082" i="12"/>
  <c r="L2083" i="12"/>
  <c r="M2083" i="12"/>
  <c r="N2083" i="12"/>
  <c r="L2084" i="12"/>
  <c r="M2084" i="12"/>
  <c r="N2084" i="12"/>
  <c r="L2085" i="12"/>
  <c r="M2085" i="12"/>
  <c r="N2085" i="12"/>
  <c r="L2086" i="12"/>
  <c r="M2086" i="12"/>
  <c r="N2086" i="12"/>
  <c r="L2087" i="12"/>
  <c r="M2087" i="12"/>
  <c r="N2087" i="12"/>
  <c r="L2088" i="12"/>
  <c r="M2088" i="12"/>
  <c r="N2088" i="12"/>
  <c r="L2089" i="12"/>
  <c r="M2089" i="12"/>
  <c r="N2089" i="12"/>
  <c r="L2090" i="12"/>
  <c r="M2090" i="12"/>
  <c r="N2090" i="12"/>
  <c r="L2091" i="12"/>
  <c r="M2091" i="12"/>
  <c r="N2091" i="12"/>
  <c r="L2092" i="12"/>
  <c r="M2092" i="12"/>
  <c r="N2092" i="12"/>
  <c r="L2093" i="12"/>
  <c r="M2093" i="12"/>
  <c r="N2093" i="12"/>
  <c r="L2094" i="12"/>
  <c r="M2094" i="12"/>
  <c r="N2094" i="12"/>
  <c r="L2095" i="12"/>
  <c r="M2095" i="12"/>
  <c r="N2095" i="12"/>
  <c r="L2096" i="12"/>
  <c r="M2096" i="12"/>
  <c r="N2096" i="12"/>
  <c r="L2097" i="12"/>
  <c r="M2097" i="12"/>
  <c r="N2097" i="12"/>
  <c r="L2098" i="12"/>
  <c r="M2098" i="12"/>
  <c r="N2098" i="12"/>
  <c r="L2099" i="12"/>
  <c r="M2099" i="12"/>
  <c r="N2099" i="12"/>
  <c r="L2100" i="12"/>
  <c r="M2100" i="12"/>
  <c r="N2100" i="12"/>
  <c r="L2101" i="12"/>
  <c r="M2101" i="12"/>
  <c r="N2101" i="12"/>
  <c r="L2102" i="12"/>
  <c r="M2102" i="12"/>
  <c r="N2102" i="12"/>
  <c r="L2103" i="12"/>
  <c r="M2103" i="12"/>
  <c r="N2103" i="12"/>
  <c r="L2104" i="12"/>
  <c r="M2104" i="12"/>
  <c r="N2104" i="12"/>
  <c r="L2105" i="12"/>
  <c r="M2105" i="12"/>
  <c r="N2105" i="12"/>
  <c r="L2106" i="12"/>
  <c r="M2106" i="12"/>
  <c r="N2106" i="12"/>
  <c r="L2107" i="12"/>
  <c r="M2107" i="12"/>
  <c r="N2107" i="12"/>
  <c r="L2108" i="12"/>
  <c r="M2108" i="12"/>
  <c r="N2108" i="12"/>
  <c r="L2109" i="12"/>
  <c r="M2109" i="12"/>
  <c r="N2109" i="12"/>
  <c r="L2110" i="12"/>
  <c r="M2110" i="12"/>
  <c r="N2110" i="12"/>
  <c r="L2111" i="12"/>
  <c r="M2111" i="12"/>
  <c r="N2111" i="12"/>
  <c r="L2112" i="12"/>
  <c r="M2112" i="12"/>
  <c r="N2112" i="12"/>
  <c r="L2113" i="12"/>
  <c r="M2113" i="12"/>
  <c r="N2113" i="12"/>
  <c r="L2114" i="12"/>
  <c r="M2114" i="12"/>
  <c r="N2114" i="12"/>
  <c r="L2115" i="12"/>
  <c r="M2115" i="12"/>
  <c r="N2115" i="12"/>
  <c r="L2116" i="12"/>
  <c r="M2116" i="12"/>
  <c r="N2116" i="12"/>
  <c r="L2117" i="12"/>
  <c r="M2117" i="12"/>
  <c r="N2117" i="12"/>
  <c r="L2118" i="12"/>
  <c r="M2118" i="12"/>
  <c r="N2118" i="12"/>
  <c r="L2119" i="12"/>
  <c r="M2119" i="12"/>
  <c r="N2119" i="12"/>
  <c r="L2120" i="12"/>
  <c r="M2120" i="12"/>
  <c r="N2120" i="12"/>
  <c r="L2121" i="12"/>
  <c r="M2121" i="12"/>
  <c r="N2121" i="12"/>
  <c r="L2122" i="12"/>
  <c r="M2122" i="12"/>
  <c r="N2122" i="12"/>
  <c r="L2123" i="12"/>
  <c r="M2123" i="12"/>
  <c r="N2123" i="12"/>
  <c r="L2124" i="12"/>
  <c r="M2124" i="12"/>
  <c r="N2124" i="12"/>
  <c r="L2125" i="12"/>
  <c r="M2125" i="12"/>
  <c r="N2125" i="12"/>
  <c r="L2126" i="12"/>
  <c r="M2126" i="12"/>
  <c r="N2126" i="12"/>
  <c r="L2127" i="12"/>
  <c r="M2127" i="12"/>
  <c r="N2127" i="12"/>
  <c r="L2128" i="12"/>
  <c r="M2128" i="12"/>
  <c r="N2128" i="12"/>
  <c r="L2129" i="12"/>
  <c r="M2129" i="12"/>
  <c r="N2129" i="12"/>
  <c r="L2130" i="12"/>
  <c r="M2130" i="12"/>
  <c r="N2130" i="12"/>
  <c r="L2131" i="12"/>
  <c r="M2131" i="12"/>
  <c r="N2131" i="12"/>
  <c r="L2132" i="12"/>
  <c r="M2132" i="12"/>
  <c r="N2132" i="12"/>
  <c r="L2133" i="12"/>
  <c r="M2133" i="12"/>
  <c r="N2133" i="12"/>
  <c r="L2134" i="12"/>
  <c r="M2134" i="12"/>
  <c r="N2134" i="12"/>
  <c r="L2135" i="12"/>
  <c r="M2135" i="12"/>
  <c r="N2135" i="12"/>
  <c r="L2136" i="12"/>
  <c r="M2136" i="12"/>
  <c r="N2136" i="12"/>
  <c r="L2137" i="12"/>
  <c r="M2137" i="12"/>
  <c r="N2137" i="12"/>
  <c r="L2138" i="12"/>
  <c r="M2138" i="12"/>
  <c r="N2138" i="12"/>
  <c r="L2139" i="12"/>
  <c r="M2139" i="12"/>
  <c r="N2139" i="12"/>
  <c r="L2140" i="12"/>
  <c r="M2140" i="12"/>
  <c r="N2140" i="12"/>
  <c r="L2141" i="12"/>
  <c r="M2141" i="12"/>
  <c r="N2141" i="12"/>
  <c r="L2142" i="12"/>
  <c r="M2142" i="12"/>
  <c r="N2142" i="12"/>
  <c r="L2143" i="12"/>
  <c r="M2143" i="12"/>
  <c r="N2143" i="12"/>
  <c r="L2144" i="12"/>
  <c r="M2144" i="12"/>
  <c r="N2144" i="12"/>
  <c r="L2145" i="12"/>
  <c r="M2145" i="12"/>
  <c r="N2145" i="12"/>
  <c r="L2146" i="12"/>
  <c r="M2146" i="12"/>
  <c r="N2146" i="12"/>
  <c r="L2147" i="12"/>
  <c r="M2147" i="12"/>
  <c r="N2147" i="12"/>
  <c r="L2148" i="12"/>
  <c r="M2148" i="12"/>
  <c r="N2148" i="12"/>
  <c r="L2149" i="12"/>
  <c r="M2149" i="12"/>
  <c r="N2149" i="12"/>
  <c r="L2150" i="12"/>
  <c r="M2150" i="12"/>
  <c r="N2150" i="12"/>
  <c r="L2151" i="12"/>
  <c r="M2151" i="12"/>
  <c r="N2151" i="12"/>
  <c r="L2152" i="12"/>
  <c r="M2152" i="12"/>
  <c r="N2152" i="12"/>
  <c r="L2153" i="12"/>
  <c r="M2153" i="12"/>
  <c r="N2153" i="12"/>
  <c r="L2154" i="12"/>
  <c r="M2154" i="12"/>
  <c r="N2154" i="12"/>
  <c r="L2155" i="12"/>
  <c r="M2155" i="12"/>
  <c r="N2155" i="12"/>
  <c r="L2156" i="12"/>
  <c r="M2156" i="12"/>
  <c r="N2156" i="12"/>
  <c r="L2157" i="12"/>
  <c r="M2157" i="12"/>
  <c r="N2157" i="12"/>
  <c r="L2158" i="12"/>
  <c r="M2158" i="12"/>
  <c r="N2158" i="12"/>
  <c r="L2159" i="12"/>
  <c r="M2159" i="12"/>
  <c r="N2159" i="12"/>
  <c r="L2160" i="12"/>
  <c r="M2160" i="12"/>
  <c r="N2160" i="12"/>
  <c r="L2161" i="12"/>
  <c r="M2161" i="12"/>
  <c r="N2161" i="12"/>
  <c r="L2162" i="12"/>
  <c r="M2162" i="12"/>
  <c r="N2162" i="12"/>
  <c r="L2163" i="12"/>
  <c r="M2163" i="12"/>
  <c r="N2163" i="12"/>
  <c r="L2164" i="12"/>
  <c r="M2164" i="12"/>
  <c r="N2164" i="12"/>
  <c r="L2165" i="12"/>
  <c r="M2165" i="12"/>
  <c r="N2165" i="12"/>
  <c r="L2166" i="12"/>
  <c r="M2166" i="12"/>
  <c r="N2166" i="12"/>
  <c r="L2167" i="12"/>
  <c r="M2167" i="12"/>
  <c r="N2167" i="12"/>
  <c r="L2168" i="12"/>
  <c r="M2168" i="12"/>
  <c r="N2168" i="12"/>
  <c r="L2169" i="12"/>
  <c r="M2169" i="12"/>
  <c r="N2169" i="12"/>
  <c r="L2170" i="12"/>
  <c r="M2170" i="12"/>
  <c r="N2170" i="12"/>
  <c r="L2171" i="12"/>
  <c r="M2171" i="12"/>
  <c r="N2171" i="12"/>
  <c r="L2172" i="12"/>
  <c r="M2172" i="12"/>
  <c r="N2172" i="12"/>
  <c r="L2173" i="12"/>
  <c r="M2173" i="12"/>
  <c r="N2173" i="12"/>
  <c r="L2174" i="12"/>
  <c r="M2174" i="12"/>
  <c r="N2174" i="12"/>
  <c r="L2175" i="12"/>
  <c r="M2175" i="12"/>
  <c r="N2175" i="12"/>
  <c r="L2176" i="12"/>
  <c r="M2176" i="12"/>
  <c r="N2176" i="12"/>
  <c r="L2177" i="12"/>
  <c r="M2177" i="12"/>
  <c r="N2177" i="12"/>
  <c r="L2178" i="12"/>
  <c r="M2178" i="12"/>
  <c r="N2178" i="12"/>
  <c r="L2179" i="12"/>
  <c r="M2179" i="12"/>
  <c r="N2179" i="12"/>
  <c r="L2180" i="12"/>
  <c r="M2180" i="12"/>
  <c r="N2180" i="12"/>
  <c r="L2181" i="12"/>
  <c r="M2181" i="12"/>
  <c r="N2181" i="12"/>
  <c r="L2182" i="12"/>
  <c r="M2182" i="12"/>
  <c r="N2182" i="12"/>
  <c r="L2183" i="12"/>
  <c r="M2183" i="12"/>
  <c r="N2183" i="12"/>
  <c r="L2184" i="12"/>
  <c r="M2184" i="12"/>
  <c r="N2184" i="12"/>
  <c r="L2185" i="12"/>
  <c r="M2185" i="12"/>
  <c r="N2185" i="12"/>
  <c r="L2186" i="12"/>
  <c r="M2186" i="12"/>
  <c r="N2186" i="12"/>
  <c r="L2187" i="12"/>
  <c r="M2187" i="12"/>
  <c r="N2187" i="12"/>
  <c r="L2188" i="12"/>
  <c r="M2188" i="12"/>
  <c r="N2188" i="12"/>
  <c r="L2189" i="12"/>
  <c r="M2189" i="12"/>
  <c r="N2189" i="12"/>
  <c r="L2190" i="12"/>
  <c r="M2190" i="12"/>
  <c r="N2190" i="12"/>
  <c r="L2191" i="12"/>
  <c r="M2191" i="12"/>
  <c r="N2191" i="12"/>
  <c r="L2192" i="12"/>
  <c r="M2192" i="12"/>
  <c r="N2192" i="12"/>
  <c r="L2193" i="12"/>
  <c r="M2193" i="12"/>
  <c r="N2193" i="12"/>
  <c r="L2194" i="12"/>
  <c r="M2194" i="12"/>
  <c r="N2194" i="12"/>
  <c r="L2195" i="12"/>
  <c r="M2195" i="12"/>
  <c r="N2195" i="12"/>
  <c r="L2196" i="12"/>
  <c r="M2196" i="12"/>
  <c r="N2196" i="12"/>
  <c r="L2197" i="12"/>
  <c r="M2197" i="12"/>
  <c r="N2197" i="12"/>
  <c r="L2198" i="12"/>
  <c r="M2198" i="12"/>
  <c r="N2198" i="12"/>
  <c r="L2199" i="12"/>
  <c r="M2199" i="12"/>
  <c r="N2199" i="12"/>
  <c r="L2200" i="12"/>
  <c r="M2200" i="12"/>
  <c r="N2200" i="12"/>
  <c r="L2201" i="12"/>
  <c r="M2201" i="12"/>
  <c r="N2201" i="12"/>
  <c r="L2202" i="12"/>
  <c r="M2202" i="12"/>
  <c r="N2202" i="12"/>
  <c r="L2203" i="12"/>
  <c r="M2203" i="12"/>
  <c r="N2203" i="12"/>
  <c r="L2204" i="12"/>
  <c r="M2204" i="12"/>
  <c r="N2204" i="12"/>
  <c r="L2205" i="12"/>
  <c r="M2205" i="12"/>
  <c r="N2205" i="12"/>
  <c r="L2206" i="12"/>
  <c r="M2206" i="12"/>
  <c r="N2206" i="12"/>
  <c r="L2207" i="12"/>
  <c r="M2207" i="12"/>
  <c r="N2207" i="12"/>
  <c r="L2208" i="12"/>
  <c r="M2208" i="12"/>
  <c r="N2208" i="12"/>
  <c r="L2209" i="12"/>
  <c r="M2209" i="12"/>
  <c r="N2209" i="12"/>
  <c r="L2210" i="12"/>
  <c r="M2210" i="12"/>
  <c r="N2210" i="12"/>
  <c r="L2211" i="12"/>
  <c r="M2211" i="12"/>
  <c r="N2211" i="12"/>
  <c r="L2212" i="12"/>
  <c r="M2212" i="12"/>
  <c r="N2212" i="12"/>
  <c r="L2213" i="12"/>
  <c r="M2213" i="12"/>
  <c r="N2213" i="12"/>
  <c r="L2214" i="12"/>
  <c r="M2214" i="12"/>
  <c r="N2214" i="12"/>
  <c r="L2215" i="12"/>
  <c r="M2215" i="12"/>
  <c r="N2215" i="12"/>
  <c r="L2216" i="12"/>
  <c r="M2216" i="12"/>
  <c r="N2216" i="12"/>
  <c r="L2217" i="12"/>
  <c r="M2217" i="12"/>
  <c r="N2217" i="12"/>
  <c r="L2218" i="12"/>
  <c r="M2218" i="12"/>
  <c r="N2218" i="12"/>
  <c r="L2219" i="12"/>
  <c r="M2219" i="12"/>
  <c r="N2219" i="12"/>
  <c r="L2220" i="12"/>
  <c r="M2220" i="12"/>
  <c r="N2220" i="12"/>
  <c r="L2221" i="12"/>
  <c r="M2221" i="12"/>
  <c r="N2221" i="12"/>
  <c r="L2222" i="12"/>
  <c r="M2222" i="12"/>
  <c r="N2222" i="12"/>
  <c r="L2223" i="12"/>
  <c r="M2223" i="12"/>
  <c r="N2223" i="12"/>
  <c r="L2224" i="12"/>
  <c r="M2224" i="12"/>
  <c r="N2224" i="12"/>
  <c r="L2225" i="12"/>
  <c r="M2225" i="12"/>
  <c r="N2225" i="12"/>
  <c r="L2226" i="12"/>
  <c r="M2226" i="12"/>
  <c r="N2226" i="12"/>
  <c r="L2227" i="12"/>
  <c r="M2227" i="12"/>
  <c r="N2227" i="12"/>
  <c r="L2228" i="12"/>
  <c r="M2228" i="12"/>
  <c r="N2228" i="12"/>
  <c r="L2229" i="12"/>
  <c r="M2229" i="12"/>
  <c r="N2229" i="12"/>
  <c r="L2230" i="12"/>
  <c r="M2230" i="12"/>
  <c r="N2230" i="12"/>
  <c r="L2231" i="12"/>
  <c r="M2231" i="12"/>
  <c r="N2231" i="12"/>
  <c r="L2232" i="12"/>
  <c r="M2232" i="12"/>
  <c r="N2232" i="12"/>
  <c r="L2233" i="12"/>
  <c r="M2233" i="12"/>
  <c r="N2233" i="12"/>
  <c r="L2234" i="12"/>
  <c r="M2234" i="12"/>
  <c r="N2234" i="12"/>
  <c r="L2235" i="12"/>
  <c r="M2235" i="12"/>
  <c r="N2235" i="12"/>
  <c r="L2236" i="12"/>
  <c r="M2236" i="12"/>
  <c r="N2236" i="12"/>
  <c r="L2237" i="12"/>
  <c r="M2237" i="12"/>
  <c r="N2237" i="12"/>
  <c r="L2238" i="12"/>
  <c r="M2238" i="12"/>
  <c r="N2238" i="12"/>
  <c r="L2239" i="12"/>
  <c r="M2239" i="12"/>
  <c r="N2239" i="12"/>
  <c r="L2240" i="12"/>
  <c r="M2240" i="12"/>
  <c r="N2240" i="12"/>
  <c r="L2241" i="12"/>
  <c r="M2241" i="12"/>
  <c r="N2241" i="12"/>
  <c r="L2242" i="12"/>
  <c r="M2242" i="12"/>
  <c r="N2242" i="12"/>
  <c r="L2243" i="12"/>
  <c r="M2243" i="12"/>
  <c r="N2243" i="12"/>
  <c r="L2244" i="12"/>
  <c r="M2244" i="12"/>
  <c r="N2244" i="12"/>
  <c r="L2245" i="12"/>
  <c r="M2245" i="12"/>
  <c r="N2245" i="12"/>
  <c r="L2246" i="12"/>
  <c r="M2246" i="12"/>
  <c r="N2246" i="12"/>
  <c r="L2247" i="12"/>
  <c r="M2247" i="12"/>
  <c r="N2247" i="12"/>
  <c r="L2248" i="12"/>
  <c r="M2248" i="12"/>
  <c r="N2248" i="12"/>
  <c r="L2249" i="12"/>
  <c r="M2249" i="12"/>
  <c r="N2249" i="12"/>
  <c r="L2250" i="12"/>
  <c r="M2250" i="12"/>
  <c r="N2250" i="12"/>
  <c r="L2251" i="12"/>
  <c r="M2251" i="12"/>
  <c r="N2251" i="12"/>
  <c r="L2252" i="12"/>
  <c r="M2252" i="12"/>
  <c r="N2252" i="12"/>
  <c r="L2253" i="12"/>
  <c r="M2253" i="12"/>
  <c r="N2253" i="12"/>
  <c r="L2254" i="12"/>
  <c r="M2254" i="12"/>
  <c r="N2254" i="12"/>
  <c r="L2255" i="12"/>
  <c r="M2255" i="12"/>
  <c r="N2255" i="12"/>
  <c r="L2256" i="12"/>
  <c r="M2256" i="12"/>
  <c r="N2256" i="12"/>
  <c r="L2257" i="12"/>
  <c r="M2257" i="12"/>
  <c r="N2257" i="12"/>
  <c r="L2258" i="12"/>
  <c r="M2258" i="12"/>
  <c r="N2258" i="12"/>
  <c r="L2259" i="12"/>
  <c r="M2259" i="12"/>
  <c r="N2259" i="12"/>
  <c r="L2260" i="12"/>
  <c r="M2260" i="12"/>
  <c r="N2260" i="12"/>
  <c r="L2261" i="12"/>
  <c r="M2261" i="12"/>
  <c r="N2261" i="12"/>
  <c r="L2262" i="12"/>
  <c r="M2262" i="12"/>
  <c r="N2262" i="12"/>
  <c r="L2263" i="12"/>
  <c r="M2263" i="12"/>
  <c r="N2263" i="12"/>
  <c r="L2264" i="12"/>
  <c r="M2264" i="12"/>
  <c r="N2264" i="12"/>
  <c r="L2265" i="12"/>
  <c r="M2265" i="12"/>
  <c r="N2265" i="12"/>
  <c r="L2266" i="12"/>
  <c r="M2266" i="12"/>
  <c r="N2266" i="12"/>
  <c r="L2267" i="12"/>
  <c r="M2267" i="12"/>
  <c r="N2267" i="12"/>
  <c r="L2268" i="12"/>
  <c r="M2268" i="12"/>
  <c r="N2268" i="12"/>
  <c r="L2269" i="12"/>
  <c r="M2269" i="12"/>
  <c r="N2269" i="12"/>
  <c r="L2270" i="12"/>
  <c r="M2270" i="12"/>
  <c r="N2270" i="12"/>
  <c r="L2271" i="12"/>
  <c r="M2271" i="12"/>
  <c r="N2271" i="12"/>
  <c r="L2272" i="12"/>
  <c r="M2272" i="12"/>
  <c r="N2272" i="12"/>
  <c r="L2273" i="12"/>
  <c r="M2273" i="12"/>
  <c r="N2273" i="12"/>
  <c r="L2274" i="12"/>
  <c r="M2274" i="12"/>
  <c r="N2274" i="12"/>
  <c r="L2275" i="12"/>
  <c r="M2275" i="12"/>
  <c r="N2275" i="12"/>
  <c r="L2276" i="12"/>
  <c r="M2276" i="12"/>
  <c r="N2276" i="12"/>
  <c r="L2277" i="12"/>
  <c r="M2277" i="12"/>
  <c r="N2277" i="12"/>
  <c r="L2278" i="12"/>
  <c r="M2278" i="12"/>
  <c r="N2278" i="12"/>
  <c r="L2279" i="12"/>
  <c r="M2279" i="12"/>
  <c r="N2279" i="12"/>
  <c r="L2280" i="12"/>
  <c r="M2280" i="12"/>
  <c r="N2280" i="12"/>
  <c r="L2281" i="12"/>
  <c r="M2281" i="12"/>
  <c r="N2281" i="12"/>
  <c r="L2282" i="12"/>
  <c r="M2282" i="12"/>
  <c r="N2282" i="12"/>
  <c r="L2283" i="12"/>
  <c r="M2283" i="12"/>
  <c r="N2283" i="12"/>
  <c r="L2284" i="12"/>
  <c r="M2284" i="12"/>
  <c r="N2284" i="12"/>
  <c r="L2285" i="12"/>
  <c r="M2285" i="12"/>
  <c r="N2285" i="12"/>
  <c r="L2286" i="12"/>
  <c r="M2286" i="12"/>
  <c r="N2286" i="12"/>
  <c r="L2287" i="12"/>
  <c r="M2287" i="12"/>
  <c r="N2287" i="12"/>
  <c r="L2288" i="12"/>
  <c r="M2288" i="12"/>
  <c r="N2288" i="12"/>
  <c r="L2289" i="12"/>
  <c r="M2289" i="12"/>
  <c r="N2289" i="12"/>
  <c r="L2290" i="12"/>
  <c r="M2290" i="12"/>
  <c r="N2290" i="12"/>
  <c r="L2291" i="12"/>
  <c r="M2291" i="12"/>
  <c r="N2291" i="12"/>
  <c r="L2292" i="12"/>
  <c r="M2292" i="12"/>
  <c r="N2292" i="12"/>
  <c r="L2293" i="12"/>
  <c r="M2293" i="12"/>
  <c r="N2293" i="12"/>
  <c r="L2294" i="12"/>
  <c r="M2294" i="12"/>
  <c r="N2294" i="12"/>
  <c r="L2295" i="12"/>
  <c r="M2295" i="12"/>
  <c r="N2295" i="12"/>
  <c r="L2296" i="12"/>
  <c r="M2296" i="12"/>
  <c r="N2296" i="12"/>
  <c r="L2297" i="12"/>
  <c r="M2297" i="12"/>
  <c r="N2297" i="12"/>
  <c r="L2298" i="12"/>
  <c r="M2298" i="12"/>
  <c r="N2298" i="12"/>
  <c r="L2299" i="12"/>
  <c r="M2299" i="12"/>
  <c r="N2299" i="12"/>
  <c r="L2300" i="12"/>
  <c r="M2300" i="12"/>
  <c r="N2300" i="12"/>
  <c r="L2301" i="12"/>
  <c r="M2301" i="12"/>
  <c r="N2301" i="12"/>
  <c r="L2302" i="12"/>
  <c r="M2302" i="12"/>
  <c r="N2302" i="12"/>
  <c r="L2303" i="12"/>
  <c r="M2303" i="12"/>
  <c r="N2303" i="12"/>
  <c r="L2304" i="12"/>
  <c r="M2304" i="12"/>
  <c r="N2304" i="12"/>
  <c r="L2305" i="12"/>
  <c r="M2305" i="12"/>
  <c r="N2305" i="12"/>
  <c r="L2306" i="12"/>
  <c r="M2306" i="12"/>
  <c r="N2306" i="12"/>
  <c r="L2307" i="12"/>
  <c r="M2307" i="12"/>
  <c r="N2307" i="12"/>
  <c r="L2308" i="12"/>
  <c r="M2308" i="12"/>
  <c r="N2308" i="12"/>
  <c r="L2309" i="12"/>
  <c r="M2309" i="12"/>
  <c r="N2309" i="12"/>
  <c r="L2310" i="12"/>
  <c r="M2310" i="12"/>
  <c r="N2310" i="12"/>
  <c r="L2311" i="12"/>
  <c r="M2311" i="12"/>
  <c r="N2311" i="12"/>
  <c r="L2312" i="12"/>
  <c r="M2312" i="12"/>
  <c r="N2312" i="12"/>
  <c r="L2313" i="12"/>
  <c r="M2313" i="12"/>
  <c r="N2313" i="12"/>
  <c r="L2314" i="12"/>
  <c r="M2314" i="12"/>
  <c r="N2314" i="12"/>
  <c r="L2315" i="12"/>
  <c r="M2315" i="12"/>
  <c r="N2315" i="12"/>
  <c r="L2316" i="12"/>
  <c r="M2316" i="12"/>
  <c r="N2316" i="12"/>
  <c r="L2317" i="12"/>
  <c r="M2317" i="12"/>
  <c r="N2317" i="12"/>
  <c r="L2318" i="12"/>
  <c r="M2318" i="12"/>
  <c r="N2318" i="12"/>
  <c r="L2319" i="12"/>
  <c r="M2319" i="12"/>
  <c r="N2319" i="12"/>
  <c r="L2320" i="12"/>
  <c r="M2320" i="12"/>
  <c r="N2320" i="12"/>
  <c r="L2321" i="12"/>
  <c r="M2321" i="12"/>
  <c r="N2321" i="12"/>
  <c r="L2322" i="12"/>
  <c r="M2322" i="12"/>
  <c r="N2322" i="12"/>
  <c r="L2323" i="12"/>
  <c r="M2323" i="12"/>
  <c r="N2323" i="12"/>
  <c r="L2324" i="12"/>
  <c r="M2324" i="12"/>
  <c r="N2324" i="12"/>
  <c r="L2325" i="12"/>
  <c r="M2325" i="12"/>
  <c r="N2325" i="12"/>
  <c r="L2326" i="12"/>
  <c r="M2326" i="12"/>
  <c r="N2326" i="12"/>
  <c r="L2327" i="12"/>
  <c r="M2327" i="12"/>
  <c r="N2327" i="12"/>
  <c r="L2328" i="12"/>
  <c r="M2328" i="12"/>
  <c r="N2328" i="12"/>
  <c r="L2329" i="12"/>
  <c r="M2329" i="12"/>
  <c r="N2329" i="12"/>
  <c r="L2330" i="12"/>
  <c r="M2330" i="12"/>
  <c r="N2330" i="12"/>
  <c r="L2331" i="12"/>
  <c r="M2331" i="12"/>
  <c r="N2331" i="12"/>
  <c r="L2332" i="12"/>
  <c r="M2332" i="12"/>
  <c r="N2332" i="12"/>
  <c r="L2333" i="12"/>
  <c r="M2333" i="12"/>
  <c r="N2333" i="12"/>
  <c r="L2334" i="12"/>
  <c r="M2334" i="12"/>
  <c r="N2334" i="12"/>
  <c r="L2335" i="12"/>
  <c r="M2335" i="12"/>
  <c r="N2335" i="12"/>
  <c r="L2336" i="12"/>
  <c r="M2336" i="12"/>
  <c r="N2336" i="12"/>
  <c r="L2337" i="12"/>
  <c r="M2337" i="12"/>
  <c r="N2337" i="12"/>
  <c r="L2338" i="12"/>
  <c r="M2338" i="12"/>
  <c r="N2338" i="12"/>
  <c r="L2339" i="12"/>
  <c r="M2339" i="12"/>
  <c r="N2339" i="12"/>
  <c r="L2340" i="12"/>
  <c r="M2340" i="12"/>
  <c r="N2340" i="12"/>
  <c r="L2341" i="12"/>
  <c r="M2341" i="12"/>
  <c r="N2341" i="12"/>
  <c r="L2342" i="12"/>
  <c r="M2342" i="12"/>
  <c r="N2342" i="12"/>
  <c r="L2343" i="12"/>
  <c r="M2343" i="12"/>
  <c r="N2343" i="12"/>
  <c r="L2344" i="12"/>
  <c r="M2344" i="12"/>
  <c r="N2344" i="12"/>
  <c r="L2345" i="12"/>
  <c r="M2345" i="12"/>
  <c r="N2345" i="12"/>
  <c r="L2346" i="12"/>
  <c r="M2346" i="12"/>
  <c r="N2346" i="12"/>
  <c r="L2347" i="12"/>
  <c r="M2347" i="12"/>
  <c r="N2347" i="12"/>
  <c r="L2348" i="12"/>
  <c r="M2348" i="12"/>
  <c r="N2348" i="12"/>
  <c r="L2349" i="12"/>
  <c r="M2349" i="12"/>
  <c r="N2349" i="12"/>
  <c r="L2350" i="12"/>
  <c r="M2350" i="12"/>
  <c r="N2350" i="12"/>
  <c r="L2351" i="12"/>
  <c r="M2351" i="12"/>
  <c r="N2351" i="12"/>
  <c r="L2352" i="12"/>
  <c r="M2352" i="12"/>
  <c r="N2352" i="12"/>
  <c r="L2353" i="12"/>
  <c r="M2353" i="12"/>
  <c r="N2353" i="12"/>
  <c r="L2354" i="12"/>
  <c r="M2354" i="12"/>
  <c r="N2354" i="12"/>
  <c r="L2355" i="12"/>
  <c r="M2355" i="12"/>
  <c r="N2355" i="12"/>
  <c r="L2356" i="12"/>
  <c r="M2356" i="12"/>
  <c r="N2356" i="12"/>
  <c r="L2357" i="12"/>
  <c r="M2357" i="12"/>
  <c r="N2357" i="12"/>
  <c r="L2358" i="12"/>
  <c r="M2358" i="12"/>
  <c r="N2358" i="12"/>
  <c r="L2359" i="12"/>
  <c r="M2359" i="12"/>
  <c r="N2359" i="12"/>
  <c r="L2360" i="12"/>
  <c r="M2360" i="12"/>
  <c r="N2360" i="12"/>
  <c r="L2361" i="12"/>
  <c r="M2361" i="12"/>
  <c r="N2361" i="12"/>
  <c r="L2362" i="12"/>
  <c r="M2362" i="12"/>
  <c r="N2362" i="12"/>
  <c r="L2363" i="12"/>
  <c r="M2363" i="12"/>
  <c r="N2363" i="12"/>
  <c r="L2364" i="12"/>
  <c r="M2364" i="12"/>
  <c r="N2364" i="12"/>
  <c r="L2365" i="12"/>
  <c r="M2365" i="12"/>
  <c r="N2365" i="12"/>
  <c r="L2366" i="12"/>
  <c r="M2366" i="12"/>
  <c r="N2366" i="12"/>
  <c r="L2367" i="12"/>
  <c r="M2367" i="12"/>
  <c r="N2367" i="12"/>
  <c r="L2368" i="12"/>
  <c r="M2368" i="12"/>
  <c r="N2368" i="12"/>
  <c r="L2369" i="12"/>
  <c r="M2369" i="12"/>
  <c r="N2369" i="12"/>
  <c r="L2370" i="12"/>
  <c r="M2370" i="12"/>
  <c r="N2370" i="12"/>
  <c r="L2371" i="12"/>
  <c r="M2371" i="12"/>
  <c r="N2371" i="12"/>
  <c r="L2372" i="12"/>
  <c r="M2372" i="12"/>
  <c r="N2372" i="12"/>
  <c r="L2373" i="12"/>
  <c r="M2373" i="12"/>
  <c r="N2373" i="12"/>
  <c r="L2374" i="12"/>
  <c r="M2374" i="12"/>
  <c r="N2374" i="12"/>
  <c r="L2375" i="12"/>
  <c r="M2375" i="12"/>
  <c r="N2375" i="12"/>
  <c r="L2376" i="12"/>
  <c r="M2376" i="12"/>
  <c r="N2376" i="12"/>
  <c r="L2377" i="12"/>
  <c r="M2377" i="12"/>
  <c r="N2377" i="12"/>
  <c r="L2378" i="12"/>
  <c r="M2378" i="12"/>
  <c r="N2378" i="12"/>
  <c r="L2379" i="12"/>
  <c r="M2379" i="12"/>
  <c r="N2379" i="12"/>
  <c r="L2380" i="12"/>
  <c r="M2380" i="12"/>
  <c r="N2380" i="12"/>
  <c r="L2381" i="12"/>
  <c r="M2381" i="12"/>
  <c r="N2381" i="12"/>
  <c r="L2382" i="12"/>
  <c r="M2382" i="12"/>
  <c r="N2382" i="12"/>
  <c r="L2383" i="12"/>
  <c r="M2383" i="12"/>
  <c r="N2383" i="12"/>
  <c r="L2384" i="12"/>
  <c r="M2384" i="12"/>
  <c r="N2384" i="12"/>
  <c r="L2385" i="12"/>
  <c r="M2385" i="12"/>
  <c r="N2385" i="12"/>
  <c r="L2386" i="12"/>
  <c r="M2386" i="12"/>
  <c r="N2386" i="12"/>
  <c r="L2387" i="12"/>
  <c r="M2387" i="12"/>
  <c r="N2387" i="12"/>
  <c r="L2388" i="12"/>
  <c r="M2388" i="12"/>
  <c r="N2388" i="12"/>
  <c r="L2389" i="12"/>
  <c r="M2389" i="12"/>
  <c r="N2389" i="12"/>
  <c r="L2390" i="12"/>
  <c r="M2390" i="12"/>
  <c r="N2390" i="12"/>
  <c r="L2391" i="12"/>
  <c r="M2391" i="12"/>
  <c r="N2391" i="12"/>
  <c r="L2392" i="12"/>
  <c r="M2392" i="12"/>
  <c r="N2392" i="12"/>
  <c r="L2393" i="12"/>
  <c r="M2393" i="12"/>
  <c r="N2393" i="12"/>
  <c r="L2394" i="12"/>
  <c r="M2394" i="12"/>
  <c r="N2394" i="12"/>
  <c r="L2395" i="12"/>
  <c r="M2395" i="12"/>
  <c r="N2395" i="12"/>
  <c r="L2396" i="12"/>
  <c r="M2396" i="12"/>
  <c r="N2396" i="12"/>
  <c r="L2397" i="12"/>
  <c r="M2397" i="12"/>
  <c r="N2397" i="12"/>
  <c r="L2398" i="12"/>
  <c r="M2398" i="12"/>
  <c r="N2398" i="12"/>
  <c r="L2399" i="12"/>
  <c r="M2399" i="12"/>
  <c r="N2399" i="12"/>
  <c r="L2400" i="12"/>
  <c r="M2400" i="12"/>
  <c r="N2400" i="12"/>
  <c r="L2401" i="12"/>
  <c r="M2401" i="12"/>
  <c r="N2401" i="12"/>
  <c r="L2402" i="12"/>
  <c r="M2402" i="12"/>
  <c r="N2402" i="12"/>
  <c r="L2403" i="12"/>
  <c r="M2403" i="12"/>
  <c r="N2403" i="12"/>
  <c r="L2404" i="12"/>
  <c r="M2404" i="12"/>
  <c r="N2404" i="12"/>
  <c r="L2405" i="12"/>
  <c r="M2405" i="12"/>
  <c r="N2405" i="12"/>
  <c r="L2406" i="12"/>
  <c r="M2406" i="12"/>
  <c r="N2406" i="12"/>
  <c r="L2407" i="12"/>
  <c r="M2407" i="12"/>
  <c r="N2407" i="12"/>
  <c r="L2408" i="12"/>
  <c r="M2408" i="12"/>
  <c r="N2408" i="12"/>
  <c r="L2409" i="12"/>
  <c r="M2409" i="12"/>
  <c r="N2409" i="12"/>
  <c r="L2410" i="12"/>
  <c r="M2410" i="12"/>
  <c r="N2410" i="12"/>
  <c r="L2411" i="12"/>
  <c r="M2411" i="12"/>
  <c r="N2411" i="12"/>
  <c r="L2412" i="12"/>
  <c r="M2412" i="12"/>
  <c r="N2412" i="12"/>
  <c r="L2413" i="12"/>
  <c r="M2413" i="12"/>
  <c r="N2413" i="12"/>
  <c r="L2414" i="12"/>
  <c r="M2414" i="12"/>
  <c r="N2414" i="12"/>
  <c r="L2415" i="12"/>
  <c r="M2415" i="12"/>
  <c r="N2415" i="12"/>
  <c r="L2416" i="12"/>
  <c r="M2416" i="12"/>
  <c r="N2416" i="12"/>
  <c r="L2417" i="12"/>
  <c r="M2417" i="12"/>
  <c r="N2417" i="12"/>
  <c r="L2418" i="12"/>
  <c r="M2418" i="12"/>
  <c r="N2418" i="12"/>
  <c r="L2419" i="12"/>
  <c r="M2419" i="12"/>
  <c r="N2419" i="12"/>
  <c r="D25" i="2"/>
  <c r="G25" i="2" s="1"/>
  <c r="H25" i="2" s="1"/>
  <c r="C24" i="2"/>
  <c r="E24" i="2" s="1"/>
  <c r="C6" i="2"/>
  <c r="F6" i="2" s="1"/>
  <c r="C7" i="2"/>
  <c r="F7" i="2" s="1"/>
  <c r="C8" i="2"/>
  <c r="C9" i="2"/>
  <c r="F9" i="2" s="1"/>
  <c r="C12" i="2"/>
  <c r="E12" i="2" s="1"/>
  <c r="C14" i="2"/>
  <c r="F14" i="2" s="1"/>
  <c r="C15" i="2"/>
  <c r="F15" i="2" s="1"/>
  <c r="C16" i="2"/>
  <c r="F16" i="2" s="1"/>
  <c r="C17" i="2"/>
  <c r="F17" i="2" s="1"/>
  <c r="C18" i="2"/>
  <c r="F18" i="2" s="1"/>
  <c r="C19" i="2"/>
  <c r="F19" i="2" s="1"/>
  <c r="C20" i="2"/>
  <c r="F20" i="2" s="1"/>
  <c r="C21" i="2"/>
  <c r="F21" i="2" s="1"/>
  <c r="C22" i="2"/>
  <c r="C23" i="2"/>
  <c r="F23" i="2" s="1"/>
  <c r="H134" i="19"/>
  <c r="G134" i="19"/>
  <c r="H122" i="19"/>
  <c r="G122" i="19"/>
  <c r="H110" i="19"/>
  <c r="G110" i="19"/>
  <c r="H98" i="19"/>
  <c r="G98" i="19"/>
  <c r="H86" i="19"/>
  <c r="G86" i="19"/>
  <c r="H74" i="19"/>
  <c r="G74" i="19"/>
  <c r="E74" i="19"/>
  <c r="H62" i="19"/>
  <c r="G62" i="19"/>
  <c r="E62" i="19"/>
  <c r="H50" i="19"/>
  <c r="G50" i="19"/>
  <c r="E50" i="19"/>
  <c r="H38" i="19"/>
  <c r="G38" i="19"/>
  <c r="E38" i="19"/>
  <c r="H26" i="19"/>
  <c r="G26" i="19"/>
  <c r="E26" i="19"/>
  <c r="C122" i="19"/>
  <c r="C110" i="19"/>
  <c r="C106" i="19"/>
  <c r="C98" i="19"/>
  <c r="C94" i="19"/>
  <c r="C90" i="19"/>
  <c r="C86" i="19"/>
  <c r="C74" i="19"/>
  <c r="C70" i="19"/>
  <c r="C66" i="19"/>
  <c r="C62" i="19"/>
  <c r="C58" i="19"/>
  <c r="C54" i="19"/>
  <c r="C50" i="19"/>
  <c r="C46" i="19"/>
  <c r="C42" i="19"/>
  <c r="C38" i="19"/>
  <c r="C34" i="19"/>
  <c r="C30" i="19"/>
  <c r="C26" i="19"/>
  <c r="C22" i="19"/>
  <c r="C18" i="19"/>
  <c r="C14" i="19"/>
  <c r="C10" i="19"/>
  <c r="D138" i="19"/>
  <c r="D122" i="19"/>
  <c r="D106" i="19"/>
  <c r="D90" i="19"/>
  <c r="D74" i="19"/>
  <c r="D62" i="19"/>
  <c r="D50" i="19"/>
  <c r="D38" i="19"/>
  <c r="D26" i="19"/>
  <c r="E122" i="19"/>
  <c r="H138" i="19"/>
  <c r="G138" i="19"/>
  <c r="H126" i="19"/>
  <c r="G126" i="19"/>
  <c r="H114" i="19"/>
  <c r="G114" i="19"/>
  <c r="H102" i="19"/>
  <c r="G102" i="19"/>
  <c r="H90" i="19"/>
  <c r="G90" i="19"/>
  <c r="H78" i="19"/>
  <c r="G78" i="19"/>
  <c r="E78" i="19"/>
  <c r="H66" i="19"/>
  <c r="G66" i="19"/>
  <c r="E66" i="19"/>
  <c r="H54" i="19"/>
  <c r="G54" i="19"/>
  <c r="E54" i="19"/>
  <c r="H46" i="19"/>
  <c r="G46" i="19"/>
  <c r="E46" i="19"/>
  <c r="H34" i="19"/>
  <c r="G34" i="19"/>
  <c r="E34" i="19"/>
  <c r="H18" i="19"/>
  <c r="G18" i="19"/>
  <c r="E18" i="19"/>
  <c r="H10" i="19"/>
  <c r="G10" i="19"/>
  <c r="E10" i="19"/>
  <c r="C134" i="19"/>
  <c r="D126" i="19"/>
  <c r="D110" i="19"/>
  <c r="D94" i="19"/>
  <c r="D78" i="19"/>
  <c r="E126" i="19"/>
  <c r="E110" i="19"/>
  <c r="H130" i="19"/>
  <c r="G130" i="19"/>
  <c r="H118" i="19"/>
  <c r="G118" i="19"/>
  <c r="H106" i="19"/>
  <c r="G106" i="19"/>
  <c r="H94" i="19"/>
  <c r="G94" i="19"/>
  <c r="H82" i="19"/>
  <c r="G82" i="19"/>
  <c r="E82" i="19"/>
  <c r="H70" i="19"/>
  <c r="G70" i="19"/>
  <c r="E70" i="19"/>
  <c r="H58" i="19"/>
  <c r="G58" i="19"/>
  <c r="E58" i="19"/>
  <c r="H42" i="19"/>
  <c r="G42" i="19"/>
  <c r="E42" i="19"/>
  <c r="H30" i="19"/>
  <c r="G30" i="19"/>
  <c r="E30" i="19"/>
  <c r="H22" i="19"/>
  <c r="G22" i="19"/>
  <c r="E22" i="19"/>
  <c r="H14" i="19"/>
  <c r="G14" i="19"/>
  <c r="E14" i="19"/>
  <c r="A138" i="19"/>
  <c r="A134" i="19"/>
  <c r="A130" i="19"/>
  <c r="A126" i="19"/>
  <c r="A122" i="19"/>
  <c r="A118" i="19"/>
  <c r="A114" i="19"/>
  <c r="A110" i="19"/>
  <c r="A106" i="19"/>
  <c r="A102" i="19"/>
  <c r="A98" i="19"/>
  <c r="A94" i="19"/>
  <c r="A90" i="19"/>
  <c r="A86" i="19"/>
  <c r="A82" i="19"/>
  <c r="A78" i="19"/>
  <c r="A74" i="19"/>
  <c r="A70" i="19"/>
  <c r="A66" i="19"/>
  <c r="A62" i="19"/>
  <c r="A58" i="19"/>
  <c r="A54" i="19"/>
  <c r="A50" i="19"/>
  <c r="A46" i="19"/>
  <c r="A42" i="19"/>
  <c r="A38" i="19"/>
  <c r="A34" i="19"/>
  <c r="A30" i="19"/>
  <c r="A26" i="19"/>
  <c r="A22" i="19"/>
  <c r="A18" i="19"/>
  <c r="A14" i="19"/>
  <c r="A10" i="19"/>
  <c r="B138" i="19"/>
  <c r="B134" i="19"/>
  <c r="B130" i="19"/>
  <c r="B126" i="19"/>
  <c r="B122" i="19"/>
  <c r="B118" i="19"/>
  <c r="B114" i="19"/>
  <c r="B110" i="19"/>
  <c r="B106" i="19"/>
  <c r="B102" i="19"/>
  <c r="B98" i="19"/>
  <c r="B94" i="19"/>
  <c r="B90" i="19"/>
  <c r="B86" i="19"/>
  <c r="B82" i="19"/>
  <c r="B78" i="19"/>
  <c r="B74" i="19"/>
  <c r="B70" i="19"/>
  <c r="B66" i="19"/>
  <c r="B62" i="19"/>
  <c r="B58" i="19"/>
  <c r="B54" i="19"/>
  <c r="B50" i="19"/>
  <c r="B46" i="19"/>
  <c r="B42" i="19"/>
  <c r="B38" i="19"/>
  <c r="B34" i="19"/>
  <c r="B30" i="19"/>
  <c r="B26" i="19"/>
  <c r="B22" i="19"/>
  <c r="B18" i="19"/>
  <c r="B14" i="19"/>
  <c r="B10" i="19"/>
  <c r="C138" i="19"/>
  <c r="D130" i="19"/>
  <c r="D114" i="19"/>
  <c r="D98" i="19"/>
  <c r="D82" i="19"/>
  <c r="E130" i="19"/>
  <c r="E114" i="19"/>
  <c r="E98" i="19"/>
  <c r="C136" i="19"/>
  <c r="C132" i="19"/>
  <c r="D136" i="19"/>
  <c r="D132" i="19"/>
  <c r="D128" i="19"/>
  <c r="D124" i="19"/>
  <c r="D120" i="19"/>
  <c r="D116" i="19"/>
  <c r="D112" i="19"/>
  <c r="D108" i="19"/>
  <c r="D104" i="19"/>
  <c r="D100" i="19"/>
  <c r="D96" i="19"/>
  <c r="D92" i="19"/>
  <c r="D88" i="19"/>
  <c r="D84" i="19"/>
  <c r="D80" i="19"/>
  <c r="D76" i="19"/>
  <c r="E136" i="19"/>
  <c r="E132" i="19"/>
  <c r="E128" i="19"/>
  <c r="E124" i="19"/>
  <c r="E120" i="19"/>
  <c r="E116" i="19"/>
  <c r="E112" i="19"/>
  <c r="E108" i="19"/>
  <c r="E104" i="19"/>
  <c r="E100" i="19"/>
  <c r="E96" i="19"/>
  <c r="E92" i="19"/>
  <c r="E88" i="19"/>
  <c r="E84" i="19"/>
  <c r="E80" i="19"/>
  <c r="E76" i="19"/>
  <c r="E72" i="19"/>
  <c r="E68" i="19"/>
  <c r="E64" i="19"/>
  <c r="G136" i="19"/>
  <c r="G132" i="19"/>
  <c r="G128" i="19"/>
  <c r="G124" i="19"/>
  <c r="G120" i="19"/>
  <c r="G116" i="19"/>
  <c r="G112" i="19"/>
  <c r="G108" i="19"/>
  <c r="G104" i="19"/>
  <c r="G100" i="19"/>
  <c r="G96" i="19"/>
  <c r="G92" i="19"/>
  <c r="G88" i="19"/>
  <c r="G84" i="19"/>
  <c r="G80" i="19"/>
  <c r="G76" i="19"/>
  <c r="G72" i="19"/>
  <c r="G68" i="19"/>
  <c r="G64" i="19"/>
  <c r="C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" i="24"/>
  <c r="B3" i="24"/>
  <c r="B4" i="24"/>
  <c r="B5" i="24"/>
  <c r="B6" i="24"/>
  <c r="B7" i="24"/>
  <c r="B8" i="24"/>
  <c r="B9" i="24"/>
  <c r="B10" i="24"/>
  <c r="B11" i="24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C4" i="23"/>
  <c r="C5" i="23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" i="23"/>
  <c r="B4" i="23"/>
  <c r="B5" i="23"/>
  <c r="B6" i="23"/>
  <c r="B7" i="23"/>
  <c r="B8" i="23"/>
  <c r="B9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" i="23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8" i="4"/>
  <c r="W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R8" i="4"/>
  <c r="Q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8" i="4"/>
  <c r="J3" i="20"/>
  <c r="J4" i="20"/>
  <c r="J5" i="20"/>
  <c r="J6" i="20"/>
  <c r="J7" i="20"/>
  <c r="J8" i="20"/>
  <c r="J9" i="20"/>
  <c r="J10" i="20"/>
  <c r="J11" i="20"/>
  <c r="J12" i="20"/>
  <c r="J13" i="20"/>
  <c r="J14" i="20"/>
  <c r="J15" i="20"/>
  <c r="J16" i="20"/>
  <c r="J17" i="20"/>
  <c r="J2" i="20"/>
  <c r="K3" i="20"/>
  <c r="K4" i="20"/>
  <c r="K5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2" i="20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2" i="20"/>
  <c r="H3" i="20"/>
  <c r="H4" i="20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2" i="20"/>
  <c r="G3" i="20"/>
  <c r="G4" i="20"/>
  <c r="G5" i="20"/>
  <c r="G6" i="20"/>
  <c r="G7" i="20"/>
  <c r="G8" i="20"/>
  <c r="G9" i="20"/>
  <c r="G10" i="20"/>
  <c r="G11" i="20"/>
  <c r="G12" i="20"/>
  <c r="G13" i="20"/>
  <c r="G14" i="20"/>
  <c r="G15" i="20"/>
  <c r="G16" i="20"/>
  <c r="G17" i="20"/>
  <c r="G2" i="20"/>
  <c r="F3" i="20"/>
  <c r="F4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2" i="20"/>
  <c r="A2" i="20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8" i="4"/>
  <c r="L1001" i="17"/>
  <c r="L1002" i="17"/>
  <c r="L1003" i="17"/>
  <c r="L1004" i="17"/>
  <c r="L1005" i="17"/>
  <c r="L1006" i="17"/>
  <c r="L1007" i="17"/>
  <c r="Z3" i="18"/>
  <c r="Z4" i="18"/>
  <c r="Z5" i="18"/>
  <c r="Z6" i="18"/>
  <c r="AA6" i="18" s="1"/>
  <c r="N6" i="18" s="1"/>
  <c r="Z7" i="18"/>
  <c r="AA7" i="18" s="1"/>
  <c r="N7" i="18" s="1"/>
  <c r="Z8" i="18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8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4" i="18"/>
  <c r="Z95" i="18"/>
  <c r="Z96" i="18"/>
  <c r="Z97" i="18"/>
  <c r="Z98" i="18"/>
  <c r="Z99" i="18"/>
  <c r="Z100" i="18"/>
  <c r="Z101" i="18"/>
  <c r="Z102" i="18"/>
  <c r="Z103" i="18"/>
  <c r="Z104" i="18"/>
  <c r="Z105" i="18"/>
  <c r="Z106" i="18"/>
  <c r="Z107" i="18"/>
  <c r="Z108" i="18"/>
  <c r="Z109" i="18"/>
  <c r="Z110" i="18"/>
  <c r="Z111" i="18"/>
  <c r="Z112" i="18"/>
  <c r="Z113" i="18"/>
  <c r="Z114" i="18"/>
  <c r="Z115" i="18"/>
  <c r="Z116" i="18"/>
  <c r="Z117" i="18"/>
  <c r="Z118" i="18"/>
  <c r="Z119" i="18"/>
  <c r="Z120" i="18"/>
  <c r="Z121" i="18"/>
  <c r="Z122" i="18"/>
  <c r="Z123" i="18"/>
  <c r="Z124" i="18"/>
  <c r="Z125" i="18"/>
  <c r="Z126" i="18"/>
  <c r="Z127" i="18"/>
  <c r="Z128" i="18"/>
  <c r="Z129" i="18"/>
  <c r="Z130" i="18"/>
  <c r="Z131" i="18"/>
  <c r="Z132" i="18"/>
  <c r="Z133" i="18"/>
  <c r="Z134" i="18"/>
  <c r="Z135" i="18"/>
  <c r="Z136" i="18"/>
  <c r="Z137" i="18"/>
  <c r="Z138" i="18"/>
  <c r="Z2" i="18"/>
  <c r="X3" i="18"/>
  <c r="Y3" i="18" s="1"/>
  <c r="X4" i="18"/>
  <c r="Y4" i="18" s="1"/>
  <c r="X5" i="18"/>
  <c r="Y5" i="18" s="1"/>
  <c r="X6" i="18"/>
  <c r="Y6" i="18"/>
  <c r="X7" i="18"/>
  <c r="Y7" i="18"/>
  <c r="X8" i="18"/>
  <c r="Y8" i="18"/>
  <c r="X9" i="18"/>
  <c r="Y9" i="18"/>
  <c r="X10" i="18"/>
  <c r="Y10" i="18"/>
  <c r="X11" i="18"/>
  <c r="Y11" i="18"/>
  <c r="X12" i="18"/>
  <c r="Y12" i="18"/>
  <c r="X13" i="18"/>
  <c r="Y13" i="18"/>
  <c r="X14" i="18"/>
  <c r="Y14" i="18"/>
  <c r="X15" i="18"/>
  <c r="Y15" i="18"/>
  <c r="X16" i="18"/>
  <c r="Y16" i="18"/>
  <c r="X17" i="18"/>
  <c r="Y17" i="18"/>
  <c r="X18" i="18"/>
  <c r="Y18" i="18"/>
  <c r="X19" i="18"/>
  <c r="Y19" i="18"/>
  <c r="X20" i="18"/>
  <c r="Y20" i="18"/>
  <c r="X21" i="18"/>
  <c r="Y21" i="18"/>
  <c r="X22" i="18"/>
  <c r="Y22" i="18"/>
  <c r="X23" i="18"/>
  <c r="Y23" i="18"/>
  <c r="X24" i="18"/>
  <c r="Y24" i="18"/>
  <c r="X25" i="18"/>
  <c r="Y25" i="18"/>
  <c r="X26" i="18"/>
  <c r="Y26" i="18"/>
  <c r="X27" i="18"/>
  <c r="Y27" i="18"/>
  <c r="X28" i="18"/>
  <c r="Y28" i="18"/>
  <c r="X29" i="18"/>
  <c r="Y29" i="18"/>
  <c r="X30" i="18"/>
  <c r="Y30" i="18"/>
  <c r="X31" i="18"/>
  <c r="Y31" i="18"/>
  <c r="X32" i="18"/>
  <c r="Y32" i="18"/>
  <c r="X33" i="18"/>
  <c r="Y33" i="18"/>
  <c r="X34" i="18"/>
  <c r="Y34" i="18"/>
  <c r="X35" i="18"/>
  <c r="Y35" i="18"/>
  <c r="X36" i="18"/>
  <c r="Y36" i="18"/>
  <c r="X37" i="18"/>
  <c r="Y37" i="18"/>
  <c r="X38" i="18"/>
  <c r="Y38" i="18"/>
  <c r="X39" i="18"/>
  <c r="Y39" i="18"/>
  <c r="X40" i="18"/>
  <c r="Y40" i="18"/>
  <c r="X41" i="18"/>
  <c r="Y41" i="18"/>
  <c r="X42" i="18"/>
  <c r="Y42" i="18"/>
  <c r="X43" i="18"/>
  <c r="Y43" i="18"/>
  <c r="X44" i="18"/>
  <c r="Y44" i="18"/>
  <c r="X45" i="18"/>
  <c r="Y45" i="18"/>
  <c r="X46" i="18"/>
  <c r="Y46" i="18"/>
  <c r="X47" i="18"/>
  <c r="Y47" i="18"/>
  <c r="X48" i="18"/>
  <c r="Y48" i="18"/>
  <c r="X49" i="18"/>
  <c r="Y49" i="18"/>
  <c r="X50" i="18"/>
  <c r="Y50" i="18"/>
  <c r="X51" i="18"/>
  <c r="Y51" i="18"/>
  <c r="X52" i="18"/>
  <c r="Y52" i="18"/>
  <c r="X53" i="18"/>
  <c r="Y53" i="18"/>
  <c r="X54" i="18"/>
  <c r="Y54" i="18"/>
  <c r="X55" i="18"/>
  <c r="Y55" i="18"/>
  <c r="X56" i="18"/>
  <c r="Y56" i="18"/>
  <c r="X57" i="18"/>
  <c r="Y57" i="18"/>
  <c r="X58" i="18"/>
  <c r="Y58" i="18"/>
  <c r="X59" i="18"/>
  <c r="Y59" i="18"/>
  <c r="X60" i="18"/>
  <c r="Y60" i="18"/>
  <c r="X61" i="18"/>
  <c r="Y61" i="18"/>
  <c r="X62" i="18"/>
  <c r="Y62" i="18"/>
  <c r="X63" i="18"/>
  <c r="Y63" i="18"/>
  <c r="X64" i="18"/>
  <c r="Y64" i="18"/>
  <c r="X65" i="18"/>
  <c r="Y65" i="18"/>
  <c r="X66" i="18"/>
  <c r="Y66" i="18"/>
  <c r="X67" i="18"/>
  <c r="Y67" i="18"/>
  <c r="X68" i="18"/>
  <c r="Y68" i="18"/>
  <c r="X69" i="18"/>
  <c r="Y69" i="18"/>
  <c r="X70" i="18"/>
  <c r="Y70" i="18"/>
  <c r="X71" i="18"/>
  <c r="Y71" i="18"/>
  <c r="X72" i="18"/>
  <c r="Y72" i="18"/>
  <c r="X73" i="18"/>
  <c r="Y73" i="18"/>
  <c r="X74" i="18"/>
  <c r="Y74" i="18"/>
  <c r="X75" i="18"/>
  <c r="Y75" i="18"/>
  <c r="X76" i="18"/>
  <c r="Y76" i="18"/>
  <c r="X77" i="18"/>
  <c r="Y77" i="18"/>
  <c r="X78" i="18"/>
  <c r="Y78" i="18"/>
  <c r="X79" i="18"/>
  <c r="Y79" i="18"/>
  <c r="X80" i="18"/>
  <c r="Y80" i="18"/>
  <c r="X81" i="18"/>
  <c r="Y81" i="18"/>
  <c r="X82" i="18"/>
  <c r="Y82" i="18"/>
  <c r="X83" i="18"/>
  <c r="Y83" i="18"/>
  <c r="X84" i="18"/>
  <c r="Y84" i="18"/>
  <c r="X85" i="18"/>
  <c r="Y85" i="18"/>
  <c r="X86" i="18"/>
  <c r="Y86" i="18"/>
  <c r="X87" i="18"/>
  <c r="Y87" i="18"/>
  <c r="X88" i="18"/>
  <c r="Y88" i="18"/>
  <c r="X89" i="18"/>
  <c r="Y89" i="18"/>
  <c r="X90" i="18"/>
  <c r="Y90" i="18"/>
  <c r="X91" i="18"/>
  <c r="Y91" i="18"/>
  <c r="X92" i="18"/>
  <c r="Y92" i="18"/>
  <c r="X93" i="18"/>
  <c r="Y93" i="18"/>
  <c r="X94" i="18"/>
  <c r="Y94" i="18"/>
  <c r="X95" i="18"/>
  <c r="Y95" i="18"/>
  <c r="X96" i="18"/>
  <c r="Y96" i="18"/>
  <c r="X97" i="18"/>
  <c r="Y97" i="18"/>
  <c r="X98" i="18"/>
  <c r="Y98" i="18"/>
  <c r="X99" i="18"/>
  <c r="Y99" i="18"/>
  <c r="X100" i="18"/>
  <c r="Y100" i="18"/>
  <c r="X101" i="18"/>
  <c r="Y101" i="18"/>
  <c r="X102" i="18"/>
  <c r="Y102" i="18"/>
  <c r="X103" i="18"/>
  <c r="Y103" i="18"/>
  <c r="X104" i="18"/>
  <c r="Y104" i="18"/>
  <c r="X105" i="18"/>
  <c r="Y105" i="18"/>
  <c r="X106" i="18"/>
  <c r="Y106" i="18"/>
  <c r="X107" i="18"/>
  <c r="Y107" i="18"/>
  <c r="X108" i="18"/>
  <c r="Y108" i="18"/>
  <c r="X109" i="18"/>
  <c r="Y109" i="18"/>
  <c r="X110" i="18"/>
  <c r="Y110" i="18"/>
  <c r="X111" i="18"/>
  <c r="Y111" i="18"/>
  <c r="X112" i="18"/>
  <c r="Y112" i="18"/>
  <c r="X113" i="18"/>
  <c r="Y113" i="18"/>
  <c r="X114" i="18"/>
  <c r="Y114" i="18"/>
  <c r="X115" i="18"/>
  <c r="Y115" i="18"/>
  <c r="X116" i="18"/>
  <c r="Y116" i="18"/>
  <c r="X117" i="18"/>
  <c r="Y117" i="18"/>
  <c r="X118" i="18"/>
  <c r="Y118" i="18"/>
  <c r="X119" i="18"/>
  <c r="Y119" i="18"/>
  <c r="X120" i="18"/>
  <c r="Y120" i="18"/>
  <c r="X121" i="18"/>
  <c r="Y121" i="18"/>
  <c r="X122" i="18"/>
  <c r="Y122" i="18"/>
  <c r="X123" i="18"/>
  <c r="Y123" i="18"/>
  <c r="X124" i="18"/>
  <c r="Y124" i="18"/>
  <c r="X125" i="18"/>
  <c r="Y125" i="18"/>
  <c r="X126" i="18"/>
  <c r="Y126" i="18"/>
  <c r="X127" i="18"/>
  <c r="Y127" i="18"/>
  <c r="X128" i="18"/>
  <c r="Y128" i="18"/>
  <c r="X129" i="18"/>
  <c r="Y129" i="18"/>
  <c r="X130" i="18"/>
  <c r="Y130" i="18"/>
  <c r="X131" i="18"/>
  <c r="Y131" i="18"/>
  <c r="X132" i="18"/>
  <c r="Y132" i="18"/>
  <c r="X133" i="18"/>
  <c r="Y133" i="18"/>
  <c r="X134" i="18"/>
  <c r="Y134" i="18"/>
  <c r="X135" i="18"/>
  <c r="Y135" i="18"/>
  <c r="X136" i="18"/>
  <c r="Y136" i="18"/>
  <c r="X137" i="18"/>
  <c r="Y137" i="18"/>
  <c r="X138" i="18"/>
  <c r="Y138" i="18"/>
  <c r="X2" i="18"/>
  <c r="Y2" i="18" s="1"/>
  <c r="K3" i="18"/>
  <c r="A3" i="18" s="1"/>
  <c r="K4" i="18"/>
  <c r="C4" i="18" s="1"/>
  <c r="K5" i="18"/>
  <c r="C5" i="18" s="1"/>
  <c r="K6" i="18"/>
  <c r="C6" i="18" s="1"/>
  <c r="K7" i="18"/>
  <c r="C7" i="18" s="1"/>
  <c r="K8" i="18"/>
  <c r="C8" i="18" s="1"/>
  <c r="K9" i="18"/>
  <c r="C9" i="18" s="1"/>
  <c r="K10" i="18"/>
  <c r="C10" i="18" s="1"/>
  <c r="K11" i="18"/>
  <c r="C11" i="18" s="1"/>
  <c r="K12" i="18"/>
  <c r="C12" i="18" s="1"/>
  <c r="K13" i="18"/>
  <c r="C13" i="18" s="1"/>
  <c r="K14" i="18"/>
  <c r="C14" i="18" s="1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C115" i="18" s="1"/>
  <c r="K116" i="18"/>
  <c r="K117" i="18"/>
  <c r="K118" i="18"/>
  <c r="K119" i="18"/>
  <c r="K120" i="18"/>
  <c r="K121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2" i="18"/>
  <c r="C2" i="18" s="1"/>
  <c r="V3" i="18"/>
  <c r="V4" i="18"/>
  <c r="V5" i="18"/>
  <c r="V6" i="18"/>
  <c r="V7" i="18"/>
  <c r="V8" i="18"/>
  <c r="V9" i="18"/>
  <c r="V10" i="18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29" i="18"/>
  <c r="V30" i="18"/>
  <c r="V31" i="18"/>
  <c r="V32" i="18"/>
  <c r="V33" i="18"/>
  <c r="V34" i="18"/>
  <c r="V35" i="18"/>
  <c r="V36" i="18"/>
  <c r="V37" i="18"/>
  <c r="V38" i="18"/>
  <c r="V39" i="18"/>
  <c r="V40" i="18"/>
  <c r="V41" i="18"/>
  <c r="V42" i="18"/>
  <c r="V43" i="18"/>
  <c r="V44" i="18"/>
  <c r="V45" i="18"/>
  <c r="V46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8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4" i="18"/>
  <c r="V95" i="18"/>
  <c r="V96" i="18"/>
  <c r="V97" i="18"/>
  <c r="V98" i="18"/>
  <c r="V99" i="18"/>
  <c r="V100" i="18"/>
  <c r="V101" i="18"/>
  <c r="V102" i="18"/>
  <c r="V103" i="18"/>
  <c r="V104" i="18"/>
  <c r="V105" i="18"/>
  <c r="V106" i="18"/>
  <c r="V107" i="18"/>
  <c r="V108" i="18"/>
  <c r="V109" i="18"/>
  <c r="V110" i="18"/>
  <c r="V111" i="18"/>
  <c r="V112" i="18"/>
  <c r="V113" i="18"/>
  <c r="V114" i="18"/>
  <c r="V115" i="18"/>
  <c r="V116" i="18"/>
  <c r="V117" i="18"/>
  <c r="V118" i="18"/>
  <c r="V119" i="18"/>
  <c r="V120" i="18"/>
  <c r="V121" i="18"/>
  <c r="V122" i="18"/>
  <c r="V123" i="18"/>
  <c r="V124" i="18"/>
  <c r="V125" i="18"/>
  <c r="V126" i="18"/>
  <c r="V127" i="18"/>
  <c r="V128" i="18"/>
  <c r="V129" i="18"/>
  <c r="V130" i="18"/>
  <c r="V131" i="18"/>
  <c r="V132" i="18"/>
  <c r="V133" i="18"/>
  <c r="V134" i="18"/>
  <c r="V135" i="18"/>
  <c r="V136" i="18"/>
  <c r="V137" i="18"/>
  <c r="V138" i="18"/>
  <c r="V2" i="18"/>
  <c r="T3" i="18"/>
  <c r="U3" i="18" s="1"/>
  <c r="T4" i="18"/>
  <c r="U4" i="18" s="1"/>
  <c r="T5" i="18"/>
  <c r="U5" i="18" s="1"/>
  <c r="W5" i="18" s="1"/>
  <c r="M5" i="18" s="1"/>
  <c r="T6" i="18"/>
  <c r="U6" i="18" s="1"/>
  <c r="T7" i="18"/>
  <c r="U7" i="18" s="1"/>
  <c r="W7" i="18" s="1"/>
  <c r="M7" i="18" s="1"/>
  <c r="T8" i="18"/>
  <c r="U8" i="18" s="1"/>
  <c r="T9" i="18"/>
  <c r="U9" i="18"/>
  <c r="W9" i="18" s="1"/>
  <c r="M9" i="18" s="1"/>
  <c r="T10" i="18"/>
  <c r="U10" i="18"/>
  <c r="T11" i="18"/>
  <c r="U11" i="18"/>
  <c r="T12" i="18"/>
  <c r="U12" i="18"/>
  <c r="W12" i="18"/>
  <c r="M12" i="18"/>
  <c r="T13" i="18"/>
  <c r="U13" i="18"/>
  <c r="W13" i="18"/>
  <c r="M13" i="18"/>
  <c r="T14" i="18"/>
  <c r="U14" i="18"/>
  <c r="T15" i="18"/>
  <c r="U15" i="18"/>
  <c r="T16" i="18"/>
  <c r="U16" i="18"/>
  <c r="W16" i="18"/>
  <c r="M16" i="18"/>
  <c r="T17" i="18"/>
  <c r="U17" i="18"/>
  <c r="W17" i="18"/>
  <c r="M17" i="18"/>
  <c r="T18" i="18"/>
  <c r="U18" i="18"/>
  <c r="T19" i="18"/>
  <c r="U19" i="18"/>
  <c r="T20" i="18"/>
  <c r="U20" i="18"/>
  <c r="W20" i="18"/>
  <c r="M20" i="18"/>
  <c r="T21" i="18"/>
  <c r="U21" i="18"/>
  <c r="W21" i="18"/>
  <c r="M21" i="18"/>
  <c r="T22" i="18"/>
  <c r="U22" i="18"/>
  <c r="T23" i="18"/>
  <c r="U23" i="18"/>
  <c r="T24" i="18"/>
  <c r="U24" i="18"/>
  <c r="W24" i="18"/>
  <c r="M24" i="18"/>
  <c r="T25" i="18"/>
  <c r="U25" i="18"/>
  <c r="W25" i="18"/>
  <c r="M25" i="18"/>
  <c r="T26" i="18"/>
  <c r="U26" i="18"/>
  <c r="T27" i="18"/>
  <c r="U27" i="18"/>
  <c r="T28" i="18"/>
  <c r="U28" i="18"/>
  <c r="W28" i="18"/>
  <c r="M28" i="18"/>
  <c r="T29" i="18"/>
  <c r="U29" i="18"/>
  <c r="W29" i="18"/>
  <c r="M29" i="18"/>
  <c r="T30" i="18"/>
  <c r="U30" i="18"/>
  <c r="T31" i="18"/>
  <c r="U31" i="18"/>
  <c r="T32" i="18"/>
  <c r="U32" i="18"/>
  <c r="W32" i="18"/>
  <c r="M32" i="18"/>
  <c r="T33" i="18"/>
  <c r="U33" i="18"/>
  <c r="W33" i="18"/>
  <c r="M33" i="18"/>
  <c r="T34" i="18"/>
  <c r="U34" i="18"/>
  <c r="T35" i="18"/>
  <c r="U35" i="18"/>
  <c r="T36" i="18"/>
  <c r="U36" i="18"/>
  <c r="W36" i="18"/>
  <c r="M36" i="18"/>
  <c r="T37" i="18"/>
  <c r="U37" i="18"/>
  <c r="W37" i="18"/>
  <c r="M37" i="18"/>
  <c r="T38" i="18"/>
  <c r="U38" i="18"/>
  <c r="T39" i="18"/>
  <c r="U39" i="18"/>
  <c r="T40" i="18"/>
  <c r="U40" i="18"/>
  <c r="W40" i="18"/>
  <c r="M40" i="18"/>
  <c r="T41" i="18"/>
  <c r="U41" i="18"/>
  <c r="W41" i="18"/>
  <c r="M41" i="18"/>
  <c r="T42" i="18"/>
  <c r="U42" i="18"/>
  <c r="T43" i="18"/>
  <c r="U43" i="18"/>
  <c r="T44" i="18"/>
  <c r="U44" i="18"/>
  <c r="W44" i="18"/>
  <c r="M44" i="18"/>
  <c r="T45" i="18"/>
  <c r="U45" i="18"/>
  <c r="W45" i="18"/>
  <c r="M45" i="18"/>
  <c r="T46" i="18"/>
  <c r="U46" i="18"/>
  <c r="T47" i="18"/>
  <c r="U47" i="18"/>
  <c r="T48" i="18"/>
  <c r="U48" i="18"/>
  <c r="W48" i="18"/>
  <c r="M48" i="18"/>
  <c r="T49" i="18"/>
  <c r="U49" i="18"/>
  <c r="W49" i="18"/>
  <c r="M49" i="18"/>
  <c r="T50" i="18"/>
  <c r="U50" i="18"/>
  <c r="T51" i="18"/>
  <c r="U51" i="18"/>
  <c r="W51" i="18"/>
  <c r="M51" i="18"/>
  <c r="T52" i="18"/>
  <c r="U52" i="18"/>
  <c r="W52" i="18"/>
  <c r="M52" i="18"/>
  <c r="T53" i="18"/>
  <c r="U53" i="18"/>
  <c r="W53" i="18"/>
  <c r="M53" i="18"/>
  <c r="T54" i="18"/>
  <c r="U54" i="18"/>
  <c r="T55" i="18"/>
  <c r="U55" i="18"/>
  <c r="T56" i="18"/>
  <c r="U56" i="18"/>
  <c r="W56" i="18"/>
  <c r="M56" i="18"/>
  <c r="T57" i="18"/>
  <c r="U57" i="18"/>
  <c r="W57" i="18"/>
  <c r="M57" i="18"/>
  <c r="T58" i="18"/>
  <c r="U58" i="18"/>
  <c r="T59" i="18"/>
  <c r="U59" i="18"/>
  <c r="W59" i="18"/>
  <c r="M59" i="18"/>
  <c r="T60" i="18"/>
  <c r="U60" i="18"/>
  <c r="W60" i="18"/>
  <c r="M60" i="18"/>
  <c r="T61" i="18"/>
  <c r="U61" i="18"/>
  <c r="W61" i="18"/>
  <c r="M61" i="18"/>
  <c r="T62" i="18"/>
  <c r="U62" i="18"/>
  <c r="T63" i="18"/>
  <c r="U63" i="18"/>
  <c r="W63" i="18"/>
  <c r="M63" i="18"/>
  <c r="T64" i="18"/>
  <c r="U64" i="18"/>
  <c r="W64" i="18"/>
  <c r="M64" i="18"/>
  <c r="T65" i="18"/>
  <c r="U65" i="18"/>
  <c r="W65" i="18"/>
  <c r="M65" i="18"/>
  <c r="T66" i="18"/>
  <c r="U66" i="18"/>
  <c r="T67" i="18"/>
  <c r="U67" i="18"/>
  <c r="W67" i="18"/>
  <c r="M67" i="18"/>
  <c r="T68" i="18"/>
  <c r="U68" i="18"/>
  <c r="W68" i="18"/>
  <c r="M68" i="18"/>
  <c r="T69" i="18"/>
  <c r="U69" i="18"/>
  <c r="W69" i="18"/>
  <c r="M69" i="18"/>
  <c r="T70" i="18"/>
  <c r="U70" i="18"/>
  <c r="T71" i="18"/>
  <c r="U71" i="18"/>
  <c r="W71" i="18"/>
  <c r="M71" i="18"/>
  <c r="T72" i="18"/>
  <c r="U72" i="18"/>
  <c r="W72" i="18"/>
  <c r="M72" i="18"/>
  <c r="T73" i="18"/>
  <c r="U73" i="18"/>
  <c r="W73" i="18"/>
  <c r="M73" i="18"/>
  <c r="T74" i="18"/>
  <c r="U74" i="18"/>
  <c r="T75" i="18"/>
  <c r="U75" i="18"/>
  <c r="W75" i="18"/>
  <c r="M75" i="18"/>
  <c r="T76" i="18"/>
  <c r="U76" i="18"/>
  <c r="W76" i="18"/>
  <c r="M76" i="18"/>
  <c r="T77" i="18"/>
  <c r="U77" i="18"/>
  <c r="W77" i="18"/>
  <c r="M77" i="18"/>
  <c r="T78" i="18"/>
  <c r="U78" i="18"/>
  <c r="T79" i="18"/>
  <c r="U79" i="18"/>
  <c r="W79" i="18"/>
  <c r="M79" i="18"/>
  <c r="T80" i="18"/>
  <c r="U80" i="18"/>
  <c r="W80" i="18"/>
  <c r="M80" i="18"/>
  <c r="T81" i="18"/>
  <c r="U81" i="18"/>
  <c r="W81" i="18"/>
  <c r="M81" i="18"/>
  <c r="T82" i="18"/>
  <c r="U82" i="18"/>
  <c r="T83" i="18"/>
  <c r="U83" i="18"/>
  <c r="W83" i="18"/>
  <c r="M83" i="18"/>
  <c r="T84" i="18"/>
  <c r="U84" i="18"/>
  <c r="W84" i="18"/>
  <c r="M84" i="18"/>
  <c r="T85" i="18"/>
  <c r="U85" i="18"/>
  <c r="W85" i="18"/>
  <c r="M85" i="18"/>
  <c r="T86" i="18"/>
  <c r="U86" i="18"/>
  <c r="T87" i="18"/>
  <c r="U87" i="18"/>
  <c r="W87" i="18"/>
  <c r="M87" i="18"/>
  <c r="T88" i="18"/>
  <c r="U88" i="18"/>
  <c r="W88" i="18"/>
  <c r="M88" i="18"/>
  <c r="T89" i="18"/>
  <c r="U89" i="18"/>
  <c r="W89" i="18"/>
  <c r="M89" i="18"/>
  <c r="T90" i="18"/>
  <c r="U90" i="18"/>
  <c r="T91" i="18"/>
  <c r="U91" i="18"/>
  <c r="W91" i="18"/>
  <c r="M91" i="18"/>
  <c r="T92" i="18"/>
  <c r="U92" i="18"/>
  <c r="W92" i="18"/>
  <c r="M92" i="18"/>
  <c r="T93" i="18"/>
  <c r="U93" i="18"/>
  <c r="W93" i="18"/>
  <c r="M93" i="18"/>
  <c r="T94" i="18"/>
  <c r="U94" i="18"/>
  <c r="T95" i="18"/>
  <c r="U95" i="18"/>
  <c r="W95" i="18"/>
  <c r="M95" i="18"/>
  <c r="T96" i="18"/>
  <c r="U96" i="18"/>
  <c r="W96" i="18"/>
  <c r="M96" i="18"/>
  <c r="T97" i="18"/>
  <c r="U97" i="18"/>
  <c r="W97" i="18"/>
  <c r="M97" i="18"/>
  <c r="T98" i="18"/>
  <c r="U98" i="18"/>
  <c r="T99" i="18"/>
  <c r="U99" i="18"/>
  <c r="W99" i="18"/>
  <c r="M99" i="18"/>
  <c r="T100" i="18"/>
  <c r="U100" i="18"/>
  <c r="W100" i="18"/>
  <c r="M100" i="18"/>
  <c r="T101" i="18"/>
  <c r="U101" i="18"/>
  <c r="W101" i="18"/>
  <c r="M101" i="18"/>
  <c r="T102" i="18"/>
  <c r="U102" i="18"/>
  <c r="T103" i="18"/>
  <c r="U103" i="18"/>
  <c r="W103" i="18"/>
  <c r="M103" i="18"/>
  <c r="T104" i="18"/>
  <c r="U104" i="18"/>
  <c r="W104" i="18"/>
  <c r="M104" i="18"/>
  <c r="T105" i="18"/>
  <c r="U105" i="18"/>
  <c r="W105" i="18"/>
  <c r="M105" i="18"/>
  <c r="T106" i="18"/>
  <c r="U106" i="18"/>
  <c r="T107" i="18"/>
  <c r="U107" i="18"/>
  <c r="W107" i="18"/>
  <c r="M107" i="18"/>
  <c r="T108" i="18"/>
  <c r="U108" i="18"/>
  <c r="W108" i="18"/>
  <c r="M108" i="18"/>
  <c r="T109" i="18"/>
  <c r="U109" i="18"/>
  <c r="W109" i="18"/>
  <c r="M109" i="18"/>
  <c r="T110" i="18"/>
  <c r="U110" i="18"/>
  <c r="T111" i="18"/>
  <c r="U111" i="18"/>
  <c r="W111" i="18"/>
  <c r="M111" i="18"/>
  <c r="T112" i="18"/>
  <c r="U112" i="18"/>
  <c r="W112" i="18"/>
  <c r="M112" i="18"/>
  <c r="T113" i="18"/>
  <c r="U113" i="18"/>
  <c r="W113" i="18"/>
  <c r="M113" i="18"/>
  <c r="T114" i="18"/>
  <c r="U114" i="18"/>
  <c r="T115" i="18"/>
  <c r="U115" i="18"/>
  <c r="W115" i="18"/>
  <c r="M115" i="18"/>
  <c r="T116" i="18"/>
  <c r="U116" i="18"/>
  <c r="W116" i="18"/>
  <c r="M116" i="18"/>
  <c r="T117" i="18"/>
  <c r="U117" i="18"/>
  <c r="W117" i="18"/>
  <c r="M117" i="18"/>
  <c r="T118" i="18"/>
  <c r="U118" i="18"/>
  <c r="T119" i="18"/>
  <c r="U119" i="18"/>
  <c r="W119" i="18"/>
  <c r="M119" i="18"/>
  <c r="T120" i="18"/>
  <c r="U120" i="18"/>
  <c r="W120" i="18"/>
  <c r="M120" i="18"/>
  <c r="T121" i="18"/>
  <c r="U121" i="18"/>
  <c r="W121" i="18"/>
  <c r="M121" i="18"/>
  <c r="T122" i="18"/>
  <c r="U122" i="18"/>
  <c r="W122" i="18"/>
  <c r="M122" i="18"/>
  <c r="T123" i="18"/>
  <c r="U123" i="18"/>
  <c r="W123" i="18"/>
  <c r="M123" i="18"/>
  <c r="T124" i="18"/>
  <c r="U124" i="18"/>
  <c r="W124" i="18"/>
  <c r="M124" i="18"/>
  <c r="T125" i="18"/>
  <c r="U125" i="18"/>
  <c r="W125" i="18"/>
  <c r="M125" i="18"/>
  <c r="T126" i="18"/>
  <c r="U126" i="18"/>
  <c r="W126" i="18"/>
  <c r="M126" i="18"/>
  <c r="T127" i="18"/>
  <c r="U127" i="18"/>
  <c r="W127" i="18"/>
  <c r="M127" i="18"/>
  <c r="T128" i="18"/>
  <c r="U128" i="18"/>
  <c r="W128" i="18"/>
  <c r="M128" i="18"/>
  <c r="T129" i="18"/>
  <c r="U129" i="18"/>
  <c r="W129" i="18"/>
  <c r="M129" i="18"/>
  <c r="T130" i="18"/>
  <c r="U130" i="18"/>
  <c r="W130" i="18"/>
  <c r="M130" i="18"/>
  <c r="T131" i="18"/>
  <c r="U131" i="18"/>
  <c r="W131" i="18"/>
  <c r="M131" i="18"/>
  <c r="T132" i="18"/>
  <c r="U132" i="18"/>
  <c r="W132" i="18"/>
  <c r="M132" i="18"/>
  <c r="T133" i="18"/>
  <c r="U133" i="18"/>
  <c r="W133" i="18"/>
  <c r="M133" i="18"/>
  <c r="T134" i="18"/>
  <c r="U134" i="18"/>
  <c r="W134" i="18"/>
  <c r="M134" i="18"/>
  <c r="T135" i="18"/>
  <c r="U135" i="18"/>
  <c r="W135" i="18"/>
  <c r="M135" i="18"/>
  <c r="T136" i="18"/>
  <c r="U136" i="18"/>
  <c r="W136" i="18"/>
  <c r="M136" i="18"/>
  <c r="T137" i="18"/>
  <c r="U137" i="18"/>
  <c r="W137" i="18"/>
  <c r="M137" i="18"/>
  <c r="T138" i="18"/>
  <c r="U138" i="18"/>
  <c r="W138" i="18"/>
  <c r="M138" i="18"/>
  <c r="T2" i="18"/>
  <c r="U2" i="18" s="1"/>
  <c r="R3" i="18"/>
  <c r="R4" i="18"/>
  <c r="R5" i="18"/>
  <c r="R6" i="18"/>
  <c r="R7" i="18"/>
  <c r="R8" i="18"/>
  <c r="R9" i="18"/>
  <c r="R10" i="18"/>
  <c r="R11" i="18"/>
  <c r="R12" i="18"/>
  <c r="R13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6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4" i="18"/>
  <c r="R95" i="18"/>
  <c r="R96" i="18"/>
  <c r="R97" i="18"/>
  <c r="R98" i="18"/>
  <c r="R99" i="18"/>
  <c r="R100" i="18"/>
  <c r="R101" i="18"/>
  <c r="R102" i="18"/>
  <c r="R103" i="18"/>
  <c r="R104" i="18"/>
  <c r="R105" i="18"/>
  <c r="R106" i="18"/>
  <c r="R107" i="18"/>
  <c r="R108" i="18"/>
  <c r="R109" i="18"/>
  <c r="R110" i="18"/>
  <c r="R111" i="18"/>
  <c r="R112" i="18"/>
  <c r="R113" i="18"/>
  <c r="R114" i="18"/>
  <c r="R115" i="18"/>
  <c r="R116" i="18"/>
  <c r="R117" i="18"/>
  <c r="R118" i="18"/>
  <c r="R119" i="18"/>
  <c r="R120" i="18"/>
  <c r="R121" i="18"/>
  <c r="R122" i="18"/>
  <c r="R123" i="18"/>
  <c r="R124" i="18"/>
  <c r="R125" i="18"/>
  <c r="R126" i="18"/>
  <c r="R127" i="18"/>
  <c r="R128" i="18"/>
  <c r="R129" i="18"/>
  <c r="R130" i="18"/>
  <c r="R131" i="18"/>
  <c r="R132" i="18"/>
  <c r="R133" i="18"/>
  <c r="R134" i="18"/>
  <c r="R135" i="18"/>
  <c r="R136" i="18"/>
  <c r="R137" i="18"/>
  <c r="R138" i="18"/>
  <c r="R2" i="18"/>
  <c r="A5" i="18"/>
  <c r="W43" i="18"/>
  <c r="M43" i="18"/>
  <c r="W35" i="18"/>
  <c r="M35" i="18"/>
  <c r="W27" i="18"/>
  <c r="M27" i="18"/>
  <c r="W23" i="18"/>
  <c r="M23" i="18"/>
  <c r="W15" i="18"/>
  <c r="M15" i="18"/>
  <c r="W118" i="18"/>
  <c r="M118" i="18"/>
  <c r="W114" i="18"/>
  <c r="M114" i="18"/>
  <c r="W110" i="18"/>
  <c r="M110" i="18"/>
  <c r="W106" i="18"/>
  <c r="M106" i="18"/>
  <c r="W102" i="18"/>
  <c r="M102" i="18"/>
  <c r="W98" i="18"/>
  <c r="M98" i="18"/>
  <c r="W94" i="18"/>
  <c r="M94" i="18"/>
  <c r="W90" i="18"/>
  <c r="M90" i="18"/>
  <c r="W86" i="18"/>
  <c r="M86" i="18"/>
  <c r="W82" i="18"/>
  <c r="M82" i="18"/>
  <c r="W78" i="18"/>
  <c r="M78" i="18"/>
  <c r="W74" i="18"/>
  <c r="M74" i="18"/>
  <c r="W70" i="18"/>
  <c r="M70" i="18"/>
  <c r="W66" i="18"/>
  <c r="M66" i="18"/>
  <c r="W62" i="18"/>
  <c r="M62" i="18"/>
  <c r="W58" i="18"/>
  <c r="M58" i="18"/>
  <c r="W54" i="18"/>
  <c r="M54" i="18"/>
  <c r="W50" i="18"/>
  <c r="M50" i="18"/>
  <c r="W46" i="18"/>
  <c r="M46" i="18"/>
  <c r="W42" i="18"/>
  <c r="M42" i="18"/>
  <c r="W38" i="18"/>
  <c r="M38" i="18"/>
  <c r="W34" i="18"/>
  <c r="M34" i="18"/>
  <c r="W30" i="18"/>
  <c r="M30" i="18"/>
  <c r="W26" i="18"/>
  <c r="M26" i="18"/>
  <c r="W22" i="18"/>
  <c r="M22" i="18"/>
  <c r="W18" i="18"/>
  <c r="M18" i="18"/>
  <c r="W14" i="18"/>
  <c r="M14" i="18"/>
  <c r="W10" i="18"/>
  <c r="M10" i="18"/>
  <c r="W55" i="18"/>
  <c r="M55" i="18"/>
  <c r="W47" i="18"/>
  <c r="M47" i="18"/>
  <c r="W39" i="18"/>
  <c r="M39" i="18"/>
  <c r="W31" i="18"/>
  <c r="M31" i="18"/>
  <c r="W19" i="18"/>
  <c r="M19" i="18"/>
  <c r="W11" i="18"/>
  <c r="M11" i="18"/>
  <c r="P3" i="18"/>
  <c r="Q3" i="18" s="1"/>
  <c r="P4" i="18"/>
  <c r="Q4" i="18" s="1"/>
  <c r="P5" i="18"/>
  <c r="Q5" i="18" s="1"/>
  <c r="P6" i="18"/>
  <c r="Q6" i="18" s="1"/>
  <c r="S6" i="18" s="1"/>
  <c r="L6" i="18" s="1"/>
  <c r="P7" i="18"/>
  <c r="Q7" i="18" s="1"/>
  <c r="P8" i="18"/>
  <c r="Q8" i="18" s="1"/>
  <c r="P9" i="18"/>
  <c r="Q9" i="18"/>
  <c r="P10" i="18"/>
  <c r="Q10" i="18"/>
  <c r="S10" i="18"/>
  <c r="L10" i="18"/>
  <c r="P11" i="18"/>
  <c r="Q11" i="18"/>
  <c r="S11" i="18"/>
  <c r="L11" i="18"/>
  <c r="P12" i="18"/>
  <c r="Q12" i="18"/>
  <c r="S12" i="18"/>
  <c r="L12" i="18"/>
  <c r="P13" i="18"/>
  <c r="Q13" i="18"/>
  <c r="S13" i="18"/>
  <c r="L13" i="18"/>
  <c r="P14" i="18"/>
  <c r="Q14" i="18"/>
  <c r="S14" i="18"/>
  <c r="L14" i="18"/>
  <c r="P15" i="18"/>
  <c r="Q15" i="18"/>
  <c r="S15" i="18"/>
  <c r="L15" i="18"/>
  <c r="P16" i="18"/>
  <c r="Q16" i="18"/>
  <c r="S16" i="18"/>
  <c r="L16" i="18"/>
  <c r="P17" i="18"/>
  <c r="Q17" i="18"/>
  <c r="S17" i="18"/>
  <c r="L17" i="18"/>
  <c r="P18" i="18"/>
  <c r="Q18" i="18"/>
  <c r="S18" i="18"/>
  <c r="L18" i="18"/>
  <c r="P19" i="18"/>
  <c r="Q19" i="18"/>
  <c r="S19" i="18"/>
  <c r="L19" i="18"/>
  <c r="P20" i="18"/>
  <c r="Q20" i="18"/>
  <c r="S20" i="18"/>
  <c r="L20" i="18"/>
  <c r="P21" i="18"/>
  <c r="Q21" i="18"/>
  <c r="S21" i="18"/>
  <c r="L21" i="18"/>
  <c r="P22" i="18"/>
  <c r="Q22" i="18"/>
  <c r="S22" i="18"/>
  <c r="L22" i="18"/>
  <c r="P23" i="18"/>
  <c r="Q23" i="18"/>
  <c r="S23" i="18"/>
  <c r="L23" i="18"/>
  <c r="P24" i="18"/>
  <c r="Q24" i="18"/>
  <c r="S24" i="18"/>
  <c r="L24" i="18"/>
  <c r="P25" i="18"/>
  <c r="Q25" i="18"/>
  <c r="S25" i="18"/>
  <c r="L25" i="18"/>
  <c r="P26" i="18"/>
  <c r="Q26" i="18"/>
  <c r="S26" i="18"/>
  <c r="L26" i="18"/>
  <c r="P27" i="18"/>
  <c r="Q27" i="18"/>
  <c r="S27" i="18"/>
  <c r="L27" i="18"/>
  <c r="P28" i="18"/>
  <c r="Q28" i="18"/>
  <c r="S28" i="18"/>
  <c r="L28" i="18"/>
  <c r="P29" i="18"/>
  <c r="Q29" i="18"/>
  <c r="S29" i="18"/>
  <c r="L29" i="18"/>
  <c r="P30" i="18"/>
  <c r="Q30" i="18"/>
  <c r="S30" i="18"/>
  <c r="L30" i="18"/>
  <c r="P31" i="18"/>
  <c r="Q31" i="18"/>
  <c r="S31" i="18"/>
  <c r="L31" i="18"/>
  <c r="P32" i="18"/>
  <c r="Q32" i="18"/>
  <c r="S32" i="18"/>
  <c r="L32" i="18"/>
  <c r="P33" i="18"/>
  <c r="Q33" i="18"/>
  <c r="S33" i="18"/>
  <c r="L33" i="18"/>
  <c r="P34" i="18"/>
  <c r="Q34" i="18"/>
  <c r="S34" i="18"/>
  <c r="L34" i="18"/>
  <c r="P35" i="18"/>
  <c r="Q35" i="18"/>
  <c r="S35" i="18"/>
  <c r="L35" i="18"/>
  <c r="P36" i="18"/>
  <c r="Q36" i="18"/>
  <c r="S36" i="18"/>
  <c r="L36" i="18"/>
  <c r="P37" i="18"/>
  <c r="Q37" i="18"/>
  <c r="S37" i="18"/>
  <c r="L37" i="18"/>
  <c r="P38" i="18"/>
  <c r="Q38" i="18"/>
  <c r="S38" i="18"/>
  <c r="L38" i="18"/>
  <c r="P39" i="18"/>
  <c r="Q39" i="18"/>
  <c r="S39" i="18"/>
  <c r="L39" i="18"/>
  <c r="P40" i="18"/>
  <c r="Q40" i="18"/>
  <c r="S40" i="18"/>
  <c r="L40" i="18"/>
  <c r="P41" i="18"/>
  <c r="Q41" i="18"/>
  <c r="S41" i="18"/>
  <c r="L41" i="18"/>
  <c r="P42" i="18"/>
  <c r="Q42" i="18"/>
  <c r="S42" i="18"/>
  <c r="L42" i="18"/>
  <c r="P43" i="18"/>
  <c r="Q43" i="18"/>
  <c r="S43" i="18"/>
  <c r="L43" i="18"/>
  <c r="P44" i="18"/>
  <c r="Q44" i="18"/>
  <c r="S44" i="18"/>
  <c r="L44" i="18"/>
  <c r="P45" i="18"/>
  <c r="Q45" i="18"/>
  <c r="S45" i="18"/>
  <c r="L45" i="18"/>
  <c r="P46" i="18"/>
  <c r="Q46" i="18"/>
  <c r="S46" i="18"/>
  <c r="L46" i="18"/>
  <c r="P47" i="18"/>
  <c r="Q47" i="18"/>
  <c r="S47" i="18"/>
  <c r="L47" i="18"/>
  <c r="P48" i="18"/>
  <c r="Q48" i="18"/>
  <c r="S48" i="18"/>
  <c r="L48" i="18"/>
  <c r="P49" i="18"/>
  <c r="Q49" i="18"/>
  <c r="S49" i="18"/>
  <c r="L49" i="18"/>
  <c r="P50" i="18"/>
  <c r="Q50" i="18"/>
  <c r="S50" i="18"/>
  <c r="L50" i="18"/>
  <c r="P51" i="18"/>
  <c r="Q51" i="18"/>
  <c r="S51" i="18"/>
  <c r="L51" i="18"/>
  <c r="P52" i="18"/>
  <c r="Q52" i="18"/>
  <c r="S52" i="18"/>
  <c r="L52" i="18"/>
  <c r="P53" i="18"/>
  <c r="Q53" i="18"/>
  <c r="S53" i="18"/>
  <c r="L53" i="18"/>
  <c r="P54" i="18"/>
  <c r="Q54" i="18"/>
  <c r="S54" i="18"/>
  <c r="L54" i="18"/>
  <c r="P55" i="18"/>
  <c r="Q55" i="18"/>
  <c r="S55" i="18"/>
  <c r="L55" i="18"/>
  <c r="P56" i="18"/>
  <c r="Q56" i="18"/>
  <c r="S56" i="18"/>
  <c r="L56" i="18"/>
  <c r="P57" i="18"/>
  <c r="Q57" i="18"/>
  <c r="S57" i="18"/>
  <c r="L57" i="18"/>
  <c r="P58" i="18"/>
  <c r="Q58" i="18"/>
  <c r="S58" i="18"/>
  <c r="L58" i="18"/>
  <c r="P59" i="18"/>
  <c r="Q59" i="18"/>
  <c r="S59" i="18"/>
  <c r="L59" i="18"/>
  <c r="P60" i="18"/>
  <c r="Q60" i="18"/>
  <c r="S60" i="18"/>
  <c r="L60" i="18"/>
  <c r="P61" i="18"/>
  <c r="Q61" i="18"/>
  <c r="S61" i="18"/>
  <c r="L61" i="18"/>
  <c r="P62" i="18"/>
  <c r="Q62" i="18"/>
  <c r="S62" i="18"/>
  <c r="L62" i="18"/>
  <c r="P63" i="18"/>
  <c r="Q63" i="18"/>
  <c r="S63" i="18"/>
  <c r="L63" i="18"/>
  <c r="P64" i="18"/>
  <c r="Q64" i="18"/>
  <c r="S64" i="18"/>
  <c r="L64" i="18"/>
  <c r="P65" i="18"/>
  <c r="Q65" i="18"/>
  <c r="S65" i="18"/>
  <c r="L65" i="18"/>
  <c r="P66" i="18"/>
  <c r="Q66" i="18"/>
  <c r="S66" i="18"/>
  <c r="L66" i="18"/>
  <c r="P67" i="18"/>
  <c r="Q67" i="18"/>
  <c r="S67" i="18"/>
  <c r="L67" i="18"/>
  <c r="P68" i="18"/>
  <c r="Q68" i="18"/>
  <c r="S68" i="18"/>
  <c r="L68" i="18"/>
  <c r="P69" i="18"/>
  <c r="Q69" i="18"/>
  <c r="S69" i="18"/>
  <c r="L69" i="18"/>
  <c r="P70" i="18"/>
  <c r="Q70" i="18"/>
  <c r="S70" i="18"/>
  <c r="L70" i="18"/>
  <c r="P71" i="18"/>
  <c r="Q71" i="18"/>
  <c r="S71" i="18"/>
  <c r="L71" i="18"/>
  <c r="P72" i="18"/>
  <c r="Q72" i="18"/>
  <c r="S72" i="18"/>
  <c r="L72" i="18"/>
  <c r="P73" i="18"/>
  <c r="Q73" i="18"/>
  <c r="S73" i="18"/>
  <c r="L73" i="18"/>
  <c r="P74" i="18"/>
  <c r="Q74" i="18"/>
  <c r="S74" i="18"/>
  <c r="L74" i="18"/>
  <c r="P75" i="18"/>
  <c r="Q75" i="18"/>
  <c r="S75" i="18"/>
  <c r="L75" i="18"/>
  <c r="P76" i="18"/>
  <c r="Q76" i="18"/>
  <c r="S76" i="18"/>
  <c r="L76" i="18"/>
  <c r="P77" i="18"/>
  <c r="Q77" i="18"/>
  <c r="S77" i="18"/>
  <c r="L77" i="18"/>
  <c r="P78" i="18"/>
  <c r="Q78" i="18"/>
  <c r="S78" i="18"/>
  <c r="L78" i="18"/>
  <c r="P79" i="18"/>
  <c r="Q79" i="18"/>
  <c r="S79" i="18"/>
  <c r="L79" i="18"/>
  <c r="P80" i="18"/>
  <c r="Q80" i="18"/>
  <c r="S80" i="18"/>
  <c r="L80" i="18"/>
  <c r="P81" i="18"/>
  <c r="Q81" i="18"/>
  <c r="S81" i="18"/>
  <c r="L81" i="18"/>
  <c r="P82" i="18"/>
  <c r="Q82" i="18"/>
  <c r="S82" i="18"/>
  <c r="L82" i="18"/>
  <c r="P83" i="18"/>
  <c r="Q83" i="18"/>
  <c r="S83" i="18"/>
  <c r="L83" i="18"/>
  <c r="P84" i="18"/>
  <c r="Q84" i="18"/>
  <c r="S84" i="18"/>
  <c r="L84" i="18"/>
  <c r="P85" i="18"/>
  <c r="Q85" i="18"/>
  <c r="S85" i="18"/>
  <c r="L85" i="18"/>
  <c r="P86" i="18"/>
  <c r="Q86" i="18"/>
  <c r="S86" i="18"/>
  <c r="L86" i="18"/>
  <c r="P87" i="18"/>
  <c r="Q87" i="18"/>
  <c r="S87" i="18"/>
  <c r="L87" i="18"/>
  <c r="P88" i="18"/>
  <c r="Q88" i="18"/>
  <c r="S88" i="18"/>
  <c r="L88" i="18"/>
  <c r="P89" i="18"/>
  <c r="Q89" i="18"/>
  <c r="S89" i="18"/>
  <c r="L89" i="18"/>
  <c r="P90" i="18"/>
  <c r="Q90" i="18"/>
  <c r="S90" i="18"/>
  <c r="L90" i="18"/>
  <c r="P91" i="18"/>
  <c r="Q91" i="18"/>
  <c r="S91" i="18"/>
  <c r="L91" i="18"/>
  <c r="P92" i="18"/>
  <c r="Q92" i="18"/>
  <c r="S92" i="18"/>
  <c r="L92" i="18"/>
  <c r="P93" i="18"/>
  <c r="Q93" i="18"/>
  <c r="S93" i="18"/>
  <c r="L93" i="18"/>
  <c r="P94" i="18"/>
  <c r="Q94" i="18"/>
  <c r="S94" i="18"/>
  <c r="L94" i="18"/>
  <c r="P95" i="18"/>
  <c r="Q95" i="18"/>
  <c r="S95" i="18"/>
  <c r="L95" i="18"/>
  <c r="P96" i="18"/>
  <c r="Q96" i="18"/>
  <c r="S96" i="18"/>
  <c r="L96" i="18"/>
  <c r="P97" i="18"/>
  <c r="Q97" i="18"/>
  <c r="S97" i="18"/>
  <c r="L97" i="18"/>
  <c r="P98" i="18"/>
  <c r="Q98" i="18"/>
  <c r="S98" i="18"/>
  <c r="L98" i="18"/>
  <c r="P99" i="18"/>
  <c r="Q99" i="18"/>
  <c r="S99" i="18"/>
  <c r="L99" i="18"/>
  <c r="P100" i="18"/>
  <c r="Q100" i="18"/>
  <c r="S100" i="18"/>
  <c r="L100" i="18"/>
  <c r="P101" i="18"/>
  <c r="Q101" i="18"/>
  <c r="S101" i="18"/>
  <c r="L101" i="18"/>
  <c r="P102" i="18"/>
  <c r="Q102" i="18"/>
  <c r="S102" i="18"/>
  <c r="L102" i="18"/>
  <c r="P103" i="18"/>
  <c r="Q103" i="18"/>
  <c r="S103" i="18"/>
  <c r="L103" i="18"/>
  <c r="P104" i="18"/>
  <c r="Q104" i="18"/>
  <c r="S104" i="18"/>
  <c r="L104" i="18"/>
  <c r="P105" i="18"/>
  <c r="Q105" i="18"/>
  <c r="S105" i="18"/>
  <c r="L105" i="18"/>
  <c r="P106" i="18"/>
  <c r="Q106" i="18"/>
  <c r="S106" i="18"/>
  <c r="L106" i="18"/>
  <c r="P107" i="18"/>
  <c r="Q107" i="18"/>
  <c r="S107" i="18"/>
  <c r="L107" i="18"/>
  <c r="P108" i="18"/>
  <c r="Q108" i="18"/>
  <c r="S108" i="18"/>
  <c r="L108" i="18"/>
  <c r="P109" i="18"/>
  <c r="Q109" i="18"/>
  <c r="S109" i="18"/>
  <c r="L109" i="18"/>
  <c r="P110" i="18"/>
  <c r="Q110" i="18"/>
  <c r="S110" i="18"/>
  <c r="L110" i="18"/>
  <c r="P111" i="18"/>
  <c r="Q111" i="18"/>
  <c r="S111" i="18"/>
  <c r="L111" i="18"/>
  <c r="P112" i="18"/>
  <c r="Q112" i="18"/>
  <c r="S112" i="18"/>
  <c r="L112" i="18"/>
  <c r="P113" i="18"/>
  <c r="Q113" i="18"/>
  <c r="S113" i="18"/>
  <c r="L113" i="18"/>
  <c r="P114" i="18"/>
  <c r="Q114" i="18"/>
  <c r="S114" i="18"/>
  <c r="L114" i="18"/>
  <c r="P115" i="18"/>
  <c r="Q115" i="18" s="1"/>
  <c r="S115" i="18" s="1"/>
  <c r="L115" i="18" s="1"/>
  <c r="P116" i="18"/>
  <c r="Q116" i="18"/>
  <c r="S116" i="18"/>
  <c r="L116" i="18"/>
  <c r="P117" i="18"/>
  <c r="Q117" i="18"/>
  <c r="S117" i="18"/>
  <c r="L117" i="18"/>
  <c r="P118" i="18"/>
  <c r="Q118" i="18"/>
  <c r="S118" i="18"/>
  <c r="L118" i="18"/>
  <c r="P119" i="18"/>
  <c r="Q119" i="18"/>
  <c r="S119" i="18"/>
  <c r="L119" i="18"/>
  <c r="P120" i="18"/>
  <c r="Q120" i="18"/>
  <c r="S120" i="18"/>
  <c r="L120" i="18"/>
  <c r="P121" i="18"/>
  <c r="Q121" i="18"/>
  <c r="S121" i="18"/>
  <c r="L121" i="18"/>
  <c r="P122" i="18"/>
  <c r="Q122" i="18"/>
  <c r="S122" i="18"/>
  <c r="L122" i="18"/>
  <c r="P123" i="18"/>
  <c r="Q123" i="18"/>
  <c r="S123" i="18"/>
  <c r="L123" i="18"/>
  <c r="P124" i="18"/>
  <c r="Q124" i="18"/>
  <c r="S124" i="18"/>
  <c r="L124" i="18"/>
  <c r="P125" i="18"/>
  <c r="Q125" i="18"/>
  <c r="S125" i="18"/>
  <c r="L125" i="18"/>
  <c r="P126" i="18"/>
  <c r="Q126" i="18"/>
  <c r="S126" i="18"/>
  <c r="L126" i="18"/>
  <c r="P127" i="18"/>
  <c r="Q127" i="18"/>
  <c r="S127" i="18"/>
  <c r="L127" i="18"/>
  <c r="P128" i="18"/>
  <c r="Q128" i="18"/>
  <c r="S128" i="18"/>
  <c r="L128" i="18"/>
  <c r="P129" i="18"/>
  <c r="Q129" i="18"/>
  <c r="S129" i="18"/>
  <c r="L129" i="18"/>
  <c r="P130" i="18"/>
  <c r="Q130" i="18"/>
  <c r="S130" i="18"/>
  <c r="L130" i="18"/>
  <c r="P131" i="18"/>
  <c r="Q131" i="18"/>
  <c r="S131" i="18"/>
  <c r="L131" i="18"/>
  <c r="P132" i="18"/>
  <c r="Q132" i="18"/>
  <c r="S132" i="18"/>
  <c r="L132" i="18"/>
  <c r="P133" i="18"/>
  <c r="Q133" i="18"/>
  <c r="S133" i="18"/>
  <c r="L133" i="18"/>
  <c r="P134" i="18"/>
  <c r="Q134" i="18"/>
  <c r="S134" i="18"/>
  <c r="L134" i="18"/>
  <c r="P135" i="18"/>
  <c r="Q135" i="18"/>
  <c r="S135" i="18"/>
  <c r="L135" i="18"/>
  <c r="P136" i="18"/>
  <c r="Q136" i="18"/>
  <c r="S136" i="18"/>
  <c r="L136" i="18"/>
  <c r="P137" i="18"/>
  <c r="Q137" i="18"/>
  <c r="S137" i="18"/>
  <c r="L137" i="18"/>
  <c r="P138" i="18"/>
  <c r="Q138" i="18"/>
  <c r="S138" i="18"/>
  <c r="L138" i="18"/>
  <c r="P2" i="18"/>
  <c r="Q2" i="18" s="1"/>
  <c r="O3" i="17"/>
  <c r="M3" i="17"/>
  <c r="O4" i="17"/>
  <c r="M4" i="17"/>
  <c r="O5" i="17"/>
  <c r="M5" i="17"/>
  <c r="O6" i="17"/>
  <c r="M6" i="17"/>
  <c r="O7" i="17"/>
  <c r="M7" i="17"/>
  <c r="O8" i="17"/>
  <c r="M8" i="17"/>
  <c r="O9" i="17"/>
  <c r="M9" i="17"/>
  <c r="O10" i="17"/>
  <c r="M10" i="17"/>
  <c r="O11" i="17"/>
  <c r="M11" i="17"/>
  <c r="O12" i="17"/>
  <c r="M12" i="17"/>
  <c r="O13" i="17"/>
  <c r="M13" i="17"/>
  <c r="O14" i="17"/>
  <c r="M14" i="17"/>
  <c r="O15" i="17"/>
  <c r="M15" i="17"/>
  <c r="O16" i="17"/>
  <c r="M16" i="17"/>
  <c r="O17" i="17"/>
  <c r="M17" i="17"/>
  <c r="O18" i="17"/>
  <c r="M18" i="17"/>
  <c r="O19" i="17"/>
  <c r="M19" i="17"/>
  <c r="O20" i="17"/>
  <c r="M20" i="17"/>
  <c r="O21" i="17"/>
  <c r="M21" i="17"/>
  <c r="O22" i="17"/>
  <c r="M22" i="17"/>
  <c r="O23" i="17"/>
  <c r="M23" i="17"/>
  <c r="O24" i="17"/>
  <c r="M24" i="17"/>
  <c r="O25" i="17"/>
  <c r="M25" i="17"/>
  <c r="O26" i="17"/>
  <c r="M26" i="17"/>
  <c r="O27" i="17"/>
  <c r="M27" i="17"/>
  <c r="O28" i="17"/>
  <c r="M28" i="17"/>
  <c r="O29" i="17"/>
  <c r="M29" i="17"/>
  <c r="O30" i="17"/>
  <c r="M30" i="17"/>
  <c r="O31" i="17"/>
  <c r="M31" i="17"/>
  <c r="O32" i="17"/>
  <c r="M32" i="17"/>
  <c r="O33" i="17"/>
  <c r="M33" i="17"/>
  <c r="O34" i="17"/>
  <c r="M34" i="17"/>
  <c r="O35" i="17"/>
  <c r="M35" i="17"/>
  <c r="O36" i="17"/>
  <c r="M36" i="17"/>
  <c r="O37" i="17"/>
  <c r="M37" i="17"/>
  <c r="O38" i="17"/>
  <c r="M38" i="17"/>
  <c r="O39" i="17"/>
  <c r="M39" i="17"/>
  <c r="O40" i="17"/>
  <c r="M40" i="17"/>
  <c r="O41" i="17"/>
  <c r="M41" i="17"/>
  <c r="O42" i="17"/>
  <c r="M42" i="17"/>
  <c r="O43" i="17"/>
  <c r="M43" i="17"/>
  <c r="O44" i="17"/>
  <c r="M44" i="17"/>
  <c r="O45" i="17"/>
  <c r="M45" i="17"/>
  <c r="O46" i="17"/>
  <c r="M46" i="17"/>
  <c r="O47" i="17"/>
  <c r="M47" i="17"/>
  <c r="O48" i="17"/>
  <c r="M48" i="17"/>
  <c r="O49" i="17"/>
  <c r="M49" i="17"/>
  <c r="O50" i="17"/>
  <c r="M50" i="17"/>
  <c r="O51" i="17"/>
  <c r="M51" i="17"/>
  <c r="O52" i="17"/>
  <c r="M52" i="17"/>
  <c r="O53" i="17"/>
  <c r="M53" i="17"/>
  <c r="O54" i="17"/>
  <c r="M54" i="17"/>
  <c r="O55" i="17"/>
  <c r="M55" i="17"/>
  <c r="O56" i="17"/>
  <c r="M56" i="17"/>
  <c r="O57" i="17"/>
  <c r="M57" i="17"/>
  <c r="O58" i="17"/>
  <c r="M58" i="17"/>
  <c r="O59" i="17"/>
  <c r="M59" i="17"/>
  <c r="O60" i="17"/>
  <c r="M60" i="17"/>
  <c r="O61" i="17"/>
  <c r="M61" i="17"/>
  <c r="O62" i="17"/>
  <c r="M62" i="17"/>
  <c r="O63" i="17"/>
  <c r="M63" i="17"/>
  <c r="O64" i="17"/>
  <c r="M64" i="17"/>
  <c r="O65" i="17"/>
  <c r="M65" i="17"/>
  <c r="O66" i="17"/>
  <c r="M66" i="17"/>
  <c r="O67" i="17"/>
  <c r="M67" i="17"/>
  <c r="O68" i="17"/>
  <c r="M68" i="17"/>
  <c r="O69" i="17"/>
  <c r="M69" i="17"/>
  <c r="O70" i="17"/>
  <c r="M70" i="17"/>
  <c r="O71" i="17"/>
  <c r="M71" i="17"/>
  <c r="O72" i="17"/>
  <c r="M72" i="17"/>
  <c r="O73" i="17"/>
  <c r="M73" i="17"/>
  <c r="O74" i="17"/>
  <c r="M74" i="17"/>
  <c r="O75" i="17"/>
  <c r="M75" i="17"/>
  <c r="O76" i="17"/>
  <c r="M76" i="17"/>
  <c r="O77" i="17"/>
  <c r="M77" i="17"/>
  <c r="O78" i="17"/>
  <c r="M78" i="17"/>
  <c r="O79" i="17"/>
  <c r="M79" i="17"/>
  <c r="O80" i="17"/>
  <c r="M80" i="17"/>
  <c r="O81" i="17"/>
  <c r="M81" i="17"/>
  <c r="O82" i="17"/>
  <c r="M82" i="17"/>
  <c r="O83" i="17"/>
  <c r="M83" i="17"/>
  <c r="O84" i="17"/>
  <c r="M84" i="17"/>
  <c r="O85" i="17"/>
  <c r="M85" i="17"/>
  <c r="O86" i="17"/>
  <c r="M86" i="17"/>
  <c r="O87" i="17"/>
  <c r="M87" i="17"/>
  <c r="O88" i="17"/>
  <c r="M88" i="17"/>
  <c r="O89" i="17"/>
  <c r="M89" i="17"/>
  <c r="O90" i="17"/>
  <c r="M90" i="17"/>
  <c r="O91" i="17"/>
  <c r="M91" i="17"/>
  <c r="O92" i="17"/>
  <c r="M92" i="17"/>
  <c r="O93" i="17"/>
  <c r="M93" i="17"/>
  <c r="O94" i="17"/>
  <c r="M94" i="17"/>
  <c r="O95" i="17"/>
  <c r="M95" i="17"/>
  <c r="O96" i="17"/>
  <c r="M96" i="17"/>
  <c r="O97" i="17"/>
  <c r="M97" i="17"/>
  <c r="O98" i="17"/>
  <c r="M98" i="17"/>
  <c r="O99" i="17"/>
  <c r="M99" i="17"/>
  <c r="O100" i="17"/>
  <c r="M100" i="17"/>
  <c r="O101" i="17"/>
  <c r="M101" i="17"/>
  <c r="O102" i="17"/>
  <c r="M102" i="17"/>
  <c r="O103" i="17"/>
  <c r="M103" i="17"/>
  <c r="O104" i="17"/>
  <c r="M104" i="17"/>
  <c r="O105" i="17"/>
  <c r="M105" i="17"/>
  <c r="O106" i="17"/>
  <c r="M106" i="17"/>
  <c r="O107" i="17"/>
  <c r="M107" i="17"/>
  <c r="O108" i="17"/>
  <c r="M108" i="17"/>
  <c r="O109" i="17"/>
  <c r="M109" i="17"/>
  <c r="O110" i="17"/>
  <c r="M110" i="17"/>
  <c r="O111" i="17"/>
  <c r="M111" i="17"/>
  <c r="O112" i="17"/>
  <c r="M112" i="17"/>
  <c r="O113" i="17"/>
  <c r="M113" i="17"/>
  <c r="O114" i="17"/>
  <c r="M114" i="17"/>
  <c r="O115" i="17"/>
  <c r="M115" i="17"/>
  <c r="O116" i="17"/>
  <c r="M116" i="17"/>
  <c r="O117" i="17"/>
  <c r="M117" i="17"/>
  <c r="O118" i="17"/>
  <c r="M118" i="17"/>
  <c r="O119" i="17"/>
  <c r="M119" i="17"/>
  <c r="O120" i="17"/>
  <c r="M120" i="17"/>
  <c r="O121" i="17"/>
  <c r="M121" i="17"/>
  <c r="O122" i="17"/>
  <c r="M122" i="17"/>
  <c r="O123" i="17"/>
  <c r="M123" i="17"/>
  <c r="O124" i="17"/>
  <c r="M124" i="17"/>
  <c r="O125" i="17"/>
  <c r="M125" i="17"/>
  <c r="O126" i="17"/>
  <c r="M126" i="17"/>
  <c r="O127" i="17"/>
  <c r="M127" i="17"/>
  <c r="O128" i="17"/>
  <c r="M128" i="17"/>
  <c r="O129" i="17"/>
  <c r="M129" i="17"/>
  <c r="O130" i="17"/>
  <c r="M130" i="17"/>
  <c r="O131" i="17"/>
  <c r="M131" i="17"/>
  <c r="O132" i="17"/>
  <c r="M132" i="17"/>
  <c r="O133" i="17"/>
  <c r="M133" i="17"/>
  <c r="O134" i="17"/>
  <c r="M134" i="17"/>
  <c r="O135" i="17"/>
  <c r="M135" i="17"/>
  <c r="O136" i="17"/>
  <c r="M136" i="17"/>
  <c r="O137" i="17"/>
  <c r="M137" i="17"/>
  <c r="O138" i="17"/>
  <c r="M138" i="17"/>
  <c r="O139" i="17"/>
  <c r="M139" i="17"/>
  <c r="O140" i="17"/>
  <c r="M140" i="17"/>
  <c r="O141" i="17"/>
  <c r="M141" i="17"/>
  <c r="O142" i="17"/>
  <c r="M142" i="17"/>
  <c r="O143" i="17"/>
  <c r="M143" i="17"/>
  <c r="O144" i="17"/>
  <c r="M144" i="17"/>
  <c r="O145" i="17"/>
  <c r="M145" i="17"/>
  <c r="O146" i="17"/>
  <c r="M146" i="17"/>
  <c r="O147" i="17"/>
  <c r="M147" i="17"/>
  <c r="O148" i="17"/>
  <c r="M148" i="17"/>
  <c r="O149" i="17"/>
  <c r="M149" i="17"/>
  <c r="O150" i="17"/>
  <c r="M150" i="17"/>
  <c r="O151" i="17"/>
  <c r="M151" i="17"/>
  <c r="O152" i="17"/>
  <c r="M152" i="17"/>
  <c r="O153" i="17"/>
  <c r="M153" i="17"/>
  <c r="O154" i="17"/>
  <c r="M154" i="17"/>
  <c r="O155" i="17"/>
  <c r="M155" i="17"/>
  <c r="O156" i="17"/>
  <c r="M156" i="17"/>
  <c r="O157" i="17"/>
  <c r="M157" i="17"/>
  <c r="O158" i="17"/>
  <c r="M158" i="17"/>
  <c r="O159" i="17"/>
  <c r="M159" i="17"/>
  <c r="O160" i="17"/>
  <c r="M160" i="17"/>
  <c r="O161" i="17"/>
  <c r="M161" i="17"/>
  <c r="O162" i="17"/>
  <c r="M162" i="17"/>
  <c r="O163" i="17"/>
  <c r="M163" i="17"/>
  <c r="O164" i="17"/>
  <c r="M164" i="17"/>
  <c r="O165" i="17"/>
  <c r="M165" i="17"/>
  <c r="O166" i="17"/>
  <c r="M166" i="17"/>
  <c r="O167" i="17"/>
  <c r="M167" i="17"/>
  <c r="O168" i="17"/>
  <c r="M168" i="17"/>
  <c r="O169" i="17"/>
  <c r="M169" i="17"/>
  <c r="O170" i="17"/>
  <c r="M170" i="17"/>
  <c r="O171" i="17"/>
  <c r="M171" i="17"/>
  <c r="O172" i="17"/>
  <c r="M172" i="17"/>
  <c r="O173" i="17"/>
  <c r="M173" i="17"/>
  <c r="O174" i="17"/>
  <c r="M174" i="17"/>
  <c r="O175" i="17"/>
  <c r="M175" i="17"/>
  <c r="O176" i="17"/>
  <c r="M176" i="17"/>
  <c r="O177" i="17"/>
  <c r="M177" i="17"/>
  <c r="O178" i="17"/>
  <c r="M178" i="17"/>
  <c r="O179" i="17"/>
  <c r="M179" i="17"/>
  <c r="O180" i="17"/>
  <c r="M180" i="17"/>
  <c r="O181" i="17"/>
  <c r="M181" i="17"/>
  <c r="O182" i="17"/>
  <c r="M182" i="17"/>
  <c r="O183" i="17"/>
  <c r="M183" i="17"/>
  <c r="O184" i="17"/>
  <c r="M184" i="17"/>
  <c r="O185" i="17"/>
  <c r="M185" i="17"/>
  <c r="O186" i="17"/>
  <c r="M186" i="17"/>
  <c r="O187" i="17"/>
  <c r="M187" i="17"/>
  <c r="O188" i="17"/>
  <c r="M188" i="17"/>
  <c r="O189" i="17"/>
  <c r="M189" i="17"/>
  <c r="O190" i="17"/>
  <c r="M190" i="17"/>
  <c r="O191" i="17"/>
  <c r="M191" i="17"/>
  <c r="O192" i="17"/>
  <c r="M192" i="17"/>
  <c r="O193" i="17"/>
  <c r="M193" i="17"/>
  <c r="O194" i="17"/>
  <c r="M194" i="17"/>
  <c r="O195" i="17"/>
  <c r="M195" i="17"/>
  <c r="O196" i="17"/>
  <c r="M196" i="17"/>
  <c r="O197" i="17"/>
  <c r="M197" i="17"/>
  <c r="O198" i="17"/>
  <c r="M198" i="17"/>
  <c r="O199" i="17"/>
  <c r="M199" i="17"/>
  <c r="O200" i="17"/>
  <c r="M200" i="17"/>
  <c r="O201" i="17"/>
  <c r="M201" i="17"/>
  <c r="O202" i="17"/>
  <c r="M202" i="17"/>
  <c r="O203" i="17"/>
  <c r="M203" i="17"/>
  <c r="O204" i="17"/>
  <c r="M204" i="17"/>
  <c r="O205" i="17"/>
  <c r="M205" i="17"/>
  <c r="O206" i="17"/>
  <c r="M206" i="17"/>
  <c r="O207" i="17"/>
  <c r="M207" i="17"/>
  <c r="O208" i="17"/>
  <c r="M208" i="17"/>
  <c r="O209" i="17"/>
  <c r="M209" i="17"/>
  <c r="O210" i="17"/>
  <c r="M210" i="17"/>
  <c r="O211" i="17"/>
  <c r="M211" i="17"/>
  <c r="O212" i="17"/>
  <c r="M212" i="17"/>
  <c r="O213" i="17"/>
  <c r="M213" i="17"/>
  <c r="O214" i="17"/>
  <c r="M214" i="17"/>
  <c r="O215" i="17"/>
  <c r="M215" i="17"/>
  <c r="O216" i="17"/>
  <c r="M216" i="17"/>
  <c r="O217" i="17"/>
  <c r="M217" i="17"/>
  <c r="O218" i="17"/>
  <c r="M218" i="17"/>
  <c r="O219" i="17"/>
  <c r="M219" i="17"/>
  <c r="O220" i="17"/>
  <c r="M220" i="17"/>
  <c r="O221" i="17"/>
  <c r="M221" i="17"/>
  <c r="O222" i="17"/>
  <c r="M222" i="17"/>
  <c r="O223" i="17"/>
  <c r="M223" i="17"/>
  <c r="O224" i="17"/>
  <c r="M224" i="17"/>
  <c r="O225" i="17"/>
  <c r="M225" i="17"/>
  <c r="O226" i="17"/>
  <c r="M226" i="17"/>
  <c r="O227" i="17"/>
  <c r="M227" i="17"/>
  <c r="O228" i="17"/>
  <c r="M228" i="17"/>
  <c r="O229" i="17"/>
  <c r="M229" i="17"/>
  <c r="O230" i="17"/>
  <c r="M230" i="17"/>
  <c r="O231" i="17"/>
  <c r="M231" i="17"/>
  <c r="O232" i="17"/>
  <c r="M232" i="17"/>
  <c r="O233" i="17"/>
  <c r="M233" i="17"/>
  <c r="O234" i="17"/>
  <c r="M234" i="17"/>
  <c r="O235" i="17"/>
  <c r="M235" i="17"/>
  <c r="O236" i="17"/>
  <c r="M236" i="17"/>
  <c r="O237" i="17"/>
  <c r="M237" i="17"/>
  <c r="O238" i="17"/>
  <c r="M238" i="17"/>
  <c r="O239" i="17"/>
  <c r="M239" i="17"/>
  <c r="O240" i="17"/>
  <c r="M240" i="17"/>
  <c r="O241" i="17"/>
  <c r="M241" i="17"/>
  <c r="O242" i="17"/>
  <c r="M242" i="17"/>
  <c r="O243" i="17"/>
  <c r="M243" i="17"/>
  <c r="O244" i="17"/>
  <c r="M244" i="17"/>
  <c r="O245" i="17"/>
  <c r="M245" i="17"/>
  <c r="O246" i="17"/>
  <c r="M246" i="17"/>
  <c r="O247" i="17"/>
  <c r="M247" i="17"/>
  <c r="O248" i="17"/>
  <c r="M248" i="17"/>
  <c r="O249" i="17"/>
  <c r="M249" i="17"/>
  <c r="O250" i="17"/>
  <c r="M250" i="17"/>
  <c r="O251" i="17"/>
  <c r="M251" i="17"/>
  <c r="O252" i="17"/>
  <c r="M252" i="17"/>
  <c r="O253" i="17"/>
  <c r="M253" i="17"/>
  <c r="O254" i="17"/>
  <c r="M254" i="17"/>
  <c r="O255" i="17"/>
  <c r="M255" i="17"/>
  <c r="O256" i="17"/>
  <c r="M256" i="17"/>
  <c r="O257" i="17"/>
  <c r="M257" i="17"/>
  <c r="O258" i="17"/>
  <c r="M258" i="17"/>
  <c r="O259" i="17"/>
  <c r="M259" i="17"/>
  <c r="O260" i="17"/>
  <c r="M260" i="17"/>
  <c r="O261" i="17"/>
  <c r="M261" i="17"/>
  <c r="O262" i="17"/>
  <c r="M262" i="17"/>
  <c r="O263" i="17"/>
  <c r="M263" i="17"/>
  <c r="O264" i="17"/>
  <c r="M264" i="17"/>
  <c r="O265" i="17"/>
  <c r="M265" i="17"/>
  <c r="O266" i="17"/>
  <c r="M266" i="17"/>
  <c r="O267" i="17"/>
  <c r="M267" i="17"/>
  <c r="O268" i="17"/>
  <c r="M268" i="17"/>
  <c r="O269" i="17"/>
  <c r="M269" i="17"/>
  <c r="O270" i="17"/>
  <c r="M270" i="17"/>
  <c r="O271" i="17"/>
  <c r="M271" i="17"/>
  <c r="O272" i="17"/>
  <c r="M272" i="17"/>
  <c r="O273" i="17"/>
  <c r="M273" i="17"/>
  <c r="O274" i="17"/>
  <c r="M274" i="17"/>
  <c r="O275" i="17"/>
  <c r="M275" i="17"/>
  <c r="O276" i="17"/>
  <c r="M276" i="17"/>
  <c r="O277" i="17"/>
  <c r="M277" i="17"/>
  <c r="O278" i="17"/>
  <c r="M278" i="17"/>
  <c r="O279" i="17"/>
  <c r="M279" i="17"/>
  <c r="O280" i="17"/>
  <c r="M280" i="17"/>
  <c r="O281" i="17"/>
  <c r="M281" i="17"/>
  <c r="O282" i="17"/>
  <c r="M282" i="17"/>
  <c r="O283" i="17"/>
  <c r="M283" i="17"/>
  <c r="O284" i="17"/>
  <c r="M284" i="17"/>
  <c r="O285" i="17"/>
  <c r="M285" i="17"/>
  <c r="O286" i="17"/>
  <c r="M286" i="17"/>
  <c r="O287" i="17"/>
  <c r="M287" i="17"/>
  <c r="O288" i="17"/>
  <c r="M288" i="17"/>
  <c r="O289" i="17"/>
  <c r="M289" i="17"/>
  <c r="O290" i="17"/>
  <c r="M290" i="17"/>
  <c r="O291" i="17"/>
  <c r="M291" i="17"/>
  <c r="O292" i="17"/>
  <c r="M292" i="17"/>
  <c r="O293" i="17"/>
  <c r="M293" i="17"/>
  <c r="O294" i="17"/>
  <c r="M294" i="17"/>
  <c r="O295" i="17"/>
  <c r="M295" i="17"/>
  <c r="O296" i="17"/>
  <c r="M296" i="17"/>
  <c r="O297" i="17"/>
  <c r="M297" i="17"/>
  <c r="O298" i="17"/>
  <c r="M298" i="17"/>
  <c r="O299" i="17"/>
  <c r="M299" i="17"/>
  <c r="O300" i="17"/>
  <c r="M300" i="17"/>
  <c r="O301" i="17"/>
  <c r="M301" i="17"/>
  <c r="O302" i="17"/>
  <c r="M302" i="17"/>
  <c r="O303" i="17"/>
  <c r="M303" i="17"/>
  <c r="O304" i="17"/>
  <c r="M304" i="17"/>
  <c r="O305" i="17"/>
  <c r="M305" i="17"/>
  <c r="O306" i="17"/>
  <c r="M306" i="17"/>
  <c r="O307" i="17"/>
  <c r="M307" i="17"/>
  <c r="O308" i="17"/>
  <c r="M308" i="17"/>
  <c r="O309" i="17"/>
  <c r="M309" i="17"/>
  <c r="O310" i="17"/>
  <c r="M310" i="17"/>
  <c r="O311" i="17"/>
  <c r="M311" i="17"/>
  <c r="O312" i="17"/>
  <c r="M312" i="17"/>
  <c r="O313" i="17"/>
  <c r="M313" i="17"/>
  <c r="O314" i="17"/>
  <c r="M314" i="17"/>
  <c r="O315" i="17"/>
  <c r="M315" i="17"/>
  <c r="O316" i="17"/>
  <c r="M316" i="17"/>
  <c r="O317" i="17"/>
  <c r="M317" i="17"/>
  <c r="O318" i="17"/>
  <c r="M318" i="17"/>
  <c r="O319" i="17"/>
  <c r="M319" i="17"/>
  <c r="O320" i="17"/>
  <c r="M320" i="17"/>
  <c r="O321" i="17"/>
  <c r="M321" i="17"/>
  <c r="O322" i="17"/>
  <c r="M322" i="17"/>
  <c r="O323" i="17"/>
  <c r="M323" i="17"/>
  <c r="O324" i="17"/>
  <c r="M324" i="17"/>
  <c r="O325" i="17"/>
  <c r="M325" i="17"/>
  <c r="O326" i="17"/>
  <c r="M326" i="17"/>
  <c r="O327" i="17"/>
  <c r="M327" i="17"/>
  <c r="O328" i="17"/>
  <c r="M328" i="17"/>
  <c r="O329" i="17"/>
  <c r="M329" i="17"/>
  <c r="O330" i="17"/>
  <c r="M330" i="17"/>
  <c r="O331" i="17"/>
  <c r="M331" i="17"/>
  <c r="O332" i="17"/>
  <c r="M332" i="17"/>
  <c r="O333" i="17"/>
  <c r="M333" i="17"/>
  <c r="O334" i="17"/>
  <c r="M334" i="17"/>
  <c r="O335" i="17"/>
  <c r="M335" i="17"/>
  <c r="O336" i="17"/>
  <c r="M336" i="17"/>
  <c r="O337" i="17"/>
  <c r="M337" i="17"/>
  <c r="O338" i="17"/>
  <c r="M338" i="17"/>
  <c r="O339" i="17"/>
  <c r="M339" i="17"/>
  <c r="O340" i="17"/>
  <c r="M340" i="17"/>
  <c r="O341" i="17"/>
  <c r="M341" i="17"/>
  <c r="O342" i="17"/>
  <c r="M342" i="17"/>
  <c r="O343" i="17"/>
  <c r="M343" i="17"/>
  <c r="O344" i="17"/>
  <c r="M344" i="17"/>
  <c r="O345" i="17"/>
  <c r="M345" i="17"/>
  <c r="O346" i="17"/>
  <c r="M346" i="17"/>
  <c r="O347" i="17"/>
  <c r="M347" i="17"/>
  <c r="O348" i="17"/>
  <c r="M348" i="17"/>
  <c r="O349" i="17"/>
  <c r="M349" i="17"/>
  <c r="O350" i="17"/>
  <c r="M350" i="17"/>
  <c r="O351" i="17"/>
  <c r="M351" i="17"/>
  <c r="O352" i="17"/>
  <c r="M352" i="17"/>
  <c r="O353" i="17"/>
  <c r="M353" i="17"/>
  <c r="O354" i="17"/>
  <c r="M354" i="17"/>
  <c r="O355" i="17"/>
  <c r="M355" i="17"/>
  <c r="O356" i="17"/>
  <c r="M356" i="17"/>
  <c r="O357" i="17"/>
  <c r="M357" i="17"/>
  <c r="O358" i="17"/>
  <c r="M358" i="17"/>
  <c r="O359" i="17"/>
  <c r="M359" i="17"/>
  <c r="O360" i="17"/>
  <c r="M360" i="17"/>
  <c r="O361" i="17"/>
  <c r="M361" i="17"/>
  <c r="O362" i="17"/>
  <c r="M362" i="17"/>
  <c r="O363" i="17"/>
  <c r="M363" i="17"/>
  <c r="O364" i="17"/>
  <c r="M364" i="17"/>
  <c r="O365" i="17"/>
  <c r="M365" i="17"/>
  <c r="O366" i="17"/>
  <c r="M366" i="17"/>
  <c r="O367" i="17"/>
  <c r="M367" i="17"/>
  <c r="O368" i="17"/>
  <c r="M368" i="17"/>
  <c r="O369" i="17"/>
  <c r="M369" i="17"/>
  <c r="O370" i="17"/>
  <c r="M370" i="17"/>
  <c r="O371" i="17"/>
  <c r="M371" i="17"/>
  <c r="O372" i="17"/>
  <c r="M372" i="17"/>
  <c r="O373" i="17"/>
  <c r="M373" i="17"/>
  <c r="O374" i="17"/>
  <c r="M374" i="17"/>
  <c r="O375" i="17"/>
  <c r="M375" i="17"/>
  <c r="O376" i="17"/>
  <c r="M376" i="17"/>
  <c r="O377" i="17"/>
  <c r="M377" i="17"/>
  <c r="O378" i="17"/>
  <c r="M378" i="17"/>
  <c r="O379" i="17"/>
  <c r="M379" i="17"/>
  <c r="O380" i="17"/>
  <c r="M380" i="17"/>
  <c r="O381" i="17"/>
  <c r="M381" i="17"/>
  <c r="O382" i="17"/>
  <c r="M382" i="17"/>
  <c r="O383" i="17"/>
  <c r="M383" i="17"/>
  <c r="O384" i="17"/>
  <c r="M384" i="17"/>
  <c r="O385" i="17"/>
  <c r="M385" i="17"/>
  <c r="O386" i="17"/>
  <c r="M386" i="17"/>
  <c r="O387" i="17"/>
  <c r="M387" i="17"/>
  <c r="O388" i="17"/>
  <c r="M388" i="17"/>
  <c r="O389" i="17"/>
  <c r="M389" i="17"/>
  <c r="O390" i="17"/>
  <c r="M390" i="17"/>
  <c r="O391" i="17"/>
  <c r="M391" i="17"/>
  <c r="O392" i="17"/>
  <c r="M392" i="17"/>
  <c r="O393" i="17"/>
  <c r="M393" i="17"/>
  <c r="O394" i="17"/>
  <c r="M394" i="17"/>
  <c r="O395" i="17"/>
  <c r="M395" i="17"/>
  <c r="O396" i="17"/>
  <c r="M396" i="17"/>
  <c r="O397" i="17"/>
  <c r="M397" i="17"/>
  <c r="O398" i="17"/>
  <c r="M398" i="17"/>
  <c r="O399" i="17"/>
  <c r="M399" i="17"/>
  <c r="O400" i="17"/>
  <c r="M400" i="17"/>
  <c r="O401" i="17"/>
  <c r="M401" i="17"/>
  <c r="O402" i="17"/>
  <c r="M402" i="17"/>
  <c r="O403" i="17"/>
  <c r="M403" i="17"/>
  <c r="O404" i="17"/>
  <c r="M404" i="17"/>
  <c r="O405" i="17"/>
  <c r="M405" i="17"/>
  <c r="O406" i="17"/>
  <c r="M406" i="17"/>
  <c r="O407" i="17"/>
  <c r="M407" i="17"/>
  <c r="O408" i="17"/>
  <c r="M408" i="17"/>
  <c r="O409" i="17"/>
  <c r="M409" i="17"/>
  <c r="O410" i="17"/>
  <c r="M410" i="17"/>
  <c r="O411" i="17"/>
  <c r="M411" i="17"/>
  <c r="O412" i="17"/>
  <c r="M412" i="17"/>
  <c r="O413" i="17"/>
  <c r="M413" i="17"/>
  <c r="O414" i="17"/>
  <c r="M414" i="17"/>
  <c r="O415" i="17"/>
  <c r="M415" i="17"/>
  <c r="O416" i="17"/>
  <c r="M416" i="17"/>
  <c r="O417" i="17"/>
  <c r="M417" i="17"/>
  <c r="O418" i="17"/>
  <c r="M418" i="17"/>
  <c r="O419" i="17"/>
  <c r="M419" i="17"/>
  <c r="O420" i="17"/>
  <c r="M420" i="17"/>
  <c r="O421" i="17"/>
  <c r="M421" i="17"/>
  <c r="O422" i="17"/>
  <c r="M422" i="17"/>
  <c r="O423" i="17"/>
  <c r="M423" i="17"/>
  <c r="O424" i="17"/>
  <c r="M424" i="17"/>
  <c r="O425" i="17"/>
  <c r="M425" i="17"/>
  <c r="O426" i="17"/>
  <c r="M426" i="17"/>
  <c r="O427" i="17"/>
  <c r="M427" i="17"/>
  <c r="O428" i="17"/>
  <c r="M428" i="17"/>
  <c r="O429" i="17"/>
  <c r="M429" i="17"/>
  <c r="O430" i="17"/>
  <c r="M430" i="17"/>
  <c r="O431" i="17"/>
  <c r="M431" i="17"/>
  <c r="O432" i="17"/>
  <c r="M432" i="17"/>
  <c r="O433" i="17"/>
  <c r="M433" i="17"/>
  <c r="O434" i="17"/>
  <c r="M434" i="17"/>
  <c r="O435" i="17"/>
  <c r="M435" i="17"/>
  <c r="O436" i="17"/>
  <c r="M436" i="17"/>
  <c r="O437" i="17"/>
  <c r="M437" i="17"/>
  <c r="O438" i="17"/>
  <c r="M438" i="17"/>
  <c r="O439" i="17"/>
  <c r="M439" i="17"/>
  <c r="O440" i="17"/>
  <c r="M440" i="17"/>
  <c r="O441" i="17"/>
  <c r="M441" i="17"/>
  <c r="O442" i="17"/>
  <c r="M442" i="17"/>
  <c r="O443" i="17"/>
  <c r="M443" i="17"/>
  <c r="O444" i="17"/>
  <c r="M444" i="17"/>
  <c r="O445" i="17"/>
  <c r="M445" i="17"/>
  <c r="O446" i="17"/>
  <c r="M446" i="17"/>
  <c r="O447" i="17"/>
  <c r="M447" i="17"/>
  <c r="O448" i="17"/>
  <c r="M448" i="17"/>
  <c r="O449" i="17"/>
  <c r="M449" i="17"/>
  <c r="O450" i="17"/>
  <c r="M450" i="17"/>
  <c r="O451" i="17"/>
  <c r="M451" i="17"/>
  <c r="O452" i="17"/>
  <c r="M452" i="17"/>
  <c r="O453" i="17"/>
  <c r="M453" i="17"/>
  <c r="O454" i="17"/>
  <c r="M454" i="17"/>
  <c r="O455" i="17"/>
  <c r="M455" i="17"/>
  <c r="O456" i="17"/>
  <c r="M456" i="17"/>
  <c r="O457" i="17"/>
  <c r="M457" i="17"/>
  <c r="O458" i="17"/>
  <c r="M458" i="17"/>
  <c r="O459" i="17"/>
  <c r="M459" i="17"/>
  <c r="O460" i="17"/>
  <c r="M460" i="17"/>
  <c r="O461" i="17"/>
  <c r="M461" i="17"/>
  <c r="O462" i="17"/>
  <c r="M462" i="17"/>
  <c r="O463" i="17"/>
  <c r="M463" i="17"/>
  <c r="O464" i="17"/>
  <c r="M464" i="17"/>
  <c r="O465" i="17"/>
  <c r="M465" i="17"/>
  <c r="O466" i="17"/>
  <c r="M466" i="17"/>
  <c r="O467" i="17"/>
  <c r="M467" i="17"/>
  <c r="O468" i="17"/>
  <c r="M468" i="17"/>
  <c r="O469" i="17"/>
  <c r="M469" i="17"/>
  <c r="O470" i="17"/>
  <c r="M470" i="17"/>
  <c r="O471" i="17"/>
  <c r="M471" i="17"/>
  <c r="O472" i="17"/>
  <c r="M472" i="17"/>
  <c r="O473" i="17"/>
  <c r="M473" i="17"/>
  <c r="O474" i="17"/>
  <c r="M474" i="17"/>
  <c r="O475" i="17"/>
  <c r="M475" i="17"/>
  <c r="O476" i="17"/>
  <c r="M476" i="17"/>
  <c r="O477" i="17"/>
  <c r="M477" i="17"/>
  <c r="O478" i="17"/>
  <c r="M478" i="17"/>
  <c r="O479" i="17"/>
  <c r="M479" i="17"/>
  <c r="O480" i="17"/>
  <c r="M480" i="17"/>
  <c r="O481" i="17"/>
  <c r="M481" i="17"/>
  <c r="O482" i="17"/>
  <c r="M482" i="17"/>
  <c r="O483" i="17"/>
  <c r="M483" i="17"/>
  <c r="O484" i="17"/>
  <c r="M484" i="17"/>
  <c r="O485" i="17"/>
  <c r="M485" i="17"/>
  <c r="O486" i="17"/>
  <c r="M486" i="17"/>
  <c r="O487" i="17"/>
  <c r="M487" i="17"/>
  <c r="O488" i="17"/>
  <c r="M488" i="17"/>
  <c r="O489" i="17"/>
  <c r="M489" i="17"/>
  <c r="O490" i="17"/>
  <c r="M490" i="17"/>
  <c r="O491" i="17"/>
  <c r="M491" i="17"/>
  <c r="O492" i="17"/>
  <c r="M492" i="17"/>
  <c r="O493" i="17"/>
  <c r="M493" i="17"/>
  <c r="O494" i="17"/>
  <c r="M494" i="17"/>
  <c r="O495" i="17"/>
  <c r="M495" i="17"/>
  <c r="O496" i="17"/>
  <c r="M496" i="17"/>
  <c r="O497" i="17"/>
  <c r="M497" i="17"/>
  <c r="O498" i="17"/>
  <c r="M498" i="17"/>
  <c r="O499" i="17"/>
  <c r="M499" i="17"/>
  <c r="O500" i="17"/>
  <c r="M500" i="17"/>
  <c r="O501" i="17"/>
  <c r="M501" i="17"/>
  <c r="O502" i="17"/>
  <c r="M502" i="17"/>
  <c r="O503" i="17"/>
  <c r="M503" i="17"/>
  <c r="O504" i="17"/>
  <c r="M504" i="17"/>
  <c r="O505" i="17"/>
  <c r="M505" i="17"/>
  <c r="O506" i="17"/>
  <c r="M506" i="17"/>
  <c r="O507" i="17"/>
  <c r="M507" i="17"/>
  <c r="O508" i="17"/>
  <c r="M508" i="17"/>
  <c r="O509" i="17"/>
  <c r="M509" i="17"/>
  <c r="O510" i="17"/>
  <c r="M510" i="17"/>
  <c r="O511" i="17"/>
  <c r="M511" i="17"/>
  <c r="O512" i="17"/>
  <c r="M512" i="17"/>
  <c r="O513" i="17"/>
  <c r="M513" i="17"/>
  <c r="O514" i="17"/>
  <c r="M514" i="17"/>
  <c r="O515" i="17"/>
  <c r="M515" i="17"/>
  <c r="O516" i="17"/>
  <c r="M516" i="17"/>
  <c r="O517" i="17"/>
  <c r="M517" i="17"/>
  <c r="O518" i="17"/>
  <c r="M518" i="17"/>
  <c r="O519" i="17"/>
  <c r="M519" i="17"/>
  <c r="O520" i="17"/>
  <c r="M520" i="17"/>
  <c r="O521" i="17"/>
  <c r="M521" i="17"/>
  <c r="O522" i="17"/>
  <c r="M522" i="17"/>
  <c r="O523" i="17"/>
  <c r="M523" i="17"/>
  <c r="O524" i="17"/>
  <c r="M524" i="17"/>
  <c r="O525" i="17"/>
  <c r="M525" i="17"/>
  <c r="O526" i="17"/>
  <c r="M526" i="17"/>
  <c r="O527" i="17"/>
  <c r="M527" i="17"/>
  <c r="O528" i="17"/>
  <c r="M528" i="17"/>
  <c r="O529" i="17"/>
  <c r="M529" i="17"/>
  <c r="O530" i="17"/>
  <c r="M530" i="17"/>
  <c r="O531" i="17"/>
  <c r="M531" i="17"/>
  <c r="O532" i="17"/>
  <c r="M532" i="17"/>
  <c r="O533" i="17"/>
  <c r="M533" i="17"/>
  <c r="O534" i="17"/>
  <c r="M534" i="17"/>
  <c r="O535" i="17"/>
  <c r="M535" i="17"/>
  <c r="O536" i="17"/>
  <c r="M536" i="17"/>
  <c r="O537" i="17"/>
  <c r="M537" i="17"/>
  <c r="O538" i="17"/>
  <c r="M538" i="17"/>
  <c r="O539" i="17"/>
  <c r="M539" i="17"/>
  <c r="O540" i="17"/>
  <c r="M540" i="17"/>
  <c r="O541" i="17"/>
  <c r="M541" i="17"/>
  <c r="O542" i="17"/>
  <c r="M542" i="17"/>
  <c r="O543" i="17"/>
  <c r="M543" i="17"/>
  <c r="O544" i="17"/>
  <c r="M544" i="17"/>
  <c r="O545" i="17"/>
  <c r="M545" i="17"/>
  <c r="O546" i="17"/>
  <c r="M546" i="17"/>
  <c r="O547" i="17"/>
  <c r="M547" i="17"/>
  <c r="O548" i="17"/>
  <c r="M548" i="17"/>
  <c r="O549" i="17"/>
  <c r="M549" i="17"/>
  <c r="O550" i="17"/>
  <c r="M550" i="17"/>
  <c r="O551" i="17"/>
  <c r="M551" i="17"/>
  <c r="O552" i="17"/>
  <c r="M552" i="17"/>
  <c r="O553" i="17"/>
  <c r="M553" i="17"/>
  <c r="O554" i="17"/>
  <c r="M554" i="17"/>
  <c r="O555" i="17"/>
  <c r="M555" i="17"/>
  <c r="O556" i="17"/>
  <c r="M556" i="17"/>
  <c r="O557" i="17"/>
  <c r="M557" i="17"/>
  <c r="O558" i="17"/>
  <c r="M558" i="17"/>
  <c r="O559" i="17"/>
  <c r="M559" i="17"/>
  <c r="O560" i="17"/>
  <c r="M560" i="17"/>
  <c r="O561" i="17"/>
  <c r="M561" i="17"/>
  <c r="O562" i="17"/>
  <c r="M562" i="17"/>
  <c r="O563" i="17"/>
  <c r="M563" i="17"/>
  <c r="O564" i="17"/>
  <c r="M564" i="17"/>
  <c r="O565" i="17"/>
  <c r="M565" i="17"/>
  <c r="O566" i="17"/>
  <c r="M566" i="17"/>
  <c r="O567" i="17"/>
  <c r="M567" i="17"/>
  <c r="O568" i="17"/>
  <c r="M568" i="17"/>
  <c r="O569" i="17"/>
  <c r="M569" i="17"/>
  <c r="O570" i="17"/>
  <c r="M570" i="17"/>
  <c r="O571" i="17"/>
  <c r="M571" i="17"/>
  <c r="O572" i="17"/>
  <c r="M572" i="17"/>
  <c r="O573" i="17"/>
  <c r="M573" i="17"/>
  <c r="O574" i="17"/>
  <c r="M574" i="17"/>
  <c r="O575" i="17"/>
  <c r="M575" i="17"/>
  <c r="O576" i="17"/>
  <c r="M576" i="17"/>
  <c r="O577" i="17"/>
  <c r="M577" i="17"/>
  <c r="O578" i="17"/>
  <c r="M578" i="17"/>
  <c r="O579" i="17"/>
  <c r="M579" i="17"/>
  <c r="O580" i="17"/>
  <c r="M580" i="17"/>
  <c r="O581" i="17"/>
  <c r="M581" i="17"/>
  <c r="O582" i="17"/>
  <c r="M582" i="17"/>
  <c r="O583" i="17"/>
  <c r="M583" i="17"/>
  <c r="O584" i="17"/>
  <c r="M584" i="17"/>
  <c r="O585" i="17"/>
  <c r="M585" i="17"/>
  <c r="O586" i="17"/>
  <c r="M586" i="17"/>
  <c r="O587" i="17"/>
  <c r="M587" i="17"/>
  <c r="O588" i="17"/>
  <c r="M588" i="17"/>
  <c r="O589" i="17"/>
  <c r="M589" i="17"/>
  <c r="O590" i="17"/>
  <c r="M590" i="17"/>
  <c r="O591" i="17"/>
  <c r="M591" i="17"/>
  <c r="O592" i="17"/>
  <c r="M592" i="17"/>
  <c r="O593" i="17"/>
  <c r="M593" i="17"/>
  <c r="O594" i="17"/>
  <c r="M594" i="17"/>
  <c r="O595" i="17"/>
  <c r="M595" i="17"/>
  <c r="O596" i="17"/>
  <c r="M596" i="17"/>
  <c r="O597" i="17"/>
  <c r="M597" i="17"/>
  <c r="O598" i="17"/>
  <c r="M598" i="17"/>
  <c r="O599" i="17"/>
  <c r="M599" i="17"/>
  <c r="O600" i="17"/>
  <c r="M600" i="17"/>
  <c r="O601" i="17"/>
  <c r="M601" i="17"/>
  <c r="O602" i="17"/>
  <c r="M602" i="17"/>
  <c r="O603" i="17"/>
  <c r="M603" i="17"/>
  <c r="O604" i="17"/>
  <c r="M604" i="17"/>
  <c r="O605" i="17"/>
  <c r="M605" i="17"/>
  <c r="O606" i="17"/>
  <c r="M606" i="17"/>
  <c r="O607" i="17"/>
  <c r="M607" i="17"/>
  <c r="O608" i="17"/>
  <c r="M608" i="17"/>
  <c r="O609" i="17"/>
  <c r="M609" i="17"/>
  <c r="O610" i="17"/>
  <c r="M610" i="17"/>
  <c r="O611" i="17"/>
  <c r="M611" i="17"/>
  <c r="O612" i="17"/>
  <c r="M612" i="17"/>
  <c r="O613" i="17"/>
  <c r="M613" i="17"/>
  <c r="O614" i="17"/>
  <c r="M614" i="17"/>
  <c r="O615" i="17"/>
  <c r="M615" i="17"/>
  <c r="O616" i="17"/>
  <c r="M616" i="17"/>
  <c r="O617" i="17"/>
  <c r="M617" i="17"/>
  <c r="O618" i="17"/>
  <c r="M618" i="17"/>
  <c r="O619" i="17"/>
  <c r="M619" i="17"/>
  <c r="O620" i="17"/>
  <c r="M620" i="17"/>
  <c r="O621" i="17"/>
  <c r="M621" i="17"/>
  <c r="O622" i="17"/>
  <c r="M622" i="17"/>
  <c r="O623" i="17"/>
  <c r="M623" i="17"/>
  <c r="O624" i="17"/>
  <c r="M624" i="17"/>
  <c r="O625" i="17"/>
  <c r="M625" i="17"/>
  <c r="O626" i="17"/>
  <c r="M626" i="17"/>
  <c r="O627" i="17"/>
  <c r="M627" i="17"/>
  <c r="O628" i="17"/>
  <c r="M628" i="17"/>
  <c r="O629" i="17"/>
  <c r="M629" i="17"/>
  <c r="O630" i="17"/>
  <c r="M630" i="17"/>
  <c r="O631" i="17"/>
  <c r="M631" i="17"/>
  <c r="O632" i="17"/>
  <c r="M632" i="17"/>
  <c r="O633" i="17"/>
  <c r="M633" i="17"/>
  <c r="O634" i="17"/>
  <c r="M634" i="17"/>
  <c r="O635" i="17"/>
  <c r="M635" i="17"/>
  <c r="O636" i="17"/>
  <c r="M636" i="17"/>
  <c r="O637" i="17"/>
  <c r="M637" i="17"/>
  <c r="O638" i="17"/>
  <c r="M638" i="17"/>
  <c r="O639" i="17"/>
  <c r="M639" i="17"/>
  <c r="O640" i="17"/>
  <c r="M640" i="17"/>
  <c r="O641" i="17"/>
  <c r="M641" i="17"/>
  <c r="O642" i="17"/>
  <c r="M642" i="17"/>
  <c r="O643" i="17"/>
  <c r="M643" i="17"/>
  <c r="O644" i="17"/>
  <c r="M644" i="17"/>
  <c r="O645" i="17"/>
  <c r="M645" i="17"/>
  <c r="O646" i="17"/>
  <c r="M646" i="17"/>
  <c r="O647" i="17"/>
  <c r="M647" i="17"/>
  <c r="O648" i="17"/>
  <c r="M648" i="17"/>
  <c r="O649" i="17"/>
  <c r="M649" i="17"/>
  <c r="O650" i="17"/>
  <c r="M650" i="17"/>
  <c r="O651" i="17"/>
  <c r="M651" i="17"/>
  <c r="O652" i="17"/>
  <c r="M652" i="17"/>
  <c r="O653" i="17"/>
  <c r="M653" i="17"/>
  <c r="O654" i="17"/>
  <c r="M654" i="17"/>
  <c r="O655" i="17"/>
  <c r="M655" i="17"/>
  <c r="O656" i="17"/>
  <c r="M656" i="17"/>
  <c r="O657" i="17"/>
  <c r="M657" i="17"/>
  <c r="O658" i="17"/>
  <c r="M658" i="17"/>
  <c r="O659" i="17"/>
  <c r="M659" i="17"/>
  <c r="O660" i="17"/>
  <c r="M660" i="17"/>
  <c r="O661" i="17"/>
  <c r="M661" i="17"/>
  <c r="O662" i="17"/>
  <c r="M662" i="17"/>
  <c r="O663" i="17"/>
  <c r="M663" i="17"/>
  <c r="O664" i="17"/>
  <c r="M664" i="17"/>
  <c r="O665" i="17"/>
  <c r="M665" i="17"/>
  <c r="O666" i="17"/>
  <c r="M666" i="17"/>
  <c r="O667" i="17"/>
  <c r="M667" i="17"/>
  <c r="O668" i="17"/>
  <c r="M668" i="17"/>
  <c r="O669" i="17"/>
  <c r="M669" i="17"/>
  <c r="O670" i="17"/>
  <c r="M670" i="17"/>
  <c r="O671" i="17"/>
  <c r="M671" i="17"/>
  <c r="O672" i="17"/>
  <c r="M672" i="17"/>
  <c r="O673" i="17"/>
  <c r="M673" i="17"/>
  <c r="O674" i="17"/>
  <c r="M674" i="17"/>
  <c r="O675" i="17"/>
  <c r="M675" i="17"/>
  <c r="O676" i="17"/>
  <c r="M676" i="17"/>
  <c r="O677" i="17"/>
  <c r="M677" i="17"/>
  <c r="O678" i="17"/>
  <c r="M678" i="17"/>
  <c r="O679" i="17"/>
  <c r="M679" i="17"/>
  <c r="O680" i="17"/>
  <c r="M680" i="17"/>
  <c r="O681" i="17"/>
  <c r="M681" i="17"/>
  <c r="O682" i="17"/>
  <c r="M682" i="17"/>
  <c r="O683" i="17"/>
  <c r="M683" i="17"/>
  <c r="O684" i="17"/>
  <c r="M684" i="17"/>
  <c r="O685" i="17"/>
  <c r="M685" i="17"/>
  <c r="O686" i="17"/>
  <c r="M686" i="17"/>
  <c r="O687" i="17"/>
  <c r="M687" i="17"/>
  <c r="O688" i="17"/>
  <c r="M688" i="17"/>
  <c r="O689" i="17"/>
  <c r="M689" i="17"/>
  <c r="O690" i="17"/>
  <c r="M690" i="17"/>
  <c r="O691" i="17"/>
  <c r="M691" i="17"/>
  <c r="O692" i="17"/>
  <c r="M692" i="17"/>
  <c r="O693" i="17"/>
  <c r="M693" i="17"/>
  <c r="O694" i="17"/>
  <c r="M694" i="17"/>
  <c r="O695" i="17"/>
  <c r="M695" i="17"/>
  <c r="O696" i="17"/>
  <c r="M696" i="17"/>
  <c r="O697" i="17"/>
  <c r="M697" i="17"/>
  <c r="O698" i="17"/>
  <c r="M698" i="17"/>
  <c r="O699" i="17"/>
  <c r="M699" i="17"/>
  <c r="O700" i="17"/>
  <c r="M700" i="17"/>
  <c r="O701" i="17"/>
  <c r="M701" i="17"/>
  <c r="O702" i="17"/>
  <c r="M702" i="17"/>
  <c r="O703" i="17"/>
  <c r="M703" i="17"/>
  <c r="O704" i="17"/>
  <c r="M704" i="17"/>
  <c r="O705" i="17"/>
  <c r="M705" i="17"/>
  <c r="O706" i="17"/>
  <c r="M706" i="17"/>
  <c r="O707" i="17"/>
  <c r="M707" i="17"/>
  <c r="O708" i="17"/>
  <c r="M708" i="17"/>
  <c r="O709" i="17"/>
  <c r="M709" i="17"/>
  <c r="O710" i="17"/>
  <c r="M710" i="17"/>
  <c r="O711" i="17"/>
  <c r="M711" i="17"/>
  <c r="O712" i="17"/>
  <c r="M712" i="17"/>
  <c r="O713" i="17"/>
  <c r="M713" i="17"/>
  <c r="O714" i="17"/>
  <c r="M714" i="17"/>
  <c r="O715" i="17"/>
  <c r="M715" i="17"/>
  <c r="O716" i="17"/>
  <c r="M716" i="17"/>
  <c r="O717" i="17"/>
  <c r="M717" i="17"/>
  <c r="O718" i="17"/>
  <c r="M718" i="17"/>
  <c r="O719" i="17"/>
  <c r="M719" i="17"/>
  <c r="O720" i="17"/>
  <c r="M720" i="17"/>
  <c r="O721" i="17"/>
  <c r="M721" i="17"/>
  <c r="O722" i="17"/>
  <c r="M722" i="17"/>
  <c r="O723" i="17"/>
  <c r="M723" i="17"/>
  <c r="O724" i="17"/>
  <c r="M724" i="17"/>
  <c r="O725" i="17"/>
  <c r="M725" i="17"/>
  <c r="O726" i="17"/>
  <c r="M726" i="17"/>
  <c r="O727" i="17"/>
  <c r="M727" i="17"/>
  <c r="O728" i="17"/>
  <c r="M728" i="17"/>
  <c r="O729" i="17"/>
  <c r="M729" i="17"/>
  <c r="O730" i="17"/>
  <c r="M730" i="17"/>
  <c r="O731" i="17"/>
  <c r="M731" i="17"/>
  <c r="O732" i="17"/>
  <c r="M732" i="17"/>
  <c r="O733" i="17"/>
  <c r="M733" i="17"/>
  <c r="O734" i="17"/>
  <c r="M734" i="17"/>
  <c r="O735" i="17"/>
  <c r="M735" i="17"/>
  <c r="O736" i="17"/>
  <c r="M736" i="17"/>
  <c r="O737" i="17"/>
  <c r="M737" i="17"/>
  <c r="O738" i="17"/>
  <c r="M738" i="17"/>
  <c r="O739" i="17"/>
  <c r="M739" i="17"/>
  <c r="O740" i="17"/>
  <c r="M740" i="17"/>
  <c r="O741" i="17"/>
  <c r="M741" i="17"/>
  <c r="O742" i="17"/>
  <c r="M742" i="17"/>
  <c r="O743" i="17"/>
  <c r="M743" i="17"/>
  <c r="O744" i="17"/>
  <c r="M744" i="17"/>
  <c r="O745" i="17"/>
  <c r="M745" i="17"/>
  <c r="O746" i="17"/>
  <c r="M746" i="17"/>
  <c r="O747" i="17"/>
  <c r="M747" i="17"/>
  <c r="O748" i="17"/>
  <c r="M748" i="17"/>
  <c r="O749" i="17"/>
  <c r="M749" i="17"/>
  <c r="O750" i="17"/>
  <c r="M750" i="17"/>
  <c r="O751" i="17"/>
  <c r="M751" i="17"/>
  <c r="O752" i="17"/>
  <c r="M752" i="17"/>
  <c r="O753" i="17"/>
  <c r="M753" i="17"/>
  <c r="O754" i="17"/>
  <c r="M754" i="17"/>
  <c r="O755" i="17"/>
  <c r="M755" i="17"/>
  <c r="O756" i="17"/>
  <c r="M756" i="17"/>
  <c r="O757" i="17"/>
  <c r="M757" i="17"/>
  <c r="O758" i="17"/>
  <c r="M758" i="17"/>
  <c r="O759" i="17"/>
  <c r="M759" i="17"/>
  <c r="O760" i="17"/>
  <c r="M760" i="17"/>
  <c r="O761" i="17"/>
  <c r="M761" i="17"/>
  <c r="O762" i="17"/>
  <c r="M762" i="17"/>
  <c r="O763" i="17"/>
  <c r="M763" i="17"/>
  <c r="O764" i="17"/>
  <c r="M764" i="17"/>
  <c r="O765" i="17"/>
  <c r="M765" i="17"/>
  <c r="O766" i="17"/>
  <c r="M766" i="17"/>
  <c r="O767" i="17"/>
  <c r="M767" i="17"/>
  <c r="O768" i="17"/>
  <c r="M768" i="17"/>
  <c r="O769" i="17"/>
  <c r="M769" i="17"/>
  <c r="O770" i="17"/>
  <c r="M770" i="17"/>
  <c r="O771" i="17"/>
  <c r="M771" i="17"/>
  <c r="O772" i="17"/>
  <c r="M772" i="17"/>
  <c r="O773" i="17"/>
  <c r="M773" i="17"/>
  <c r="O774" i="17"/>
  <c r="M774" i="17"/>
  <c r="O775" i="17"/>
  <c r="M775" i="17"/>
  <c r="O776" i="17"/>
  <c r="M776" i="17"/>
  <c r="O777" i="17"/>
  <c r="M777" i="17"/>
  <c r="O778" i="17"/>
  <c r="M778" i="17"/>
  <c r="O779" i="17"/>
  <c r="M779" i="17"/>
  <c r="O780" i="17"/>
  <c r="M780" i="17"/>
  <c r="O781" i="17"/>
  <c r="M781" i="17"/>
  <c r="O782" i="17"/>
  <c r="M782" i="17"/>
  <c r="O783" i="17"/>
  <c r="M783" i="17"/>
  <c r="O784" i="17"/>
  <c r="M784" i="17"/>
  <c r="O785" i="17"/>
  <c r="M785" i="17"/>
  <c r="O786" i="17"/>
  <c r="M786" i="17"/>
  <c r="O787" i="17"/>
  <c r="M787" i="17"/>
  <c r="O788" i="17"/>
  <c r="M788" i="17"/>
  <c r="O789" i="17"/>
  <c r="M789" i="17"/>
  <c r="O790" i="17"/>
  <c r="M790" i="17"/>
  <c r="O791" i="17"/>
  <c r="M791" i="17"/>
  <c r="O792" i="17"/>
  <c r="M792" i="17"/>
  <c r="O793" i="17"/>
  <c r="M793" i="17"/>
  <c r="O794" i="17"/>
  <c r="M794" i="17"/>
  <c r="O795" i="17"/>
  <c r="M795" i="17"/>
  <c r="O796" i="17"/>
  <c r="M796" i="17"/>
  <c r="O797" i="17"/>
  <c r="M797" i="17"/>
  <c r="O798" i="17"/>
  <c r="M798" i="17"/>
  <c r="O799" i="17"/>
  <c r="M799" i="17"/>
  <c r="O800" i="17"/>
  <c r="M800" i="17"/>
  <c r="O801" i="17"/>
  <c r="M801" i="17"/>
  <c r="O802" i="17"/>
  <c r="M802" i="17"/>
  <c r="O803" i="17"/>
  <c r="M803" i="17"/>
  <c r="O804" i="17"/>
  <c r="M804" i="17"/>
  <c r="O805" i="17"/>
  <c r="M805" i="17"/>
  <c r="O806" i="17"/>
  <c r="M806" i="17"/>
  <c r="O807" i="17"/>
  <c r="M807" i="17"/>
  <c r="O808" i="17"/>
  <c r="M808" i="17"/>
  <c r="O809" i="17"/>
  <c r="M809" i="17"/>
  <c r="O810" i="17"/>
  <c r="M810" i="17"/>
  <c r="O811" i="17"/>
  <c r="M811" i="17"/>
  <c r="O812" i="17"/>
  <c r="M812" i="17"/>
  <c r="O813" i="17"/>
  <c r="M813" i="17"/>
  <c r="O814" i="17"/>
  <c r="M814" i="17"/>
  <c r="O815" i="17"/>
  <c r="M815" i="17"/>
  <c r="O816" i="17"/>
  <c r="M816" i="17"/>
  <c r="O817" i="17"/>
  <c r="M817" i="17"/>
  <c r="O818" i="17"/>
  <c r="M818" i="17"/>
  <c r="O819" i="17"/>
  <c r="M819" i="17"/>
  <c r="O820" i="17"/>
  <c r="M820" i="17"/>
  <c r="O821" i="17"/>
  <c r="M821" i="17"/>
  <c r="O822" i="17"/>
  <c r="M822" i="17"/>
  <c r="O823" i="17"/>
  <c r="M823" i="17"/>
  <c r="O824" i="17"/>
  <c r="M824" i="17"/>
  <c r="O825" i="17"/>
  <c r="M825" i="17"/>
  <c r="O826" i="17"/>
  <c r="M826" i="17"/>
  <c r="O827" i="17"/>
  <c r="M827" i="17"/>
  <c r="O828" i="17"/>
  <c r="M828" i="17"/>
  <c r="O829" i="17"/>
  <c r="M829" i="17"/>
  <c r="O830" i="17"/>
  <c r="M830" i="17"/>
  <c r="O831" i="17"/>
  <c r="M831" i="17"/>
  <c r="O832" i="17"/>
  <c r="M832" i="17"/>
  <c r="O833" i="17"/>
  <c r="M833" i="17"/>
  <c r="O834" i="17"/>
  <c r="M834" i="17"/>
  <c r="O835" i="17"/>
  <c r="M835" i="17"/>
  <c r="O836" i="17"/>
  <c r="M836" i="17"/>
  <c r="O837" i="17"/>
  <c r="M837" i="17"/>
  <c r="O838" i="17"/>
  <c r="M838" i="17"/>
  <c r="O839" i="17"/>
  <c r="M839" i="17"/>
  <c r="O840" i="17"/>
  <c r="M840" i="17"/>
  <c r="O841" i="17"/>
  <c r="M841" i="17"/>
  <c r="O842" i="17"/>
  <c r="M842" i="17"/>
  <c r="O843" i="17"/>
  <c r="M843" i="17"/>
  <c r="O844" i="17"/>
  <c r="M844" i="17"/>
  <c r="O845" i="17"/>
  <c r="M845" i="17"/>
  <c r="O846" i="17"/>
  <c r="M846" i="17"/>
  <c r="O847" i="17"/>
  <c r="M847" i="17"/>
  <c r="O848" i="17"/>
  <c r="M848" i="17"/>
  <c r="O849" i="17"/>
  <c r="M849" i="17"/>
  <c r="O850" i="17"/>
  <c r="M850" i="17"/>
  <c r="O851" i="17"/>
  <c r="M851" i="17"/>
  <c r="O852" i="17"/>
  <c r="M852" i="17"/>
  <c r="O853" i="17"/>
  <c r="M853" i="17"/>
  <c r="O854" i="17"/>
  <c r="M854" i="17"/>
  <c r="O855" i="17"/>
  <c r="M855" i="17"/>
  <c r="O856" i="17"/>
  <c r="M856" i="17"/>
  <c r="O857" i="17"/>
  <c r="M857" i="17"/>
  <c r="O858" i="17"/>
  <c r="M858" i="17"/>
  <c r="O859" i="17"/>
  <c r="M859" i="17"/>
  <c r="O860" i="17"/>
  <c r="M860" i="17"/>
  <c r="O861" i="17"/>
  <c r="M861" i="17"/>
  <c r="O862" i="17"/>
  <c r="M862" i="17"/>
  <c r="O863" i="17"/>
  <c r="M863" i="17"/>
  <c r="O864" i="17"/>
  <c r="M864" i="17"/>
  <c r="O865" i="17"/>
  <c r="M865" i="17"/>
  <c r="O866" i="17"/>
  <c r="M866" i="17"/>
  <c r="O867" i="17"/>
  <c r="M867" i="17"/>
  <c r="O868" i="17"/>
  <c r="M868" i="17"/>
  <c r="O869" i="17"/>
  <c r="M869" i="17"/>
  <c r="O870" i="17"/>
  <c r="M870" i="17"/>
  <c r="O871" i="17"/>
  <c r="M871" i="17"/>
  <c r="O872" i="17"/>
  <c r="M872" i="17"/>
  <c r="O873" i="17"/>
  <c r="M873" i="17"/>
  <c r="O874" i="17"/>
  <c r="M874" i="17"/>
  <c r="O875" i="17"/>
  <c r="M875" i="17"/>
  <c r="O876" i="17"/>
  <c r="M876" i="17"/>
  <c r="O877" i="17"/>
  <c r="M877" i="17"/>
  <c r="O878" i="17"/>
  <c r="M878" i="17"/>
  <c r="O879" i="17"/>
  <c r="M879" i="17"/>
  <c r="O880" i="17"/>
  <c r="M880" i="17"/>
  <c r="O881" i="17"/>
  <c r="M881" i="17"/>
  <c r="O882" i="17"/>
  <c r="M882" i="17"/>
  <c r="O883" i="17"/>
  <c r="M883" i="17"/>
  <c r="O884" i="17"/>
  <c r="M884" i="17"/>
  <c r="O885" i="17"/>
  <c r="M885" i="17"/>
  <c r="O886" i="17"/>
  <c r="M886" i="17"/>
  <c r="O887" i="17"/>
  <c r="M887" i="17"/>
  <c r="O888" i="17"/>
  <c r="M888" i="17"/>
  <c r="O889" i="17"/>
  <c r="M889" i="17"/>
  <c r="O890" i="17"/>
  <c r="M890" i="17"/>
  <c r="O891" i="17"/>
  <c r="M891" i="17"/>
  <c r="O892" i="17"/>
  <c r="M892" i="17"/>
  <c r="O893" i="17"/>
  <c r="M893" i="17"/>
  <c r="O894" i="17"/>
  <c r="M894" i="17"/>
  <c r="O895" i="17"/>
  <c r="M895" i="17"/>
  <c r="O896" i="17"/>
  <c r="M896" i="17"/>
  <c r="O897" i="17"/>
  <c r="M897" i="17"/>
  <c r="O898" i="17"/>
  <c r="M898" i="17"/>
  <c r="O899" i="17"/>
  <c r="M899" i="17"/>
  <c r="O900" i="17"/>
  <c r="M900" i="17"/>
  <c r="O901" i="17"/>
  <c r="M901" i="17"/>
  <c r="O902" i="17"/>
  <c r="M902" i="17"/>
  <c r="O903" i="17"/>
  <c r="M903" i="17"/>
  <c r="O904" i="17"/>
  <c r="M904" i="17"/>
  <c r="O905" i="17"/>
  <c r="M905" i="17"/>
  <c r="O906" i="17"/>
  <c r="M906" i="17"/>
  <c r="O907" i="17"/>
  <c r="M907" i="17"/>
  <c r="O908" i="17"/>
  <c r="M908" i="17"/>
  <c r="O909" i="17"/>
  <c r="M909" i="17"/>
  <c r="O910" i="17"/>
  <c r="M910" i="17"/>
  <c r="O911" i="17"/>
  <c r="M911" i="17"/>
  <c r="O912" i="17"/>
  <c r="M912" i="17"/>
  <c r="O913" i="17"/>
  <c r="M913" i="17"/>
  <c r="O914" i="17"/>
  <c r="M914" i="17"/>
  <c r="O915" i="17"/>
  <c r="M915" i="17"/>
  <c r="O916" i="17"/>
  <c r="M916" i="17"/>
  <c r="O917" i="17"/>
  <c r="M917" i="17"/>
  <c r="O918" i="17"/>
  <c r="M918" i="17"/>
  <c r="O919" i="17"/>
  <c r="M919" i="17"/>
  <c r="O920" i="17"/>
  <c r="M920" i="17"/>
  <c r="O921" i="17"/>
  <c r="M921" i="17"/>
  <c r="O922" i="17"/>
  <c r="M922" i="17"/>
  <c r="O923" i="17"/>
  <c r="M923" i="17"/>
  <c r="O924" i="17"/>
  <c r="M924" i="17"/>
  <c r="O925" i="17"/>
  <c r="M925" i="17"/>
  <c r="O926" i="17"/>
  <c r="M926" i="17"/>
  <c r="O927" i="17"/>
  <c r="M927" i="17"/>
  <c r="O928" i="17"/>
  <c r="M928" i="17"/>
  <c r="O929" i="17"/>
  <c r="M929" i="17"/>
  <c r="O930" i="17"/>
  <c r="M930" i="17"/>
  <c r="O931" i="17"/>
  <c r="M931" i="17"/>
  <c r="O932" i="17"/>
  <c r="M932" i="17"/>
  <c r="O933" i="17"/>
  <c r="M933" i="17"/>
  <c r="O934" i="17"/>
  <c r="M934" i="17"/>
  <c r="O935" i="17"/>
  <c r="M935" i="17"/>
  <c r="O936" i="17"/>
  <c r="M936" i="17"/>
  <c r="O937" i="17"/>
  <c r="M937" i="17"/>
  <c r="O938" i="17"/>
  <c r="M938" i="17"/>
  <c r="O939" i="17"/>
  <c r="M939" i="17"/>
  <c r="O940" i="17"/>
  <c r="M940" i="17"/>
  <c r="O941" i="17"/>
  <c r="M941" i="17"/>
  <c r="O942" i="17"/>
  <c r="M942" i="17"/>
  <c r="O943" i="17"/>
  <c r="M943" i="17"/>
  <c r="O944" i="17"/>
  <c r="M944" i="17"/>
  <c r="O945" i="17"/>
  <c r="M945" i="17"/>
  <c r="O946" i="17"/>
  <c r="M946" i="17"/>
  <c r="O947" i="17"/>
  <c r="M947" i="17"/>
  <c r="O948" i="17"/>
  <c r="M948" i="17"/>
  <c r="O949" i="17"/>
  <c r="M949" i="17"/>
  <c r="O950" i="17"/>
  <c r="M950" i="17"/>
  <c r="O951" i="17"/>
  <c r="M951" i="17"/>
  <c r="O952" i="17"/>
  <c r="M952" i="17"/>
  <c r="O953" i="17"/>
  <c r="M953" i="17"/>
  <c r="O954" i="17"/>
  <c r="M954" i="17"/>
  <c r="O955" i="17"/>
  <c r="M955" i="17"/>
  <c r="O956" i="17"/>
  <c r="M956" i="17"/>
  <c r="O957" i="17"/>
  <c r="M957" i="17"/>
  <c r="O958" i="17"/>
  <c r="M958" i="17"/>
  <c r="O959" i="17"/>
  <c r="M959" i="17"/>
  <c r="O960" i="17"/>
  <c r="M960" i="17"/>
  <c r="O961" i="17"/>
  <c r="M961" i="17"/>
  <c r="O962" i="17"/>
  <c r="M962" i="17"/>
  <c r="O963" i="17"/>
  <c r="M963" i="17"/>
  <c r="O964" i="17"/>
  <c r="M964" i="17"/>
  <c r="O965" i="17"/>
  <c r="M965" i="17"/>
  <c r="O966" i="17"/>
  <c r="M966" i="17"/>
  <c r="O967" i="17"/>
  <c r="M967" i="17"/>
  <c r="O968" i="17"/>
  <c r="M968" i="17"/>
  <c r="O969" i="17"/>
  <c r="M969" i="17"/>
  <c r="O970" i="17"/>
  <c r="M970" i="17"/>
  <c r="O971" i="17"/>
  <c r="M971" i="17"/>
  <c r="O972" i="17"/>
  <c r="M972" i="17"/>
  <c r="O973" i="17"/>
  <c r="M973" i="17"/>
  <c r="O974" i="17"/>
  <c r="M974" i="17"/>
  <c r="O975" i="17"/>
  <c r="M975" i="17"/>
  <c r="O976" i="17"/>
  <c r="M976" i="17"/>
  <c r="O977" i="17"/>
  <c r="M977" i="17"/>
  <c r="O978" i="17"/>
  <c r="M978" i="17"/>
  <c r="O979" i="17"/>
  <c r="M979" i="17"/>
  <c r="O980" i="17"/>
  <c r="M980" i="17"/>
  <c r="O981" i="17"/>
  <c r="M981" i="17"/>
  <c r="O982" i="17"/>
  <c r="M982" i="17"/>
  <c r="O983" i="17"/>
  <c r="M983" i="17"/>
  <c r="O984" i="17"/>
  <c r="M984" i="17"/>
  <c r="O985" i="17"/>
  <c r="M985" i="17"/>
  <c r="O986" i="17"/>
  <c r="M986" i="17"/>
  <c r="O987" i="17"/>
  <c r="M987" i="17"/>
  <c r="O988" i="17"/>
  <c r="M988" i="17"/>
  <c r="O989" i="17"/>
  <c r="M989" i="17"/>
  <c r="O990" i="17"/>
  <c r="M990" i="17"/>
  <c r="O991" i="17"/>
  <c r="M991" i="17"/>
  <c r="O992" i="17"/>
  <c r="M992" i="17"/>
  <c r="O993" i="17"/>
  <c r="M993" i="17"/>
  <c r="O994" i="17"/>
  <c r="M994" i="17"/>
  <c r="O995" i="17"/>
  <c r="M995" i="17"/>
  <c r="O996" i="17"/>
  <c r="M996" i="17"/>
  <c r="O997" i="17"/>
  <c r="M997" i="17"/>
  <c r="O998" i="17"/>
  <c r="M998" i="17"/>
  <c r="O999" i="17"/>
  <c r="M999" i="17"/>
  <c r="O1000" i="17"/>
  <c r="M1000" i="17"/>
  <c r="O1001" i="17"/>
  <c r="M1001" i="17"/>
  <c r="O1002" i="17"/>
  <c r="M1002" i="17"/>
  <c r="O1003" i="17"/>
  <c r="M1003" i="17"/>
  <c r="O1004" i="17"/>
  <c r="M1004" i="17"/>
  <c r="O1005" i="17"/>
  <c r="M1005" i="17"/>
  <c r="O1006" i="17"/>
  <c r="M1006" i="17"/>
  <c r="O1007" i="17"/>
  <c r="M1007" i="17"/>
  <c r="O1008" i="17"/>
  <c r="M1008" i="17"/>
  <c r="O2" i="17"/>
  <c r="M2" i="17"/>
  <c r="L3" i="17"/>
  <c r="L4" i="17"/>
  <c r="L5" i="17"/>
  <c r="L6" i="17"/>
  <c r="L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78" i="17"/>
  <c r="L79" i="17"/>
  <c r="L80" i="17"/>
  <c r="L81" i="17"/>
  <c r="L82" i="17"/>
  <c r="L83" i="17"/>
  <c r="L84" i="17"/>
  <c r="L85" i="17"/>
  <c r="L86" i="17"/>
  <c r="L87" i="17"/>
  <c r="L88" i="17"/>
  <c r="L89" i="17"/>
  <c r="L90" i="17"/>
  <c r="L91" i="17"/>
  <c r="L92" i="17"/>
  <c r="L93" i="17"/>
  <c r="L94" i="17"/>
  <c r="L95" i="17"/>
  <c r="L96" i="17"/>
  <c r="L97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115" i="17"/>
  <c r="L116" i="17"/>
  <c r="L117" i="17"/>
  <c r="L118" i="17"/>
  <c r="L119" i="17"/>
  <c r="L120" i="17"/>
  <c r="L121" i="17"/>
  <c r="L122" i="17"/>
  <c r="L123" i="17"/>
  <c r="L124" i="17"/>
  <c r="L125" i="17"/>
  <c r="L126" i="17"/>
  <c r="L127" i="17"/>
  <c r="L128" i="17"/>
  <c r="L129" i="17"/>
  <c r="L130" i="17"/>
  <c r="L131" i="17"/>
  <c r="L132" i="17"/>
  <c r="L133" i="17"/>
  <c r="L134" i="17"/>
  <c r="L135" i="17"/>
  <c r="L136" i="17"/>
  <c r="L137" i="17"/>
  <c r="L138" i="17"/>
  <c r="L139" i="17"/>
  <c r="L140" i="17"/>
  <c r="L141" i="17"/>
  <c r="L142" i="17"/>
  <c r="L143" i="17"/>
  <c r="L144" i="17"/>
  <c r="L145" i="17"/>
  <c r="L146" i="17"/>
  <c r="L147" i="17"/>
  <c r="L148" i="17"/>
  <c r="L149" i="17"/>
  <c r="L150" i="17"/>
  <c r="L151" i="17"/>
  <c r="L152" i="17"/>
  <c r="L153" i="17"/>
  <c r="L154" i="17"/>
  <c r="L155" i="17"/>
  <c r="L156" i="17"/>
  <c r="L157" i="17"/>
  <c r="L158" i="17"/>
  <c r="L159" i="17"/>
  <c r="L160" i="17"/>
  <c r="L161" i="17"/>
  <c r="L162" i="17"/>
  <c r="L163" i="17"/>
  <c r="L164" i="17"/>
  <c r="L165" i="17"/>
  <c r="L166" i="17"/>
  <c r="L167" i="17"/>
  <c r="L168" i="17"/>
  <c r="L169" i="17"/>
  <c r="L170" i="17"/>
  <c r="L171" i="17"/>
  <c r="L172" i="17"/>
  <c r="L173" i="17"/>
  <c r="L174" i="17"/>
  <c r="L175" i="17"/>
  <c r="L176" i="17"/>
  <c r="L177" i="17"/>
  <c r="L178" i="17"/>
  <c r="L179" i="17"/>
  <c r="L180" i="17"/>
  <c r="L181" i="17"/>
  <c r="L182" i="17"/>
  <c r="L183" i="17"/>
  <c r="L184" i="17"/>
  <c r="L185" i="17"/>
  <c r="L186" i="17"/>
  <c r="L187" i="17"/>
  <c r="L188" i="17"/>
  <c r="L189" i="17"/>
  <c r="L190" i="17"/>
  <c r="L191" i="17"/>
  <c r="L192" i="17"/>
  <c r="L193" i="17"/>
  <c r="L194" i="17"/>
  <c r="L195" i="17"/>
  <c r="L196" i="17"/>
  <c r="L197" i="17"/>
  <c r="L198" i="17"/>
  <c r="L199" i="17"/>
  <c r="L200" i="17"/>
  <c r="L201" i="17"/>
  <c r="L202" i="17"/>
  <c r="L203" i="17"/>
  <c r="L204" i="17"/>
  <c r="L205" i="17"/>
  <c r="L206" i="17"/>
  <c r="L207" i="17"/>
  <c r="L208" i="17"/>
  <c r="L209" i="17"/>
  <c r="L210" i="17"/>
  <c r="L211" i="17"/>
  <c r="L212" i="17"/>
  <c r="L213" i="17"/>
  <c r="L214" i="17"/>
  <c r="L215" i="17"/>
  <c r="L216" i="17"/>
  <c r="L217" i="17"/>
  <c r="L218" i="17"/>
  <c r="L219" i="17"/>
  <c r="L220" i="17"/>
  <c r="L221" i="17"/>
  <c r="L222" i="17"/>
  <c r="L223" i="17"/>
  <c r="L224" i="17"/>
  <c r="L225" i="17"/>
  <c r="L226" i="17"/>
  <c r="L227" i="17"/>
  <c r="L228" i="17"/>
  <c r="L229" i="17"/>
  <c r="L230" i="17"/>
  <c r="L231" i="17"/>
  <c r="L232" i="17"/>
  <c r="L233" i="17"/>
  <c r="L234" i="17"/>
  <c r="L235" i="17"/>
  <c r="L236" i="17"/>
  <c r="L237" i="17"/>
  <c r="L238" i="17"/>
  <c r="L239" i="17"/>
  <c r="L240" i="17"/>
  <c r="L241" i="17"/>
  <c r="L242" i="17"/>
  <c r="L243" i="17"/>
  <c r="L244" i="17"/>
  <c r="L245" i="17"/>
  <c r="L246" i="17"/>
  <c r="L247" i="17"/>
  <c r="L248" i="17"/>
  <c r="L249" i="17"/>
  <c r="L250" i="17"/>
  <c r="L251" i="17"/>
  <c r="L252" i="17"/>
  <c r="L253" i="17"/>
  <c r="L254" i="17"/>
  <c r="L255" i="17"/>
  <c r="L256" i="17"/>
  <c r="L257" i="17"/>
  <c r="L258" i="17"/>
  <c r="L259" i="17"/>
  <c r="L260" i="17"/>
  <c r="L261" i="17"/>
  <c r="L262" i="17"/>
  <c r="L263" i="17"/>
  <c r="L264" i="17"/>
  <c r="L265" i="17"/>
  <c r="L266" i="17"/>
  <c r="L267" i="17"/>
  <c r="L268" i="17"/>
  <c r="L269" i="17"/>
  <c r="L270" i="17"/>
  <c r="L271" i="17"/>
  <c r="L272" i="17"/>
  <c r="L273" i="17"/>
  <c r="L274" i="17"/>
  <c r="L275" i="17"/>
  <c r="L276" i="17"/>
  <c r="L277" i="17"/>
  <c r="L278" i="17"/>
  <c r="L279" i="17"/>
  <c r="L280" i="17"/>
  <c r="L281" i="17"/>
  <c r="L282" i="17"/>
  <c r="L283" i="17"/>
  <c r="L284" i="17"/>
  <c r="L285" i="17"/>
  <c r="L286" i="17"/>
  <c r="L287" i="17"/>
  <c r="L288" i="17"/>
  <c r="L289" i="17"/>
  <c r="L290" i="17"/>
  <c r="L291" i="17"/>
  <c r="L292" i="17"/>
  <c r="L293" i="17"/>
  <c r="L294" i="17"/>
  <c r="L295" i="17"/>
  <c r="L296" i="17"/>
  <c r="L297" i="17"/>
  <c r="L298" i="17"/>
  <c r="L299" i="17"/>
  <c r="L300" i="17"/>
  <c r="L301" i="17"/>
  <c r="L302" i="17"/>
  <c r="L303" i="17"/>
  <c r="L304" i="17"/>
  <c r="L305" i="17"/>
  <c r="L306" i="17"/>
  <c r="L307" i="17"/>
  <c r="L308" i="17"/>
  <c r="L309" i="17"/>
  <c r="L310" i="17"/>
  <c r="L311" i="17"/>
  <c r="L312" i="17"/>
  <c r="L313" i="17"/>
  <c r="L314" i="17"/>
  <c r="L315" i="17"/>
  <c r="L316" i="17"/>
  <c r="L317" i="17"/>
  <c r="L318" i="17"/>
  <c r="L319" i="17"/>
  <c r="L320" i="17"/>
  <c r="L321" i="17"/>
  <c r="L322" i="17"/>
  <c r="L323" i="17"/>
  <c r="L324" i="17"/>
  <c r="L325" i="17"/>
  <c r="L326" i="17"/>
  <c r="L327" i="17"/>
  <c r="L328" i="17"/>
  <c r="L329" i="17"/>
  <c r="L330" i="17"/>
  <c r="L331" i="17"/>
  <c r="L332" i="17"/>
  <c r="L333" i="17"/>
  <c r="L334" i="17"/>
  <c r="L335" i="17"/>
  <c r="L336" i="17"/>
  <c r="L337" i="17"/>
  <c r="L338" i="17"/>
  <c r="L339" i="17"/>
  <c r="L340" i="17"/>
  <c r="L341" i="17"/>
  <c r="L342" i="17"/>
  <c r="L343" i="17"/>
  <c r="L344" i="17"/>
  <c r="L345" i="17"/>
  <c r="L346" i="17"/>
  <c r="L347" i="17"/>
  <c r="L348" i="17"/>
  <c r="L349" i="17"/>
  <c r="L350" i="17"/>
  <c r="L351" i="17"/>
  <c r="L352" i="17"/>
  <c r="L353" i="17"/>
  <c r="L354" i="17"/>
  <c r="L355" i="17"/>
  <c r="L356" i="17"/>
  <c r="L357" i="17"/>
  <c r="L358" i="17"/>
  <c r="L359" i="17"/>
  <c r="L360" i="17"/>
  <c r="L361" i="17"/>
  <c r="L362" i="17"/>
  <c r="L363" i="17"/>
  <c r="L364" i="17"/>
  <c r="L365" i="17"/>
  <c r="L366" i="17"/>
  <c r="L367" i="17"/>
  <c r="L368" i="17"/>
  <c r="L369" i="17"/>
  <c r="L370" i="17"/>
  <c r="L371" i="17"/>
  <c r="L372" i="17"/>
  <c r="L373" i="17"/>
  <c r="L374" i="17"/>
  <c r="L375" i="17"/>
  <c r="L376" i="17"/>
  <c r="L377" i="17"/>
  <c r="L378" i="17"/>
  <c r="L379" i="17"/>
  <c r="L380" i="17"/>
  <c r="L381" i="17"/>
  <c r="L382" i="17"/>
  <c r="L383" i="17"/>
  <c r="L384" i="17"/>
  <c r="L385" i="17"/>
  <c r="L386" i="17"/>
  <c r="L387" i="17"/>
  <c r="L388" i="17"/>
  <c r="L389" i="17"/>
  <c r="L390" i="17"/>
  <c r="L391" i="17"/>
  <c r="L392" i="17"/>
  <c r="L393" i="17"/>
  <c r="L394" i="17"/>
  <c r="L395" i="17"/>
  <c r="L396" i="17"/>
  <c r="L397" i="17"/>
  <c r="L398" i="17"/>
  <c r="L399" i="17"/>
  <c r="L400" i="17"/>
  <c r="L401" i="17"/>
  <c r="L402" i="17"/>
  <c r="L403" i="17"/>
  <c r="L404" i="17"/>
  <c r="L405" i="17"/>
  <c r="L406" i="17"/>
  <c r="L407" i="17"/>
  <c r="L408" i="17"/>
  <c r="L409" i="17"/>
  <c r="L410" i="17"/>
  <c r="L411" i="17"/>
  <c r="L412" i="17"/>
  <c r="L413" i="17"/>
  <c r="L414" i="17"/>
  <c r="L415" i="17"/>
  <c r="L416" i="17"/>
  <c r="L417" i="17"/>
  <c r="L418" i="17"/>
  <c r="L419" i="17"/>
  <c r="L420" i="17"/>
  <c r="L421" i="17"/>
  <c r="L422" i="17"/>
  <c r="L423" i="17"/>
  <c r="L424" i="17"/>
  <c r="L425" i="17"/>
  <c r="L426" i="17"/>
  <c r="L427" i="17"/>
  <c r="L428" i="17"/>
  <c r="L429" i="17"/>
  <c r="L430" i="17"/>
  <c r="L431" i="17"/>
  <c r="L432" i="17"/>
  <c r="L433" i="17"/>
  <c r="L434" i="17"/>
  <c r="L435" i="17"/>
  <c r="L436" i="17"/>
  <c r="L437" i="17"/>
  <c r="L438" i="17"/>
  <c r="L439" i="17"/>
  <c r="L440" i="17"/>
  <c r="L441" i="17"/>
  <c r="L442" i="17"/>
  <c r="L443" i="17"/>
  <c r="L444" i="17"/>
  <c r="L445" i="17"/>
  <c r="L446" i="17"/>
  <c r="L447" i="17"/>
  <c r="L448" i="17"/>
  <c r="L449" i="17"/>
  <c r="L450" i="17"/>
  <c r="L451" i="17"/>
  <c r="L452" i="17"/>
  <c r="L453" i="17"/>
  <c r="L454" i="17"/>
  <c r="L455" i="17"/>
  <c r="L456" i="17"/>
  <c r="L457" i="17"/>
  <c r="L458" i="17"/>
  <c r="L459" i="17"/>
  <c r="L460" i="17"/>
  <c r="L461" i="17"/>
  <c r="L462" i="17"/>
  <c r="L463" i="17"/>
  <c r="L464" i="17"/>
  <c r="L465" i="17"/>
  <c r="L466" i="17"/>
  <c r="L467" i="17"/>
  <c r="L468" i="17"/>
  <c r="L469" i="17"/>
  <c r="L470" i="17"/>
  <c r="L471" i="17"/>
  <c r="L472" i="17"/>
  <c r="L473" i="17"/>
  <c r="L474" i="17"/>
  <c r="L475" i="17"/>
  <c r="L476" i="17"/>
  <c r="L477" i="17"/>
  <c r="L478" i="17"/>
  <c r="L479" i="17"/>
  <c r="L480" i="17"/>
  <c r="L481" i="17"/>
  <c r="L482" i="17"/>
  <c r="L483" i="17"/>
  <c r="L484" i="17"/>
  <c r="L485" i="17"/>
  <c r="L486" i="17"/>
  <c r="L487" i="17"/>
  <c r="L488" i="17"/>
  <c r="L489" i="17"/>
  <c r="L490" i="17"/>
  <c r="L491" i="17"/>
  <c r="L492" i="17"/>
  <c r="L493" i="17"/>
  <c r="L494" i="17"/>
  <c r="L495" i="17"/>
  <c r="L496" i="17"/>
  <c r="L497" i="17"/>
  <c r="L498" i="17"/>
  <c r="L499" i="17"/>
  <c r="L500" i="17"/>
  <c r="L501" i="17"/>
  <c r="L502" i="17"/>
  <c r="L503" i="17"/>
  <c r="L504" i="17"/>
  <c r="L505" i="17"/>
  <c r="L506" i="17"/>
  <c r="L507" i="17"/>
  <c r="L508" i="17"/>
  <c r="L509" i="17"/>
  <c r="L510" i="17"/>
  <c r="L511" i="17"/>
  <c r="L512" i="17"/>
  <c r="L513" i="17"/>
  <c r="L514" i="17"/>
  <c r="L515" i="17"/>
  <c r="L516" i="17"/>
  <c r="L517" i="17"/>
  <c r="L518" i="17"/>
  <c r="L519" i="17"/>
  <c r="L520" i="17"/>
  <c r="L521" i="17"/>
  <c r="L522" i="17"/>
  <c r="L523" i="17"/>
  <c r="L524" i="17"/>
  <c r="L525" i="17"/>
  <c r="L526" i="17"/>
  <c r="L527" i="17"/>
  <c r="L528" i="17"/>
  <c r="L529" i="17"/>
  <c r="L530" i="17"/>
  <c r="L531" i="17"/>
  <c r="L532" i="17"/>
  <c r="L533" i="17"/>
  <c r="L534" i="17"/>
  <c r="L535" i="17"/>
  <c r="L536" i="17"/>
  <c r="L537" i="17"/>
  <c r="L538" i="17"/>
  <c r="L539" i="17"/>
  <c r="L540" i="17"/>
  <c r="L541" i="17"/>
  <c r="L542" i="17"/>
  <c r="L543" i="17"/>
  <c r="L544" i="17"/>
  <c r="L545" i="17"/>
  <c r="L546" i="17"/>
  <c r="L547" i="17"/>
  <c r="L548" i="17"/>
  <c r="L549" i="17"/>
  <c r="L550" i="17"/>
  <c r="L551" i="17"/>
  <c r="L552" i="17"/>
  <c r="L553" i="17"/>
  <c r="L554" i="17"/>
  <c r="L555" i="17"/>
  <c r="L556" i="17"/>
  <c r="L557" i="17"/>
  <c r="L558" i="17"/>
  <c r="L559" i="17"/>
  <c r="L560" i="17"/>
  <c r="L561" i="17"/>
  <c r="L562" i="17"/>
  <c r="L563" i="17"/>
  <c r="L564" i="17"/>
  <c r="L565" i="17"/>
  <c r="L566" i="17"/>
  <c r="L567" i="17"/>
  <c r="L568" i="17"/>
  <c r="L569" i="17"/>
  <c r="L570" i="17"/>
  <c r="L571" i="17"/>
  <c r="L572" i="17"/>
  <c r="L573" i="17"/>
  <c r="L574" i="17"/>
  <c r="L575" i="17"/>
  <c r="L576" i="17"/>
  <c r="L577" i="17"/>
  <c r="L578" i="17"/>
  <c r="L579" i="17"/>
  <c r="L580" i="17"/>
  <c r="L581" i="17"/>
  <c r="L582" i="17"/>
  <c r="L583" i="17"/>
  <c r="L584" i="17"/>
  <c r="L585" i="17"/>
  <c r="L586" i="17"/>
  <c r="L587" i="17"/>
  <c r="L588" i="17"/>
  <c r="L589" i="17"/>
  <c r="L590" i="17"/>
  <c r="L591" i="17"/>
  <c r="L592" i="17"/>
  <c r="L593" i="17"/>
  <c r="L594" i="17"/>
  <c r="L595" i="17"/>
  <c r="L596" i="17"/>
  <c r="L597" i="17"/>
  <c r="L598" i="17"/>
  <c r="L599" i="17"/>
  <c r="L600" i="17"/>
  <c r="L601" i="17"/>
  <c r="L602" i="17"/>
  <c r="L603" i="17"/>
  <c r="L604" i="17"/>
  <c r="L605" i="17"/>
  <c r="L606" i="17"/>
  <c r="L607" i="17"/>
  <c r="L608" i="17"/>
  <c r="L609" i="17"/>
  <c r="L610" i="17"/>
  <c r="L611" i="17"/>
  <c r="L612" i="17"/>
  <c r="L613" i="17"/>
  <c r="L614" i="17"/>
  <c r="L615" i="17"/>
  <c r="L616" i="17"/>
  <c r="L617" i="17"/>
  <c r="L618" i="17"/>
  <c r="L619" i="17"/>
  <c r="L620" i="17"/>
  <c r="L621" i="17"/>
  <c r="L622" i="17"/>
  <c r="L623" i="17"/>
  <c r="L624" i="17"/>
  <c r="L625" i="17"/>
  <c r="L626" i="17"/>
  <c r="L627" i="17"/>
  <c r="L628" i="17"/>
  <c r="L629" i="17"/>
  <c r="L630" i="17"/>
  <c r="L631" i="17"/>
  <c r="L632" i="17"/>
  <c r="L633" i="17"/>
  <c r="L634" i="17"/>
  <c r="L635" i="17"/>
  <c r="L636" i="17"/>
  <c r="L637" i="17"/>
  <c r="L638" i="17"/>
  <c r="L639" i="17"/>
  <c r="L640" i="17"/>
  <c r="L641" i="17"/>
  <c r="L642" i="17"/>
  <c r="L643" i="17"/>
  <c r="L644" i="17"/>
  <c r="L645" i="17"/>
  <c r="L646" i="17"/>
  <c r="L647" i="17"/>
  <c r="L648" i="17"/>
  <c r="L649" i="17"/>
  <c r="L650" i="17"/>
  <c r="L651" i="17"/>
  <c r="L652" i="17"/>
  <c r="L653" i="17"/>
  <c r="L654" i="17"/>
  <c r="L655" i="17"/>
  <c r="L656" i="17"/>
  <c r="L657" i="17"/>
  <c r="L658" i="17"/>
  <c r="L659" i="17"/>
  <c r="L660" i="17"/>
  <c r="L661" i="17"/>
  <c r="L662" i="17"/>
  <c r="L663" i="17"/>
  <c r="L664" i="17"/>
  <c r="L665" i="17"/>
  <c r="L666" i="17"/>
  <c r="L667" i="17"/>
  <c r="L668" i="17"/>
  <c r="L669" i="17"/>
  <c r="L670" i="17"/>
  <c r="L671" i="17"/>
  <c r="L672" i="17"/>
  <c r="L673" i="17"/>
  <c r="L674" i="17"/>
  <c r="L675" i="17"/>
  <c r="L676" i="17"/>
  <c r="L677" i="17"/>
  <c r="L678" i="17"/>
  <c r="L679" i="17"/>
  <c r="L680" i="17"/>
  <c r="L681" i="17"/>
  <c r="L682" i="17"/>
  <c r="L683" i="17"/>
  <c r="L684" i="17"/>
  <c r="L685" i="17"/>
  <c r="L686" i="17"/>
  <c r="L687" i="17"/>
  <c r="L688" i="17"/>
  <c r="L689" i="17"/>
  <c r="L690" i="17"/>
  <c r="L691" i="17"/>
  <c r="L692" i="17"/>
  <c r="L693" i="17"/>
  <c r="L694" i="17"/>
  <c r="L695" i="17"/>
  <c r="L696" i="17"/>
  <c r="L697" i="17"/>
  <c r="L698" i="17"/>
  <c r="L699" i="17"/>
  <c r="L700" i="17"/>
  <c r="L701" i="17"/>
  <c r="L702" i="17"/>
  <c r="L703" i="17"/>
  <c r="L704" i="17"/>
  <c r="L705" i="17"/>
  <c r="L706" i="17"/>
  <c r="L707" i="17"/>
  <c r="L708" i="17"/>
  <c r="L709" i="17"/>
  <c r="L710" i="17"/>
  <c r="L711" i="17"/>
  <c r="L712" i="17"/>
  <c r="L713" i="17"/>
  <c r="L714" i="17"/>
  <c r="L715" i="17"/>
  <c r="L716" i="17"/>
  <c r="L717" i="17"/>
  <c r="L718" i="17"/>
  <c r="L719" i="17"/>
  <c r="L720" i="17"/>
  <c r="L721" i="17"/>
  <c r="L722" i="17"/>
  <c r="L723" i="17"/>
  <c r="L724" i="17"/>
  <c r="L725" i="17"/>
  <c r="L726" i="17"/>
  <c r="L727" i="17"/>
  <c r="L728" i="17"/>
  <c r="L729" i="17"/>
  <c r="L730" i="17"/>
  <c r="L731" i="17"/>
  <c r="L732" i="17"/>
  <c r="L733" i="17"/>
  <c r="L734" i="17"/>
  <c r="L735" i="17"/>
  <c r="L736" i="17"/>
  <c r="L737" i="17"/>
  <c r="L738" i="17"/>
  <c r="L739" i="17"/>
  <c r="L740" i="17"/>
  <c r="L741" i="17"/>
  <c r="L742" i="17"/>
  <c r="L743" i="17"/>
  <c r="L744" i="17"/>
  <c r="L745" i="17"/>
  <c r="L746" i="17"/>
  <c r="L747" i="17"/>
  <c r="L748" i="17"/>
  <c r="L749" i="17"/>
  <c r="L750" i="17"/>
  <c r="L751" i="17"/>
  <c r="L752" i="17"/>
  <c r="L753" i="17"/>
  <c r="L754" i="17"/>
  <c r="L755" i="17"/>
  <c r="L756" i="17"/>
  <c r="L757" i="17"/>
  <c r="L758" i="17"/>
  <c r="L759" i="17"/>
  <c r="L760" i="17"/>
  <c r="L761" i="17"/>
  <c r="L762" i="17"/>
  <c r="L763" i="17"/>
  <c r="L764" i="17"/>
  <c r="L765" i="17"/>
  <c r="L766" i="17"/>
  <c r="L767" i="17"/>
  <c r="L768" i="17"/>
  <c r="L769" i="17"/>
  <c r="L770" i="17"/>
  <c r="L771" i="17"/>
  <c r="L772" i="17"/>
  <c r="L773" i="17"/>
  <c r="L774" i="17"/>
  <c r="L775" i="17"/>
  <c r="L776" i="17"/>
  <c r="L777" i="17"/>
  <c r="L778" i="17"/>
  <c r="L779" i="17"/>
  <c r="L780" i="17"/>
  <c r="L781" i="17"/>
  <c r="L782" i="17"/>
  <c r="L783" i="17"/>
  <c r="L784" i="17"/>
  <c r="L785" i="17"/>
  <c r="L786" i="17"/>
  <c r="L787" i="17"/>
  <c r="L788" i="17"/>
  <c r="L789" i="17"/>
  <c r="L790" i="17"/>
  <c r="L791" i="17"/>
  <c r="L792" i="17"/>
  <c r="L793" i="17"/>
  <c r="L794" i="17"/>
  <c r="L795" i="17"/>
  <c r="L796" i="17"/>
  <c r="L797" i="17"/>
  <c r="L798" i="17"/>
  <c r="L799" i="17"/>
  <c r="L800" i="17"/>
  <c r="L801" i="17"/>
  <c r="L802" i="17"/>
  <c r="L803" i="17"/>
  <c r="L804" i="17"/>
  <c r="L805" i="17"/>
  <c r="L806" i="17"/>
  <c r="L807" i="17"/>
  <c r="L808" i="17"/>
  <c r="L809" i="17"/>
  <c r="L810" i="17"/>
  <c r="L811" i="17"/>
  <c r="L812" i="17"/>
  <c r="L813" i="17"/>
  <c r="L814" i="17"/>
  <c r="L815" i="17"/>
  <c r="L816" i="17"/>
  <c r="L817" i="17"/>
  <c r="L818" i="17"/>
  <c r="L819" i="17"/>
  <c r="L820" i="17"/>
  <c r="L821" i="17"/>
  <c r="L822" i="17"/>
  <c r="L823" i="17"/>
  <c r="L824" i="17"/>
  <c r="L825" i="17"/>
  <c r="L826" i="17"/>
  <c r="L827" i="17"/>
  <c r="L828" i="17"/>
  <c r="L829" i="17"/>
  <c r="L830" i="17"/>
  <c r="L831" i="17"/>
  <c r="L832" i="17"/>
  <c r="L833" i="17"/>
  <c r="L834" i="17"/>
  <c r="L835" i="17"/>
  <c r="L836" i="17"/>
  <c r="L837" i="17"/>
  <c r="L838" i="17"/>
  <c r="L839" i="17"/>
  <c r="L840" i="17"/>
  <c r="L841" i="17"/>
  <c r="L842" i="17"/>
  <c r="L843" i="17"/>
  <c r="L844" i="17"/>
  <c r="L845" i="17"/>
  <c r="L846" i="17"/>
  <c r="L847" i="17"/>
  <c r="L848" i="17"/>
  <c r="L849" i="17"/>
  <c r="L850" i="17"/>
  <c r="L851" i="17"/>
  <c r="L852" i="17"/>
  <c r="L853" i="17"/>
  <c r="L854" i="17"/>
  <c r="L855" i="17"/>
  <c r="L856" i="17"/>
  <c r="L857" i="17"/>
  <c r="L858" i="17"/>
  <c r="L859" i="17"/>
  <c r="L860" i="17"/>
  <c r="L861" i="17"/>
  <c r="L862" i="17"/>
  <c r="L863" i="17"/>
  <c r="L864" i="17"/>
  <c r="L865" i="17"/>
  <c r="L866" i="17"/>
  <c r="L867" i="17"/>
  <c r="L868" i="17"/>
  <c r="L869" i="17"/>
  <c r="L870" i="17"/>
  <c r="L871" i="17"/>
  <c r="L872" i="17"/>
  <c r="L873" i="17"/>
  <c r="L874" i="17"/>
  <c r="L875" i="17"/>
  <c r="L876" i="17"/>
  <c r="L877" i="17"/>
  <c r="L878" i="17"/>
  <c r="L879" i="17"/>
  <c r="L880" i="17"/>
  <c r="L881" i="17"/>
  <c r="L882" i="17"/>
  <c r="L883" i="17"/>
  <c r="L884" i="17"/>
  <c r="L885" i="17"/>
  <c r="L886" i="17"/>
  <c r="L887" i="17"/>
  <c r="L888" i="17"/>
  <c r="L889" i="17"/>
  <c r="L890" i="17"/>
  <c r="L891" i="17"/>
  <c r="L892" i="17"/>
  <c r="L893" i="17"/>
  <c r="L894" i="17"/>
  <c r="L895" i="17"/>
  <c r="L896" i="17"/>
  <c r="L897" i="17"/>
  <c r="L898" i="17"/>
  <c r="L899" i="17"/>
  <c r="L900" i="17"/>
  <c r="L901" i="17"/>
  <c r="L902" i="17"/>
  <c r="L903" i="17"/>
  <c r="L904" i="17"/>
  <c r="L905" i="17"/>
  <c r="L906" i="17"/>
  <c r="L907" i="17"/>
  <c r="L908" i="17"/>
  <c r="L909" i="17"/>
  <c r="L910" i="17"/>
  <c r="L911" i="17"/>
  <c r="L912" i="17"/>
  <c r="L913" i="17"/>
  <c r="L914" i="17"/>
  <c r="L915" i="17"/>
  <c r="L916" i="17"/>
  <c r="L917" i="17"/>
  <c r="L918" i="17"/>
  <c r="L919" i="17"/>
  <c r="L920" i="17"/>
  <c r="L921" i="17"/>
  <c r="L922" i="17"/>
  <c r="L923" i="17"/>
  <c r="L924" i="17"/>
  <c r="L925" i="17"/>
  <c r="L926" i="17"/>
  <c r="L927" i="17"/>
  <c r="L928" i="17"/>
  <c r="L929" i="17"/>
  <c r="L930" i="17"/>
  <c r="L931" i="17"/>
  <c r="L932" i="17"/>
  <c r="L933" i="17"/>
  <c r="L934" i="17"/>
  <c r="L935" i="17"/>
  <c r="L936" i="17"/>
  <c r="L937" i="17"/>
  <c r="L938" i="17"/>
  <c r="L939" i="17"/>
  <c r="L940" i="17"/>
  <c r="L941" i="17"/>
  <c r="L942" i="17"/>
  <c r="L943" i="17"/>
  <c r="L944" i="17"/>
  <c r="L945" i="17"/>
  <c r="L946" i="17"/>
  <c r="L947" i="17"/>
  <c r="L948" i="17"/>
  <c r="L949" i="17"/>
  <c r="L950" i="17"/>
  <c r="L951" i="17"/>
  <c r="L952" i="17"/>
  <c r="L953" i="17"/>
  <c r="L954" i="17"/>
  <c r="L955" i="17"/>
  <c r="L956" i="17"/>
  <c r="L957" i="17"/>
  <c r="L958" i="17"/>
  <c r="L959" i="17"/>
  <c r="L960" i="17"/>
  <c r="L961" i="17"/>
  <c r="L962" i="17"/>
  <c r="L963" i="17"/>
  <c r="L964" i="17"/>
  <c r="L965" i="17"/>
  <c r="L966" i="17"/>
  <c r="L967" i="17"/>
  <c r="L968" i="17"/>
  <c r="L969" i="17"/>
  <c r="L970" i="17"/>
  <c r="L971" i="17"/>
  <c r="L972" i="17"/>
  <c r="L973" i="17"/>
  <c r="L974" i="17"/>
  <c r="L975" i="17"/>
  <c r="L976" i="17"/>
  <c r="L977" i="17"/>
  <c r="L978" i="17"/>
  <c r="L979" i="17"/>
  <c r="L980" i="17"/>
  <c r="L981" i="17"/>
  <c r="L982" i="17"/>
  <c r="L983" i="17"/>
  <c r="L984" i="17"/>
  <c r="L985" i="17"/>
  <c r="L986" i="17"/>
  <c r="L987" i="17"/>
  <c r="L988" i="17"/>
  <c r="L989" i="17"/>
  <c r="L990" i="17"/>
  <c r="L991" i="17"/>
  <c r="L992" i="17"/>
  <c r="L993" i="17"/>
  <c r="L994" i="17"/>
  <c r="L995" i="17"/>
  <c r="L996" i="17"/>
  <c r="L997" i="17"/>
  <c r="L998" i="17"/>
  <c r="L999" i="17"/>
  <c r="L1000" i="17"/>
  <c r="L2" i="17"/>
  <c r="D22" i="2"/>
  <c r="G22" i="2" s="1"/>
  <c r="X19" i="11"/>
  <c r="X18" i="11"/>
  <c r="X17" i="11"/>
  <c r="X16" i="11"/>
  <c r="W19" i="11"/>
  <c r="W18" i="11"/>
  <c r="W17" i="11"/>
  <c r="W16" i="11"/>
  <c r="U19" i="11"/>
  <c r="U18" i="11"/>
  <c r="U17" i="11"/>
  <c r="U16" i="11"/>
  <c r="T19" i="11"/>
  <c r="T18" i="11"/>
  <c r="T17" i="11"/>
  <c r="T16" i="11"/>
  <c r="R19" i="11"/>
  <c r="R18" i="11"/>
  <c r="R17" i="11"/>
  <c r="R16" i="11"/>
  <c r="Q19" i="11"/>
  <c r="Q18" i="11"/>
  <c r="Q17" i="11"/>
  <c r="Q16" i="11"/>
  <c r="O19" i="11"/>
  <c r="O18" i="11"/>
  <c r="O17" i="11"/>
  <c r="O16" i="11"/>
  <c r="N19" i="11"/>
  <c r="N18" i="11"/>
  <c r="N17" i="11"/>
  <c r="N16" i="11"/>
  <c r="L19" i="11"/>
  <c r="L18" i="11"/>
  <c r="L17" i="11"/>
  <c r="L16" i="11"/>
  <c r="K19" i="11"/>
  <c r="K18" i="11"/>
  <c r="K17" i="11"/>
  <c r="K16" i="11"/>
  <c r="I19" i="11"/>
  <c r="I18" i="11"/>
  <c r="I17" i="11"/>
  <c r="I16" i="11"/>
  <c r="H19" i="11"/>
  <c r="H18" i="11"/>
  <c r="H17" i="11"/>
  <c r="H16" i="11"/>
  <c r="X11" i="11"/>
  <c r="X10" i="11"/>
  <c r="X9" i="11"/>
  <c r="X8" i="11"/>
  <c r="W11" i="11"/>
  <c r="W10" i="11"/>
  <c r="W9" i="11"/>
  <c r="W8" i="11"/>
  <c r="U11" i="11"/>
  <c r="U10" i="11"/>
  <c r="U9" i="11"/>
  <c r="U8" i="11"/>
  <c r="T11" i="11"/>
  <c r="T10" i="11"/>
  <c r="T9" i="11"/>
  <c r="T8" i="11"/>
  <c r="R11" i="11"/>
  <c r="R10" i="11"/>
  <c r="R9" i="11"/>
  <c r="R8" i="11"/>
  <c r="Q11" i="11"/>
  <c r="Q10" i="11"/>
  <c r="Q9" i="11"/>
  <c r="Q8" i="11"/>
  <c r="O11" i="11"/>
  <c r="O10" i="11"/>
  <c r="O9" i="11"/>
  <c r="O8" i="11"/>
  <c r="L11" i="11"/>
  <c r="L10" i="11"/>
  <c r="L9" i="11"/>
  <c r="L8" i="11"/>
  <c r="N11" i="11"/>
  <c r="N10" i="11"/>
  <c r="N9" i="11"/>
  <c r="N8" i="11"/>
  <c r="K11" i="11"/>
  <c r="K10" i="11"/>
  <c r="K9" i="11"/>
  <c r="K8" i="11"/>
  <c r="E23" i="4"/>
  <c r="E22" i="4"/>
  <c r="E21" i="4"/>
  <c r="E20" i="4"/>
  <c r="E19" i="4"/>
  <c r="E18" i="4"/>
  <c r="E15" i="4"/>
  <c r="E14" i="4"/>
  <c r="E13" i="4"/>
  <c r="E17" i="4"/>
  <c r="E12" i="4"/>
  <c r="E11" i="4"/>
  <c r="E10" i="4"/>
  <c r="E9" i="4"/>
  <c r="Z138" i="19"/>
  <c r="Z137" i="19"/>
  <c r="Z136" i="19"/>
  <c r="Z135" i="19"/>
  <c r="Z134" i="19"/>
  <c r="Z133" i="19"/>
  <c r="Z132" i="19"/>
  <c r="Z131" i="19"/>
  <c r="Z130" i="19"/>
  <c r="Z129" i="19"/>
  <c r="Z128" i="19"/>
  <c r="Z127" i="19"/>
  <c r="Z126" i="19"/>
  <c r="Z125" i="19"/>
  <c r="Z124" i="19"/>
  <c r="Z123" i="19"/>
  <c r="Z122" i="19"/>
  <c r="Z121" i="19"/>
  <c r="Z120" i="19"/>
  <c r="Z119" i="19"/>
  <c r="Z118" i="19"/>
  <c r="Z117" i="19"/>
  <c r="Z116" i="19"/>
  <c r="Z115" i="19"/>
  <c r="Z114" i="19"/>
  <c r="Z113" i="19"/>
  <c r="Z112" i="19"/>
  <c r="Z111" i="19"/>
  <c r="Z110" i="19"/>
  <c r="Z109" i="19"/>
  <c r="Z108" i="19"/>
  <c r="Z107" i="19"/>
  <c r="Z106" i="19"/>
  <c r="Z105" i="19"/>
  <c r="Z104" i="19"/>
  <c r="Z103" i="19"/>
  <c r="Z102" i="19"/>
  <c r="Z101" i="19"/>
  <c r="Z100" i="19"/>
  <c r="Z99" i="19"/>
  <c r="Z98" i="19"/>
  <c r="Z97" i="19"/>
  <c r="Z96" i="19"/>
  <c r="Z95" i="19"/>
  <c r="Z94" i="19"/>
  <c r="Z93" i="19"/>
  <c r="Z92" i="19"/>
  <c r="Z91" i="19"/>
  <c r="Z90" i="19"/>
  <c r="Z89" i="19"/>
  <c r="Z88" i="19"/>
  <c r="Z87" i="19"/>
  <c r="Z86" i="19"/>
  <c r="Z85" i="19"/>
  <c r="Z84" i="19"/>
  <c r="Z83" i="19"/>
  <c r="Z82" i="19"/>
  <c r="Z81" i="19"/>
  <c r="Z80" i="19"/>
  <c r="Z79" i="19"/>
  <c r="Z78" i="19"/>
  <c r="Z77" i="19"/>
  <c r="Z76" i="19"/>
  <c r="Z75" i="19"/>
  <c r="Z74" i="19"/>
  <c r="Z73" i="19"/>
  <c r="Z72" i="19"/>
  <c r="Z71" i="19"/>
  <c r="Z70" i="19"/>
  <c r="Z69" i="19"/>
  <c r="Z68" i="19"/>
  <c r="Z67" i="19"/>
  <c r="Z66" i="19"/>
  <c r="Z65" i="19"/>
  <c r="Z64" i="19"/>
  <c r="Z63" i="19"/>
  <c r="Z62" i="19"/>
  <c r="Z61" i="19"/>
  <c r="Z60" i="19"/>
  <c r="Z59" i="19"/>
  <c r="Z58" i="19"/>
  <c r="Z57" i="19"/>
  <c r="Z56" i="19"/>
  <c r="Z55" i="19"/>
  <c r="Z54" i="19"/>
  <c r="Z53" i="19"/>
  <c r="Z52" i="19"/>
  <c r="Z51" i="19"/>
  <c r="Z50" i="19"/>
  <c r="Z49" i="19"/>
  <c r="Z48" i="19"/>
  <c r="Z47" i="19"/>
  <c r="Z46" i="19"/>
  <c r="Z45" i="19"/>
  <c r="Z44" i="19"/>
  <c r="Z43" i="19"/>
  <c r="Z42" i="19"/>
  <c r="Z41" i="19"/>
  <c r="Z40" i="19"/>
  <c r="Z39" i="19"/>
  <c r="Z38" i="19"/>
  <c r="Z37" i="19"/>
  <c r="Z36" i="19"/>
  <c r="Z35" i="19"/>
  <c r="Z34" i="19"/>
  <c r="Z33" i="19"/>
  <c r="Z32" i="19"/>
  <c r="Z31" i="19"/>
  <c r="Z30" i="19"/>
  <c r="Z29" i="19"/>
  <c r="Z28" i="19"/>
  <c r="Z27" i="19"/>
  <c r="Z26" i="19"/>
  <c r="Z25" i="19"/>
  <c r="Z24" i="19"/>
  <c r="Z23" i="19"/>
  <c r="Z22" i="19"/>
  <c r="Z21" i="19"/>
  <c r="Z20" i="19"/>
  <c r="Z19" i="19"/>
  <c r="Z18" i="19"/>
  <c r="Z17" i="19"/>
  <c r="Z16" i="19"/>
  <c r="Z15" i="19"/>
  <c r="Z14" i="19"/>
  <c r="Z13" i="19"/>
  <c r="Z12" i="19"/>
  <c r="Z11" i="19"/>
  <c r="Z10" i="19"/>
  <c r="Z9" i="19"/>
  <c r="Z8" i="19"/>
  <c r="Z7" i="19"/>
  <c r="Z6" i="19"/>
  <c r="Z5" i="19"/>
  <c r="Z4" i="19"/>
  <c r="Z3" i="19"/>
  <c r="Z2" i="19"/>
  <c r="Y133" i="19"/>
  <c r="AA133" i="19"/>
  <c r="Y125" i="19"/>
  <c r="AA125" i="19"/>
  <c r="X138" i="19"/>
  <c r="Y138" i="19"/>
  <c r="AA138" i="19"/>
  <c r="X137" i="19"/>
  <c r="Y137" i="19"/>
  <c r="AA137" i="19"/>
  <c r="X136" i="19"/>
  <c r="Y136" i="19"/>
  <c r="AA136" i="19"/>
  <c r="X135" i="19"/>
  <c r="Y135" i="19"/>
  <c r="AA135" i="19"/>
  <c r="X134" i="19"/>
  <c r="Y134" i="19"/>
  <c r="AA134" i="19"/>
  <c r="X133" i="19"/>
  <c r="X132" i="19"/>
  <c r="Y132" i="19"/>
  <c r="AA132" i="19"/>
  <c r="X131" i="19"/>
  <c r="Y131" i="19"/>
  <c r="AA131" i="19"/>
  <c r="X130" i="19"/>
  <c r="Y130" i="19"/>
  <c r="AA130" i="19"/>
  <c r="X129" i="19"/>
  <c r="Y129" i="19"/>
  <c r="AA129" i="19"/>
  <c r="X128" i="19"/>
  <c r="Y128" i="19"/>
  <c r="AA128" i="19"/>
  <c r="X127" i="19"/>
  <c r="Y127" i="19"/>
  <c r="AA127" i="19"/>
  <c r="X126" i="19"/>
  <c r="Y126" i="19"/>
  <c r="AA126" i="19"/>
  <c r="X125" i="19"/>
  <c r="X124" i="19"/>
  <c r="Y124" i="19"/>
  <c r="AA124" i="19"/>
  <c r="X123" i="19"/>
  <c r="Y123" i="19"/>
  <c r="AA123" i="19"/>
  <c r="X122" i="19"/>
  <c r="Y122" i="19"/>
  <c r="AA122" i="19"/>
  <c r="X121" i="19"/>
  <c r="Y121" i="19"/>
  <c r="AA121" i="19"/>
  <c r="X120" i="19"/>
  <c r="Y120" i="19"/>
  <c r="AA120" i="19"/>
  <c r="X119" i="19"/>
  <c r="Y119" i="19"/>
  <c r="AA119" i="19"/>
  <c r="X118" i="19"/>
  <c r="Y118" i="19"/>
  <c r="AA118" i="19"/>
  <c r="X117" i="19"/>
  <c r="Y117" i="19"/>
  <c r="AA117" i="19"/>
  <c r="X116" i="19"/>
  <c r="Y116" i="19"/>
  <c r="AA116" i="19"/>
  <c r="X115" i="19"/>
  <c r="Y115" i="19"/>
  <c r="AA115" i="19"/>
  <c r="X114" i="19"/>
  <c r="Y114" i="19"/>
  <c r="AA114" i="19"/>
  <c r="X113" i="19"/>
  <c r="Y113" i="19"/>
  <c r="AA113" i="19"/>
  <c r="X112" i="19"/>
  <c r="Y112" i="19"/>
  <c r="AA112" i="19"/>
  <c r="X111" i="19"/>
  <c r="Y111" i="19"/>
  <c r="AA111" i="19"/>
  <c r="X110" i="19"/>
  <c r="Y110" i="19"/>
  <c r="AA110" i="19"/>
  <c r="X109" i="19"/>
  <c r="Y109" i="19"/>
  <c r="AA109" i="19"/>
  <c r="X108" i="19"/>
  <c r="Y108" i="19"/>
  <c r="AA108" i="19"/>
  <c r="X107" i="19"/>
  <c r="Y107" i="19"/>
  <c r="AA107" i="19"/>
  <c r="X106" i="19"/>
  <c r="Y106" i="19"/>
  <c r="AA106" i="19"/>
  <c r="X105" i="19"/>
  <c r="Y105" i="19"/>
  <c r="AA105" i="19"/>
  <c r="X104" i="19"/>
  <c r="Y104" i="19"/>
  <c r="AA104" i="19"/>
  <c r="X103" i="19"/>
  <c r="Y103" i="19"/>
  <c r="AA103" i="19"/>
  <c r="X102" i="19"/>
  <c r="Y102" i="19"/>
  <c r="AA102" i="19"/>
  <c r="X101" i="19"/>
  <c r="Y101" i="19"/>
  <c r="AA101" i="19"/>
  <c r="X100" i="19"/>
  <c r="Y100" i="19"/>
  <c r="AA100" i="19"/>
  <c r="X99" i="19"/>
  <c r="Y99" i="19"/>
  <c r="AA99" i="19"/>
  <c r="X98" i="19"/>
  <c r="Y98" i="19"/>
  <c r="AA98" i="19"/>
  <c r="X97" i="19"/>
  <c r="Y97" i="19"/>
  <c r="AA97" i="19"/>
  <c r="X96" i="19"/>
  <c r="Y96" i="19"/>
  <c r="AA96" i="19"/>
  <c r="X95" i="19"/>
  <c r="Y95" i="19"/>
  <c r="AA95" i="19"/>
  <c r="X94" i="19"/>
  <c r="Y94" i="19"/>
  <c r="AA94" i="19"/>
  <c r="X93" i="19"/>
  <c r="Y93" i="19"/>
  <c r="AA93" i="19"/>
  <c r="X92" i="19"/>
  <c r="Y92" i="19"/>
  <c r="AA92" i="19"/>
  <c r="X91" i="19"/>
  <c r="Y91" i="19"/>
  <c r="AA91" i="19"/>
  <c r="X90" i="19"/>
  <c r="Y90" i="19"/>
  <c r="AA90" i="19"/>
  <c r="X89" i="19"/>
  <c r="Y89" i="19"/>
  <c r="AA89" i="19"/>
  <c r="X88" i="19"/>
  <c r="Y88" i="19"/>
  <c r="AA88" i="19"/>
  <c r="X87" i="19"/>
  <c r="Y87" i="19"/>
  <c r="AA87" i="19"/>
  <c r="X86" i="19"/>
  <c r="Y86" i="19"/>
  <c r="AA86" i="19"/>
  <c r="X85" i="19"/>
  <c r="Y85" i="19"/>
  <c r="AA85" i="19"/>
  <c r="X84" i="19"/>
  <c r="Y84" i="19"/>
  <c r="AA84" i="19"/>
  <c r="X83" i="19"/>
  <c r="Y83" i="19"/>
  <c r="AA83" i="19"/>
  <c r="X82" i="19"/>
  <c r="Y82" i="19"/>
  <c r="AA82" i="19"/>
  <c r="X81" i="19"/>
  <c r="Y81" i="19"/>
  <c r="AA81" i="19"/>
  <c r="X80" i="19"/>
  <c r="Y80" i="19"/>
  <c r="AA80" i="19"/>
  <c r="X79" i="19"/>
  <c r="Y79" i="19"/>
  <c r="AA79" i="19"/>
  <c r="X78" i="19"/>
  <c r="Y78" i="19"/>
  <c r="AA78" i="19"/>
  <c r="X77" i="19"/>
  <c r="Y77" i="19"/>
  <c r="AA77" i="19"/>
  <c r="X76" i="19"/>
  <c r="Y76" i="19"/>
  <c r="AA76" i="19"/>
  <c r="X75" i="19"/>
  <c r="Y75" i="19"/>
  <c r="AA75" i="19"/>
  <c r="X74" i="19"/>
  <c r="Y74" i="19"/>
  <c r="AA74" i="19"/>
  <c r="X73" i="19"/>
  <c r="Y73" i="19"/>
  <c r="AA73" i="19"/>
  <c r="X72" i="19"/>
  <c r="Y72" i="19"/>
  <c r="AA72" i="19"/>
  <c r="X71" i="19"/>
  <c r="Y71" i="19"/>
  <c r="AA71" i="19"/>
  <c r="X70" i="19"/>
  <c r="Y70" i="19"/>
  <c r="AA70" i="19"/>
  <c r="X69" i="19"/>
  <c r="Y69" i="19"/>
  <c r="AA69" i="19"/>
  <c r="X68" i="19"/>
  <c r="Y68" i="19"/>
  <c r="AA68" i="19"/>
  <c r="X67" i="19"/>
  <c r="Y67" i="19"/>
  <c r="AA67" i="19"/>
  <c r="X66" i="19"/>
  <c r="Y66" i="19"/>
  <c r="AA66" i="19"/>
  <c r="X65" i="19"/>
  <c r="Y65" i="19"/>
  <c r="AA65" i="19"/>
  <c r="X64" i="19"/>
  <c r="Y64" i="19"/>
  <c r="AA64" i="19"/>
  <c r="X63" i="19"/>
  <c r="Y63" i="19"/>
  <c r="AA63" i="19"/>
  <c r="X62" i="19"/>
  <c r="Y62" i="19"/>
  <c r="AA62" i="19"/>
  <c r="X61" i="19"/>
  <c r="Y61" i="19"/>
  <c r="AA61" i="19"/>
  <c r="X60" i="19"/>
  <c r="Y60" i="19"/>
  <c r="AA60" i="19"/>
  <c r="X59" i="19"/>
  <c r="Y59" i="19"/>
  <c r="AA59" i="19"/>
  <c r="X58" i="19"/>
  <c r="Y58" i="19"/>
  <c r="AA58" i="19"/>
  <c r="X57" i="19"/>
  <c r="Y57" i="19"/>
  <c r="AA57" i="19"/>
  <c r="X56" i="19"/>
  <c r="Y56" i="19"/>
  <c r="AA56" i="19"/>
  <c r="X55" i="19"/>
  <c r="Y55" i="19"/>
  <c r="AA55" i="19"/>
  <c r="X54" i="19"/>
  <c r="Y54" i="19"/>
  <c r="AA54" i="19"/>
  <c r="X53" i="19"/>
  <c r="Y53" i="19"/>
  <c r="AA53" i="19"/>
  <c r="X52" i="19"/>
  <c r="Y52" i="19"/>
  <c r="AA52" i="19"/>
  <c r="X51" i="19"/>
  <c r="Y51" i="19"/>
  <c r="AA51" i="19"/>
  <c r="X50" i="19"/>
  <c r="Y50" i="19"/>
  <c r="AA50" i="19"/>
  <c r="X49" i="19"/>
  <c r="Y49" i="19"/>
  <c r="AA49" i="19"/>
  <c r="X48" i="19"/>
  <c r="Y48" i="19"/>
  <c r="AA48" i="19"/>
  <c r="X47" i="19"/>
  <c r="Y47" i="19"/>
  <c r="AA47" i="19"/>
  <c r="X46" i="19"/>
  <c r="Y46" i="19"/>
  <c r="AA46" i="19"/>
  <c r="X45" i="19"/>
  <c r="Y45" i="19"/>
  <c r="AA45" i="19"/>
  <c r="X44" i="19"/>
  <c r="Y44" i="19"/>
  <c r="AA44" i="19"/>
  <c r="X43" i="19"/>
  <c r="Y43" i="19"/>
  <c r="AA43" i="19"/>
  <c r="X42" i="19"/>
  <c r="Y42" i="19"/>
  <c r="AA42" i="19"/>
  <c r="X41" i="19"/>
  <c r="Y41" i="19"/>
  <c r="AA41" i="19"/>
  <c r="X40" i="19"/>
  <c r="Y40" i="19"/>
  <c r="AA40" i="19"/>
  <c r="X39" i="19"/>
  <c r="Y39" i="19"/>
  <c r="AA39" i="19"/>
  <c r="X38" i="19"/>
  <c r="Y38" i="19"/>
  <c r="AA38" i="19"/>
  <c r="X37" i="19"/>
  <c r="Y37" i="19"/>
  <c r="AA37" i="19"/>
  <c r="X36" i="19"/>
  <c r="Y36" i="19"/>
  <c r="AA36" i="19"/>
  <c r="X35" i="19"/>
  <c r="Y35" i="19"/>
  <c r="AA35" i="19"/>
  <c r="X34" i="19"/>
  <c r="Y34" i="19"/>
  <c r="AA34" i="19"/>
  <c r="X33" i="19"/>
  <c r="Y33" i="19"/>
  <c r="AA33" i="19"/>
  <c r="X32" i="19"/>
  <c r="Y32" i="19"/>
  <c r="AA32" i="19"/>
  <c r="X31" i="19"/>
  <c r="Y31" i="19"/>
  <c r="AA31" i="19"/>
  <c r="X30" i="19"/>
  <c r="Y30" i="19"/>
  <c r="AA30" i="19"/>
  <c r="X29" i="19"/>
  <c r="Y29" i="19"/>
  <c r="AA29" i="19"/>
  <c r="X28" i="19"/>
  <c r="Y28" i="19"/>
  <c r="AA28" i="19"/>
  <c r="X27" i="19"/>
  <c r="Y27" i="19"/>
  <c r="AA27" i="19"/>
  <c r="X26" i="19"/>
  <c r="Y26" i="19"/>
  <c r="AA26" i="19"/>
  <c r="X25" i="19"/>
  <c r="Y25" i="19"/>
  <c r="AA25" i="19"/>
  <c r="X24" i="19"/>
  <c r="Y24" i="19"/>
  <c r="AA24" i="19"/>
  <c r="X23" i="19"/>
  <c r="Y23" i="19"/>
  <c r="AA23" i="19"/>
  <c r="X22" i="19"/>
  <c r="Y22" i="19"/>
  <c r="AA22" i="19"/>
  <c r="X21" i="19"/>
  <c r="Y21" i="19"/>
  <c r="AA21" i="19"/>
  <c r="X20" i="19"/>
  <c r="Y20" i="19"/>
  <c r="AA20" i="19"/>
  <c r="X19" i="19"/>
  <c r="Y19" i="19"/>
  <c r="AA19" i="19"/>
  <c r="X18" i="19"/>
  <c r="Y18" i="19"/>
  <c r="AA18" i="19"/>
  <c r="X17" i="19"/>
  <c r="Y17" i="19"/>
  <c r="AA17" i="19"/>
  <c r="X16" i="19"/>
  <c r="Y16" i="19"/>
  <c r="AA16" i="19"/>
  <c r="X15" i="19"/>
  <c r="Y15" i="19"/>
  <c r="AA15" i="19"/>
  <c r="X14" i="19"/>
  <c r="Y14" i="19"/>
  <c r="AA14" i="19"/>
  <c r="X13" i="19"/>
  <c r="Y13" i="19"/>
  <c r="AA13" i="19"/>
  <c r="X12" i="19"/>
  <c r="Y12" i="19"/>
  <c r="AA12" i="19"/>
  <c r="X11" i="19"/>
  <c r="Y11" i="19"/>
  <c r="AA11" i="19"/>
  <c r="X10" i="19"/>
  <c r="Y10" i="19"/>
  <c r="AA10" i="19"/>
  <c r="X9" i="19"/>
  <c r="Y9" i="19"/>
  <c r="X8" i="19"/>
  <c r="Y8" i="19"/>
  <c r="AA8" i="19"/>
  <c r="X7" i="19"/>
  <c r="Y7" i="19"/>
  <c r="AA7" i="19"/>
  <c r="X6" i="19"/>
  <c r="Y6" i="19"/>
  <c r="AA6" i="19"/>
  <c r="X5" i="19"/>
  <c r="Y5" i="19" s="1"/>
  <c r="X4" i="19"/>
  <c r="Y4" i="19" s="1"/>
  <c r="X3" i="19"/>
  <c r="Y3" i="19" s="1"/>
  <c r="X2" i="19"/>
  <c r="Y2" i="19" s="1"/>
  <c r="AA1" i="19"/>
  <c r="AA9" i="19"/>
  <c r="W17" i="4"/>
  <c r="W12" i="4"/>
  <c r="W13" i="4"/>
  <c r="W14" i="4"/>
  <c r="W15" i="4"/>
  <c r="W20" i="4"/>
  <c r="W21" i="4"/>
  <c r="W22" i="4"/>
  <c r="W23" i="4"/>
  <c r="C15" i="20"/>
  <c r="C16" i="20"/>
  <c r="C17" i="20"/>
  <c r="C14" i="20"/>
  <c r="C11" i="20"/>
  <c r="C12" i="20"/>
  <c r="C13" i="20"/>
  <c r="C10" i="20"/>
  <c r="C7" i="20"/>
  <c r="C8" i="20"/>
  <c r="C9" i="20"/>
  <c r="C6" i="20"/>
  <c r="A11" i="20"/>
  <c r="A12" i="20"/>
  <c r="A13" i="20"/>
  <c r="A10" i="20"/>
  <c r="E15" i="20"/>
  <c r="E16" i="20"/>
  <c r="E17" i="20"/>
  <c r="D15" i="20"/>
  <c r="D16" i="20"/>
  <c r="D17" i="20"/>
  <c r="E11" i="20"/>
  <c r="E12" i="20"/>
  <c r="E13" i="20"/>
  <c r="D11" i="20"/>
  <c r="D12" i="20"/>
  <c r="D13" i="20"/>
  <c r="A15" i="20"/>
  <c r="A16" i="20"/>
  <c r="A17" i="20"/>
  <c r="A7" i="20"/>
  <c r="A8" i="20"/>
  <c r="A9" i="20"/>
  <c r="D7" i="20"/>
  <c r="D8" i="20"/>
  <c r="D9" i="20"/>
  <c r="E7" i="20"/>
  <c r="E8" i="20"/>
  <c r="E9" i="20"/>
  <c r="I9" i="11"/>
  <c r="I10" i="11"/>
  <c r="I11" i="11"/>
  <c r="H9" i="11"/>
  <c r="H10" i="11"/>
  <c r="H11" i="11"/>
  <c r="W18" i="4"/>
  <c r="W19" i="4"/>
  <c r="W9" i="4"/>
  <c r="W10" i="4"/>
  <c r="W11" i="4"/>
  <c r="E3" i="20"/>
  <c r="E4" i="20"/>
  <c r="E5" i="20"/>
  <c r="C3" i="20"/>
  <c r="C4" i="20"/>
  <c r="C5" i="20"/>
  <c r="C2" i="20"/>
  <c r="D3" i="20"/>
  <c r="D4" i="20"/>
  <c r="D5" i="20"/>
  <c r="A3" i="20"/>
  <c r="A4" i="20"/>
  <c r="A5" i="20"/>
  <c r="E14" i="20"/>
  <c r="E10" i="20"/>
  <c r="E6" i="20"/>
  <c r="E2" i="20"/>
  <c r="I8" i="11"/>
  <c r="H8" i="11"/>
  <c r="D14" i="20"/>
  <c r="A14" i="20"/>
  <c r="D10" i="20"/>
  <c r="D6" i="20"/>
  <c r="A6" i="20"/>
  <c r="D2" i="20"/>
  <c r="W16" i="4"/>
  <c r="V138" i="19"/>
  <c r="V137" i="19"/>
  <c r="V136" i="19"/>
  <c r="V135" i="19"/>
  <c r="V134" i="19"/>
  <c r="V133" i="19"/>
  <c r="V132" i="19"/>
  <c r="V131" i="19"/>
  <c r="V130" i="19"/>
  <c r="V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2" i="19"/>
  <c r="V91" i="19"/>
  <c r="V90" i="19"/>
  <c r="V89" i="19"/>
  <c r="V88" i="19"/>
  <c r="V87" i="19"/>
  <c r="V86" i="19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4" i="19"/>
  <c r="V63" i="19"/>
  <c r="V62" i="19"/>
  <c r="V61" i="19"/>
  <c r="V60" i="19"/>
  <c r="V59" i="19"/>
  <c r="V58" i="19"/>
  <c r="V57" i="19"/>
  <c r="V56" i="19"/>
  <c r="V55" i="19"/>
  <c r="V54" i="19"/>
  <c r="V53" i="19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3" i="19"/>
  <c r="V22" i="19"/>
  <c r="V21" i="19"/>
  <c r="V20" i="19"/>
  <c r="V19" i="19"/>
  <c r="V18" i="19"/>
  <c r="V17" i="19"/>
  <c r="V16" i="19"/>
  <c r="V15" i="19"/>
  <c r="V14" i="19"/>
  <c r="V13" i="19"/>
  <c r="V12" i="19"/>
  <c r="V11" i="19"/>
  <c r="V10" i="19"/>
  <c r="V9" i="19"/>
  <c r="V8" i="19"/>
  <c r="V7" i="19"/>
  <c r="V6" i="19"/>
  <c r="V5" i="19"/>
  <c r="V4" i="19"/>
  <c r="V3" i="19"/>
  <c r="V2" i="19"/>
  <c r="U133" i="19"/>
  <c r="W133" i="19"/>
  <c r="M133" i="19"/>
  <c r="U125" i="19"/>
  <c r="W125" i="19"/>
  <c r="M125" i="19"/>
  <c r="T138" i="19"/>
  <c r="U138" i="19"/>
  <c r="W138" i="19"/>
  <c r="M138" i="19"/>
  <c r="T137" i="19"/>
  <c r="U137" i="19"/>
  <c r="W137" i="19"/>
  <c r="M137" i="19"/>
  <c r="T136" i="19"/>
  <c r="U136" i="19"/>
  <c r="T135" i="19"/>
  <c r="U135" i="19"/>
  <c r="W135" i="19"/>
  <c r="M135" i="19"/>
  <c r="T134" i="19"/>
  <c r="U134" i="19"/>
  <c r="W134" i="19"/>
  <c r="M134" i="19"/>
  <c r="T133" i="19"/>
  <c r="T132" i="19"/>
  <c r="U132" i="19"/>
  <c r="T131" i="19"/>
  <c r="U131" i="19"/>
  <c r="W131" i="19"/>
  <c r="M131" i="19"/>
  <c r="T130" i="19"/>
  <c r="U130" i="19"/>
  <c r="W130" i="19"/>
  <c r="M130" i="19"/>
  <c r="T129" i="19"/>
  <c r="U129" i="19"/>
  <c r="W129" i="19"/>
  <c r="M129" i="19"/>
  <c r="T128" i="19"/>
  <c r="U128" i="19"/>
  <c r="T127" i="19"/>
  <c r="U127" i="19"/>
  <c r="W127" i="19"/>
  <c r="M127" i="19"/>
  <c r="T126" i="19"/>
  <c r="U126" i="19"/>
  <c r="W126" i="19"/>
  <c r="M126" i="19"/>
  <c r="T125" i="19"/>
  <c r="T124" i="19"/>
  <c r="U124" i="19"/>
  <c r="T123" i="19"/>
  <c r="U123" i="19"/>
  <c r="W123" i="19"/>
  <c r="M123" i="19"/>
  <c r="T122" i="19"/>
  <c r="U122" i="19"/>
  <c r="W122" i="19"/>
  <c r="M122" i="19"/>
  <c r="T121" i="19"/>
  <c r="U121" i="19"/>
  <c r="W121" i="19"/>
  <c r="M121" i="19"/>
  <c r="T120" i="19"/>
  <c r="U120" i="19"/>
  <c r="T119" i="19"/>
  <c r="U119" i="19"/>
  <c r="W119" i="19"/>
  <c r="M119" i="19"/>
  <c r="T118" i="19"/>
  <c r="U118" i="19"/>
  <c r="W118" i="19"/>
  <c r="M118" i="19"/>
  <c r="T117" i="19"/>
  <c r="U117" i="19"/>
  <c r="W117" i="19"/>
  <c r="M117" i="19"/>
  <c r="T116" i="19"/>
  <c r="U116" i="19"/>
  <c r="T115" i="19"/>
  <c r="U115" i="19"/>
  <c r="W115" i="19"/>
  <c r="M115" i="19"/>
  <c r="T114" i="19"/>
  <c r="U114" i="19"/>
  <c r="W114" i="19"/>
  <c r="M114" i="19"/>
  <c r="T113" i="19"/>
  <c r="U113" i="19"/>
  <c r="W113" i="19"/>
  <c r="M113" i="19"/>
  <c r="T112" i="19"/>
  <c r="U112" i="19"/>
  <c r="T111" i="19"/>
  <c r="U111" i="19"/>
  <c r="W111" i="19"/>
  <c r="M111" i="19"/>
  <c r="T110" i="19"/>
  <c r="U110" i="19"/>
  <c r="W110" i="19"/>
  <c r="M110" i="19"/>
  <c r="T109" i="19"/>
  <c r="U109" i="19"/>
  <c r="W109" i="19"/>
  <c r="M109" i="19"/>
  <c r="T108" i="19"/>
  <c r="U108" i="19"/>
  <c r="T107" i="19"/>
  <c r="U107" i="19"/>
  <c r="W107" i="19"/>
  <c r="M107" i="19"/>
  <c r="T106" i="19"/>
  <c r="U106" i="19"/>
  <c r="W106" i="19"/>
  <c r="M106" i="19"/>
  <c r="T105" i="19"/>
  <c r="U105" i="19"/>
  <c r="W105" i="19"/>
  <c r="M105" i="19"/>
  <c r="T104" i="19"/>
  <c r="U104" i="19"/>
  <c r="T103" i="19"/>
  <c r="U103" i="19"/>
  <c r="W103" i="19"/>
  <c r="M103" i="19"/>
  <c r="T102" i="19"/>
  <c r="U102" i="19"/>
  <c r="W102" i="19"/>
  <c r="M102" i="19"/>
  <c r="T101" i="19"/>
  <c r="U101" i="19"/>
  <c r="W101" i="19"/>
  <c r="M101" i="19"/>
  <c r="T100" i="19"/>
  <c r="U100" i="19"/>
  <c r="T99" i="19"/>
  <c r="U99" i="19"/>
  <c r="W99" i="19"/>
  <c r="M99" i="19"/>
  <c r="T98" i="19"/>
  <c r="U98" i="19"/>
  <c r="W98" i="19"/>
  <c r="M98" i="19"/>
  <c r="T97" i="19"/>
  <c r="U97" i="19"/>
  <c r="W97" i="19"/>
  <c r="M97" i="19"/>
  <c r="T96" i="19"/>
  <c r="U96" i="19"/>
  <c r="T95" i="19"/>
  <c r="U95" i="19"/>
  <c r="W95" i="19"/>
  <c r="M95" i="19"/>
  <c r="T94" i="19"/>
  <c r="U94" i="19"/>
  <c r="W94" i="19"/>
  <c r="M94" i="19"/>
  <c r="T93" i="19"/>
  <c r="U93" i="19"/>
  <c r="W93" i="19"/>
  <c r="M93" i="19"/>
  <c r="T92" i="19"/>
  <c r="U92" i="19"/>
  <c r="T91" i="19"/>
  <c r="U91" i="19"/>
  <c r="W91" i="19"/>
  <c r="M91" i="19"/>
  <c r="T90" i="19"/>
  <c r="U90" i="19"/>
  <c r="W90" i="19"/>
  <c r="M90" i="19"/>
  <c r="T89" i="19"/>
  <c r="U89" i="19"/>
  <c r="W89" i="19"/>
  <c r="M89" i="19"/>
  <c r="T88" i="19"/>
  <c r="U88" i="19"/>
  <c r="T87" i="19"/>
  <c r="U87" i="19"/>
  <c r="W87" i="19"/>
  <c r="M87" i="19"/>
  <c r="T86" i="19"/>
  <c r="U86" i="19"/>
  <c r="W86" i="19"/>
  <c r="M86" i="19"/>
  <c r="T85" i="19"/>
  <c r="U85" i="19"/>
  <c r="W85" i="19"/>
  <c r="M85" i="19"/>
  <c r="T84" i="19"/>
  <c r="U84" i="19"/>
  <c r="T83" i="19"/>
  <c r="U83" i="19"/>
  <c r="W83" i="19"/>
  <c r="M83" i="19"/>
  <c r="T82" i="19"/>
  <c r="U82" i="19"/>
  <c r="W82" i="19"/>
  <c r="M82" i="19"/>
  <c r="T81" i="19"/>
  <c r="U81" i="19"/>
  <c r="W81" i="19"/>
  <c r="M81" i="19"/>
  <c r="T80" i="19"/>
  <c r="U80" i="19"/>
  <c r="T79" i="19"/>
  <c r="U79" i="19"/>
  <c r="W79" i="19"/>
  <c r="M79" i="19"/>
  <c r="T78" i="19"/>
  <c r="U78" i="19"/>
  <c r="W78" i="19"/>
  <c r="M78" i="19"/>
  <c r="T77" i="19"/>
  <c r="U77" i="19"/>
  <c r="W77" i="19"/>
  <c r="M77" i="19"/>
  <c r="T76" i="19"/>
  <c r="U76" i="19"/>
  <c r="T75" i="19"/>
  <c r="U75" i="19"/>
  <c r="W75" i="19"/>
  <c r="M75" i="19"/>
  <c r="T74" i="19"/>
  <c r="U74" i="19"/>
  <c r="W74" i="19"/>
  <c r="M74" i="19"/>
  <c r="T73" i="19"/>
  <c r="U73" i="19"/>
  <c r="W73" i="19"/>
  <c r="M73" i="19"/>
  <c r="T72" i="19"/>
  <c r="U72" i="19"/>
  <c r="T71" i="19"/>
  <c r="U71" i="19"/>
  <c r="W71" i="19"/>
  <c r="M71" i="19"/>
  <c r="T70" i="19"/>
  <c r="U70" i="19"/>
  <c r="W70" i="19"/>
  <c r="M70" i="19"/>
  <c r="T69" i="19"/>
  <c r="U69" i="19"/>
  <c r="W69" i="19"/>
  <c r="M69" i="19"/>
  <c r="T68" i="19"/>
  <c r="U68" i="19"/>
  <c r="T67" i="19"/>
  <c r="U67" i="19"/>
  <c r="W67" i="19"/>
  <c r="M67" i="19"/>
  <c r="T66" i="19"/>
  <c r="U66" i="19"/>
  <c r="W66" i="19"/>
  <c r="M66" i="19"/>
  <c r="T65" i="19"/>
  <c r="U65" i="19"/>
  <c r="W65" i="19"/>
  <c r="M65" i="19"/>
  <c r="T64" i="19"/>
  <c r="U64" i="19"/>
  <c r="T63" i="19"/>
  <c r="U63" i="19"/>
  <c r="W63" i="19"/>
  <c r="M63" i="19"/>
  <c r="T62" i="19"/>
  <c r="U62" i="19"/>
  <c r="W62" i="19"/>
  <c r="M62" i="19"/>
  <c r="T61" i="19"/>
  <c r="U61" i="19"/>
  <c r="W61" i="19"/>
  <c r="M61" i="19"/>
  <c r="T60" i="19"/>
  <c r="U60" i="19"/>
  <c r="T59" i="19"/>
  <c r="U59" i="19"/>
  <c r="W59" i="19"/>
  <c r="M59" i="19"/>
  <c r="T58" i="19"/>
  <c r="U58" i="19"/>
  <c r="W58" i="19"/>
  <c r="M58" i="19"/>
  <c r="T57" i="19"/>
  <c r="U57" i="19"/>
  <c r="W57" i="19"/>
  <c r="M57" i="19"/>
  <c r="T56" i="19"/>
  <c r="U56" i="19"/>
  <c r="T55" i="19"/>
  <c r="U55" i="19"/>
  <c r="W55" i="19"/>
  <c r="M55" i="19"/>
  <c r="T54" i="19"/>
  <c r="U54" i="19"/>
  <c r="W54" i="19"/>
  <c r="M54" i="19"/>
  <c r="T53" i="19"/>
  <c r="U53" i="19"/>
  <c r="W53" i="19"/>
  <c r="M53" i="19"/>
  <c r="T52" i="19"/>
  <c r="U52" i="19"/>
  <c r="T51" i="19"/>
  <c r="U51" i="19"/>
  <c r="W51" i="19"/>
  <c r="M51" i="19"/>
  <c r="T50" i="19"/>
  <c r="U50" i="19"/>
  <c r="W50" i="19"/>
  <c r="M50" i="19"/>
  <c r="T49" i="19"/>
  <c r="U49" i="19"/>
  <c r="W49" i="19"/>
  <c r="M49" i="19"/>
  <c r="T48" i="19"/>
  <c r="U48" i="19"/>
  <c r="T47" i="19"/>
  <c r="U47" i="19"/>
  <c r="W47" i="19"/>
  <c r="M47" i="19"/>
  <c r="T46" i="19"/>
  <c r="U46" i="19"/>
  <c r="W46" i="19"/>
  <c r="M46" i="19"/>
  <c r="T45" i="19"/>
  <c r="U45" i="19"/>
  <c r="W45" i="19"/>
  <c r="M45" i="19"/>
  <c r="T44" i="19"/>
  <c r="U44" i="19"/>
  <c r="T43" i="19"/>
  <c r="U43" i="19"/>
  <c r="W43" i="19"/>
  <c r="M43" i="19"/>
  <c r="T42" i="19"/>
  <c r="U42" i="19"/>
  <c r="W42" i="19"/>
  <c r="M42" i="19"/>
  <c r="T41" i="19"/>
  <c r="U41" i="19"/>
  <c r="W41" i="19"/>
  <c r="M41" i="19"/>
  <c r="T40" i="19"/>
  <c r="U40" i="19"/>
  <c r="T39" i="19"/>
  <c r="U39" i="19"/>
  <c r="W39" i="19"/>
  <c r="M39" i="19"/>
  <c r="T38" i="19"/>
  <c r="U38" i="19"/>
  <c r="W38" i="19"/>
  <c r="M38" i="19"/>
  <c r="T37" i="19"/>
  <c r="U37" i="19"/>
  <c r="W37" i="19"/>
  <c r="M37" i="19"/>
  <c r="T36" i="19"/>
  <c r="U36" i="19"/>
  <c r="T35" i="19"/>
  <c r="U35" i="19"/>
  <c r="W35" i="19"/>
  <c r="M35" i="19"/>
  <c r="T34" i="19"/>
  <c r="U34" i="19"/>
  <c r="W34" i="19"/>
  <c r="M34" i="19"/>
  <c r="T33" i="19"/>
  <c r="U33" i="19"/>
  <c r="W33" i="19"/>
  <c r="M33" i="19"/>
  <c r="T32" i="19"/>
  <c r="U32" i="19"/>
  <c r="T31" i="19"/>
  <c r="U31" i="19"/>
  <c r="W31" i="19"/>
  <c r="M31" i="19"/>
  <c r="T30" i="19"/>
  <c r="U30" i="19"/>
  <c r="W30" i="19"/>
  <c r="M30" i="19"/>
  <c r="T29" i="19"/>
  <c r="U29" i="19"/>
  <c r="W29" i="19"/>
  <c r="M29" i="19"/>
  <c r="T28" i="19"/>
  <c r="U28" i="19"/>
  <c r="T27" i="19"/>
  <c r="U27" i="19"/>
  <c r="W27" i="19"/>
  <c r="M27" i="19"/>
  <c r="T26" i="19"/>
  <c r="U26" i="19"/>
  <c r="W26" i="19"/>
  <c r="M26" i="19"/>
  <c r="T25" i="19"/>
  <c r="U25" i="19"/>
  <c r="W25" i="19"/>
  <c r="M25" i="19"/>
  <c r="T24" i="19"/>
  <c r="U24" i="19"/>
  <c r="T23" i="19"/>
  <c r="U23" i="19"/>
  <c r="W23" i="19"/>
  <c r="M23" i="19"/>
  <c r="T22" i="19"/>
  <c r="U22" i="19"/>
  <c r="W22" i="19"/>
  <c r="M22" i="19"/>
  <c r="T21" i="19"/>
  <c r="U21" i="19"/>
  <c r="W21" i="19"/>
  <c r="M21" i="19"/>
  <c r="T20" i="19"/>
  <c r="U20" i="19"/>
  <c r="T19" i="19"/>
  <c r="U19" i="19"/>
  <c r="W19" i="19"/>
  <c r="M19" i="19"/>
  <c r="T18" i="19"/>
  <c r="U18" i="19"/>
  <c r="W18" i="19"/>
  <c r="M18" i="19"/>
  <c r="T17" i="19"/>
  <c r="U17" i="19"/>
  <c r="T16" i="19"/>
  <c r="U16" i="19"/>
  <c r="T15" i="19"/>
  <c r="U15" i="19"/>
  <c r="W15" i="19"/>
  <c r="M15" i="19"/>
  <c r="T14" i="19"/>
  <c r="U14" i="19"/>
  <c r="W14" i="19"/>
  <c r="M14" i="19"/>
  <c r="T13" i="19"/>
  <c r="U13" i="19"/>
  <c r="W13" i="19"/>
  <c r="M13" i="19"/>
  <c r="T12" i="19"/>
  <c r="U12" i="19"/>
  <c r="T11" i="19"/>
  <c r="U11" i="19"/>
  <c r="W11" i="19"/>
  <c r="M11" i="19"/>
  <c r="T10" i="19"/>
  <c r="U10" i="19"/>
  <c r="W10" i="19"/>
  <c r="M10" i="19"/>
  <c r="T9" i="19"/>
  <c r="U9" i="19"/>
  <c r="T8" i="19"/>
  <c r="U8" i="19"/>
  <c r="T7" i="19"/>
  <c r="U7" i="19" s="1"/>
  <c r="W7" i="19" s="1"/>
  <c r="M7" i="19" s="1"/>
  <c r="T6" i="19"/>
  <c r="U6" i="19"/>
  <c r="W6" i="19" s="1"/>
  <c r="M6" i="19" s="1"/>
  <c r="T5" i="19"/>
  <c r="U5" i="19" s="1"/>
  <c r="T4" i="19"/>
  <c r="U4" i="19" s="1"/>
  <c r="T3" i="19"/>
  <c r="U3" i="19" s="1"/>
  <c r="W3" i="19" s="1"/>
  <c r="M3" i="19" s="1"/>
  <c r="T2" i="19"/>
  <c r="U2" i="19" s="1"/>
  <c r="W2" i="19" s="1"/>
  <c r="M2" i="19" s="1"/>
  <c r="R138" i="19"/>
  <c r="R137" i="19"/>
  <c r="R136" i="19"/>
  <c r="R135" i="19"/>
  <c r="R134" i="19"/>
  <c r="R133" i="19"/>
  <c r="R132" i="19"/>
  <c r="R131" i="19"/>
  <c r="R130" i="19"/>
  <c r="R129" i="19"/>
  <c r="R128" i="19"/>
  <c r="R127" i="19"/>
  <c r="R126" i="19"/>
  <c r="R125" i="19"/>
  <c r="R124" i="19"/>
  <c r="R123" i="19"/>
  <c r="R122" i="19"/>
  <c r="R121" i="19"/>
  <c r="R120" i="19"/>
  <c r="R119" i="19"/>
  <c r="R118" i="19"/>
  <c r="R117" i="19"/>
  <c r="R116" i="19"/>
  <c r="R115" i="19"/>
  <c r="R114" i="19"/>
  <c r="R113" i="19"/>
  <c r="R112" i="19"/>
  <c r="R111" i="19"/>
  <c r="R110" i="19"/>
  <c r="R109" i="19"/>
  <c r="R108" i="19"/>
  <c r="R107" i="19"/>
  <c r="R106" i="19"/>
  <c r="R105" i="19"/>
  <c r="R104" i="19"/>
  <c r="R103" i="19"/>
  <c r="R102" i="19"/>
  <c r="R101" i="19"/>
  <c r="R100" i="19"/>
  <c r="R99" i="19"/>
  <c r="R98" i="19"/>
  <c r="R97" i="19"/>
  <c r="R96" i="19"/>
  <c r="R95" i="19"/>
  <c r="R94" i="19"/>
  <c r="R93" i="19"/>
  <c r="R92" i="19"/>
  <c r="R91" i="19"/>
  <c r="R90" i="19"/>
  <c r="R89" i="19"/>
  <c r="R88" i="19"/>
  <c r="R87" i="19"/>
  <c r="R86" i="19"/>
  <c r="R85" i="19"/>
  <c r="R84" i="19"/>
  <c r="R83" i="19"/>
  <c r="R82" i="19"/>
  <c r="R81" i="19"/>
  <c r="R80" i="19"/>
  <c r="R79" i="19"/>
  <c r="R78" i="19"/>
  <c r="R77" i="19"/>
  <c r="R76" i="19"/>
  <c r="R75" i="19"/>
  <c r="R74" i="19"/>
  <c r="R73" i="19"/>
  <c r="R72" i="19"/>
  <c r="R71" i="19"/>
  <c r="R70" i="19"/>
  <c r="R69" i="19"/>
  <c r="R68" i="19"/>
  <c r="R67" i="19"/>
  <c r="R66" i="19"/>
  <c r="R65" i="19"/>
  <c r="R64" i="19"/>
  <c r="R63" i="19"/>
  <c r="R62" i="19"/>
  <c r="R61" i="19"/>
  <c r="R60" i="19"/>
  <c r="R59" i="19"/>
  <c r="R58" i="19"/>
  <c r="R57" i="19"/>
  <c r="R56" i="19"/>
  <c r="R55" i="19"/>
  <c r="R54" i="19"/>
  <c r="R53" i="19"/>
  <c r="R52" i="19"/>
  <c r="R51" i="19"/>
  <c r="R50" i="19"/>
  <c r="R49" i="19"/>
  <c r="R48" i="19"/>
  <c r="R47" i="19"/>
  <c r="R46" i="19"/>
  <c r="R45" i="19"/>
  <c r="R44" i="19"/>
  <c r="R43" i="19"/>
  <c r="R42" i="19"/>
  <c r="R41" i="19"/>
  <c r="R40" i="19"/>
  <c r="R39" i="19"/>
  <c r="R38" i="19"/>
  <c r="R37" i="19"/>
  <c r="R36" i="19"/>
  <c r="R35" i="19"/>
  <c r="R34" i="19"/>
  <c r="R33" i="19"/>
  <c r="R32" i="19"/>
  <c r="R31" i="19"/>
  <c r="R30" i="19"/>
  <c r="R29" i="19"/>
  <c r="R28" i="19"/>
  <c r="R27" i="19"/>
  <c r="R26" i="19"/>
  <c r="R25" i="19"/>
  <c r="R24" i="19"/>
  <c r="R23" i="19"/>
  <c r="R22" i="19"/>
  <c r="R21" i="19"/>
  <c r="R20" i="19"/>
  <c r="R19" i="19"/>
  <c r="R18" i="19"/>
  <c r="R17" i="19"/>
  <c r="R16" i="19"/>
  <c r="R15" i="19"/>
  <c r="R14" i="19"/>
  <c r="R13" i="19"/>
  <c r="R12" i="19"/>
  <c r="R11" i="19"/>
  <c r="R10" i="19"/>
  <c r="R9" i="19"/>
  <c r="R8" i="19"/>
  <c r="R7" i="19"/>
  <c r="R6" i="19"/>
  <c r="R5" i="19"/>
  <c r="R4" i="19"/>
  <c r="R3" i="19"/>
  <c r="R2" i="19"/>
  <c r="P138" i="19"/>
  <c r="P137" i="19"/>
  <c r="Q137" i="19"/>
  <c r="S137" i="19"/>
  <c r="L137" i="19"/>
  <c r="P136" i="19"/>
  <c r="P135" i="19"/>
  <c r="Q135" i="19"/>
  <c r="S135" i="19"/>
  <c r="L135" i="19"/>
  <c r="P134" i="19"/>
  <c r="P133" i="19"/>
  <c r="Q133" i="19"/>
  <c r="S133" i="19"/>
  <c r="L133" i="19"/>
  <c r="P132" i="19"/>
  <c r="P131" i="19"/>
  <c r="Q131" i="19"/>
  <c r="S131" i="19"/>
  <c r="L131" i="19"/>
  <c r="P130" i="19"/>
  <c r="P129" i="19"/>
  <c r="Q129" i="19"/>
  <c r="S129" i="19"/>
  <c r="L129" i="19"/>
  <c r="P128" i="19"/>
  <c r="P127" i="19"/>
  <c r="Q127" i="19"/>
  <c r="S127" i="19"/>
  <c r="L127" i="19"/>
  <c r="P126" i="19"/>
  <c r="P125" i="19"/>
  <c r="Q125" i="19"/>
  <c r="S125" i="19"/>
  <c r="L125" i="19"/>
  <c r="P124" i="19"/>
  <c r="P123" i="19"/>
  <c r="Q123" i="19"/>
  <c r="S123" i="19"/>
  <c r="L123" i="19"/>
  <c r="P122" i="19"/>
  <c r="P121" i="19"/>
  <c r="Q121" i="19"/>
  <c r="S121" i="19"/>
  <c r="L121" i="19"/>
  <c r="P120" i="19"/>
  <c r="P119" i="19"/>
  <c r="Q119" i="19"/>
  <c r="S119" i="19"/>
  <c r="L119" i="19"/>
  <c r="P118" i="19"/>
  <c r="P117" i="19"/>
  <c r="Q117" i="19"/>
  <c r="S117" i="19"/>
  <c r="L117" i="19"/>
  <c r="P116" i="19"/>
  <c r="P115" i="19"/>
  <c r="Q115" i="19"/>
  <c r="S115" i="19"/>
  <c r="L115" i="19"/>
  <c r="P114" i="19"/>
  <c r="P113" i="19"/>
  <c r="Q113" i="19"/>
  <c r="S113" i="19"/>
  <c r="L113" i="19"/>
  <c r="P112" i="19"/>
  <c r="P111" i="19"/>
  <c r="Q111" i="19"/>
  <c r="S111" i="19"/>
  <c r="L111" i="19"/>
  <c r="P110" i="19"/>
  <c r="P109" i="19"/>
  <c r="Q109" i="19"/>
  <c r="S109" i="19"/>
  <c r="L109" i="19"/>
  <c r="P108" i="19"/>
  <c r="P107" i="19"/>
  <c r="Q107" i="19"/>
  <c r="S107" i="19"/>
  <c r="L107" i="19"/>
  <c r="P106" i="19"/>
  <c r="P105" i="19"/>
  <c r="Q105" i="19"/>
  <c r="S105" i="19"/>
  <c r="L105" i="19"/>
  <c r="P104" i="19"/>
  <c r="P103" i="19"/>
  <c r="Q103" i="19"/>
  <c r="S103" i="19"/>
  <c r="L103" i="19"/>
  <c r="P102" i="19"/>
  <c r="P101" i="19"/>
  <c r="Q101" i="19"/>
  <c r="S101" i="19"/>
  <c r="L101" i="19"/>
  <c r="P100" i="19"/>
  <c r="P99" i="19"/>
  <c r="Q99" i="19"/>
  <c r="S99" i="19"/>
  <c r="L99" i="19"/>
  <c r="P98" i="19"/>
  <c r="P97" i="19"/>
  <c r="Q97" i="19"/>
  <c r="S97" i="19"/>
  <c r="L97" i="19"/>
  <c r="P96" i="19"/>
  <c r="P95" i="19"/>
  <c r="Q95" i="19"/>
  <c r="S95" i="19"/>
  <c r="L95" i="19"/>
  <c r="P94" i="19"/>
  <c r="P93" i="19"/>
  <c r="Q93" i="19"/>
  <c r="S93" i="19"/>
  <c r="L93" i="19"/>
  <c r="P92" i="19"/>
  <c r="P91" i="19"/>
  <c r="Q91" i="19"/>
  <c r="S91" i="19"/>
  <c r="L91" i="19"/>
  <c r="P90" i="19"/>
  <c r="P89" i="19"/>
  <c r="Q89" i="19"/>
  <c r="S89" i="19"/>
  <c r="L89" i="19"/>
  <c r="P88" i="19"/>
  <c r="P87" i="19"/>
  <c r="Q87" i="19"/>
  <c r="S87" i="19"/>
  <c r="L87" i="19"/>
  <c r="P86" i="19"/>
  <c r="P85" i="19"/>
  <c r="Q85" i="19"/>
  <c r="S85" i="19"/>
  <c r="L85" i="19"/>
  <c r="P84" i="19"/>
  <c r="P83" i="19"/>
  <c r="Q83" i="19"/>
  <c r="S83" i="19"/>
  <c r="L83" i="19"/>
  <c r="P82" i="19"/>
  <c r="P81" i="19"/>
  <c r="Q81" i="19"/>
  <c r="S81" i="19"/>
  <c r="L81" i="19"/>
  <c r="P80" i="19"/>
  <c r="P79" i="19"/>
  <c r="Q79" i="19"/>
  <c r="S79" i="19"/>
  <c r="L79" i="19"/>
  <c r="P78" i="19"/>
  <c r="P77" i="19"/>
  <c r="Q77" i="19"/>
  <c r="S77" i="19"/>
  <c r="L77" i="19"/>
  <c r="P76" i="19"/>
  <c r="P75" i="19"/>
  <c r="Q75" i="19"/>
  <c r="S75" i="19"/>
  <c r="L75" i="19"/>
  <c r="P74" i="19"/>
  <c r="P73" i="19"/>
  <c r="Q73" i="19"/>
  <c r="S73" i="19"/>
  <c r="L73" i="19"/>
  <c r="P72" i="19"/>
  <c r="P71" i="19"/>
  <c r="Q71" i="19"/>
  <c r="S71" i="19"/>
  <c r="L71" i="19"/>
  <c r="P70" i="19"/>
  <c r="P69" i="19"/>
  <c r="Q69" i="19"/>
  <c r="S69" i="19"/>
  <c r="L69" i="19"/>
  <c r="P68" i="19"/>
  <c r="P67" i="19"/>
  <c r="Q67" i="19"/>
  <c r="S67" i="19"/>
  <c r="L67" i="19"/>
  <c r="P66" i="19"/>
  <c r="P65" i="19"/>
  <c r="Q65" i="19"/>
  <c r="S65" i="19"/>
  <c r="L65" i="19"/>
  <c r="P64" i="19"/>
  <c r="P63" i="19"/>
  <c r="Q63" i="19"/>
  <c r="S63" i="19"/>
  <c r="L63" i="19"/>
  <c r="P62" i="19"/>
  <c r="P61" i="19"/>
  <c r="Q61" i="19"/>
  <c r="S61" i="19"/>
  <c r="L61" i="19"/>
  <c r="P60" i="19"/>
  <c r="P59" i="19"/>
  <c r="Q59" i="19"/>
  <c r="S59" i="19"/>
  <c r="L59" i="19"/>
  <c r="P58" i="19"/>
  <c r="P57" i="19"/>
  <c r="Q57" i="19"/>
  <c r="S57" i="19"/>
  <c r="L57" i="19"/>
  <c r="P56" i="19"/>
  <c r="P55" i="19"/>
  <c r="Q55" i="19"/>
  <c r="S55" i="19"/>
  <c r="L55" i="19"/>
  <c r="P54" i="19"/>
  <c r="P53" i="19"/>
  <c r="Q53" i="19"/>
  <c r="S53" i="19"/>
  <c r="L53" i="19"/>
  <c r="P52" i="19"/>
  <c r="P51" i="19"/>
  <c r="Q51" i="19"/>
  <c r="S51" i="19"/>
  <c r="L51" i="19"/>
  <c r="P50" i="19"/>
  <c r="P49" i="19"/>
  <c r="Q49" i="19"/>
  <c r="S49" i="19"/>
  <c r="L49" i="19"/>
  <c r="P48" i="19"/>
  <c r="P47" i="19"/>
  <c r="Q47" i="19"/>
  <c r="S47" i="19"/>
  <c r="L47" i="19"/>
  <c r="P46" i="19"/>
  <c r="P45" i="19"/>
  <c r="Q45" i="19"/>
  <c r="S45" i="19"/>
  <c r="L45" i="19"/>
  <c r="P44" i="19"/>
  <c r="P43" i="19"/>
  <c r="Q43" i="19"/>
  <c r="S43" i="19"/>
  <c r="L43" i="19"/>
  <c r="P42" i="19"/>
  <c r="P41" i="19"/>
  <c r="Q41" i="19"/>
  <c r="S41" i="19"/>
  <c r="L41" i="19"/>
  <c r="P40" i="19"/>
  <c r="P39" i="19"/>
  <c r="Q39" i="19"/>
  <c r="S39" i="19"/>
  <c r="L39" i="19"/>
  <c r="P38" i="19"/>
  <c r="P37" i="19"/>
  <c r="Q37" i="19"/>
  <c r="S37" i="19"/>
  <c r="L37" i="19"/>
  <c r="P36" i="19"/>
  <c r="P35" i="19"/>
  <c r="Q35" i="19"/>
  <c r="S35" i="19"/>
  <c r="L35" i="19"/>
  <c r="P34" i="19"/>
  <c r="P33" i="19"/>
  <c r="Q33" i="19"/>
  <c r="S33" i="19"/>
  <c r="L33" i="19"/>
  <c r="P32" i="19"/>
  <c r="P31" i="19"/>
  <c r="Q31" i="19"/>
  <c r="S31" i="19"/>
  <c r="L31" i="19"/>
  <c r="P30" i="19"/>
  <c r="P29" i="19"/>
  <c r="Q29" i="19"/>
  <c r="S29" i="19"/>
  <c r="L29" i="19"/>
  <c r="P28" i="19"/>
  <c r="P27" i="19"/>
  <c r="Q27" i="19"/>
  <c r="S27" i="19"/>
  <c r="L27" i="19"/>
  <c r="P26" i="19"/>
  <c r="P25" i="19"/>
  <c r="Q25" i="19"/>
  <c r="S25" i="19"/>
  <c r="L25" i="19"/>
  <c r="P24" i="19"/>
  <c r="P23" i="19"/>
  <c r="Q23" i="19"/>
  <c r="S23" i="19"/>
  <c r="L23" i="19"/>
  <c r="P22" i="19"/>
  <c r="P21" i="19"/>
  <c r="Q21" i="19"/>
  <c r="P20" i="19"/>
  <c r="P19" i="19"/>
  <c r="Q19" i="19"/>
  <c r="S19" i="19"/>
  <c r="L19" i="19"/>
  <c r="P18" i="19"/>
  <c r="P17" i="19"/>
  <c r="Q17" i="19"/>
  <c r="S17" i="19"/>
  <c r="L17" i="19"/>
  <c r="P16" i="19"/>
  <c r="P15" i="19"/>
  <c r="Q15" i="19"/>
  <c r="S15" i="19"/>
  <c r="L15" i="19"/>
  <c r="P14" i="19"/>
  <c r="P13" i="19"/>
  <c r="Q13" i="19"/>
  <c r="P12" i="19"/>
  <c r="P11" i="19"/>
  <c r="Q11" i="19"/>
  <c r="P10" i="19"/>
  <c r="P9" i="19"/>
  <c r="Q9" i="19" s="1"/>
  <c r="S9" i="19" s="1"/>
  <c r="L9" i="19" s="1"/>
  <c r="P8" i="19"/>
  <c r="Q8" i="19" s="1"/>
  <c r="P7" i="19"/>
  <c r="Q7" i="19" s="1"/>
  <c r="P6" i="19"/>
  <c r="Q6" i="19" s="1"/>
  <c r="S6" i="19" s="1"/>
  <c r="L6" i="19" s="1"/>
  <c r="P5" i="19"/>
  <c r="Q5" i="19" s="1"/>
  <c r="P4" i="19"/>
  <c r="P3" i="19"/>
  <c r="Q3" i="19" s="1"/>
  <c r="P2" i="19"/>
  <c r="Q2" i="19" s="1"/>
  <c r="A6" i="19"/>
  <c r="A4" i="19"/>
  <c r="G5" i="19"/>
  <c r="B5" i="19"/>
  <c r="H5" i="19"/>
  <c r="C5" i="19"/>
  <c r="D5" i="19"/>
  <c r="E5" i="19"/>
  <c r="A5" i="19"/>
  <c r="H3" i="19"/>
  <c r="G3" i="19"/>
  <c r="E3" i="19"/>
  <c r="D3" i="19"/>
  <c r="C3" i="19"/>
  <c r="B3" i="19"/>
  <c r="A3" i="19"/>
  <c r="H2" i="19"/>
  <c r="C2" i="19"/>
  <c r="G2" i="19"/>
  <c r="B2" i="19"/>
  <c r="E2" i="19"/>
  <c r="A2" i="19"/>
  <c r="D2" i="19"/>
  <c r="W8" i="19"/>
  <c r="M8" i="19"/>
  <c r="W12" i="19"/>
  <c r="M12" i="19"/>
  <c r="W16" i="19"/>
  <c r="M16" i="19"/>
  <c r="W20" i="19"/>
  <c r="M20" i="19"/>
  <c r="W24" i="19"/>
  <c r="M24" i="19"/>
  <c r="W28" i="19"/>
  <c r="M28" i="19"/>
  <c r="W32" i="19"/>
  <c r="M32" i="19"/>
  <c r="W36" i="19"/>
  <c r="M36" i="19"/>
  <c r="W40" i="19"/>
  <c r="M40" i="19"/>
  <c r="W44" i="19"/>
  <c r="M44" i="19"/>
  <c r="W48" i="19"/>
  <c r="M48" i="19"/>
  <c r="W52" i="19"/>
  <c r="M52" i="19"/>
  <c r="W56" i="19"/>
  <c r="M56" i="19"/>
  <c r="W60" i="19"/>
  <c r="M60" i="19"/>
  <c r="W64" i="19"/>
  <c r="M64" i="19"/>
  <c r="W68" i="19"/>
  <c r="M68" i="19"/>
  <c r="W72" i="19"/>
  <c r="M72" i="19"/>
  <c r="W76" i="19"/>
  <c r="M76" i="19"/>
  <c r="W80" i="19"/>
  <c r="M80" i="19"/>
  <c r="W84" i="19"/>
  <c r="M84" i="19"/>
  <c r="W88" i="19"/>
  <c r="M88" i="19"/>
  <c r="W92" i="19"/>
  <c r="M92" i="19"/>
  <c r="W96" i="19"/>
  <c r="M96" i="19"/>
  <c r="W100" i="19"/>
  <c r="M100" i="19"/>
  <c r="W104" i="19"/>
  <c r="M104" i="19"/>
  <c r="W108" i="19"/>
  <c r="M108" i="19"/>
  <c r="W112" i="19"/>
  <c r="M112" i="19"/>
  <c r="W116" i="19"/>
  <c r="M116" i="19"/>
  <c r="W120" i="19"/>
  <c r="M120" i="19"/>
  <c r="W124" i="19"/>
  <c r="M124" i="19"/>
  <c r="W128" i="19"/>
  <c r="M128" i="19"/>
  <c r="W132" i="19"/>
  <c r="M132" i="19"/>
  <c r="W136" i="19"/>
  <c r="M136" i="19"/>
  <c r="W17" i="19"/>
  <c r="M17" i="19"/>
  <c r="S21" i="19"/>
  <c r="L21" i="19"/>
  <c r="S13" i="19"/>
  <c r="L13" i="19"/>
  <c r="S11" i="19"/>
  <c r="L11" i="19"/>
  <c r="W9" i="19"/>
  <c r="M9" i="19"/>
  <c r="Q10" i="19"/>
  <c r="S10" i="19"/>
  <c r="L10" i="19"/>
  <c r="Q14" i="19"/>
  <c r="S14" i="19"/>
  <c r="L14" i="19"/>
  <c r="Q18" i="19"/>
  <c r="S18" i="19"/>
  <c r="L18" i="19"/>
  <c r="Q22" i="19"/>
  <c r="S22" i="19"/>
  <c r="L22" i="19"/>
  <c r="Q26" i="19"/>
  <c r="S26" i="19"/>
  <c r="L26" i="19"/>
  <c r="Q30" i="19"/>
  <c r="S30" i="19"/>
  <c r="L30" i="19"/>
  <c r="Q34" i="19"/>
  <c r="S34" i="19"/>
  <c r="L34" i="19"/>
  <c r="Q38" i="19"/>
  <c r="S38" i="19"/>
  <c r="L38" i="19"/>
  <c r="Q42" i="19"/>
  <c r="S42" i="19"/>
  <c r="L42" i="19"/>
  <c r="Q46" i="19"/>
  <c r="S46" i="19"/>
  <c r="L46" i="19"/>
  <c r="Q50" i="19"/>
  <c r="S50" i="19"/>
  <c r="L50" i="19"/>
  <c r="Q54" i="19"/>
  <c r="S54" i="19"/>
  <c r="L54" i="19"/>
  <c r="Q58" i="19"/>
  <c r="S58" i="19"/>
  <c r="L58" i="19"/>
  <c r="Q62" i="19"/>
  <c r="S62" i="19"/>
  <c r="L62" i="19"/>
  <c r="Q66" i="19"/>
  <c r="S66" i="19"/>
  <c r="L66" i="19"/>
  <c r="Q70" i="19"/>
  <c r="S70" i="19"/>
  <c r="L70" i="19"/>
  <c r="Q74" i="19"/>
  <c r="S74" i="19"/>
  <c r="L74" i="19"/>
  <c r="Q78" i="19"/>
  <c r="S78" i="19"/>
  <c r="L78" i="19"/>
  <c r="Q82" i="19"/>
  <c r="S82" i="19"/>
  <c r="L82" i="19"/>
  <c r="Q86" i="19"/>
  <c r="S86" i="19"/>
  <c r="L86" i="19"/>
  <c r="Q90" i="19"/>
  <c r="S90" i="19"/>
  <c r="L90" i="19"/>
  <c r="Q94" i="19"/>
  <c r="S94" i="19"/>
  <c r="L94" i="19"/>
  <c r="Q98" i="19"/>
  <c r="S98" i="19"/>
  <c r="L98" i="19"/>
  <c r="Q102" i="19"/>
  <c r="S102" i="19"/>
  <c r="L102" i="19"/>
  <c r="Q106" i="19"/>
  <c r="S106" i="19"/>
  <c r="L106" i="19"/>
  <c r="Q110" i="19"/>
  <c r="S110" i="19"/>
  <c r="L110" i="19"/>
  <c r="Q114" i="19"/>
  <c r="S114" i="19"/>
  <c r="L114" i="19"/>
  <c r="Q118" i="19"/>
  <c r="S118" i="19"/>
  <c r="L118" i="19"/>
  <c r="Q122" i="19"/>
  <c r="S122" i="19"/>
  <c r="L122" i="19"/>
  <c r="Q126" i="19"/>
  <c r="S126" i="19"/>
  <c r="L126" i="19"/>
  <c r="Q130" i="19"/>
  <c r="S130" i="19"/>
  <c r="L130" i="19"/>
  <c r="Q134" i="19"/>
  <c r="S134" i="19"/>
  <c r="L134" i="19"/>
  <c r="Q138" i="19"/>
  <c r="S138" i="19"/>
  <c r="L138" i="19"/>
  <c r="Q4" i="19"/>
  <c r="Q12" i="19"/>
  <c r="S12" i="19"/>
  <c r="L12" i="19"/>
  <c r="Q16" i="19"/>
  <c r="S16" i="19"/>
  <c r="L16" i="19"/>
  <c r="Q20" i="19"/>
  <c r="S20" i="19"/>
  <c r="L20" i="19"/>
  <c r="Q24" i="19"/>
  <c r="S24" i="19"/>
  <c r="L24" i="19"/>
  <c r="Q28" i="19"/>
  <c r="S28" i="19"/>
  <c r="L28" i="19"/>
  <c r="Q32" i="19"/>
  <c r="S32" i="19"/>
  <c r="L32" i="19"/>
  <c r="Q36" i="19"/>
  <c r="S36" i="19"/>
  <c r="L36" i="19"/>
  <c r="Q40" i="19"/>
  <c r="S40" i="19"/>
  <c r="L40" i="19"/>
  <c r="Q44" i="19"/>
  <c r="S44" i="19"/>
  <c r="L44" i="19"/>
  <c r="Q48" i="19"/>
  <c r="S48" i="19"/>
  <c r="L48" i="19"/>
  <c r="Q52" i="19"/>
  <c r="S52" i="19"/>
  <c r="L52" i="19"/>
  <c r="Q56" i="19"/>
  <c r="S56" i="19"/>
  <c r="L56" i="19"/>
  <c r="Q60" i="19"/>
  <c r="S60" i="19"/>
  <c r="L60" i="19"/>
  <c r="Q64" i="19"/>
  <c r="S64" i="19"/>
  <c r="L64" i="19"/>
  <c r="Q68" i="19"/>
  <c r="S68" i="19"/>
  <c r="L68" i="19"/>
  <c r="Q72" i="19"/>
  <c r="S72" i="19"/>
  <c r="L72" i="19"/>
  <c r="Q76" i="19"/>
  <c r="S76" i="19"/>
  <c r="L76" i="19"/>
  <c r="Q80" i="19"/>
  <c r="S80" i="19"/>
  <c r="L80" i="19"/>
  <c r="Q84" i="19"/>
  <c r="S84" i="19"/>
  <c r="L84" i="19"/>
  <c r="Q88" i="19"/>
  <c r="S88" i="19"/>
  <c r="L88" i="19"/>
  <c r="Q92" i="19"/>
  <c r="S92" i="19"/>
  <c r="L92" i="19"/>
  <c r="Q96" i="19"/>
  <c r="S96" i="19"/>
  <c r="L96" i="19"/>
  <c r="Q100" i="19"/>
  <c r="S100" i="19"/>
  <c r="L100" i="19"/>
  <c r="Q104" i="19"/>
  <c r="S104" i="19"/>
  <c r="L104" i="19"/>
  <c r="Q108" i="19"/>
  <c r="S108" i="19"/>
  <c r="L108" i="19"/>
  <c r="Q112" i="19"/>
  <c r="S112" i="19"/>
  <c r="L112" i="19"/>
  <c r="Q116" i="19"/>
  <c r="S116" i="19"/>
  <c r="L116" i="19"/>
  <c r="Q120" i="19"/>
  <c r="S120" i="19"/>
  <c r="L120" i="19"/>
  <c r="Q124" i="19"/>
  <c r="S124" i="19"/>
  <c r="L124" i="19"/>
  <c r="Q128" i="19"/>
  <c r="S128" i="19"/>
  <c r="L128" i="19"/>
  <c r="Q132" i="19"/>
  <c r="S132" i="19"/>
  <c r="L132" i="19"/>
  <c r="Q136" i="19"/>
  <c r="S136" i="19"/>
  <c r="L136" i="19"/>
  <c r="A2" i="2"/>
  <c r="L10" i="21"/>
  <c r="L17" i="21"/>
  <c r="L27" i="21"/>
  <c r="L26" i="21"/>
  <c r="L25" i="21"/>
  <c r="L24" i="21"/>
  <c r="L23" i="21"/>
  <c r="L22" i="21"/>
  <c r="L21" i="21"/>
  <c r="L20" i="21"/>
  <c r="L19" i="21"/>
  <c r="L18" i="21"/>
  <c r="L16" i="21"/>
  <c r="L13" i="21"/>
  <c r="L12" i="21"/>
  <c r="L11" i="21"/>
  <c r="L9" i="21"/>
  <c r="L8" i="21"/>
  <c r="L7" i="21"/>
  <c r="L6" i="21"/>
  <c r="L5" i="21"/>
  <c r="L4" i="21"/>
  <c r="L3" i="21"/>
  <c r="L2" i="21"/>
  <c r="E17" i="11"/>
  <c r="BS23" i="11"/>
  <c r="AV20" i="11"/>
  <c r="AV12" i="11"/>
  <c r="BS11" i="11"/>
  <c r="BS15" i="11"/>
  <c r="AV19" i="11"/>
  <c r="AT10" i="11"/>
  <c r="AT12" i="11"/>
  <c r="AT16" i="11"/>
  <c r="AT20" i="11"/>
  <c r="AR12" i="11"/>
  <c r="AR15" i="11"/>
  <c r="AR16" i="11"/>
  <c r="AR19" i="11"/>
  <c r="AR8" i="11"/>
  <c r="AP9" i="11"/>
  <c r="BV12" i="11"/>
  <c r="BV20" i="11"/>
  <c r="AP8" i="11"/>
  <c r="BW12" i="11"/>
  <c r="AN16" i="11"/>
  <c r="AN20" i="11"/>
  <c r="AN8" i="11"/>
  <c r="BX12" i="11"/>
  <c r="AL20" i="11"/>
  <c r="BG13" i="10"/>
  <c r="BG14" i="10"/>
  <c r="BG17" i="10"/>
  <c r="BG18" i="10"/>
  <c r="BG23" i="10"/>
  <c r="BG26" i="10"/>
  <c r="BG27" i="10"/>
  <c r="BG29" i="10"/>
  <c r="BG31" i="10"/>
  <c r="BF32" i="10"/>
  <c r="BG33" i="10"/>
  <c r="BG35" i="10"/>
  <c r="BG37" i="10"/>
  <c r="BG39" i="10"/>
  <c r="BG43" i="10"/>
  <c r="BG45" i="10"/>
  <c r="BG46" i="10"/>
  <c r="BG47" i="10"/>
  <c r="BF48" i="10"/>
  <c r="BG49" i="10"/>
  <c r="BJ50" i="10"/>
  <c r="BG53" i="10"/>
  <c r="BU54" i="10"/>
  <c r="BG55" i="10"/>
  <c r="BG59" i="10"/>
  <c r="BG63" i="10"/>
  <c r="BG65" i="10"/>
  <c r="BG66" i="10"/>
  <c r="BG69" i="10"/>
  <c r="BG70" i="10"/>
  <c r="BG71" i="10"/>
  <c r="BF72" i="10"/>
  <c r="BG73" i="10"/>
  <c r="BG77" i="10"/>
  <c r="BG79" i="10"/>
  <c r="BG81" i="10"/>
  <c r="BG85" i="10"/>
  <c r="BG86" i="10"/>
  <c r="BG87" i="10"/>
  <c r="BG89" i="10"/>
  <c r="BG91" i="10"/>
  <c r="BG93" i="10"/>
  <c r="BJ94" i="10"/>
  <c r="BG95" i="10"/>
  <c r="BF98" i="10"/>
  <c r="BG101" i="10"/>
  <c r="BG102" i="10"/>
  <c r="BG103" i="10"/>
  <c r="BG109" i="10"/>
  <c r="BG111" i="10"/>
  <c r="BG114" i="10"/>
  <c r="BG117" i="10"/>
  <c r="BG119" i="10"/>
  <c r="BF121" i="10"/>
  <c r="BG121" i="10"/>
  <c r="BG123" i="10"/>
  <c r="BF124" i="10"/>
  <c r="BG125" i="10"/>
  <c r="BG127" i="10"/>
  <c r="BG129" i="10"/>
  <c r="BS10" i="4"/>
  <c r="BS17" i="4"/>
  <c r="AV19" i="4"/>
  <c r="BS20" i="4"/>
  <c r="BS22" i="4"/>
  <c r="AT18" i="4"/>
  <c r="AT10" i="4"/>
  <c r="AT16" i="4"/>
  <c r="AT20" i="4"/>
  <c r="AT21" i="4"/>
  <c r="AT23" i="4"/>
  <c r="AT8" i="4"/>
  <c r="AR11" i="4"/>
  <c r="AR15" i="4"/>
  <c r="AR16" i="4"/>
  <c r="AR18" i="4"/>
  <c r="AR20" i="4"/>
  <c r="BU22" i="4"/>
  <c r="AP14" i="4"/>
  <c r="AP18" i="4"/>
  <c r="BV20" i="4"/>
  <c r="BV21" i="4"/>
  <c r="AP8" i="4"/>
  <c r="BW23" i="4"/>
  <c r="AN19" i="4"/>
  <c r="AN16" i="4"/>
  <c r="AL10" i="4"/>
  <c r="AL12" i="4"/>
  <c r="AL14" i="4"/>
  <c r="AL16" i="4"/>
  <c r="AL19" i="4"/>
  <c r="AL20" i="4"/>
  <c r="AL23" i="4"/>
  <c r="BG22" i="10"/>
  <c r="BG30" i="10"/>
  <c r="BG34" i="10"/>
  <c r="BG38" i="10"/>
  <c r="BG50" i="10"/>
  <c r="BG54" i="10"/>
  <c r="BG74" i="10"/>
  <c r="BG78" i="10"/>
  <c r="BG82" i="10"/>
  <c r="BG94" i="10"/>
  <c r="BG106" i="10"/>
  <c r="BG118" i="10"/>
  <c r="BG14" i="3"/>
  <c r="BG20" i="3"/>
  <c r="BG22" i="3"/>
  <c r="BG26" i="3"/>
  <c r="BG30" i="3"/>
  <c r="BG32" i="3"/>
  <c r="BG34" i="3"/>
  <c r="BG38" i="3"/>
  <c r="BG42" i="3"/>
  <c r="BG46" i="3"/>
  <c r="BG50" i="3"/>
  <c r="BG54" i="3"/>
  <c r="BG58" i="3"/>
  <c r="BG62" i="3"/>
  <c r="BG66" i="3"/>
  <c r="BG70" i="3"/>
  <c r="BG74" i="3"/>
  <c r="BG78" i="3"/>
  <c r="BG82" i="3"/>
  <c r="BG86" i="3"/>
  <c r="BG90" i="3"/>
  <c r="BG94" i="3"/>
  <c r="BG98" i="3"/>
  <c r="BK18" i="10"/>
  <c r="BF24" i="10"/>
  <c r="BJ26" i="10"/>
  <c r="BK29" i="10"/>
  <c r="BJ33" i="10"/>
  <c r="BF36" i="10"/>
  <c r="BK38" i="10"/>
  <c r="BF40" i="10"/>
  <c r="BF41" i="10"/>
  <c r="BF44" i="10"/>
  <c r="BJ45" i="10"/>
  <c r="BJ49" i="10"/>
  <c r="BJ52" i="10"/>
  <c r="BF56" i="10"/>
  <c r="BJ60" i="10"/>
  <c r="BJ61" i="10"/>
  <c r="BF64" i="10"/>
  <c r="BK66" i="10"/>
  <c r="BJ68" i="10"/>
  <c r="BF70" i="10"/>
  <c r="BF80" i="10"/>
  <c r="BJ82" i="10"/>
  <c r="BJ84" i="10"/>
  <c r="BJ85" i="10"/>
  <c r="BJ88" i="10"/>
  <c r="BJ89" i="10"/>
  <c r="BF92" i="10"/>
  <c r="BF97" i="10"/>
  <c r="BJ105" i="10"/>
  <c r="BJ106" i="10"/>
  <c r="BJ109" i="10"/>
  <c r="BF112" i="10"/>
  <c r="BJ113" i="10"/>
  <c r="BJ114" i="10"/>
  <c r="BU118" i="10"/>
  <c r="BK122" i="10"/>
  <c r="BF125" i="10"/>
  <c r="BK126" i="10"/>
  <c r="BF128" i="10"/>
  <c r="W1" i="19"/>
  <c r="S1" i="19"/>
  <c r="W1" i="18"/>
  <c r="S1" i="18"/>
  <c r="C5" i="2"/>
  <c r="F5" i="2" s="1"/>
  <c r="D5" i="2"/>
  <c r="G5" i="2" s="1"/>
  <c r="D6" i="2"/>
  <c r="G6" i="2" s="1"/>
  <c r="D7" i="2"/>
  <c r="G7" i="2" s="1"/>
  <c r="D8" i="2"/>
  <c r="G8" i="2" s="1"/>
  <c r="D9" i="2"/>
  <c r="G9" i="2" s="1"/>
  <c r="D13" i="2"/>
  <c r="G13" i="2" s="1"/>
  <c r="H13" i="2" s="1"/>
  <c r="D14" i="2"/>
  <c r="G14" i="2" s="1"/>
  <c r="D15" i="2"/>
  <c r="G15" i="2" s="1"/>
  <c r="D16" i="2"/>
  <c r="G16" i="2" s="1"/>
  <c r="D17" i="2"/>
  <c r="G17" i="2" s="1"/>
  <c r="D18" i="2"/>
  <c r="G18" i="2" s="1"/>
  <c r="D19" i="2"/>
  <c r="G19" i="2" s="1"/>
  <c r="D20" i="2"/>
  <c r="G20" i="2" s="1"/>
  <c r="D21" i="2"/>
  <c r="G21" i="2" s="1"/>
  <c r="D23" i="2"/>
  <c r="G23" i="2" s="1"/>
  <c r="C26" i="2"/>
  <c r="F26" i="2"/>
  <c r="D26" i="2"/>
  <c r="G26" i="2"/>
  <c r="H26" i="2" s="1"/>
  <c r="C27" i="2"/>
  <c r="F27" i="2"/>
  <c r="D27" i="2"/>
  <c r="G27" i="2"/>
  <c r="H27" i="2" s="1"/>
  <c r="B2" i="11"/>
  <c r="BO4" i="11" s="1"/>
  <c r="N2" i="11"/>
  <c r="S2" i="11"/>
  <c r="B4" i="11"/>
  <c r="H4" i="11"/>
  <c r="K4" i="11"/>
  <c r="AK8" i="11"/>
  <c r="AL8" i="11"/>
  <c r="AM8" i="11"/>
  <c r="AO8" i="11"/>
  <c r="AQ8" i="11"/>
  <c r="AS8" i="11"/>
  <c r="AU8" i="11"/>
  <c r="AW8" i="11"/>
  <c r="AX8" i="11"/>
  <c r="AY8" i="11"/>
  <c r="AZ8" i="11"/>
  <c r="BA8" i="11"/>
  <c r="BB8" i="11"/>
  <c r="BZ8" i="11"/>
  <c r="E9" i="11"/>
  <c r="AI9" i="11"/>
  <c r="AJ9" i="11"/>
  <c r="BM9" i="11" s="1"/>
  <c r="AK9" i="11"/>
  <c r="AL9" i="11"/>
  <c r="AM9" i="11"/>
  <c r="AN9" i="11"/>
  <c r="AO9" i="11"/>
  <c r="AQ9" i="11"/>
  <c r="AR9" i="11"/>
  <c r="AS9" i="11"/>
  <c r="AT9" i="11"/>
  <c r="AU9" i="11"/>
  <c r="AV9" i="11"/>
  <c r="AW9" i="11"/>
  <c r="BL9" i="11"/>
  <c r="AX9" i="11"/>
  <c r="AY9" i="11"/>
  <c r="BJ9" i="11"/>
  <c r="AZ9" i="11"/>
  <c r="BA9" i="11"/>
  <c r="BH9" i="11"/>
  <c r="BB9" i="11"/>
  <c r="BG9" i="11"/>
  <c r="BS9" i="11"/>
  <c r="BZ9" i="11"/>
  <c r="CC9" i="11"/>
  <c r="E10" i="11"/>
  <c r="AA10" i="11"/>
  <c r="AB10" i="11"/>
  <c r="BQ10" i="11" s="1"/>
  <c r="AC10" i="11"/>
  <c r="AD10" i="11"/>
  <c r="BP10" i="11" s="1"/>
  <c r="AE10" i="11"/>
  <c r="AF10" i="11"/>
  <c r="BO10" i="11" s="1"/>
  <c r="AK10" i="11"/>
  <c r="AL10" i="11"/>
  <c r="AM10" i="11"/>
  <c r="AN10" i="11"/>
  <c r="AO10" i="11"/>
  <c r="AP10" i="11"/>
  <c r="AQ10" i="11"/>
  <c r="AR10" i="11"/>
  <c r="AS10" i="11"/>
  <c r="AU10" i="11"/>
  <c r="AV10" i="11"/>
  <c r="AW10" i="11"/>
  <c r="AX10" i="11"/>
  <c r="BK10" i="11"/>
  <c r="AY10" i="11"/>
  <c r="BJ10" i="11"/>
  <c r="AZ10" i="11"/>
  <c r="BI10" i="11"/>
  <c r="BA10" i="11"/>
  <c r="BH10" i="11"/>
  <c r="BB10" i="11"/>
  <c r="BG10" i="11"/>
  <c r="BU10" i="11"/>
  <c r="BV10" i="11"/>
  <c r="BW10" i="11"/>
  <c r="BZ10" i="11"/>
  <c r="CC10" i="11"/>
  <c r="E11" i="11"/>
  <c r="AA11" i="11"/>
  <c r="AB11" i="11"/>
  <c r="BQ11" i="11" s="1"/>
  <c r="AC11" i="11"/>
  <c r="AD11" i="11"/>
  <c r="BP11" i="11" s="1"/>
  <c r="AE11" i="11"/>
  <c r="AF11" i="11"/>
  <c r="BO11" i="11" s="1"/>
  <c r="AG11" i="11"/>
  <c r="AH11" i="11"/>
  <c r="BN11" i="11" s="1"/>
  <c r="AI11" i="11"/>
  <c r="AJ11" i="11"/>
  <c r="BM11" i="11" s="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BK11" i="11"/>
  <c r="AY11" i="11"/>
  <c r="AZ11" i="11"/>
  <c r="BI11" i="11"/>
  <c r="BA11" i="11"/>
  <c r="BH11" i="11"/>
  <c r="BB11" i="11"/>
  <c r="BG11" i="11"/>
  <c r="BJ11" i="11"/>
  <c r="BL11" i="11"/>
  <c r="BT11" i="11"/>
  <c r="BU11" i="11"/>
  <c r="BV11" i="11"/>
  <c r="BW11" i="11"/>
  <c r="BZ11" i="11"/>
  <c r="CC11" i="11"/>
  <c r="E12" i="11"/>
  <c r="Y12" i="11"/>
  <c r="Z12" i="11"/>
  <c r="BR12" i="11" s="1"/>
  <c r="AA12" i="11"/>
  <c r="AB12" i="11"/>
  <c r="BQ12" i="11" s="1"/>
  <c r="AC12" i="11"/>
  <c r="AD12" i="11"/>
  <c r="BP12" i="11" s="1"/>
  <c r="AE12" i="11"/>
  <c r="AF12" i="11"/>
  <c r="BO12" i="11" s="1"/>
  <c r="AG12" i="11"/>
  <c r="AH12" i="11"/>
  <c r="BN12" i="11" s="1"/>
  <c r="AI12" i="11"/>
  <c r="AJ12" i="11"/>
  <c r="BM12" i="11" s="1"/>
  <c r="AK12" i="11"/>
  <c r="AL12" i="11"/>
  <c r="AM12" i="11"/>
  <c r="AO12" i="11"/>
  <c r="AQ12" i="11"/>
  <c r="AS12" i="11"/>
  <c r="AU12" i="11"/>
  <c r="AW12" i="11"/>
  <c r="BL12" i="11"/>
  <c r="AX12" i="11"/>
  <c r="BK12" i="11"/>
  <c r="AY12" i="11"/>
  <c r="BJ12" i="11"/>
  <c r="AZ12" i="11"/>
  <c r="BI12" i="11"/>
  <c r="BA12" i="11"/>
  <c r="BH12" i="11"/>
  <c r="BB12" i="11"/>
  <c r="BG12" i="11"/>
  <c r="BS12" i="11"/>
  <c r="BZ12" i="11"/>
  <c r="CC12" i="11"/>
  <c r="E13" i="11"/>
  <c r="Y13" i="11"/>
  <c r="Z13" i="11"/>
  <c r="BR13" i="11" s="1"/>
  <c r="AA13" i="11"/>
  <c r="AB13" i="11"/>
  <c r="BQ13" i="11" s="1"/>
  <c r="AC13" i="11"/>
  <c r="AD13" i="11"/>
  <c r="BP13" i="11" s="1"/>
  <c r="AE13" i="11"/>
  <c r="AF13" i="11"/>
  <c r="BO13" i="11" s="1"/>
  <c r="AG13" i="11"/>
  <c r="AH13" i="11"/>
  <c r="BN13" i="11" s="1"/>
  <c r="AI13" i="11"/>
  <c r="AJ13" i="11"/>
  <c r="BM13" i="11" s="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BL13" i="11"/>
  <c r="AX13" i="11"/>
  <c r="BK13" i="11"/>
  <c r="AY13" i="11"/>
  <c r="BJ13" i="11"/>
  <c r="AZ13" i="11"/>
  <c r="BI13" i="11"/>
  <c r="BA13" i="11"/>
  <c r="BH13" i="11"/>
  <c r="BB13" i="11"/>
  <c r="BG13" i="11"/>
  <c r="BS13" i="11"/>
  <c r="BT13" i="11"/>
  <c r="BU13" i="11"/>
  <c r="BV13" i="11"/>
  <c r="BW13" i="11"/>
  <c r="BX13" i="11"/>
  <c r="BZ13" i="11"/>
  <c r="CC13" i="11"/>
  <c r="E14" i="11"/>
  <c r="Y14" i="11"/>
  <c r="Z14" i="11"/>
  <c r="BR14" i="11" s="1"/>
  <c r="AA14" i="11"/>
  <c r="AB14" i="11"/>
  <c r="BQ14" i="11" s="1"/>
  <c r="AC14" i="11"/>
  <c r="AD14" i="11"/>
  <c r="BP14" i="11" s="1"/>
  <c r="AE14" i="11"/>
  <c r="AF14" i="11"/>
  <c r="BO14" i="11" s="1"/>
  <c r="AG14" i="11"/>
  <c r="AH14" i="11"/>
  <c r="BN14" i="11" s="1"/>
  <c r="AI14" i="11"/>
  <c r="AJ14" i="11"/>
  <c r="BM14" i="11" s="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BL14" i="11"/>
  <c r="AX14" i="11"/>
  <c r="BK14" i="11"/>
  <c r="AY14" i="11"/>
  <c r="BJ14" i="11"/>
  <c r="AZ14" i="11"/>
  <c r="BI14" i="11"/>
  <c r="BA14" i="11"/>
  <c r="BH14" i="11"/>
  <c r="BB14" i="11"/>
  <c r="BG14" i="11"/>
  <c r="BS14" i="11"/>
  <c r="BT14" i="11"/>
  <c r="BU14" i="11"/>
  <c r="BV14" i="11"/>
  <c r="BW14" i="11"/>
  <c r="BX14" i="11"/>
  <c r="BZ14" i="11"/>
  <c r="CC14" i="11"/>
  <c r="E15" i="11"/>
  <c r="Y15" i="11"/>
  <c r="Z15" i="11"/>
  <c r="BR15" i="11" s="1"/>
  <c r="AA15" i="11"/>
  <c r="AB15" i="11"/>
  <c r="BQ15" i="11" s="1"/>
  <c r="AC15" i="11"/>
  <c r="AD15" i="11"/>
  <c r="BP15" i="11" s="1"/>
  <c r="AE15" i="11"/>
  <c r="AF15" i="11"/>
  <c r="BO15" i="11" s="1"/>
  <c r="AG15" i="11"/>
  <c r="AH15" i="11"/>
  <c r="BN15" i="11" s="1"/>
  <c r="AI15" i="11"/>
  <c r="AJ15" i="11"/>
  <c r="BM15" i="11" s="1"/>
  <c r="AK15" i="11"/>
  <c r="AL15" i="11"/>
  <c r="AM15" i="11"/>
  <c r="AN15" i="11"/>
  <c r="AO15" i="11"/>
  <c r="AP15" i="11"/>
  <c r="AQ15" i="11"/>
  <c r="AS15" i="11"/>
  <c r="AT15" i="11"/>
  <c r="AU15" i="11"/>
  <c r="AV15" i="11"/>
  <c r="AW15" i="11"/>
  <c r="BL15" i="11"/>
  <c r="AX15" i="11"/>
  <c r="BK15" i="11"/>
  <c r="AY15" i="11"/>
  <c r="BJ15" i="11"/>
  <c r="AZ15" i="11"/>
  <c r="BA15" i="11"/>
  <c r="BH15" i="11"/>
  <c r="BB15" i="11"/>
  <c r="BG15" i="11"/>
  <c r="BI15" i="11"/>
  <c r="BT15" i="11"/>
  <c r="BV15" i="11"/>
  <c r="BW15" i="11"/>
  <c r="BX15" i="11"/>
  <c r="BZ15" i="11"/>
  <c r="CC15" i="11"/>
  <c r="AK16" i="11"/>
  <c r="AM16" i="11"/>
  <c r="AO16" i="11"/>
  <c r="AQ16" i="11"/>
  <c r="AS16" i="11"/>
  <c r="AU16" i="11"/>
  <c r="AW16" i="11"/>
  <c r="AX16" i="11"/>
  <c r="AY16" i="11"/>
  <c r="AZ16" i="11"/>
  <c r="BA16" i="11"/>
  <c r="BB16" i="11"/>
  <c r="BZ16" i="11"/>
  <c r="AA17" i="11"/>
  <c r="AB17" i="11"/>
  <c r="BQ17" i="11" s="1"/>
  <c r="AC17" i="11"/>
  <c r="AD17" i="11"/>
  <c r="BP17" i="11" s="1"/>
  <c r="AE17" i="11"/>
  <c r="AF17" i="11"/>
  <c r="BO17" i="11" s="1"/>
  <c r="AG17" i="11"/>
  <c r="AH17" i="11"/>
  <c r="BN17" i="11" s="1"/>
  <c r="AI17" i="11"/>
  <c r="AJ17" i="11"/>
  <c r="BM17" i="11" s="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BK17" i="11"/>
  <c r="AY17" i="11"/>
  <c r="BJ17" i="11"/>
  <c r="AZ17" i="11"/>
  <c r="BI17" i="11"/>
  <c r="BA17" i="11"/>
  <c r="BH17" i="11"/>
  <c r="BB17" i="11"/>
  <c r="BG17" i="11"/>
  <c r="BS17" i="11"/>
  <c r="BT17" i="11"/>
  <c r="BU17" i="11"/>
  <c r="BV17" i="11"/>
  <c r="BW17" i="11"/>
  <c r="BZ17" i="11"/>
  <c r="CC17" i="11"/>
  <c r="E18" i="11"/>
  <c r="AA18" i="11"/>
  <c r="AB18" i="11"/>
  <c r="BQ18" i="11" s="1"/>
  <c r="AC18" i="11"/>
  <c r="AD18" i="11"/>
  <c r="BP18" i="11" s="1"/>
  <c r="AE18" i="11"/>
  <c r="AF18" i="11"/>
  <c r="BO18" i="11" s="1"/>
  <c r="AG18" i="11"/>
  <c r="AH18" i="11"/>
  <c r="BN18" i="11" s="1"/>
  <c r="AI18" i="11"/>
  <c r="AJ18" i="11"/>
  <c r="BM18" i="11" s="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BL18" i="11"/>
  <c r="AX18" i="11"/>
  <c r="BK18" i="11"/>
  <c r="AY18" i="11"/>
  <c r="BJ18" i="11"/>
  <c r="AZ18" i="11"/>
  <c r="BI18" i="11"/>
  <c r="BA18" i="11"/>
  <c r="BH18" i="11"/>
  <c r="BB18" i="11"/>
  <c r="BG18" i="11"/>
  <c r="BS18" i="11"/>
  <c r="BT18" i="11"/>
  <c r="BU18" i="11"/>
  <c r="BV18" i="11"/>
  <c r="BW18" i="11"/>
  <c r="BZ18" i="11"/>
  <c r="CC18" i="11"/>
  <c r="E19" i="11"/>
  <c r="AA19" i="11"/>
  <c r="AB19" i="11"/>
  <c r="BQ19" i="11" s="1"/>
  <c r="AC19" i="11"/>
  <c r="AD19" i="11"/>
  <c r="BP19" i="11" s="1"/>
  <c r="AE19" i="11"/>
  <c r="AF19" i="11"/>
  <c r="BO19" i="11" s="1"/>
  <c r="AG19" i="11"/>
  <c r="AH19" i="11"/>
  <c r="BN19" i="11" s="1"/>
  <c r="AI19" i="11"/>
  <c r="AJ19" i="11"/>
  <c r="BM19" i="11" s="1"/>
  <c r="AK19" i="11"/>
  <c r="AL19" i="11"/>
  <c r="AM19" i="11"/>
  <c r="AN19" i="11"/>
  <c r="AO19" i="11"/>
  <c r="AP19" i="11"/>
  <c r="AQ19" i="11"/>
  <c r="AS19" i="11"/>
  <c r="AT19" i="11"/>
  <c r="AU19" i="11"/>
  <c r="AW19" i="11"/>
  <c r="BL19" i="11"/>
  <c r="AX19" i="11"/>
  <c r="BK19" i="11"/>
  <c r="AY19" i="11"/>
  <c r="AZ19" i="11"/>
  <c r="BI19" i="11"/>
  <c r="BA19" i="11"/>
  <c r="BH19" i="11"/>
  <c r="BB19" i="11"/>
  <c r="BG19" i="11"/>
  <c r="BJ19" i="11"/>
  <c r="BS19" i="11"/>
  <c r="BT19" i="11"/>
  <c r="BV19" i="11"/>
  <c r="BW19" i="11"/>
  <c r="BZ19" i="11"/>
  <c r="CC19" i="11"/>
  <c r="E20" i="11"/>
  <c r="Y20" i="11"/>
  <c r="Z20" i="11"/>
  <c r="BR20" i="11" s="1"/>
  <c r="AA20" i="11"/>
  <c r="AB20" i="11"/>
  <c r="BQ20" i="11" s="1"/>
  <c r="AC20" i="11"/>
  <c r="AD20" i="11"/>
  <c r="BP20" i="11" s="1"/>
  <c r="AE20" i="11"/>
  <c r="AF20" i="11"/>
  <c r="BO20" i="11" s="1"/>
  <c r="AG20" i="11"/>
  <c r="AH20" i="11"/>
  <c r="BN20" i="11" s="1"/>
  <c r="AI20" i="11"/>
  <c r="AJ20" i="11"/>
  <c r="BM20" i="11" s="1"/>
  <c r="AK20" i="11"/>
  <c r="AM20" i="11"/>
  <c r="AO20" i="11"/>
  <c r="AQ20" i="11"/>
  <c r="AR20" i="11"/>
  <c r="AS20" i="11"/>
  <c r="AU20" i="11"/>
  <c r="AW20" i="11"/>
  <c r="BL20" i="11"/>
  <c r="AX20" i="11"/>
  <c r="BK20" i="11"/>
  <c r="AY20" i="11"/>
  <c r="AZ20" i="11"/>
  <c r="BI20" i="11"/>
  <c r="BA20" i="11"/>
  <c r="BH20" i="11"/>
  <c r="BB20" i="11"/>
  <c r="BG20" i="11"/>
  <c r="BJ20" i="11"/>
  <c r="BU20" i="11"/>
  <c r="BW20" i="11"/>
  <c r="BX20" i="11"/>
  <c r="BZ20" i="11"/>
  <c r="CC20" i="11"/>
  <c r="E21" i="11"/>
  <c r="Y21" i="11"/>
  <c r="Z21" i="11"/>
  <c r="BR21" i="11" s="1"/>
  <c r="AA21" i="11"/>
  <c r="AB21" i="11"/>
  <c r="BQ21" i="11" s="1"/>
  <c r="AC21" i="11"/>
  <c r="AD21" i="11"/>
  <c r="BP21" i="11" s="1"/>
  <c r="AE21" i="11"/>
  <c r="AF21" i="11"/>
  <c r="BO21" i="11" s="1"/>
  <c r="AG21" i="11"/>
  <c r="AH21" i="11"/>
  <c r="BN21" i="11" s="1"/>
  <c r="AI21" i="11"/>
  <c r="AJ21" i="11"/>
  <c r="BM21" i="11" s="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BL21" i="11"/>
  <c r="AX21" i="11"/>
  <c r="BK21" i="11"/>
  <c r="AY21" i="11"/>
  <c r="BJ21" i="11"/>
  <c r="AZ21" i="11"/>
  <c r="BI21" i="11"/>
  <c r="BA21" i="11"/>
  <c r="BH21" i="11"/>
  <c r="BB21" i="11"/>
  <c r="BG21" i="11"/>
  <c r="BS21" i="11"/>
  <c r="BT21" i="11"/>
  <c r="BU21" i="11"/>
  <c r="BV21" i="11"/>
  <c r="BW21" i="11"/>
  <c r="BX21" i="11"/>
  <c r="BZ21" i="11"/>
  <c r="CC21" i="11"/>
  <c r="E22" i="11"/>
  <c r="Y22" i="11"/>
  <c r="Z22" i="11"/>
  <c r="BR22" i="11" s="1"/>
  <c r="AA22" i="11"/>
  <c r="AB22" i="11"/>
  <c r="BQ22" i="11" s="1"/>
  <c r="AC22" i="11"/>
  <c r="AD22" i="11"/>
  <c r="BP22" i="11" s="1"/>
  <c r="AE22" i="11"/>
  <c r="AF22" i="11"/>
  <c r="BO22" i="11" s="1"/>
  <c r="AG22" i="11"/>
  <c r="AH22" i="11"/>
  <c r="BN22" i="11" s="1"/>
  <c r="AI22" i="11"/>
  <c r="AJ22" i="11"/>
  <c r="BM22" i="11" s="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BK22" i="11"/>
  <c r="AY22" i="11"/>
  <c r="BJ22" i="11"/>
  <c r="AZ22" i="11"/>
  <c r="BI22" i="11"/>
  <c r="BA22" i="11"/>
  <c r="BH22" i="11"/>
  <c r="BB22" i="11"/>
  <c r="BG22" i="11"/>
  <c r="BL22" i="11"/>
  <c r="BS22" i="11"/>
  <c r="BT22" i="11"/>
  <c r="BU22" i="11"/>
  <c r="BV22" i="11"/>
  <c r="BW22" i="11"/>
  <c r="BX22" i="11"/>
  <c r="BZ22" i="11"/>
  <c r="CC22" i="11"/>
  <c r="E23" i="11"/>
  <c r="Y23" i="11"/>
  <c r="Z23" i="11"/>
  <c r="BR23" i="11" s="1"/>
  <c r="AA23" i="11"/>
  <c r="AB23" i="11"/>
  <c r="BQ23" i="11" s="1"/>
  <c r="AC23" i="11"/>
  <c r="AD23" i="11"/>
  <c r="BP23" i="11" s="1"/>
  <c r="AE23" i="11"/>
  <c r="AF23" i="11"/>
  <c r="BO23" i="11" s="1"/>
  <c r="AG23" i="11"/>
  <c r="AH23" i="11"/>
  <c r="BN23" i="11" s="1"/>
  <c r="AI23" i="11"/>
  <c r="AJ23" i="11"/>
  <c r="BM23" i="11" s="1"/>
  <c r="AK23" i="11"/>
  <c r="AL23" i="11"/>
  <c r="AM23" i="11"/>
  <c r="BY23" i="11"/>
  <c r="AN23" i="11"/>
  <c r="AO23" i="11"/>
  <c r="AP23" i="11"/>
  <c r="AQ23" i="11"/>
  <c r="AR23" i="11"/>
  <c r="AS23" i="11"/>
  <c r="AT23" i="11"/>
  <c r="AU23" i="11"/>
  <c r="AV23" i="11"/>
  <c r="AW23" i="11"/>
  <c r="BL23" i="11"/>
  <c r="AX23" i="11"/>
  <c r="BK23" i="11"/>
  <c r="AY23" i="11"/>
  <c r="BJ23" i="11"/>
  <c r="AZ23" i="11"/>
  <c r="BI23" i="11"/>
  <c r="BA23" i="11"/>
  <c r="BB23" i="11"/>
  <c r="BG23" i="11"/>
  <c r="BH23" i="11"/>
  <c r="BT23" i="11"/>
  <c r="BU23" i="11"/>
  <c r="BV23" i="11"/>
  <c r="BW23" i="11"/>
  <c r="BX23" i="11"/>
  <c r="BZ23" i="11"/>
  <c r="CC23" i="11"/>
  <c r="B4" i="10"/>
  <c r="BS51" i="10" s="1"/>
  <c r="I4" i="10"/>
  <c r="X5" i="10" s="1"/>
  <c r="Q4" i="10"/>
  <c r="B6" i="10"/>
  <c r="I6" i="10"/>
  <c r="L6" i="10"/>
  <c r="AD10" i="10"/>
  <c r="AG10" i="10"/>
  <c r="AH10" i="10"/>
  <c r="BA10" i="10" s="1"/>
  <c r="AI10" i="10"/>
  <c r="AL10" i="10"/>
  <c r="AM10" i="10"/>
  <c r="BB10" i="10" s="1"/>
  <c r="AN10" i="10"/>
  <c r="AQ10" i="10"/>
  <c r="AR10" i="10"/>
  <c r="BC10" i="10" s="1"/>
  <c r="AS10" i="10"/>
  <c r="AV10" i="10"/>
  <c r="AW10" i="10"/>
  <c r="BD10" i="10"/>
  <c r="BE10" i="10"/>
  <c r="BG10" i="10"/>
  <c r="BQ10" i="10"/>
  <c r="AD11" i="10"/>
  <c r="BO11" i="10" s="1"/>
  <c r="AG11" i="10"/>
  <c r="AH11" i="10"/>
  <c r="BA11" i="10" s="1"/>
  <c r="AI11" i="10"/>
  <c r="AL11" i="10"/>
  <c r="AM11" i="10"/>
  <c r="BB11" i="10" s="1"/>
  <c r="AN11" i="10"/>
  <c r="AQ11" i="10"/>
  <c r="AR11" i="10"/>
  <c r="BC11" i="10" s="1"/>
  <c r="AS11" i="10"/>
  <c r="AV11" i="10"/>
  <c r="AW11" i="10"/>
  <c r="BD11" i="10"/>
  <c r="BE11" i="10"/>
  <c r="BQ11" i="10"/>
  <c r="AD12" i="10"/>
  <c r="AG12" i="10"/>
  <c r="BO12" i="10" s="1"/>
  <c r="AH12" i="10"/>
  <c r="BA12" i="10"/>
  <c r="AI12" i="10"/>
  <c r="AL12" i="10"/>
  <c r="AM12" i="10"/>
  <c r="BB12" i="10" s="1"/>
  <c r="AN12" i="10"/>
  <c r="AQ12" i="10"/>
  <c r="AR12" i="10"/>
  <c r="BC12" i="10" s="1"/>
  <c r="AS12" i="10"/>
  <c r="AV12" i="10"/>
  <c r="AW12" i="10"/>
  <c r="BD12" i="10"/>
  <c r="BE12" i="10"/>
  <c r="BG12" i="10"/>
  <c r="BK12" i="10"/>
  <c r="BQ12" i="10"/>
  <c r="AD13" i="10"/>
  <c r="AG13" i="10"/>
  <c r="AH13" i="10"/>
  <c r="BA13" i="10" s="1"/>
  <c r="AI13" i="10"/>
  <c r="AL13" i="10"/>
  <c r="AM13" i="10"/>
  <c r="BB13" i="10" s="1"/>
  <c r="AN13" i="10"/>
  <c r="AQ13" i="10"/>
  <c r="AR13" i="10"/>
  <c r="BC13" i="10" s="1"/>
  <c r="AS13" i="10"/>
  <c r="AV13" i="10"/>
  <c r="AW13" i="10"/>
  <c r="BD13" i="10"/>
  <c r="BE13" i="10"/>
  <c r="BK13" i="10"/>
  <c r="BQ13" i="10"/>
  <c r="AD14" i="10"/>
  <c r="AG14" i="10"/>
  <c r="AH14" i="10"/>
  <c r="BA14" i="10"/>
  <c r="AI14" i="10"/>
  <c r="AL14" i="10"/>
  <c r="AM14" i="10"/>
  <c r="BB14" i="10" s="1"/>
  <c r="AN14" i="10"/>
  <c r="AQ14" i="10"/>
  <c r="AR14" i="10"/>
  <c r="BC14" i="10"/>
  <c r="AS14" i="10"/>
  <c r="AV14" i="10"/>
  <c r="AW14" i="10"/>
  <c r="BD14" i="10"/>
  <c r="BE14" i="10"/>
  <c r="BQ14" i="10"/>
  <c r="AD15" i="10"/>
  <c r="AG15" i="10"/>
  <c r="AH15" i="10"/>
  <c r="BA15" i="10" s="1"/>
  <c r="AI15" i="10"/>
  <c r="AL15" i="10"/>
  <c r="AM15" i="10"/>
  <c r="BB15" i="10" s="1"/>
  <c r="AN15" i="10"/>
  <c r="AQ15" i="10"/>
  <c r="AR15" i="10"/>
  <c r="BC15" i="10"/>
  <c r="AS15" i="10"/>
  <c r="AV15" i="10"/>
  <c r="AW15" i="10"/>
  <c r="BD15" i="10"/>
  <c r="BE15" i="10"/>
  <c r="BQ15" i="10"/>
  <c r="AD16" i="10"/>
  <c r="BI16" i="10" s="1"/>
  <c r="AG16" i="10"/>
  <c r="AH16" i="10"/>
  <c r="BA16" i="10" s="1"/>
  <c r="AI16" i="10"/>
  <c r="AL16" i="10"/>
  <c r="AM16" i="10"/>
  <c r="BB16" i="10"/>
  <c r="AN16" i="10"/>
  <c r="AQ16" i="10"/>
  <c r="AR16" i="10"/>
  <c r="BC16" i="10"/>
  <c r="AS16" i="10"/>
  <c r="AV16" i="10"/>
  <c r="AW16" i="10"/>
  <c r="BD16" i="10"/>
  <c r="BE16" i="10"/>
  <c r="BG16" i="10"/>
  <c r="BK16" i="10"/>
  <c r="BQ16" i="10"/>
  <c r="AD17" i="10"/>
  <c r="BF17" i="10" s="1"/>
  <c r="AG17" i="10"/>
  <c r="AH17" i="10"/>
  <c r="BA17" i="10" s="1"/>
  <c r="AI17" i="10"/>
  <c r="AL17" i="10"/>
  <c r="AM17" i="10"/>
  <c r="BB17" i="10"/>
  <c r="AN17" i="10"/>
  <c r="AQ17" i="10"/>
  <c r="AR17" i="10"/>
  <c r="BC17" i="10"/>
  <c r="AS17" i="10"/>
  <c r="AV17" i="10"/>
  <c r="AW17" i="10"/>
  <c r="BD17" i="10"/>
  <c r="BE17" i="10"/>
  <c r="BQ17" i="10"/>
  <c r="AD18" i="10"/>
  <c r="AG18" i="10"/>
  <c r="AH18" i="10"/>
  <c r="BA18" i="10"/>
  <c r="AI18" i="10"/>
  <c r="AL18" i="10"/>
  <c r="AM18" i="10"/>
  <c r="BB18" i="10"/>
  <c r="AN18" i="10"/>
  <c r="AQ18" i="10"/>
  <c r="AR18" i="10"/>
  <c r="BC18" i="10"/>
  <c r="AS18" i="10"/>
  <c r="AV18" i="10"/>
  <c r="AW18" i="10"/>
  <c r="BD18" i="10"/>
  <c r="BE18" i="10"/>
  <c r="AY18" i="10" s="1"/>
  <c r="Z18" i="10" s="1"/>
  <c r="BQ18" i="10"/>
  <c r="AD19" i="10"/>
  <c r="AG19" i="10"/>
  <c r="AH19" i="10"/>
  <c r="BA19" i="10"/>
  <c r="AI19" i="10"/>
  <c r="AL19" i="10"/>
  <c r="AM19" i="10"/>
  <c r="BB19" i="10"/>
  <c r="AN19" i="10"/>
  <c r="AQ19" i="10"/>
  <c r="AR19" i="10"/>
  <c r="BC19" i="10"/>
  <c r="AS19" i="10"/>
  <c r="AV19" i="10"/>
  <c r="AW19" i="10"/>
  <c r="BD19" i="10"/>
  <c r="BE19" i="10"/>
  <c r="BF19" i="10"/>
  <c r="BG19" i="10"/>
  <c r="BJ19" i="10"/>
  <c r="BK19" i="10"/>
  <c r="BQ19" i="10"/>
  <c r="BU19" i="10"/>
  <c r="AD20" i="10"/>
  <c r="BF20" i="10"/>
  <c r="AG20" i="10"/>
  <c r="AH20" i="10"/>
  <c r="BA20" i="10"/>
  <c r="AI20" i="10"/>
  <c r="AL20" i="10"/>
  <c r="AM20" i="10"/>
  <c r="BB20" i="10"/>
  <c r="AN20" i="10"/>
  <c r="AQ20" i="10"/>
  <c r="AR20" i="10"/>
  <c r="BC20" i="10"/>
  <c r="AS20" i="10"/>
  <c r="AV20" i="10"/>
  <c r="AW20" i="10"/>
  <c r="BD20" i="10"/>
  <c r="BE20" i="10"/>
  <c r="BG20" i="10"/>
  <c r="BK20" i="10"/>
  <c r="BQ20" i="10"/>
  <c r="AD21" i="10"/>
  <c r="AG21" i="10"/>
  <c r="BO21" i="10"/>
  <c r="AH21" i="10"/>
  <c r="BA21" i="10"/>
  <c r="AI21" i="10"/>
  <c r="AL21" i="10"/>
  <c r="AM21" i="10"/>
  <c r="BB21" i="10"/>
  <c r="AN21" i="10"/>
  <c r="AQ21" i="10"/>
  <c r="AR21" i="10"/>
  <c r="AS21" i="10"/>
  <c r="AV21" i="10"/>
  <c r="AW21" i="10"/>
  <c r="BD21" i="10"/>
  <c r="BC21" i="10"/>
  <c r="BE21" i="10"/>
  <c r="BG21" i="10"/>
  <c r="BQ21" i="10"/>
  <c r="BU21" i="10"/>
  <c r="AD22" i="10"/>
  <c r="AG22" i="10"/>
  <c r="AH22" i="10"/>
  <c r="BA22" i="10"/>
  <c r="AI22" i="10"/>
  <c r="AL22" i="10"/>
  <c r="AM22" i="10"/>
  <c r="BB22" i="10"/>
  <c r="AN22" i="10"/>
  <c r="AQ22" i="10"/>
  <c r="AR22" i="10"/>
  <c r="BC22" i="10"/>
  <c r="AS22" i="10"/>
  <c r="AV22" i="10"/>
  <c r="AW22" i="10"/>
  <c r="BD22" i="10"/>
  <c r="BE22" i="10"/>
  <c r="BQ22" i="10"/>
  <c r="BU22" i="10"/>
  <c r="AD23" i="10"/>
  <c r="AG23" i="10"/>
  <c r="AH23" i="10"/>
  <c r="BA23" i="10"/>
  <c r="AI23" i="10"/>
  <c r="AL23" i="10"/>
  <c r="AM23" i="10"/>
  <c r="AN23" i="10"/>
  <c r="AQ23" i="10"/>
  <c r="AR23" i="10"/>
  <c r="BC23" i="10"/>
  <c r="AS23" i="10"/>
  <c r="AV23" i="10"/>
  <c r="AW23" i="10"/>
  <c r="BD23" i="10"/>
  <c r="BB23" i="10"/>
  <c r="BE23" i="10"/>
  <c r="BF23" i="10"/>
  <c r="BJ23" i="10"/>
  <c r="BK23" i="10"/>
  <c r="BQ23" i="10"/>
  <c r="BU23" i="10"/>
  <c r="AD24" i="10"/>
  <c r="AG24" i="10"/>
  <c r="AH24" i="10"/>
  <c r="BA24" i="10"/>
  <c r="AI24" i="10"/>
  <c r="AL24" i="10"/>
  <c r="AM24" i="10"/>
  <c r="BB24" i="10"/>
  <c r="AN24" i="10"/>
  <c r="AQ24" i="10"/>
  <c r="AR24" i="10"/>
  <c r="BC24" i="10"/>
  <c r="AS24" i="10"/>
  <c r="AV24" i="10"/>
  <c r="AW24" i="10"/>
  <c r="BD24" i="10"/>
  <c r="BE24" i="10"/>
  <c r="BG24" i="10"/>
  <c r="BJ24" i="10"/>
  <c r="BQ24" i="10"/>
  <c r="BU24" i="10"/>
  <c r="AD25" i="10"/>
  <c r="AG25" i="10"/>
  <c r="AH25" i="10"/>
  <c r="BA25" i="10"/>
  <c r="AI25" i="10"/>
  <c r="AL25" i="10"/>
  <c r="AM25" i="10"/>
  <c r="BB25" i="10"/>
  <c r="AN25" i="10"/>
  <c r="AQ25" i="10"/>
  <c r="AR25" i="10"/>
  <c r="BC25" i="10"/>
  <c r="AS25" i="10"/>
  <c r="AV25" i="10"/>
  <c r="AW25" i="10"/>
  <c r="BD25" i="10"/>
  <c r="BE25" i="10"/>
  <c r="BG25" i="10"/>
  <c r="BQ25" i="10"/>
  <c r="AD26" i="10"/>
  <c r="AG26" i="10"/>
  <c r="BO26" i="10"/>
  <c r="AH26" i="10"/>
  <c r="BA26" i="10"/>
  <c r="AI26" i="10"/>
  <c r="AL26" i="10"/>
  <c r="AM26" i="10"/>
  <c r="BB26" i="10"/>
  <c r="AN26" i="10"/>
  <c r="AQ26" i="10"/>
  <c r="AR26" i="10"/>
  <c r="BC26" i="10"/>
  <c r="AS26" i="10"/>
  <c r="AV26" i="10"/>
  <c r="AW26" i="10"/>
  <c r="BD26" i="10"/>
  <c r="BE26" i="10"/>
  <c r="BQ26" i="10"/>
  <c r="AD27" i="10"/>
  <c r="AG27" i="10"/>
  <c r="AH27" i="10"/>
  <c r="BA27" i="10"/>
  <c r="AI27" i="10"/>
  <c r="AL27" i="10"/>
  <c r="AM27" i="10"/>
  <c r="BB27" i="10"/>
  <c r="AN27" i="10"/>
  <c r="AQ27" i="10"/>
  <c r="AR27" i="10"/>
  <c r="BC27" i="10"/>
  <c r="AS27" i="10"/>
  <c r="AV27" i="10"/>
  <c r="AW27" i="10"/>
  <c r="BD27" i="10"/>
  <c r="BE27" i="10"/>
  <c r="BF27" i="10"/>
  <c r="BJ27" i="10"/>
  <c r="BK27" i="10"/>
  <c r="BQ27" i="10"/>
  <c r="BU27" i="10"/>
  <c r="AD28" i="10"/>
  <c r="AG28" i="10"/>
  <c r="AH28" i="10"/>
  <c r="BA28" i="10"/>
  <c r="AI28" i="10"/>
  <c r="AL28" i="10"/>
  <c r="AM28" i="10"/>
  <c r="BB28" i="10"/>
  <c r="AN28" i="10"/>
  <c r="AQ28" i="10"/>
  <c r="AR28" i="10"/>
  <c r="BC28" i="10"/>
  <c r="AS28" i="10"/>
  <c r="AV28" i="10"/>
  <c r="AW28" i="10"/>
  <c r="BD28" i="10"/>
  <c r="BE28" i="10"/>
  <c r="BF28" i="10"/>
  <c r="BG28" i="10"/>
  <c r="BK28" i="10"/>
  <c r="BQ28" i="10"/>
  <c r="AD29" i="10"/>
  <c r="BO29" i="10"/>
  <c r="AG29" i="10"/>
  <c r="AH29" i="10"/>
  <c r="BA29" i="10"/>
  <c r="AI29" i="10"/>
  <c r="AL29" i="10"/>
  <c r="AM29" i="10"/>
  <c r="BB29" i="10"/>
  <c r="AN29" i="10"/>
  <c r="AQ29" i="10"/>
  <c r="AR29" i="10"/>
  <c r="BC29" i="10"/>
  <c r="AS29" i="10"/>
  <c r="AV29" i="10"/>
  <c r="AW29" i="10"/>
  <c r="BD29" i="10"/>
  <c r="BE29" i="10"/>
  <c r="BQ29" i="10"/>
  <c r="AD30" i="10"/>
  <c r="AG30" i="10"/>
  <c r="AH30" i="10"/>
  <c r="BA30" i="10"/>
  <c r="AI30" i="10"/>
  <c r="AL30" i="10"/>
  <c r="AM30" i="10"/>
  <c r="AN30" i="10"/>
  <c r="AQ30" i="10"/>
  <c r="AR30" i="10"/>
  <c r="BC30" i="10"/>
  <c r="AS30" i="10"/>
  <c r="AV30" i="10"/>
  <c r="AW30" i="10"/>
  <c r="BD30" i="10"/>
  <c r="BB30" i="10"/>
  <c r="BE30" i="10"/>
  <c r="BQ30" i="10"/>
  <c r="AD31" i="10"/>
  <c r="AG31" i="10"/>
  <c r="AH31" i="10"/>
  <c r="BA31" i="10"/>
  <c r="AI31" i="10"/>
  <c r="AL31" i="10"/>
  <c r="AM31" i="10"/>
  <c r="AN31" i="10"/>
  <c r="AQ31" i="10"/>
  <c r="AR31" i="10"/>
  <c r="BC31" i="10"/>
  <c r="AS31" i="10"/>
  <c r="AV31" i="10"/>
  <c r="AW31" i="10"/>
  <c r="BD31" i="10"/>
  <c r="BB31" i="10"/>
  <c r="BE31" i="10"/>
  <c r="BF31" i="10"/>
  <c r="BJ31" i="10"/>
  <c r="BK31" i="10"/>
  <c r="BQ31" i="10"/>
  <c r="BU31" i="10"/>
  <c r="AD32" i="10"/>
  <c r="AG32" i="10"/>
  <c r="AH32" i="10"/>
  <c r="BA32" i="10"/>
  <c r="AI32" i="10"/>
  <c r="AL32" i="10"/>
  <c r="AM32" i="10"/>
  <c r="BB32" i="10"/>
  <c r="AN32" i="10"/>
  <c r="AQ32" i="10"/>
  <c r="AR32" i="10"/>
  <c r="BC32" i="10"/>
  <c r="AS32" i="10"/>
  <c r="AV32" i="10"/>
  <c r="AW32" i="10"/>
  <c r="BD32" i="10"/>
  <c r="BE32" i="10"/>
  <c r="BG32" i="10"/>
  <c r="BJ32" i="10"/>
  <c r="BQ32" i="10"/>
  <c r="BU32" i="10"/>
  <c r="AD33" i="10"/>
  <c r="AG33" i="10"/>
  <c r="AH33" i="10"/>
  <c r="BA33" i="10"/>
  <c r="AI33" i="10"/>
  <c r="AL33" i="10"/>
  <c r="AM33" i="10"/>
  <c r="BB33" i="10"/>
  <c r="AN33" i="10"/>
  <c r="AQ33" i="10"/>
  <c r="AR33" i="10"/>
  <c r="BC33" i="10"/>
  <c r="AS33" i="10"/>
  <c r="AV33" i="10"/>
  <c r="AW33" i="10"/>
  <c r="BD33" i="10"/>
  <c r="BE33" i="10"/>
  <c r="BK33" i="10"/>
  <c r="BQ33" i="10"/>
  <c r="AD34" i="10"/>
  <c r="AG34" i="10"/>
  <c r="AH34" i="10"/>
  <c r="BA34" i="10"/>
  <c r="AI34" i="10"/>
  <c r="AL34" i="10"/>
  <c r="AM34" i="10"/>
  <c r="BB34" i="10"/>
  <c r="AN34" i="10"/>
  <c r="AQ34" i="10"/>
  <c r="AR34" i="10"/>
  <c r="AS34" i="10"/>
  <c r="AV34" i="10"/>
  <c r="AW34" i="10"/>
  <c r="BD34" i="10"/>
  <c r="BC34" i="10"/>
  <c r="BE34" i="10"/>
  <c r="BQ34" i="10"/>
  <c r="AD35" i="10"/>
  <c r="AG35" i="10"/>
  <c r="AH35" i="10"/>
  <c r="BA35" i="10"/>
  <c r="AI35" i="10"/>
  <c r="AL35" i="10"/>
  <c r="AM35" i="10"/>
  <c r="BB35" i="10"/>
  <c r="AN35" i="10"/>
  <c r="AQ35" i="10"/>
  <c r="AR35" i="10"/>
  <c r="BC35" i="10"/>
  <c r="AS35" i="10"/>
  <c r="AV35" i="10"/>
  <c r="AW35" i="10"/>
  <c r="BD35" i="10"/>
  <c r="BE35" i="10"/>
  <c r="BF35" i="10"/>
  <c r="BJ35" i="10"/>
  <c r="BK35" i="10"/>
  <c r="BQ35" i="10"/>
  <c r="BU35" i="10"/>
  <c r="AD36" i="10"/>
  <c r="AG36" i="10"/>
  <c r="AH36" i="10"/>
  <c r="BA36" i="10"/>
  <c r="AI36" i="10"/>
  <c r="AL36" i="10"/>
  <c r="AM36" i="10"/>
  <c r="BB36" i="10"/>
  <c r="AN36" i="10"/>
  <c r="AQ36" i="10"/>
  <c r="AR36" i="10"/>
  <c r="BC36" i="10"/>
  <c r="AS36" i="10"/>
  <c r="AV36" i="10"/>
  <c r="AW36" i="10"/>
  <c r="BD36" i="10"/>
  <c r="BE36" i="10"/>
  <c r="BG36" i="10"/>
  <c r="BJ36" i="10"/>
  <c r="BQ36" i="10"/>
  <c r="BU36" i="10"/>
  <c r="AD37" i="10"/>
  <c r="AG37" i="10"/>
  <c r="AH37" i="10"/>
  <c r="BA37" i="10"/>
  <c r="AI37" i="10"/>
  <c r="AL37" i="10"/>
  <c r="AM37" i="10"/>
  <c r="BB37" i="10"/>
  <c r="AN37" i="10"/>
  <c r="AQ37" i="10"/>
  <c r="AR37" i="10"/>
  <c r="AS37" i="10"/>
  <c r="AV37" i="10"/>
  <c r="AW37" i="10"/>
  <c r="BD37" i="10"/>
  <c r="BC37" i="10"/>
  <c r="BE37" i="10"/>
  <c r="BJ37" i="10"/>
  <c r="BQ37" i="10"/>
  <c r="AD38" i="10"/>
  <c r="AG38" i="10"/>
  <c r="AH38" i="10"/>
  <c r="BA38" i="10"/>
  <c r="AI38" i="10"/>
  <c r="AL38" i="10"/>
  <c r="AM38" i="10"/>
  <c r="BB38" i="10"/>
  <c r="AN38" i="10"/>
  <c r="AQ38" i="10"/>
  <c r="AR38" i="10"/>
  <c r="BC38" i="10"/>
  <c r="AS38" i="10"/>
  <c r="AV38" i="10"/>
  <c r="AW38" i="10"/>
  <c r="BD38" i="10"/>
  <c r="BE38" i="10"/>
  <c r="BQ38" i="10"/>
  <c r="AD39" i="10"/>
  <c r="BO39" i="10"/>
  <c r="AG39" i="10"/>
  <c r="AH39" i="10"/>
  <c r="BA39" i="10"/>
  <c r="AI39" i="10"/>
  <c r="AL39" i="10"/>
  <c r="AM39" i="10"/>
  <c r="BB39" i="10"/>
  <c r="AN39" i="10"/>
  <c r="AQ39" i="10"/>
  <c r="AR39" i="10"/>
  <c r="BC39" i="10"/>
  <c r="AS39" i="10"/>
  <c r="AV39" i="10"/>
  <c r="AW39" i="10"/>
  <c r="BD39" i="10"/>
  <c r="BE39" i="10"/>
  <c r="BF39" i="10"/>
  <c r="BJ39" i="10"/>
  <c r="BK39" i="10"/>
  <c r="BQ39" i="10"/>
  <c r="BU39" i="10"/>
  <c r="AD40" i="10"/>
  <c r="AG40" i="10"/>
  <c r="AH40" i="10"/>
  <c r="BA40" i="10"/>
  <c r="AI40" i="10"/>
  <c r="AL40" i="10"/>
  <c r="AM40" i="10"/>
  <c r="BB40" i="10"/>
  <c r="AN40" i="10"/>
  <c r="AQ40" i="10"/>
  <c r="AR40" i="10"/>
  <c r="BC40" i="10"/>
  <c r="AS40" i="10"/>
  <c r="AV40" i="10"/>
  <c r="AW40" i="10"/>
  <c r="BD40" i="10"/>
  <c r="BE40" i="10"/>
  <c r="BG40" i="10"/>
  <c r="BJ40" i="10"/>
  <c r="BQ40" i="10"/>
  <c r="BU40" i="10"/>
  <c r="AD41" i="10"/>
  <c r="BO41" i="10"/>
  <c r="AG41" i="10"/>
  <c r="AH41" i="10"/>
  <c r="BA41" i="10"/>
  <c r="AI41" i="10"/>
  <c r="AL41" i="10"/>
  <c r="AM41" i="10"/>
  <c r="BB41" i="10"/>
  <c r="AN41" i="10"/>
  <c r="AQ41" i="10"/>
  <c r="AR41" i="10"/>
  <c r="BC41" i="10"/>
  <c r="AS41" i="10"/>
  <c r="AV41" i="10"/>
  <c r="AW41" i="10"/>
  <c r="BD41" i="10"/>
  <c r="BE41" i="10"/>
  <c r="BG41" i="10"/>
  <c r="BK41" i="10"/>
  <c r="BQ41" i="10"/>
  <c r="AD42" i="10"/>
  <c r="BO42" i="10"/>
  <c r="AG42" i="10"/>
  <c r="AH42" i="10"/>
  <c r="BA42" i="10"/>
  <c r="AI42" i="10"/>
  <c r="AL42" i="10"/>
  <c r="AM42" i="10"/>
  <c r="BB42" i="10"/>
  <c r="AN42" i="10"/>
  <c r="AQ42" i="10"/>
  <c r="AR42" i="10"/>
  <c r="BC42" i="10"/>
  <c r="AS42" i="10"/>
  <c r="AV42" i="10"/>
  <c r="AW42" i="10"/>
  <c r="BD42" i="10"/>
  <c r="BE42" i="10"/>
  <c r="BG42" i="10"/>
  <c r="BQ42" i="10"/>
  <c r="AD43" i="10"/>
  <c r="AG43" i="10"/>
  <c r="AH43" i="10"/>
  <c r="BA43" i="10"/>
  <c r="AI43" i="10"/>
  <c r="AL43" i="10"/>
  <c r="AM43" i="10"/>
  <c r="BB43" i="10"/>
  <c r="AN43" i="10"/>
  <c r="AQ43" i="10"/>
  <c r="AR43" i="10"/>
  <c r="BC43" i="10"/>
  <c r="AS43" i="10"/>
  <c r="AV43" i="10"/>
  <c r="AW43" i="10"/>
  <c r="BD43" i="10"/>
  <c r="BE43" i="10"/>
  <c r="BF43" i="10"/>
  <c r="BJ43" i="10"/>
  <c r="BK43" i="10"/>
  <c r="BQ43" i="10"/>
  <c r="BU43" i="10"/>
  <c r="AD44" i="10"/>
  <c r="AG44" i="10"/>
  <c r="AH44" i="10"/>
  <c r="BA44" i="10"/>
  <c r="AI44" i="10"/>
  <c r="AL44" i="10"/>
  <c r="AM44" i="10"/>
  <c r="BB44" i="10"/>
  <c r="AN44" i="10"/>
  <c r="AQ44" i="10"/>
  <c r="AR44" i="10"/>
  <c r="BC44" i="10"/>
  <c r="AS44" i="10"/>
  <c r="AV44" i="10"/>
  <c r="AW44" i="10"/>
  <c r="BD44" i="10"/>
  <c r="BE44" i="10"/>
  <c r="BG44" i="10"/>
  <c r="BJ44" i="10"/>
  <c r="BQ44" i="10"/>
  <c r="BU44" i="10"/>
  <c r="AD45" i="10"/>
  <c r="AG45" i="10"/>
  <c r="AH45" i="10"/>
  <c r="BA45" i="10"/>
  <c r="AI45" i="10"/>
  <c r="AL45" i="10"/>
  <c r="AM45" i="10"/>
  <c r="BB45" i="10"/>
  <c r="AN45" i="10"/>
  <c r="AQ45" i="10"/>
  <c r="AR45" i="10"/>
  <c r="BC45" i="10"/>
  <c r="AS45" i="10"/>
  <c r="AV45" i="10"/>
  <c r="AW45" i="10"/>
  <c r="BD45" i="10"/>
  <c r="BE45" i="10"/>
  <c r="BQ45" i="10"/>
  <c r="AD46" i="10"/>
  <c r="AG46" i="10"/>
  <c r="AH46" i="10"/>
  <c r="BA46" i="10"/>
  <c r="AI46" i="10"/>
  <c r="AL46" i="10"/>
  <c r="AM46" i="10"/>
  <c r="BB46" i="10"/>
  <c r="AN46" i="10"/>
  <c r="AQ46" i="10"/>
  <c r="AR46" i="10"/>
  <c r="AS46" i="10"/>
  <c r="AV46" i="10"/>
  <c r="AW46" i="10"/>
  <c r="BD46" i="10"/>
  <c r="BC46" i="10"/>
  <c r="BE46" i="10"/>
  <c r="BQ46" i="10"/>
  <c r="AD47" i="10"/>
  <c r="AG47" i="10"/>
  <c r="AH47" i="10"/>
  <c r="BA47" i="10"/>
  <c r="AI47" i="10"/>
  <c r="AL47" i="10"/>
  <c r="AM47" i="10"/>
  <c r="AN47" i="10"/>
  <c r="AQ47" i="10"/>
  <c r="AR47" i="10"/>
  <c r="BC47" i="10"/>
  <c r="AS47" i="10"/>
  <c r="AV47" i="10"/>
  <c r="AW47" i="10"/>
  <c r="BD47" i="10"/>
  <c r="BB47" i="10"/>
  <c r="BE47" i="10"/>
  <c r="BF47" i="10"/>
  <c r="BJ47" i="10"/>
  <c r="BK47" i="10"/>
  <c r="BQ47" i="10"/>
  <c r="BU47" i="10"/>
  <c r="AD48" i="10"/>
  <c r="AG48" i="10"/>
  <c r="AH48" i="10"/>
  <c r="BA48" i="10"/>
  <c r="AI48" i="10"/>
  <c r="AL48" i="10"/>
  <c r="AM48" i="10"/>
  <c r="BB48" i="10"/>
  <c r="AN48" i="10"/>
  <c r="AQ48" i="10"/>
  <c r="AR48" i="10"/>
  <c r="BC48" i="10"/>
  <c r="AS48" i="10"/>
  <c r="AV48" i="10"/>
  <c r="AW48" i="10"/>
  <c r="BD48" i="10"/>
  <c r="BE48" i="10"/>
  <c r="BG48" i="10"/>
  <c r="BJ48" i="10"/>
  <c r="BQ48" i="10"/>
  <c r="BU48" i="10"/>
  <c r="AD49" i="10"/>
  <c r="BO49" i="10"/>
  <c r="AG49" i="10"/>
  <c r="AH49" i="10"/>
  <c r="BA49" i="10"/>
  <c r="AI49" i="10"/>
  <c r="AL49" i="10"/>
  <c r="AM49" i="10"/>
  <c r="BB49" i="10"/>
  <c r="AN49" i="10"/>
  <c r="AQ49" i="10"/>
  <c r="AR49" i="10"/>
  <c r="AS49" i="10"/>
  <c r="AV49" i="10"/>
  <c r="AW49" i="10"/>
  <c r="BD49" i="10"/>
  <c r="BC49" i="10"/>
  <c r="BE49" i="10"/>
  <c r="BQ49" i="10"/>
  <c r="AD50" i="10"/>
  <c r="AG50" i="10"/>
  <c r="AH50" i="10"/>
  <c r="BA50" i="10"/>
  <c r="AI50" i="10"/>
  <c r="AL50" i="10"/>
  <c r="AM50" i="10"/>
  <c r="BB50" i="10"/>
  <c r="AN50" i="10"/>
  <c r="AQ50" i="10"/>
  <c r="AR50" i="10"/>
  <c r="BC50" i="10"/>
  <c r="AS50" i="10"/>
  <c r="AV50" i="10"/>
  <c r="AW50" i="10"/>
  <c r="BD50" i="10"/>
  <c r="BE50" i="10"/>
  <c r="BQ50" i="10"/>
  <c r="AD51" i="10"/>
  <c r="AG51" i="10"/>
  <c r="BJ51" i="10"/>
  <c r="AH51" i="10"/>
  <c r="BA51" i="10"/>
  <c r="AI51" i="10"/>
  <c r="AL51" i="10"/>
  <c r="AM51" i="10"/>
  <c r="BB51" i="10"/>
  <c r="AN51" i="10"/>
  <c r="AQ51" i="10"/>
  <c r="AR51" i="10"/>
  <c r="BC51" i="10"/>
  <c r="AS51" i="10"/>
  <c r="AV51" i="10"/>
  <c r="AW51" i="10"/>
  <c r="BD51" i="10"/>
  <c r="BE51" i="10"/>
  <c r="BG51" i="10"/>
  <c r="BK51" i="10"/>
  <c r="BQ51" i="10"/>
  <c r="BU51" i="10"/>
  <c r="AD52" i="10"/>
  <c r="AG52" i="10"/>
  <c r="BO52" i="10"/>
  <c r="AH52" i="10"/>
  <c r="BA52" i="10"/>
  <c r="AI52" i="10"/>
  <c r="AL52" i="10"/>
  <c r="AM52" i="10"/>
  <c r="BB52" i="10"/>
  <c r="AN52" i="10"/>
  <c r="AQ52" i="10"/>
  <c r="AR52" i="10"/>
  <c r="BC52" i="10"/>
  <c r="AS52" i="10"/>
  <c r="AV52" i="10"/>
  <c r="AW52" i="10"/>
  <c r="BD52" i="10"/>
  <c r="BE52" i="10"/>
  <c r="BF52" i="10"/>
  <c r="BG52" i="10"/>
  <c r="BK52" i="10"/>
  <c r="BQ52" i="10"/>
  <c r="AD53" i="10"/>
  <c r="AG53" i="10"/>
  <c r="AH53" i="10"/>
  <c r="BA53" i="10"/>
  <c r="AI53" i="10"/>
  <c r="AL53" i="10"/>
  <c r="AM53" i="10"/>
  <c r="BB53" i="10"/>
  <c r="AN53" i="10"/>
  <c r="AQ53" i="10"/>
  <c r="AR53" i="10"/>
  <c r="BC53" i="10"/>
  <c r="AS53" i="10"/>
  <c r="AV53" i="10"/>
  <c r="AW53" i="10"/>
  <c r="BD53" i="10"/>
  <c r="BE53" i="10"/>
  <c r="BQ53" i="10"/>
  <c r="AD54" i="10"/>
  <c r="AG54" i="10"/>
  <c r="AH54" i="10"/>
  <c r="BA54" i="10"/>
  <c r="AI54" i="10"/>
  <c r="AL54" i="10"/>
  <c r="AM54" i="10"/>
  <c r="BB54" i="10"/>
  <c r="AN54" i="10"/>
  <c r="AQ54" i="10"/>
  <c r="AR54" i="10"/>
  <c r="BC54" i="10"/>
  <c r="AS54" i="10"/>
  <c r="AV54" i="10"/>
  <c r="AW54" i="10"/>
  <c r="BD54" i="10"/>
  <c r="BE54" i="10"/>
  <c r="BQ54" i="10"/>
  <c r="AD55" i="10"/>
  <c r="AG55" i="10"/>
  <c r="AH55" i="10"/>
  <c r="BA55" i="10"/>
  <c r="AI55" i="10"/>
  <c r="AL55" i="10"/>
  <c r="AM55" i="10"/>
  <c r="BB55" i="10"/>
  <c r="AN55" i="10"/>
  <c r="AQ55" i="10"/>
  <c r="AR55" i="10"/>
  <c r="BC55" i="10"/>
  <c r="AS55" i="10"/>
  <c r="AV55" i="10"/>
  <c r="AW55" i="10"/>
  <c r="BD55" i="10"/>
  <c r="BE55" i="10"/>
  <c r="BF55" i="10"/>
  <c r="BJ55" i="10"/>
  <c r="BK55" i="10"/>
  <c r="BQ55" i="10"/>
  <c r="BU55" i="10"/>
  <c r="AD56" i="10"/>
  <c r="AG56" i="10"/>
  <c r="AH56" i="10"/>
  <c r="BA56" i="10"/>
  <c r="AI56" i="10"/>
  <c r="AL56" i="10"/>
  <c r="AM56" i="10"/>
  <c r="BB56" i="10"/>
  <c r="AN56" i="10"/>
  <c r="AQ56" i="10"/>
  <c r="AR56" i="10"/>
  <c r="AS56" i="10"/>
  <c r="AV56" i="10"/>
  <c r="AW56" i="10"/>
  <c r="BD56" i="10"/>
  <c r="BC56" i="10"/>
  <c r="BE56" i="10"/>
  <c r="BG56" i="10"/>
  <c r="BJ56" i="10"/>
  <c r="BQ56" i="10"/>
  <c r="BU56" i="10"/>
  <c r="AD57" i="10"/>
  <c r="BO57" i="10"/>
  <c r="AG57" i="10"/>
  <c r="AH57" i="10"/>
  <c r="BA57" i="10"/>
  <c r="AI57" i="10"/>
  <c r="AL57" i="10"/>
  <c r="AM57" i="10"/>
  <c r="BB57" i="10"/>
  <c r="AN57" i="10"/>
  <c r="AQ57" i="10"/>
  <c r="AR57" i="10"/>
  <c r="BC57" i="10"/>
  <c r="AS57" i="10"/>
  <c r="AV57" i="10"/>
  <c r="AW57" i="10"/>
  <c r="BD57" i="10"/>
  <c r="BE57" i="10"/>
  <c r="BG57" i="10"/>
  <c r="BJ57" i="10"/>
  <c r="BQ57" i="10"/>
  <c r="AD58" i="10"/>
  <c r="AG58" i="10"/>
  <c r="AH58" i="10"/>
  <c r="BA58" i="10"/>
  <c r="AI58" i="10"/>
  <c r="AL58" i="10"/>
  <c r="AM58" i="10"/>
  <c r="BB58" i="10"/>
  <c r="AN58" i="10"/>
  <c r="AQ58" i="10"/>
  <c r="AR58" i="10"/>
  <c r="BC58" i="10"/>
  <c r="AS58" i="10"/>
  <c r="AV58" i="10"/>
  <c r="AW58" i="10"/>
  <c r="BD58" i="10"/>
  <c r="BE58" i="10"/>
  <c r="BG58" i="10"/>
  <c r="BQ58" i="10"/>
  <c r="AD59" i="10"/>
  <c r="AG59" i="10"/>
  <c r="AH59" i="10"/>
  <c r="BA59" i="10"/>
  <c r="AI59" i="10"/>
  <c r="AL59" i="10"/>
  <c r="AM59" i="10"/>
  <c r="BB59" i="10"/>
  <c r="AN59" i="10"/>
  <c r="AQ59" i="10"/>
  <c r="AR59" i="10"/>
  <c r="BC59" i="10"/>
  <c r="AS59" i="10"/>
  <c r="AV59" i="10"/>
  <c r="AW59" i="10"/>
  <c r="BD59" i="10"/>
  <c r="BE59" i="10"/>
  <c r="BF59" i="10"/>
  <c r="BJ59" i="10"/>
  <c r="BK59" i="10"/>
  <c r="BQ59" i="10"/>
  <c r="BU59" i="10"/>
  <c r="AD60" i="10"/>
  <c r="AG60" i="10"/>
  <c r="AH60" i="10"/>
  <c r="BA60" i="10"/>
  <c r="AI60" i="10"/>
  <c r="AL60" i="10"/>
  <c r="AM60" i="10"/>
  <c r="BB60" i="10"/>
  <c r="AN60" i="10"/>
  <c r="AQ60" i="10"/>
  <c r="AR60" i="10"/>
  <c r="BC60" i="10"/>
  <c r="AS60" i="10"/>
  <c r="AV60" i="10"/>
  <c r="AW60" i="10"/>
  <c r="BD60" i="10"/>
  <c r="BE60" i="10"/>
  <c r="BF60" i="10"/>
  <c r="BG60" i="10"/>
  <c r="BK60" i="10"/>
  <c r="BQ60" i="10"/>
  <c r="AD61" i="10"/>
  <c r="BO61" i="10"/>
  <c r="AG61" i="10"/>
  <c r="AH61" i="10"/>
  <c r="AI61" i="10"/>
  <c r="AL61" i="10"/>
  <c r="AM61" i="10"/>
  <c r="BB61" i="10"/>
  <c r="AN61" i="10"/>
  <c r="AQ61" i="10"/>
  <c r="AR61" i="10"/>
  <c r="BC61" i="10"/>
  <c r="AS61" i="10"/>
  <c r="AV61" i="10"/>
  <c r="AW61" i="10"/>
  <c r="BD61" i="10"/>
  <c r="BA61" i="10"/>
  <c r="BE61" i="10"/>
  <c r="BG61" i="10"/>
  <c r="BK61" i="10"/>
  <c r="BQ61" i="10"/>
  <c r="AD62" i="10"/>
  <c r="AG62" i="10"/>
  <c r="AH62" i="10"/>
  <c r="BA62" i="10"/>
  <c r="AI62" i="10"/>
  <c r="AL62" i="10"/>
  <c r="AM62" i="10"/>
  <c r="BB62" i="10"/>
  <c r="AN62" i="10"/>
  <c r="AQ62" i="10"/>
  <c r="AR62" i="10"/>
  <c r="AS62" i="10"/>
  <c r="AV62" i="10"/>
  <c r="AW62" i="10"/>
  <c r="BD62" i="10"/>
  <c r="BC62" i="10"/>
  <c r="BE62" i="10"/>
  <c r="BG62" i="10"/>
  <c r="BQ62" i="10"/>
  <c r="AD63" i="10"/>
  <c r="AG63" i="10"/>
  <c r="AH63" i="10"/>
  <c r="BA63" i="10"/>
  <c r="AI63" i="10"/>
  <c r="AL63" i="10"/>
  <c r="AM63" i="10"/>
  <c r="BB63" i="10"/>
  <c r="AN63" i="10"/>
  <c r="AQ63" i="10"/>
  <c r="AR63" i="10"/>
  <c r="BC63" i="10"/>
  <c r="AS63" i="10"/>
  <c r="AV63" i="10"/>
  <c r="AW63" i="10"/>
  <c r="BD63" i="10"/>
  <c r="BE63" i="10"/>
  <c r="BF63" i="10"/>
  <c r="BJ63" i="10"/>
  <c r="BK63" i="10"/>
  <c r="BQ63" i="10"/>
  <c r="BU63" i="10"/>
  <c r="AD64" i="10"/>
  <c r="AG64" i="10"/>
  <c r="AH64" i="10"/>
  <c r="BA64" i="10"/>
  <c r="AI64" i="10"/>
  <c r="AL64" i="10"/>
  <c r="AM64" i="10"/>
  <c r="BB64" i="10"/>
  <c r="AN64" i="10"/>
  <c r="AQ64" i="10"/>
  <c r="AR64" i="10"/>
  <c r="BC64" i="10"/>
  <c r="AS64" i="10"/>
  <c r="AV64" i="10"/>
  <c r="AW64" i="10"/>
  <c r="BD64" i="10"/>
  <c r="BE64" i="10"/>
  <c r="BG64" i="10"/>
  <c r="BJ64" i="10"/>
  <c r="BQ64" i="10"/>
  <c r="BU64" i="10"/>
  <c r="AD65" i="10"/>
  <c r="AG65" i="10"/>
  <c r="AH65" i="10"/>
  <c r="BA65" i="10"/>
  <c r="AI65" i="10"/>
  <c r="AL65" i="10"/>
  <c r="AM65" i="10"/>
  <c r="BB65" i="10"/>
  <c r="AN65" i="10"/>
  <c r="AQ65" i="10"/>
  <c r="AR65" i="10"/>
  <c r="AS65" i="10"/>
  <c r="AV65" i="10"/>
  <c r="AW65" i="10"/>
  <c r="BD65" i="10"/>
  <c r="BC65" i="10"/>
  <c r="BE65" i="10"/>
  <c r="BQ65" i="10"/>
  <c r="AD66" i="10"/>
  <c r="AG66" i="10"/>
  <c r="AH66" i="10"/>
  <c r="BA66" i="10"/>
  <c r="AI66" i="10"/>
  <c r="AL66" i="10"/>
  <c r="AM66" i="10"/>
  <c r="BB66" i="10"/>
  <c r="AN66" i="10"/>
  <c r="AQ66" i="10"/>
  <c r="AR66" i="10"/>
  <c r="BC66" i="10"/>
  <c r="AS66" i="10"/>
  <c r="AV66" i="10"/>
  <c r="AW66" i="10"/>
  <c r="BD66" i="10"/>
  <c r="BE66" i="10"/>
  <c r="BQ66" i="10"/>
  <c r="AD67" i="10"/>
  <c r="AG67" i="10"/>
  <c r="AH67" i="10"/>
  <c r="BA67" i="10"/>
  <c r="AI67" i="10"/>
  <c r="AL67" i="10"/>
  <c r="AM67" i="10"/>
  <c r="BB67" i="10"/>
  <c r="AN67" i="10"/>
  <c r="AQ67" i="10"/>
  <c r="AR67" i="10"/>
  <c r="BC67" i="10"/>
  <c r="AS67" i="10"/>
  <c r="AV67" i="10"/>
  <c r="AW67" i="10"/>
  <c r="BD67" i="10"/>
  <c r="BE67" i="10"/>
  <c r="BF67" i="10"/>
  <c r="BG67" i="10"/>
  <c r="BJ67" i="10"/>
  <c r="BK67" i="10"/>
  <c r="BQ67" i="10"/>
  <c r="BU67" i="10"/>
  <c r="AD68" i="10"/>
  <c r="AG68" i="10"/>
  <c r="BO68" i="10"/>
  <c r="AH68" i="10"/>
  <c r="BA68" i="10"/>
  <c r="AI68" i="10"/>
  <c r="AL68" i="10"/>
  <c r="AM68" i="10"/>
  <c r="BB68" i="10"/>
  <c r="AN68" i="10"/>
  <c r="AQ68" i="10"/>
  <c r="AR68" i="10"/>
  <c r="AS68" i="10"/>
  <c r="AV68" i="10"/>
  <c r="AW68" i="10"/>
  <c r="BD68" i="10"/>
  <c r="BC68" i="10"/>
  <c r="BE68" i="10"/>
  <c r="BF68" i="10"/>
  <c r="BG68" i="10"/>
  <c r="BK68" i="10"/>
  <c r="BQ68" i="10"/>
  <c r="AD69" i="10"/>
  <c r="BJ69" i="10"/>
  <c r="AG69" i="10"/>
  <c r="AH69" i="10"/>
  <c r="BA69" i="10"/>
  <c r="AI69" i="10"/>
  <c r="AL69" i="10"/>
  <c r="AM69" i="10"/>
  <c r="BB69" i="10"/>
  <c r="AN69" i="10"/>
  <c r="AQ69" i="10"/>
  <c r="AR69" i="10"/>
  <c r="BC69" i="10"/>
  <c r="AS69" i="10"/>
  <c r="AV69" i="10"/>
  <c r="AW69" i="10"/>
  <c r="BD69" i="10"/>
  <c r="BE69" i="10"/>
  <c r="BQ69" i="10"/>
  <c r="AD70" i="10"/>
  <c r="AG70" i="10"/>
  <c r="BO70" i="10"/>
  <c r="AH70" i="10"/>
  <c r="BA70" i="10"/>
  <c r="AI70" i="10"/>
  <c r="AL70" i="10"/>
  <c r="AM70" i="10"/>
  <c r="BB70" i="10"/>
  <c r="AN70" i="10"/>
  <c r="AQ70" i="10"/>
  <c r="AR70" i="10"/>
  <c r="BC70" i="10"/>
  <c r="AS70" i="10"/>
  <c r="AV70" i="10"/>
  <c r="AW70" i="10"/>
  <c r="BD70" i="10"/>
  <c r="BE70" i="10"/>
  <c r="BQ70" i="10"/>
  <c r="AD71" i="10"/>
  <c r="BO71" i="10"/>
  <c r="AG71" i="10"/>
  <c r="AH71" i="10"/>
  <c r="BA71" i="10"/>
  <c r="AI71" i="10"/>
  <c r="AL71" i="10"/>
  <c r="AM71" i="10"/>
  <c r="AN71" i="10"/>
  <c r="AQ71" i="10"/>
  <c r="AR71" i="10"/>
  <c r="BC71" i="10"/>
  <c r="AS71" i="10"/>
  <c r="AV71" i="10"/>
  <c r="AW71" i="10"/>
  <c r="BD71" i="10"/>
  <c r="BB71" i="10"/>
  <c r="BE71" i="10"/>
  <c r="BF71" i="10"/>
  <c r="BJ71" i="10"/>
  <c r="BK71" i="10"/>
  <c r="BQ71" i="10"/>
  <c r="BU71" i="10"/>
  <c r="AD72" i="10"/>
  <c r="AG72" i="10"/>
  <c r="AH72" i="10"/>
  <c r="BA72" i="10"/>
  <c r="AI72" i="10"/>
  <c r="AL72" i="10"/>
  <c r="AM72" i="10"/>
  <c r="BB72" i="10"/>
  <c r="AN72" i="10"/>
  <c r="AQ72" i="10"/>
  <c r="AR72" i="10"/>
  <c r="BC72" i="10"/>
  <c r="AS72" i="10"/>
  <c r="AV72" i="10"/>
  <c r="AW72" i="10"/>
  <c r="BD72" i="10"/>
  <c r="BE72" i="10"/>
  <c r="BG72" i="10"/>
  <c r="BJ72" i="10"/>
  <c r="BQ72" i="10"/>
  <c r="BU72" i="10"/>
  <c r="AD73" i="10"/>
  <c r="AG73" i="10"/>
  <c r="AH73" i="10"/>
  <c r="BA73" i="10"/>
  <c r="AI73" i="10"/>
  <c r="AL73" i="10"/>
  <c r="AM73" i="10"/>
  <c r="BB73" i="10"/>
  <c r="AN73" i="10"/>
  <c r="AQ73" i="10"/>
  <c r="AR73" i="10"/>
  <c r="BC73" i="10"/>
  <c r="AS73" i="10"/>
  <c r="AV73" i="10"/>
  <c r="AW73" i="10"/>
  <c r="BD73" i="10"/>
  <c r="BE73" i="10"/>
  <c r="BQ73" i="10"/>
  <c r="AD74" i="10"/>
  <c r="AG74" i="10"/>
  <c r="AH74" i="10"/>
  <c r="BA74" i="10"/>
  <c r="AI74" i="10"/>
  <c r="AL74" i="10"/>
  <c r="AM74" i="10"/>
  <c r="BB74" i="10"/>
  <c r="AN74" i="10"/>
  <c r="AQ74" i="10"/>
  <c r="AR74" i="10"/>
  <c r="BC74" i="10"/>
  <c r="AS74" i="10"/>
  <c r="AV74" i="10"/>
  <c r="AW74" i="10"/>
  <c r="BD74" i="10"/>
  <c r="BE74" i="10"/>
  <c r="BQ74" i="10"/>
  <c r="AD75" i="10"/>
  <c r="AG75" i="10"/>
  <c r="AH75" i="10"/>
  <c r="BA75" i="10"/>
  <c r="AI75" i="10"/>
  <c r="AL75" i="10"/>
  <c r="AM75" i="10"/>
  <c r="BB75" i="10"/>
  <c r="AN75" i="10"/>
  <c r="AQ75" i="10"/>
  <c r="AR75" i="10"/>
  <c r="BC75" i="10"/>
  <c r="AS75" i="10"/>
  <c r="AV75" i="10"/>
  <c r="AW75" i="10"/>
  <c r="BD75" i="10"/>
  <c r="BE75" i="10"/>
  <c r="BF75" i="10"/>
  <c r="BG75" i="10"/>
  <c r="BJ75" i="10"/>
  <c r="BK75" i="10"/>
  <c r="BQ75" i="10"/>
  <c r="BU75" i="10"/>
  <c r="AD76" i="10"/>
  <c r="BO76" i="10"/>
  <c r="AG76" i="10"/>
  <c r="AH76" i="10"/>
  <c r="BA76" i="10"/>
  <c r="AI76" i="10"/>
  <c r="AL76" i="10"/>
  <c r="AM76" i="10"/>
  <c r="BB76" i="10"/>
  <c r="AN76" i="10"/>
  <c r="AQ76" i="10"/>
  <c r="AR76" i="10"/>
  <c r="BC76" i="10"/>
  <c r="AS76" i="10"/>
  <c r="AV76" i="10"/>
  <c r="AW76" i="10"/>
  <c r="BD76" i="10"/>
  <c r="BE76" i="10"/>
  <c r="BF76" i="10"/>
  <c r="BG76" i="10"/>
  <c r="BK76" i="10"/>
  <c r="BQ76" i="10"/>
  <c r="AD77" i="10"/>
  <c r="AG77" i="10"/>
  <c r="AH77" i="10"/>
  <c r="BA77" i="10"/>
  <c r="AI77" i="10"/>
  <c r="AL77" i="10"/>
  <c r="AM77" i="10"/>
  <c r="BB77" i="10"/>
  <c r="AN77" i="10"/>
  <c r="AQ77" i="10"/>
  <c r="AR77" i="10"/>
  <c r="AS77" i="10"/>
  <c r="AV77" i="10"/>
  <c r="AW77" i="10"/>
  <c r="BD77" i="10"/>
  <c r="BC77" i="10"/>
  <c r="BE77" i="10"/>
  <c r="BQ77" i="10"/>
  <c r="AD78" i="10"/>
  <c r="BO78" i="10"/>
  <c r="AG78" i="10"/>
  <c r="AH78" i="10"/>
  <c r="BA78" i="10"/>
  <c r="AI78" i="10"/>
  <c r="AL78" i="10"/>
  <c r="AM78" i="10"/>
  <c r="BB78" i="10"/>
  <c r="AN78" i="10"/>
  <c r="AQ78" i="10"/>
  <c r="AR78" i="10"/>
  <c r="BC78" i="10"/>
  <c r="AS78" i="10"/>
  <c r="AV78" i="10"/>
  <c r="AW78" i="10"/>
  <c r="BD78" i="10"/>
  <c r="BE78" i="10"/>
  <c r="BQ78" i="10"/>
  <c r="AD79" i="10"/>
  <c r="BO79" i="10"/>
  <c r="AG79" i="10"/>
  <c r="AH79" i="10"/>
  <c r="BA79" i="10"/>
  <c r="AI79" i="10"/>
  <c r="AL79" i="10"/>
  <c r="AM79" i="10"/>
  <c r="BB79" i="10"/>
  <c r="AN79" i="10"/>
  <c r="AQ79" i="10"/>
  <c r="AR79" i="10"/>
  <c r="AS79" i="10"/>
  <c r="AV79" i="10"/>
  <c r="AW79" i="10"/>
  <c r="BD79" i="10"/>
  <c r="BC79" i="10"/>
  <c r="BE79" i="10"/>
  <c r="BF79" i="10"/>
  <c r="BJ79" i="10"/>
  <c r="BK79" i="10"/>
  <c r="BQ79" i="10"/>
  <c r="BU79" i="10"/>
  <c r="AD80" i="10"/>
  <c r="BO80" i="10"/>
  <c r="AG80" i="10"/>
  <c r="AH80" i="10"/>
  <c r="BA80" i="10"/>
  <c r="AI80" i="10"/>
  <c r="AL80" i="10"/>
  <c r="AM80" i="10"/>
  <c r="BB80" i="10"/>
  <c r="AN80" i="10"/>
  <c r="AQ80" i="10"/>
  <c r="AR80" i="10"/>
  <c r="AS80" i="10"/>
  <c r="AV80" i="10"/>
  <c r="AW80" i="10"/>
  <c r="BD80" i="10"/>
  <c r="BC80" i="10"/>
  <c r="BE80" i="10"/>
  <c r="BG80" i="10"/>
  <c r="BJ80" i="10"/>
  <c r="BQ80" i="10"/>
  <c r="BU80" i="10"/>
  <c r="AD81" i="10"/>
  <c r="AG81" i="10"/>
  <c r="AH81" i="10"/>
  <c r="BA81" i="10"/>
  <c r="AI81" i="10"/>
  <c r="AL81" i="10"/>
  <c r="AM81" i="10"/>
  <c r="BB81" i="10"/>
  <c r="AN81" i="10"/>
  <c r="AQ81" i="10"/>
  <c r="AR81" i="10"/>
  <c r="BC81" i="10"/>
  <c r="AS81" i="10"/>
  <c r="AV81" i="10"/>
  <c r="AW81" i="10"/>
  <c r="BD81" i="10"/>
  <c r="BE81" i="10"/>
  <c r="BQ81" i="10"/>
  <c r="AD82" i="10"/>
  <c r="AG82" i="10"/>
  <c r="AH82" i="10"/>
  <c r="BA82" i="10"/>
  <c r="AI82" i="10"/>
  <c r="AL82" i="10"/>
  <c r="AM82" i="10"/>
  <c r="BB82" i="10"/>
  <c r="AN82" i="10"/>
  <c r="AQ82" i="10"/>
  <c r="AR82" i="10"/>
  <c r="BC82" i="10"/>
  <c r="AS82" i="10"/>
  <c r="AV82" i="10"/>
  <c r="AW82" i="10"/>
  <c r="BD82" i="10"/>
  <c r="BE82" i="10"/>
  <c r="BQ82" i="10"/>
  <c r="AD83" i="10"/>
  <c r="AG83" i="10"/>
  <c r="AH83" i="10"/>
  <c r="AI83" i="10"/>
  <c r="AL83" i="10"/>
  <c r="AM83" i="10"/>
  <c r="BB83" i="10"/>
  <c r="AN83" i="10"/>
  <c r="AQ83" i="10"/>
  <c r="AR83" i="10"/>
  <c r="BC83" i="10"/>
  <c r="AS83" i="10"/>
  <c r="AV83" i="10"/>
  <c r="AW83" i="10"/>
  <c r="BD83" i="10"/>
  <c r="BA83" i="10"/>
  <c r="BE83" i="10"/>
  <c r="BF83" i="10"/>
  <c r="BG83" i="10"/>
  <c r="BJ83" i="10"/>
  <c r="BK83" i="10"/>
  <c r="BQ83" i="10"/>
  <c r="BU83" i="10"/>
  <c r="AD84" i="10"/>
  <c r="BO84" i="10"/>
  <c r="AG84" i="10"/>
  <c r="AH84" i="10"/>
  <c r="BA84" i="10"/>
  <c r="AI84" i="10"/>
  <c r="AL84" i="10"/>
  <c r="AM84" i="10"/>
  <c r="BB84" i="10"/>
  <c r="AN84" i="10"/>
  <c r="AQ84" i="10"/>
  <c r="AR84" i="10"/>
  <c r="BC84" i="10"/>
  <c r="AS84" i="10"/>
  <c r="AV84" i="10"/>
  <c r="AW84" i="10"/>
  <c r="BD84" i="10"/>
  <c r="BE84" i="10"/>
  <c r="BF84" i="10"/>
  <c r="BG84" i="10"/>
  <c r="BK84" i="10"/>
  <c r="BQ84" i="10"/>
  <c r="AD85" i="10"/>
  <c r="AG85" i="10"/>
  <c r="AH85" i="10"/>
  <c r="BA85" i="10"/>
  <c r="AI85" i="10"/>
  <c r="AL85" i="10"/>
  <c r="AM85" i="10"/>
  <c r="BB85" i="10"/>
  <c r="AN85" i="10"/>
  <c r="AQ85" i="10"/>
  <c r="AR85" i="10"/>
  <c r="AS85" i="10"/>
  <c r="AV85" i="10"/>
  <c r="AW85" i="10"/>
  <c r="BD85" i="10"/>
  <c r="BC85" i="10"/>
  <c r="BE85" i="10"/>
  <c r="BK85" i="10"/>
  <c r="BQ85" i="10"/>
  <c r="AD86" i="10"/>
  <c r="AG86" i="10"/>
  <c r="AH86" i="10"/>
  <c r="BA86" i="10"/>
  <c r="AI86" i="10"/>
  <c r="AL86" i="10"/>
  <c r="AM86" i="10"/>
  <c r="BB86" i="10"/>
  <c r="AN86" i="10"/>
  <c r="AQ86" i="10"/>
  <c r="AR86" i="10"/>
  <c r="BC86" i="10"/>
  <c r="AS86" i="10"/>
  <c r="AV86" i="10"/>
  <c r="AW86" i="10"/>
  <c r="BD86" i="10"/>
  <c r="BE86" i="10"/>
  <c r="BQ86" i="10"/>
  <c r="AD87" i="10"/>
  <c r="BO87" i="10"/>
  <c r="AG87" i="10"/>
  <c r="AH87" i="10"/>
  <c r="BA87" i="10"/>
  <c r="AI87" i="10"/>
  <c r="AL87" i="10"/>
  <c r="AM87" i="10"/>
  <c r="BB87" i="10"/>
  <c r="AN87" i="10"/>
  <c r="AQ87" i="10"/>
  <c r="AR87" i="10"/>
  <c r="BC87" i="10"/>
  <c r="AS87" i="10"/>
  <c r="AV87" i="10"/>
  <c r="AW87" i="10"/>
  <c r="BD87" i="10"/>
  <c r="BE87" i="10"/>
  <c r="BF87" i="10"/>
  <c r="BJ87" i="10"/>
  <c r="BK87" i="10"/>
  <c r="BQ87" i="10"/>
  <c r="BU87" i="10"/>
  <c r="AD88" i="10"/>
  <c r="AG88" i="10"/>
  <c r="AH88" i="10"/>
  <c r="BA88" i="10"/>
  <c r="AI88" i="10"/>
  <c r="AL88" i="10"/>
  <c r="AM88" i="10"/>
  <c r="BB88" i="10"/>
  <c r="AN88" i="10"/>
  <c r="AQ88" i="10"/>
  <c r="AR88" i="10"/>
  <c r="AS88" i="10"/>
  <c r="AV88" i="10"/>
  <c r="AW88" i="10"/>
  <c r="BD88" i="10"/>
  <c r="BC88" i="10"/>
  <c r="BE88" i="10"/>
  <c r="BF88" i="10"/>
  <c r="BG88" i="10"/>
  <c r="BK88" i="10"/>
  <c r="BQ88" i="10"/>
  <c r="AD89" i="10"/>
  <c r="BO89" i="10"/>
  <c r="AG89" i="10"/>
  <c r="AH89" i="10"/>
  <c r="BA89" i="10"/>
  <c r="AI89" i="10"/>
  <c r="AL89" i="10"/>
  <c r="AM89" i="10"/>
  <c r="BB89" i="10"/>
  <c r="AN89" i="10"/>
  <c r="AQ89" i="10"/>
  <c r="AR89" i="10"/>
  <c r="BC89" i="10"/>
  <c r="AS89" i="10"/>
  <c r="AV89" i="10"/>
  <c r="AW89" i="10"/>
  <c r="BD89" i="10"/>
  <c r="BE89" i="10"/>
  <c r="BQ89" i="10"/>
  <c r="AD90" i="10"/>
  <c r="AG90" i="10"/>
  <c r="AH90" i="10"/>
  <c r="BA90" i="10"/>
  <c r="AI90" i="10"/>
  <c r="AL90" i="10"/>
  <c r="AM90" i="10"/>
  <c r="BB90" i="10"/>
  <c r="AN90" i="10"/>
  <c r="AQ90" i="10"/>
  <c r="AR90" i="10"/>
  <c r="BC90" i="10"/>
  <c r="AS90" i="10"/>
  <c r="AV90" i="10"/>
  <c r="AW90" i="10"/>
  <c r="BD90" i="10"/>
  <c r="BE90" i="10"/>
  <c r="BG90" i="10"/>
  <c r="BQ90" i="10"/>
  <c r="AD91" i="10"/>
  <c r="AG91" i="10"/>
  <c r="AH91" i="10"/>
  <c r="BA91" i="10"/>
  <c r="AI91" i="10"/>
  <c r="AL91" i="10"/>
  <c r="AM91" i="10"/>
  <c r="AN91" i="10"/>
  <c r="AQ91" i="10"/>
  <c r="AR91" i="10"/>
  <c r="BC91" i="10"/>
  <c r="AS91" i="10"/>
  <c r="AV91" i="10"/>
  <c r="AW91" i="10"/>
  <c r="BD91" i="10"/>
  <c r="BB91" i="10"/>
  <c r="BE91" i="10"/>
  <c r="BF91" i="10"/>
  <c r="BJ91" i="10"/>
  <c r="BK91" i="10"/>
  <c r="BQ91" i="10"/>
  <c r="BU91" i="10"/>
  <c r="AD92" i="10"/>
  <c r="AG92" i="10"/>
  <c r="AH92" i="10"/>
  <c r="BA92" i="10"/>
  <c r="AI92" i="10"/>
  <c r="AL92" i="10"/>
  <c r="AM92" i="10"/>
  <c r="AN92" i="10"/>
  <c r="AQ92" i="10"/>
  <c r="AR92" i="10"/>
  <c r="BC92" i="10"/>
  <c r="AS92" i="10"/>
  <c r="AV92" i="10"/>
  <c r="AW92" i="10"/>
  <c r="BD92" i="10"/>
  <c r="BB92" i="10"/>
  <c r="BE92" i="10"/>
  <c r="BG92" i="10"/>
  <c r="BJ92" i="10"/>
  <c r="BQ92" i="10"/>
  <c r="BU92" i="10"/>
  <c r="AD93" i="10"/>
  <c r="AG93" i="10"/>
  <c r="AH93" i="10"/>
  <c r="BA93" i="10"/>
  <c r="AI93" i="10"/>
  <c r="AL93" i="10"/>
  <c r="AM93" i="10"/>
  <c r="BB93" i="10"/>
  <c r="AN93" i="10"/>
  <c r="AQ93" i="10"/>
  <c r="AR93" i="10"/>
  <c r="BC93" i="10"/>
  <c r="AS93" i="10"/>
  <c r="AV93" i="10"/>
  <c r="AW93" i="10"/>
  <c r="BD93" i="10"/>
  <c r="BE93" i="10"/>
  <c r="BQ93" i="10"/>
  <c r="BU93" i="10"/>
  <c r="AD94" i="10"/>
  <c r="AG94" i="10"/>
  <c r="AH94" i="10"/>
  <c r="BA94" i="10"/>
  <c r="AI94" i="10"/>
  <c r="AL94" i="10"/>
  <c r="AM94" i="10"/>
  <c r="BB94" i="10"/>
  <c r="AN94" i="10"/>
  <c r="AQ94" i="10"/>
  <c r="AR94" i="10"/>
  <c r="BC94" i="10"/>
  <c r="AS94" i="10"/>
  <c r="AV94" i="10"/>
  <c r="AW94" i="10"/>
  <c r="BD94" i="10"/>
  <c r="BE94" i="10"/>
  <c r="BQ94" i="10"/>
  <c r="AD95" i="10"/>
  <c r="AG95" i="10"/>
  <c r="AH95" i="10"/>
  <c r="BA95" i="10"/>
  <c r="AI95" i="10"/>
  <c r="AL95" i="10"/>
  <c r="AM95" i="10"/>
  <c r="BB95" i="10"/>
  <c r="AN95" i="10"/>
  <c r="AQ95" i="10"/>
  <c r="AR95" i="10"/>
  <c r="BC95" i="10"/>
  <c r="AS95" i="10"/>
  <c r="AV95" i="10"/>
  <c r="AW95" i="10"/>
  <c r="BD95" i="10"/>
  <c r="BE95" i="10"/>
  <c r="BF95" i="10"/>
  <c r="BJ95" i="10"/>
  <c r="BK95" i="10"/>
  <c r="BQ95" i="10"/>
  <c r="BU95" i="10"/>
  <c r="AD96" i="10"/>
  <c r="AG96" i="10"/>
  <c r="AH96" i="10"/>
  <c r="BA96" i="10"/>
  <c r="AI96" i="10"/>
  <c r="AL96" i="10"/>
  <c r="AM96" i="10"/>
  <c r="BB96" i="10"/>
  <c r="AN96" i="10"/>
  <c r="AQ96" i="10"/>
  <c r="AR96" i="10"/>
  <c r="BC96" i="10"/>
  <c r="AS96" i="10"/>
  <c r="AV96" i="10"/>
  <c r="AW96" i="10"/>
  <c r="BD96" i="10"/>
  <c r="BE96" i="10"/>
  <c r="BF96" i="10"/>
  <c r="BG96" i="10"/>
  <c r="BK96" i="10"/>
  <c r="BQ96" i="10"/>
  <c r="AD97" i="10"/>
  <c r="BO97" i="10"/>
  <c r="AG97" i="10"/>
  <c r="AH97" i="10"/>
  <c r="BA97" i="10"/>
  <c r="AI97" i="10"/>
  <c r="AL97" i="10"/>
  <c r="AM97" i="10"/>
  <c r="BB97" i="10"/>
  <c r="AN97" i="10"/>
  <c r="AQ97" i="10"/>
  <c r="AR97" i="10"/>
  <c r="BC97" i="10"/>
  <c r="AS97" i="10"/>
  <c r="AV97" i="10"/>
  <c r="AW97" i="10"/>
  <c r="BD97" i="10"/>
  <c r="BE97" i="10"/>
  <c r="BG97" i="10"/>
  <c r="BQ97" i="10"/>
  <c r="AD98" i="10"/>
  <c r="AG98" i="10"/>
  <c r="AH98" i="10"/>
  <c r="BA98" i="10"/>
  <c r="AI98" i="10"/>
  <c r="AL98" i="10"/>
  <c r="AM98" i="10"/>
  <c r="BB98" i="10"/>
  <c r="AN98" i="10"/>
  <c r="AQ98" i="10"/>
  <c r="AR98" i="10"/>
  <c r="AS98" i="10"/>
  <c r="AV98" i="10"/>
  <c r="AW98" i="10"/>
  <c r="BC98" i="10"/>
  <c r="BD98" i="10"/>
  <c r="BE98" i="10"/>
  <c r="BG98" i="10"/>
  <c r="BQ98" i="10"/>
  <c r="AD99" i="10"/>
  <c r="AG99" i="10"/>
  <c r="AH99" i="10"/>
  <c r="AI99" i="10"/>
  <c r="AL99" i="10"/>
  <c r="AM99" i="10"/>
  <c r="BB99" i="10"/>
  <c r="AN99" i="10"/>
  <c r="AQ99" i="10"/>
  <c r="AR99" i="10"/>
  <c r="BC99" i="10"/>
  <c r="AS99" i="10"/>
  <c r="AV99" i="10"/>
  <c r="AW99" i="10"/>
  <c r="BD99" i="10"/>
  <c r="BA99" i="10"/>
  <c r="BE99" i="10"/>
  <c r="BF99" i="10"/>
  <c r="BG99" i="10"/>
  <c r="BJ99" i="10"/>
  <c r="BK99" i="10"/>
  <c r="BQ99" i="10"/>
  <c r="BU99" i="10"/>
  <c r="AD100" i="10"/>
  <c r="AG100" i="10"/>
  <c r="AH100" i="10"/>
  <c r="BA100" i="10"/>
  <c r="AI100" i="10"/>
  <c r="AL100" i="10"/>
  <c r="AM100" i="10"/>
  <c r="BB100" i="10"/>
  <c r="AN100" i="10"/>
  <c r="AQ100" i="10"/>
  <c r="AR100" i="10"/>
  <c r="BC100" i="10"/>
  <c r="AS100" i="10"/>
  <c r="AV100" i="10"/>
  <c r="AW100" i="10"/>
  <c r="BD100" i="10"/>
  <c r="BE100" i="10"/>
  <c r="BF100" i="10"/>
  <c r="BG100" i="10"/>
  <c r="BK100" i="10"/>
  <c r="BQ100" i="10"/>
  <c r="AD101" i="10"/>
  <c r="AG101" i="10"/>
  <c r="AH101" i="10"/>
  <c r="BA101" i="10"/>
  <c r="AI101" i="10"/>
  <c r="AL101" i="10"/>
  <c r="AM101" i="10"/>
  <c r="BB101" i="10"/>
  <c r="AN101" i="10"/>
  <c r="AQ101" i="10"/>
  <c r="AR101" i="10"/>
  <c r="AS101" i="10"/>
  <c r="AV101" i="10"/>
  <c r="AW101" i="10"/>
  <c r="BD101" i="10"/>
  <c r="BC101" i="10"/>
  <c r="BE101" i="10"/>
  <c r="BJ101" i="10"/>
  <c r="BQ101" i="10"/>
  <c r="AD102" i="10"/>
  <c r="BO102" i="10"/>
  <c r="AG102" i="10"/>
  <c r="AH102" i="10"/>
  <c r="AI102" i="10"/>
  <c r="AL102" i="10"/>
  <c r="AM102" i="10"/>
  <c r="AN102" i="10"/>
  <c r="AQ102" i="10"/>
  <c r="AR102" i="10"/>
  <c r="BC102" i="10"/>
  <c r="AS102" i="10"/>
  <c r="AV102" i="10"/>
  <c r="AW102" i="10"/>
  <c r="BD102" i="10"/>
  <c r="BA102" i="10"/>
  <c r="BB102" i="10"/>
  <c r="BE102" i="10"/>
  <c r="BQ102" i="10"/>
  <c r="AD103" i="10"/>
  <c r="AG103" i="10"/>
  <c r="AH103" i="10"/>
  <c r="AI103" i="10"/>
  <c r="AL103" i="10"/>
  <c r="AM103" i="10"/>
  <c r="AN103" i="10"/>
  <c r="AQ103" i="10"/>
  <c r="AR103" i="10"/>
  <c r="BC103" i="10"/>
  <c r="AS103" i="10"/>
  <c r="AV103" i="10"/>
  <c r="AW103" i="10"/>
  <c r="BD103" i="10"/>
  <c r="BA103" i="10"/>
  <c r="BB103" i="10"/>
  <c r="BE103" i="10"/>
  <c r="BF103" i="10"/>
  <c r="BJ103" i="10"/>
  <c r="BK103" i="10"/>
  <c r="BQ103" i="10"/>
  <c r="BU103" i="10"/>
  <c r="AD104" i="10"/>
  <c r="BO104" i="10"/>
  <c r="AG104" i="10"/>
  <c r="AH104" i="10"/>
  <c r="BA104" i="10"/>
  <c r="AI104" i="10"/>
  <c r="AL104" i="10"/>
  <c r="AM104" i="10"/>
  <c r="BB104" i="10"/>
  <c r="AN104" i="10"/>
  <c r="AQ104" i="10"/>
  <c r="AR104" i="10"/>
  <c r="AS104" i="10"/>
  <c r="AV104" i="10"/>
  <c r="AW104" i="10"/>
  <c r="BD104" i="10"/>
  <c r="BC104" i="10"/>
  <c r="BE104" i="10"/>
  <c r="BF104" i="10"/>
  <c r="BG104" i="10"/>
  <c r="BK104" i="10"/>
  <c r="BQ104" i="10"/>
  <c r="AD105" i="10"/>
  <c r="AG105" i="10"/>
  <c r="AH105" i="10"/>
  <c r="BA105" i="10"/>
  <c r="AI105" i="10"/>
  <c r="AL105" i="10"/>
  <c r="AM105" i="10"/>
  <c r="BB105" i="10"/>
  <c r="AN105" i="10"/>
  <c r="AQ105" i="10"/>
  <c r="AR105" i="10"/>
  <c r="AS105" i="10"/>
  <c r="AV105" i="10"/>
  <c r="AW105" i="10"/>
  <c r="BD105" i="10"/>
  <c r="BC105" i="10"/>
  <c r="BE105" i="10"/>
  <c r="BG105" i="10"/>
  <c r="BQ105" i="10"/>
  <c r="AD106" i="10"/>
  <c r="AG106" i="10"/>
  <c r="AH106" i="10"/>
  <c r="BA106" i="10"/>
  <c r="AI106" i="10"/>
  <c r="AL106" i="10"/>
  <c r="AM106" i="10"/>
  <c r="BB106" i="10"/>
  <c r="AN106" i="10"/>
  <c r="AQ106" i="10"/>
  <c r="AR106" i="10"/>
  <c r="BC106" i="10"/>
  <c r="AS106" i="10"/>
  <c r="AV106" i="10"/>
  <c r="AW106" i="10"/>
  <c r="BD106" i="10"/>
  <c r="BE106" i="10"/>
  <c r="BQ106" i="10"/>
  <c r="AD107" i="10"/>
  <c r="AG107" i="10"/>
  <c r="AH107" i="10"/>
  <c r="BA107" i="10"/>
  <c r="AI107" i="10"/>
  <c r="AL107" i="10"/>
  <c r="AM107" i="10"/>
  <c r="BB107" i="10"/>
  <c r="AN107" i="10"/>
  <c r="AQ107" i="10"/>
  <c r="AR107" i="10"/>
  <c r="BC107" i="10"/>
  <c r="AS107" i="10"/>
  <c r="AV107" i="10"/>
  <c r="AW107" i="10"/>
  <c r="BD107" i="10"/>
  <c r="BE107" i="10"/>
  <c r="BF107" i="10"/>
  <c r="BG107" i="10"/>
  <c r="BJ107" i="10"/>
  <c r="BK107" i="10"/>
  <c r="BQ107" i="10"/>
  <c r="BU107" i="10"/>
  <c r="AD108" i="10"/>
  <c r="BO108" i="10"/>
  <c r="AG108" i="10"/>
  <c r="AH108" i="10"/>
  <c r="BA108" i="10"/>
  <c r="AI108" i="10"/>
  <c r="AL108" i="10"/>
  <c r="AM108" i="10"/>
  <c r="BB108" i="10"/>
  <c r="AN108" i="10"/>
  <c r="AQ108" i="10"/>
  <c r="AR108" i="10"/>
  <c r="BC108" i="10"/>
  <c r="AS108" i="10"/>
  <c r="AV108" i="10"/>
  <c r="AW108" i="10"/>
  <c r="BD108" i="10"/>
  <c r="BE108" i="10"/>
  <c r="BF108" i="10"/>
  <c r="BG108" i="10"/>
  <c r="BK108" i="10"/>
  <c r="BQ108" i="10"/>
  <c r="AD109" i="10"/>
  <c r="AG109" i="10"/>
  <c r="AH109" i="10"/>
  <c r="BA109" i="10"/>
  <c r="AI109" i="10"/>
  <c r="AL109" i="10"/>
  <c r="AM109" i="10"/>
  <c r="BB109" i="10"/>
  <c r="AN109" i="10"/>
  <c r="AQ109" i="10"/>
  <c r="AR109" i="10"/>
  <c r="AS109" i="10"/>
  <c r="AV109" i="10"/>
  <c r="AW109" i="10"/>
  <c r="BD109" i="10"/>
  <c r="BC109" i="10"/>
  <c r="BE109" i="10"/>
  <c r="BF109" i="10"/>
  <c r="BQ109" i="10"/>
  <c r="AD110" i="10"/>
  <c r="AG110" i="10"/>
  <c r="AH110" i="10"/>
  <c r="BA110" i="10"/>
  <c r="AI110" i="10"/>
  <c r="AL110" i="10"/>
  <c r="AM110" i="10"/>
  <c r="BB110" i="10"/>
  <c r="AN110" i="10"/>
  <c r="AQ110" i="10"/>
  <c r="AR110" i="10"/>
  <c r="BC110" i="10"/>
  <c r="AS110" i="10"/>
  <c r="AV110" i="10"/>
  <c r="AW110" i="10"/>
  <c r="BD110" i="10"/>
  <c r="BE110" i="10"/>
  <c r="BG110" i="10"/>
  <c r="BQ110" i="10"/>
  <c r="AD111" i="10"/>
  <c r="AG111" i="10"/>
  <c r="AH111" i="10"/>
  <c r="BA111" i="10"/>
  <c r="AI111" i="10"/>
  <c r="AL111" i="10"/>
  <c r="AM111" i="10"/>
  <c r="BB111" i="10"/>
  <c r="AN111" i="10"/>
  <c r="AQ111" i="10"/>
  <c r="AR111" i="10"/>
  <c r="BC111" i="10"/>
  <c r="AS111" i="10"/>
  <c r="AV111" i="10"/>
  <c r="AW111" i="10"/>
  <c r="BD111" i="10"/>
  <c r="BE111" i="10"/>
  <c r="BF111" i="10"/>
  <c r="BJ111" i="10"/>
  <c r="BK111" i="10"/>
  <c r="BQ111" i="10"/>
  <c r="BU111" i="10"/>
  <c r="AD112" i="10"/>
  <c r="AG112" i="10"/>
  <c r="AH112" i="10"/>
  <c r="AI112" i="10"/>
  <c r="AL112" i="10"/>
  <c r="AM112" i="10"/>
  <c r="BB112" i="10"/>
  <c r="AN112" i="10"/>
  <c r="AQ112" i="10"/>
  <c r="AR112" i="10"/>
  <c r="BC112" i="10"/>
  <c r="AS112" i="10"/>
  <c r="AV112" i="10"/>
  <c r="AW112" i="10"/>
  <c r="BD112" i="10"/>
  <c r="BA112" i="10"/>
  <c r="BE112" i="10"/>
  <c r="BG112" i="10"/>
  <c r="BJ112" i="10"/>
  <c r="BQ112" i="10"/>
  <c r="BU112" i="10"/>
  <c r="AD113" i="10"/>
  <c r="AG113" i="10"/>
  <c r="AH113" i="10"/>
  <c r="BA113" i="10"/>
  <c r="AI113" i="10"/>
  <c r="AL113" i="10"/>
  <c r="AM113" i="10"/>
  <c r="BB113" i="10"/>
  <c r="AN113" i="10"/>
  <c r="AQ113" i="10"/>
  <c r="AR113" i="10"/>
  <c r="BC113" i="10"/>
  <c r="AS113" i="10"/>
  <c r="AV113" i="10"/>
  <c r="AW113" i="10"/>
  <c r="BD113" i="10"/>
  <c r="BE113" i="10"/>
  <c r="BG113" i="10"/>
  <c r="BQ113" i="10"/>
  <c r="AD114" i="10"/>
  <c r="AG114" i="10"/>
  <c r="AH114" i="10"/>
  <c r="BA114" i="10"/>
  <c r="AI114" i="10"/>
  <c r="AL114" i="10"/>
  <c r="AM114" i="10"/>
  <c r="BB114" i="10"/>
  <c r="AN114" i="10"/>
  <c r="AQ114" i="10"/>
  <c r="AR114" i="10"/>
  <c r="BC114" i="10"/>
  <c r="AS114" i="10"/>
  <c r="AV114" i="10"/>
  <c r="AW114" i="10"/>
  <c r="BD114" i="10"/>
  <c r="BE114" i="10"/>
  <c r="BQ114" i="10"/>
  <c r="AD115" i="10"/>
  <c r="BO115" i="10"/>
  <c r="AG115" i="10"/>
  <c r="AH115" i="10"/>
  <c r="BA115" i="10"/>
  <c r="AI115" i="10"/>
  <c r="AL115" i="10"/>
  <c r="AM115" i="10"/>
  <c r="BB115" i="10"/>
  <c r="AN115" i="10"/>
  <c r="AQ115" i="10"/>
  <c r="AR115" i="10"/>
  <c r="BC115" i="10"/>
  <c r="AS115" i="10"/>
  <c r="AV115" i="10"/>
  <c r="AW115" i="10"/>
  <c r="BD115" i="10"/>
  <c r="BE115" i="10"/>
  <c r="BF115" i="10"/>
  <c r="BG115" i="10"/>
  <c r="BJ115" i="10"/>
  <c r="BK115" i="10"/>
  <c r="BQ115" i="10"/>
  <c r="BU115" i="10"/>
  <c r="AD116" i="10"/>
  <c r="AG116" i="10"/>
  <c r="AH116" i="10"/>
  <c r="BA116" i="10"/>
  <c r="AI116" i="10"/>
  <c r="AL116" i="10"/>
  <c r="AM116" i="10"/>
  <c r="BB116" i="10"/>
  <c r="AN116" i="10"/>
  <c r="AQ116" i="10"/>
  <c r="AR116" i="10"/>
  <c r="BC116" i="10"/>
  <c r="AS116" i="10"/>
  <c r="AV116" i="10"/>
  <c r="AW116" i="10"/>
  <c r="BD116" i="10"/>
  <c r="BE116" i="10"/>
  <c r="BF116" i="10"/>
  <c r="BG116" i="10"/>
  <c r="BK116" i="10"/>
  <c r="BQ116" i="10"/>
  <c r="AD117" i="10"/>
  <c r="AG117" i="10"/>
  <c r="AH117" i="10"/>
  <c r="BA117" i="10"/>
  <c r="AI117" i="10"/>
  <c r="AL117" i="10"/>
  <c r="AM117" i="10"/>
  <c r="AN117" i="10"/>
  <c r="AQ117" i="10"/>
  <c r="AR117" i="10"/>
  <c r="BC117" i="10"/>
  <c r="AS117" i="10"/>
  <c r="AV117" i="10"/>
  <c r="AW117" i="10"/>
  <c r="BD117" i="10"/>
  <c r="BB117" i="10"/>
  <c r="BE117" i="10"/>
  <c r="BJ117" i="10"/>
  <c r="BQ117" i="10"/>
  <c r="AD118" i="10"/>
  <c r="BO118" i="10"/>
  <c r="AG118" i="10"/>
  <c r="AH118" i="10"/>
  <c r="BA118" i="10"/>
  <c r="AI118" i="10"/>
  <c r="AL118" i="10"/>
  <c r="AM118" i="10"/>
  <c r="BB118" i="10"/>
  <c r="AN118" i="10"/>
  <c r="AQ118" i="10"/>
  <c r="AR118" i="10"/>
  <c r="AS118" i="10"/>
  <c r="AV118" i="10"/>
  <c r="AW118" i="10"/>
  <c r="BD118" i="10"/>
  <c r="BC118" i="10"/>
  <c r="BE118" i="10"/>
  <c r="BQ118" i="10"/>
  <c r="AD119" i="10"/>
  <c r="AG119" i="10"/>
  <c r="AH119" i="10"/>
  <c r="BA119" i="10"/>
  <c r="AI119" i="10"/>
  <c r="AL119" i="10"/>
  <c r="AM119" i="10"/>
  <c r="BB119" i="10"/>
  <c r="AN119" i="10"/>
  <c r="AQ119" i="10"/>
  <c r="AR119" i="10"/>
  <c r="AS119" i="10"/>
  <c r="AV119" i="10"/>
  <c r="AW119" i="10"/>
  <c r="BC119" i="10"/>
  <c r="BD119" i="10"/>
  <c r="BE119" i="10"/>
  <c r="BF119" i="10"/>
  <c r="BJ119" i="10"/>
  <c r="BK119" i="10"/>
  <c r="BQ119" i="10"/>
  <c r="BU119" i="10"/>
  <c r="AD120" i="10"/>
  <c r="AG120" i="10"/>
  <c r="AH120" i="10"/>
  <c r="BA120" i="10"/>
  <c r="AI120" i="10"/>
  <c r="AL120" i="10"/>
  <c r="AM120" i="10"/>
  <c r="BB120" i="10"/>
  <c r="AN120" i="10"/>
  <c r="AQ120" i="10"/>
  <c r="AR120" i="10"/>
  <c r="BC120" i="10"/>
  <c r="AS120" i="10"/>
  <c r="AV120" i="10"/>
  <c r="AW120" i="10"/>
  <c r="BD120" i="10"/>
  <c r="BE120" i="10"/>
  <c r="BF120" i="10"/>
  <c r="BG120" i="10"/>
  <c r="BK120" i="10"/>
  <c r="BQ120" i="10"/>
  <c r="AD121" i="10"/>
  <c r="BO121" i="10"/>
  <c r="AG121" i="10"/>
  <c r="AH121" i="10"/>
  <c r="BA121" i="10"/>
  <c r="AI121" i="10"/>
  <c r="AL121" i="10"/>
  <c r="AM121" i="10"/>
  <c r="BB121" i="10"/>
  <c r="AN121" i="10"/>
  <c r="AQ121" i="10"/>
  <c r="AR121" i="10"/>
  <c r="BC121" i="10"/>
  <c r="AS121" i="10"/>
  <c r="AV121" i="10"/>
  <c r="AW121" i="10"/>
  <c r="BD121" i="10"/>
  <c r="BE121" i="10"/>
  <c r="BQ121" i="10"/>
  <c r="AD122" i="10"/>
  <c r="AG122" i="10"/>
  <c r="AH122" i="10"/>
  <c r="BA122" i="10"/>
  <c r="AI122" i="10"/>
  <c r="AL122" i="10"/>
  <c r="AM122" i="10"/>
  <c r="BB122" i="10"/>
  <c r="AN122" i="10"/>
  <c r="AQ122" i="10"/>
  <c r="AR122" i="10"/>
  <c r="BC122" i="10"/>
  <c r="AS122" i="10"/>
  <c r="AV122" i="10"/>
  <c r="AW122" i="10"/>
  <c r="BD122" i="10"/>
  <c r="BE122" i="10"/>
  <c r="BG122" i="10"/>
  <c r="BQ122" i="10"/>
  <c r="AD123" i="10"/>
  <c r="AG123" i="10"/>
  <c r="AH123" i="10"/>
  <c r="BA123" i="10"/>
  <c r="AI123" i="10"/>
  <c r="AL123" i="10"/>
  <c r="AM123" i="10"/>
  <c r="BB123" i="10"/>
  <c r="AN123" i="10"/>
  <c r="AQ123" i="10"/>
  <c r="AR123" i="10"/>
  <c r="AS123" i="10"/>
  <c r="AV123" i="10"/>
  <c r="AW123" i="10"/>
  <c r="BD123" i="10"/>
  <c r="BC123" i="10"/>
  <c r="BE123" i="10"/>
  <c r="BF123" i="10"/>
  <c r="BJ123" i="10"/>
  <c r="BK123" i="10"/>
  <c r="BQ123" i="10"/>
  <c r="BU123" i="10"/>
  <c r="AD124" i="10"/>
  <c r="AG124" i="10"/>
  <c r="AH124" i="10"/>
  <c r="BA124" i="10"/>
  <c r="AI124" i="10"/>
  <c r="AL124" i="10"/>
  <c r="AM124" i="10"/>
  <c r="BB124" i="10"/>
  <c r="AN124" i="10"/>
  <c r="AQ124" i="10"/>
  <c r="AR124" i="10"/>
  <c r="BC124" i="10"/>
  <c r="AS124" i="10"/>
  <c r="AV124" i="10"/>
  <c r="AW124" i="10"/>
  <c r="BD124" i="10"/>
  <c r="BE124" i="10"/>
  <c r="BG124" i="10"/>
  <c r="BJ124" i="10"/>
  <c r="BQ124" i="10"/>
  <c r="BU124" i="10"/>
  <c r="AD125" i="10"/>
  <c r="AG125" i="10"/>
  <c r="AH125" i="10"/>
  <c r="BA125" i="10"/>
  <c r="AI125" i="10"/>
  <c r="AL125" i="10"/>
  <c r="AM125" i="10"/>
  <c r="BB125" i="10"/>
  <c r="AN125" i="10"/>
  <c r="AQ125" i="10"/>
  <c r="AR125" i="10"/>
  <c r="AS125" i="10"/>
  <c r="AV125" i="10"/>
  <c r="AW125" i="10"/>
  <c r="BD125" i="10"/>
  <c r="BC125" i="10"/>
  <c r="BE125" i="10"/>
  <c r="BQ125" i="10"/>
  <c r="AD126" i="10"/>
  <c r="BO126" i="10"/>
  <c r="AG126" i="10"/>
  <c r="AH126" i="10"/>
  <c r="BA126" i="10"/>
  <c r="AI126" i="10"/>
  <c r="AL126" i="10"/>
  <c r="AM126" i="10"/>
  <c r="BB126" i="10"/>
  <c r="AN126" i="10"/>
  <c r="AQ126" i="10"/>
  <c r="AR126" i="10"/>
  <c r="BC126" i="10"/>
  <c r="AS126" i="10"/>
  <c r="AV126" i="10"/>
  <c r="AW126" i="10"/>
  <c r="BD126" i="10"/>
  <c r="BE126" i="10"/>
  <c r="BG126" i="10"/>
  <c r="BQ126" i="10"/>
  <c r="AD127" i="10"/>
  <c r="AG127" i="10"/>
  <c r="AH127" i="10"/>
  <c r="BA127" i="10"/>
  <c r="AI127" i="10"/>
  <c r="AL127" i="10"/>
  <c r="AM127" i="10"/>
  <c r="BB127" i="10"/>
  <c r="AN127" i="10"/>
  <c r="AQ127" i="10"/>
  <c r="AR127" i="10"/>
  <c r="BC127" i="10"/>
  <c r="AS127" i="10"/>
  <c r="AV127" i="10"/>
  <c r="AW127" i="10"/>
  <c r="BD127" i="10"/>
  <c r="BE127" i="10"/>
  <c r="BF127" i="10"/>
  <c r="BJ127" i="10"/>
  <c r="BK127" i="10"/>
  <c r="BO127" i="10"/>
  <c r="BQ127" i="10"/>
  <c r="BU127" i="10"/>
  <c r="AD128" i="10"/>
  <c r="AG128" i="10"/>
  <c r="AH128" i="10"/>
  <c r="BA128" i="10"/>
  <c r="AI128" i="10"/>
  <c r="AL128" i="10"/>
  <c r="AM128" i="10"/>
  <c r="BB128" i="10"/>
  <c r="AN128" i="10"/>
  <c r="AQ128" i="10"/>
  <c r="AR128" i="10"/>
  <c r="BC128" i="10"/>
  <c r="AS128" i="10"/>
  <c r="AV128" i="10"/>
  <c r="AW128" i="10"/>
  <c r="BD128" i="10"/>
  <c r="BE128" i="10"/>
  <c r="BG128" i="10"/>
  <c r="BJ128" i="10"/>
  <c r="BQ128" i="10"/>
  <c r="BU128" i="10"/>
  <c r="AD129" i="10"/>
  <c r="AG129" i="10"/>
  <c r="AH129" i="10"/>
  <c r="BA129" i="10"/>
  <c r="AI129" i="10"/>
  <c r="AL129" i="10"/>
  <c r="AM129" i="10"/>
  <c r="BB129" i="10"/>
  <c r="AN129" i="10"/>
  <c r="AQ129" i="10"/>
  <c r="AR129" i="10"/>
  <c r="BC129" i="10"/>
  <c r="AS129" i="10"/>
  <c r="AV129" i="10"/>
  <c r="AW129" i="10"/>
  <c r="BD129" i="10"/>
  <c r="BE129" i="10"/>
  <c r="BK129" i="10"/>
  <c r="BQ129" i="10"/>
  <c r="B2" i="4"/>
  <c r="E16" i="4"/>
  <c r="N2" i="4"/>
  <c r="S2" i="4"/>
  <c r="B4" i="4"/>
  <c r="H4" i="4"/>
  <c r="K4" i="4"/>
  <c r="AL8" i="4"/>
  <c r="AK8" i="4"/>
  <c r="AM8" i="4"/>
  <c r="AO8" i="4"/>
  <c r="AQ8" i="4"/>
  <c r="AS8" i="4"/>
  <c r="AU8" i="4"/>
  <c r="AW8" i="4"/>
  <c r="AX8" i="4"/>
  <c r="AY8" i="4"/>
  <c r="AZ8" i="4"/>
  <c r="BA8" i="4"/>
  <c r="BB8" i="4"/>
  <c r="BZ8" i="4"/>
  <c r="BW9" i="4"/>
  <c r="BV9" i="4"/>
  <c r="AR9" i="4"/>
  <c r="AT9" i="4"/>
  <c r="BS9" i="4"/>
  <c r="AC9" i="4"/>
  <c r="AD9" i="4"/>
  <c r="BP9" i="4" s="1"/>
  <c r="AE9" i="4"/>
  <c r="AF9" i="4"/>
  <c r="BO9" i="4" s="1"/>
  <c r="AI9" i="4"/>
  <c r="AJ9" i="4"/>
  <c r="BM9" i="4" s="1"/>
  <c r="AK9" i="4"/>
  <c r="AM9" i="4"/>
  <c r="AO9" i="4"/>
  <c r="AQ9" i="4"/>
  <c r="AS9" i="4"/>
  <c r="AU9" i="4"/>
  <c r="AW9" i="4"/>
  <c r="AX9" i="4"/>
  <c r="BK9" i="4"/>
  <c r="AY9" i="4"/>
  <c r="BJ9" i="4"/>
  <c r="AZ9" i="4"/>
  <c r="BI9" i="4"/>
  <c r="BA9" i="4"/>
  <c r="BB9" i="4"/>
  <c r="BG9" i="4"/>
  <c r="BU9" i="4"/>
  <c r="BZ9" i="4"/>
  <c r="CC9" i="4"/>
  <c r="AP10" i="4"/>
  <c r="AC10" i="4"/>
  <c r="AD10" i="4"/>
  <c r="BP10" i="4" s="1"/>
  <c r="AE10" i="4"/>
  <c r="AF10" i="4"/>
  <c r="BO10" i="4" s="1"/>
  <c r="AI10" i="4"/>
  <c r="AJ10" i="4"/>
  <c r="BM10" i="4" s="1"/>
  <c r="AK10" i="4"/>
  <c r="AM10" i="4"/>
  <c r="AO10" i="4"/>
  <c r="AQ10" i="4"/>
  <c r="AS10" i="4"/>
  <c r="AU10" i="4"/>
  <c r="AW10" i="4"/>
  <c r="AX10" i="4"/>
  <c r="BK10" i="4"/>
  <c r="AY10" i="4"/>
  <c r="AZ10" i="4"/>
  <c r="BI10" i="4"/>
  <c r="BA10" i="4"/>
  <c r="BB10" i="4"/>
  <c r="BG10" i="4"/>
  <c r="BJ10" i="4"/>
  <c r="BZ10" i="4"/>
  <c r="CC10" i="4"/>
  <c r="AL11" i="4"/>
  <c r="AN11" i="4"/>
  <c r="AT11" i="4"/>
  <c r="AV11" i="4"/>
  <c r="AK11" i="4"/>
  <c r="AM11" i="4"/>
  <c r="AO11" i="4"/>
  <c r="AQ11" i="4"/>
  <c r="AS11" i="4"/>
  <c r="AU11" i="4"/>
  <c r="AW11" i="4"/>
  <c r="BL11" i="4"/>
  <c r="AX11" i="4"/>
  <c r="AY11" i="4"/>
  <c r="AZ11" i="4"/>
  <c r="BA11" i="4"/>
  <c r="BB11" i="4"/>
  <c r="BZ11" i="4"/>
  <c r="CC11" i="4"/>
  <c r="AK12" i="4"/>
  <c r="AM12" i="4"/>
  <c r="AO12" i="4"/>
  <c r="AQ12" i="4"/>
  <c r="AS12" i="4"/>
  <c r="AU12" i="4"/>
  <c r="AW12" i="4"/>
  <c r="AX12" i="4"/>
  <c r="AY12" i="4"/>
  <c r="AZ12" i="4"/>
  <c r="BA12" i="4"/>
  <c r="BB12" i="4"/>
  <c r="BZ12" i="4"/>
  <c r="CC12" i="4"/>
  <c r="AT13" i="4"/>
  <c r="AK13" i="4"/>
  <c r="AM13" i="4"/>
  <c r="AO13" i="4"/>
  <c r="AP13" i="4"/>
  <c r="AQ13" i="4"/>
  <c r="AS13" i="4"/>
  <c r="AU13" i="4"/>
  <c r="AV13" i="4"/>
  <c r="AW13" i="4"/>
  <c r="AX13" i="4"/>
  <c r="AY13" i="4"/>
  <c r="AZ13" i="4"/>
  <c r="BA13" i="4"/>
  <c r="BB13" i="4"/>
  <c r="BZ13" i="4"/>
  <c r="CC13" i="4"/>
  <c r="BW14" i="4"/>
  <c r="AR14" i="4"/>
  <c r="AV14" i="4"/>
  <c r="AA14" i="4"/>
  <c r="AB14" i="4"/>
  <c r="BQ14" i="4" s="1"/>
  <c r="AE14" i="4"/>
  <c r="AF14" i="4"/>
  <c r="BO14" i="4" s="1"/>
  <c r="AK14" i="4"/>
  <c r="AM14" i="4"/>
  <c r="AO14" i="4"/>
  <c r="AQ14" i="4"/>
  <c r="AS14" i="4"/>
  <c r="AU14" i="4"/>
  <c r="AW14" i="4"/>
  <c r="AX14" i="4"/>
  <c r="BK14" i="4"/>
  <c r="AY14" i="4"/>
  <c r="AZ14" i="4"/>
  <c r="BI14" i="4"/>
  <c r="BA14" i="4"/>
  <c r="BB14" i="4"/>
  <c r="BZ14" i="4"/>
  <c r="CC14" i="4"/>
  <c r="AL15" i="4"/>
  <c r="AN15" i="4"/>
  <c r="AP15" i="4"/>
  <c r="BT15" i="4"/>
  <c r="BS15" i="4"/>
  <c r="AA15" i="4"/>
  <c r="AB15" i="4"/>
  <c r="BQ15" i="4" s="1"/>
  <c r="AC15" i="4"/>
  <c r="AD15" i="4"/>
  <c r="BP15" i="4" s="1"/>
  <c r="AE15" i="4"/>
  <c r="AF15" i="4"/>
  <c r="BO15" i="4" s="1"/>
  <c r="AG15" i="4"/>
  <c r="AH15" i="4"/>
  <c r="BN15" i="4" s="1"/>
  <c r="AI15" i="4"/>
  <c r="AJ15" i="4"/>
  <c r="BM15" i="4" s="1"/>
  <c r="AK15" i="4"/>
  <c r="AM15" i="4"/>
  <c r="AO15" i="4"/>
  <c r="AQ15" i="4"/>
  <c r="AS15" i="4"/>
  <c r="AT15" i="4"/>
  <c r="AU15" i="4"/>
  <c r="AV15" i="4"/>
  <c r="AW15" i="4"/>
  <c r="AX15" i="4"/>
  <c r="AY15" i="4"/>
  <c r="BJ15" i="4"/>
  <c r="AZ15" i="4"/>
  <c r="BI15" i="4"/>
  <c r="BA15" i="4"/>
  <c r="BH15" i="4"/>
  <c r="BB15" i="4"/>
  <c r="BG15" i="4"/>
  <c r="BK15" i="4"/>
  <c r="BW15" i="4"/>
  <c r="BZ15" i="4"/>
  <c r="CC15" i="4"/>
  <c r="AK16" i="4"/>
  <c r="AM16" i="4"/>
  <c r="AO16" i="4"/>
  <c r="AQ16" i="4"/>
  <c r="AS16" i="4"/>
  <c r="AU16" i="4"/>
  <c r="AW16" i="4"/>
  <c r="AX16" i="4"/>
  <c r="AY16" i="4"/>
  <c r="AZ16" i="4"/>
  <c r="BA16" i="4"/>
  <c r="BB16" i="4"/>
  <c r="BZ16" i="4"/>
  <c r="BU17" i="4"/>
  <c r="BT17" i="4"/>
  <c r="AE17" i="4"/>
  <c r="AF17" i="4"/>
  <c r="BO17" i="4" s="1"/>
  <c r="AG17" i="4"/>
  <c r="AH17" i="4"/>
  <c r="BN17" i="4" s="1"/>
  <c r="AI17" i="4"/>
  <c r="AJ17" i="4"/>
  <c r="BM17" i="4" s="1"/>
  <c r="AK17" i="4"/>
  <c r="AM17" i="4"/>
  <c r="AO17" i="4"/>
  <c r="AQ17" i="4"/>
  <c r="AS17" i="4"/>
  <c r="AU17" i="4"/>
  <c r="AW17" i="4"/>
  <c r="AX17" i="4"/>
  <c r="AY17" i="4"/>
  <c r="AZ17" i="4"/>
  <c r="BI17" i="4"/>
  <c r="BA17" i="4"/>
  <c r="BH17" i="4"/>
  <c r="BB17" i="4"/>
  <c r="BG17" i="4"/>
  <c r="BZ17" i="4"/>
  <c r="CC17" i="4"/>
  <c r="AL18" i="4"/>
  <c r="AV18" i="4"/>
  <c r="AC18" i="4"/>
  <c r="AD18" i="4"/>
  <c r="BP18" i="4" s="1"/>
  <c r="AE18" i="4"/>
  <c r="AF18" i="4"/>
  <c r="BO18" i="4" s="1"/>
  <c r="AG18" i="4"/>
  <c r="AH18" i="4"/>
  <c r="BN18" i="4" s="1"/>
  <c r="AI18" i="4"/>
  <c r="AJ18" i="4"/>
  <c r="BM18" i="4" s="1"/>
  <c r="AK18" i="4"/>
  <c r="AM18" i="4"/>
  <c r="AO18" i="4"/>
  <c r="AQ18" i="4"/>
  <c r="AS18" i="4"/>
  <c r="AU18" i="4"/>
  <c r="AW18" i="4"/>
  <c r="AX18" i="4"/>
  <c r="AY18" i="4"/>
  <c r="BJ18" i="4"/>
  <c r="AZ18" i="4"/>
  <c r="BA18" i="4"/>
  <c r="BH18" i="4"/>
  <c r="BB18" i="4"/>
  <c r="BG18" i="4"/>
  <c r="BI18" i="4"/>
  <c r="BS18" i="4"/>
  <c r="BZ18" i="4"/>
  <c r="CC18" i="4"/>
  <c r="AP19" i="4"/>
  <c r="AR19" i="4"/>
  <c r="BT19" i="4"/>
  <c r="AG19" i="4"/>
  <c r="AH19" i="4"/>
  <c r="BN19" i="4" s="1"/>
  <c r="AK19" i="4"/>
  <c r="AM19" i="4"/>
  <c r="AO19" i="4"/>
  <c r="AQ19" i="4"/>
  <c r="AS19" i="4"/>
  <c r="AU19" i="4"/>
  <c r="AW19" i="4"/>
  <c r="AX19" i="4"/>
  <c r="AY19" i="4"/>
  <c r="AZ19" i="4"/>
  <c r="BA19" i="4"/>
  <c r="BH19" i="4"/>
  <c r="BB19" i="4"/>
  <c r="BZ19" i="4"/>
  <c r="CC19" i="4"/>
  <c r="AN20" i="4"/>
  <c r="AA20" i="4"/>
  <c r="AB20" i="4"/>
  <c r="BQ20" i="4" s="1"/>
  <c r="AC20" i="4"/>
  <c r="AD20" i="4"/>
  <c r="BP20" i="4" s="1"/>
  <c r="AI20" i="4"/>
  <c r="AJ20" i="4"/>
  <c r="BM20" i="4" s="1"/>
  <c r="AK20" i="4"/>
  <c r="AM20" i="4"/>
  <c r="BF20" i="4"/>
  <c r="AO20" i="4"/>
  <c r="AQ20" i="4"/>
  <c r="AS20" i="4"/>
  <c r="AU20" i="4"/>
  <c r="AW20" i="4"/>
  <c r="AX20" i="4"/>
  <c r="BK20" i="4"/>
  <c r="AY20" i="4"/>
  <c r="BJ20" i="4"/>
  <c r="AZ20" i="4"/>
  <c r="BA20" i="4"/>
  <c r="BB20" i="4"/>
  <c r="BG20" i="4"/>
  <c r="BZ20" i="4"/>
  <c r="CC20" i="4"/>
  <c r="AL21" i="4"/>
  <c r="AC21" i="4"/>
  <c r="AD21" i="4"/>
  <c r="BP21" i="4" s="1"/>
  <c r="AE21" i="4"/>
  <c r="AF21" i="4"/>
  <c r="BO21" i="4" s="1"/>
  <c r="AK21" i="4"/>
  <c r="AM21" i="4"/>
  <c r="AO21" i="4"/>
  <c r="AQ21" i="4"/>
  <c r="AS21" i="4"/>
  <c r="AU21" i="4"/>
  <c r="AW21" i="4"/>
  <c r="AX21" i="4"/>
  <c r="AY21" i="4"/>
  <c r="BJ21" i="4"/>
  <c r="AZ21" i="4"/>
  <c r="BI21" i="4"/>
  <c r="BA21" i="4"/>
  <c r="BB21" i="4"/>
  <c r="BZ21" i="4"/>
  <c r="CC21" i="4"/>
  <c r="BW22" i="4"/>
  <c r="AP22" i="4"/>
  <c r="AT22" i="4"/>
  <c r="AA22" i="4"/>
  <c r="AB22" i="4"/>
  <c r="BQ22" i="4" s="1"/>
  <c r="AC22" i="4"/>
  <c r="AD22" i="4"/>
  <c r="BP22" i="4" s="1"/>
  <c r="AE22" i="4"/>
  <c r="AF22" i="4"/>
  <c r="BO22" i="4" s="1"/>
  <c r="AG22" i="4"/>
  <c r="AH22" i="4"/>
  <c r="BN22" i="4" s="1"/>
  <c r="AI22" i="4"/>
  <c r="AJ22" i="4"/>
  <c r="BM22" i="4" s="1"/>
  <c r="AK22" i="4"/>
  <c r="AM22" i="4"/>
  <c r="AO22" i="4"/>
  <c r="AQ22" i="4"/>
  <c r="AS22" i="4"/>
  <c r="AU22" i="4"/>
  <c r="AW22" i="4"/>
  <c r="AX22" i="4"/>
  <c r="BK22" i="4"/>
  <c r="AY22" i="4"/>
  <c r="BJ22" i="4"/>
  <c r="AZ22" i="4"/>
  <c r="BI22" i="4"/>
  <c r="BA22" i="4"/>
  <c r="BH22" i="4"/>
  <c r="BB22" i="4"/>
  <c r="BG22" i="4"/>
  <c r="BZ22" i="4"/>
  <c r="CC22" i="4"/>
  <c r="AP23" i="4"/>
  <c r="AA23" i="4"/>
  <c r="AB23" i="4"/>
  <c r="BQ23" i="4" s="1"/>
  <c r="AC23" i="4"/>
  <c r="AD23" i="4"/>
  <c r="BP23" i="4" s="1"/>
  <c r="AE23" i="4"/>
  <c r="AF23" i="4"/>
  <c r="BO23" i="4" s="1"/>
  <c r="AG23" i="4"/>
  <c r="AH23" i="4"/>
  <c r="BN23" i="4" s="1"/>
  <c r="AI23" i="4"/>
  <c r="AJ23" i="4"/>
  <c r="BM23" i="4" s="1"/>
  <c r="AK23" i="4"/>
  <c r="AM23" i="4"/>
  <c r="AO23" i="4"/>
  <c r="AQ23" i="4"/>
  <c r="AS23" i="4"/>
  <c r="AU23" i="4"/>
  <c r="AW23" i="4"/>
  <c r="AX23" i="4"/>
  <c r="BK23" i="4"/>
  <c r="AY23" i="4"/>
  <c r="AZ23" i="4"/>
  <c r="BI23" i="4"/>
  <c r="BA23" i="4"/>
  <c r="BH23" i="4"/>
  <c r="BB23" i="4"/>
  <c r="BG23" i="4"/>
  <c r="BJ23" i="4"/>
  <c r="BZ23" i="4"/>
  <c r="CC23" i="4"/>
  <c r="B4" i="3"/>
  <c r="BS10" i="3" s="1"/>
  <c r="I4" i="3"/>
  <c r="X5" i="3" s="1"/>
  <c r="Q4" i="3"/>
  <c r="B6" i="3"/>
  <c r="I6" i="3"/>
  <c r="L6" i="3"/>
  <c r="AD10" i="3"/>
  <c r="AG10" i="3"/>
  <c r="AH10" i="3"/>
  <c r="BA10" i="3" s="1"/>
  <c r="AI10" i="3"/>
  <c r="AL10" i="3"/>
  <c r="AM10" i="3"/>
  <c r="BB10" i="3" s="1"/>
  <c r="AN10" i="3"/>
  <c r="AQ10" i="3"/>
  <c r="AR10" i="3"/>
  <c r="BC10" i="3" s="1"/>
  <c r="AS10" i="3"/>
  <c r="AV10" i="3"/>
  <c r="AW10" i="3"/>
  <c r="BD10" i="3"/>
  <c r="BE10" i="3"/>
  <c r="BQ10" i="3"/>
  <c r="BG11" i="3"/>
  <c r="AD11" i="3"/>
  <c r="AG11" i="3"/>
  <c r="AH11" i="3"/>
  <c r="BA11" i="3" s="1"/>
  <c r="AI11" i="3"/>
  <c r="AL11" i="3"/>
  <c r="AM11" i="3"/>
  <c r="BB11" i="3" s="1"/>
  <c r="AN11" i="3"/>
  <c r="AQ11" i="3"/>
  <c r="AR11" i="3"/>
  <c r="BC11" i="3" s="1"/>
  <c r="AS11" i="3"/>
  <c r="AV11" i="3"/>
  <c r="AW11" i="3"/>
  <c r="BD11" i="3"/>
  <c r="BE11" i="3"/>
  <c r="BQ11" i="3"/>
  <c r="BG12" i="3"/>
  <c r="AD12" i="3"/>
  <c r="AG12" i="3"/>
  <c r="AH12" i="3"/>
  <c r="BA12" i="3" s="1"/>
  <c r="AI12" i="3"/>
  <c r="AL12" i="3"/>
  <c r="AM12" i="3"/>
  <c r="BB12" i="3" s="1"/>
  <c r="AN12" i="3"/>
  <c r="AQ12" i="3"/>
  <c r="AR12" i="3"/>
  <c r="BC12" i="3" s="1"/>
  <c r="AS12" i="3"/>
  <c r="AV12" i="3"/>
  <c r="AW12" i="3"/>
  <c r="BD12" i="3"/>
  <c r="BE12" i="3"/>
  <c r="BQ12" i="3"/>
  <c r="AD13" i="3"/>
  <c r="AG13" i="3"/>
  <c r="AH13" i="3"/>
  <c r="BA13" i="3" s="1"/>
  <c r="AI13" i="3"/>
  <c r="AL13" i="3"/>
  <c r="AM13" i="3"/>
  <c r="BB13" i="3" s="1"/>
  <c r="AN13" i="3"/>
  <c r="AQ13" i="3"/>
  <c r="AR13" i="3"/>
  <c r="BC13" i="3" s="1"/>
  <c r="AS13" i="3"/>
  <c r="AV13" i="3"/>
  <c r="AW13" i="3"/>
  <c r="BD13" i="3"/>
  <c r="BE13" i="3"/>
  <c r="BQ13" i="3"/>
  <c r="AD14" i="3"/>
  <c r="AG14" i="3"/>
  <c r="AH14" i="3"/>
  <c r="BA14" i="3" s="1"/>
  <c r="AI14" i="3"/>
  <c r="AL14" i="3"/>
  <c r="AM14" i="3"/>
  <c r="BB14" i="3" s="1"/>
  <c r="AN14" i="3"/>
  <c r="AQ14" i="3"/>
  <c r="AR14" i="3"/>
  <c r="BC14" i="3" s="1"/>
  <c r="AS14" i="3"/>
  <c r="AV14" i="3"/>
  <c r="AW14" i="3"/>
  <c r="BD14" i="3"/>
  <c r="BE14" i="3"/>
  <c r="BQ14" i="3"/>
  <c r="BG15" i="3"/>
  <c r="AD15" i="3"/>
  <c r="AG15" i="3"/>
  <c r="BR15" i="3" s="1"/>
  <c r="AH15" i="3"/>
  <c r="BA15" i="3" s="1"/>
  <c r="AI15" i="3"/>
  <c r="AL15" i="3"/>
  <c r="AM15" i="3"/>
  <c r="BB15" i="3" s="1"/>
  <c r="AN15" i="3"/>
  <c r="AQ15" i="3"/>
  <c r="AR15" i="3"/>
  <c r="BC15" i="3" s="1"/>
  <c r="AS15" i="3"/>
  <c r="AV15" i="3"/>
  <c r="AW15" i="3"/>
  <c r="BD15" i="3"/>
  <c r="BE15" i="3"/>
  <c r="BQ15" i="3"/>
  <c r="AD16" i="3"/>
  <c r="AG16" i="3"/>
  <c r="AH16" i="3"/>
  <c r="BA16" i="3" s="1"/>
  <c r="AI16" i="3"/>
  <c r="AL16" i="3"/>
  <c r="AM16" i="3"/>
  <c r="BB16" i="3" s="1"/>
  <c r="AN16" i="3"/>
  <c r="AQ16" i="3"/>
  <c r="AR16" i="3"/>
  <c r="BC16" i="3"/>
  <c r="AS16" i="3"/>
  <c r="AV16" i="3"/>
  <c r="AW16" i="3"/>
  <c r="BD16" i="3"/>
  <c r="BE16" i="3"/>
  <c r="BG16" i="3"/>
  <c r="BQ16" i="3"/>
  <c r="BG17" i="3"/>
  <c r="AD17" i="3"/>
  <c r="BF17" i="3" s="1"/>
  <c r="AG17" i="3"/>
  <c r="AH17" i="3"/>
  <c r="BA17" i="3" s="1"/>
  <c r="AI17" i="3"/>
  <c r="AL17" i="3"/>
  <c r="AM17" i="3"/>
  <c r="BB17" i="3"/>
  <c r="AN17" i="3"/>
  <c r="AQ17" i="3"/>
  <c r="AR17" i="3"/>
  <c r="BC17" i="3"/>
  <c r="AS17" i="3"/>
  <c r="AV17" i="3"/>
  <c r="AW17" i="3"/>
  <c r="BD17" i="3"/>
  <c r="BE17" i="3"/>
  <c r="BQ17" i="3"/>
  <c r="AD18" i="3"/>
  <c r="AG18" i="3"/>
  <c r="AH18" i="3"/>
  <c r="BA18" i="3"/>
  <c r="AI18" i="3"/>
  <c r="AL18" i="3"/>
  <c r="AM18" i="3"/>
  <c r="BB18" i="3"/>
  <c r="AN18" i="3"/>
  <c r="AQ18" i="3"/>
  <c r="AR18" i="3"/>
  <c r="BC18" i="3"/>
  <c r="AS18" i="3"/>
  <c r="AV18" i="3"/>
  <c r="AW18" i="3"/>
  <c r="BD18" i="3"/>
  <c r="BE18" i="3"/>
  <c r="BQ18" i="3"/>
  <c r="BK19" i="3"/>
  <c r="BG19" i="3"/>
  <c r="AD19" i="3"/>
  <c r="AG19" i="3"/>
  <c r="AH19" i="3"/>
  <c r="BA19" i="3"/>
  <c r="AI19" i="3"/>
  <c r="AL19" i="3"/>
  <c r="AM19" i="3"/>
  <c r="BB19" i="3"/>
  <c r="AN19" i="3"/>
  <c r="AQ19" i="3"/>
  <c r="AR19" i="3"/>
  <c r="BC19" i="3"/>
  <c r="AS19" i="3"/>
  <c r="AV19" i="3"/>
  <c r="AW19" i="3"/>
  <c r="BD19" i="3"/>
  <c r="BE19" i="3"/>
  <c r="BQ19" i="3"/>
  <c r="AD20" i="3"/>
  <c r="BF20" i="3"/>
  <c r="AG20" i="3"/>
  <c r="AH20" i="3"/>
  <c r="BA20" i="3"/>
  <c r="AI20" i="3"/>
  <c r="AL20" i="3"/>
  <c r="AM20" i="3"/>
  <c r="BB20" i="3"/>
  <c r="AN20" i="3"/>
  <c r="AQ20" i="3"/>
  <c r="AR20" i="3"/>
  <c r="BC20" i="3"/>
  <c r="AS20" i="3"/>
  <c r="AV20" i="3"/>
  <c r="AW20" i="3"/>
  <c r="BD20" i="3"/>
  <c r="BE20" i="3"/>
  <c r="BQ20" i="3"/>
  <c r="BG21" i="3"/>
  <c r="AD21" i="3"/>
  <c r="AG21" i="3"/>
  <c r="AH21" i="3"/>
  <c r="BA21" i="3"/>
  <c r="AI21" i="3"/>
  <c r="AL21" i="3"/>
  <c r="AM21" i="3"/>
  <c r="BB21" i="3"/>
  <c r="AN21" i="3"/>
  <c r="AQ21" i="3"/>
  <c r="AR21" i="3"/>
  <c r="BC21" i="3"/>
  <c r="AS21" i="3"/>
  <c r="AV21" i="3"/>
  <c r="AW21" i="3"/>
  <c r="BD21" i="3"/>
  <c r="BE21" i="3"/>
  <c r="BQ21" i="3"/>
  <c r="AD22" i="3"/>
  <c r="AG22" i="3"/>
  <c r="BJ22" i="3"/>
  <c r="AH22" i="3"/>
  <c r="BA22" i="3"/>
  <c r="AI22" i="3"/>
  <c r="AL22" i="3"/>
  <c r="AM22" i="3"/>
  <c r="BB22" i="3"/>
  <c r="AN22" i="3"/>
  <c r="AQ22" i="3"/>
  <c r="AR22" i="3"/>
  <c r="BC22" i="3"/>
  <c r="AS22" i="3"/>
  <c r="AV22" i="3"/>
  <c r="AW22" i="3"/>
  <c r="BD22" i="3"/>
  <c r="BE22" i="3"/>
  <c r="BQ22" i="3"/>
  <c r="BG23" i="3"/>
  <c r="AD23" i="3"/>
  <c r="AG23" i="3"/>
  <c r="BJ23" i="3"/>
  <c r="AH23" i="3"/>
  <c r="BA23" i="3"/>
  <c r="AI23" i="3"/>
  <c r="AL23" i="3"/>
  <c r="AM23" i="3"/>
  <c r="BB23" i="3"/>
  <c r="AN23" i="3"/>
  <c r="AQ23" i="3"/>
  <c r="AR23" i="3"/>
  <c r="BC23" i="3"/>
  <c r="AS23" i="3"/>
  <c r="AV23" i="3"/>
  <c r="AW23" i="3"/>
  <c r="BD23" i="3"/>
  <c r="BE23" i="3"/>
  <c r="BQ23" i="3"/>
  <c r="BG24" i="3"/>
  <c r="AD24" i="3"/>
  <c r="BO24" i="3"/>
  <c r="AG24" i="3"/>
  <c r="AH24" i="3"/>
  <c r="BA24" i="3"/>
  <c r="AI24" i="3"/>
  <c r="AL24" i="3"/>
  <c r="AM24" i="3"/>
  <c r="BB24" i="3"/>
  <c r="AN24" i="3"/>
  <c r="AQ24" i="3"/>
  <c r="AR24" i="3"/>
  <c r="BC24" i="3"/>
  <c r="AS24" i="3"/>
  <c r="AV24" i="3"/>
  <c r="AW24" i="3"/>
  <c r="BD24" i="3"/>
  <c r="BE24" i="3"/>
  <c r="BQ24" i="3"/>
  <c r="BG25" i="3"/>
  <c r="AD25" i="3"/>
  <c r="AG25" i="3"/>
  <c r="AH25" i="3"/>
  <c r="BA25" i="3"/>
  <c r="AI25" i="3"/>
  <c r="AL25" i="3"/>
  <c r="AM25" i="3"/>
  <c r="BB25" i="3"/>
  <c r="AN25" i="3"/>
  <c r="AQ25" i="3"/>
  <c r="AR25" i="3"/>
  <c r="BC25" i="3"/>
  <c r="AS25" i="3"/>
  <c r="AV25" i="3"/>
  <c r="AW25" i="3"/>
  <c r="BD25" i="3"/>
  <c r="BE25" i="3"/>
  <c r="BQ25" i="3"/>
  <c r="AD26" i="3"/>
  <c r="AG26" i="3"/>
  <c r="AH26" i="3"/>
  <c r="BA26" i="3"/>
  <c r="AI26" i="3"/>
  <c r="AL26" i="3"/>
  <c r="AM26" i="3"/>
  <c r="BB26" i="3"/>
  <c r="AN26" i="3"/>
  <c r="AQ26" i="3"/>
  <c r="AR26" i="3"/>
  <c r="BC26" i="3"/>
  <c r="AS26" i="3"/>
  <c r="AV26" i="3"/>
  <c r="AW26" i="3"/>
  <c r="BD26" i="3"/>
  <c r="BE26" i="3"/>
  <c r="BQ26" i="3"/>
  <c r="BK27" i="3"/>
  <c r="BG27" i="3"/>
  <c r="AD27" i="3"/>
  <c r="AG27" i="3"/>
  <c r="AH27" i="3"/>
  <c r="BA27" i="3"/>
  <c r="AI27" i="3"/>
  <c r="AL27" i="3"/>
  <c r="AM27" i="3"/>
  <c r="BB27" i="3"/>
  <c r="AN27" i="3"/>
  <c r="AQ27" i="3"/>
  <c r="AR27" i="3"/>
  <c r="BC27" i="3"/>
  <c r="AS27" i="3"/>
  <c r="AV27" i="3"/>
  <c r="AW27" i="3"/>
  <c r="BD27" i="3"/>
  <c r="BE27" i="3"/>
  <c r="BQ27" i="3"/>
  <c r="BG28" i="3"/>
  <c r="AD28" i="3"/>
  <c r="BO28" i="3"/>
  <c r="AG28" i="3"/>
  <c r="AH28" i="3"/>
  <c r="BA28" i="3"/>
  <c r="AI28" i="3"/>
  <c r="AL28" i="3"/>
  <c r="AM28" i="3"/>
  <c r="BB28" i="3"/>
  <c r="AN28" i="3"/>
  <c r="AQ28" i="3"/>
  <c r="AR28" i="3"/>
  <c r="BC28" i="3"/>
  <c r="AS28" i="3"/>
  <c r="AV28" i="3"/>
  <c r="AW28" i="3"/>
  <c r="BD28" i="3"/>
  <c r="BE28" i="3"/>
  <c r="BQ28" i="3"/>
  <c r="BF29" i="3"/>
  <c r="BG29" i="3"/>
  <c r="AD29" i="3"/>
  <c r="AG29" i="3"/>
  <c r="AH29" i="3"/>
  <c r="BA29" i="3"/>
  <c r="AI29" i="3"/>
  <c r="AL29" i="3"/>
  <c r="AM29" i="3"/>
  <c r="BB29" i="3"/>
  <c r="AN29" i="3"/>
  <c r="AQ29" i="3"/>
  <c r="AR29" i="3"/>
  <c r="BC29" i="3"/>
  <c r="AS29" i="3"/>
  <c r="AV29" i="3"/>
  <c r="AW29" i="3"/>
  <c r="BD29" i="3"/>
  <c r="BE29" i="3"/>
  <c r="BQ29" i="3"/>
  <c r="AD30" i="3"/>
  <c r="AG30" i="3"/>
  <c r="AH30" i="3"/>
  <c r="BA30" i="3"/>
  <c r="AI30" i="3"/>
  <c r="AL30" i="3"/>
  <c r="AM30" i="3"/>
  <c r="BB30" i="3"/>
  <c r="AN30" i="3"/>
  <c r="AQ30" i="3"/>
  <c r="AR30" i="3"/>
  <c r="BC30" i="3"/>
  <c r="AS30" i="3"/>
  <c r="AV30" i="3"/>
  <c r="AW30" i="3"/>
  <c r="BD30" i="3"/>
  <c r="BE30" i="3"/>
  <c r="BQ30" i="3"/>
  <c r="BF31" i="3"/>
  <c r="BG31" i="3"/>
  <c r="AD31" i="3"/>
  <c r="AG31" i="3"/>
  <c r="AH31" i="3"/>
  <c r="BA31" i="3"/>
  <c r="AI31" i="3"/>
  <c r="AL31" i="3"/>
  <c r="AM31" i="3"/>
  <c r="BB31" i="3"/>
  <c r="AN31" i="3"/>
  <c r="AQ31" i="3"/>
  <c r="AR31" i="3"/>
  <c r="BC31" i="3"/>
  <c r="AS31" i="3"/>
  <c r="AV31" i="3"/>
  <c r="AW31" i="3"/>
  <c r="BD31" i="3"/>
  <c r="BE31" i="3"/>
  <c r="BQ31" i="3"/>
  <c r="AD32" i="3"/>
  <c r="AG32" i="3"/>
  <c r="AH32" i="3"/>
  <c r="BA32" i="3"/>
  <c r="AI32" i="3"/>
  <c r="AL32" i="3"/>
  <c r="AM32" i="3"/>
  <c r="BB32" i="3"/>
  <c r="AN32" i="3"/>
  <c r="AQ32" i="3"/>
  <c r="AR32" i="3"/>
  <c r="BC32" i="3"/>
  <c r="AS32" i="3"/>
  <c r="AV32" i="3"/>
  <c r="AW32" i="3"/>
  <c r="BD32" i="3"/>
  <c r="BE32" i="3"/>
  <c r="BQ32" i="3"/>
  <c r="BF33" i="3"/>
  <c r="BG33" i="3"/>
  <c r="AD33" i="3"/>
  <c r="AG33" i="3"/>
  <c r="AH33" i="3"/>
  <c r="BA33" i="3"/>
  <c r="AI33" i="3"/>
  <c r="AL33" i="3"/>
  <c r="AM33" i="3"/>
  <c r="BB33" i="3"/>
  <c r="AN33" i="3"/>
  <c r="AQ33" i="3"/>
  <c r="AR33" i="3"/>
  <c r="BC33" i="3"/>
  <c r="AS33" i="3"/>
  <c r="AV33" i="3"/>
  <c r="AW33" i="3"/>
  <c r="BD33" i="3"/>
  <c r="BE33" i="3"/>
  <c r="BQ33" i="3"/>
  <c r="AD34" i="3"/>
  <c r="AG34" i="3"/>
  <c r="AH34" i="3"/>
  <c r="BA34" i="3"/>
  <c r="AI34" i="3"/>
  <c r="AL34" i="3"/>
  <c r="AM34" i="3"/>
  <c r="BB34" i="3"/>
  <c r="AN34" i="3"/>
  <c r="AQ34" i="3"/>
  <c r="AR34" i="3"/>
  <c r="BC34" i="3"/>
  <c r="AS34" i="3"/>
  <c r="AV34" i="3"/>
  <c r="AW34" i="3"/>
  <c r="BD34" i="3"/>
  <c r="BE34" i="3"/>
  <c r="BQ34" i="3"/>
  <c r="BF35" i="3"/>
  <c r="BG35" i="3"/>
  <c r="AD35" i="3"/>
  <c r="AG35" i="3"/>
  <c r="AH35" i="3"/>
  <c r="BA35" i="3"/>
  <c r="AI35" i="3"/>
  <c r="AL35" i="3"/>
  <c r="AM35" i="3"/>
  <c r="BB35" i="3"/>
  <c r="AN35" i="3"/>
  <c r="AQ35" i="3"/>
  <c r="AR35" i="3"/>
  <c r="BC35" i="3"/>
  <c r="AS35" i="3"/>
  <c r="AV35" i="3"/>
  <c r="AW35" i="3"/>
  <c r="BD35" i="3"/>
  <c r="BE35" i="3"/>
  <c r="BQ35" i="3"/>
  <c r="BF36" i="3"/>
  <c r="BG36" i="3"/>
  <c r="AD36" i="3"/>
  <c r="AG36" i="3"/>
  <c r="BO36" i="3"/>
  <c r="AH36" i="3"/>
  <c r="BA36" i="3"/>
  <c r="AI36" i="3"/>
  <c r="AL36" i="3"/>
  <c r="AM36" i="3"/>
  <c r="BB36" i="3"/>
  <c r="AN36" i="3"/>
  <c r="AQ36" i="3"/>
  <c r="AR36" i="3"/>
  <c r="BC36" i="3"/>
  <c r="AS36" i="3"/>
  <c r="AV36" i="3"/>
  <c r="AW36" i="3"/>
  <c r="BD36" i="3"/>
  <c r="BE36" i="3"/>
  <c r="BQ36" i="3"/>
  <c r="BG37" i="3"/>
  <c r="AD37" i="3"/>
  <c r="BO37" i="3"/>
  <c r="AG37" i="3"/>
  <c r="AH37" i="3"/>
  <c r="BA37" i="3"/>
  <c r="AI37" i="3"/>
  <c r="AL37" i="3"/>
  <c r="AM37" i="3"/>
  <c r="BB37" i="3"/>
  <c r="AN37" i="3"/>
  <c r="AQ37" i="3"/>
  <c r="AR37" i="3"/>
  <c r="BC37" i="3"/>
  <c r="AS37" i="3"/>
  <c r="AV37" i="3"/>
  <c r="AW37" i="3"/>
  <c r="BD37" i="3"/>
  <c r="BE37" i="3"/>
  <c r="BQ37" i="3"/>
  <c r="AD38" i="3"/>
  <c r="AG38" i="3"/>
  <c r="AH38" i="3"/>
  <c r="BA38" i="3"/>
  <c r="AI38" i="3"/>
  <c r="AL38" i="3"/>
  <c r="AM38" i="3"/>
  <c r="BB38" i="3"/>
  <c r="AN38" i="3"/>
  <c r="AQ38" i="3"/>
  <c r="AR38" i="3"/>
  <c r="BC38" i="3"/>
  <c r="AS38" i="3"/>
  <c r="AV38" i="3"/>
  <c r="AW38" i="3"/>
  <c r="BD38" i="3"/>
  <c r="BE38" i="3"/>
  <c r="BQ38" i="3"/>
  <c r="BK39" i="3"/>
  <c r="BG39" i="3"/>
  <c r="AD39" i="3"/>
  <c r="AG39" i="3"/>
  <c r="AH39" i="3"/>
  <c r="BA39" i="3"/>
  <c r="AI39" i="3"/>
  <c r="AL39" i="3"/>
  <c r="AM39" i="3"/>
  <c r="BB39" i="3"/>
  <c r="AN39" i="3"/>
  <c r="AQ39" i="3"/>
  <c r="AR39" i="3"/>
  <c r="BC39" i="3"/>
  <c r="AS39" i="3"/>
  <c r="AV39" i="3"/>
  <c r="AW39" i="3"/>
  <c r="BD39" i="3"/>
  <c r="BE39" i="3"/>
  <c r="BQ39" i="3"/>
  <c r="BG40" i="3"/>
  <c r="AD40" i="3"/>
  <c r="AG40" i="3"/>
  <c r="AH40" i="3"/>
  <c r="BA40" i="3"/>
  <c r="AI40" i="3"/>
  <c r="AL40" i="3"/>
  <c r="AM40" i="3"/>
  <c r="BB40" i="3"/>
  <c r="AN40" i="3"/>
  <c r="AQ40" i="3"/>
  <c r="AR40" i="3"/>
  <c r="BC40" i="3"/>
  <c r="AS40" i="3"/>
  <c r="AV40" i="3"/>
  <c r="AW40" i="3"/>
  <c r="BD40" i="3"/>
  <c r="BE40" i="3"/>
  <c r="BQ40" i="3"/>
  <c r="BG41" i="3"/>
  <c r="AD41" i="3"/>
  <c r="AG41" i="3"/>
  <c r="AH41" i="3"/>
  <c r="BA41" i="3"/>
  <c r="AI41" i="3"/>
  <c r="AL41" i="3"/>
  <c r="AM41" i="3"/>
  <c r="BB41" i="3"/>
  <c r="AN41" i="3"/>
  <c r="AQ41" i="3"/>
  <c r="AR41" i="3"/>
  <c r="BC41" i="3"/>
  <c r="AS41" i="3"/>
  <c r="AV41" i="3"/>
  <c r="AW41" i="3"/>
  <c r="BD41" i="3"/>
  <c r="BE41" i="3"/>
  <c r="BQ41" i="3"/>
  <c r="BJ42" i="3"/>
  <c r="AD42" i="3"/>
  <c r="AG42" i="3"/>
  <c r="AH42" i="3"/>
  <c r="BA42" i="3"/>
  <c r="AI42" i="3"/>
  <c r="AL42" i="3"/>
  <c r="AM42" i="3"/>
  <c r="BB42" i="3"/>
  <c r="AN42" i="3"/>
  <c r="AQ42" i="3"/>
  <c r="AR42" i="3"/>
  <c r="BC42" i="3"/>
  <c r="AS42" i="3"/>
  <c r="AV42" i="3"/>
  <c r="AW42" i="3"/>
  <c r="BD42" i="3"/>
  <c r="BE42" i="3"/>
  <c r="BQ42" i="3"/>
  <c r="BU43" i="3"/>
  <c r="BG43" i="3"/>
  <c r="AD43" i="3"/>
  <c r="AG43" i="3"/>
  <c r="BO43" i="3"/>
  <c r="AH43" i="3"/>
  <c r="BA43" i="3"/>
  <c r="AI43" i="3"/>
  <c r="AL43" i="3"/>
  <c r="AM43" i="3"/>
  <c r="BB43" i="3"/>
  <c r="AN43" i="3"/>
  <c r="AQ43" i="3"/>
  <c r="AR43" i="3"/>
  <c r="BC43" i="3"/>
  <c r="AS43" i="3"/>
  <c r="AV43" i="3"/>
  <c r="AW43" i="3"/>
  <c r="BD43" i="3"/>
  <c r="BE43" i="3"/>
  <c r="BQ43" i="3"/>
  <c r="BG44" i="3"/>
  <c r="AD44" i="3"/>
  <c r="AG44" i="3"/>
  <c r="AH44" i="3"/>
  <c r="BA44" i="3"/>
  <c r="AI44" i="3"/>
  <c r="AL44" i="3"/>
  <c r="AM44" i="3"/>
  <c r="BB44" i="3"/>
  <c r="AN44" i="3"/>
  <c r="AQ44" i="3"/>
  <c r="AR44" i="3"/>
  <c r="BC44" i="3"/>
  <c r="AS44" i="3"/>
  <c r="AV44" i="3"/>
  <c r="AW44" i="3"/>
  <c r="BD44" i="3"/>
  <c r="BE44" i="3"/>
  <c r="BQ44" i="3"/>
  <c r="BU45" i="3"/>
  <c r="BG45" i="3"/>
  <c r="AD45" i="3"/>
  <c r="AG45" i="3"/>
  <c r="AH45" i="3"/>
  <c r="BA45" i="3"/>
  <c r="AI45" i="3"/>
  <c r="AL45" i="3"/>
  <c r="AM45" i="3"/>
  <c r="BB45" i="3"/>
  <c r="AN45" i="3"/>
  <c r="AQ45" i="3"/>
  <c r="AR45" i="3"/>
  <c r="BC45" i="3"/>
  <c r="AS45" i="3"/>
  <c r="AV45" i="3"/>
  <c r="AW45" i="3"/>
  <c r="BD45" i="3"/>
  <c r="BE45" i="3"/>
  <c r="BQ45" i="3"/>
  <c r="BK46" i="3"/>
  <c r="AD46" i="3"/>
  <c r="AG46" i="3"/>
  <c r="AH46" i="3"/>
  <c r="AI46" i="3"/>
  <c r="AL46" i="3"/>
  <c r="AM46" i="3"/>
  <c r="BB46" i="3"/>
  <c r="AN46" i="3"/>
  <c r="AQ46" i="3"/>
  <c r="AR46" i="3"/>
  <c r="BC46" i="3"/>
  <c r="AS46" i="3"/>
  <c r="AV46" i="3"/>
  <c r="AW46" i="3"/>
  <c r="BD46" i="3"/>
  <c r="BA46" i="3"/>
  <c r="BE46" i="3"/>
  <c r="BQ46" i="3"/>
  <c r="BF47" i="3"/>
  <c r="BG47" i="3"/>
  <c r="AD47" i="3"/>
  <c r="AG47" i="3"/>
  <c r="AH47" i="3"/>
  <c r="BA47" i="3"/>
  <c r="AI47" i="3"/>
  <c r="AL47" i="3"/>
  <c r="AM47" i="3"/>
  <c r="BB47" i="3"/>
  <c r="AN47" i="3"/>
  <c r="AQ47" i="3"/>
  <c r="AR47" i="3"/>
  <c r="BC47" i="3"/>
  <c r="AS47" i="3"/>
  <c r="AV47" i="3"/>
  <c r="AW47" i="3"/>
  <c r="BD47" i="3"/>
  <c r="BE47" i="3"/>
  <c r="BQ47" i="3"/>
  <c r="BJ48" i="3"/>
  <c r="BG48" i="3"/>
  <c r="AD48" i="3"/>
  <c r="BO48" i="3"/>
  <c r="AG48" i="3"/>
  <c r="AH48" i="3"/>
  <c r="BA48" i="3"/>
  <c r="AI48" i="3"/>
  <c r="AL48" i="3"/>
  <c r="AM48" i="3"/>
  <c r="BB48" i="3"/>
  <c r="AN48" i="3"/>
  <c r="AQ48" i="3"/>
  <c r="AR48" i="3"/>
  <c r="BC48" i="3"/>
  <c r="AS48" i="3"/>
  <c r="AV48" i="3"/>
  <c r="AW48" i="3"/>
  <c r="BD48" i="3"/>
  <c r="BE48" i="3"/>
  <c r="BQ48" i="3"/>
  <c r="BG49" i="3"/>
  <c r="AD49" i="3"/>
  <c r="AG49" i="3"/>
  <c r="AH49" i="3"/>
  <c r="BA49" i="3"/>
  <c r="AI49" i="3"/>
  <c r="AL49" i="3"/>
  <c r="AM49" i="3"/>
  <c r="BB49" i="3"/>
  <c r="AN49" i="3"/>
  <c r="AQ49" i="3"/>
  <c r="AR49" i="3"/>
  <c r="BC49" i="3"/>
  <c r="AS49" i="3"/>
  <c r="AV49" i="3"/>
  <c r="AW49" i="3"/>
  <c r="BD49" i="3"/>
  <c r="BE49" i="3"/>
  <c r="BQ49" i="3"/>
  <c r="AD50" i="3"/>
  <c r="AG50" i="3"/>
  <c r="BO50" i="3"/>
  <c r="AH50" i="3"/>
  <c r="BA50" i="3"/>
  <c r="AI50" i="3"/>
  <c r="AL50" i="3"/>
  <c r="AM50" i="3"/>
  <c r="BB50" i="3"/>
  <c r="AN50" i="3"/>
  <c r="AQ50" i="3"/>
  <c r="AR50" i="3"/>
  <c r="BC50" i="3"/>
  <c r="AS50" i="3"/>
  <c r="AV50" i="3"/>
  <c r="AW50" i="3"/>
  <c r="BD50" i="3"/>
  <c r="BE50" i="3"/>
  <c r="BQ50" i="3"/>
  <c r="BG51" i="3"/>
  <c r="AD51" i="3"/>
  <c r="AG51" i="3"/>
  <c r="AH51" i="3"/>
  <c r="BA51" i="3"/>
  <c r="AI51" i="3"/>
  <c r="AL51" i="3"/>
  <c r="AM51" i="3"/>
  <c r="BB51" i="3"/>
  <c r="AN51" i="3"/>
  <c r="AQ51" i="3"/>
  <c r="AR51" i="3"/>
  <c r="BC51" i="3"/>
  <c r="AS51" i="3"/>
  <c r="AV51" i="3"/>
  <c r="AW51" i="3"/>
  <c r="BD51" i="3"/>
  <c r="BE51" i="3"/>
  <c r="BQ51" i="3"/>
  <c r="BG52" i="3"/>
  <c r="AD52" i="3"/>
  <c r="AG52" i="3"/>
  <c r="AH52" i="3"/>
  <c r="BA52" i="3"/>
  <c r="AI52" i="3"/>
  <c r="AL52" i="3"/>
  <c r="AM52" i="3"/>
  <c r="BB52" i="3"/>
  <c r="AN52" i="3"/>
  <c r="AQ52" i="3"/>
  <c r="AR52" i="3"/>
  <c r="BC52" i="3"/>
  <c r="AS52" i="3"/>
  <c r="AV52" i="3"/>
  <c r="AW52" i="3"/>
  <c r="BD52" i="3"/>
  <c r="BE52" i="3"/>
  <c r="BQ52" i="3"/>
  <c r="BG53" i="3"/>
  <c r="AD53" i="3"/>
  <c r="AG53" i="3"/>
  <c r="AH53" i="3"/>
  <c r="BA53" i="3"/>
  <c r="AI53" i="3"/>
  <c r="AL53" i="3"/>
  <c r="AM53" i="3"/>
  <c r="BB53" i="3"/>
  <c r="AN53" i="3"/>
  <c r="AQ53" i="3"/>
  <c r="AR53" i="3"/>
  <c r="BC53" i="3"/>
  <c r="AS53" i="3"/>
  <c r="AV53" i="3"/>
  <c r="AW53" i="3"/>
  <c r="BD53" i="3"/>
  <c r="BE53" i="3"/>
  <c r="BQ53" i="3"/>
  <c r="AD54" i="3"/>
  <c r="AG54" i="3"/>
  <c r="AH54" i="3"/>
  <c r="BA54" i="3"/>
  <c r="AI54" i="3"/>
  <c r="AL54" i="3"/>
  <c r="AM54" i="3"/>
  <c r="BB54" i="3"/>
  <c r="AN54" i="3"/>
  <c r="AQ54" i="3"/>
  <c r="AR54" i="3"/>
  <c r="BC54" i="3"/>
  <c r="AS54" i="3"/>
  <c r="AV54" i="3"/>
  <c r="AW54" i="3"/>
  <c r="BD54" i="3"/>
  <c r="BE54" i="3"/>
  <c r="BQ54" i="3"/>
  <c r="BG55" i="3"/>
  <c r="AD55" i="3"/>
  <c r="BO55" i="3"/>
  <c r="AG55" i="3"/>
  <c r="AH55" i="3"/>
  <c r="BA55" i="3"/>
  <c r="AI55" i="3"/>
  <c r="AL55" i="3"/>
  <c r="AM55" i="3"/>
  <c r="BB55" i="3"/>
  <c r="AN55" i="3"/>
  <c r="AQ55" i="3"/>
  <c r="AR55" i="3"/>
  <c r="BC55" i="3"/>
  <c r="AS55" i="3"/>
  <c r="AV55" i="3"/>
  <c r="AW55" i="3"/>
  <c r="BD55" i="3"/>
  <c r="BE55" i="3"/>
  <c r="BQ55" i="3"/>
  <c r="BF56" i="3"/>
  <c r="BG56" i="3"/>
  <c r="AD56" i="3"/>
  <c r="AG56" i="3"/>
  <c r="AH56" i="3"/>
  <c r="BA56" i="3"/>
  <c r="AI56" i="3"/>
  <c r="AL56" i="3"/>
  <c r="AM56" i="3"/>
  <c r="BB56" i="3"/>
  <c r="AN56" i="3"/>
  <c r="AQ56" i="3"/>
  <c r="AR56" i="3"/>
  <c r="BC56" i="3"/>
  <c r="AS56" i="3"/>
  <c r="AV56" i="3"/>
  <c r="AW56" i="3"/>
  <c r="BD56" i="3"/>
  <c r="BE56" i="3"/>
  <c r="BQ56" i="3"/>
  <c r="BG57" i="3"/>
  <c r="AD57" i="3"/>
  <c r="AG57" i="3"/>
  <c r="AH57" i="3"/>
  <c r="BA57" i="3"/>
  <c r="AI57" i="3"/>
  <c r="AL57" i="3"/>
  <c r="AM57" i="3"/>
  <c r="BB57" i="3"/>
  <c r="AN57" i="3"/>
  <c r="AQ57" i="3"/>
  <c r="AR57" i="3"/>
  <c r="BC57" i="3"/>
  <c r="AS57" i="3"/>
  <c r="AV57" i="3"/>
  <c r="AW57" i="3"/>
  <c r="BD57" i="3"/>
  <c r="BE57" i="3"/>
  <c r="BQ57" i="3"/>
  <c r="AD58" i="3"/>
  <c r="AG58" i="3"/>
  <c r="AH58" i="3"/>
  <c r="BA58" i="3"/>
  <c r="AI58" i="3"/>
  <c r="AL58" i="3"/>
  <c r="AM58" i="3"/>
  <c r="BB58" i="3"/>
  <c r="AN58" i="3"/>
  <c r="AQ58" i="3"/>
  <c r="AR58" i="3"/>
  <c r="BC58" i="3"/>
  <c r="AS58" i="3"/>
  <c r="AV58" i="3"/>
  <c r="AW58" i="3"/>
  <c r="BD58" i="3"/>
  <c r="BE58" i="3"/>
  <c r="BQ58" i="3"/>
  <c r="BG59" i="3"/>
  <c r="AD59" i="3"/>
  <c r="AG59" i="3"/>
  <c r="AH59" i="3"/>
  <c r="BA59" i="3"/>
  <c r="AI59" i="3"/>
  <c r="AL59" i="3"/>
  <c r="AM59" i="3"/>
  <c r="BB59" i="3"/>
  <c r="AN59" i="3"/>
  <c r="AQ59" i="3"/>
  <c r="AR59" i="3"/>
  <c r="BC59" i="3"/>
  <c r="AS59" i="3"/>
  <c r="AV59" i="3"/>
  <c r="AW59" i="3"/>
  <c r="BD59" i="3"/>
  <c r="BE59" i="3"/>
  <c r="BQ59" i="3"/>
  <c r="BJ60" i="3"/>
  <c r="BG60" i="3"/>
  <c r="AD60" i="3"/>
  <c r="BO60" i="3"/>
  <c r="AG60" i="3"/>
  <c r="AH60" i="3"/>
  <c r="BA60" i="3"/>
  <c r="AI60" i="3"/>
  <c r="AL60" i="3"/>
  <c r="AM60" i="3"/>
  <c r="BB60" i="3"/>
  <c r="AN60" i="3"/>
  <c r="AQ60" i="3"/>
  <c r="AR60" i="3"/>
  <c r="BC60" i="3"/>
  <c r="AS60" i="3"/>
  <c r="AV60" i="3"/>
  <c r="AW60" i="3"/>
  <c r="BD60" i="3"/>
  <c r="BE60" i="3"/>
  <c r="BQ60" i="3"/>
  <c r="BG61" i="3"/>
  <c r="AD61" i="3"/>
  <c r="AG61" i="3"/>
  <c r="AH61" i="3"/>
  <c r="BA61" i="3"/>
  <c r="AI61" i="3"/>
  <c r="AL61" i="3"/>
  <c r="AM61" i="3"/>
  <c r="BB61" i="3"/>
  <c r="AN61" i="3"/>
  <c r="AQ61" i="3"/>
  <c r="AR61" i="3"/>
  <c r="BC61" i="3"/>
  <c r="AS61" i="3"/>
  <c r="AV61" i="3"/>
  <c r="AW61" i="3"/>
  <c r="BD61" i="3"/>
  <c r="BE61" i="3"/>
  <c r="BQ61" i="3"/>
  <c r="BU62" i="3"/>
  <c r="AD62" i="3"/>
  <c r="AG62" i="3"/>
  <c r="AH62" i="3"/>
  <c r="BA62" i="3"/>
  <c r="AI62" i="3"/>
  <c r="AL62" i="3"/>
  <c r="AM62" i="3"/>
  <c r="BB62" i="3"/>
  <c r="AN62" i="3"/>
  <c r="AQ62" i="3"/>
  <c r="AR62" i="3"/>
  <c r="BC62" i="3"/>
  <c r="AS62" i="3"/>
  <c r="AV62" i="3"/>
  <c r="AW62" i="3"/>
  <c r="BD62" i="3"/>
  <c r="BE62" i="3"/>
  <c r="BQ62" i="3"/>
  <c r="BU63" i="3"/>
  <c r="BG63" i="3"/>
  <c r="X63" i="3"/>
  <c r="BN63" i="3" s="1"/>
  <c r="Y63" i="3"/>
  <c r="AD63" i="3"/>
  <c r="AG63" i="3"/>
  <c r="AH63" i="3"/>
  <c r="BA63" i="3"/>
  <c r="AI63" i="3"/>
  <c r="AL63" i="3"/>
  <c r="AM63" i="3"/>
  <c r="BB63" i="3"/>
  <c r="AN63" i="3"/>
  <c r="AQ63" i="3"/>
  <c r="AR63" i="3"/>
  <c r="BC63" i="3"/>
  <c r="AS63" i="3"/>
  <c r="AV63" i="3"/>
  <c r="AW63" i="3"/>
  <c r="BD63" i="3"/>
  <c r="BE63" i="3"/>
  <c r="BM63" i="3"/>
  <c r="BQ63" i="3"/>
  <c r="BG64" i="3"/>
  <c r="X64" i="3"/>
  <c r="BN64" i="3" s="1"/>
  <c r="Y64" i="3"/>
  <c r="AD64" i="3"/>
  <c r="AG64" i="3"/>
  <c r="AH64" i="3"/>
  <c r="BA64" i="3"/>
  <c r="AI64" i="3"/>
  <c r="AL64" i="3"/>
  <c r="AM64" i="3"/>
  <c r="BB64" i="3"/>
  <c r="AN64" i="3"/>
  <c r="AQ64" i="3"/>
  <c r="AR64" i="3"/>
  <c r="BC64" i="3"/>
  <c r="AS64" i="3"/>
  <c r="AV64" i="3"/>
  <c r="AW64" i="3"/>
  <c r="BD64" i="3"/>
  <c r="BE64" i="3"/>
  <c r="BM64" i="3"/>
  <c r="BQ64" i="3"/>
  <c r="BG65" i="3"/>
  <c r="X65" i="3"/>
  <c r="BN65" i="3" s="1"/>
  <c r="Y65" i="3"/>
  <c r="AD65" i="3"/>
  <c r="AG65" i="3"/>
  <c r="AH65" i="3"/>
  <c r="BA65" i="3"/>
  <c r="AI65" i="3"/>
  <c r="AL65" i="3"/>
  <c r="AM65" i="3"/>
  <c r="BB65" i="3"/>
  <c r="AN65" i="3"/>
  <c r="AQ65" i="3"/>
  <c r="AR65" i="3"/>
  <c r="BC65" i="3"/>
  <c r="AS65" i="3"/>
  <c r="AV65" i="3"/>
  <c r="AW65" i="3"/>
  <c r="BD65" i="3"/>
  <c r="BE65" i="3"/>
  <c r="BM65" i="3"/>
  <c r="BQ65" i="3"/>
  <c r="X66" i="3"/>
  <c r="BN66" i="3" s="1"/>
  <c r="Y66" i="3"/>
  <c r="AD66" i="3"/>
  <c r="AG66" i="3"/>
  <c r="AH66" i="3"/>
  <c r="BA66" i="3"/>
  <c r="AI66" i="3"/>
  <c r="AL66" i="3"/>
  <c r="AM66" i="3"/>
  <c r="BB66" i="3"/>
  <c r="AN66" i="3"/>
  <c r="AQ66" i="3"/>
  <c r="AR66" i="3"/>
  <c r="BC66" i="3"/>
  <c r="AS66" i="3"/>
  <c r="AV66" i="3"/>
  <c r="AW66" i="3"/>
  <c r="BD66" i="3"/>
  <c r="BE66" i="3"/>
  <c r="BM66" i="3"/>
  <c r="BQ66" i="3"/>
  <c r="BG67" i="3"/>
  <c r="X67" i="3"/>
  <c r="BN67" i="3" s="1"/>
  <c r="Y67" i="3"/>
  <c r="AD67" i="3"/>
  <c r="AG67" i="3"/>
  <c r="AH67" i="3"/>
  <c r="BA67" i="3"/>
  <c r="AI67" i="3"/>
  <c r="AL67" i="3"/>
  <c r="AM67" i="3"/>
  <c r="BB67" i="3"/>
  <c r="AN67" i="3"/>
  <c r="AQ67" i="3"/>
  <c r="AR67" i="3"/>
  <c r="BC67" i="3"/>
  <c r="AS67" i="3"/>
  <c r="AV67" i="3"/>
  <c r="AW67" i="3"/>
  <c r="BD67" i="3"/>
  <c r="BE67" i="3"/>
  <c r="BM67" i="3"/>
  <c r="BQ67" i="3"/>
  <c r="BK68" i="3"/>
  <c r="BG68" i="3"/>
  <c r="X68" i="3"/>
  <c r="BN68" i="3" s="1"/>
  <c r="Y68" i="3"/>
  <c r="AD68" i="3"/>
  <c r="AG68" i="3"/>
  <c r="AH68" i="3"/>
  <c r="BA68" i="3"/>
  <c r="AI68" i="3"/>
  <c r="AL68" i="3"/>
  <c r="AM68" i="3"/>
  <c r="BB68" i="3"/>
  <c r="AN68" i="3"/>
  <c r="AQ68" i="3"/>
  <c r="AR68" i="3"/>
  <c r="BC68" i="3"/>
  <c r="AS68" i="3"/>
  <c r="AV68" i="3"/>
  <c r="AW68" i="3"/>
  <c r="BD68" i="3"/>
  <c r="BE68" i="3"/>
  <c r="BM68" i="3"/>
  <c r="BQ68" i="3"/>
  <c r="BG69" i="3"/>
  <c r="AD69" i="3"/>
  <c r="AG69" i="3"/>
  <c r="AH69" i="3"/>
  <c r="BA69" i="3"/>
  <c r="AI69" i="3"/>
  <c r="AL69" i="3"/>
  <c r="AM69" i="3"/>
  <c r="BB69" i="3"/>
  <c r="AN69" i="3"/>
  <c r="AQ69" i="3"/>
  <c r="AR69" i="3"/>
  <c r="BC69" i="3"/>
  <c r="AS69" i="3"/>
  <c r="AV69" i="3"/>
  <c r="AW69" i="3"/>
  <c r="BD69" i="3"/>
  <c r="BE69" i="3"/>
  <c r="BQ69" i="3"/>
  <c r="AD70" i="3"/>
  <c r="AG70" i="3"/>
  <c r="AH70" i="3"/>
  <c r="BA70" i="3"/>
  <c r="AI70" i="3"/>
  <c r="AL70" i="3"/>
  <c r="AM70" i="3"/>
  <c r="BB70" i="3"/>
  <c r="AN70" i="3"/>
  <c r="AQ70" i="3"/>
  <c r="AR70" i="3"/>
  <c r="BC70" i="3"/>
  <c r="AS70" i="3"/>
  <c r="AV70" i="3"/>
  <c r="AW70" i="3"/>
  <c r="BD70" i="3"/>
  <c r="BE70" i="3"/>
  <c r="BQ70" i="3"/>
  <c r="BF71" i="3"/>
  <c r="BG71" i="3"/>
  <c r="X71" i="3"/>
  <c r="BN71" i="3" s="1"/>
  <c r="Y71" i="3"/>
  <c r="AD71" i="3"/>
  <c r="BO71" i="3"/>
  <c r="AG71" i="3"/>
  <c r="AH71" i="3"/>
  <c r="BA71" i="3"/>
  <c r="AI71" i="3"/>
  <c r="AL71" i="3"/>
  <c r="AM71" i="3"/>
  <c r="BB71" i="3"/>
  <c r="AN71" i="3"/>
  <c r="AQ71" i="3"/>
  <c r="AR71" i="3"/>
  <c r="BC71" i="3"/>
  <c r="AS71" i="3"/>
  <c r="AV71" i="3"/>
  <c r="AW71" i="3"/>
  <c r="BD71" i="3"/>
  <c r="BE71" i="3"/>
  <c r="BM71" i="3"/>
  <c r="BQ71" i="3"/>
  <c r="BJ72" i="3"/>
  <c r="BG72" i="3"/>
  <c r="X72" i="3"/>
  <c r="BN72" i="3" s="1"/>
  <c r="Y72" i="3"/>
  <c r="AD72" i="3"/>
  <c r="AG72" i="3"/>
  <c r="AH72" i="3"/>
  <c r="BA72" i="3"/>
  <c r="AI72" i="3"/>
  <c r="AL72" i="3"/>
  <c r="AM72" i="3"/>
  <c r="BB72" i="3"/>
  <c r="AN72" i="3"/>
  <c r="AQ72" i="3"/>
  <c r="AR72" i="3"/>
  <c r="BC72" i="3"/>
  <c r="AS72" i="3"/>
  <c r="AV72" i="3"/>
  <c r="AW72" i="3"/>
  <c r="BD72" i="3"/>
  <c r="BE72" i="3"/>
  <c r="BM72" i="3"/>
  <c r="BQ72" i="3"/>
  <c r="BF73" i="3"/>
  <c r="BG73" i="3"/>
  <c r="X73" i="3"/>
  <c r="BN73" i="3" s="1"/>
  <c r="Y73" i="3"/>
  <c r="AD73" i="3"/>
  <c r="AG73" i="3"/>
  <c r="AH73" i="3"/>
  <c r="BA73" i="3"/>
  <c r="AI73" i="3"/>
  <c r="AL73" i="3"/>
  <c r="AM73" i="3"/>
  <c r="BB73" i="3"/>
  <c r="AN73" i="3"/>
  <c r="AQ73" i="3"/>
  <c r="AR73" i="3"/>
  <c r="BC73" i="3"/>
  <c r="AS73" i="3"/>
  <c r="AV73" i="3"/>
  <c r="AW73" i="3"/>
  <c r="BD73" i="3"/>
  <c r="BE73" i="3"/>
  <c r="BM73" i="3"/>
  <c r="BQ73" i="3"/>
  <c r="X74" i="3"/>
  <c r="BN74" i="3" s="1"/>
  <c r="Y74" i="3"/>
  <c r="AD74" i="3"/>
  <c r="AG74" i="3"/>
  <c r="AH74" i="3"/>
  <c r="BA74" i="3"/>
  <c r="AI74" i="3"/>
  <c r="AL74" i="3"/>
  <c r="AM74" i="3"/>
  <c r="BB74" i="3"/>
  <c r="AN74" i="3"/>
  <c r="AQ74" i="3"/>
  <c r="AR74" i="3"/>
  <c r="BC74" i="3"/>
  <c r="AS74" i="3"/>
  <c r="AV74" i="3"/>
  <c r="AW74" i="3"/>
  <c r="BD74" i="3"/>
  <c r="BE74" i="3"/>
  <c r="BM74" i="3"/>
  <c r="BQ74" i="3"/>
  <c r="BU75" i="3"/>
  <c r="BG75" i="3"/>
  <c r="X75" i="3"/>
  <c r="BN75" i="3" s="1"/>
  <c r="Y75" i="3"/>
  <c r="AD75" i="3"/>
  <c r="AG75" i="3"/>
  <c r="AH75" i="3"/>
  <c r="BA75" i="3"/>
  <c r="AI75" i="3"/>
  <c r="AL75" i="3"/>
  <c r="AM75" i="3"/>
  <c r="BB75" i="3"/>
  <c r="AN75" i="3"/>
  <c r="AQ75" i="3"/>
  <c r="AR75" i="3"/>
  <c r="BC75" i="3"/>
  <c r="AS75" i="3"/>
  <c r="AV75" i="3"/>
  <c r="AW75" i="3"/>
  <c r="BD75" i="3"/>
  <c r="BE75" i="3"/>
  <c r="BM75" i="3"/>
  <c r="BQ75" i="3"/>
  <c r="BK76" i="3"/>
  <c r="BG76" i="3"/>
  <c r="X76" i="3"/>
  <c r="BN76" i="3" s="1"/>
  <c r="Y76" i="3"/>
  <c r="AD76" i="3"/>
  <c r="AG76" i="3"/>
  <c r="AH76" i="3"/>
  <c r="BA76" i="3"/>
  <c r="AI76" i="3"/>
  <c r="AL76" i="3"/>
  <c r="AM76" i="3"/>
  <c r="BB76" i="3"/>
  <c r="AN76" i="3"/>
  <c r="AQ76" i="3"/>
  <c r="AR76" i="3"/>
  <c r="BC76" i="3"/>
  <c r="AS76" i="3"/>
  <c r="AV76" i="3"/>
  <c r="AW76" i="3"/>
  <c r="BD76" i="3"/>
  <c r="BE76" i="3"/>
  <c r="BM76" i="3"/>
  <c r="BQ76" i="3"/>
  <c r="BG77" i="3"/>
  <c r="X77" i="3"/>
  <c r="BN77" i="3" s="1"/>
  <c r="Y77" i="3"/>
  <c r="AD77" i="3"/>
  <c r="AG77" i="3"/>
  <c r="AH77" i="3"/>
  <c r="BA77" i="3"/>
  <c r="AI77" i="3"/>
  <c r="AL77" i="3"/>
  <c r="AM77" i="3"/>
  <c r="BB77" i="3"/>
  <c r="AN77" i="3"/>
  <c r="AQ77" i="3"/>
  <c r="AR77" i="3"/>
  <c r="BC77" i="3"/>
  <c r="AS77" i="3"/>
  <c r="AV77" i="3"/>
  <c r="AW77" i="3"/>
  <c r="BD77" i="3"/>
  <c r="BE77" i="3"/>
  <c r="BM77" i="3"/>
  <c r="BQ77" i="3"/>
  <c r="BU78" i="3"/>
  <c r="X78" i="3"/>
  <c r="BN78" i="3" s="1"/>
  <c r="Y78" i="3"/>
  <c r="AD78" i="3"/>
  <c r="AG78" i="3"/>
  <c r="AH78" i="3"/>
  <c r="BA78" i="3"/>
  <c r="AI78" i="3"/>
  <c r="AL78" i="3"/>
  <c r="AM78" i="3"/>
  <c r="BB78" i="3"/>
  <c r="AN78" i="3"/>
  <c r="AQ78" i="3"/>
  <c r="AR78" i="3"/>
  <c r="BC78" i="3"/>
  <c r="AS78" i="3"/>
  <c r="AV78" i="3"/>
  <c r="AW78" i="3"/>
  <c r="BD78" i="3"/>
  <c r="BE78" i="3"/>
  <c r="BM78" i="3"/>
  <c r="BQ78" i="3"/>
  <c r="BG79" i="3"/>
  <c r="X79" i="3"/>
  <c r="BN79" i="3" s="1"/>
  <c r="Y79" i="3"/>
  <c r="AD79" i="3"/>
  <c r="AG79" i="3"/>
  <c r="AH79" i="3"/>
  <c r="BA79" i="3"/>
  <c r="AI79" i="3"/>
  <c r="AL79" i="3"/>
  <c r="AM79" i="3"/>
  <c r="BB79" i="3"/>
  <c r="AN79" i="3"/>
  <c r="AQ79" i="3"/>
  <c r="AR79" i="3"/>
  <c r="BC79" i="3"/>
  <c r="AS79" i="3"/>
  <c r="AV79" i="3"/>
  <c r="AW79" i="3"/>
  <c r="BD79" i="3"/>
  <c r="BE79" i="3"/>
  <c r="BM79" i="3"/>
  <c r="BQ79" i="3"/>
  <c r="BK80" i="3"/>
  <c r="BG80" i="3"/>
  <c r="X80" i="3"/>
  <c r="BN80" i="3" s="1"/>
  <c r="Y80" i="3"/>
  <c r="AD80" i="3"/>
  <c r="AG80" i="3"/>
  <c r="AH80" i="3"/>
  <c r="BA80" i="3"/>
  <c r="AI80" i="3"/>
  <c r="AL80" i="3"/>
  <c r="AM80" i="3"/>
  <c r="BB80" i="3"/>
  <c r="AN80" i="3"/>
  <c r="AQ80" i="3"/>
  <c r="AR80" i="3"/>
  <c r="BC80" i="3"/>
  <c r="AS80" i="3"/>
  <c r="AV80" i="3"/>
  <c r="AW80" i="3"/>
  <c r="BD80" i="3"/>
  <c r="BE80" i="3"/>
  <c r="BM80" i="3"/>
  <c r="BQ80" i="3"/>
  <c r="BG81" i="3"/>
  <c r="X81" i="3"/>
  <c r="BN81" i="3" s="1"/>
  <c r="Y81" i="3"/>
  <c r="AD81" i="3"/>
  <c r="AG81" i="3"/>
  <c r="AH81" i="3"/>
  <c r="BA81" i="3"/>
  <c r="AI81" i="3"/>
  <c r="AL81" i="3"/>
  <c r="AM81" i="3"/>
  <c r="BB81" i="3"/>
  <c r="AN81" i="3"/>
  <c r="AQ81" i="3"/>
  <c r="AR81" i="3"/>
  <c r="BC81" i="3"/>
  <c r="AS81" i="3"/>
  <c r="AV81" i="3"/>
  <c r="AW81" i="3"/>
  <c r="BD81" i="3"/>
  <c r="BE81" i="3"/>
  <c r="BM81" i="3"/>
  <c r="BQ81" i="3"/>
  <c r="X82" i="3"/>
  <c r="BN82" i="3" s="1"/>
  <c r="Y82" i="3"/>
  <c r="AD82" i="3"/>
  <c r="AG82" i="3"/>
  <c r="AH82" i="3"/>
  <c r="BA82" i="3"/>
  <c r="AI82" i="3"/>
  <c r="AL82" i="3"/>
  <c r="AM82" i="3"/>
  <c r="BB82" i="3"/>
  <c r="AN82" i="3"/>
  <c r="AQ82" i="3"/>
  <c r="AR82" i="3"/>
  <c r="BC82" i="3"/>
  <c r="AS82" i="3"/>
  <c r="AV82" i="3"/>
  <c r="AW82" i="3"/>
  <c r="BD82" i="3"/>
  <c r="BE82" i="3"/>
  <c r="BM82" i="3"/>
  <c r="BQ82" i="3"/>
  <c r="BU83" i="3"/>
  <c r="BG83" i="3"/>
  <c r="X83" i="3"/>
  <c r="BN83" i="3" s="1"/>
  <c r="Y83" i="3"/>
  <c r="AD83" i="3"/>
  <c r="AG83" i="3"/>
  <c r="AH83" i="3"/>
  <c r="BA83" i="3"/>
  <c r="AI83" i="3"/>
  <c r="AL83" i="3"/>
  <c r="AM83" i="3"/>
  <c r="BB83" i="3"/>
  <c r="AN83" i="3"/>
  <c r="AQ83" i="3"/>
  <c r="AR83" i="3"/>
  <c r="BC83" i="3"/>
  <c r="AS83" i="3"/>
  <c r="AV83" i="3"/>
  <c r="AW83" i="3"/>
  <c r="BD83" i="3"/>
  <c r="BE83" i="3"/>
  <c r="BM83" i="3"/>
  <c r="BQ83" i="3"/>
  <c r="BF84" i="3"/>
  <c r="BG84" i="3"/>
  <c r="X84" i="3"/>
  <c r="BN84" i="3" s="1"/>
  <c r="Y84" i="3"/>
  <c r="AD84" i="3"/>
  <c r="AG84" i="3"/>
  <c r="AH84" i="3"/>
  <c r="BA84" i="3"/>
  <c r="AI84" i="3"/>
  <c r="AL84" i="3"/>
  <c r="AM84" i="3"/>
  <c r="BB84" i="3"/>
  <c r="AN84" i="3"/>
  <c r="AQ84" i="3"/>
  <c r="AR84" i="3"/>
  <c r="BC84" i="3"/>
  <c r="AS84" i="3"/>
  <c r="AV84" i="3"/>
  <c r="AW84" i="3"/>
  <c r="BD84" i="3"/>
  <c r="BE84" i="3"/>
  <c r="BM84" i="3"/>
  <c r="BQ84" i="3"/>
  <c r="BG85" i="3"/>
  <c r="X85" i="3"/>
  <c r="BN85" i="3" s="1"/>
  <c r="Y85" i="3"/>
  <c r="AD85" i="3"/>
  <c r="AG85" i="3"/>
  <c r="AH85" i="3"/>
  <c r="BA85" i="3"/>
  <c r="AI85" i="3"/>
  <c r="AL85" i="3"/>
  <c r="AM85" i="3"/>
  <c r="BB85" i="3"/>
  <c r="AN85" i="3"/>
  <c r="AQ85" i="3"/>
  <c r="AR85" i="3"/>
  <c r="BC85" i="3"/>
  <c r="AS85" i="3"/>
  <c r="AV85" i="3"/>
  <c r="AW85" i="3"/>
  <c r="BD85" i="3"/>
  <c r="BE85" i="3"/>
  <c r="BM85" i="3"/>
  <c r="BQ85" i="3"/>
  <c r="BJ86" i="3"/>
  <c r="X86" i="3"/>
  <c r="BN86" i="3" s="1"/>
  <c r="Y86" i="3"/>
  <c r="AD86" i="3"/>
  <c r="AG86" i="3"/>
  <c r="AH86" i="3"/>
  <c r="BA86" i="3"/>
  <c r="AI86" i="3"/>
  <c r="AL86" i="3"/>
  <c r="AM86" i="3"/>
  <c r="BB86" i="3"/>
  <c r="AN86" i="3"/>
  <c r="AQ86" i="3"/>
  <c r="AR86" i="3"/>
  <c r="BC86" i="3"/>
  <c r="AS86" i="3"/>
  <c r="AV86" i="3"/>
  <c r="AW86" i="3"/>
  <c r="BD86" i="3"/>
  <c r="BE86" i="3"/>
  <c r="BM86" i="3"/>
  <c r="BQ86" i="3"/>
  <c r="BG87" i="3"/>
  <c r="X87" i="3"/>
  <c r="BN87" i="3" s="1"/>
  <c r="Y87" i="3"/>
  <c r="AD87" i="3"/>
  <c r="AG87" i="3"/>
  <c r="AH87" i="3"/>
  <c r="BA87" i="3"/>
  <c r="AI87" i="3"/>
  <c r="AL87" i="3"/>
  <c r="AM87" i="3"/>
  <c r="BB87" i="3"/>
  <c r="AN87" i="3"/>
  <c r="AQ87" i="3"/>
  <c r="AR87" i="3"/>
  <c r="BC87" i="3"/>
  <c r="AS87" i="3"/>
  <c r="AV87" i="3"/>
  <c r="AW87" i="3"/>
  <c r="BD87" i="3"/>
  <c r="BE87" i="3"/>
  <c r="BM87" i="3"/>
  <c r="BQ87" i="3"/>
  <c r="BG88" i="3"/>
  <c r="X88" i="3"/>
  <c r="BN88" i="3" s="1"/>
  <c r="Y88" i="3"/>
  <c r="AD88" i="3"/>
  <c r="AG88" i="3"/>
  <c r="AH88" i="3"/>
  <c r="BA88" i="3"/>
  <c r="AI88" i="3"/>
  <c r="AL88" i="3"/>
  <c r="AM88" i="3"/>
  <c r="BB88" i="3"/>
  <c r="AN88" i="3"/>
  <c r="AQ88" i="3"/>
  <c r="AR88" i="3"/>
  <c r="BC88" i="3"/>
  <c r="AS88" i="3"/>
  <c r="AV88" i="3"/>
  <c r="AW88" i="3"/>
  <c r="BD88" i="3"/>
  <c r="BE88" i="3"/>
  <c r="BM88" i="3"/>
  <c r="BQ88" i="3"/>
  <c r="BU89" i="3"/>
  <c r="BG89" i="3"/>
  <c r="X89" i="3"/>
  <c r="BN89" i="3" s="1"/>
  <c r="Y89" i="3"/>
  <c r="AD89" i="3"/>
  <c r="AG89" i="3"/>
  <c r="AH89" i="3"/>
  <c r="BA89" i="3"/>
  <c r="AI89" i="3"/>
  <c r="AL89" i="3"/>
  <c r="AM89" i="3"/>
  <c r="BB89" i="3"/>
  <c r="AN89" i="3"/>
  <c r="AQ89" i="3"/>
  <c r="AR89" i="3"/>
  <c r="BC89" i="3"/>
  <c r="AS89" i="3"/>
  <c r="AV89" i="3"/>
  <c r="AW89" i="3"/>
  <c r="BD89" i="3"/>
  <c r="BE89" i="3"/>
  <c r="BM89" i="3"/>
  <c r="BQ89" i="3"/>
  <c r="X90" i="3"/>
  <c r="BN90" i="3" s="1"/>
  <c r="Y90" i="3"/>
  <c r="AD90" i="3"/>
  <c r="AG90" i="3"/>
  <c r="AH90" i="3"/>
  <c r="BA90" i="3"/>
  <c r="AI90" i="3"/>
  <c r="AL90" i="3"/>
  <c r="AM90" i="3"/>
  <c r="BB90" i="3"/>
  <c r="AN90" i="3"/>
  <c r="AQ90" i="3"/>
  <c r="AR90" i="3"/>
  <c r="BC90" i="3"/>
  <c r="AS90" i="3"/>
  <c r="AV90" i="3"/>
  <c r="AW90" i="3"/>
  <c r="BD90" i="3"/>
  <c r="BE90" i="3"/>
  <c r="BM90" i="3"/>
  <c r="BQ90" i="3"/>
  <c r="BG91" i="3"/>
  <c r="X91" i="3"/>
  <c r="BN91" i="3" s="1"/>
  <c r="Y91" i="3"/>
  <c r="AD91" i="3"/>
  <c r="AG91" i="3"/>
  <c r="AH91" i="3"/>
  <c r="BA91" i="3"/>
  <c r="AI91" i="3"/>
  <c r="AL91" i="3"/>
  <c r="AM91" i="3"/>
  <c r="BB91" i="3"/>
  <c r="AN91" i="3"/>
  <c r="AQ91" i="3"/>
  <c r="AR91" i="3"/>
  <c r="BC91" i="3"/>
  <c r="AS91" i="3"/>
  <c r="AV91" i="3"/>
  <c r="AW91" i="3"/>
  <c r="BD91" i="3"/>
  <c r="BE91" i="3"/>
  <c r="BM91" i="3"/>
  <c r="BQ91" i="3"/>
  <c r="BG92" i="3"/>
  <c r="X92" i="3"/>
  <c r="BN92" i="3" s="1"/>
  <c r="Y92" i="3"/>
  <c r="AD92" i="3"/>
  <c r="AG92" i="3"/>
  <c r="AH92" i="3"/>
  <c r="BA92" i="3"/>
  <c r="AI92" i="3"/>
  <c r="AL92" i="3"/>
  <c r="AM92" i="3"/>
  <c r="BB92" i="3"/>
  <c r="AN92" i="3"/>
  <c r="AQ92" i="3"/>
  <c r="AR92" i="3"/>
  <c r="AS92" i="3"/>
  <c r="AV92" i="3"/>
  <c r="AW92" i="3"/>
  <c r="BD92" i="3"/>
  <c r="BC92" i="3"/>
  <c r="BE92" i="3"/>
  <c r="BM92" i="3"/>
  <c r="BQ92" i="3"/>
  <c r="BK93" i="3"/>
  <c r="BG93" i="3"/>
  <c r="X93" i="3"/>
  <c r="BN93" i="3" s="1"/>
  <c r="Y93" i="3"/>
  <c r="AD93" i="3"/>
  <c r="AG93" i="3"/>
  <c r="AH93" i="3"/>
  <c r="BA93" i="3"/>
  <c r="AI93" i="3"/>
  <c r="AL93" i="3"/>
  <c r="AM93" i="3"/>
  <c r="BB93" i="3"/>
  <c r="AN93" i="3"/>
  <c r="AQ93" i="3"/>
  <c r="AR93" i="3"/>
  <c r="BC93" i="3"/>
  <c r="AS93" i="3"/>
  <c r="AV93" i="3"/>
  <c r="AW93" i="3"/>
  <c r="BD93" i="3"/>
  <c r="BE93" i="3"/>
  <c r="BM93" i="3"/>
  <c r="BQ93" i="3"/>
  <c r="X94" i="3"/>
  <c r="BN94" i="3" s="1"/>
  <c r="Y94" i="3"/>
  <c r="AD94" i="3"/>
  <c r="AG94" i="3"/>
  <c r="AH94" i="3"/>
  <c r="BA94" i="3"/>
  <c r="AI94" i="3"/>
  <c r="AL94" i="3"/>
  <c r="AM94" i="3"/>
  <c r="BB94" i="3"/>
  <c r="AN94" i="3"/>
  <c r="AQ94" i="3"/>
  <c r="AR94" i="3"/>
  <c r="BC94" i="3"/>
  <c r="AS94" i="3"/>
  <c r="AV94" i="3"/>
  <c r="AW94" i="3"/>
  <c r="BD94" i="3"/>
  <c r="BE94" i="3"/>
  <c r="BM94" i="3"/>
  <c r="BQ94" i="3"/>
  <c r="BG95" i="3"/>
  <c r="X95" i="3"/>
  <c r="BN95" i="3" s="1"/>
  <c r="Y95" i="3"/>
  <c r="AD95" i="3"/>
  <c r="AG95" i="3"/>
  <c r="AH95" i="3"/>
  <c r="BA95" i="3"/>
  <c r="AI95" i="3"/>
  <c r="AL95" i="3"/>
  <c r="AM95" i="3"/>
  <c r="BB95" i="3"/>
  <c r="AN95" i="3"/>
  <c r="AQ95" i="3"/>
  <c r="AR95" i="3"/>
  <c r="BC95" i="3"/>
  <c r="AS95" i="3"/>
  <c r="AV95" i="3"/>
  <c r="AW95" i="3"/>
  <c r="BD95" i="3"/>
  <c r="BE95" i="3"/>
  <c r="BM95" i="3"/>
  <c r="BQ95" i="3"/>
  <c r="BG96" i="3"/>
  <c r="X96" i="3"/>
  <c r="BN96" i="3" s="1"/>
  <c r="Y96" i="3"/>
  <c r="AD96" i="3"/>
  <c r="BO96" i="3"/>
  <c r="AG96" i="3"/>
  <c r="AH96" i="3"/>
  <c r="BA96" i="3"/>
  <c r="AI96" i="3"/>
  <c r="AL96" i="3"/>
  <c r="AM96" i="3"/>
  <c r="BB96" i="3"/>
  <c r="AN96" i="3"/>
  <c r="AQ96" i="3"/>
  <c r="AR96" i="3"/>
  <c r="BC96" i="3"/>
  <c r="AS96" i="3"/>
  <c r="AV96" i="3"/>
  <c r="AW96" i="3"/>
  <c r="BD96" i="3"/>
  <c r="BE96" i="3"/>
  <c r="BM96" i="3"/>
  <c r="BQ96" i="3"/>
  <c r="BG97" i="3"/>
  <c r="X97" i="3"/>
  <c r="BN97" i="3" s="1"/>
  <c r="Y97" i="3"/>
  <c r="AD97" i="3"/>
  <c r="AG97" i="3"/>
  <c r="AH97" i="3"/>
  <c r="BA97" i="3"/>
  <c r="AI97" i="3"/>
  <c r="AL97" i="3"/>
  <c r="AM97" i="3"/>
  <c r="BB97" i="3"/>
  <c r="AN97" i="3"/>
  <c r="AQ97" i="3"/>
  <c r="AR97" i="3"/>
  <c r="BC97" i="3"/>
  <c r="AS97" i="3"/>
  <c r="AV97" i="3"/>
  <c r="AW97" i="3"/>
  <c r="BD97" i="3"/>
  <c r="BE97" i="3"/>
  <c r="BM97" i="3"/>
  <c r="BQ97" i="3"/>
  <c r="BJ98" i="3"/>
  <c r="X98" i="3"/>
  <c r="BN98" i="3" s="1"/>
  <c r="Y98" i="3"/>
  <c r="AD98" i="3"/>
  <c r="BO98" i="3"/>
  <c r="AG98" i="3"/>
  <c r="AH98" i="3"/>
  <c r="BA98" i="3"/>
  <c r="AI98" i="3"/>
  <c r="AL98" i="3"/>
  <c r="AM98" i="3"/>
  <c r="BB98" i="3"/>
  <c r="AN98" i="3"/>
  <c r="AQ98" i="3"/>
  <c r="AR98" i="3"/>
  <c r="BC98" i="3"/>
  <c r="AS98" i="3"/>
  <c r="AV98" i="3"/>
  <c r="AW98" i="3"/>
  <c r="BD98" i="3"/>
  <c r="BE98" i="3"/>
  <c r="BM98" i="3"/>
  <c r="BQ98" i="3"/>
  <c r="BG99" i="3"/>
  <c r="X99" i="3"/>
  <c r="BN99" i="3" s="1"/>
  <c r="Y99" i="3"/>
  <c r="AD99" i="3"/>
  <c r="AG99" i="3"/>
  <c r="AH99" i="3"/>
  <c r="BA99" i="3"/>
  <c r="AI99" i="3"/>
  <c r="AL99" i="3"/>
  <c r="AM99" i="3"/>
  <c r="BB99" i="3"/>
  <c r="AN99" i="3"/>
  <c r="AQ99" i="3"/>
  <c r="AR99" i="3"/>
  <c r="BC99" i="3"/>
  <c r="AS99" i="3"/>
  <c r="AV99" i="3"/>
  <c r="AW99" i="3"/>
  <c r="BD99" i="3"/>
  <c r="BE99" i="3"/>
  <c r="BM99" i="3"/>
  <c r="BQ99" i="3"/>
  <c r="BU100" i="3"/>
  <c r="BG100" i="3"/>
  <c r="X100" i="3"/>
  <c r="BN100" i="3" s="1"/>
  <c r="Y100" i="3"/>
  <c r="AD100" i="3"/>
  <c r="AG100" i="3"/>
  <c r="AH100" i="3"/>
  <c r="BA100" i="3"/>
  <c r="AI100" i="3"/>
  <c r="AL100" i="3"/>
  <c r="AM100" i="3"/>
  <c r="BB100" i="3"/>
  <c r="AN100" i="3"/>
  <c r="AQ100" i="3"/>
  <c r="AR100" i="3"/>
  <c r="BC100" i="3"/>
  <c r="AS100" i="3"/>
  <c r="AV100" i="3"/>
  <c r="AW100" i="3"/>
  <c r="BD100" i="3"/>
  <c r="BE100" i="3"/>
  <c r="BM100" i="3"/>
  <c r="BQ100" i="3"/>
  <c r="BG101" i="3"/>
  <c r="X101" i="3"/>
  <c r="BN101" i="3" s="1"/>
  <c r="Y101" i="3"/>
  <c r="AD101" i="3"/>
  <c r="AG101" i="3"/>
  <c r="AH101" i="3"/>
  <c r="BA101" i="3"/>
  <c r="AI101" i="3"/>
  <c r="AL101" i="3"/>
  <c r="AM101" i="3"/>
  <c r="BB101" i="3"/>
  <c r="AN101" i="3"/>
  <c r="AQ101" i="3"/>
  <c r="AR101" i="3"/>
  <c r="BC101" i="3"/>
  <c r="AS101" i="3"/>
  <c r="AV101" i="3"/>
  <c r="AW101" i="3"/>
  <c r="BD101" i="3"/>
  <c r="BE101" i="3"/>
  <c r="BM101" i="3"/>
  <c r="BQ101" i="3"/>
  <c r="BG102" i="3"/>
  <c r="X102" i="3"/>
  <c r="BN102" i="3" s="1"/>
  <c r="Y102" i="3"/>
  <c r="AD102" i="3"/>
  <c r="AG102" i="3"/>
  <c r="AH102" i="3"/>
  <c r="BA102" i="3"/>
  <c r="AI102" i="3"/>
  <c r="AL102" i="3"/>
  <c r="AM102" i="3"/>
  <c r="BB102" i="3"/>
  <c r="AN102" i="3"/>
  <c r="AQ102" i="3"/>
  <c r="AR102" i="3"/>
  <c r="BC102" i="3"/>
  <c r="AS102" i="3"/>
  <c r="AV102" i="3"/>
  <c r="AW102" i="3"/>
  <c r="BD102" i="3"/>
  <c r="BE102" i="3"/>
  <c r="BM102" i="3"/>
  <c r="BQ102" i="3"/>
  <c r="BG103" i="3"/>
  <c r="X103" i="3"/>
  <c r="BN103" i="3" s="1"/>
  <c r="Y103" i="3"/>
  <c r="AD103" i="3"/>
  <c r="AG103" i="3"/>
  <c r="AH103" i="3"/>
  <c r="AI103" i="3"/>
  <c r="AL103" i="3"/>
  <c r="AM103" i="3"/>
  <c r="BB103" i="3"/>
  <c r="AN103" i="3"/>
  <c r="AQ103" i="3"/>
  <c r="AR103" i="3"/>
  <c r="BC103" i="3"/>
  <c r="AS103" i="3"/>
  <c r="AV103" i="3"/>
  <c r="AW103" i="3"/>
  <c r="BD103" i="3"/>
  <c r="BA103" i="3"/>
  <c r="BE103" i="3"/>
  <c r="BM103" i="3"/>
  <c r="BQ103" i="3"/>
  <c r="BJ104" i="3"/>
  <c r="BG104" i="3"/>
  <c r="X104" i="3"/>
  <c r="BN104" i="3" s="1"/>
  <c r="Y104" i="3"/>
  <c r="AD104" i="3"/>
  <c r="AG104" i="3"/>
  <c r="AH104" i="3"/>
  <c r="BA104" i="3"/>
  <c r="AI104" i="3"/>
  <c r="AL104" i="3"/>
  <c r="AM104" i="3"/>
  <c r="BB104" i="3"/>
  <c r="AN104" i="3"/>
  <c r="AQ104" i="3"/>
  <c r="AR104" i="3"/>
  <c r="BC104" i="3"/>
  <c r="AS104" i="3"/>
  <c r="AV104" i="3"/>
  <c r="AW104" i="3"/>
  <c r="BD104" i="3"/>
  <c r="BE104" i="3"/>
  <c r="BM104" i="3"/>
  <c r="BQ104" i="3"/>
  <c r="BG105" i="3"/>
  <c r="X105" i="3"/>
  <c r="BN105" i="3" s="1"/>
  <c r="Y105" i="3"/>
  <c r="AD105" i="3"/>
  <c r="AG105" i="3"/>
  <c r="AH105" i="3"/>
  <c r="BA105" i="3"/>
  <c r="AI105" i="3"/>
  <c r="AL105" i="3"/>
  <c r="AM105" i="3"/>
  <c r="BB105" i="3"/>
  <c r="AN105" i="3"/>
  <c r="AQ105" i="3"/>
  <c r="AR105" i="3"/>
  <c r="BC105" i="3"/>
  <c r="AS105" i="3"/>
  <c r="AV105" i="3"/>
  <c r="AW105" i="3"/>
  <c r="BD105" i="3"/>
  <c r="BE105" i="3"/>
  <c r="BM105" i="3"/>
  <c r="BQ105" i="3"/>
  <c r="BF106" i="3"/>
  <c r="BG106" i="3"/>
  <c r="X106" i="3"/>
  <c r="BN106" i="3" s="1"/>
  <c r="Y106" i="3"/>
  <c r="AD106" i="3"/>
  <c r="AG106" i="3"/>
  <c r="AH106" i="3"/>
  <c r="BA106" i="3"/>
  <c r="AI106" i="3"/>
  <c r="AL106" i="3"/>
  <c r="AM106" i="3"/>
  <c r="BB106" i="3"/>
  <c r="AN106" i="3"/>
  <c r="AQ106" i="3"/>
  <c r="AR106" i="3"/>
  <c r="AS106" i="3"/>
  <c r="AV106" i="3"/>
  <c r="AW106" i="3"/>
  <c r="BD106" i="3"/>
  <c r="BC106" i="3"/>
  <c r="BE106" i="3"/>
  <c r="BM106" i="3"/>
  <c r="BQ106" i="3"/>
  <c r="BK107" i="3"/>
  <c r="BG107" i="3"/>
  <c r="X107" i="3"/>
  <c r="BN107" i="3" s="1"/>
  <c r="Y107" i="3"/>
  <c r="AD107" i="3"/>
  <c r="AG107" i="3"/>
  <c r="AH107" i="3"/>
  <c r="BA107" i="3"/>
  <c r="AI107" i="3"/>
  <c r="AL107" i="3"/>
  <c r="AM107" i="3"/>
  <c r="BB107" i="3"/>
  <c r="AN107" i="3"/>
  <c r="AQ107" i="3"/>
  <c r="AR107" i="3"/>
  <c r="BC107" i="3"/>
  <c r="AS107" i="3"/>
  <c r="AV107" i="3"/>
  <c r="AW107" i="3"/>
  <c r="BD107" i="3"/>
  <c r="BE107" i="3"/>
  <c r="BM107" i="3"/>
  <c r="BQ107" i="3"/>
  <c r="BG108" i="3"/>
  <c r="X108" i="3"/>
  <c r="BN108" i="3" s="1"/>
  <c r="Y108" i="3"/>
  <c r="AD108" i="3"/>
  <c r="AG108" i="3"/>
  <c r="BO108" i="3"/>
  <c r="AH108" i="3"/>
  <c r="BA108" i="3"/>
  <c r="AI108" i="3"/>
  <c r="AL108" i="3"/>
  <c r="AM108" i="3"/>
  <c r="BB108" i="3"/>
  <c r="AN108" i="3"/>
  <c r="AQ108" i="3"/>
  <c r="AR108" i="3"/>
  <c r="BC108" i="3"/>
  <c r="AS108" i="3"/>
  <c r="AV108" i="3"/>
  <c r="AW108" i="3"/>
  <c r="BD108" i="3"/>
  <c r="BE108" i="3"/>
  <c r="BM108" i="3"/>
  <c r="BQ108" i="3"/>
  <c r="BF109" i="3"/>
  <c r="BG109" i="3"/>
  <c r="X109" i="3"/>
  <c r="BN109" i="3" s="1"/>
  <c r="Y109" i="3"/>
  <c r="AD109" i="3"/>
  <c r="AG109" i="3"/>
  <c r="AH109" i="3"/>
  <c r="BA109" i="3"/>
  <c r="AI109" i="3"/>
  <c r="AL109" i="3"/>
  <c r="AM109" i="3"/>
  <c r="BB109" i="3"/>
  <c r="AN109" i="3"/>
  <c r="AQ109" i="3"/>
  <c r="AR109" i="3"/>
  <c r="BC109" i="3"/>
  <c r="AS109" i="3"/>
  <c r="AV109" i="3"/>
  <c r="AW109" i="3"/>
  <c r="BD109" i="3"/>
  <c r="BE109" i="3"/>
  <c r="BM109" i="3"/>
  <c r="BQ109" i="3"/>
  <c r="BG110" i="3"/>
  <c r="X110" i="3"/>
  <c r="BN110" i="3" s="1"/>
  <c r="Y110" i="3"/>
  <c r="AD110" i="3"/>
  <c r="AG110" i="3"/>
  <c r="AH110" i="3"/>
  <c r="BA110" i="3"/>
  <c r="AI110" i="3"/>
  <c r="AL110" i="3"/>
  <c r="AM110" i="3"/>
  <c r="BB110" i="3"/>
  <c r="AN110" i="3"/>
  <c r="AQ110" i="3"/>
  <c r="AR110" i="3"/>
  <c r="BC110" i="3"/>
  <c r="AS110" i="3"/>
  <c r="AV110" i="3"/>
  <c r="AW110" i="3"/>
  <c r="BD110" i="3"/>
  <c r="BE110" i="3"/>
  <c r="BM110" i="3"/>
  <c r="BQ110" i="3"/>
  <c r="BG111" i="3"/>
  <c r="X111" i="3"/>
  <c r="BN111" i="3" s="1"/>
  <c r="Y111" i="3"/>
  <c r="AD111" i="3"/>
  <c r="AG111" i="3"/>
  <c r="AH111" i="3"/>
  <c r="BA111" i="3"/>
  <c r="AI111" i="3"/>
  <c r="AL111" i="3"/>
  <c r="AM111" i="3"/>
  <c r="BB111" i="3"/>
  <c r="AN111" i="3"/>
  <c r="AQ111" i="3"/>
  <c r="AR111" i="3"/>
  <c r="BC111" i="3"/>
  <c r="AS111" i="3"/>
  <c r="AV111" i="3"/>
  <c r="AW111" i="3"/>
  <c r="BD111" i="3"/>
  <c r="BE111" i="3"/>
  <c r="BM111" i="3"/>
  <c r="BQ111" i="3"/>
  <c r="BG112" i="3"/>
  <c r="X112" i="3"/>
  <c r="BN112" i="3" s="1"/>
  <c r="Y112" i="3"/>
  <c r="AD112" i="3"/>
  <c r="AG112" i="3"/>
  <c r="AH112" i="3"/>
  <c r="BA112" i="3"/>
  <c r="AI112" i="3"/>
  <c r="AL112" i="3"/>
  <c r="AM112" i="3"/>
  <c r="BB112" i="3"/>
  <c r="AN112" i="3"/>
  <c r="AQ112" i="3"/>
  <c r="AR112" i="3"/>
  <c r="BC112" i="3"/>
  <c r="AS112" i="3"/>
  <c r="AV112" i="3"/>
  <c r="AW112" i="3"/>
  <c r="BD112" i="3"/>
  <c r="BE112" i="3"/>
  <c r="BM112" i="3"/>
  <c r="BQ112" i="3"/>
  <c r="BK113" i="3"/>
  <c r="BG113" i="3"/>
  <c r="X113" i="3"/>
  <c r="BN113" i="3" s="1"/>
  <c r="Y113" i="3"/>
  <c r="AD113" i="3"/>
  <c r="AG113" i="3"/>
  <c r="AH113" i="3"/>
  <c r="BA113" i="3"/>
  <c r="AI113" i="3"/>
  <c r="AL113" i="3"/>
  <c r="AM113" i="3"/>
  <c r="BB113" i="3"/>
  <c r="AN113" i="3"/>
  <c r="AQ113" i="3"/>
  <c r="AR113" i="3"/>
  <c r="BC113" i="3"/>
  <c r="AS113" i="3"/>
  <c r="AV113" i="3"/>
  <c r="AW113" i="3"/>
  <c r="BD113" i="3"/>
  <c r="BE113" i="3"/>
  <c r="BM113" i="3"/>
  <c r="BQ113" i="3"/>
  <c r="BG114" i="3"/>
  <c r="X114" i="3"/>
  <c r="BN114" i="3" s="1"/>
  <c r="Y114" i="3"/>
  <c r="AD114" i="3"/>
  <c r="AG114" i="3"/>
  <c r="AH114" i="3"/>
  <c r="BA114" i="3"/>
  <c r="AI114" i="3"/>
  <c r="AL114" i="3"/>
  <c r="AM114" i="3"/>
  <c r="BB114" i="3"/>
  <c r="AN114" i="3"/>
  <c r="AQ114" i="3"/>
  <c r="AR114" i="3"/>
  <c r="BC114" i="3"/>
  <c r="AS114" i="3"/>
  <c r="AV114" i="3"/>
  <c r="AW114" i="3"/>
  <c r="BD114" i="3"/>
  <c r="BE114" i="3"/>
  <c r="BM114" i="3"/>
  <c r="BQ114" i="3"/>
  <c r="BK115" i="3"/>
  <c r="BG115" i="3"/>
  <c r="X115" i="3"/>
  <c r="BN115" i="3" s="1"/>
  <c r="Y115" i="3"/>
  <c r="AD115" i="3"/>
  <c r="AG115" i="3"/>
  <c r="AH115" i="3"/>
  <c r="BA115" i="3"/>
  <c r="AI115" i="3"/>
  <c r="AL115" i="3"/>
  <c r="AM115" i="3"/>
  <c r="BB115" i="3"/>
  <c r="AN115" i="3"/>
  <c r="AQ115" i="3"/>
  <c r="AR115" i="3"/>
  <c r="BC115" i="3"/>
  <c r="AS115" i="3"/>
  <c r="AV115" i="3"/>
  <c r="AW115" i="3"/>
  <c r="BD115" i="3"/>
  <c r="BE115" i="3"/>
  <c r="BM115" i="3"/>
  <c r="BQ115" i="3"/>
  <c r="BG116" i="3"/>
  <c r="X116" i="3"/>
  <c r="BN116" i="3" s="1"/>
  <c r="Y116" i="3"/>
  <c r="AD116" i="3"/>
  <c r="AG116" i="3"/>
  <c r="AH116" i="3"/>
  <c r="BA116" i="3"/>
  <c r="AI116" i="3"/>
  <c r="AL116" i="3"/>
  <c r="AM116" i="3"/>
  <c r="BB116" i="3"/>
  <c r="AN116" i="3"/>
  <c r="AQ116" i="3"/>
  <c r="AR116" i="3"/>
  <c r="BC116" i="3"/>
  <c r="AS116" i="3"/>
  <c r="AV116" i="3"/>
  <c r="AW116" i="3"/>
  <c r="BD116" i="3"/>
  <c r="BE116" i="3"/>
  <c r="BM116" i="3"/>
  <c r="BQ116" i="3"/>
  <c r="BU117" i="3"/>
  <c r="BG117" i="3"/>
  <c r="X117" i="3"/>
  <c r="BN117" i="3" s="1"/>
  <c r="Y117" i="3"/>
  <c r="AD117" i="3"/>
  <c r="AG117" i="3"/>
  <c r="AH117" i="3"/>
  <c r="BA117" i="3"/>
  <c r="AI117" i="3"/>
  <c r="AL117" i="3"/>
  <c r="AM117" i="3"/>
  <c r="BB117" i="3"/>
  <c r="AN117" i="3"/>
  <c r="AQ117" i="3"/>
  <c r="AR117" i="3"/>
  <c r="BC117" i="3"/>
  <c r="AS117" i="3"/>
  <c r="AV117" i="3"/>
  <c r="AW117" i="3"/>
  <c r="BD117" i="3"/>
  <c r="BE117" i="3"/>
  <c r="BM117" i="3"/>
  <c r="BQ117" i="3"/>
  <c r="BJ118" i="3"/>
  <c r="BG118" i="3"/>
  <c r="X118" i="3"/>
  <c r="BN118" i="3" s="1"/>
  <c r="Y118" i="3"/>
  <c r="AD118" i="3"/>
  <c r="AG118" i="3"/>
  <c r="AH118" i="3"/>
  <c r="BA118" i="3"/>
  <c r="AI118" i="3"/>
  <c r="AL118" i="3"/>
  <c r="AM118" i="3"/>
  <c r="BB118" i="3"/>
  <c r="AN118" i="3"/>
  <c r="AQ118" i="3"/>
  <c r="AR118" i="3"/>
  <c r="BC118" i="3"/>
  <c r="AS118" i="3"/>
  <c r="AV118" i="3"/>
  <c r="AW118" i="3"/>
  <c r="BD118" i="3"/>
  <c r="BE118" i="3"/>
  <c r="BM118" i="3"/>
  <c r="BQ118" i="3"/>
  <c r="BF119" i="3"/>
  <c r="BG119" i="3"/>
  <c r="X119" i="3"/>
  <c r="BN119" i="3" s="1"/>
  <c r="Y119" i="3"/>
  <c r="AD119" i="3"/>
  <c r="AG119" i="3"/>
  <c r="AH119" i="3"/>
  <c r="BA119" i="3"/>
  <c r="AI119" i="3"/>
  <c r="AL119" i="3"/>
  <c r="AM119" i="3"/>
  <c r="BB119" i="3"/>
  <c r="AN119" i="3"/>
  <c r="AQ119" i="3"/>
  <c r="AR119" i="3"/>
  <c r="BC119" i="3"/>
  <c r="AS119" i="3"/>
  <c r="AV119" i="3"/>
  <c r="AW119" i="3"/>
  <c r="BD119" i="3"/>
  <c r="BE119" i="3"/>
  <c r="BM119" i="3"/>
  <c r="BQ119" i="3"/>
  <c r="BJ120" i="3"/>
  <c r="BG120" i="3"/>
  <c r="X120" i="3"/>
  <c r="BN120" i="3" s="1"/>
  <c r="Y120" i="3"/>
  <c r="AD120" i="3"/>
  <c r="BO120" i="3"/>
  <c r="AG120" i="3"/>
  <c r="AH120" i="3"/>
  <c r="BA120" i="3"/>
  <c r="AI120" i="3"/>
  <c r="AL120" i="3"/>
  <c r="AM120" i="3"/>
  <c r="BB120" i="3"/>
  <c r="AN120" i="3"/>
  <c r="AQ120" i="3"/>
  <c r="AR120" i="3"/>
  <c r="BC120" i="3"/>
  <c r="AS120" i="3"/>
  <c r="AV120" i="3"/>
  <c r="AW120" i="3"/>
  <c r="BD120" i="3"/>
  <c r="BE120" i="3"/>
  <c r="BM120" i="3"/>
  <c r="BQ120" i="3"/>
  <c r="BG121" i="3"/>
  <c r="X121" i="3"/>
  <c r="BN121" i="3" s="1"/>
  <c r="Y121" i="3"/>
  <c r="AD121" i="3"/>
  <c r="AG121" i="3"/>
  <c r="AH121" i="3"/>
  <c r="BA121" i="3"/>
  <c r="AI121" i="3"/>
  <c r="AL121" i="3"/>
  <c r="AM121" i="3"/>
  <c r="BB121" i="3"/>
  <c r="AN121" i="3"/>
  <c r="AQ121" i="3"/>
  <c r="AR121" i="3"/>
  <c r="BC121" i="3"/>
  <c r="AS121" i="3"/>
  <c r="AV121" i="3"/>
  <c r="AW121" i="3"/>
  <c r="BD121" i="3"/>
  <c r="BE121" i="3"/>
  <c r="BM121" i="3"/>
  <c r="BQ121" i="3"/>
  <c r="BU122" i="3"/>
  <c r="BG122" i="3"/>
  <c r="X122" i="3"/>
  <c r="BN122" i="3" s="1"/>
  <c r="Y122" i="3"/>
  <c r="AD122" i="3"/>
  <c r="AG122" i="3"/>
  <c r="AH122" i="3"/>
  <c r="BA122" i="3"/>
  <c r="AI122" i="3"/>
  <c r="AL122" i="3"/>
  <c r="AM122" i="3"/>
  <c r="BB122" i="3"/>
  <c r="AN122" i="3"/>
  <c r="AQ122" i="3"/>
  <c r="AR122" i="3"/>
  <c r="BC122" i="3"/>
  <c r="AS122" i="3"/>
  <c r="AV122" i="3"/>
  <c r="AW122" i="3"/>
  <c r="BD122" i="3"/>
  <c r="BE122" i="3"/>
  <c r="BM122" i="3"/>
  <c r="BQ122" i="3"/>
  <c r="AD123" i="3"/>
  <c r="AG123" i="3"/>
  <c r="AH123" i="3"/>
  <c r="BA123" i="3" s="1"/>
  <c r="AI123" i="3"/>
  <c r="AL123" i="3"/>
  <c r="AM123" i="3"/>
  <c r="BB123" i="3"/>
  <c r="AN123" i="3"/>
  <c r="AQ123" i="3"/>
  <c r="AR123" i="3"/>
  <c r="BC123" i="3"/>
  <c r="AS123" i="3"/>
  <c r="AV123" i="3"/>
  <c r="AW123" i="3"/>
  <c r="BD123" i="3"/>
  <c r="BE123" i="3"/>
  <c r="BG123" i="3"/>
  <c r="BQ123" i="3"/>
  <c r="BG124" i="3"/>
  <c r="X124" i="3"/>
  <c r="BN124" i="3" s="1"/>
  <c r="Y124" i="3"/>
  <c r="AD124" i="3"/>
  <c r="AG124" i="3"/>
  <c r="AH124" i="3"/>
  <c r="BA124" i="3"/>
  <c r="AI124" i="3"/>
  <c r="AL124" i="3"/>
  <c r="AM124" i="3"/>
  <c r="BB124" i="3"/>
  <c r="AN124" i="3"/>
  <c r="AQ124" i="3"/>
  <c r="AR124" i="3"/>
  <c r="BC124" i="3"/>
  <c r="AS124" i="3"/>
  <c r="AV124" i="3"/>
  <c r="AW124" i="3"/>
  <c r="BD124" i="3"/>
  <c r="BE124" i="3"/>
  <c r="BM124" i="3"/>
  <c r="BQ124" i="3"/>
  <c r="BG125" i="3"/>
  <c r="X125" i="3"/>
  <c r="BN125" i="3" s="1"/>
  <c r="Y125" i="3"/>
  <c r="AD125" i="3"/>
  <c r="AG125" i="3"/>
  <c r="AH125" i="3"/>
  <c r="BA125" i="3"/>
  <c r="AI125" i="3"/>
  <c r="AL125" i="3"/>
  <c r="AM125" i="3"/>
  <c r="BB125" i="3"/>
  <c r="AN125" i="3"/>
  <c r="AQ125" i="3"/>
  <c r="AR125" i="3"/>
  <c r="BC125" i="3"/>
  <c r="AS125" i="3"/>
  <c r="AV125" i="3"/>
  <c r="AW125" i="3"/>
  <c r="BD125" i="3"/>
  <c r="BE125" i="3"/>
  <c r="BM125" i="3"/>
  <c r="BQ125" i="3"/>
  <c r="BG126" i="3"/>
  <c r="X126" i="3"/>
  <c r="BN126" i="3" s="1"/>
  <c r="Y126" i="3"/>
  <c r="AD126" i="3"/>
  <c r="AG126" i="3"/>
  <c r="AH126" i="3"/>
  <c r="BA126" i="3"/>
  <c r="AI126" i="3"/>
  <c r="AL126" i="3"/>
  <c r="AM126" i="3"/>
  <c r="BB126" i="3"/>
  <c r="AN126" i="3"/>
  <c r="AQ126" i="3"/>
  <c r="AR126" i="3"/>
  <c r="BC126" i="3"/>
  <c r="AS126" i="3"/>
  <c r="AV126" i="3"/>
  <c r="AW126" i="3"/>
  <c r="BD126" i="3"/>
  <c r="BE126" i="3"/>
  <c r="BM126" i="3"/>
  <c r="BQ126" i="3"/>
  <c r="BJ127" i="3"/>
  <c r="BG127" i="3"/>
  <c r="X127" i="3"/>
  <c r="BN127" i="3" s="1"/>
  <c r="Y127" i="3"/>
  <c r="AD127" i="3"/>
  <c r="AG127" i="3"/>
  <c r="AH127" i="3"/>
  <c r="BA127" i="3"/>
  <c r="AI127" i="3"/>
  <c r="AL127" i="3"/>
  <c r="AM127" i="3"/>
  <c r="BB127" i="3"/>
  <c r="AN127" i="3"/>
  <c r="AQ127" i="3"/>
  <c r="AR127" i="3"/>
  <c r="BC127" i="3"/>
  <c r="AS127" i="3"/>
  <c r="AV127" i="3"/>
  <c r="AW127" i="3"/>
  <c r="BD127" i="3"/>
  <c r="BE127" i="3"/>
  <c r="BM127" i="3"/>
  <c r="BQ127" i="3"/>
  <c r="BG128" i="3"/>
  <c r="X128" i="3"/>
  <c r="BN128" i="3" s="1"/>
  <c r="Y128" i="3"/>
  <c r="AD128" i="3"/>
  <c r="AG128" i="3"/>
  <c r="AH128" i="3"/>
  <c r="BA128" i="3"/>
  <c r="AI128" i="3"/>
  <c r="AL128" i="3"/>
  <c r="AM128" i="3"/>
  <c r="AN128" i="3"/>
  <c r="AQ128" i="3"/>
  <c r="AR128" i="3"/>
  <c r="BC128" i="3"/>
  <c r="AS128" i="3"/>
  <c r="AV128" i="3"/>
  <c r="AW128" i="3"/>
  <c r="BD128" i="3"/>
  <c r="BB128" i="3"/>
  <c r="BE128" i="3"/>
  <c r="BM128" i="3"/>
  <c r="BQ128" i="3"/>
  <c r="BG129" i="3"/>
  <c r="AD129" i="3"/>
  <c r="AG129" i="3"/>
  <c r="AH129" i="3"/>
  <c r="BA129" i="3"/>
  <c r="AI129" i="3"/>
  <c r="AL129" i="3"/>
  <c r="AM129" i="3"/>
  <c r="BB129" i="3"/>
  <c r="AN129" i="3"/>
  <c r="AQ129" i="3"/>
  <c r="AR129" i="3"/>
  <c r="BC129" i="3"/>
  <c r="AS129" i="3"/>
  <c r="AV129" i="3"/>
  <c r="AW129" i="3"/>
  <c r="BD129" i="3"/>
  <c r="BE129" i="3"/>
  <c r="BQ129" i="3"/>
  <c r="A4" i="1"/>
  <c r="G4" i="1"/>
  <c r="Y2" i="11" s="1"/>
  <c r="A9" i="1"/>
  <c r="A11" i="1"/>
  <c r="A13" i="1"/>
  <c r="AH9" i="11"/>
  <c r="BN9" i="11" s="1"/>
  <c r="AG9" i="11"/>
  <c r="AH10" i="11"/>
  <c r="BN10" i="11" s="1"/>
  <c r="AG10" i="11"/>
  <c r="AF9" i="11"/>
  <c r="BO9" i="11" s="1"/>
  <c r="AE9" i="11"/>
  <c r="AD9" i="11"/>
  <c r="BP9" i="11" s="1"/>
  <c r="AC9" i="11"/>
  <c r="BM4" i="11"/>
  <c r="BT9" i="11"/>
  <c r="BT10" i="11"/>
  <c r="BI9" i="11"/>
  <c r="BU9" i="11"/>
  <c r="BK9" i="11"/>
  <c r="BV9" i="11"/>
  <c r="BK8" i="11"/>
  <c r="BW9" i="11"/>
  <c r="AV8" i="4"/>
  <c r="AP16" i="11"/>
  <c r="AL16" i="11"/>
  <c r="AV8" i="11"/>
  <c r="AT8" i="11"/>
  <c r="BS20" i="11"/>
  <c r="AV16" i="11"/>
  <c r="BY14" i="11"/>
  <c r="BT20" i="11"/>
  <c r="BT12" i="11"/>
  <c r="BY13" i="11"/>
  <c r="BU19" i="11"/>
  <c r="BU15" i="11"/>
  <c r="BU12" i="11"/>
  <c r="AP20" i="11"/>
  <c r="AP12" i="11"/>
  <c r="AN12" i="11"/>
  <c r="BO32" i="10"/>
  <c r="BO31" i="10"/>
  <c r="BO23" i="10"/>
  <c r="BS47" i="10"/>
  <c r="BS69" i="3"/>
  <c r="BS11" i="3"/>
  <c r="BU120" i="10"/>
  <c r="BJ120" i="10"/>
  <c r="BU116" i="10"/>
  <c r="BJ116" i="10"/>
  <c r="BU108" i="10"/>
  <c r="BJ108" i="10"/>
  <c r="BU104" i="10"/>
  <c r="BJ104" i="10"/>
  <c r="BU100" i="10"/>
  <c r="BJ100" i="10"/>
  <c r="BU96" i="10"/>
  <c r="BJ96" i="10"/>
  <c r="BK92" i="10"/>
  <c r="BK80" i="10"/>
  <c r="BU76" i="10"/>
  <c r="BJ76" i="10"/>
  <c r="BK64" i="10"/>
  <c r="BK40" i="10"/>
  <c r="BK36" i="10"/>
  <c r="BK32" i="10"/>
  <c r="BU28" i="10"/>
  <c r="BJ28" i="10"/>
  <c r="BU12" i="10"/>
  <c r="BK128" i="10"/>
  <c r="BK124" i="10"/>
  <c r="BK112" i="10"/>
  <c r="BU88" i="10"/>
  <c r="BU84" i="10"/>
  <c r="BK72" i="10"/>
  <c r="BU68" i="10"/>
  <c r="BU60" i="10"/>
  <c r="BK56" i="10"/>
  <c r="BU52" i="10"/>
  <c r="BK48" i="10"/>
  <c r="BK44" i="10"/>
  <c r="BK24" i="10"/>
  <c r="BU20" i="10"/>
  <c r="BU16" i="10"/>
  <c r="BK78" i="10"/>
  <c r="BJ42" i="10"/>
  <c r="BK109" i="10"/>
  <c r="BJ77" i="10"/>
  <c r="BU73" i="10"/>
  <c r="BJ25" i="10"/>
  <c r="BU117" i="10"/>
  <c r="BU101" i="10"/>
  <c r="BJ93" i="10"/>
  <c r="BF85" i="10"/>
  <c r="BF61" i="10"/>
  <c r="BU57" i="10"/>
  <c r="BU46" i="10"/>
  <c r="BF33" i="10"/>
  <c r="BU125" i="10"/>
  <c r="BJ125" i="10"/>
  <c r="BU121" i="10"/>
  <c r="BJ121" i="10"/>
  <c r="BK117" i="10"/>
  <c r="BF117" i="10"/>
  <c r="BK101" i="10"/>
  <c r="BF101" i="10"/>
  <c r="BU97" i="10"/>
  <c r="BJ97" i="10"/>
  <c r="BK93" i="10"/>
  <c r="BF93" i="10"/>
  <c r="BU81" i="10"/>
  <c r="BJ73" i="10"/>
  <c r="BK57" i="10"/>
  <c r="BF57" i="10"/>
  <c r="BK25" i="10"/>
  <c r="BF25" i="10"/>
  <c r="BF81" i="10"/>
  <c r="BK81" i="10"/>
  <c r="BF77" i="10"/>
  <c r="BK77" i="10"/>
  <c r="BU69" i="10"/>
  <c r="BJ65" i="10"/>
  <c r="BU65" i="10"/>
  <c r="BF53" i="10"/>
  <c r="BK53" i="10"/>
  <c r="BJ41" i="10"/>
  <c r="BU41" i="10"/>
  <c r="BF37" i="10"/>
  <c r="BK37" i="10"/>
  <c r="BJ29" i="10"/>
  <c r="BU29" i="10"/>
  <c r="BJ17" i="10"/>
  <c r="BU17" i="10"/>
  <c r="BU129" i="10"/>
  <c r="BK113" i="10"/>
  <c r="BF113" i="10"/>
  <c r="BU109" i="10"/>
  <c r="BO109" i="10"/>
  <c r="BK105" i="10"/>
  <c r="BF105" i="10"/>
  <c r="BU85" i="10"/>
  <c r="BU77" i="10"/>
  <c r="BF65" i="10"/>
  <c r="BU61" i="10"/>
  <c r="BJ53" i="10"/>
  <c r="BK49" i="10"/>
  <c r="BF49" i="10"/>
  <c r="BK45" i="10"/>
  <c r="BF45" i="10"/>
  <c r="BU37" i="10"/>
  <c r="BU33" i="10"/>
  <c r="BU25" i="10"/>
  <c r="BU13" i="10"/>
  <c r="BF89" i="10"/>
  <c r="BK89" i="10"/>
  <c r="BK125" i="10"/>
  <c r="BK121" i="10"/>
  <c r="BU113" i="10"/>
  <c r="BU105" i="10"/>
  <c r="BK97" i="10"/>
  <c r="BU89" i="10"/>
  <c r="BJ81" i="10"/>
  <c r="BK73" i="10"/>
  <c r="BF73" i="10"/>
  <c r="BK69" i="10"/>
  <c r="BK65" i="10"/>
  <c r="BU53" i="10"/>
  <c r="BU49" i="10"/>
  <c r="BU45" i="10"/>
  <c r="BF29" i="10"/>
  <c r="BK21" i="10"/>
  <c r="BK17" i="10"/>
  <c r="BS55" i="3"/>
  <c r="BN4" i="4"/>
  <c r="BJ54" i="10"/>
  <c r="BU50" i="10"/>
  <c r="BU42" i="10"/>
  <c r="BU26" i="10"/>
  <c r="BU18" i="10"/>
  <c r="BF18" i="10"/>
  <c r="BF102" i="10"/>
  <c r="AY102" i="10"/>
  <c r="Z102" i="10" s="1"/>
  <c r="BK46" i="10"/>
  <c r="BF46" i="10"/>
  <c r="BF38" i="10"/>
  <c r="BK22" i="10"/>
  <c r="BK102" i="10"/>
  <c r="BF78" i="10"/>
  <c r="BO46" i="10"/>
  <c r="BJ46" i="10"/>
  <c r="BK42" i="10"/>
  <c r="BF42" i="10"/>
  <c r="BJ22" i="10"/>
  <c r="BJ126" i="10"/>
  <c r="BU126" i="10"/>
  <c r="BJ122" i="10"/>
  <c r="BU122" i="10"/>
  <c r="BF118" i="10"/>
  <c r="BK118" i="10"/>
  <c r="BJ98" i="10"/>
  <c r="BU98" i="10"/>
  <c r="BF94" i="10"/>
  <c r="BK94" i="10"/>
  <c r="BJ90" i="10"/>
  <c r="BU90" i="10"/>
  <c r="BF90" i="10"/>
  <c r="BK90" i="10"/>
  <c r="BF86" i="10"/>
  <c r="BK86" i="10"/>
  <c r="BF82" i="10"/>
  <c r="BK82" i="10"/>
  <c r="BJ70" i="10"/>
  <c r="BU70" i="10"/>
  <c r="BJ66" i="10"/>
  <c r="BU66" i="10"/>
  <c r="BJ62" i="10"/>
  <c r="BU62" i="10"/>
  <c r="BF62" i="10"/>
  <c r="BK62" i="10"/>
  <c r="BJ58" i="10"/>
  <c r="BU58" i="10"/>
  <c r="BF58" i="10"/>
  <c r="BK58" i="10"/>
  <c r="BF54" i="10"/>
  <c r="BK54" i="10"/>
  <c r="BF50" i="10"/>
  <c r="BK50" i="10"/>
  <c r="BJ38" i="10"/>
  <c r="BU38" i="10"/>
  <c r="BJ34" i="10"/>
  <c r="BO34" i="10"/>
  <c r="BU34" i="10"/>
  <c r="BF34" i="10"/>
  <c r="BK34" i="10"/>
  <c r="BJ30" i="10"/>
  <c r="BU30" i="10"/>
  <c r="BF30" i="10"/>
  <c r="BK30" i="10"/>
  <c r="BF26" i="10"/>
  <c r="BK26" i="10"/>
  <c r="BJ18" i="10"/>
  <c r="BF114" i="10"/>
  <c r="BK114" i="10"/>
  <c r="BU114" i="10"/>
  <c r="BK110" i="10"/>
  <c r="BF110" i="10"/>
  <c r="BK106" i="10"/>
  <c r="BF106" i="10"/>
  <c r="BU102" i="10"/>
  <c r="BJ102" i="10"/>
  <c r="BK98" i="10"/>
  <c r="BU94" i="10"/>
  <c r="BJ86" i="10"/>
  <c r="BJ78" i="10"/>
  <c r="BK74" i="10"/>
  <c r="BF74" i="10"/>
  <c r="BK70" i="10"/>
  <c r="BO110" i="10"/>
  <c r="BJ110" i="10"/>
  <c r="BU106" i="10"/>
  <c r="BU82" i="10"/>
  <c r="BU78" i="10"/>
  <c r="BJ74" i="10"/>
  <c r="BF126" i="10"/>
  <c r="BF122" i="10"/>
  <c r="BJ118" i="10"/>
  <c r="BU110" i="10"/>
  <c r="BU86" i="10"/>
  <c r="BU74" i="10"/>
  <c r="BF66" i="10"/>
  <c r="BK14" i="10"/>
  <c r="BU14" i="10"/>
  <c r="AV9" i="4"/>
  <c r="AR8" i="4"/>
  <c r="BK82" i="3"/>
  <c r="BF66" i="3"/>
  <c r="AT17" i="4"/>
  <c r="BJ82" i="3"/>
  <c r="BK31" i="3"/>
  <c r="AV21" i="4"/>
  <c r="AP17" i="4"/>
  <c r="AP11" i="4"/>
  <c r="BU54" i="3"/>
  <c r="BK33" i="3"/>
  <c r="BJ31" i="3"/>
  <c r="BU20" i="3"/>
  <c r="BU31" i="3"/>
  <c r="AN13" i="4"/>
  <c r="BK10" i="10"/>
  <c r="BU10" i="10"/>
  <c r="BW20" i="4"/>
  <c r="BK28" i="3"/>
  <c r="BU27" i="3"/>
  <c r="AN14" i="4"/>
  <c r="AL13" i="4"/>
  <c r="AN9" i="4"/>
  <c r="BK35" i="3"/>
  <c r="BU35" i="3"/>
  <c r="BJ35" i="3"/>
  <c r="BU66" i="3"/>
  <c r="BO20" i="3"/>
  <c r="BT23" i="4"/>
  <c r="AP21" i="4"/>
  <c r="AL17" i="4"/>
  <c r="AP16" i="4"/>
  <c r="AN8" i="4"/>
  <c r="BU61" i="3"/>
  <c r="BU86" i="3"/>
  <c r="AR22" i="4"/>
  <c r="AN18" i="4"/>
  <c r="AR12" i="4"/>
  <c r="AT19" i="4"/>
  <c r="AN17" i="4"/>
  <c r="BJ53" i="3"/>
  <c r="BK41" i="3"/>
  <c r="BU40" i="3"/>
  <c r="BU28" i="3"/>
  <c r="AN22" i="4"/>
  <c r="AV10" i="4"/>
  <c r="AV16" i="4"/>
  <c r="BU90" i="3"/>
  <c r="BK20" i="3"/>
  <c r="AR13" i="4"/>
  <c r="BJ116" i="3"/>
  <c r="BV23" i="4"/>
  <c r="AV22" i="4"/>
  <c r="AV20" i="4"/>
  <c r="BF24" i="3"/>
  <c r="BJ24" i="3"/>
  <c r="BU24" i="3"/>
  <c r="BJ45" i="3"/>
  <c r="BU21" i="3"/>
  <c r="BJ21" i="3"/>
  <c r="BK111" i="3"/>
  <c r="BJ94" i="3"/>
  <c r="BO78" i="3"/>
  <c r="BJ57" i="3"/>
  <c r="BK44" i="3"/>
  <c r="BK24" i="3"/>
  <c r="BJ128" i="3"/>
  <c r="BK12" i="3"/>
  <c r="AN23" i="4"/>
  <c r="BF46" i="3"/>
  <c r="BF40" i="3"/>
  <c r="BF27" i="3"/>
  <c r="BU16" i="3"/>
  <c r="BK15" i="3"/>
  <c r="AP20" i="4"/>
  <c r="BV18" i="4"/>
  <c r="AN12" i="4"/>
  <c r="AP9" i="4"/>
  <c r="AL9" i="4"/>
  <c r="BK17" i="3"/>
  <c r="BU19" i="3"/>
  <c r="BT18" i="4"/>
  <c r="BU116" i="3"/>
  <c r="BU17" i="3"/>
  <c r="BV22" i="4"/>
  <c r="AV17" i="4"/>
  <c r="AR17" i="4"/>
  <c r="BU51" i="3"/>
  <c r="BK40" i="3"/>
  <c r="BU39" i="3"/>
  <c r="BJ27" i="3"/>
  <c r="BU15" i="3"/>
  <c r="BT22" i="4"/>
  <c r="AL22" i="4"/>
  <c r="AV12" i="4"/>
  <c r="BV10" i="4"/>
  <c r="BJ77" i="3"/>
  <c r="BK25" i="3"/>
  <c r="BK23" i="3"/>
  <c r="BF23" i="3"/>
  <c r="BU23" i="3"/>
  <c r="AN21" i="4"/>
  <c r="BK125" i="3"/>
  <c r="BF32" i="3"/>
  <c r="BU32" i="3"/>
  <c r="BJ32" i="3"/>
  <c r="BU69" i="3"/>
  <c r="BJ117" i="3"/>
  <c r="BU109" i="3"/>
  <c r="BK11" i="3"/>
  <c r="BU11" i="3"/>
  <c r="BK118" i="3"/>
  <c r="BJ111" i="3"/>
  <c r="BK37" i="3"/>
  <c r="BK32" i="3"/>
  <c r="AT12" i="4"/>
  <c r="BJ93" i="3"/>
  <c r="BF58" i="3"/>
  <c r="BF49" i="3"/>
  <c r="BF43" i="3"/>
  <c r="BJ43" i="3"/>
  <c r="BJ36" i="3"/>
  <c r="BU36" i="3"/>
  <c r="AR23" i="4"/>
  <c r="BU23" i="4"/>
  <c r="AR10" i="4"/>
  <c r="BU10" i="4"/>
  <c r="BF99" i="3"/>
  <c r="BU93" i="3"/>
  <c r="BU81" i="3"/>
  <c r="BF57" i="3"/>
  <c r="BF54" i="3"/>
  <c r="BJ49" i="3"/>
  <c r="BJ40" i="3"/>
  <c r="BK36" i="3"/>
  <c r="BF21" i="3"/>
  <c r="BK21" i="3"/>
  <c r="BK16" i="3"/>
  <c r="BU21" i="4"/>
  <c r="AR21" i="4"/>
  <c r="AP12" i="4"/>
  <c r="BF53" i="3"/>
  <c r="BK29" i="3"/>
  <c r="BS23" i="4"/>
  <c r="AV23" i="4"/>
  <c r="BV15" i="4"/>
  <c r="AN10" i="4"/>
  <c r="BU12" i="3"/>
  <c r="BU112" i="3"/>
  <c r="BJ100" i="3"/>
  <c r="BK100" i="3"/>
  <c r="BF113" i="3"/>
  <c r="BU104" i="3"/>
  <c r="BJ83" i="3"/>
  <c r="BJ67" i="3"/>
  <c r="BU67" i="3"/>
  <c r="BK67" i="3"/>
  <c r="BF115" i="3"/>
  <c r="BO114" i="3"/>
  <c r="BF112" i="3"/>
  <c r="BJ87" i="3"/>
  <c r="BU87" i="3"/>
  <c r="BK87" i="3"/>
  <c r="BF55" i="3"/>
  <c r="BF108" i="3"/>
  <c r="BF127" i="3"/>
  <c r="BU126" i="3"/>
  <c r="BK128" i="3"/>
  <c r="BK124" i="3"/>
  <c r="BU119" i="3"/>
  <c r="BK116" i="3"/>
  <c r="BJ91" i="3"/>
  <c r="BU91" i="3"/>
  <c r="BK91" i="3"/>
  <c r="BJ75" i="3"/>
  <c r="BJ59" i="3"/>
  <c r="BU59" i="3"/>
  <c r="BK59" i="3"/>
  <c r="BJ34" i="3"/>
  <c r="BU34" i="3"/>
  <c r="BF34" i="3"/>
  <c r="BK34" i="3"/>
  <c r="BJ113" i="3"/>
  <c r="BU103" i="3"/>
  <c r="BJ95" i="3"/>
  <c r="BU95" i="3"/>
  <c r="BK95" i="3"/>
  <c r="BJ79" i="3"/>
  <c r="BU79" i="3"/>
  <c r="BF79" i="3"/>
  <c r="BK79" i="3"/>
  <c r="BJ63" i="3"/>
  <c r="BK63" i="3"/>
  <c r="BJ37" i="3"/>
  <c r="BU37" i="3"/>
  <c r="BJ25" i="3"/>
  <c r="BO25" i="3"/>
  <c r="BU25" i="3"/>
  <c r="BU22" i="3"/>
  <c r="BK22" i="3"/>
  <c r="BU14" i="3"/>
  <c r="BK14" i="3"/>
  <c r="BK96" i="3"/>
  <c r="BF96" i="3"/>
  <c r="BK92" i="3"/>
  <c r="BF88" i="3"/>
  <c r="BK84" i="3"/>
  <c r="BF80" i="3"/>
  <c r="BF76" i="3"/>
  <c r="BK72" i="3"/>
  <c r="BF72" i="3"/>
  <c r="BF68" i="3"/>
  <c r="BK64" i="3"/>
  <c r="BF64" i="3"/>
  <c r="BK60" i="3"/>
  <c r="BF60" i="3"/>
  <c r="BK56" i="3"/>
  <c r="BK52" i="3"/>
  <c r="BF52" i="3"/>
  <c r="BJ41" i="3"/>
  <c r="BU41" i="3"/>
  <c r="BJ29" i="3"/>
  <c r="BU29" i="3"/>
  <c r="BJ26" i="3"/>
  <c r="BU26" i="3"/>
  <c r="BF26" i="3"/>
  <c r="BK26" i="3"/>
  <c r="BK109" i="3"/>
  <c r="BK105" i="3"/>
  <c r="BK101" i="3"/>
  <c r="BK97" i="3"/>
  <c r="BU96" i="3"/>
  <c r="BU92" i="3"/>
  <c r="BK89" i="3"/>
  <c r="BK85" i="3"/>
  <c r="BU84" i="3"/>
  <c r="BK81" i="3"/>
  <c r="BK77" i="3"/>
  <c r="BK73" i="3"/>
  <c r="BU72" i="3"/>
  <c r="BO72" i="3"/>
  <c r="BK69" i="3"/>
  <c r="BU68" i="3"/>
  <c r="BK65" i="3"/>
  <c r="BU64" i="3"/>
  <c r="BK61" i="3"/>
  <c r="BU60" i="3"/>
  <c r="BK57" i="3"/>
  <c r="BK53" i="3"/>
  <c r="BU52" i="3"/>
  <c r="BJ50" i="3"/>
  <c r="BU50" i="3"/>
  <c r="BK49" i="3"/>
  <c r="BK47" i="3"/>
  <c r="BK45" i="3"/>
  <c r="BF42" i="3"/>
  <c r="BF37" i="3"/>
  <c r="BJ33" i="3"/>
  <c r="BU33" i="3"/>
  <c r="BJ30" i="3"/>
  <c r="BU30" i="3"/>
  <c r="BF30" i="3"/>
  <c r="BK30" i="3"/>
  <c r="BF25" i="3"/>
  <c r="BU18" i="4"/>
  <c r="BU14" i="4"/>
  <c r="BK43" i="3"/>
  <c r="BU15" i="4"/>
  <c r="AA9" i="11"/>
  <c r="AB9" i="11"/>
  <c r="BQ9" i="11" s="1"/>
  <c r="Y62" i="3"/>
  <c r="X62" i="3"/>
  <c r="BN62" i="3" s="1"/>
  <c r="Y61" i="3"/>
  <c r="X61" i="3"/>
  <c r="BN61" i="3" s="1"/>
  <c r="Y60" i="3"/>
  <c r="X60" i="3"/>
  <c r="BN60" i="3" s="1"/>
  <c r="X59" i="3"/>
  <c r="BN59" i="3" s="1"/>
  <c r="Y59" i="3"/>
  <c r="X58" i="3"/>
  <c r="BN58" i="3" s="1"/>
  <c r="Y58" i="3"/>
  <c r="X57" i="3"/>
  <c r="BN57" i="3" s="1"/>
  <c r="Y57" i="3"/>
  <c r="X56" i="3"/>
  <c r="BN56" i="3" s="1"/>
  <c r="Y56" i="3"/>
  <c r="X55" i="3"/>
  <c r="BN55" i="3" s="1"/>
  <c r="Y55" i="3"/>
  <c r="Y54" i="3"/>
  <c r="X54" i="3"/>
  <c r="BN54" i="3" s="1"/>
  <c r="X53" i="3"/>
  <c r="BN53" i="3" s="1"/>
  <c r="Y53" i="3"/>
  <c r="X52" i="3"/>
  <c r="BN52" i="3" s="1"/>
  <c r="Y52" i="3"/>
  <c r="Y51" i="3"/>
  <c r="X51" i="3"/>
  <c r="BN51" i="3" s="1"/>
  <c r="X50" i="3"/>
  <c r="BN50" i="3" s="1"/>
  <c r="Y50" i="3"/>
  <c r="X49" i="3"/>
  <c r="BN49" i="3" s="1"/>
  <c r="Y49" i="3"/>
  <c r="X48" i="3"/>
  <c r="BN48" i="3" s="1"/>
  <c r="Y48" i="3"/>
  <c r="X47" i="3"/>
  <c r="BN47" i="3" s="1"/>
  <c r="Y47" i="3"/>
  <c r="X46" i="3"/>
  <c r="BN46" i="3" s="1"/>
  <c r="Y46" i="3"/>
  <c r="X45" i="3"/>
  <c r="BN45" i="3" s="1"/>
  <c r="Y45" i="3"/>
  <c r="Y44" i="3"/>
  <c r="X44" i="3"/>
  <c r="BN44" i="3" s="1"/>
  <c r="Y43" i="3"/>
  <c r="X43" i="3"/>
  <c r="BN43" i="3" s="1"/>
  <c r="X42" i="3"/>
  <c r="BN42" i="3" s="1"/>
  <c r="Y42" i="3"/>
  <c r="X41" i="3"/>
  <c r="BN41" i="3" s="1"/>
  <c r="Y41" i="3"/>
  <c r="Y40" i="3"/>
  <c r="X40" i="3"/>
  <c r="BN40" i="3" s="1"/>
  <c r="X39" i="3"/>
  <c r="BN39" i="3" s="1"/>
  <c r="Y39" i="3"/>
  <c r="X38" i="3"/>
  <c r="BN38" i="3" s="1"/>
  <c r="Y38" i="3"/>
  <c r="Y37" i="3"/>
  <c r="X37" i="3"/>
  <c r="BN37" i="3" s="1"/>
  <c r="X36" i="3"/>
  <c r="BN36" i="3" s="1"/>
  <c r="Y36" i="3"/>
  <c r="Y35" i="3"/>
  <c r="X35" i="3"/>
  <c r="BN35" i="3" s="1"/>
  <c r="Y34" i="3"/>
  <c r="X34" i="3"/>
  <c r="BN34" i="3" s="1"/>
  <c r="Y33" i="3"/>
  <c r="X33" i="3"/>
  <c r="BN33" i="3" s="1"/>
  <c r="X32" i="3"/>
  <c r="BN32" i="3" s="1"/>
  <c r="Y32" i="3"/>
  <c r="X31" i="3"/>
  <c r="BN31" i="3" s="1"/>
  <c r="Y31" i="3"/>
  <c r="X30" i="3"/>
  <c r="BN30" i="3" s="1"/>
  <c r="Y30" i="3"/>
  <c r="X29" i="3"/>
  <c r="BN29" i="3" s="1"/>
  <c r="Y29" i="3"/>
  <c r="X27" i="3"/>
  <c r="BN27" i="3" s="1"/>
  <c r="Y27" i="3"/>
  <c r="Y26" i="3"/>
  <c r="X26" i="3"/>
  <c r="BN26" i="3" s="1"/>
  <c r="Y25" i="3"/>
  <c r="X25" i="3"/>
  <c r="BN25" i="3" s="1"/>
  <c r="Y24" i="3"/>
  <c r="X24" i="3"/>
  <c r="BN24" i="3" s="1"/>
  <c r="AA10" i="4"/>
  <c r="AB10" i="4"/>
  <c r="BQ10" i="4" s="1"/>
  <c r="AI19" i="4"/>
  <c r="AJ19" i="4"/>
  <c r="BM19" i="4" s="1"/>
  <c r="AI21" i="4"/>
  <c r="AJ21" i="4"/>
  <c r="BM21" i="4" s="1"/>
  <c r="AG21" i="4"/>
  <c r="AH21" i="4"/>
  <c r="BN21" i="4" s="1"/>
  <c r="AH20" i="4"/>
  <c r="BN20" i="4" s="1"/>
  <c r="AG20" i="4"/>
  <c r="AE20" i="4"/>
  <c r="AF20" i="4"/>
  <c r="BO20" i="4" s="1"/>
  <c r="AE19" i="4"/>
  <c r="AF19" i="4"/>
  <c r="BO19" i="4" s="1"/>
  <c r="AD19" i="4"/>
  <c r="BP19" i="4" s="1"/>
  <c r="AC19" i="4"/>
  <c r="AC17" i="4"/>
  <c r="AD17" i="4"/>
  <c r="BP17" i="4" s="1"/>
  <c r="AB21" i="4"/>
  <c r="BQ21" i="4" s="1"/>
  <c r="AA21" i="4"/>
  <c r="AB18" i="4"/>
  <c r="BQ18" i="4" s="1"/>
  <c r="AA18" i="4"/>
  <c r="AA19" i="4"/>
  <c r="AB19" i="4"/>
  <c r="BQ19" i="4" s="1"/>
  <c r="Y23" i="4"/>
  <c r="Z23" i="4"/>
  <c r="BR23" i="4" s="1"/>
  <c r="Z22" i="4"/>
  <c r="BR22" i="4" s="1"/>
  <c r="Y22" i="4"/>
  <c r="Z21" i="4"/>
  <c r="BR21" i="4" s="1"/>
  <c r="Y21" i="4"/>
  <c r="AI14" i="4"/>
  <c r="AJ14" i="4"/>
  <c r="BM14" i="4" s="1"/>
  <c r="AI13" i="4"/>
  <c r="AJ13" i="4"/>
  <c r="BM13" i="4" s="1"/>
  <c r="AJ12" i="4"/>
  <c r="BM12" i="4" s="1"/>
  <c r="AI12" i="4"/>
  <c r="AI11" i="4"/>
  <c r="AJ11" i="4"/>
  <c r="BM11" i="4" s="1"/>
  <c r="AG14" i="4"/>
  <c r="AH14" i="4"/>
  <c r="BN14" i="4" s="1"/>
  <c r="AH9" i="4"/>
  <c r="BN9" i="4" s="1"/>
  <c r="AG9" i="4"/>
  <c r="AG10" i="4"/>
  <c r="AH10" i="4"/>
  <c r="BN10" i="4" s="1"/>
  <c r="AH13" i="4"/>
  <c r="BN13" i="4" s="1"/>
  <c r="AG13" i="4"/>
  <c r="AG12" i="4"/>
  <c r="AH12" i="4"/>
  <c r="BN12" i="4" s="1"/>
  <c r="AG11" i="4"/>
  <c r="AH11" i="4"/>
  <c r="BN11" i="4" s="1"/>
  <c r="AE12" i="4"/>
  <c r="AF12" i="4"/>
  <c r="BO12" i="4" s="1"/>
  <c r="AF13" i="4"/>
  <c r="BO13" i="4" s="1"/>
  <c r="AE13" i="4"/>
  <c r="AE11" i="4"/>
  <c r="AF11" i="4"/>
  <c r="BO11" i="4" s="1"/>
  <c r="AC12" i="4"/>
  <c r="AD12" i="4"/>
  <c r="BP12" i="4" s="1"/>
  <c r="AD11" i="4"/>
  <c r="BP11" i="4" s="1"/>
  <c r="AC11" i="4"/>
  <c r="AC13" i="4"/>
  <c r="AD13" i="4"/>
  <c r="BP13" i="4" s="1"/>
  <c r="AC14" i="4"/>
  <c r="AD14" i="4"/>
  <c r="BP14" i="4" s="1"/>
  <c r="AB11" i="4"/>
  <c r="BQ11" i="4" s="1"/>
  <c r="AA11" i="4"/>
  <c r="AB12" i="4"/>
  <c r="BQ12" i="4" s="1"/>
  <c r="AA12" i="4"/>
  <c r="AA13" i="4"/>
  <c r="AB13" i="4"/>
  <c r="BQ13" i="4" s="1"/>
  <c r="Y15" i="4"/>
  <c r="Z15" i="4"/>
  <c r="BR15" i="4" s="1"/>
  <c r="Z12" i="4"/>
  <c r="BR12" i="4" s="1"/>
  <c r="Y12" i="4"/>
  <c r="Y20" i="4"/>
  <c r="Z20" i="4"/>
  <c r="BR20" i="4" s="1"/>
  <c r="Y14" i="4"/>
  <c r="Z14" i="4"/>
  <c r="BR14" i="4" s="1"/>
  <c r="Z13" i="4"/>
  <c r="BR13" i="4" s="1"/>
  <c r="Y13" i="4"/>
  <c r="Y19" i="4"/>
  <c r="Z19" i="4"/>
  <c r="BR19" i="4" s="1"/>
  <c r="Y18" i="4"/>
  <c r="Z18" i="4"/>
  <c r="BR18" i="4" s="1"/>
  <c r="Z17" i="4"/>
  <c r="BR17" i="4" s="1"/>
  <c r="Y17" i="4"/>
  <c r="Y10" i="4"/>
  <c r="Y11" i="4"/>
  <c r="Z10" i="4"/>
  <c r="BR10" i="4" s="1"/>
  <c r="Z11" i="4"/>
  <c r="BR11" i="4" s="1"/>
  <c r="AA9" i="4"/>
  <c r="AB9" i="4"/>
  <c r="BQ9" i="4" s="1"/>
  <c r="Y9" i="4"/>
  <c r="Z9" i="4"/>
  <c r="BR9" i="4" s="1"/>
  <c r="Y19" i="11"/>
  <c r="Z18" i="11"/>
  <c r="BR18" i="11" s="1"/>
  <c r="Z19" i="11"/>
  <c r="BR19" i="11" s="1"/>
  <c r="Y18" i="11"/>
  <c r="AA17" i="4"/>
  <c r="AB17" i="4"/>
  <c r="BQ17" i="4" s="1"/>
  <c r="AI10" i="11"/>
  <c r="AJ10" i="11"/>
  <c r="BM10" i="11" s="1"/>
  <c r="Z10" i="11"/>
  <c r="BR10" i="11" s="1"/>
  <c r="Y9" i="11"/>
  <c r="Z11" i="11"/>
  <c r="BR11" i="11" s="1"/>
  <c r="Z9" i="11"/>
  <c r="BR9" i="11" s="1"/>
  <c r="Y11" i="11"/>
  <c r="Y10" i="11"/>
  <c r="Z17" i="11"/>
  <c r="BR17" i="11" s="1"/>
  <c r="Y17" i="11"/>
  <c r="X25" i="10"/>
  <c r="BN25" i="10" s="1"/>
  <c r="X26" i="10"/>
  <c r="BN26" i="10" s="1"/>
  <c r="Y28" i="10"/>
  <c r="X32" i="10"/>
  <c r="BN32" i="10" s="1"/>
  <c r="Y34" i="10"/>
  <c r="Y36" i="10"/>
  <c r="X37" i="10"/>
  <c r="BN37" i="10" s="1"/>
  <c r="X38" i="10"/>
  <c r="BN38" i="10" s="1"/>
  <c r="Y40" i="10"/>
  <c r="X41" i="10"/>
  <c r="BN41" i="10" s="1"/>
  <c r="Y42" i="10"/>
  <c r="Y44" i="10"/>
  <c r="X45" i="10"/>
  <c r="BN45" i="10" s="1"/>
  <c r="Y46" i="10"/>
  <c r="X48" i="10"/>
  <c r="BN48" i="10" s="1"/>
  <c r="X49" i="10"/>
  <c r="BN49" i="10" s="1"/>
  <c r="Y52" i="10"/>
  <c r="X54" i="10"/>
  <c r="BN54" i="10" s="1"/>
  <c r="Y56" i="10"/>
  <c r="X57" i="10"/>
  <c r="BN57" i="10" s="1"/>
  <c r="Y58" i="10"/>
  <c r="Y60" i="10"/>
  <c r="Y61" i="10"/>
  <c r="Y65" i="10"/>
  <c r="Y67" i="10"/>
  <c r="X70" i="10"/>
  <c r="BN70" i="10" s="1"/>
  <c r="X72" i="10"/>
  <c r="BN72" i="10" s="1"/>
  <c r="Y74" i="10"/>
  <c r="Y76" i="10"/>
  <c r="X77" i="10"/>
  <c r="BN77" i="10" s="1"/>
  <c r="X78" i="10"/>
  <c r="BN78" i="10" s="1"/>
  <c r="X79" i="10"/>
  <c r="BN79" i="10" s="1"/>
  <c r="Y80" i="10"/>
  <c r="Y81" i="10"/>
  <c r="Y83" i="10"/>
  <c r="Y85" i="10"/>
  <c r="Y86" i="10"/>
  <c r="X87" i="10"/>
  <c r="BN87" i="10" s="1"/>
  <c r="X90" i="10"/>
  <c r="BN90" i="10" s="1"/>
  <c r="X92" i="10"/>
  <c r="BN92" i="10" s="1"/>
  <c r="X94" i="10"/>
  <c r="BN94" i="10" s="1"/>
  <c r="Y96" i="10"/>
  <c r="X97" i="10"/>
  <c r="BN97" i="10" s="1"/>
  <c r="Y99" i="10"/>
  <c r="X100" i="10"/>
  <c r="BN100" i="10" s="1"/>
  <c r="X101" i="10"/>
  <c r="BN101" i="10" s="1"/>
  <c r="Y102" i="10"/>
  <c r="X107" i="10"/>
  <c r="BN107" i="10" s="1"/>
  <c r="X109" i="10"/>
  <c r="BN109" i="10" s="1"/>
  <c r="Y110" i="10"/>
  <c r="Y111" i="10"/>
  <c r="X112" i="10"/>
  <c r="BN112" i="10" s="1"/>
  <c r="X113" i="10"/>
  <c r="BN113" i="10" s="1"/>
  <c r="X114" i="10"/>
  <c r="BN114" i="10" s="1"/>
  <c r="Y116" i="10"/>
  <c r="Y117" i="10"/>
  <c r="X118" i="10"/>
  <c r="BN118" i="10" s="1"/>
  <c r="Y119" i="10"/>
  <c r="X120" i="10"/>
  <c r="BN120" i="10" s="1"/>
  <c r="Y124" i="10"/>
  <c r="X128" i="10"/>
  <c r="BN128" i="10" s="1"/>
  <c r="Y35" i="10"/>
  <c r="Y23" i="10"/>
  <c r="Y25" i="10"/>
  <c r="Y26" i="10"/>
  <c r="X27" i="10"/>
  <c r="BN27" i="10" s="1"/>
  <c r="X29" i="10"/>
  <c r="BN29" i="10" s="1"/>
  <c r="X31" i="10"/>
  <c r="BN31" i="10" s="1"/>
  <c r="Y32" i="10"/>
  <c r="Y37" i="10"/>
  <c r="Y38" i="10"/>
  <c r="X39" i="10"/>
  <c r="BN39" i="10" s="1"/>
  <c r="Y41" i="10"/>
  <c r="Y45" i="10"/>
  <c r="X47" i="10"/>
  <c r="BN47" i="10" s="1"/>
  <c r="Y48" i="10"/>
  <c r="Y49" i="10"/>
  <c r="X53" i="10"/>
  <c r="BN53" i="10" s="1"/>
  <c r="Y54" i="10"/>
  <c r="X55" i="10"/>
  <c r="BN55" i="10" s="1"/>
  <c r="Y57" i="10"/>
  <c r="X59" i="10"/>
  <c r="BN59" i="10" s="1"/>
  <c r="X62" i="10"/>
  <c r="BN62" i="10" s="1"/>
  <c r="X63" i="10"/>
  <c r="BN63" i="10" s="1"/>
  <c r="X66" i="10"/>
  <c r="BN66" i="10" s="1"/>
  <c r="Y70" i="10"/>
  <c r="Y72" i="10"/>
  <c r="X73" i="10"/>
  <c r="BN73" i="10" s="1"/>
  <c r="X75" i="10"/>
  <c r="BN75" i="10" s="1"/>
  <c r="Y77" i="10"/>
  <c r="Y78" i="10"/>
  <c r="Y79" i="10"/>
  <c r="X82" i="10"/>
  <c r="BN82" i="10" s="1"/>
  <c r="Y87" i="10"/>
  <c r="X88" i="10"/>
  <c r="BN88" i="10" s="1"/>
  <c r="Y90" i="10"/>
  <c r="Y92" i="10"/>
  <c r="Y94" i="10"/>
  <c r="Y97" i="10"/>
  <c r="X98" i="10"/>
  <c r="BN98" i="10" s="1"/>
  <c r="Y100" i="10"/>
  <c r="Y101" i="10"/>
  <c r="X104" i="10"/>
  <c r="BN104" i="10" s="1"/>
  <c r="Y107" i="10"/>
  <c r="Y109" i="10"/>
  <c r="Y112" i="10"/>
  <c r="Y113" i="10"/>
  <c r="Y114" i="10"/>
  <c r="Y118" i="10"/>
  <c r="Y120" i="10"/>
  <c r="X121" i="10"/>
  <c r="BN121" i="10" s="1"/>
  <c r="X123" i="10"/>
  <c r="BN123" i="10" s="1"/>
  <c r="X125" i="10"/>
  <c r="BN125" i="10" s="1"/>
  <c r="Y128" i="10"/>
  <c r="X35" i="10"/>
  <c r="BN35" i="10" s="1"/>
  <c r="X23" i="10"/>
  <c r="BN23" i="10" s="1"/>
  <c r="Y27" i="10"/>
  <c r="Y29" i="10"/>
  <c r="X30" i="10"/>
  <c r="BN30" i="10" s="1"/>
  <c r="Y31" i="10"/>
  <c r="Y39" i="10"/>
  <c r="X43" i="10"/>
  <c r="BN43" i="10" s="1"/>
  <c r="Y47" i="10"/>
  <c r="X50" i="10"/>
  <c r="BN50" i="10" s="1"/>
  <c r="Y53" i="10"/>
  <c r="Y55" i="10"/>
  <c r="Y59" i="10"/>
  <c r="Y62" i="10"/>
  <c r="Y63" i="10"/>
  <c r="X64" i="10"/>
  <c r="BN64" i="10" s="1"/>
  <c r="Y66" i="10"/>
  <c r="X68" i="10"/>
  <c r="BN68" i="10" s="1"/>
  <c r="X71" i="10"/>
  <c r="BN71" i="10" s="1"/>
  <c r="Y73" i="10"/>
  <c r="Y75" i="10"/>
  <c r="Y82" i="10"/>
  <c r="X84" i="10"/>
  <c r="BN84" i="10" s="1"/>
  <c r="Y88" i="10"/>
  <c r="X89" i="10"/>
  <c r="BN89" i="10" s="1"/>
  <c r="X91" i="10"/>
  <c r="BN91" i="10" s="1"/>
  <c r="X93" i="10"/>
  <c r="BN93" i="10" s="1"/>
  <c r="X95" i="10"/>
  <c r="BN95" i="10" s="1"/>
  <c r="Y98" i="10"/>
  <c r="X103" i="10"/>
  <c r="BN103" i="10" s="1"/>
  <c r="Y104" i="10"/>
  <c r="X105" i="10"/>
  <c r="BN105" i="10" s="1"/>
  <c r="X106" i="10"/>
  <c r="BN106" i="10" s="1"/>
  <c r="X108" i="10"/>
  <c r="BN108" i="10" s="1"/>
  <c r="X115" i="10"/>
  <c r="BN115" i="10" s="1"/>
  <c r="Y121" i="10"/>
  <c r="X122" i="10"/>
  <c r="BN122" i="10" s="1"/>
  <c r="Y123" i="10"/>
  <c r="Y125" i="10"/>
  <c r="X126" i="10"/>
  <c r="BN126" i="10" s="1"/>
  <c r="X127" i="10"/>
  <c r="BN127" i="10" s="1"/>
  <c r="X33" i="10"/>
  <c r="BN33" i="10" s="1"/>
  <c r="Y24" i="10"/>
  <c r="X28" i="10"/>
  <c r="BN28" i="10" s="1"/>
  <c r="Y30" i="10"/>
  <c r="X34" i="10"/>
  <c r="BN34" i="10" s="1"/>
  <c r="X36" i="10"/>
  <c r="BN36" i="10" s="1"/>
  <c r="X40" i="10"/>
  <c r="BN40" i="10" s="1"/>
  <c r="X42" i="10"/>
  <c r="BN42" i="10" s="1"/>
  <c r="Y43" i="10"/>
  <c r="X44" i="10"/>
  <c r="BN44" i="10" s="1"/>
  <c r="X46" i="10"/>
  <c r="BN46" i="10" s="1"/>
  <c r="Y50" i="10"/>
  <c r="X52" i="10"/>
  <c r="BN52" i="10" s="1"/>
  <c r="X56" i="10"/>
  <c r="BN56" i="10" s="1"/>
  <c r="X58" i="10"/>
  <c r="BN58" i="10" s="1"/>
  <c r="X60" i="10"/>
  <c r="BN60" i="10" s="1"/>
  <c r="X61" i="10"/>
  <c r="BN61" i="10" s="1"/>
  <c r="Y64" i="10"/>
  <c r="X65" i="10"/>
  <c r="BN65" i="10" s="1"/>
  <c r="X67" i="10"/>
  <c r="BN67" i="10" s="1"/>
  <c r="Y68" i="10"/>
  <c r="Y71" i="10"/>
  <c r="X74" i="10"/>
  <c r="BN74" i="10" s="1"/>
  <c r="X76" i="10"/>
  <c r="BN76" i="10" s="1"/>
  <c r="X80" i="10"/>
  <c r="BN80" i="10" s="1"/>
  <c r="X81" i="10"/>
  <c r="BN81" i="10" s="1"/>
  <c r="X83" i="10"/>
  <c r="BN83" i="10" s="1"/>
  <c r="Y84" i="10"/>
  <c r="X85" i="10"/>
  <c r="BN85" i="10" s="1"/>
  <c r="X86" i="10"/>
  <c r="BN86" i="10" s="1"/>
  <c r="Y89" i="10"/>
  <c r="Y91" i="10"/>
  <c r="Y93" i="10"/>
  <c r="Y95" i="10"/>
  <c r="X96" i="10"/>
  <c r="BN96" i="10" s="1"/>
  <c r="X99" i="10"/>
  <c r="BN99" i="10" s="1"/>
  <c r="X102" i="10"/>
  <c r="BN102" i="10" s="1"/>
  <c r="Y103" i="10"/>
  <c r="Y105" i="10"/>
  <c r="Y106" i="10"/>
  <c r="Y108" i="10"/>
  <c r="X110" i="10"/>
  <c r="BN110" i="10" s="1"/>
  <c r="X111" i="10"/>
  <c r="BN111" i="10" s="1"/>
  <c r="Y115" i="10"/>
  <c r="X116" i="10"/>
  <c r="BN116" i="10" s="1"/>
  <c r="X117" i="10"/>
  <c r="BN117" i="10" s="1"/>
  <c r="X119" i="10"/>
  <c r="BN119" i="10" s="1"/>
  <c r="Y122" i="10"/>
  <c r="X124" i="10"/>
  <c r="BN124" i="10" s="1"/>
  <c r="Y126" i="10"/>
  <c r="Y127" i="10"/>
  <c r="Y33" i="10"/>
  <c r="X24" i="10"/>
  <c r="BN24" i="10" s="1"/>
  <c r="AF16" i="11"/>
  <c r="BO16" i="11" s="1"/>
  <c r="AJ16" i="11"/>
  <c r="BM16" i="11" s="1"/>
  <c r="AG8" i="11"/>
  <c r="Y16" i="11"/>
  <c r="AB16" i="11"/>
  <c r="BQ16" i="11" s="1"/>
  <c r="AJ8" i="11"/>
  <c r="BM8" i="11" s="1"/>
  <c r="AC8" i="11"/>
  <c r="AD16" i="11"/>
  <c r="BP16" i="11" s="1"/>
  <c r="AB8" i="11"/>
  <c r="BQ8" i="11" s="1"/>
  <c r="AE8" i="11"/>
  <c r="AI8" i="11"/>
  <c r="AF8" i="11"/>
  <c r="BO8" i="11" s="1"/>
  <c r="AA16" i="11"/>
  <c r="AE16" i="11"/>
  <c r="Z16" i="11"/>
  <c r="BR16" i="11" s="1"/>
  <c r="AC16" i="11"/>
  <c r="Z8" i="11"/>
  <c r="BR8" i="11" s="1"/>
  <c r="AI16" i="11"/>
  <c r="AH16" i="11"/>
  <c r="BN16" i="11" s="1"/>
  <c r="AD8" i="11"/>
  <c r="BP8" i="11" s="1"/>
  <c r="AH8" i="11"/>
  <c r="BN8" i="11" s="1"/>
  <c r="AA8" i="11"/>
  <c r="Y8" i="11"/>
  <c r="AG16" i="11"/>
  <c r="AC16" i="4"/>
  <c r="AH16" i="4"/>
  <c r="BN16" i="4" s="1"/>
  <c r="AE16" i="4"/>
  <c r="AG8" i="4"/>
  <c r="Y21" i="10"/>
  <c r="X21" i="10"/>
  <c r="BN21" i="10" s="1"/>
  <c r="X23" i="3"/>
  <c r="BN23" i="3" s="1"/>
  <c r="AC8" i="4"/>
  <c r="X19" i="10"/>
  <c r="BN19" i="10" s="1"/>
  <c r="X18" i="10"/>
  <c r="BN18" i="10" s="1"/>
  <c r="AH8" i="4"/>
  <c r="BN8" i="4" s="1"/>
  <c r="AI8" i="4"/>
  <c r="X22" i="10"/>
  <c r="BN22" i="10" s="1"/>
  <c r="Y18" i="10"/>
  <c r="Z8" i="4"/>
  <c r="BR8" i="4" s="1"/>
  <c r="Y8" i="4"/>
  <c r="Y22" i="10"/>
  <c r="X20" i="10"/>
  <c r="BN20" i="10" s="1"/>
  <c r="Y20" i="10"/>
  <c r="Z16" i="4"/>
  <c r="BR16" i="4" s="1"/>
  <c r="AF16" i="4"/>
  <c r="BO16" i="4" s="1"/>
  <c r="AB8" i="4"/>
  <c r="BQ8" i="4" s="1"/>
  <c r="Y23" i="3"/>
  <c r="AA8" i="4"/>
  <c r="AI16" i="4"/>
  <c r="AA16" i="4"/>
  <c r="AD8" i="4"/>
  <c r="BP8" i="4" s="1"/>
  <c r="AJ8" i="4"/>
  <c r="BM8" i="4" s="1"/>
  <c r="AB16" i="4"/>
  <c r="BQ16" i="4" s="1"/>
  <c r="AD16" i="4"/>
  <c r="BP16" i="4" s="1"/>
  <c r="AJ16" i="4"/>
  <c r="BM16" i="4" s="1"/>
  <c r="AF8" i="4"/>
  <c r="BO8" i="4" s="1"/>
  <c r="Y19" i="10"/>
  <c r="Y16" i="4"/>
  <c r="AE8" i="4"/>
  <c r="AG16" i="4"/>
  <c r="Y51" i="10"/>
  <c r="X51" i="10"/>
  <c r="BN51" i="10" s="1"/>
  <c r="X129" i="10"/>
  <c r="BN129" i="10" s="1"/>
  <c r="Y129" i="10"/>
  <c r="X69" i="10"/>
  <c r="BN69" i="10" s="1"/>
  <c r="Y69" i="10"/>
  <c r="Y129" i="3"/>
  <c r="X69" i="3"/>
  <c r="BN69" i="3" s="1"/>
  <c r="X129" i="3"/>
  <c r="BN129" i="3" s="1"/>
  <c r="Y69" i="3"/>
  <c r="X70" i="3"/>
  <c r="BN70" i="3" s="1"/>
  <c r="Y70" i="3"/>
  <c r="Y28" i="3"/>
  <c r="X28" i="3"/>
  <c r="BN28" i="3" s="1"/>
  <c r="AY88" i="3"/>
  <c r="Z88" i="3" s="1"/>
  <c r="H2" i="21"/>
  <c r="G2" i="21"/>
  <c r="D2" i="21"/>
  <c r="C2" i="21"/>
  <c r="B2" i="21"/>
  <c r="A2" i="21"/>
  <c r="H6" i="21"/>
  <c r="G6" i="21"/>
  <c r="D6" i="21"/>
  <c r="C6" i="21"/>
  <c r="B6" i="21"/>
  <c r="A6" i="21"/>
  <c r="H11" i="21"/>
  <c r="G11" i="21"/>
  <c r="D11" i="21"/>
  <c r="C11" i="21"/>
  <c r="B11" i="21"/>
  <c r="A11" i="21"/>
  <c r="H18" i="21"/>
  <c r="G18" i="21"/>
  <c r="D18" i="21"/>
  <c r="C18" i="21"/>
  <c r="B18" i="21"/>
  <c r="A18" i="21"/>
  <c r="H22" i="21"/>
  <c r="G22" i="21"/>
  <c r="D22" i="21"/>
  <c r="C22" i="21"/>
  <c r="B22" i="21"/>
  <c r="A22" i="21"/>
  <c r="H26" i="21"/>
  <c r="G26" i="21"/>
  <c r="D26" i="21"/>
  <c r="C26" i="21"/>
  <c r="B26" i="21"/>
  <c r="A26" i="21"/>
  <c r="BO122" i="3"/>
  <c r="BO58" i="3"/>
  <c r="BO120" i="10"/>
  <c r="BO113" i="10"/>
  <c r="BO105" i="10"/>
  <c r="BO98" i="10"/>
  <c r="BO25" i="10"/>
  <c r="H3" i="21"/>
  <c r="G3" i="21"/>
  <c r="D3" i="21"/>
  <c r="C3" i="21"/>
  <c r="B3" i="21"/>
  <c r="A3" i="21"/>
  <c r="H7" i="21"/>
  <c r="G7" i="21"/>
  <c r="D7" i="21"/>
  <c r="C7" i="21"/>
  <c r="B7" i="21"/>
  <c r="A7" i="21"/>
  <c r="H12" i="21"/>
  <c r="D12" i="21"/>
  <c r="B12" i="21"/>
  <c r="G12" i="21"/>
  <c r="C12" i="21"/>
  <c r="A12" i="21"/>
  <c r="G19" i="21"/>
  <c r="A19" i="21"/>
  <c r="H19" i="21"/>
  <c r="B19" i="21"/>
  <c r="C19" i="21"/>
  <c r="D19" i="21"/>
  <c r="D23" i="21"/>
  <c r="G23" i="21"/>
  <c r="H23" i="21"/>
  <c r="B23" i="21"/>
  <c r="A23" i="21"/>
  <c r="C23" i="21"/>
  <c r="C27" i="21"/>
  <c r="A27" i="21"/>
  <c r="D27" i="21"/>
  <c r="G27" i="21"/>
  <c r="H27" i="21"/>
  <c r="B27" i="21"/>
  <c r="BO115" i="3"/>
  <c r="BO80" i="3"/>
  <c r="BO34" i="3"/>
  <c r="BO122" i="10"/>
  <c r="BO90" i="10"/>
  <c r="BO86" i="10"/>
  <c r="BO65" i="10"/>
  <c r="BO38" i="10"/>
  <c r="H4" i="21"/>
  <c r="D4" i="21"/>
  <c r="B4" i="21"/>
  <c r="G4" i="21"/>
  <c r="C4" i="21"/>
  <c r="A4" i="21"/>
  <c r="G8" i="21"/>
  <c r="C8" i="21"/>
  <c r="A8" i="21"/>
  <c r="H8" i="21"/>
  <c r="D8" i="21"/>
  <c r="B8" i="21"/>
  <c r="G13" i="21"/>
  <c r="C13" i="21"/>
  <c r="A13" i="21"/>
  <c r="H13" i="21"/>
  <c r="D13" i="21"/>
  <c r="B13" i="21"/>
  <c r="H20" i="21"/>
  <c r="G20" i="21"/>
  <c r="D20" i="21"/>
  <c r="C20" i="21"/>
  <c r="B20" i="21"/>
  <c r="A20" i="21"/>
  <c r="H24" i="21"/>
  <c r="G24" i="21"/>
  <c r="D24" i="21"/>
  <c r="C24" i="21"/>
  <c r="B24" i="21"/>
  <c r="A24" i="21"/>
  <c r="H17" i="21"/>
  <c r="G17" i="21"/>
  <c r="D17" i="21"/>
  <c r="C17" i="21"/>
  <c r="B17" i="21"/>
  <c r="A17" i="21"/>
  <c r="G5" i="21"/>
  <c r="C5" i="21"/>
  <c r="A5" i="21"/>
  <c r="H5" i="21"/>
  <c r="D5" i="21"/>
  <c r="B5" i="21"/>
  <c r="H9" i="21"/>
  <c r="D9" i="21"/>
  <c r="B9" i="21"/>
  <c r="G9" i="21"/>
  <c r="C9" i="21"/>
  <c r="A9" i="21"/>
  <c r="H16" i="21"/>
  <c r="G16" i="21"/>
  <c r="D16" i="21"/>
  <c r="C16" i="21"/>
  <c r="B16" i="21"/>
  <c r="A16" i="21"/>
  <c r="H21" i="21"/>
  <c r="G21" i="21"/>
  <c r="D21" i="21"/>
  <c r="C21" i="21"/>
  <c r="B21" i="21"/>
  <c r="A21" i="21"/>
  <c r="H25" i="21"/>
  <c r="G25" i="21"/>
  <c r="D25" i="21"/>
  <c r="C25" i="21"/>
  <c r="B25" i="21"/>
  <c r="A25" i="21"/>
  <c r="H10" i="21"/>
  <c r="G10" i="21"/>
  <c r="D10" i="21"/>
  <c r="C10" i="21"/>
  <c r="B10" i="21"/>
  <c r="A10" i="21"/>
  <c r="BO51" i="10"/>
  <c r="BJ129" i="10"/>
  <c r="BF51" i="10"/>
  <c r="BO63" i="10"/>
  <c r="BF69" i="10"/>
  <c r="BF129" i="10"/>
  <c r="BR54" i="10"/>
  <c r="BL78" i="10"/>
  <c r="BR76" i="10"/>
  <c r="BR69" i="10"/>
  <c r="BL66" i="10"/>
  <c r="BR57" i="10"/>
  <c r="BL43" i="10"/>
  <c r="BR42" i="10"/>
  <c r="BR39" i="10"/>
  <c r="BR29" i="10"/>
  <c r="BI115" i="10"/>
  <c r="BR87" i="10"/>
  <c r="BO85" i="10"/>
  <c r="BO69" i="10"/>
  <c r="BO55" i="10"/>
  <c r="BO100" i="10"/>
  <c r="BO81" i="10"/>
  <c r="BI105" i="10"/>
  <c r="BR128" i="10"/>
  <c r="BL125" i="10"/>
  <c r="BO129" i="10"/>
  <c r="BO128" i="10"/>
  <c r="BJ28" i="3"/>
  <c r="BL77" i="3"/>
  <c r="BL58" i="3"/>
  <c r="BF28" i="3"/>
  <c r="BF69" i="3"/>
  <c r="BL44" i="3"/>
  <c r="BL39" i="3"/>
  <c r="BI31" i="3"/>
  <c r="BI30" i="3"/>
  <c r="BO29" i="3"/>
  <c r="BO121" i="3"/>
  <c r="BO30" i="3"/>
  <c r="BR39" i="3"/>
  <c r="BI70" i="3"/>
  <c r="BF70" i="3"/>
  <c r="BO56" i="3"/>
  <c r="BM129" i="3"/>
  <c r="BM70" i="3"/>
  <c r="BM69" i="3"/>
  <c r="BR118" i="10"/>
  <c r="BR114" i="10"/>
  <c r="BR109" i="10"/>
  <c r="BR93" i="10"/>
  <c r="BR85" i="10"/>
  <c r="BL70" i="10"/>
  <c r="BR61" i="10"/>
  <c r="BL46" i="10"/>
  <c r="BL34" i="10"/>
  <c r="BR106" i="10"/>
  <c r="BR95" i="10"/>
  <c r="BI107" i="10"/>
  <c r="BR104" i="10"/>
  <c r="BI103" i="10"/>
  <c r="BR91" i="10"/>
  <c r="BL77" i="10"/>
  <c r="BR75" i="10"/>
  <c r="BL37" i="10"/>
  <c r="BI35" i="10"/>
  <c r="BI125" i="10"/>
  <c r="BR78" i="10"/>
  <c r="BL26" i="10"/>
  <c r="BL23" i="10"/>
  <c r="BR70" i="10"/>
  <c r="BI93" i="10"/>
  <c r="BI45" i="10"/>
  <c r="BR113" i="10"/>
  <c r="BL106" i="10"/>
  <c r="BO37" i="10"/>
  <c r="BR121" i="10"/>
  <c r="BL35" i="10"/>
  <c r="BO75" i="10"/>
  <c r="BO77" i="10"/>
  <c r="BI126" i="10"/>
  <c r="BL122" i="10"/>
  <c r="BO112" i="10"/>
  <c r="BL84" i="10"/>
  <c r="BI72" i="10"/>
  <c r="BO59" i="10"/>
  <c r="BR127" i="3"/>
  <c r="BI115" i="3"/>
  <c r="BL85" i="3"/>
  <c r="BL75" i="3"/>
  <c r="BR46" i="3"/>
  <c r="BR104" i="3"/>
  <c r="BL50" i="3"/>
  <c r="BL105" i="3"/>
  <c r="BI72" i="3"/>
  <c r="BI45" i="3"/>
  <c r="BI64" i="3"/>
  <c r="BR33" i="3"/>
  <c r="BR29" i="3"/>
  <c r="BI28" i="3"/>
  <c r="BL79" i="3"/>
  <c r="BL65" i="3"/>
  <c r="BI67" i="3"/>
  <c r="BL112" i="3"/>
  <c r="BL76" i="3"/>
  <c r="BL62" i="3"/>
  <c r="BI124" i="3"/>
  <c r="BO74" i="3"/>
  <c r="BL114" i="3"/>
  <c r="BI109" i="3"/>
  <c r="BL108" i="3"/>
  <c r="BR18" i="10"/>
  <c r="BO16" i="10"/>
  <c r="BO19" i="3"/>
  <c r="BJ19" i="3"/>
  <c r="BF19" i="3"/>
  <c r="BF22" i="10"/>
  <c r="BO22" i="10"/>
  <c r="BR21" i="10"/>
  <c r="BF21" i="10"/>
  <c r="BJ21" i="10"/>
  <c r="BJ20" i="10"/>
  <c r="BJ16" i="10"/>
  <c r="BF16" i="10"/>
  <c r="BF22" i="3"/>
  <c r="BJ20" i="3"/>
  <c r="BJ16" i="3"/>
  <c r="BO13" i="3"/>
  <c r="BO10" i="10"/>
  <c r="A1" i="4"/>
  <c r="BS10" i="10"/>
  <c r="BS114" i="10"/>
  <c r="BM4" i="4"/>
  <c r="BS26" i="10"/>
  <c r="BS24" i="10"/>
  <c r="BS33" i="10"/>
  <c r="BS128" i="10"/>
  <c r="BQ4" i="4"/>
  <c r="BR4" i="4"/>
  <c r="BS46" i="10"/>
  <c r="BS90" i="10"/>
  <c r="BS94" i="10"/>
  <c r="BO118" i="3"/>
  <c r="BL116" i="3"/>
  <c r="BL101" i="3"/>
  <c r="BI99" i="3"/>
  <c r="BO79" i="3"/>
  <c r="BO64" i="3"/>
  <c r="BI57" i="3"/>
  <c r="BI55" i="3"/>
  <c r="BI52" i="3"/>
  <c r="BL49" i="3"/>
  <c r="BI48" i="3"/>
  <c r="BL46" i="3"/>
  <c r="BI39" i="3"/>
  <c r="BR37" i="3"/>
  <c r="BI36" i="3"/>
  <c r="BL31" i="3"/>
  <c r="BR30" i="3"/>
  <c r="BI29" i="3"/>
  <c r="BO27" i="3"/>
  <c r="BO26" i="3"/>
  <c r="BL24" i="3"/>
  <c r="BI22" i="3"/>
  <c r="BR21" i="3"/>
  <c r="BI14" i="3"/>
  <c r="BR129" i="10"/>
  <c r="BR126" i="10"/>
  <c r="BL121" i="10"/>
  <c r="BO95" i="10"/>
  <c r="BL94" i="10"/>
  <c r="BO91" i="10"/>
  <c r="BL90" i="10"/>
  <c r="BO88" i="10"/>
  <c r="BR84" i="10"/>
  <c r="BL83" i="10"/>
  <c r="AY80" i="10"/>
  <c r="Z80" i="10" s="1"/>
  <c r="BI75" i="10"/>
  <c r="BR62" i="10"/>
  <c r="BR58" i="10"/>
  <c r="BR53" i="10"/>
  <c r="BL51" i="10"/>
  <c r="BR45" i="10"/>
  <c r="BR37" i="10"/>
  <c r="BL31" i="10"/>
  <c r="BL30" i="10"/>
  <c r="BO28" i="10"/>
  <c r="BI27" i="10"/>
  <c r="BR23" i="10"/>
  <c r="CB21" i="11"/>
  <c r="CB13" i="11"/>
  <c r="BR59" i="3"/>
  <c r="BR125" i="10"/>
  <c r="BR120" i="10"/>
  <c r="BR107" i="10"/>
  <c r="BR102" i="10"/>
  <c r="BR101" i="10"/>
  <c r="BR88" i="10"/>
  <c r="BR74" i="10"/>
  <c r="BR68" i="10"/>
  <c r="BR67" i="10"/>
  <c r="BR48" i="10"/>
  <c r="BR43" i="10"/>
  <c r="BR28" i="10"/>
  <c r="BF14" i="11"/>
  <c r="BO113" i="3"/>
  <c r="BO106" i="3"/>
  <c r="BI103" i="3"/>
  <c r="BO92" i="3"/>
  <c r="BL88" i="3"/>
  <c r="BO52" i="3"/>
  <c r="BI43" i="3"/>
  <c r="BR42" i="3"/>
  <c r="BR40" i="3"/>
  <c r="BR36" i="3"/>
  <c r="BR31" i="3"/>
  <c r="BI25" i="3"/>
  <c r="BI24" i="3"/>
  <c r="BL23" i="3"/>
  <c r="BO23" i="3"/>
  <c r="BO22" i="3"/>
  <c r="BO21" i="3"/>
  <c r="BI129" i="10"/>
  <c r="BR124" i="10"/>
  <c r="BO117" i="10"/>
  <c r="BR111" i="10"/>
  <c r="BL110" i="10"/>
  <c r="BO107" i="10"/>
  <c r="BO106" i="10"/>
  <c r="BR100" i="10"/>
  <c r="BR99" i="10"/>
  <c r="BI97" i="10"/>
  <c r="BR92" i="10"/>
  <c r="BL86" i="10"/>
  <c r="BI77" i="10"/>
  <c r="BR77" i="10"/>
  <c r="BR73" i="10"/>
  <c r="BO62" i="10"/>
  <c r="BL61" i="10"/>
  <c r="BR50" i="10"/>
  <c r="BR49" i="10"/>
  <c r="BI48" i="10"/>
  <c r="BI47" i="10"/>
  <c r="BL42" i="10"/>
  <c r="BL41" i="10"/>
  <c r="BI25" i="10"/>
  <c r="BR25" i="10"/>
  <c r="BR22" i="10"/>
  <c r="BI20" i="10"/>
  <c r="BR19" i="10"/>
  <c r="BL18" i="10"/>
  <c r="BR17" i="10"/>
  <c r="BR129" i="3"/>
  <c r="BI126" i="3"/>
  <c r="BL123" i="3"/>
  <c r="BL107" i="3"/>
  <c r="BL100" i="3"/>
  <c r="BI83" i="3"/>
  <c r="BI75" i="3"/>
  <c r="BL71" i="3"/>
  <c r="BL59" i="3"/>
  <c r="BO46" i="3"/>
  <c r="BO44" i="3"/>
  <c r="BO35" i="3"/>
  <c r="BL128" i="10"/>
  <c r="BL127" i="10"/>
  <c r="BO125" i="10"/>
  <c r="BI124" i="10"/>
  <c r="BI123" i="10"/>
  <c r="BR122" i="10"/>
  <c r="BR116" i="10"/>
  <c r="BO114" i="10"/>
  <c r="BR108" i="10"/>
  <c r="BR96" i="10"/>
  <c r="BI95" i="10"/>
  <c r="BR94" i="10"/>
  <c r="BI91" i="10"/>
  <c r="BR90" i="10"/>
  <c r="BL82" i="10"/>
  <c r="BR81" i="10"/>
  <c r="BO73" i="10"/>
  <c r="BR66" i="10"/>
  <c r="BR65" i="10"/>
  <c r="BR60" i="10"/>
  <c r="BI58" i="10"/>
  <c r="BO54" i="10"/>
  <c r="BR52" i="10"/>
  <c r="BR46" i="10"/>
  <c r="BL39" i="10"/>
  <c r="BR38" i="10"/>
  <c r="BL36" i="10"/>
  <c r="BR34" i="10"/>
  <c r="BR33" i="10"/>
  <c r="BL29" i="10"/>
  <c r="BO24" i="10"/>
  <c r="BL22" i="10"/>
  <c r="BO18" i="10"/>
  <c r="BF23" i="11"/>
  <c r="BS32" i="3"/>
  <c r="BS68" i="3"/>
  <c r="BS70" i="3"/>
  <c r="BS22" i="3"/>
  <c r="BS34" i="3"/>
  <c r="BS78" i="3"/>
  <c r="BS113" i="3"/>
  <c r="BS40" i="3"/>
  <c r="BS88" i="3"/>
  <c r="BS120" i="3"/>
  <c r="BS115" i="3"/>
  <c r="BS103" i="3"/>
  <c r="BS39" i="3"/>
  <c r="BS75" i="3"/>
  <c r="BS73" i="3"/>
  <c r="BS67" i="3"/>
  <c r="BS17" i="3"/>
  <c r="BS43" i="3"/>
  <c r="BS96" i="3"/>
  <c r="BS124" i="3"/>
  <c r="BS52" i="3"/>
  <c r="BS101" i="3"/>
  <c r="BS109" i="3"/>
  <c r="BS100" i="3"/>
  <c r="BS99" i="3"/>
  <c r="BS97" i="3"/>
  <c r="BS58" i="3"/>
  <c r="BS16" i="3"/>
  <c r="BS48" i="3"/>
  <c r="BS84" i="3"/>
  <c r="BS63" i="3"/>
  <c r="BS54" i="3"/>
  <c r="BS51" i="3"/>
  <c r="BS104" i="3"/>
  <c r="BM6" i="3"/>
  <c r="BS56" i="3"/>
  <c r="BS106" i="3"/>
  <c r="BS117" i="3"/>
  <c r="BS110" i="3"/>
  <c r="BS98" i="3"/>
  <c r="BS87" i="3"/>
  <c r="E27" i="2"/>
  <c r="BF17" i="11"/>
  <c r="BL16" i="11"/>
  <c r="BS10" i="11"/>
  <c r="BF10" i="11"/>
  <c r="BH8" i="11"/>
  <c r="BI8" i="11"/>
  <c r="BG16" i="11"/>
  <c r="BL17" i="11"/>
  <c r="BM127" i="10"/>
  <c r="BM126" i="10"/>
  <c r="BM122" i="10"/>
  <c r="BM115" i="10"/>
  <c r="BM108" i="10"/>
  <c r="BM106" i="10"/>
  <c r="BM105" i="10"/>
  <c r="BM103" i="10"/>
  <c r="BM95" i="10"/>
  <c r="BM93" i="10"/>
  <c r="BM91" i="10"/>
  <c r="BM89" i="10"/>
  <c r="BM84" i="10"/>
  <c r="BM71" i="10"/>
  <c r="BM68" i="10"/>
  <c r="BM64" i="10"/>
  <c r="BM50" i="10"/>
  <c r="BM43" i="10"/>
  <c r="BM30" i="10"/>
  <c r="BM125" i="10"/>
  <c r="BM123" i="10"/>
  <c r="BM121" i="10"/>
  <c r="BM104" i="10"/>
  <c r="BM98" i="10"/>
  <c r="BM88" i="10"/>
  <c r="BM82" i="10"/>
  <c r="BM75" i="10"/>
  <c r="BM73" i="10"/>
  <c r="BM66" i="10"/>
  <c r="BM63" i="10"/>
  <c r="BM62" i="10"/>
  <c r="BM59" i="10"/>
  <c r="BM55" i="10"/>
  <c r="BM53" i="10"/>
  <c r="BM47" i="10"/>
  <c r="BM39" i="10"/>
  <c r="BM31" i="10"/>
  <c r="BM29" i="10"/>
  <c r="BM27" i="10"/>
  <c r="BM128" i="10"/>
  <c r="BM120" i="10"/>
  <c r="BM118" i="10"/>
  <c r="BM114" i="10"/>
  <c r="BM113" i="10"/>
  <c r="BM112" i="10"/>
  <c r="BM109" i="10"/>
  <c r="BM107" i="10"/>
  <c r="BM101" i="10"/>
  <c r="BM100" i="10"/>
  <c r="BM97" i="10"/>
  <c r="BM94" i="10"/>
  <c r="BM92" i="10"/>
  <c r="BM90" i="10"/>
  <c r="BM87" i="10"/>
  <c r="BM79" i="10"/>
  <c r="BM78" i="10"/>
  <c r="BM77" i="10"/>
  <c r="BM72" i="10"/>
  <c r="BM70" i="10"/>
  <c r="BM57" i="10"/>
  <c r="BM54" i="10"/>
  <c r="BM49" i="10"/>
  <c r="BM48" i="10"/>
  <c r="BM45" i="10"/>
  <c r="BM41" i="10"/>
  <c r="BM38" i="10"/>
  <c r="BM37" i="10"/>
  <c r="BM32" i="10"/>
  <c r="BM26" i="10"/>
  <c r="BM25" i="10"/>
  <c r="BM129" i="10"/>
  <c r="BM124" i="10"/>
  <c r="BM119" i="10"/>
  <c r="BM117" i="10"/>
  <c r="BM116" i="10"/>
  <c r="BM111" i="10"/>
  <c r="BM110" i="10"/>
  <c r="BM102" i="10"/>
  <c r="BM99" i="10"/>
  <c r="BM96" i="10"/>
  <c r="BM86" i="10"/>
  <c r="BM85" i="10"/>
  <c r="BM83" i="10"/>
  <c r="BM81" i="10"/>
  <c r="BM80" i="10"/>
  <c r="BM76" i="10"/>
  <c r="BM74" i="10"/>
  <c r="BM69" i="10"/>
  <c r="BM67" i="10"/>
  <c r="BM65" i="10"/>
  <c r="BM61" i="10"/>
  <c r="BM60" i="10"/>
  <c r="BM58" i="10"/>
  <c r="BM56" i="10"/>
  <c r="BM52" i="10"/>
  <c r="BM51" i="10"/>
  <c r="BM46" i="10"/>
  <c r="BM44" i="10"/>
  <c r="BM42" i="10"/>
  <c r="BM40" i="10"/>
  <c r="BM36" i="10"/>
  <c r="BM34" i="10"/>
  <c r="BM28" i="10"/>
  <c r="AY103" i="10"/>
  <c r="Z103" i="10" s="1"/>
  <c r="AY97" i="10"/>
  <c r="Z97" i="10" s="1"/>
  <c r="E8" i="4"/>
  <c r="E8" i="11"/>
  <c r="E16" i="11"/>
  <c r="BY9" i="11"/>
  <c r="BY11" i="11"/>
  <c r="CB18" i="11"/>
  <c r="BJ8" i="11"/>
  <c r="CB9" i="11"/>
  <c r="BL110" i="3"/>
  <c r="BI23" i="3"/>
  <c r="BI117" i="3"/>
  <c r="BI101" i="3"/>
  <c r="BR22" i="3"/>
  <c r="BL36" i="3"/>
  <c r="BR113" i="3"/>
  <c r="BL86" i="3"/>
  <c r="BL80" i="3"/>
  <c r="BI35" i="3"/>
  <c r="BL83" i="3"/>
  <c r="BL66" i="3"/>
  <c r="BL34" i="3"/>
  <c r="BL27" i="3"/>
  <c r="BI95" i="3"/>
  <c r="BI94" i="3"/>
  <c r="BI18" i="3"/>
  <c r="BR124" i="3"/>
  <c r="BI121" i="3"/>
  <c r="BI114" i="3"/>
  <c r="BR106" i="3"/>
  <c r="BR71" i="3"/>
  <c r="BR48" i="3"/>
  <c r="BR27" i="3"/>
  <c r="BR26" i="3"/>
  <c r="BL73" i="3"/>
  <c r="BL38" i="3"/>
  <c r="BI34" i="3"/>
  <c r="BR66" i="3"/>
  <c r="BI40" i="3"/>
  <c r="BL21" i="3"/>
  <c r="BI19" i="3"/>
  <c r="BL96" i="3"/>
  <c r="BR86" i="3"/>
  <c r="BI90" i="3"/>
  <c r="BI82" i="3"/>
  <c r="BI80" i="3"/>
  <c r="BI79" i="3"/>
  <c r="BR110" i="3"/>
  <c r="BR107" i="3"/>
  <c r="BI84" i="3"/>
  <c r="BL121" i="3"/>
  <c r="BI107" i="3"/>
  <c r="BL89" i="3"/>
  <c r="BI88" i="3"/>
  <c r="BR81" i="3"/>
  <c r="BI78" i="3"/>
  <c r="BL72" i="3"/>
  <c r="BR69" i="3"/>
  <c r="BI65" i="3"/>
  <c r="BI63" i="3"/>
  <c r="BI50" i="3"/>
  <c r="BL33" i="3"/>
  <c r="BR32" i="3"/>
  <c r="BL67" i="3"/>
  <c r="BR61" i="3"/>
  <c r="BL60" i="3"/>
  <c r="BI54" i="3"/>
  <c r="BI51" i="3"/>
  <c r="BL45" i="3"/>
  <c r="BR43" i="3"/>
  <c r="BL42" i="3"/>
  <c r="BR34" i="3"/>
  <c r="BL64" i="3"/>
  <c r="BL63" i="3"/>
  <c r="BR63" i="3"/>
  <c r="BR60" i="3"/>
  <c r="BI53" i="3"/>
  <c r="BR50" i="3"/>
  <c r="BL25" i="3"/>
  <c r="BR28" i="3"/>
  <c r="BR24" i="3"/>
  <c r="BL22" i="3"/>
  <c r="BI21" i="3"/>
  <c r="BR25" i="3"/>
  <c r="BR23" i="3"/>
  <c r="BI20" i="3"/>
  <c r="BR19" i="3"/>
  <c r="BL19" i="3"/>
  <c r="BL16" i="3"/>
  <c r="BI127" i="3"/>
  <c r="BW10" i="4"/>
  <c r="BG14" i="4"/>
  <c r="CB15" i="4"/>
  <c r="BG13" i="4"/>
  <c r="BG19" i="4"/>
  <c r="BI19" i="4"/>
  <c r="BS19" i="4"/>
  <c r="BG21" i="4"/>
  <c r="BS21" i="4"/>
  <c r="BH21" i="4"/>
  <c r="BT21" i="4"/>
  <c r="CB21" i="4"/>
  <c r="BH20" i="4"/>
  <c r="BT20" i="4"/>
  <c r="CB20" i="4"/>
  <c r="BI20" i="4"/>
  <c r="BU20" i="4"/>
  <c r="BU19" i="4"/>
  <c r="BJ19" i="4"/>
  <c r="BJ17" i="4"/>
  <c r="BV19" i="4"/>
  <c r="BK21" i="4"/>
  <c r="BK19" i="4"/>
  <c r="BK18" i="4"/>
  <c r="BV17" i="4"/>
  <c r="BW21" i="4"/>
  <c r="BW18" i="4"/>
  <c r="BW19" i="4"/>
  <c r="BL21" i="4"/>
  <c r="BK17" i="4"/>
  <c r="BW17" i="4"/>
  <c r="BL23" i="4"/>
  <c r="BX23" i="4"/>
  <c r="BL22" i="4"/>
  <c r="BX22" i="4"/>
  <c r="BX21" i="4"/>
  <c r="BL20" i="4"/>
  <c r="BY18" i="4"/>
  <c r="BS14" i="4"/>
  <c r="BS13" i="4"/>
  <c r="BG12" i="4"/>
  <c r="BS12" i="4"/>
  <c r="BG11" i="4"/>
  <c r="BS11" i="4"/>
  <c r="BH13" i="4"/>
  <c r="BH14" i="4"/>
  <c r="BT13" i="4"/>
  <c r="BH9" i="4"/>
  <c r="BH10" i="4"/>
  <c r="BT11" i="4"/>
  <c r="BT12" i="4"/>
  <c r="BT9" i="4"/>
  <c r="BT10" i="4"/>
  <c r="BH12" i="4"/>
  <c r="BH11" i="4"/>
  <c r="BI12" i="4"/>
  <c r="BU12" i="4"/>
  <c r="BI11" i="4"/>
  <c r="BI13" i="4"/>
  <c r="BU13" i="4"/>
  <c r="BU11" i="4"/>
  <c r="BL15" i="4"/>
  <c r="BL14" i="4"/>
  <c r="BJ12" i="4"/>
  <c r="BJ11" i="4"/>
  <c r="BV12" i="4"/>
  <c r="BJ13" i="4"/>
  <c r="BV11" i="4"/>
  <c r="BV13" i="4"/>
  <c r="BK13" i="4"/>
  <c r="BK12" i="4"/>
  <c r="BJ14" i="4"/>
  <c r="BK11" i="4"/>
  <c r="BV14" i="4"/>
  <c r="BW11" i="4"/>
  <c r="BW12" i="4"/>
  <c r="BW13" i="4"/>
  <c r="BX15" i="4"/>
  <c r="BX14" i="4"/>
  <c r="BL12" i="4"/>
  <c r="BL13" i="4"/>
  <c r="BX13" i="4"/>
  <c r="BX12" i="4"/>
  <c r="BX20" i="4"/>
  <c r="BL18" i="4"/>
  <c r="BY10" i="4"/>
  <c r="CA15" i="4"/>
  <c r="CD13" i="4"/>
  <c r="CA22" i="4"/>
  <c r="BL19" i="4"/>
  <c r="BL16" i="4"/>
  <c r="BX19" i="4"/>
  <c r="BX18" i="4"/>
  <c r="CD18" i="4"/>
  <c r="BL17" i="4"/>
  <c r="BF18" i="4"/>
  <c r="BX17" i="4"/>
  <c r="BG16" i="4"/>
  <c r="BX19" i="11"/>
  <c r="BX18" i="11"/>
  <c r="BJ16" i="11"/>
  <c r="BX17" i="11"/>
  <c r="BH16" i="11"/>
  <c r="BX11" i="11"/>
  <c r="BL10" i="11"/>
  <c r="BX10" i="11"/>
  <c r="CA10" i="11"/>
  <c r="BX9" i="11"/>
  <c r="CA9" i="11"/>
  <c r="BG8" i="11"/>
  <c r="BX11" i="4"/>
  <c r="BX10" i="4"/>
  <c r="BX9" i="4"/>
  <c r="CD10" i="4"/>
  <c r="BL10" i="4"/>
  <c r="BL9" i="4"/>
  <c r="BK16" i="11"/>
  <c r="BI16" i="11"/>
  <c r="CA8" i="11"/>
  <c r="BF8" i="11"/>
  <c r="BL8" i="11"/>
  <c r="CB16" i="4"/>
  <c r="CA16" i="4"/>
  <c r="BH8" i="4"/>
  <c r="E26" i="2"/>
  <c r="CD12" i="4"/>
  <c r="CD8" i="11"/>
  <c r="Y2" i="4"/>
  <c r="CD19" i="11"/>
  <c r="BR4" i="11"/>
  <c r="BS76" i="3"/>
  <c r="BS53" i="3"/>
  <c r="BS42" i="3"/>
  <c r="BK16" i="4"/>
  <c r="BH16" i="4"/>
  <c r="BJ16" i="4"/>
  <c r="BI16" i="4"/>
  <c r="BF16" i="4"/>
  <c r="BF8" i="4"/>
  <c r="CB8" i="11"/>
  <c r="BF21" i="4"/>
  <c r="AY43" i="10"/>
  <c r="Z43" i="10" s="1"/>
  <c r="BR49" i="3"/>
  <c r="AY80" i="3"/>
  <c r="Z80" i="3" s="1"/>
  <c r="BO127" i="3"/>
  <c r="BO40" i="3"/>
  <c r="BR72" i="3"/>
  <c r="AY99" i="3"/>
  <c r="Z99" i="3" s="1"/>
  <c r="BR78" i="3"/>
  <c r="BY15" i="4"/>
  <c r="BR20" i="3"/>
  <c r="BO101" i="3"/>
  <c r="BR35" i="3"/>
  <c r="BO61" i="3"/>
  <c r="BO31" i="3"/>
  <c r="BY11" i="4"/>
  <c r="AY122" i="10"/>
  <c r="Z122" i="10" s="1"/>
  <c r="BO74" i="10"/>
  <c r="BR98" i="10"/>
  <c r="BO58" i="10"/>
  <c r="BO66" i="10"/>
  <c r="BR86" i="10"/>
  <c r="AY90" i="10"/>
  <c r="Z90" i="10" s="1"/>
  <c r="AY42" i="10"/>
  <c r="Z42" i="10" s="1"/>
  <c r="AY78" i="10"/>
  <c r="Z78" i="10" s="1"/>
  <c r="X4" i="10"/>
  <c r="BS25" i="3"/>
  <c r="BS41" i="3"/>
  <c r="BS57" i="3"/>
  <c r="BS77" i="3"/>
  <c r="BS93" i="3"/>
  <c r="AY89" i="10"/>
  <c r="Z89" i="10" s="1"/>
  <c r="BO101" i="10"/>
  <c r="BO20" i="10"/>
  <c r="BR16" i="10"/>
  <c r="BO96" i="10"/>
  <c r="BO116" i="10"/>
  <c r="BS71" i="3"/>
  <c r="A4" i="3"/>
  <c r="BS64" i="3"/>
  <c r="BS38" i="3"/>
  <c r="BS14" i="3"/>
  <c r="BL26" i="3"/>
  <c r="BL35" i="3"/>
  <c r="BL69" i="3"/>
  <c r="BI33" i="3"/>
  <c r="BI98" i="3"/>
  <c r="BI37" i="3"/>
  <c r="BI69" i="3"/>
  <c r="BL90" i="3"/>
  <c r="BL20" i="3"/>
  <c r="BL17" i="3"/>
  <c r="BI32" i="3"/>
  <c r="BL55" i="3"/>
  <c r="BL115" i="3"/>
  <c r="BL18" i="3"/>
  <c r="BL43" i="3"/>
  <c r="BI89" i="3"/>
  <c r="BL126" i="3"/>
  <c r="BI60" i="3"/>
  <c r="BS85" i="3"/>
  <c r="BS105" i="3"/>
  <c r="BS119" i="3"/>
  <c r="BS21" i="3"/>
  <c r="BS44" i="3"/>
  <c r="BI66" i="3"/>
  <c r="BL94" i="3"/>
  <c r="BS108" i="3"/>
  <c r="BS125" i="3"/>
  <c r="BR31" i="10"/>
  <c r="BR51" i="10"/>
  <c r="BL38" i="10"/>
  <c r="BR83" i="10"/>
  <c r="BO92" i="10"/>
  <c r="BL102" i="10"/>
  <c r="BI83" i="10"/>
  <c r="BI127" i="10"/>
  <c r="BI99" i="10"/>
  <c r="BR30" i="10"/>
  <c r="BR110" i="10"/>
  <c r="BO128" i="3"/>
  <c r="BS127" i="3"/>
  <c r="BS126" i="3"/>
  <c r="BI102" i="3"/>
  <c r="BL95" i="3"/>
  <c r="BS94" i="3"/>
  <c r="BI86" i="3"/>
  <c r="BI85" i="3"/>
  <c r="BL82" i="3"/>
  <c r="BS80" i="3"/>
  <c r="BS74" i="3"/>
  <c r="BI74" i="3"/>
  <c r="BS61" i="3"/>
  <c r="BS59" i="3"/>
  <c r="BL54" i="3"/>
  <c r="BI46" i="3"/>
  <c r="BR44" i="3"/>
  <c r="BI41" i="3"/>
  <c r="BS35" i="3"/>
  <c r="BF9" i="4"/>
  <c r="BI106" i="10"/>
  <c r="BL105" i="10"/>
  <c r="BL104" i="10"/>
  <c r="BI100" i="10"/>
  <c r="BO93" i="10"/>
  <c r="BI74" i="10"/>
  <c r="BL68" i="10"/>
  <c r="BI63" i="10"/>
  <c r="BO56" i="10"/>
  <c r="BL54" i="10"/>
  <c r="BI50" i="10"/>
  <c r="BI46" i="10"/>
  <c r="BL44" i="10"/>
  <c r="BI38" i="10"/>
  <c r="BO35" i="10"/>
  <c r="BL33" i="10"/>
  <c r="BI29" i="10"/>
  <c r="AY28" i="10"/>
  <c r="Z28" i="10" s="1"/>
  <c r="BL25" i="10"/>
  <c r="BI21" i="10"/>
  <c r="CD15" i="4"/>
  <c r="BO33" i="3"/>
  <c r="BO42" i="3"/>
  <c r="BO76" i="3"/>
  <c r="AY79" i="3"/>
  <c r="Z79" i="3" s="1"/>
  <c r="BO107" i="3"/>
  <c r="BR112" i="3"/>
  <c r="AY127" i="3"/>
  <c r="Z127" i="3" s="1"/>
  <c r="BR67" i="3"/>
  <c r="BR92" i="3"/>
  <c r="AY126" i="10"/>
  <c r="Z126" i="10" s="1"/>
  <c r="BO94" i="10"/>
  <c r="BO30" i="10"/>
  <c r="BR82" i="10"/>
  <c r="BS30" i="3"/>
  <c r="BS46" i="3"/>
  <c r="BS66" i="3"/>
  <c r="BS82" i="3"/>
  <c r="BO45" i="10"/>
  <c r="BO53" i="10"/>
  <c r="BO33" i="10"/>
  <c r="AY45" i="10"/>
  <c r="Z45" i="10" s="1"/>
  <c r="BO50" i="10"/>
  <c r="BO60" i="10"/>
  <c r="BR20" i="10"/>
  <c r="BR16" i="3"/>
  <c r="BS65" i="3"/>
  <c r="BS72" i="3"/>
  <c r="BS62" i="3"/>
  <c r="BS33" i="3"/>
  <c r="BL28" i="3"/>
  <c r="BL53" i="3"/>
  <c r="BI16" i="3"/>
  <c r="BL37" i="3"/>
  <c r="BI100" i="3"/>
  <c r="BL32" i="3"/>
  <c r="BI27" i="3"/>
  <c r="BI110" i="3"/>
  <c r="BI26" i="3"/>
  <c r="BS27" i="3"/>
  <c r="BS37" i="3"/>
  <c r="BS60" i="3"/>
  <c r="BS92" i="3"/>
  <c r="BS123" i="3"/>
  <c r="BS28" i="3"/>
  <c r="BS47" i="3"/>
  <c r="BS79" i="3"/>
  <c r="BL98" i="3"/>
  <c r="BS114" i="3"/>
  <c r="BS128" i="3"/>
  <c r="BR117" i="10"/>
  <c r="BI33" i="10"/>
  <c r="BI39" i="10"/>
  <c r="BL47" i="10"/>
  <c r="BL74" i="10"/>
  <c r="BR103" i="10"/>
  <c r="BI67" i="10"/>
  <c r="BI87" i="10"/>
  <c r="BL50" i="10"/>
  <c r="BO124" i="10"/>
  <c r="BS18" i="3"/>
  <c r="BS129" i="3"/>
  <c r="BL129" i="3"/>
  <c r="BS122" i="3"/>
  <c r="BS121" i="3"/>
  <c r="BI119" i="3"/>
  <c r="BS118" i="3"/>
  <c r="BL118" i="3"/>
  <c r="BL117" i="3"/>
  <c r="BS112" i="3"/>
  <c r="BR108" i="3"/>
  <c r="BS107" i="3"/>
  <c r="BI104" i="3"/>
  <c r="BS102" i="3"/>
  <c r="BO102" i="3"/>
  <c r="BS95" i="3"/>
  <c r="BL92" i="3"/>
  <c r="BS90" i="3"/>
  <c r="BS83" i="3"/>
  <c r="BI58" i="3"/>
  <c r="BL52" i="3"/>
  <c r="BS45" i="3"/>
  <c r="BR38" i="3"/>
  <c r="BF22" i="4"/>
  <c r="BI128" i="10"/>
  <c r="BI121" i="10"/>
  <c r="BL120" i="10"/>
  <c r="AY119" i="10"/>
  <c r="Z119" i="10" s="1"/>
  <c r="BL114" i="10"/>
  <c r="AY107" i="10"/>
  <c r="Z107" i="10" s="1"/>
  <c r="BI101" i="10"/>
  <c r="BL97" i="10"/>
  <c r="AY91" i="10"/>
  <c r="Z91" i="10" s="1"/>
  <c r="BL87" i="10"/>
  <c r="AY75" i="10"/>
  <c r="Z75" i="10" s="1"/>
  <c r="BL71" i="10"/>
  <c r="BI69" i="10"/>
  <c r="BI60" i="10"/>
  <c r="BL45" i="10"/>
  <c r="BR44" i="10"/>
  <c r="BO43" i="10"/>
  <c r="BI22" i="10"/>
  <c r="BL19" i="10"/>
  <c r="BF22" i="11"/>
  <c r="BF18" i="11"/>
  <c r="AY92" i="10"/>
  <c r="Z92" i="10" s="1"/>
  <c r="CD16" i="4"/>
  <c r="AY58" i="10"/>
  <c r="Z58" i="10" s="1"/>
  <c r="BI123" i="3"/>
  <c r="CD21" i="11"/>
  <c r="BF20" i="11"/>
  <c r="BL93" i="3"/>
  <c r="BR119" i="10"/>
  <c r="BI85" i="10"/>
  <c r="AY64" i="10"/>
  <c r="Z64" i="10" s="1"/>
  <c r="BR64" i="10"/>
  <c r="BR40" i="10"/>
  <c r="AY39" i="10"/>
  <c r="Z39" i="10" s="1"/>
  <c r="BO88" i="3"/>
  <c r="AY76" i="3"/>
  <c r="Z76" i="3" s="1"/>
  <c r="BR98" i="3"/>
  <c r="CA10" i="4"/>
  <c r="BO32" i="3"/>
  <c r="CD20" i="4"/>
  <c r="BO16" i="3"/>
  <c r="AY66" i="3"/>
  <c r="Z66" i="3" s="1"/>
  <c r="BO82" i="10"/>
  <c r="BR26" i="10"/>
  <c r="AY30" i="10"/>
  <c r="Z30" i="10" s="1"/>
  <c r="AY62" i="10"/>
  <c r="Z62" i="10" s="1"/>
  <c r="AY73" i="10"/>
  <c r="Z73" i="10" s="1"/>
  <c r="BR97" i="10"/>
  <c r="AY93" i="10"/>
  <c r="Z93" i="10" s="1"/>
  <c r="BL29" i="3"/>
  <c r="BI41" i="10"/>
  <c r="BR36" i="10"/>
  <c r="BO40" i="10"/>
  <c r="BR127" i="10"/>
  <c r="BL127" i="3"/>
  <c r="BL125" i="3"/>
  <c r="BI111" i="3"/>
  <c r="BI105" i="3"/>
  <c r="BO99" i="3"/>
  <c r="BR94" i="3"/>
  <c r="BR79" i="3"/>
  <c r="BO77" i="3"/>
  <c r="BO65" i="3"/>
  <c r="BI61" i="3"/>
  <c r="BO41" i="3"/>
  <c r="BO103" i="10"/>
  <c r="BL100" i="10"/>
  <c r="BI66" i="10"/>
  <c r="BO64" i="10"/>
  <c r="BL57" i="10"/>
  <c r="BI55" i="10"/>
  <c r="BI51" i="10"/>
  <c r="BR32" i="10"/>
  <c r="BI30" i="10"/>
  <c r="BR24" i="10"/>
  <c r="CB19" i="11"/>
  <c r="BF15" i="11"/>
  <c r="CD10" i="11"/>
  <c r="BF11" i="4"/>
  <c r="BR115" i="10"/>
  <c r="BL112" i="10"/>
  <c r="BL89" i="10"/>
  <c r="BI73" i="10"/>
  <c r="BI70" i="10"/>
  <c r="BL53" i="10"/>
  <c r="BI42" i="10"/>
  <c r="CB23" i="11"/>
  <c r="BF11" i="11"/>
  <c r="AY128" i="10"/>
  <c r="Z128" i="10" s="1"/>
  <c r="AY55" i="10"/>
  <c r="Z55" i="10" s="1"/>
  <c r="AY50" i="10"/>
  <c r="Z50" i="10" s="1"/>
  <c r="AY96" i="10"/>
  <c r="Z96" i="10" s="1"/>
  <c r="AY125" i="10"/>
  <c r="Z125" i="10" s="1"/>
  <c r="AY96" i="3"/>
  <c r="Z96" i="3" s="1"/>
  <c r="AY34" i="10"/>
  <c r="Z34" i="10" s="1"/>
  <c r="AY82" i="10"/>
  <c r="Z82" i="10" s="1"/>
  <c r="AY46" i="10"/>
  <c r="Z46" i="10" s="1"/>
  <c r="AY49" i="10"/>
  <c r="Z49" i="10" s="1"/>
  <c r="AY64" i="3"/>
  <c r="Z64" i="3" s="1"/>
  <c r="AY115" i="3"/>
  <c r="Z115" i="3" s="1"/>
  <c r="CA11" i="4"/>
  <c r="CA12" i="4"/>
  <c r="AY110" i="10"/>
  <c r="Z110" i="10" s="1"/>
  <c r="AY94" i="10"/>
  <c r="Z94" i="10" s="1"/>
  <c r="AY37" i="10"/>
  <c r="Z37" i="10" s="1"/>
  <c r="BL119" i="3"/>
  <c r="BI93" i="3"/>
  <c r="BI125" i="3"/>
  <c r="X4" i="3"/>
  <c r="BI128" i="3"/>
  <c r="BL124" i="3"/>
  <c r="BO124" i="3"/>
  <c r="BI122" i="3"/>
  <c r="BI120" i="3"/>
  <c r="BI116" i="3"/>
  <c r="BR116" i="3"/>
  <c r="BI113" i="3"/>
  <c r="BL109" i="3"/>
  <c r="BL106" i="3"/>
  <c r="BL102" i="3"/>
  <c r="BL99" i="3"/>
  <c r="BI97" i="3"/>
  <c r="BR97" i="3"/>
  <c r="BL87" i="3"/>
  <c r="BL81" i="3"/>
  <c r="AY73" i="3"/>
  <c r="Z73" i="3" s="1"/>
  <c r="AY71" i="3"/>
  <c r="Z71" i="3" s="1"/>
  <c r="BI68" i="3"/>
  <c r="BI59" i="3"/>
  <c r="BL56" i="3"/>
  <c r="BI49" i="3"/>
  <c r="BL40" i="3"/>
  <c r="BI38" i="3"/>
  <c r="BL30" i="3"/>
  <c r="BF23" i="4"/>
  <c r="CB22" i="4"/>
  <c r="CB11" i="4"/>
  <c r="BF10" i="4"/>
  <c r="BL124" i="10"/>
  <c r="BO123" i="10"/>
  <c r="BL119" i="10"/>
  <c r="BI119" i="10"/>
  <c r="BO119" i="10"/>
  <c r="AY116" i="10"/>
  <c r="Z116" i="10" s="1"/>
  <c r="BL115" i="10"/>
  <c r="BI112" i="10"/>
  <c r="AY111" i="10"/>
  <c r="Z111" i="10" s="1"/>
  <c r="AY109" i="10"/>
  <c r="Z109" i="10" s="1"/>
  <c r="AY108" i="10"/>
  <c r="Z108" i="10" s="1"/>
  <c r="BI108" i="10"/>
  <c r="BL103" i="10"/>
  <c r="BI96" i="10"/>
  <c r="BL91" i="10"/>
  <c r="BI90" i="10"/>
  <c r="BL81" i="10"/>
  <c r="BI79" i="10"/>
  <c r="BI76" i="10"/>
  <c r="BL73" i="10"/>
  <c r="BR72" i="10"/>
  <c r="BL69" i="10"/>
  <c r="AY68" i="10"/>
  <c r="Z68" i="10" s="1"/>
  <c r="BI68" i="10"/>
  <c r="AY67" i="10"/>
  <c r="Z67" i="10" s="1"/>
  <c r="BL64" i="10"/>
  <c r="BL63" i="10"/>
  <c r="BR59" i="10"/>
  <c r="AY56" i="10"/>
  <c r="Z56" i="10" s="1"/>
  <c r="BI54" i="10"/>
  <c r="BL49" i="10"/>
  <c r="BL48" i="10"/>
  <c r="BO44" i="10"/>
  <c r="BI44" i="10"/>
  <c r="BI43" i="10"/>
  <c r="BR41" i="10"/>
  <c r="BL40" i="10"/>
  <c r="BI37" i="10"/>
  <c r="BO36" i="10"/>
  <c r="BI31" i="10"/>
  <c r="BL24" i="10"/>
  <c r="BI23" i="10"/>
  <c r="BL20" i="10"/>
  <c r="BI19" i="10"/>
  <c r="BF19" i="11"/>
  <c r="BY18" i="11"/>
  <c r="CA15" i="11"/>
  <c r="CB11" i="11"/>
  <c r="AY112" i="10"/>
  <c r="Z112" i="10" s="1"/>
  <c r="AY124" i="10"/>
  <c r="Z124" i="10" s="1"/>
  <c r="AY98" i="10"/>
  <c r="Z98" i="10" s="1"/>
  <c r="CD11" i="4"/>
  <c r="AY74" i="10"/>
  <c r="Z74" i="10" s="1"/>
  <c r="AY114" i="10"/>
  <c r="Z114" i="10" s="1"/>
  <c r="AY86" i="10"/>
  <c r="Z86" i="10" s="1"/>
  <c r="AY118" i="10"/>
  <c r="Z118" i="10" s="1"/>
  <c r="AY38" i="10"/>
  <c r="Z38" i="10" s="1"/>
  <c r="AY53" i="10"/>
  <c r="Z53" i="10" s="1"/>
  <c r="AY77" i="10"/>
  <c r="Z77" i="10" s="1"/>
  <c r="AY85" i="10"/>
  <c r="Z85" i="10" s="1"/>
  <c r="BI129" i="3"/>
  <c r="BO129" i="3"/>
  <c r="BI96" i="3"/>
  <c r="BI76" i="3"/>
  <c r="BI73" i="3"/>
  <c r="BI71" i="3"/>
  <c r="BL70" i="3"/>
  <c r="BI62" i="3"/>
  <c r="BI47" i="3"/>
  <c r="BI42" i="3"/>
  <c r="BF14" i="4"/>
  <c r="BL129" i="10"/>
  <c r="BL126" i="10"/>
  <c r="BR123" i="10"/>
  <c r="AY120" i="10"/>
  <c r="Z120" i="10" s="1"/>
  <c r="BI117" i="10"/>
  <c r="BI116" i="10"/>
  <c r="AY115" i="10"/>
  <c r="Z115" i="10" s="1"/>
  <c r="BL111" i="10"/>
  <c r="BI109" i="10"/>
  <c r="BL98" i="10"/>
  <c r="BI94" i="10"/>
  <c r="BI88" i="10"/>
  <c r="AY87" i="10"/>
  <c r="Z87" i="10" s="1"/>
  <c r="BI86" i="10"/>
  <c r="BL85" i="10"/>
  <c r="AY84" i="10"/>
  <c r="Z84" i="10" s="1"/>
  <c r="BI84" i="10"/>
  <c r="AY83" i="10"/>
  <c r="Z83" i="10" s="1"/>
  <c r="BL80" i="10"/>
  <c r="BI71" i="10"/>
  <c r="BL67" i="10"/>
  <c r="BI59" i="10"/>
  <c r="BL58" i="10"/>
  <c r="BR56" i="10"/>
  <c r="BO48" i="10"/>
  <c r="BO47" i="10"/>
  <c r="AY41" i="10"/>
  <c r="Z41" i="10" s="1"/>
  <c r="BR35" i="10"/>
  <c r="BI34" i="10"/>
  <c r="BL32" i="10"/>
  <c r="BI28" i="10"/>
  <c r="AY27" i="10"/>
  <c r="Z27" i="10" s="1"/>
  <c r="BL27" i="10"/>
  <c r="BI26" i="10"/>
  <c r="BL21" i="10"/>
  <c r="BO19" i="10"/>
  <c r="AY72" i="10"/>
  <c r="Z72" i="10" s="1"/>
  <c r="AY117" i="10"/>
  <c r="Z117" i="10" s="1"/>
  <c r="BR88" i="3"/>
  <c r="AY84" i="3"/>
  <c r="Z84" i="3" s="1"/>
  <c r="CD22" i="4"/>
  <c r="BF13" i="4"/>
  <c r="AY99" i="10"/>
  <c r="Z99" i="10" s="1"/>
  <c r="AY95" i="10"/>
  <c r="Z95" i="10" s="1"/>
  <c r="AY60" i="10"/>
  <c r="Z60" i="10" s="1"/>
  <c r="AY47" i="10"/>
  <c r="Z47" i="10" s="1"/>
  <c r="BL16" i="10"/>
  <c r="CA23" i="11"/>
  <c r="BY17" i="11"/>
  <c r="BF9" i="11"/>
  <c r="AY68" i="3"/>
  <c r="Z68" i="3" s="1"/>
  <c r="AY106" i="10"/>
  <c r="Z106" i="10" s="1"/>
  <c r="AY72" i="3"/>
  <c r="Z72" i="3" s="1"/>
  <c r="AY66" i="10"/>
  <c r="Z66" i="10" s="1"/>
  <c r="AY26" i="10"/>
  <c r="Z26" i="10" s="1"/>
  <c r="AY54" i="10"/>
  <c r="Z54" i="10" s="1"/>
  <c r="AY29" i="10"/>
  <c r="Z29" i="10" s="1"/>
  <c r="AY65" i="10"/>
  <c r="Z65" i="10" s="1"/>
  <c r="AY105" i="10"/>
  <c r="Z105" i="10" s="1"/>
  <c r="AY113" i="10"/>
  <c r="Z113" i="10" s="1"/>
  <c r="AY81" i="10"/>
  <c r="Z81" i="10" s="1"/>
  <c r="AY25" i="10"/>
  <c r="Z25" i="10" s="1"/>
  <c r="AY57" i="10"/>
  <c r="Z57" i="10" s="1"/>
  <c r="AY101" i="10"/>
  <c r="Z101" i="10" s="1"/>
  <c r="AY61" i="10"/>
  <c r="Z61" i="10" s="1"/>
  <c r="BI108" i="3"/>
  <c r="BI118" i="3"/>
  <c r="BI112" i="3"/>
  <c r="BO112" i="3"/>
  <c r="BL111" i="3"/>
  <c r="BL103" i="3"/>
  <c r="BI91" i="3"/>
  <c r="BL78" i="3"/>
  <c r="BI77" i="3"/>
  <c r="BL57" i="3"/>
  <c r="BL51" i="3"/>
  <c r="BL48" i="3"/>
  <c r="BI44" i="3"/>
  <c r="BF17" i="4"/>
  <c r="BF15" i="4"/>
  <c r="BF12" i="4"/>
  <c r="BI122" i="10"/>
  <c r="BI120" i="10"/>
  <c r="BL118" i="10"/>
  <c r="BI113" i="10"/>
  <c r="BI110" i="10"/>
  <c r="BL107" i="10"/>
  <c r="BR105" i="10"/>
  <c r="BI104" i="10"/>
  <c r="BI102" i="10"/>
  <c r="BL101" i="10"/>
  <c r="BL99" i="10"/>
  <c r="BL95" i="10"/>
  <c r="BL93" i="10"/>
  <c r="BL92" i="10"/>
  <c r="BI89" i="10"/>
  <c r="BL88" i="10"/>
  <c r="BI82" i="10"/>
  <c r="BR80" i="10"/>
  <c r="AY76" i="10"/>
  <c r="Z76" i="10" s="1"/>
  <c r="BL75" i="10"/>
  <c r="BO72" i="10"/>
  <c r="BR71" i="10"/>
  <c r="BL65" i="10"/>
  <c r="BL62" i="10"/>
  <c r="BI61" i="10"/>
  <c r="BI57" i="10"/>
  <c r="BL56" i="10"/>
  <c r="AY52" i="10"/>
  <c r="Z52" i="10" s="1"/>
  <c r="BI52" i="10"/>
  <c r="AY31" i="10"/>
  <c r="Z31" i="10" s="1"/>
  <c r="BI18" i="10"/>
  <c r="BO15" i="10"/>
  <c r="BY21" i="11"/>
  <c r="CA12" i="11"/>
  <c r="BX16" i="4"/>
  <c r="BW16" i="4"/>
  <c r="BV16" i="4"/>
  <c r="BU16" i="4"/>
  <c r="BG8" i="4"/>
  <c r="CB9" i="4"/>
  <c r="BS16" i="11"/>
  <c r="BT16" i="11"/>
  <c r="CB16" i="11"/>
  <c r="BU16" i="11"/>
  <c r="BV16" i="11"/>
  <c r="BM35" i="10"/>
  <c r="AY36" i="10"/>
  <c r="Z36" i="10" s="1"/>
  <c r="BM33" i="10"/>
  <c r="AY33" i="10"/>
  <c r="Z33" i="10" s="1"/>
  <c r="BS13" i="3"/>
  <c r="A6" i="3"/>
  <c r="BS19" i="3"/>
  <c r="BS8" i="4"/>
  <c r="BK8" i="4"/>
  <c r="BI8" i="4"/>
  <c r="CB8" i="4"/>
  <c r="BT8" i="4"/>
  <c r="BU8" i="4"/>
  <c r="BJ8" i="4"/>
  <c r="BL8" i="4"/>
  <c r="BV8" i="4"/>
  <c r="BS8" i="11"/>
  <c r="BT8" i="11"/>
  <c r="BU8" i="11"/>
  <c r="BV8" i="11"/>
  <c r="BW8" i="11"/>
  <c r="BX8" i="11"/>
  <c r="BW16" i="11"/>
  <c r="BX16" i="11"/>
  <c r="BY8" i="11"/>
  <c r="BY16" i="11"/>
  <c r="CB22" i="11"/>
  <c r="CB20" i="11"/>
  <c r="CB17" i="11"/>
  <c r="CB15" i="11"/>
  <c r="CA14" i="11"/>
  <c r="BF12" i="11"/>
  <c r="CD9" i="11"/>
  <c r="CA16" i="11"/>
  <c r="CA20" i="11"/>
  <c r="BF16" i="11"/>
  <c r="CA22" i="11"/>
  <c r="BF21" i="11"/>
  <c r="BY19" i="11"/>
  <c r="CA19" i="11"/>
  <c r="CA18" i="11"/>
  <c r="CA17" i="11"/>
  <c r="CB14" i="11"/>
  <c r="CB10" i="11"/>
  <c r="BM24" i="10"/>
  <c r="AY24" i="10"/>
  <c r="Z24" i="10" s="1"/>
  <c r="AY70" i="10"/>
  <c r="Z70" i="10" s="1"/>
  <c r="AY44" i="10"/>
  <c r="Z44" i="10" s="1"/>
  <c r="AY40" i="10"/>
  <c r="Z40" i="10" s="1"/>
  <c r="BT16" i="4"/>
  <c r="BS16" i="4"/>
  <c r="CA17" i="4"/>
  <c r="CD21" i="4"/>
  <c r="CA20" i="4"/>
  <c r="BF19" i="4"/>
  <c r="CB18" i="4"/>
  <c r="CD19" i="4"/>
  <c r="CA21" i="4"/>
  <c r="CD23" i="4"/>
  <c r="CB23" i="4"/>
  <c r="CA18" i="4"/>
  <c r="CB17" i="4"/>
  <c r="CA23" i="4"/>
  <c r="CA19" i="4"/>
  <c r="BW8" i="4"/>
  <c r="CD17" i="4"/>
  <c r="CA8" i="4"/>
  <c r="CD8" i="4"/>
  <c r="BY19" i="4"/>
  <c r="CA13" i="4"/>
  <c r="CA9" i="4"/>
  <c r="BX8" i="4"/>
  <c r="A4" i="10"/>
  <c r="BS11" i="10"/>
  <c r="BS39" i="10"/>
  <c r="BS44" i="10"/>
  <c r="BS49" i="10"/>
  <c r="BS52" i="10"/>
  <c r="BS53" i="10"/>
  <c r="BS54" i="10"/>
  <c r="BS56" i="10"/>
  <c r="BS64" i="10"/>
  <c r="BS66" i="10"/>
  <c r="BS73" i="10"/>
  <c r="BS75" i="10"/>
  <c r="BS76" i="10"/>
  <c r="BS77" i="10"/>
  <c r="BS78" i="10"/>
  <c r="BS80" i="10"/>
  <c r="BS82" i="10"/>
  <c r="BS85" i="10"/>
  <c r="BS89" i="10"/>
  <c r="BS93" i="10"/>
  <c r="BS96" i="10"/>
  <c r="BS101" i="10"/>
  <c r="BS105" i="10"/>
  <c r="BS107" i="10"/>
  <c r="BS112" i="10"/>
  <c r="BS113" i="10"/>
  <c r="BS118" i="10"/>
  <c r="BS119" i="10"/>
  <c r="BS129" i="10"/>
  <c r="CD11" i="11"/>
  <c r="CD18" i="11"/>
  <c r="BN4" i="11"/>
  <c r="BS36" i="10"/>
  <c r="BS25" i="10"/>
  <c r="BS16" i="10"/>
  <c r="BS13" i="10"/>
  <c r="BS32" i="10"/>
  <c r="BS34" i="10"/>
  <c r="BS35" i="10"/>
  <c r="BS43" i="10"/>
  <c r="BS55" i="10"/>
  <c r="BS63" i="10"/>
  <c r="BS79" i="10"/>
  <c r="BS124" i="10"/>
  <c r="BS37" i="10"/>
  <c r="CD12" i="11"/>
  <c r="CD23" i="11"/>
  <c r="CD20" i="11"/>
  <c r="BP4" i="11"/>
  <c r="BQ4" i="11"/>
  <c r="BO4" i="4"/>
  <c r="BP4" i="4"/>
  <c r="BS98" i="10"/>
  <c r="BS91" i="10"/>
  <c r="BS38" i="10"/>
  <c r="BS31" i="10"/>
  <c r="BS28" i="10"/>
  <c r="BS27" i="10"/>
  <c r="BS12" i="10"/>
  <c r="CD13" i="11"/>
  <c r="CD15" i="11"/>
  <c r="BM23" i="10"/>
  <c r="BM22" i="10"/>
  <c r="BM21" i="10"/>
  <c r="BM20" i="10"/>
  <c r="BM19" i="10"/>
  <c r="BM18" i="10"/>
  <c r="CD16" i="11"/>
  <c r="BY15" i="11"/>
  <c r="AY127" i="10"/>
  <c r="Z127" i="10" s="1"/>
  <c r="AY121" i="10"/>
  <c r="Z121" i="10" s="1"/>
  <c r="AY63" i="10"/>
  <c r="Z63" i="10" s="1"/>
  <c r="AY32" i="10"/>
  <c r="Z32" i="10" s="1"/>
  <c r="CA11" i="11"/>
  <c r="BY10" i="11"/>
  <c r="BY12" i="11"/>
  <c r="AY48" i="10"/>
  <c r="Z48" i="10" s="1"/>
  <c r="BY20" i="11"/>
  <c r="BM62" i="3"/>
  <c r="BM61" i="3"/>
  <c r="BM60" i="3"/>
  <c r="BM59" i="3"/>
  <c r="BM58" i="3"/>
  <c r="BM57" i="3"/>
  <c r="BM56" i="3"/>
  <c r="BM55" i="3"/>
  <c r="BM54" i="3"/>
  <c r="BM53" i="3"/>
  <c r="BM52" i="3"/>
  <c r="BM51" i="3"/>
  <c r="BM50" i="3"/>
  <c r="BM49" i="3"/>
  <c r="BM48" i="3"/>
  <c r="BM47" i="3"/>
  <c r="BM46" i="3"/>
  <c r="BM45" i="3"/>
  <c r="BM44" i="3"/>
  <c r="BM43" i="3"/>
  <c r="BM42" i="3"/>
  <c r="BM41" i="3"/>
  <c r="BM40" i="3"/>
  <c r="BM39" i="3"/>
  <c r="BM38" i="3"/>
  <c r="BM37" i="3"/>
  <c r="BM36" i="3"/>
  <c r="BM35" i="3"/>
  <c r="BM34" i="3"/>
  <c r="BM33" i="3"/>
  <c r="BM32" i="3"/>
  <c r="BM31" i="3"/>
  <c r="BM30" i="3"/>
  <c r="BM29" i="3"/>
  <c r="BM28" i="3"/>
  <c r="BM27" i="3"/>
  <c r="BM26" i="3"/>
  <c r="BM25" i="3"/>
  <c r="BM24" i="3"/>
  <c r="BM23" i="3"/>
  <c r="AY104" i="10"/>
  <c r="Z104" i="10" s="1"/>
  <c r="BY22" i="11"/>
  <c r="AY79" i="10"/>
  <c r="Z79" i="10" s="1"/>
  <c r="AY71" i="10"/>
  <c r="Z71" i="10" s="1"/>
  <c r="AY59" i="10"/>
  <c r="Z59" i="10" s="1"/>
  <c r="AY123" i="10"/>
  <c r="Z123" i="10" s="1"/>
  <c r="AY100" i="10"/>
  <c r="Z100" i="10" s="1"/>
  <c r="AY88" i="10"/>
  <c r="Z88" i="10" s="1"/>
  <c r="BY17" i="4"/>
  <c r="BF74" i="3"/>
  <c r="AY74" i="3"/>
  <c r="Z74" i="3" s="1"/>
  <c r="BU74" i="3"/>
  <c r="BK74" i="3"/>
  <c r="BJ74" i="3"/>
  <c r="BR74" i="3"/>
  <c r="BO69" i="3"/>
  <c r="BJ69" i="3"/>
  <c r="BO67" i="3"/>
  <c r="BF67" i="3"/>
  <c r="AY67" i="3"/>
  <c r="Z67" i="3" s="1"/>
  <c r="BJ66" i="3"/>
  <c r="BK66" i="3"/>
  <c r="BO66" i="3"/>
  <c r="BF61" i="3"/>
  <c r="BJ61" i="3"/>
  <c r="BO59" i="3"/>
  <c r="BF59" i="3"/>
  <c r="BU57" i="3"/>
  <c r="BO57" i="3"/>
  <c r="BR57" i="3"/>
  <c r="BJ55" i="3"/>
  <c r="BU55" i="3"/>
  <c r="BK55" i="3"/>
  <c r="BR55" i="3"/>
  <c r="BO54" i="3"/>
  <c r="BJ54" i="3"/>
  <c r="BR54" i="3"/>
  <c r="BK54" i="3"/>
  <c r="BO53" i="3"/>
  <c r="BU53" i="3"/>
  <c r="BR53" i="3"/>
  <c r="BJ52" i="3"/>
  <c r="BR52" i="3"/>
  <c r="BU49" i="3"/>
  <c r="BO49" i="3"/>
  <c r="BJ126" i="3"/>
  <c r="BK126" i="3"/>
  <c r="BF126" i="3"/>
  <c r="AY126" i="3"/>
  <c r="Z126" i="3" s="1"/>
  <c r="BK123" i="3"/>
  <c r="BU114" i="3"/>
  <c r="BK114" i="3"/>
  <c r="BF114" i="3"/>
  <c r="AY114" i="3"/>
  <c r="Z114" i="3" s="1"/>
  <c r="BO105" i="3"/>
  <c r="BJ105" i="3"/>
  <c r="BR105" i="3"/>
  <c r="BF103" i="3"/>
  <c r="AY103" i="3"/>
  <c r="Z103" i="3" s="1"/>
  <c r="BR103" i="3"/>
  <c r="BJ103" i="3"/>
  <c r="BR96" i="3"/>
  <c r="BJ96" i="3"/>
  <c r="BR95" i="3"/>
  <c r="BO95" i="3"/>
  <c r="BF95" i="3"/>
  <c r="AY95" i="3"/>
  <c r="Z95" i="3" s="1"/>
  <c r="BO91" i="3"/>
  <c r="BF91" i="3"/>
  <c r="AY91" i="3"/>
  <c r="Z91" i="3" s="1"/>
  <c r="BR91" i="3"/>
  <c r="BO87" i="3"/>
  <c r="BF87" i="3"/>
  <c r="AY87" i="3"/>
  <c r="Z87" i="3" s="1"/>
  <c r="BR87" i="3"/>
  <c r="BR85" i="3"/>
  <c r="BO85" i="3"/>
  <c r="BF81" i="3"/>
  <c r="AY81" i="3"/>
  <c r="Z81" i="3" s="1"/>
  <c r="BJ81" i="3"/>
  <c r="BO81" i="3"/>
  <c r="BJ64" i="3"/>
  <c r="BR64" i="3"/>
  <c r="BU58" i="3"/>
  <c r="BR58" i="3"/>
  <c r="BK58" i="3"/>
  <c r="BJ58" i="3"/>
  <c r="BF50" i="3"/>
  <c r="BK50" i="3"/>
  <c r="BU48" i="3"/>
  <c r="BY20" i="4"/>
  <c r="BF48" i="3"/>
  <c r="BK48" i="3"/>
  <c r="BY9" i="4"/>
  <c r="BF38" i="3"/>
  <c r="BO38" i="3"/>
  <c r="BK42" i="3"/>
  <c r="BU42" i="3"/>
  <c r="BU46" i="3"/>
  <c r="BJ46" i="3"/>
  <c r="BU56" i="3"/>
  <c r="BO68" i="3"/>
  <c r="BU76" i="3"/>
  <c r="BU80" i="3"/>
  <c r="BO84" i="3"/>
  <c r="BU88" i="3"/>
  <c r="BK38" i="3"/>
  <c r="BU38" i="3"/>
  <c r="BJ38" i="3"/>
  <c r="BR45" i="3"/>
  <c r="BU107" i="3"/>
  <c r="BJ107" i="3"/>
  <c r="BK112" i="3"/>
  <c r="BU115" i="3"/>
  <c r="BK120" i="3"/>
  <c r="BU127" i="3"/>
  <c r="BK127" i="3"/>
  <c r="BK108" i="3"/>
  <c r="BU108" i="3"/>
  <c r="BJ108" i="3"/>
  <c r="BU113" i="3"/>
  <c r="BR83" i="3"/>
  <c r="BF107" i="3"/>
  <c r="AY107" i="3"/>
  <c r="Z107" i="3" s="1"/>
  <c r="BU118" i="3"/>
  <c r="BR128" i="3"/>
  <c r="BK83" i="3"/>
  <c r="BK104" i="3"/>
  <c r="BJ112" i="3"/>
  <c r="BU94" i="3"/>
  <c r="BR118" i="3"/>
  <c r="BF118" i="3"/>
  <c r="AY118" i="3"/>
  <c r="Z118" i="3" s="1"/>
  <c r="BU124" i="3"/>
  <c r="BU97" i="3"/>
  <c r="BU98" i="3"/>
  <c r="BK102" i="3"/>
  <c r="BF97" i="3"/>
  <c r="AY97" i="3"/>
  <c r="Z97" i="3" s="1"/>
  <c r="BJ97" i="3"/>
  <c r="BO97" i="3"/>
  <c r="BF94" i="3"/>
  <c r="AY94" i="3"/>
  <c r="Z94" i="3" s="1"/>
  <c r="BK94" i="3"/>
  <c r="BO94" i="3"/>
  <c r="BF93" i="3"/>
  <c r="AY93" i="3"/>
  <c r="Z93" i="3" s="1"/>
  <c r="BR93" i="3"/>
  <c r="BO93" i="3"/>
  <c r="BJ92" i="3"/>
  <c r="BF92" i="3"/>
  <c r="AY92" i="3"/>
  <c r="Z92" i="3" s="1"/>
  <c r="BK90" i="3"/>
  <c r="BF90" i="3"/>
  <c r="AY90" i="3"/>
  <c r="Z90" i="3" s="1"/>
  <c r="BJ89" i="3"/>
  <c r="BO89" i="3"/>
  <c r="BJ88" i="3"/>
  <c r="BK88" i="3"/>
  <c r="BJ76" i="3"/>
  <c r="BR76" i="3"/>
  <c r="BO75" i="3"/>
  <c r="BF75" i="3"/>
  <c r="AY75" i="3"/>
  <c r="Z75" i="3" s="1"/>
  <c r="BK75" i="3"/>
  <c r="BR75" i="3"/>
  <c r="BU73" i="3"/>
  <c r="BR73" i="3"/>
  <c r="BJ71" i="3"/>
  <c r="BU71" i="3"/>
  <c r="BK71" i="3"/>
  <c r="BR70" i="3"/>
  <c r="BO70" i="3"/>
  <c r="BF65" i="3"/>
  <c r="AY65" i="3"/>
  <c r="Z65" i="3" s="1"/>
  <c r="BJ65" i="3"/>
  <c r="BO63" i="3"/>
  <c r="BF63" i="3"/>
  <c r="AY63" i="3"/>
  <c r="Z63" i="3" s="1"/>
  <c r="BR47" i="3"/>
  <c r="BU47" i="3"/>
  <c r="BF45" i="3"/>
  <c r="BO45" i="3"/>
  <c r="BF44" i="3"/>
  <c r="BJ44" i="3"/>
  <c r="BU44" i="3"/>
  <c r="BF41" i="3"/>
  <c r="BR41" i="3"/>
  <c r="BJ39" i="3"/>
  <c r="BF39" i="3"/>
  <c r="BO39" i="3"/>
  <c r="BO125" i="3"/>
  <c r="BR125" i="3"/>
  <c r="BR123" i="3"/>
  <c r="BO123" i="3"/>
  <c r="BK121" i="3"/>
  <c r="BR121" i="3"/>
  <c r="BJ119" i="3"/>
  <c r="BK119" i="3"/>
  <c r="BR119" i="3"/>
  <c r="BO119" i="3"/>
  <c r="BF111" i="3"/>
  <c r="AY111" i="3"/>
  <c r="Z111" i="3" s="1"/>
  <c r="BO111" i="3"/>
  <c r="BF110" i="3"/>
  <c r="AY110" i="3"/>
  <c r="Z110" i="3" s="1"/>
  <c r="BO110" i="3"/>
  <c r="BR109" i="3"/>
  <c r="BO109" i="3"/>
  <c r="BJ109" i="3"/>
  <c r="BK103" i="3"/>
  <c r="BO103" i="3"/>
  <c r="BF101" i="3"/>
  <c r="AY101" i="3"/>
  <c r="Z101" i="3" s="1"/>
  <c r="BR101" i="3"/>
  <c r="BU101" i="3"/>
  <c r="BJ101" i="3"/>
  <c r="BO100" i="3"/>
  <c r="BF100" i="3"/>
  <c r="AY100" i="3"/>
  <c r="Z100" i="3" s="1"/>
  <c r="BR100" i="3"/>
  <c r="BK99" i="3"/>
  <c r="BR99" i="3"/>
  <c r="BJ99" i="3"/>
  <c r="BU99" i="3"/>
  <c r="BY23" i="4"/>
  <c r="BF125" i="3"/>
  <c r="AY125" i="3"/>
  <c r="Z125" i="3" s="1"/>
  <c r="BU125" i="3"/>
  <c r="BJ125" i="3"/>
  <c r="BJ123" i="3"/>
  <c r="BF123" i="3"/>
  <c r="BK122" i="3"/>
  <c r="BF122" i="3"/>
  <c r="AY122" i="3"/>
  <c r="Z122" i="3" s="1"/>
  <c r="BJ84" i="3"/>
  <c r="BR84" i="3"/>
  <c r="BO83" i="3"/>
  <c r="BF83" i="3"/>
  <c r="AY83" i="3"/>
  <c r="Z83" i="3" s="1"/>
  <c r="BJ80" i="3"/>
  <c r="BR80" i="3"/>
  <c r="BF77" i="3"/>
  <c r="AY77" i="3"/>
  <c r="Z77" i="3" s="1"/>
  <c r="BU77" i="3"/>
  <c r="BR77" i="3"/>
  <c r="BJ68" i="3"/>
  <c r="BR68" i="3"/>
  <c r="BU65" i="3"/>
  <c r="BR65" i="3"/>
  <c r="BJ62" i="3"/>
  <c r="BR62" i="3"/>
  <c r="BJ51" i="3"/>
  <c r="BK51" i="3"/>
  <c r="BY21" i="4"/>
  <c r="BF128" i="3"/>
  <c r="AY128" i="3"/>
  <c r="Z128" i="3" s="1"/>
  <c r="BU128" i="3"/>
  <c r="BF124" i="3"/>
  <c r="AY124" i="3"/>
  <c r="Z124" i="3" s="1"/>
  <c r="BJ124" i="3"/>
  <c r="BF116" i="3"/>
  <c r="AY116" i="3"/>
  <c r="Z116" i="3" s="1"/>
  <c r="BO116" i="3"/>
  <c r="BJ115" i="3"/>
  <c r="BR115" i="3"/>
  <c r="BJ106" i="3"/>
  <c r="BK106" i="3"/>
  <c r="BU106" i="3"/>
  <c r="BO104" i="3"/>
  <c r="BF104" i="3"/>
  <c r="AY104" i="3"/>
  <c r="Z104" i="3" s="1"/>
  <c r="BF86" i="3"/>
  <c r="AY86" i="3"/>
  <c r="Z86" i="3" s="1"/>
  <c r="BK86" i="3"/>
  <c r="BO86" i="3"/>
  <c r="BF85" i="3"/>
  <c r="AY85" i="3"/>
  <c r="Z85" i="3" s="1"/>
  <c r="BJ85" i="3"/>
  <c r="BU85" i="3"/>
  <c r="BJ47" i="3"/>
  <c r="BO47" i="3"/>
  <c r="AY106" i="3"/>
  <c r="Z106" i="3" s="1"/>
  <c r="BY12" i="4"/>
  <c r="CD9" i="4"/>
  <c r="BK129" i="3"/>
  <c r="BF129" i="3"/>
  <c r="BJ129" i="3"/>
  <c r="BU129" i="3"/>
  <c r="BO126" i="3"/>
  <c r="BR126" i="3"/>
  <c r="BF120" i="3"/>
  <c r="AY120" i="3"/>
  <c r="Z120" i="3" s="1"/>
  <c r="BU120" i="3"/>
  <c r="BR120" i="3"/>
  <c r="BK117" i="3"/>
  <c r="BF117" i="3"/>
  <c r="AY117" i="3"/>
  <c r="Z117" i="3" s="1"/>
  <c r="BR117" i="3"/>
  <c r="BO117" i="3"/>
  <c r="BJ114" i="3"/>
  <c r="BR114" i="3"/>
  <c r="AY113" i="3"/>
  <c r="Z113" i="3" s="1"/>
  <c r="BR111" i="3"/>
  <c r="BU111" i="3"/>
  <c r="BK110" i="3"/>
  <c r="BJ110" i="3"/>
  <c r="BU110" i="3"/>
  <c r="AY108" i="3"/>
  <c r="Z108" i="3" s="1"/>
  <c r="BF105" i="3"/>
  <c r="AY105" i="3"/>
  <c r="Z105" i="3" s="1"/>
  <c r="BU105" i="3"/>
  <c r="BJ90" i="3"/>
  <c r="BR90" i="3"/>
  <c r="BO90" i="3"/>
  <c r="BF89" i="3"/>
  <c r="AY89" i="3"/>
  <c r="Z89" i="3" s="1"/>
  <c r="BR89" i="3"/>
  <c r="BF82" i="3"/>
  <c r="AY82" i="3"/>
  <c r="Z82" i="3" s="1"/>
  <c r="BU82" i="3"/>
  <c r="BO82" i="3"/>
  <c r="BR82" i="3"/>
  <c r="BF78" i="3"/>
  <c r="AY78" i="3"/>
  <c r="Z78" i="3" s="1"/>
  <c r="BJ78" i="3"/>
  <c r="BK78" i="3"/>
  <c r="BY16" i="4"/>
  <c r="BJ122" i="3"/>
  <c r="BR122" i="3"/>
  <c r="BF121" i="3"/>
  <c r="AY121" i="3"/>
  <c r="Z121" i="3" s="1"/>
  <c r="BU121" i="3"/>
  <c r="BJ121" i="3"/>
  <c r="BF102" i="3"/>
  <c r="AY102" i="3"/>
  <c r="Z102" i="3" s="1"/>
  <c r="BU102" i="3"/>
  <c r="BJ102" i="3"/>
  <c r="BR102" i="3"/>
  <c r="BF98" i="3"/>
  <c r="AY98" i="3"/>
  <c r="Z98" i="3" s="1"/>
  <c r="BK98" i="3"/>
  <c r="BO73" i="3"/>
  <c r="BJ73" i="3"/>
  <c r="BK70" i="3"/>
  <c r="BJ70" i="3"/>
  <c r="BU70" i="3"/>
  <c r="BF62" i="3"/>
  <c r="AY62" i="3"/>
  <c r="Z62" i="3" s="1"/>
  <c r="BK62" i="3"/>
  <c r="BO62" i="3"/>
  <c r="BJ56" i="3"/>
  <c r="BR56" i="3"/>
  <c r="BF51" i="3"/>
  <c r="BR51" i="3"/>
  <c r="BO51" i="3"/>
  <c r="AT14" i="4"/>
  <c r="BY14" i="4"/>
  <c r="BT14" i="4"/>
  <c r="BY22" i="4"/>
  <c r="BY8" i="4"/>
  <c r="AY109" i="3"/>
  <c r="Z109" i="3" s="1"/>
  <c r="AY119" i="3"/>
  <c r="Z119" i="3" s="1"/>
  <c r="AY112" i="3"/>
  <c r="Z112" i="3" s="1"/>
  <c r="BY13" i="4"/>
  <c r="BL41" i="3"/>
  <c r="BL47" i="3"/>
  <c r="BI81" i="3"/>
  <c r="BI87" i="3"/>
  <c r="BL74" i="3"/>
  <c r="BI92" i="3"/>
  <c r="BL91" i="3"/>
  <c r="BL104" i="3"/>
  <c r="BL113" i="3"/>
  <c r="BI106" i="3"/>
  <c r="BL61" i="3"/>
  <c r="BL128" i="3"/>
  <c r="BL120" i="3"/>
  <c r="BL122" i="3"/>
  <c r="BL84" i="3"/>
  <c r="BL97" i="3"/>
  <c r="BL68" i="3"/>
  <c r="BI56" i="3"/>
  <c r="BI118" i="10"/>
  <c r="BL116" i="10"/>
  <c r="BI114" i="10"/>
  <c r="BL109" i="10"/>
  <c r="BI92" i="10"/>
  <c r="BL72" i="10"/>
  <c r="BL60" i="10"/>
  <c r="BI49" i="10"/>
  <c r="BI40" i="10"/>
  <c r="BI32" i="10"/>
  <c r="BI24" i="10"/>
  <c r="BF13" i="11"/>
  <c r="CA13" i="11"/>
  <c r="BS36" i="3"/>
  <c r="BS29" i="3"/>
  <c r="BS26" i="3"/>
  <c r="BS24" i="3"/>
  <c r="BS20" i="3"/>
  <c r="BS15" i="3"/>
  <c r="BS12" i="3"/>
  <c r="CB19" i="4"/>
  <c r="CB14" i="4"/>
  <c r="CB13" i="4"/>
  <c r="CB12" i="4"/>
  <c r="CB10" i="4"/>
  <c r="BS127" i="10"/>
  <c r="BS126" i="10"/>
  <c r="BS123" i="10"/>
  <c r="BL123" i="10"/>
  <c r="BS122" i="10"/>
  <c r="BL117" i="10"/>
  <c r="BS116" i="10"/>
  <c r="BS115" i="10"/>
  <c r="BL113" i="10"/>
  <c r="BR112" i="10"/>
  <c r="BS111" i="10"/>
  <c r="BO111" i="10"/>
  <c r="BI111" i="10"/>
  <c r="BS109" i="10"/>
  <c r="BL108" i="10"/>
  <c r="BS106" i="10"/>
  <c r="BS104" i="10"/>
  <c r="BS103" i="10"/>
  <c r="BS102" i="10"/>
  <c r="BS100" i="10"/>
  <c r="BS99" i="10"/>
  <c r="BO99" i="10"/>
  <c r="BI98" i="10"/>
  <c r="BS97" i="10"/>
  <c r="BL96" i="10"/>
  <c r="BS92" i="10"/>
  <c r="BR89" i="10"/>
  <c r="BS88" i="10"/>
  <c r="BS87" i="10"/>
  <c r="BS86" i="10"/>
  <c r="BS84" i="10"/>
  <c r="BS83" i="10"/>
  <c r="BO83" i="10"/>
  <c r="BS81" i="10"/>
  <c r="BI81" i="10"/>
  <c r="BI80" i="10"/>
  <c r="BL79" i="10"/>
  <c r="BR79" i="10"/>
  <c r="BI78" i="10"/>
  <c r="BL76" i="10"/>
  <c r="BS74" i="10"/>
  <c r="BS72" i="10"/>
  <c r="BS70" i="10"/>
  <c r="BS69" i="10"/>
  <c r="BS68" i="10"/>
  <c r="BS67" i="10"/>
  <c r="BO67" i="10"/>
  <c r="BS65" i="10"/>
  <c r="BI65" i="10"/>
  <c r="BI64" i="10"/>
  <c r="BR63" i="10"/>
  <c r="BI62" i="10"/>
  <c r="BS61" i="10"/>
  <c r="BS60" i="10"/>
  <c r="BS59" i="10"/>
  <c r="BL59" i="10"/>
  <c r="BS58" i="10"/>
  <c r="BI56" i="10"/>
  <c r="BL55" i="10"/>
  <c r="BR55" i="10"/>
  <c r="BI53" i="10"/>
  <c r="BL52" i="10"/>
  <c r="BR47" i="10"/>
  <c r="BS45" i="10"/>
  <c r="BS42" i="10"/>
  <c r="BS41" i="10"/>
  <c r="BS40" i="10"/>
  <c r="BI36" i="10"/>
  <c r="BS29" i="10"/>
  <c r="BL28" i="10"/>
  <c r="BR27" i="10"/>
  <c r="BO27" i="10"/>
  <c r="BS23" i="10"/>
  <c r="BS22" i="10"/>
  <c r="BS21" i="10"/>
  <c r="BS19" i="10"/>
  <c r="BS18" i="10"/>
  <c r="BS17" i="10"/>
  <c r="BS15" i="10"/>
  <c r="BS14" i="10"/>
  <c r="BM6" i="10"/>
  <c r="CD22" i="11"/>
  <c r="CA21" i="11"/>
  <c r="CD17" i="11"/>
  <c r="CD14" i="11"/>
  <c r="CB12" i="11"/>
  <c r="AY69" i="10"/>
  <c r="Z69" i="10" s="1"/>
  <c r="AY129" i="10"/>
  <c r="Z129" i="10" s="1"/>
  <c r="AY51" i="10"/>
  <c r="Z51" i="10" s="1"/>
  <c r="AY69" i="3"/>
  <c r="Z69" i="3" s="1"/>
  <c r="AY70" i="3"/>
  <c r="Z70" i="3" s="1"/>
  <c r="AY129" i="3"/>
  <c r="Z129" i="3" s="1"/>
  <c r="AY35" i="10"/>
  <c r="Z35" i="10" s="1"/>
  <c r="AY23" i="10"/>
  <c r="Z23" i="10" s="1"/>
  <c r="CD14" i="4"/>
  <c r="CA14" i="4"/>
  <c r="AY19" i="10"/>
  <c r="Z19" i="10" s="1"/>
  <c r="AY22" i="10"/>
  <c r="Z22" i="10" s="1"/>
  <c r="AY46" i="3"/>
  <c r="Z46" i="3" s="1"/>
  <c r="AY20" i="10"/>
  <c r="Z20" i="10" s="1"/>
  <c r="AY61" i="3"/>
  <c r="Z61" i="3" s="1"/>
  <c r="AY21" i="10"/>
  <c r="Z21" i="10" s="1"/>
  <c r="AY58" i="3"/>
  <c r="Z58" i="3" s="1"/>
  <c r="AY52" i="3"/>
  <c r="Z52" i="3" s="1"/>
  <c r="AY56" i="3"/>
  <c r="Z56" i="3" s="1"/>
  <c r="AY41" i="3"/>
  <c r="Z41" i="3" s="1"/>
  <c r="AY60" i="3"/>
  <c r="Z60" i="3" s="1"/>
  <c r="AY50" i="3"/>
  <c r="Z50" i="3" s="1"/>
  <c r="AY59" i="3"/>
  <c r="Z59" i="3" s="1"/>
  <c r="AY57" i="3"/>
  <c r="Z57" i="3" s="1"/>
  <c r="AY42" i="3"/>
  <c r="Z42" i="3" s="1"/>
  <c r="AY53" i="3"/>
  <c r="Z53" i="3" s="1"/>
  <c r="AY55" i="3"/>
  <c r="Z55" i="3" s="1"/>
  <c r="AY54" i="3"/>
  <c r="Z54" i="3" s="1"/>
  <c r="AY51" i="3"/>
  <c r="Z51" i="3" s="1"/>
  <c r="AY49" i="3"/>
  <c r="Z49" i="3" s="1"/>
  <c r="AY48" i="3"/>
  <c r="Z48" i="3" s="1"/>
  <c r="AY47" i="3"/>
  <c r="Z47" i="3" s="1"/>
  <c r="AY45" i="3"/>
  <c r="Z45" i="3" s="1"/>
  <c r="AY43" i="3"/>
  <c r="Z43" i="3" s="1"/>
  <c r="AY39" i="3"/>
  <c r="Z39" i="3" s="1"/>
  <c r="AY44" i="3"/>
  <c r="Z44" i="3" s="1"/>
  <c r="AY40" i="3"/>
  <c r="Z40" i="3" s="1"/>
  <c r="AY37" i="3"/>
  <c r="Z37" i="3" s="1"/>
  <c r="AY35" i="3"/>
  <c r="Z35" i="3" s="1"/>
  <c r="AY38" i="3"/>
  <c r="Z38" i="3" s="1"/>
  <c r="AY36" i="3"/>
  <c r="Z36" i="3" s="1"/>
  <c r="AY33" i="3"/>
  <c r="Z33" i="3" s="1"/>
  <c r="AY34" i="3"/>
  <c r="Z34" i="3" s="1"/>
  <c r="AY28" i="3"/>
  <c r="Z28" i="3" s="1"/>
  <c r="AY32" i="3"/>
  <c r="Z32" i="3" s="1"/>
  <c r="AY29" i="3"/>
  <c r="Z29" i="3" s="1"/>
  <c r="AY31" i="3"/>
  <c r="Z31" i="3" s="1"/>
  <c r="AY30" i="3"/>
  <c r="Z30" i="3" s="1"/>
  <c r="AY27" i="3"/>
  <c r="Z27" i="3" s="1"/>
  <c r="AY26" i="3"/>
  <c r="Z26" i="3" s="1"/>
  <c r="AY25" i="3"/>
  <c r="Z25" i="3" s="1"/>
  <c r="AY24" i="3"/>
  <c r="Z24" i="3" s="1"/>
  <c r="AY23" i="3"/>
  <c r="Z23" i="3" s="1"/>
  <c r="X22" i="3"/>
  <c r="Y22" i="3"/>
  <c r="X21" i="3"/>
  <c r="Y21" i="3"/>
  <c r="Y20" i="3"/>
  <c r="X20" i="3"/>
  <c r="Y19" i="3"/>
  <c r="X19" i="3"/>
  <c r="X18" i="3"/>
  <c r="Y18" i="3"/>
  <c r="Y17" i="10"/>
  <c r="X17" i="10"/>
  <c r="Y16" i="10"/>
  <c r="X16" i="10"/>
  <c r="X15" i="10"/>
  <c r="Y15" i="10"/>
  <c r="X14" i="10"/>
  <c r="Y14" i="10"/>
  <c r="X13" i="10"/>
  <c r="Y13" i="10"/>
  <c r="Y12" i="10"/>
  <c r="X12" i="10"/>
  <c r="Y11" i="10"/>
  <c r="X11" i="10"/>
  <c r="X10" i="10"/>
  <c r="Y10" i="10"/>
  <c r="X123" i="3"/>
  <c r="Y123" i="3"/>
  <c r="X17" i="3"/>
  <c r="Y17" i="3"/>
  <c r="X16" i="3"/>
  <c r="Y16" i="3"/>
  <c r="X15" i="3"/>
  <c r="Y15" i="3"/>
  <c r="Y14" i="3"/>
  <c r="X14" i="3"/>
  <c r="Y13" i="3"/>
  <c r="X13" i="3"/>
  <c r="X12" i="3"/>
  <c r="Y12" i="3"/>
  <c r="X11" i="3"/>
  <c r="Y11" i="3"/>
  <c r="Y10" i="3"/>
  <c r="X10" i="3"/>
  <c r="A1" i="11" l="1"/>
  <c r="A6" i="10"/>
  <c r="BS71" i="10"/>
  <c r="BS108" i="10"/>
  <c r="BS125" i="10"/>
  <c r="BS30" i="10"/>
  <c r="BS117" i="10"/>
  <c r="BS110" i="10"/>
  <c r="BS50" i="10"/>
  <c r="BS31" i="3"/>
  <c r="BS121" i="10"/>
  <c r="BS20" i="10"/>
  <c r="BS120" i="10"/>
  <c r="BS57" i="10"/>
  <c r="BS62" i="10"/>
  <c r="BS48" i="10"/>
  <c r="BS116" i="3"/>
  <c r="BS81" i="3"/>
  <c r="BS95" i="10"/>
  <c r="W8" i="18"/>
  <c r="M8" i="18" s="1"/>
  <c r="BO15" i="3"/>
  <c r="S2" i="18"/>
  <c r="L2" i="18" s="1"/>
  <c r="BR14" i="10"/>
  <c r="S3" i="19"/>
  <c r="L3" i="19" s="1"/>
  <c r="S7" i="19"/>
  <c r="L7" i="19" s="1"/>
  <c r="S8" i="19"/>
  <c r="L8" i="19" s="1"/>
  <c r="BI14" i="10"/>
  <c r="BL11" i="10"/>
  <c r="BO17" i="10"/>
  <c r="BL17" i="10"/>
  <c r="BI17" i="10"/>
  <c r="BK15" i="10"/>
  <c r="G6" i="19"/>
  <c r="C6" i="19"/>
  <c r="D6" i="19"/>
  <c r="BJ15" i="10"/>
  <c r="BU11" i="10"/>
  <c r="E6" i="19"/>
  <c r="H6" i="19"/>
  <c r="D9" i="19"/>
  <c r="E9" i="19"/>
  <c r="G9" i="19"/>
  <c r="H9" i="19"/>
  <c r="W5" i="19"/>
  <c r="M5" i="19" s="1"/>
  <c r="BJ11" i="10"/>
  <c r="BF11" i="10"/>
  <c r="BI11" i="10"/>
  <c r="BI15" i="10"/>
  <c r="BF15" i="10"/>
  <c r="BL15" i="10"/>
  <c r="BR15" i="10"/>
  <c r="BI13" i="10"/>
  <c r="BL12" i="10"/>
  <c r="BR11" i="10"/>
  <c r="E20" i="2"/>
  <c r="BI10" i="10"/>
  <c r="BJ14" i="10"/>
  <c r="BR12" i="10"/>
  <c r="BF14" i="10"/>
  <c r="BL14" i="10"/>
  <c r="BO14" i="10"/>
  <c r="BF13" i="10"/>
  <c r="BO13" i="10"/>
  <c r="BF10" i="10"/>
  <c r="BL10" i="10"/>
  <c r="BJ10" i="10"/>
  <c r="BR10" i="10"/>
  <c r="A9" i="19"/>
  <c r="BN17" i="10"/>
  <c r="BM17" i="10"/>
  <c r="C9" i="19"/>
  <c r="BN16" i="10"/>
  <c r="BM16" i="10"/>
  <c r="A8" i="19"/>
  <c r="BM15" i="10"/>
  <c r="BN15" i="10"/>
  <c r="BM14" i="10"/>
  <c r="BN14" i="10"/>
  <c r="F12" i="2"/>
  <c r="H12" i="2" s="1"/>
  <c r="BM123" i="3"/>
  <c r="BN123" i="3"/>
  <c r="A115" i="18"/>
  <c r="BF15" i="3"/>
  <c r="W6" i="18"/>
  <c r="M6" i="18" s="1"/>
  <c r="S9" i="18"/>
  <c r="L9" i="18" s="1"/>
  <c r="S8" i="18"/>
  <c r="L8" i="18" s="1"/>
  <c r="S7" i="18"/>
  <c r="L7" i="18" s="1"/>
  <c r="S5" i="18"/>
  <c r="L5" i="18" s="1"/>
  <c r="S3" i="18"/>
  <c r="L3" i="18" s="1"/>
  <c r="BF16" i="3"/>
  <c r="BI15" i="3"/>
  <c r="BJ15" i="3"/>
  <c r="BL15" i="3"/>
  <c r="BR14" i="3"/>
  <c r="BJ17" i="3"/>
  <c r="BO17" i="3"/>
  <c r="BI17" i="3"/>
  <c r="BR17" i="3"/>
  <c r="BL14" i="3"/>
  <c r="BF14" i="3"/>
  <c r="BO14" i="3"/>
  <c r="BJ14" i="3"/>
  <c r="BS23" i="3"/>
  <c r="BS111" i="3"/>
  <c r="BS91" i="3"/>
  <c r="BS49" i="3"/>
  <c r="BS86" i="3"/>
  <c r="BS89" i="3"/>
  <c r="BS50" i="3"/>
  <c r="BJ18" i="3"/>
  <c r="BU18" i="3"/>
  <c r="BU10" i="3"/>
  <c r="BR18" i="3"/>
  <c r="BO18" i="3"/>
  <c r="BK18" i="3"/>
  <c r="BM22" i="3"/>
  <c r="BN22" i="3"/>
  <c r="A14" i="18"/>
  <c r="BM21" i="3"/>
  <c r="BN21" i="3"/>
  <c r="A13" i="18"/>
  <c r="BN20" i="3"/>
  <c r="BM20" i="3"/>
  <c r="A12" i="18"/>
  <c r="BN19" i="3"/>
  <c r="BM19" i="3"/>
  <c r="A11" i="18"/>
  <c r="BM18" i="3"/>
  <c r="BN18" i="3"/>
  <c r="A10" i="18"/>
  <c r="BN17" i="3"/>
  <c r="BM17" i="3"/>
  <c r="A9" i="18"/>
  <c r="BM16" i="3"/>
  <c r="BN16" i="3"/>
  <c r="A8" i="18"/>
  <c r="BN15" i="3"/>
  <c r="BM15" i="3"/>
  <c r="A7" i="18"/>
  <c r="BM14" i="3"/>
  <c r="BN14" i="3"/>
  <c r="A6" i="18"/>
  <c r="BO12" i="3"/>
  <c r="BO11" i="3"/>
  <c r="W2" i="18"/>
  <c r="M2" i="18" s="1"/>
  <c r="S4" i="18"/>
  <c r="L4" i="18" s="1"/>
  <c r="W4" i="18"/>
  <c r="M4" i="18" s="1"/>
  <c r="AA2" i="18"/>
  <c r="N2" i="18" s="1"/>
  <c r="W3" i="18"/>
  <c r="M3" i="18" s="1"/>
  <c r="AA3" i="18"/>
  <c r="N3" i="18" s="1"/>
  <c r="H17" i="2"/>
  <c r="BI11" i="3"/>
  <c r="H15" i="2"/>
  <c r="A2" i="18"/>
  <c r="A4" i="18"/>
  <c r="BI12" i="10"/>
  <c r="BL13" i="10"/>
  <c r="M4" i="10"/>
  <c r="S2" i="19"/>
  <c r="L2" i="19" s="1"/>
  <c r="W4" i="19"/>
  <c r="M4" i="19" s="1"/>
  <c r="AA2" i="19"/>
  <c r="N2" i="19" s="1"/>
  <c r="C4" i="19"/>
  <c r="E4" i="19"/>
  <c r="H4" i="19"/>
  <c r="B4" i="19"/>
  <c r="D4" i="19"/>
  <c r="BJ13" i="10"/>
  <c r="BR13" i="10"/>
  <c r="E13" i="2"/>
  <c r="BF12" i="10"/>
  <c r="E7" i="2"/>
  <c r="AA5" i="18"/>
  <c r="N5" i="18" s="1"/>
  <c r="AA4" i="18"/>
  <c r="N4" i="18" s="1"/>
  <c r="BF12" i="3"/>
  <c r="H23" i="2"/>
  <c r="H7" i="2"/>
  <c r="AA5" i="19"/>
  <c r="N5" i="19" s="1"/>
  <c r="AA4" i="19"/>
  <c r="N4" i="19" s="1"/>
  <c r="AA3" i="19"/>
  <c r="N3" i="19" s="1"/>
  <c r="S5" i="19"/>
  <c r="L5" i="19" s="1"/>
  <c r="S4" i="19"/>
  <c r="L4" i="19" s="1"/>
  <c r="BJ12" i="10"/>
  <c r="E23" i="2"/>
  <c r="E18" i="2"/>
  <c r="E6" i="2"/>
  <c r="E19" i="2"/>
  <c r="BM13" i="10"/>
  <c r="BN13" i="10"/>
  <c r="E8" i="2"/>
  <c r="E16" i="2"/>
  <c r="BM12" i="10"/>
  <c r="BN12" i="10"/>
  <c r="E15" i="2"/>
  <c r="E11" i="2"/>
  <c r="E9" i="2"/>
  <c r="E17" i="2"/>
  <c r="E21" i="2"/>
  <c r="G28" i="2"/>
  <c r="H20" i="2"/>
  <c r="H19" i="2"/>
  <c r="E25" i="2"/>
  <c r="H16" i="2"/>
  <c r="H11" i="2"/>
  <c r="H9" i="2"/>
  <c r="H6" i="2"/>
  <c r="H10" i="2"/>
  <c r="D28" i="2"/>
  <c r="H21" i="2"/>
  <c r="H18" i="2"/>
  <c r="E22" i="2"/>
  <c r="H14" i="2"/>
  <c r="BN11" i="10"/>
  <c r="BM11" i="10"/>
  <c r="BM10" i="10"/>
  <c r="BN10" i="10"/>
  <c r="U1" i="10"/>
  <c r="X6" i="10"/>
  <c r="BR13" i="3"/>
  <c r="BR12" i="3"/>
  <c r="BJ12" i="3"/>
  <c r="BL12" i="3"/>
  <c r="E5" i="2"/>
  <c r="BI12" i="3"/>
  <c r="BR11" i="3"/>
  <c r="BJ11" i="3"/>
  <c r="BF11" i="3"/>
  <c r="BL11" i="3"/>
  <c r="BI10" i="3"/>
  <c r="BI13" i="3"/>
  <c r="BF13" i="3"/>
  <c r="BJ13" i="3"/>
  <c r="BL13" i="3"/>
  <c r="F22" i="2"/>
  <c r="H22" i="2" s="1"/>
  <c r="E14" i="2"/>
  <c r="F24" i="2"/>
  <c r="H24" i="2" s="1"/>
  <c r="C28" i="2"/>
  <c r="E10" i="2"/>
  <c r="H5" i="2"/>
  <c r="F8" i="2"/>
  <c r="H8" i="2" s="1"/>
  <c r="BL10" i="3"/>
  <c r="BF10" i="3"/>
  <c r="BR10" i="3"/>
  <c r="BO10" i="3"/>
  <c r="BJ10" i="3"/>
  <c r="M4" i="3"/>
  <c r="BM13" i="3"/>
  <c r="BN13" i="3"/>
  <c r="BK13" i="3"/>
  <c r="BN12" i="3"/>
  <c r="BM12" i="3"/>
  <c r="BM11" i="3"/>
  <c r="BN11" i="3"/>
  <c r="U1" i="3"/>
  <c r="X6" i="3"/>
  <c r="C3" i="18"/>
  <c r="BN10" i="3"/>
  <c r="BM10" i="3"/>
  <c r="BD20" i="11"/>
  <c r="BD13" i="4"/>
  <c r="BD20" i="4"/>
  <c r="BD21" i="11"/>
  <c r="BD19" i="11"/>
  <c r="BD10" i="11"/>
  <c r="BD11" i="4"/>
  <c r="BD22" i="4"/>
  <c r="BD16" i="4"/>
  <c r="BD14" i="4"/>
  <c r="BD23" i="4"/>
  <c r="BD13" i="11"/>
  <c r="BD9" i="11"/>
  <c r="BD12" i="11"/>
  <c r="BD8" i="11"/>
  <c r="BD18" i="11"/>
  <c r="BD12" i="4"/>
  <c r="BD15" i="4"/>
  <c r="BD16" i="11"/>
  <c r="BD18" i="4"/>
  <c r="BD21" i="4"/>
  <c r="BD23" i="11"/>
  <c r="BD10" i="4"/>
  <c r="BD17" i="4"/>
  <c r="BD9" i="4"/>
  <c r="BD14" i="11"/>
  <c r="BD11" i="11"/>
  <c r="BD8" i="4"/>
  <c r="BD19" i="4"/>
  <c r="BD17" i="11"/>
  <c r="BD15" i="11"/>
  <c r="BD22" i="11"/>
  <c r="AY17" i="10" l="1"/>
  <c r="Z17" i="10" s="1"/>
  <c r="AY16" i="10"/>
  <c r="Z16" i="10" s="1"/>
  <c r="AY15" i="10"/>
  <c r="Z15" i="10" s="1"/>
  <c r="AY14" i="10"/>
  <c r="Z14" i="10" s="1"/>
  <c r="AY123" i="3"/>
  <c r="Z123" i="3" s="1"/>
  <c r="AY20" i="3"/>
  <c r="Z20" i="3" s="1"/>
  <c r="AY22" i="3"/>
  <c r="Z22" i="3" s="1"/>
  <c r="AY21" i="3"/>
  <c r="Z21" i="3" s="1"/>
  <c r="AY19" i="3"/>
  <c r="Z19" i="3" s="1"/>
  <c r="AY18" i="3"/>
  <c r="Z18" i="3" s="1"/>
  <c r="AY16" i="3"/>
  <c r="Z16" i="3" s="1"/>
  <c r="AY17" i="3"/>
  <c r="Z17" i="3" s="1"/>
  <c r="AY15" i="3"/>
  <c r="Z15" i="3" s="1"/>
  <c r="AY14" i="3"/>
  <c r="Z14" i="3" s="1"/>
  <c r="AY13" i="10"/>
  <c r="Z13" i="10" s="1"/>
  <c r="AY12" i="10"/>
  <c r="Z12" i="10" s="1"/>
  <c r="AY11" i="10"/>
  <c r="Z11" i="10" s="1"/>
  <c r="AY10" i="10"/>
  <c r="Z10" i="10" s="1"/>
  <c r="AY12" i="3"/>
  <c r="Z12" i="3" s="1"/>
  <c r="E28" i="2"/>
  <c r="AY13" i="3"/>
  <c r="Z13" i="3" s="1"/>
  <c r="F28" i="2"/>
  <c r="H28" i="2"/>
  <c r="AY11" i="3"/>
  <c r="Z11" i="3" s="1"/>
  <c r="AY10" i="3"/>
  <c r="Z10" i="3" s="1"/>
  <c r="Z9" i="10" l="1"/>
  <c r="Z9" i="3"/>
</calcChain>
</file>

<file path=xl/sharedStrings.xml><?xml version="1.0" encoding="utf-8"?>
<sst xmlns="http://schemas.openxmlformats.org/spreadsheetml/2006/main" count="48827" uniqueCount="14521">
  <si>
    <t>団体ｺｰﾄﾞ</t>
  </si>
  <si>
    <t>-</t>
  </si>
  <si>
    <t>大会名</t>
    <rPh sb="0" eb="2">
      <t>タイカイ</t>
    </rPh>
    <rPh sb="2" eb="3">
      <t>メイ</t>
    </rPh>
    <phoneticPr fontId="2"/>
  </si>
  <si>
    <t>識別名</t>
    <rPh sb="0" eb="2">
      <t>シキベツ</t>
    </rPh>
    <rPh sb="2" eb="3">
      <t>メイ</t>
    </rPh>
    <phoneticPr fontId="2"/>
  </si>
  <si>
    <t>系統</t>
    <rPh sb="0" eb="2">
      <t>ケイトウ</t>
    </rPh>
    <phoneticPr fontId="2"/>
  </si>
  <si>
    <t>Ver</t>
    <phoneticPr fontId="2"/>
  </si>
  <si>
    <t>作成日時</t>
    <rPh sb="0" eb="2">
      <t>サクセイ</t>
    </rPh>
    <rPh sb="2" eb="4">
      <t>ニチジ</t>
    </rPh>
    <phoneticPr fontId="2"/>
  </si>
  <si>
    <t>団体名ﾌﾘｶﾞﾅ</t>
    <rPh sb="0" eb="2">
      <t>ダンタイ</t>
    </rPh>
    <rPh sb="2" eb="3">
      <t>メイ</t>
    </rPh>
    <phoneticPr fontId="2"/>
  </si>
  <si>
    <t>団体名</t>
    <rPh sb="0" eb="2">
      <t>ダンタイ</t>
    </rPh>
    <rPh sb="2" eb="3">
      <t>メイ</t>
    </rPh>
    <phoneticPr fontId="2"/>
  </si>
  <si>
    <t>団体名略称</t>
    <rPh sb="0" eb="2">
      <t>ダンタイ</t>
    </rPh>
    <rPh sb="2" eb="3">
      <t>メイ</t>
    </rPh>
    <rPh sb="3" eb="5">
      <t>リャクショウ</t>
    </rPh>
    <phoneticPr fontId="2"/>
  </si>
  <si>
    <t>団体選択範囲</t>
    <rPh sb="0" eb="2">
      <t>ダンタイ</t>
    </rPh>
    <rPh sb="2" eb="4">
      <t>センタク</t>
    </rPh>
    <rPh sb="4" eb="6">
      <t>ハンイ</t>
    </rPh>
    <phoneticPr fontId="2"/>
  </si>
  <si>
    <t>領収証宛名</t>
    <rPh sb="0" eb="2">
      <t>リョウシュウ</t>
    </rPh>
    <rPh sb="2" eb="3">
      <t>ショウ</t>
    </rPh>
    <rPh sb="3" eb="5">
      <t>アテナ</t>
    </rPh>
    <phoneticPr fontId="2"/>
  </si>
  <si>
    <t>団体所在県</t>
    <rPh sb="0" eb="2">
      <t>ダンタイ</t>
    </rPh>
    <rPh sb="2" eb="4">
      <t>ショザイ</t>
    </rPh>
    <rPh sb="4" eb="5">
      <t>ケン</t>
    </rPh>
    <phoneticPr fontId="2"/>
  </si>
  <si>
    <t>申込責任者</t>
    <rPh sb="0" eb="2">
      <t>モウシコミ</t>
    </rPh>
    <rPh sb="2" eb="5">
      <t>セキニンシャ</t>
    </rPh>
    <phoneticPr fontId="2"/>
  </si>
  <si>
    <t>氏名</t>
    <rPh sb="0" eb="2">
      <t>シメイ</t>
    </rPh>
    <phoneticPr fontId="2"/>
  </si>
  <si>
    <t>連絡先〒</t>
    <rPh sb="0" eb="3">
      <t>レンラクサキ</t>
    </rPh>
    <phoneticPr fontId="2"/>
  </si>
  <si>
    <t>携帯電話番号</t>
    <rPh sb="0" eb="2">
      <t>ケイタイ</t>
    </rPh>
    <rPh sb="2" eb="4">
      <t>デンワ</t>
    </rPh>
    <rPh sb="4" eb="6">
      <t>バンゴウ</t>
    </rPh>
    <phoneticPr fontId="2"/>
  </si>
  <si>
    <t>連絡先住所</t>
    <rPh sb="0" eb="3">
      <t>レンラクサキ</t>
    </rPh>
    <rPh sb="3" eb="5">
      <t>ジュウショ</t>
    </rPh>
    <phoneticPr fontId="2"/>
  </si>
  <si>
    <t>単価</t>
    <rPh sb="0" eb="2">
      <t>タンカ</t>
    </rPh>
    <phoneticPr fontId="2"/>
  </si>
  <si>
    <t>種目</t>
    <rPh sb="0" eb="2">
      <t>シュモク</t>
    </rPh>
    <phoneticPr fontId="2"/>
  </si>
  <si>
    <t>人数（チーム数）</t>
    <rPh sb="0" eb="2">
      <t>ニンズウ</t>
    </rPh>
    <rPh sb="6" eb="7">
      <t>スウ</t>
    </rPh>
    <phoneticPr fontId="2"/>
  </si>
  <si>
    <t>エントリー料</t>
    <rPh sb="5" eb="6">
      <t>リョウ</t>
    </rPh>
    <phoneticPr fontId="2"/>
  </si>
  <si>
    <t>男子</t>
    <rPh sb="0" eb="2">
      <t>ダンシ</t>
    </rPh>
    <phoneticPr fontId="2"/>
  </si>
  <si>
    <t>女子</t>
    <rPh sb="0" eb="1">
      <t>ジョ</t>
    </rPh>
    <rPh sb="1" eb="2">
      <t>シ</t>
    </rPh>
    <phoneticPr fontId="2"/>
  </si>
  <si>
    <t>合計</t>
    <rPh sb="0" eb="2">
      <t>ゴウケイ</t>
    </rPh>
    <phoneticPr fontId="2"/>
  </si>
  <si>
    <t>合　　計</t>
    <rPh sb="0" eb="1">
      <t>ゴウ</t>
    </rPh>
    <rPh sb="3" eb="4">
      <t>ケイ</t>
    </rPh>
    <phoneticPr fontId="2"/>
  </si>
  <si>
    <t>性別を女に変える</t>
    <rPh sb="0" eb="2">
      <t>セイベツ</t>
    </rPh>
    <rPh sb="3" eb="4">
      <t>オンナ</t>
    </rPh>
    <rPh sb="5" eb="6">
      <t>カ</t>
    </rPh>
    <phoneticPr fontId="2"/>
  </si>
  <si>
    <t>性別</t>
    <rPh sb="0" eb="2">
      <t>セイベツ</t>
    </rPh>
    <phoneticPr fontId="2"/>
  </si>
  <si>
    <t>人数</t>
    <rPh sb="0" eb="2">
      <t>ニンズウ</t>
    </rPh>
    <phoneticPr fontId="2"/>
  </si>
  <si>
    <t>種目数</t>
    <rPh sb="0" eb="2">
      <t>シュモク</t>
    </rPh>
    <rPh sb="2" eb="3">
      <t>スウ</t>
    </rPh>
    <phoneticPr fontId="2"/>
  </si>
  <si>
    <t>携帯電話番号</t>
    <phoneticPr fontId="2"/>
  </si>
  <si>
    <t>団体コード</t>
    <rPh sb="0" eb="2">
      <t>ダンタイ</t>
    </rPh>
    <phoneticPr fontId="2"/>
  </si>
  <si>
    <t>選手検索範囲→</t>
    <rPh sb="0" eb="2">
      <t>センシュ</t>
    </rPh>
    <rPh sb="2" eb="4">
      <t>ケンサク</t>
    </rPh>
    <rPh sb="4" eb="6">
      <t>ハンイ</t>
    </rPh>
    <phoneticPr fontId="2"/>
  </si>
  <si>
    <t>番号検索範囲→</t>
    <rPh sb="0" eb="2">
      <t>バンゴウ</t>
    </rPh>
    <rPh sb="2" eb="4">
      <t>ケンサク</t>
    </rPh>
    <rPh sb="4" eb="6">
      <t>ハンイ</t>
    </rPh>
    <phoneticPr fontId="2"/>
  </si>
  <si>
    <t>種目のリスト名変える</t>
    <rPh sb="0" eb="2">
      <t>シュモク</t>
    </rPh>
    <rPh sb="6" eb="7">
      <t>メイ</t>
    </rPh>
    <rPh sb="7" eb="8">
      <t>カ</t>
    </rPh>
    <phoneticPr fontId="2"/>
  </si>
  <si>
    <t>男</t>
    <rPh sb="0" eb="1">
      <t>ダン</t>
    </rPh>
    <phoneticPr fontId="2"/>
  </si>
  <si>
    <t>種目リスト範囲→</t>
    <rPh sb="0" eb="2">
      <t>シュモク</t>
    </rPh>
    <rPh sb="5" eb="7">
      <t>ハンイ</t>
    </rPh>
    <phoneticPr fontId="2"/>
  </si>
  <si>
    <t>区分範囲</t>
    <rPh sb="0" eb="2">
      <t>クブン</t>
    </rPh>
    <rPh sb="2" eb="4">
      <t>ハンイ</t>
    </rPh>
    <phoneticPr fontId="2"/>
  </si>
  <si>
    <t>申込責任者氏名</t>
    <rPh sb="5" eb="7">
      <t>シメイ</t>
    </rPh>
    <phoneticPr fontId="2"/>
  </si>
  <si>
    <t>←印刷ページ数</t>
    <rPh sb="1" eb="3">
      <t>インサツ</t>
    </rPh>
    <rPh sb="6" eb="7">
      <t>スウ</t>
    </rPh>
    <phoneticPr fontId="2"/>
  </si>
  <si>
    <t>総学校枠</t>
    <rPh sb="0" eb="1">
      <t>ソウ</t>
    </rPh>
    <rPh sb="1" eb="3">
      <t>ガッコウ</t>
    </rPh>
    <rPh sb="3" eb="4">
      <t>ワク</t>
    </rPh>
    <phoneticPr fontId="2"/>
  </si>
  <si>
    <t>残り学校枠</t>
    <rPh sb="0" eb="1">
      <t>ノコ</t>
    </rPh>
    <rPh sb="2" eb="4">
      <t>ガッコウ</t>
    </rPh>
    <rPh sb="4" eb="5">
      <t>ワク</t>
    </rPh>
    <phoneticPr fontId="2"/>
  </si>
  <si>
    <t>印</t>
    <rPh sb="0" eb="1">
      <t>イン</t>
    </rPh>
    <phoneticPr fontId="2"/>
  </si>
  <si>
    <t>←印刷範囲</t>
    <rPh sb="1" eb="3">
      <t>インサツ</t>
    </rPh>
    <rPh sb="3" eb="5">
      <t>ハンイ</t>
    </rPh>
    <phoneticPr fontId="2"/>
  </si>
  <si>
    <t>申込種目１の記録入力形式が違います。</t>
    <rPh sb="0" eb="2">
      <t>モウシコミ</t>
    </rPh>
    <rPh sb="2" eb="4">
      <t>シュモク</t>
    </rPh>
    <rPh sb="6" eb="8">
      <t>キロク</t>
    </rPh>
    <rPh sb="8" eb="10">
      <t>ニュウリョク</t>
    </rPh>
    <rPh sb="10" eb="12">
      <t>ケイシキ</t>
    </rPh>
    <rPh sb="13" eb="14">
      <t>チガ</t>
    </rPh>
    <phoneticPr fontId="2"/>
  </si>
  <si>
    <t>申込種目２の記録入力形式が違います。</t>
    <rPh sb="0" eb="2">
      <t>モウシコミ</t>
    </rPh>
    <rPh sb="2" eb="4">
      <t>シュモク</t>
    </rPh>
    <rPh sb="6" eb="8">
      <t>キロク</t>
    </rPh>
    <rPh sb="8" eb="10">
      <t>ニュウリョク</t>
    </rPh>
    <rPh sb="10" eb="12">
      <t>ケイシキ</t>
    </rPh>
    <rPh sb="13" eb="14">
      <t>チガ</t>
    </rPh>
    <phoneticPr fontId="2"/>
  </si>
  <si>
    <t>申込種目３の記録入力形式が違います。</t>
    <rPh sb="0" eb="2">
      <t>モウシコミ</t>
    </rPh>
    <rPh sb="2" eb="4">
      <t>シュモク</t>
    </rPh>
    <rPh sb="6" eb="8">
      <t>キロク</t>
    </rPh>
    <rPh sb="8" eb="10">
      <t>ニュウリョク</t>
    </rPh>
    <rPh sb="10" eb="12">
      <t>ケイシキ</t>
    </rPh>
    <rPh sb="13" eb="14">
      <t>チガ</t>
    </rPh>
    <phoneticPr fontId="2"/>
  </si>
  <si>
    <t>申込種目４の記録入力形式が違います。</t>
    <rPh sb="0" eb="2">
      <t>モウシコミ</t>
    </rPh>
    <rPh sb="2" eb="4">
      <t>シュモク</t>
    </rPh>
    <rPh sb="6" eb="8">
      <t>キロク</t>
    </rPh>
    <rPh sb="8" eb="10">
      <t>ニュウリョク</t>
    </rPh>
    <rPh sb="10" eb="12">
      <t>ケイシキ</t>
    </rPh>
    <rPh sb="13" eb="14">
      <t>チガ</t>
    </rPh>
    <phoneticPr fontId="2"/>
  </si>
  <si>
    <t>上から順に入力してください。</t>
    <rPh sb="0" eb="1">
      <t>ウエ</t>
    </rPh>
    <rPh sb="3" eb="4">
      <t>ジュン</t>
    </rPh>
    <rPh sb="5" eb="7">
      <t>ニュウリョク</t>
    </rPh>
    <phoneticPr fontId="2"/>
  </si>
  <si>
    <t>記録を入力してください。</t>
    <rPh sb="0" eb="2">
      <t>キロク</t>
    </rPh>
    <rPh sb="3" eb="5">
      <t>ニュウリョク</t>
    </rPh>
    <phoneticPr fontId="2"/>
  </si>
  <si>
    <t>1回生は2種目とも標準を突破しなければなりません。</t>
    <rPh sb="12" eb="14">
      <t>トッパ</t>
    </rPh>
    <phoneticPr fontId="2"/>
  </si>
  <si>
    <t>区分を選択してください。</t>
    <rPh sb="0" eb="2">
      <t>クブン</t>
    </rPh>
    <rPh sb="3" eb="5">
      <t>センタク</t>
    </rPh>
    <phoneticPr fontId="2"/>
  </si>
  <si>
    <t>同じ種目が２箇所以上に入力されています。</t>
    <rPh sb="0" eb="1">
      <t>オナ</t>
    </rPh>
    <rPh sb="2" eb="4">
      <t>シュモク</t>
    </rPh>
    <rPh sb="6" eb="10">
      <t>カショイジョウ</t>
    </rPh>
    <rPh sb="11" eb="13">
      <t>ニュウリョク</t>
    </rPh>
    <phoneticPr fontId="2"/>
  </si>
  <si>
    <t>種目を選択してください。</t>
    <rPh sb="0" eb="2">
      <t>シュモク</t>
    </rPh>
    <rPh sb="3" eb="5">
      <t>センタク</t>
    </rPh>
    <phoneticPr fontId="2"/>
  </si>
  <si>
    <t>一人につき一種目以上入力してください。</t>
    <rPh sb="0" eb="2">
      <t>ヒトリ</t>
    </rPh>
    <rPh sb="5" eb="10">
      <t>イチシュモクイジョウ</t>
    </rPh>
    <rPh sb="10" eb="12">
      <t>ニュウリョク</t>
    </rPh>
    <phoneticPr fontId="2"/>
  </si>
  <si>
    <t>左から順に種目を入力してください。</t>
    <rPh sb="0" eb="1">
      <t>ヒダリ</t>
    </rPh>
    <rPh sb="3" eb="4">
      <t>ジュン</t>
    </rPh>
    <rPh sb="5" eb="7">
      <t>シュモク</t>
    </rPh>
    <rPh sb="8" eb="10">
      <t>ニュウリョク</t>
    </rPh>
    <phoneticPr fontId="2"/>
  </si>
  <si>
    <t>　</t>
    <phoneticPr fontId="2"/>
  </si>
  <si>
    <t>ﾌﾘｶﾞﾅを入力してください。</t>
    <rPh sb="6" eb="8">
      <t>ニュウリョク</t>
    </rPh>
    <phoneticPr fontId="2"/>
  </si>
  <si>
    <t>この選手は学連登録されていません。</t>
    <rPh sb="2" eb="4">
      <t>センシュ</t>
    </rPh>
    <rPh sb="5" eb="6">
      <t>ガク</t>
    </rPh>
    <rPh sb="6" eb="7">
      <t>レン</t>
    </rPh>
    <rPh sb="7" eb="9">
      <t>トウロク</t>
    </rPh>
    <phoneticPr fontId="2"/>
  </si>
  <si>
    <t>この選手はすでに入力されています。</t>
    <rPh sb="2" eb="4">
      <t>センシュ</t>
    </rPh>
    <rPh sb="8" eb="10">
      <t>ニュウリョク</t>
    </rPh>
    <phoneticPr fontId="2"/>
  </si>
  <si>
    <t>登録番号を入力してください。</t>
    <rPh sb="0" eb="2">
      <t>トウロク</t>
    </rPh>
    <rPh sb="2" eb="4">
      <t>バンゴウ</t>
    </rPh>
    <rPh sb="5" eb="7">
      <t>ニュウリョク</t>
    </rPh>
    <phoneticPr fontId="2"/>
  </si>
  <si>
    <t>まず「申込書」シートの団体名を選択してください。</t>
    <rPh sb="11" eb="14">
      <t>ダンタイメイ</t>
    </rPh>
    <rPh sb="15" eb="17">
      <t>センタク</t>
    </rPh>
    <phoneticPr fontId="2"/>
  </si>
  <si>
    <t>No.</t>
    <phoneticPr fontId="2"/>
  </si>
  <si>
    <t>登録</t>
    <rPh sb="0" eb="2">
      <t>トウロク</t>
    </rPh>
    <phoneticPr fontId="2"/>
  </si>
  <si>
    <t>ﾌﾘｶﾞﾅ</t>
    <phoneticPr fontId="2"/>
  </si>
  <si>
    <t>学年</t>
    <rPh sb="0" eb="2">
      <t>ガクネン</t>
    </rPh>
    <phoneticPr fontId="2"/>
  </si>
  <si>
    <t>申込種目１</t>
    <rPh sb="0" eb="2">
      <t>モウシコミ</t>
    </rPh>
    <rPh sb="2" eb="4">
      <t>シュモク</t>
    </rPh>
    <phoneticPr fontId="2"/>
  </si>
  <si>
    <t>申込種目２</t>
    <rPh sb="0" eb="2">
      <t>モウシコミ</t>
    </rPh>
    <rPh sb="2" eb="4">
      <t>シュモク</t>
    </rPh>
    <phoneticPr fontId="2"/>
  </si>
  <si>
    <t>申込種目３</t>
    <rPh sb="0" eb="2">
      <t>モウシコミ</t>
    </rPh>
    <rPh sb="2" eb="4">
      <t>シュモク</t>
    </rPh>
    <phoneticPr fontId="2"/>
  </si>
  <si>
    <t>申込種目４</t>
    <rPh sb="0" eb="2">
      <t>モウシコミ</t>
    </rPh>
    <rPh sb="2" eb="4">
      <t>シュモク</t>
    </rPh>
    <phoneticPr fontId="2"/>
  </si>
  <si>
    <t>エラー行</t>
    <rPh sb="3" eb="4">
      <t>ギョウ</t>
    </rPh>
    <phoneticPr fontId="2"/>
  </si>
  <si>
    <t>学校枠カウント</t>
    <rPh sb="0" eb="2">
      <t>ガッコウ</t>
    </rPh>
    <rPh sb="2" eb="3">
      <t>ワク</t>
    </rPh>
    <phoneticPr fontId="2"/>
  </si>
  <si>
    <t>男女別基準カウント</t>
    <rPh sb="0" eb="2">
      <t>ダンジョ</t>
    </rPh>
    <rPh sb="2" eb="3">
      <t>ベツ</t>
    </rPh>
    <rPh sb="3" eb="5">
      <t>キジュン</t>
    </rPh>
    <phoneticPr fontId="2"/>
  </si>
  <si>
    <t>Ⅰ</t>
    <phoneticPr fontId="2"/>
  </si>
  <si>
    <t>Ⅱ</t>
    <phoneticPr fontId="2"/>
  </si>
  <si>
    <t>Ⅲ</t>
    <phoneticPr fontId="2"/>
  </si>
  <si>
    <t>Ⅳ</t>
    <phoneticPr fontId="2"/>
  </si>
  <si>
    <t>数字以外入力</t>
    <rPh sb="0" eb="2">
      <t>スウジ</t>
    </rPh>
    <rPh sb="2" eb="4">
      <t>イガイ</t>
    </rPh>
    <rPh sb="4" eb="6">
      <t>ニュウリョク</t>
    </rPh>
    <phoneticPr fontId="2"/>
  </si>
  <si>
    <t>1回生特別エラー</t>
    <rPh sb="1" eb="3">
      <t>カイセイ</t>
    </rPh>
    <rPh sb="3" eb="5">
      <t>トクベツ</t>
    </rPh>
    <phoneticPr fontId="2"/>
  </si>
  <si>
    <t>番号</t>
    <rPh sb="0" eb="2">
      <t>バンゴウ</t>
    </rPh>
    <phoneticPr fontId="2"/>
  </si>
  <si>
    <t>区分</t>
    <rPh sb="0" eb="2">
      <t>クブン</t>
    </rPh>
    <phoneticPr fontId="2"/>
  </si>
  <si>
    <t>記録</t>
    <rPh sb="0" eb="2">
      <t>キロク</t>
    </rPh>
    <phoneticPr fontId="2"/>
  </si>
  <si>
    <t>頭文字</t>
    <rPh sb="0" eb="3">
      <t>カシラモジ</t>
    </rPh>
    <phoneticPr fontId="2"/>
  </si>
  <si>
    <t>種目入力</t>
    <rPh sb="0" eb="2">
      <t>シュモク</t>
    </rPh>
    <rPh sb="2" eb="4">
      <t>ニュウリョク</t>
    </rPh>
    <phoneticPr fontId="2"/>
  </si>
  <si>
    <t>区分入力</t>
    <rPh sb="0" eb="2">
      <t>クブン</t>
    </rPh>
    <rPh sb="2" eb="4">
      <t>ニュウリョク</t>
    </rPh>
    <phoneticPr fontId="2"/>
  </si>
  <si>
    <t>記録入力</t>
    <rPh sb="0" eb="2">
      <t>キロク</t>
    </rPh>
    <rPh sb="2" eb="4">
      <t>ニュウリョク</t>
    </rPh>
    <phoneticPr fontId="2"/>
  </si>
  <si>
    <t>数値変換</t>
    <rPh sb="0" eb="2">
      <t>スウチ</t>
    </rPh>
    <rPh sb="2" eb="4">
      <t>ヘンカン</t>
    </rPh>
    <phoneticPr fontId="2"/>
  </si>
  <si>
    <t>表示エラーセル</t>
    <rPh sb="0" eb="2">
      <t>ヒョウジ</t>
    </rPh>
    <phoneticPr fontId="2"/>
  </si>
  <si>
    <t>上から入力</t>
    <rPh sb="0" eb="1">
      <t>ウエ</t>
    </rPh>
    <rPh sb="3" eb="5">
      <t>ニュウリョク</t>
    </rPh>
    <phoneticPr fontId="2"/>
  </si>
  <si>
    <t>記録未入力</t>
    <rPh sb="0" eb="2">
      <t>キロク</t>
    </rPh>
    <rPh sb="2" eb="5">
      <t>ミニュウリョク</t>
    </rPh>
    <phoneticPr fontId="2"/>
  </si>
  <si>
    <t>2種目とも標準突破</t>
    <rPh sb="1" eb="3">
      <t>シュモク</t>
    </rPh>
    <rPh sb="5" eb="7">
      <t>ヒョウジュン</t>
    </rPh>
    <rPh sb="7" eb="9">
      <t>トッパ</t>
    </rPh>
    <phoneticPr fontId="2"/>
  </si>
  <si>
    <t>区分未入力</t>
    <rPh sb="0" eb="2">
      <t>クブン</t>
    </rPh>
    <rPh sb="2" eb="5">
      <t>ミニュウリョク</t>
    </rPh>
    <phoneticPr fontId="2"/>
  </si>
  <si>
    <t>同種目入力</t>
    <rPh sb="0" eb="1">
      <t>ドウ</t>
    </rPh>
    <rPh sb="1" eb="3">
      <t>シュモク</t>
    </rPh>
    <rPh sb="3" eb="5">
      <t>ニュウリョク</t>
    </rPh>
    <phoneticPr fontId="2"/>
  </si>
  <si>
    <t>種目未入力</t>
    <rPh sb="0" eb="2">
      <t>シュモク</t>
    </rPh>
    <rPh sb="2" eb="5">
      <t>ミニュウリョク</t>
    </rPh>
    <phoneticPr fontId="2"/>
  </si>
  <si>
    <t>一種目も出ない</t>
    <rPh sb="0" eb="2">
      <t>イッシュ</t>
    </rPh>
    <rPh sb="2" eb="3">
      <t>モク</t>
    </rPh>
    <rPh sb="4" eb="5">
      <t>デ</t>
    </rPh>
    <phoneticPr fontId="2"/>
  </si>
  <si>
    <t>左から入力</t>
    <rPh sb="0" eb="1">
      <t>ヒダリ</t>
    </rPh>
    <rPh sb="3" eb="5">
      <t>ニュウリョク</t>
    </rPh>
    <phoneticPr fontId="2"/>
  </si>
  <si>
    <t>大学間違い</t>
    <rPh sb="0" eb="2">
      <t>ダイガク</t>
    </rPh>
    <rPh sb="2" eb="4">
      <t>マチガ</t>
    </rPh>
    <phoneticPr fontId="2"/>
  </si>
  <si>
    <t>番号間違い</t>
    <rPh sb="0" eb="2">
      <t>バンゴウ</t>
    </rPh>
    <rPh sb="2" eb="4">
      <t>マチガ</t>
    </rPh>
    <phoneticPr fontId="2"/>
  </si>
  <si>
    <t>名前未入力</t>
    <rPh sb="0" eb="2">
      <t>ナマエ</t>
    </rPh>
    <rPh sb="2" eb="5">
      <t>ミニュウリョク</t>
    </rPh>
    <phoneticPr fontId="2"/>
  </si>
  <si>
    <t>支部違い</t>
    <rPh sb="0" eb="2">
      <t>シブ</t>
    </rPh>
    <rPh sb="2" eb="3">
      <t>チガ</t>
    </rPh>
    <phoneticPr fontId="2"/>
  </si>
  <si>
    <t>同一選手入力</t>
    <rPh sb="0" eb="2">
      <t>ドウイツ</t>
    </rPh>
    <rPh sb="2" eb="4">
      <t>センシュ</t>
    </rPh>
    <rPh sb="4" eb="6">
      <t>ニュウリョク</t>
    </rPh>
    <phoneticPr fontId="2"/>
  </si>
  <si>
    <t>番号未入力</t>
    <rPh sb="0" eb="2">
      <t>バンゴウ</t>
    </rPh>
    <rPh sb="2" eb="5">
      <t>ミニュウリョク</t>
    </rPh>
    <phoneticPr fontId="2"/>
  </si>
  <si>
    <t>団体名未選択</t>
    <rPh sb="0" eb="2">
      <t>ダンタイ</t>
    </rPh>
    <rPh sb="2" eb="3">
      <t>メイ</t>
    </rPh>
    <rPh sb="3" eb="4">
      <t>ミ</t>
    </rPh>
    <rPh sb="4" eb="6">
      <t>センタク</t>
    </rPh>
    <phoneticPr fontId="2"/>
  </si>
  <si>
    <t>チーム数</t>
    <rPh sb="3" eb="4">
      <t>スウ</t>
    </rPh>
    <phoneticPr fontId="2"/>
  </si>
  <si>
    <t>団体ｺｰﾄﾞ</t>
    <rPh sb="0" eb="2">
      <t>ダンタイ</t>
    </rPh>
    <phoneticPr fontId="2"/>
  </si>
  <si>
    <t>１チームにつき４人以上入力してください。</t>
    <rPh sb="8" eb="11">
      <t>ニンイジョウ</t>
    </rPh>
    <rPh sb="11" eb="13">
      <t>ニュウリョク</t>
    </rPh>
    <phoneticPr fontId="2"/>
  </si>
  <si>
    <t>Ⅵの選手が２箇所以上入力されています。</t>
    <rPh sb="2" eb="4">
      <t>センシュ</t>
    </rPh>
    <rPh sb="6" eb="8">
      <t>カショ</t>
    </rPh>
    <rPh sb="8" eb="10">
      <t>イジョウ</t>
    </rPh>
    <rPh sb="10" eb="12">
      <t>ニュウリョク</t>
    </rPh>
    <phoneticPr fontId="2"/>
  </si>
  <si>
    <t>Ⅴの選手が２箇所以上入力されています。</t>
    <rPh sb="2" eb="4">
      <t>センシュ</t>
    </rPh>
    <rPh sb="6" eb="8">
      <t>カショ</t>
    </rPh>
    <rPh sb="8" eb="10">
      <t>イジョウ</t>
    </rPh>
    <rPh sb="10" eb="12">
      <t>ニュウリョク</t>
    </rPh>
    <phoneticPr fontId="2"/>
  </si>
  <si>
    <t>Ⅳの選手が２箇所以上入力されています。</t>
    <rPh sb="2" eb="4">
      <t>センシュ</t>
    </rPh>
    <rPh sb="6" eb="8">
      <t>カショ</t>
    </rPh>
    <rPh sb="8" eb="10">
      <t>イジョウ</t>
    </rPh>
    <rPh sb="10" eb="12">
      <t>ニュウリョク</t>
    </rPh>
    <phoneticPr fontId="2"/>
  </si>
  <si>
    <t>Ⅲの選手が２箇所以上入力されています。</t>
    <rPh sb="2" eb="4">
      <t>センシュ</t>
    </rPh>
    <rPh sb="6" eb="8">
      <t>カショ</t>
    </rPh>
    <rPh sb="8" eb="10">
      <t>イジョウ</t>
    </rPh>
    <rPh sb="10" eb="12">
      <t>ニュウリョク</t>
    </rPh>
    <phoneticPr fontId="2"/>
  </si>
  <si>
    <t>Ⅱの選手が２箇所以上入力されています。</t>
    <rPh sb="2" eb="4">
      <t>センシュ</t>
    </rPh>
    <rPh sb="6" eb="8">
      <t>カショ</t>
    </rPh>
    <rPh sb="8" eb="10">
      <t>イジョウ</t>
    </rPh>
    <rPh sb="10" eb="12">
      <t>ニュウリョク</t>
    </rPh>
    <phoneticPr fontId="2"/>
  </si>
  <si>
    <t>Ⅰの選手が２箇所以上入力されています。</t>
    <rPh sb="2" eb="4">
      <t>センシュ</t>
    </rPh>
    <rPh sb="6" eb="8">
      <t>カショ</t>
    </rPh>
    <rPh sb="8" eb="10">
      <t>イジョウ</t>
    </rPh>
    <rPh sb="10" eb="12">
      <t>ニュウリョク</t>
    </rPh>
    <phoneticPr fontId="2"/>
  </si>
  <si>
    <t>Ⅵの選手の登録番号が違います。</t>
    <rPh sb="2" eb="4">
      <t>センシュ</t>
    </rPh>
    <rPh sb="5" eb="7">
      <t>トウロク</t>
    </rPh>
    <rPh sb="7" eb="9">
      <t>バンゴウ</t>
    </rPh>
    <rPh sb="10" eb="11">
      <t>チガ</t>
    </rPh>
    <phoneticPr fontId="2"/>
  </si>
  <si>
    <t>Ⅴの選手の登録番号が違います。</t>
    <rPh sb="2" eb="4">
      <t>センシュ</t>
    </rPh>
    <rPh sb="5" eb="7">
      <t>トウロク</t>
    </rPh>
    <rPh sb="7" eb="9">
      <t>バンゴウ</t>
    </rPh>
    <rPh sb="10" eb="11">
      <t>チガ</t>
    </rPh>
    <phoneticPr fontId="2"/>
  </si>
  <si>
    <t>Ⅳの選手の登録番号が違います。</t>
    <rPh sb="2" eb="4">
      <t>センシュ</t>
    </rPh>
    <rPh sb="5" eb="7">
      <t>トウロク</t>
    </rPh>
    <rPh sb="7" eb="9">
      <t>バンゴウ</t>
    </rPh>
    <rPh sb="10" eb="11">
      <t>チガ</t>
    </rPh>
    <phoneticPr fontId="2"/>
  </si>
  <si>
    <t>Ⅲの選手の登録番号が違います。</t>
    <rPh sb="2" eb="4">
      <t>センシュ</t>
    </rPh>
    <rPh sb="5" eb="7">
      <t>トウロク</t>
    </rPh>
    <rPh sb="7" eb="9">
      <t>バンゴウ</t>
    </rPh>
    <rPh sb="10" eb="11">
      <t>チガ</t>
    </rPh>
    <phoneticPr fontId="2"/>
  </si>
  <si>
    <t>Ⅱの選手の登録番号が違います。</t>
    <rPh sb="2" eb="4">
      <t>センシュ</t>
    </rPh>
    <rPh sb="5" eb="7">
      <t>トウロク</t>
    </rPh>
    <rPh sb="7" eb="9">
      <t>バンゴウ</t>
    </rPh>
    <rPh sb="10" eb="11">
      <t>チガ</t>
    </rPh>
    <phoneticPr fontId="2"/>
  </si>
  <si>
    <t>Ⅰの選手の登録番号が違います。</t>
    <rPh sb="2" eb="4">
      <t>センシュ</t>
    </rPh>
    <rPh sb="5" eb="7">
      <t>トウロク</t>
    </rPh>
    <rPh sb="7" eb="9">
      <t>バンゴウ</t>
    </rPh>
    <rPh sb="10" eb="11">
      <t>チガ</t>
    </rPh>
    <phoneticPr fontId="2"/>
  </si>
  <si>
    <t>登録番号とﾌﾘｶﾞﾅの両方を入力してください。</t>
    <rPh sb="0" eb="2">
      <t>トウロク</t>
    </rPh>
    <rPh sb="2" eb="4">
      <t>バンゴウ</t>
    </rPh>
    <rPh sb="11" eb="13">
      <t>リョウホウ</t>
    </rPh>
    <rPh sb="14" eb="16">
      <t>ニュウリョク</t>
    </rPh>
    <phoneticPr fontId="2"/>
  </si>
  <si>
    <t>記録の入力形式が違います。</t>
    <rPh sb="0" eb="2">
      <t>キロク</t>
    </rPh>
    <rPh sb="3" eb="5">
      <t>ニュウリョク</t>
    </rPh>
    <rPh sb="5" eb="7">
      <t>ケイシキ</t>
    </rPh>
    <rPh sb="8" eb="9">
      <t>チガ</t>
    </rPh>
    <phoneticPr fontId="2"/>
  </si>
  <si>
    <t>最高記録を入力してください。</t>
    <rPh sb="0" eb="2">
      <t>サイコウ</t>
    </rPh>
    <rPh sb="2" eb="4">
      <t>キロク</t>
    </rPh>
    <rPh sb="5" eb="7">
      <t>ニュウリョク</t>
    </rPh>
    <phoneticPr fontId="2"/>
  </si>
  <si>
    <t>左から入力してください。</t>
    <rPh sb="0" eb="1">
      <t>ヒダリ</t>
    </rPh>
    <rPh sb="3" eb="5">
      <t>ニュウリョク</t>
    </rPh>
    <phoneticPr fontId="2"/>
  </si>
  <si>
    <t>上から入力してください。</t>
    <rPh sb="0" eb="1">
      <t>ウエ</t>
    </rPh>
    <rPh sb="3" eb="5">
      <t>ニュウリョク</t>
    </rPh>
    <phoneticPr fontId="2"/>
  </si>
  <si>
    <t>まず「申込書」シートの団体名を選択してください。</t>
    <phoneticPr fontId="2"/>
  </si>
  <si>
    <t>最高
記録</t>
    <rPh sb="0" eb="2">
      <t>サイコウ</t>
    </rPh>
    <rPh sb="3" eb="5">
      <t>キロク</t>
    </rPh>
    <phoneticPr fontId="2"/>
  </si>
  <si>
    <t>チーム名</t>
    <rPh sb="3" eb="4">
      <t>メイ</t>
    </rPh>
    <phoneticPr fontId="2"/>
  </si>
  <si>
    <t>Ⅴ</t>
    <phoneticPr fontId="2"/>
  </si>
  <si>
    <t>Ⅵ</t>
    <phoneticPr fontId="2"/>
  </si>
  <si>
    <t>登録番号</t>
    <rPh sb="0" eb="2">
      <t>トウロク</t>
    </rPh>
    <rPh sb="2" eb="4">
      <t>バンゴウ</t>
    </rPh>
    <phoneticPr fontId="2"/>
  </si>
  <si>
    <t>登録
番号</t>
    <rPh sb="0" eb="2">
      <t>トウロク</t>
    </rPh>
    <rPh sb="3" eb="5">
      <t>バンゴウ</t>
    </rPh>
    <phoneticPr fontId="2"/>
  </si>
  <si>
    <t>番号入力</t>
    <rPh sb="0" eb="2">
      <t>バンゴウ</t>
    </rPh>
    <rPh sb="2" eb="4">
      <t>ニュウリョク</t>
    </rPh>
    <phoneticPr fontId="2"/>
  </si>
  <si>
    <t>ﾌﾘｶﾞﾅ入力</t>
    <rPh sb="5" eb="7">
      <t>ニュウリョク</t>
    </rPh>
    <phoneticPr fontId="2"/>
  </si>
  <si>
    <t>４人未満</t>
    <rPh sb="1" eb="2">
      <t>ニン</t>
    </rPh>
    <rPh sb="2" eb="4">
      <t>ミマン</t>
    </rPh>
    <phoneticPr fontId="2"/>
  </si>
  <si>
    <t>登録番号ﾌﾘｶﾞﾅどちらか抜け</t>
    <rPh sb="0" eb="2">
      <t>トウロク</t>
    </rPh>
    <rPh sb="2" eb="4">
      <t>バンゴウ</t>
    </rPh>
    <rPh sb="13" eb="14">
      <t>ヌ</t>
    </rPh>
    <phoneticPr fontId="2"/>
  </si>
  <si>
    <t>数字以外の記録入力</t>
    <rPh sb="0" eb="2">
      <t>スウジ</t>
    </rPh>
    <rPh sb="2" eb="4">
      <t>イガイ</t>
    </rPh>
    <rPh sb="5" eb="7">
      <t>キロク</t>
    </rPh>
    <rPh sb="7" eb="9">
      <t>ニュウリョク</t>
    </rPh>
    <phoneticPr fontId="2"/>
  </si>
  <si>
    <t>記録入力忘れ</t>
    <rPh sb="0" eb="2">
      <t>キロク</t>
    </rPh>
    <rPh sb="2" eb="4">
      <t>ニュウリョク</t>
    </rPh>
    <rPh sb="4" eb="5">
      <t>ワス</t>
    </rPh>
    <phoneticPr fontId="2"/>
  </si>
  <si>
    <t>団体未入力</t>
    <rPh sb="0" eb="2">
      <t>ダンタイ</t>
    </rPh>
    <rPh sb="2" eb="5">
      <t>ミニュウリョク</t>
    </rPh>
    <phoneticPr fontId="2"/>
  </si>
  <si>
    <t>←登録人数</t>
    <rPh sb="1" eb="3">
      <t>トウロク</t>
    </rPh>
    <rPh sb="3" eb="5">
      <t>ニンズウ</t>
    </rPh>
    <phoneticPr fontId="2"/>
  </si>
  <si>
    <t>←最大登録番号</t>
    <rPh sb="1" eb="3">
      <t>サイダイ</t>
    </rPh>
    <rPh sb="3" eb="5">
      <t>トウロク</t>
    </rPh>
    <rPh sb="5" eb="7">
      <t>バンゴウ</t>
    </rPh>
    <phoneticPr fontId="2"/>
  </si>
  <si>
    <t>ﾐ</t>
  </si>
  <si>
    <t>490059</t>
  </si>
  <si>
    <t>5</t>
  </si>
  <si>
    <t>ﾅ</t>
  </si>
  <si>
    <t>ﾀ</t>
  </si>
  <si>
    <t>ｼ</t>
  </si>
  <si>
    <t>ﾋ</t>
  </si>
  <si>
    <t>4</t>
  </si>
  <si>
    <t>ｵ</t>
  </si>
  <si>
    <t>ﾄ</t>
  </si>
  <si>
    <t>ｲ</t>
  </si>
  <si>
    <t>ｻ</t>
  </si>
  <si>
    <t>ﾂ</t>
  </si>
  <si>
    <t>ﾎ</t>
  </si>
  <si>
    <t>ｹ</t>
  </si>
  <si>
    <t>ﾓ</t>
  </si>
  <si>
    <t>ｳ</t>
  </si>
  <si>
    <t>ｷ</t>
  </si>
  <si>
    <t>ﾆ</t>
  </si>
  <si>
    <t>ﾔ</t>
  </si>
  <si>
    <t>ﾖ</t>
  </si>
  <si>
    <t>ｶ</t>
  </si>
  <si>
    <t>ﾏ</t>
  </si>
  <si>
    <t>ﾛ</t>
  </si>
  <si>
    <t>ｽ</t>
  </si>
  <si>
    <t>3</t>
  </si>
  <si>
    <t>ﾊ</t>
  </si>
  <si>
    <t>ﾉ</t>
  </si>
  <si>
    <t>ﾌ</t>
  </si>
  <si>
    <t>2</t>
  </si>
  <si>
    <t>ｺ</t>
  </si>
  <si>
    <t>ﾑ</t>
  </si>
  <si>
    <t>ｱ</t>
  </si>
  <si>
    <t>ﾜ</t>
  </si>
  <si>
    <t>1</t>
  </si>
  <si>
    <t>ｸ</t>
  </si>
  <si>
    <t>490045</t>
  </si>
  <si>
    <t>M1</t>
  </si>
  <si>
    <t>ｿ</t>
  </si>
  <si>
    <t>ﾍ</t>
  </si>
  <si>
    <t>ﾃ</t>
  </si>
  <si>
    <t>ﾇ</t>
  </si>
  <si>
    <t>490027</t>
  </si>
  <si>
    <t>ｾ</t>
  </si>
  <si>
    <t>490007</t>
  </si>
  <si>
    <t>M3</t>
  </si>
  <si>
    <t>M2</t>
  </si>
  <si>
    <t>ｴ</t>
  </si>
  <si>
    <t>490002</t>
  </si>
  <si>
    <t>6</t>
  </si>
  <si>
    <t>D2</t>
  </si>
  <si>
    <t>ﾁ</t>
  </si>
  <si>
    <t>490034</t>
  </si>
  <si>
    <t>D1</t>
  </si>
  <si>
    <t>ﾕ</t>
  </si>
  <si>
    <t>490049</t>
  </si>
  <si>
    <t>490031</t>
  </si>
  <si>
    <t>490052</t>
  </si>
  <si>
    <t>ﾒ</t>
  </si>
  <si>
    <t>490092</t>
  </si>
  <si>
    <t>490003</t>
  </si>
  <si>
    <t>490035</t>
  </si>
  <si>
    <t>490069</t>
  </si>
  <si>
    <t>490033</t>
  </si>
  <si>
    <t>490015</t>
  </si>
  <si>
    <t>490004</t>
  </si>
  <si>
    <t>490106</t>
  </si>
  <si>
    <t>490001</t>
  </si>
  <si>
    <t>490041</t>
  </si>
  <si>
    <t>490029</t>
  </si>
  <si>
    <t>490024</t>
  </si>
  <si>
    <t>490073</t>
  </si>
  <si>
    <t>490080</t>
  </si>
  <si>
    <t>490016</t>
  </si>
  <si>
    <t>490013</t>
  </si>
  <si>
    <t>490008</t>
  </si>
  <si>
    <t>490095</t>
  </si>
  <si>
    <t>490061</t>
  </si>
  <si>
    <t>490082</t>
  </si>
  <si>
    <t>490063</t>
  </si>
  <si>
    <t>490014</t>
  </si>
  <si>
    <t>490067</t>
  </si>
  <si>
    <t>490025</t>
  </si>
  <si>
    <t>490090</t>
  </si>
  <si>
    <t>490076</t>
  </si>
  <si>
    <t>490112</t>
  </si>
  <si>
    <t>490074</t>
  </si>
  <si>
    <t>490057</t>
  </si>
  <si>
    <t>490038</t>
  </si>
  <si>
    <t>490050</t>
  </si>
  <si>
    <t>490037</t>
  </si>
  <si>
    <t>ﾈ</t>
  </si>
  <si>
    <t>490018</t>
  </si>
  <si>
    <t>490042</t>
  </si>
  <si>
    <t>490048</t>
  </si>
  <si>
    <t>490017</t>
  </si>
  <si>
    <t>490012</t>
  </si>
  <si>
    <t>ﾘ</t>
  </si>
  <si>
    <t>490089</t>
  </si>
  <si>
    <t>490053</t>
  </si>
  <si>
    <t>490056</t>
  </si>
  <si>
    <t>490051</t>
  </si>
  <si>
    <t>490046</t>
  </si>
  <si>
    <t>490070</t>
  </si>
  <si>
    <t>490010</t>
  </si>
  <si>
    <t>490071</t>
  </si>
  <si>
    <t>４</t>
  </si>
  <si>
    <t>490022</t>
  </si>
  <si>
    <t>490116</t>
  </si>
  <si>
    <t>490102</t>
  </si>
  <si>
    <t>490036</t>
  </si>
  <si>
    <t>490084</t>
  </si>
  <si>
    <t>490118</t>
  </si>
  <si>
    <t>１</t>
  </si>
  <si>
    <t>490005</t>
  </si>
  <si>
    <t>490083</t>
  </si>
  <si>
    <t>490044</t>
  </si>
  <si>
    <t>490068</t>
  </si>
  <si>
    <t>２</t>
  </si>
  <si>
    <t>490108</t>
  </si>
  <si>
    <t>490039</t>
  </si>
  <si>
    <t>490120</t>
  </si>
  <si>
    <t>490075</t>
  </si>
  <si>
    <t>490060</t>
  </si>
  <si>
    <t>女子</t>
    <rPh sb="0" eb="2">
      <t>ジョシ</t>
    </rPh>
    <phoneticPr fontId="2"/>
  </si>
  <si>
    <t>490032</t>
  </si>
  <si>
    <t>490088</t>
  </si>
  <si>
    <t>490028</t>
  </si>
  <si>
    <t>490066</t>
  </si>
  <si>
    <t>490105</t>
  </si>
  <si>
    <t>490040</t>
  </si>
  <si>
    <t>490011</t>
  </si>
  <si>
    <t>490098</t>
  </si>
  <si>
    <t>490119</t>
  </si>
  <si>
    <t>人数検索範囲</t>
    <rPh sb="0" eb="2">
      <t>ニンズウ</t>
    </rPh>
    <rPh sb="2" eb="4">
      <t>ケンサク</t>
    </rPh>
    <rPh sb="4" eb="6">
      <t>ハンイ</t>
    </rPh>
    <phoneticPr fontId="2"/>
  </si>
  <si>
    <t>団体情報!$C$5:$C$82</t>
    <phoneticPr fontId="2"/>
  </si>
  <si>
    <t>管理ｺｰﾄﾞ</t>
    <rPh sb="0" eb="2">
      <t>カンリ</t>
    </rPh>
    <phoneticPr fontId="2"/>
  </si>
  <si>
    <t>ｵｳﾃﾓﾝｶﾞｸｲﾝﾀﾞｲ</t>
  </si>
  <si>
    <t>追手門学大</t>
  </si>
  <si>
    <t>ｵｵｻｶｲｶﾀﾞｲ</t>
  </si>
  <si>
    <t>大阪医科大</t>
  </si>
  <si>
    <t>ｵｵｻｶｵｵﾀﾆﾀﾞｲ</t>
  </si>
  <si>
    <t>大阪大谷大</t>
  </si>
  <si>
    <t>ｵｵｻｶｶﾞｸｲﾝﾀﾞｲ</t>
  </si>
  <si>
    <t>大阪学院大</t>
  </si>
  <si>
    <t>ｵｵｻｶｷｮｳｲｸﾀﾞｲ</t>
  </si>
  <si>
    <t>大阪教育大</t>
  </si>
  <si>
    <t>ｵｵｻｶｹｲｻﾞｲﾀﾞｲ</t>
  </si>
  <si>
    <t>大阪経済大</t>
  </si>
  <si>
    <t>ｵｵｻｶｹｲｻﾞｲﾎｳｶﾀﾞｲ</t>
  </si>
  <si>
    <t>大阪経法大</t>
  </si>
  <si>
    <t>ｵｵｻｶｹﾞｲｼﾞｭﾂﾀﾞｲ</t>
  </si>
  <si>
    <t>大阪芸術大</t>
  </si>
  <si>
    <t>ｵｵｻｶｺｳｷﾞｮｳﾀﾞｲ</t>
  </si>
  <si>
    <t>大阪工業大</t>
  </si>
  <si>
    <t>ｵｵｻｶｺｸｻｲﾀﾞｲ</t>
  </si>
  <si>
    <t>大阪国際大</t>
  </si>
  <si>
    <t>ｵｵｻｶｻﾝｷﾞｮｳﾀﾞｲ</t>
  </si>
  <si>
    <t>大阪産業大</t>
  </si>
  <si>
    <t>ｵｵｻｶｼｮｳｷﾞｮｳﾀﾞｲ</t>
  </si>
  <si>
    <t>大阪商業大</t>
  </si>
  <si>
    <t>ｵｵｻｶｼﾘﾂﾀﾞｲ</t>
  </si>
  <si>
    <t>大阪市立大</t>
  </si>
  <si>
    <t>ｵｵｻｶｾｲｹｲﾀﾞｲ</t>
  </si>
  <si>
    <t>大阪成蹊大</t>
  </si>
  <si>
    <t>ｵｵｻｶﾀﾞｲ</t>
  </si>
  <si>
    <t>大阪大</t>
  </si>
  <si>
    <t>ｵｵｻｶﾀｲｲｸﾀﾞｲ</t>
  </si>
  <si>
    <t>大阪体育大</t>
  </si>
  <si>
    <t>ｵｵｻｶﾃﾞﾝｷﾂｳｼﾝﾀﾞｲ</t>
  </si>
  <si>
    <t>大阪電通大</t>
  </si>
  <si>
    <t>ｵｵｻｶﾌﾘﾂﾀﾞｲ</t>
  </si>
  <si>
    <t>大阪府立大</t>
  </si>
  <si>
    <t>ｵｵｻｶﾔｯｶﾀﾞｲｶﾞｸ</t>
  </si>
  <si>
    <t>大阪薬科大</t>
  </si>
  <si>
    <t>ｵｵﾀﾆﾀﾞｲ</t>
  </si>
  <si>
    <t>大谷大</t>
  </si>
  <si>
    <t>ｶﾝｻｲｲｶﾀﾞｲ</t>
  </si>
  <si>
    <t>関西医科大</t>
  </si>
  <si>
    <t>ｶﾝｻｲｶﾞｲｺｸｺﾞﾀﾞｲ</t>
  </si>
  <si>
    <t>関西外語大</t>
  </si>
  <si>
    <t>ｶﾝｻｲﾀﾞｲ</t>
  </si>
  <si>
    <t>関西大</t>
  </si>
  <si>
    <t>ｶﾝｻｲﾌｸｼﾀﾞｲ</t>
  </si>
  <si>
    <t>関西福祉大</t>
  </si>
  <si>
    <t>ｶﾝｾｲｶﾞｸｲﾝﾀﾞｲ</t>
  </si>
  <si>
    <t>関西学院大</t>
  </si>
  <si>
    <t>ｷｮｳﾄｶﾞｲｺｸｺﾞﾀﾞｲ</t>
  </si>
  <si>
    <t>京都外語大</t>
  </si>
  <si>
    <t>ｷｮｳﾄｷｮｳｲｸﾀﾞｲ</t>
  </si>
  <si>
    <t>京都教育大</t>
  </si>
  <si>
    <t>ｷｮｳﾄｺｳｶｼﾞｮｼﾀﾞｲ</t>
  </si>
  <si>
    <t>光華女子大</t>
  </si>
  <si>
    <t>ｷｮｳﾄｺｳｹﾞｲｾﾝｲﾀﾞｲ</t>
  </si>
  <si>
    <t>京都工繊大</t>
  </si>
  <si>
    <t>ｷｮｳﾄｻﾝｷﾞｮｳﾀﾞｲ</t>
  </si>
  <si>
    <t>京都産業大</t>
  </si>
  <si>
    <t>ｷｮｳﾄｼﾞｮｼﾀﾞｲ</t>
  </si>
  <si>
    <t>京都女子大</t>
  </si>
  <si>
    <t>ｷｮｳﾄﾀﾞｲ</t>
  </si>
  <si>
    <t>京都大</t>
  </si>
  <si>
    <t>ｷｮｳﾄﾌﾘﾂｲｶﾀﾞｲ</t>
  </si>
  <si>
    <t>京都医科大</t>
  </si>
  <si>
    <t>ｷｮｳﾄﾌﾘﾂﾀﾞｲ</t>
  </si>
  <si>
    <t>京都府立大</t>
  </si>
  <si>
    <t>ｷｮｳﾄﾔｯｶﾀﾞｲ</t>
  </si>
  <si>
    <t>京都薬科大</t>
  </si>
  <si>
    <t>ｷﾝｷﾀﾞｲ</t>
  </si>
  <si>
    <t>近畿大</t>
  </si>
  <si>
    <t>ｺｳｼｴﾝﾀﾞｲ</t>
  </si>
  <si>
    <t>甲子園大</t>
  </si>
  <si>
    <t>ｺｳﾅﾝﾀﾞｲ</t>
  </si>
  <si>
    <t>甲南大</t>
  </si>
  <si>
    <t>ｺｳﾍﾞｲﾘｮｳﾌｸｼﾀﾞｲ</t>
  </si>
  <si>
    <t>神戸医福大</t>
  </si>
  <si>
    <t>ｺｳﾍﾞｶﾞｸｲﾝﾀﾞｲ</t>
  </si>
  <si>
    <t>神戸学院大</t>
  </si>
  <si>
    <t>ｺｳﾍﾞｺｸｻｲﾀﾞｲ</t>
  </si>
  <si>
    <t>神戸国際大</t>
  </si>
  <si>
    <t>ｺｳﾍﾞﾀﾞｲ</t>
  </si>
  <si>
    <t>神戸大</t>
  </si>
  <si>
    <t>ｺｳﾍﾞﾄｷﾜﾀﾞｲ</t>
  </si>
  <si>
    <t>神戸常盤大</t>
  </si>
  <si>
    <t>ｺｳﾍﾞﾔｯｶﾀﾞｲ</t>
  </si>
  <si>
    <t>神戸薬科大</t>
  </si>
  <si>
    <t>ｼｶﾞｲｶﾀﾞｲ</t>
  </si>
  <si>
    <t>滋賀医科大</t>
  </si>
  <si>
    <t>ｼｶﾞｹﾝﾘﾂﾀﾞｲ</t>
  </si>
  <si>
    <t>滋賀県立大</t>
  </si>
  <si>
    <t>ｼｶﾞﾀﾞｲ</t>
  </si>
  <si>
    <t>滋賀大</t>
  </si>
  <si>
    <t>ｼﾃﾝﾉｳｼﾞﾀﾞｲ</t>
  </si>
  <si>
    <t>四天王寺大</t>
  </si>
  <si>
    <t>ｾﾂﾅﾝﾀﾞｲ</t>
  </si>
  <si>
    <t>摂南大</t>
  </si>
  <si>
    <t>ｿﾉﾀﾞｶﾞｸｴﾝｼﾞｮｼﾀﾞｲｶﾞｸ</t>
  </si>
  <si>
    <t>園田学園女子大</t>
  </si>
  <si>
    <t>ﾀｲｾｲｶﾞｸｲﾝﾀﾞｲ</t>
  </si>
  <si>
    <t>太成学院大</t>
  </si>
  <si>
    <t>ﾀﾗﾂﾞｶｲﾘｮｳﾀﾞｲ</t>
  </si>
  <si>
    <t>宝塚医療大</t>
  </si>
  <si>
    <t>ﾃﾂﾞｶﾔﾏﾀﾞｲ</t>
  </si>
  <si>
    <t>帝塚山大</t>
  </si>
  <si>
    <t>ﾃﾝﾘﾀﾞｲ</t>
  </si>
  <si>
    <t>天理大</t>
  </si>
  <si>
    <t>ﾄﾞｳｼｼｬｼﾞｮｼﾀﾞｲ</t>
  </si>
  <si>
    <t>同志社女大</t>
  </si>
  <si>
    <t>ﾄﾞｳｼｼｬﾀﾞｲ</t>
  </si>
  <si>
    <t>同志社大</t>
  </si>
  <si>
    <t>ﾅﾗｶﾞｸｴﾝﾀﾞｲ</t>
  </si>
  <si>
    <t>奈良学園大</t>
  </si>
  <si>
    <t>ﾅﾗｷｮｳｲｸﾀﾞｲ</t>
  </si>
  <si>
    <t>奈良教育大</t>
  </si>
  <si>
    <t>ﾅﾗｹﾝﾘﾂｲｶﾀﾞｲ</t>
  </si>
  <si>
    <t>奈良医科大</t>
  </si>
  <si>
    <t>ﾅﾗｼﾞｮｼﾀﾞｲ</t>
  </si>
  <si>
    <t>奈良女子大</t>
  </si>
  <si>
    <t>ﾅﾗﾀﾞｲ</t>
  </si>
  <si>
    <t>奈良大</t>
  </si>
  <si>
    <t>ﾊｺﾞﾛﾓｺｸｻｲﾀﾞｲ</t>
  </si>
  <si>
    <t>羽衣国際大</t>
  </si>
  <si>
    <t>ﾊﾝﾅﾝﾀﾞｲ</t>
  </si>
  <si>
    <t>阪南大</t>
  </si>
  <si>
    <t>ﾋｶﾞｼｵｵｻｶﾀﾞｲ</t>
  </si>
  <si>
    <t>東大阪大</t>
  </si>
  <si>
    <t>ﾋﾒｼﾞﾄﾞｯｷｮｳﾀﾞｲ</t>
  </si>
  <si>
    <t>姫路獨協大</t>
  </si>
  <si>
    <t>ﾋｮｳｺﾞｷｮｳｲｸﾀﾞｲ</t>
  </si>
  <si>
    <t>兵庫教育大</t>
  </si>
  <si>
    <t>ﾋｮｳｺﾞｹﾝﾘﾂﾀﾞｲ</t>
  </si>
  <si>
    <t>兵庫県立大</t>
  </si>
  <si>
    <t>ﾋｮｳｺﾞﾀﾞｲ</t>
  </si>
  <si>
    <t>兵庫大</t>
  </si>
  <si>
    <t>ﾋﾞﾜｺｶﾞｸｲﾝﾀﾞｲ</t>
  </si>
  <si>
    <t>びわ学大</t>
  </si>
  <si>
    <t>ﾋﾞﾜｺｾｲｹｲｽﾎﾟｰﾂﾀﾞｲ</t>
  </si>
  <si>
    <t>びわスポ大</t>
  </si>
  <si>
    <t>ﾌﾞｯｷｮｳﾀﾞｲ</t>
  </si>
  <si>
    <t>佛教大</t>
  </si>
  <si>
    <t>ﾑｺｶﾞﾜｼﾞｮｼﾀﾞｲ</t>
  </si>
  <si>
    <t>武庫川女大</t>
  </si>
  <si>
    <t>ﾒｲｼﾞｲﾘｮｳｼﾝｷｭｳﾀﾞｲ</t>
  </si>
  <si>
    <t>明治国医大</t>
  </si>
  <si>
    <t>ﾓﾓﾔﾏｶﾞｸｲﾝﾀﾞｲ</t>
  </si>
  <si>
    <t>桃山学院大</t>
  </si>
  <si>
    <t>ﾘﾂﾒｲｶﾝﾀﾞｲ</t>
  </si>
  <si>
    <t>立命館大</t>
  </si>
  <si>
    <t>ﾘｭｳｺｸﾀﾞｲ</t>
  </si>
  <si>
    <t>龍谷大</t>
  </si>
  <si>
    <t>ﾘｭｳﾂｳｶｶﾞｸﾀﾞｲ</t>
  </si>
  <si>
    <t>流通科学大</t>
  </si>
  <si>
    <t>ﾜｶﾔﾏﾀﾞｲ</t>
  </si>
  <si>
    <t>和歌山大</t>
  </si>
  <si>
    <t>大阪外語大</t>
  </si>
  <si>
    <t>490006</t>
  </si>
  <si>
    <t>大阪人科大</t>
  </si>
  <si>
    <t>490078</t>
  </si>
  <si>
    <t>大谷女子大</t>
  </si>
  <si>
    <t>490047</t>
  </si>
  <si>
    <t>奈良産業大</t>
  </si>
  <si>
    <t>男子種目情報!$B$2:$B$20</t>
    <phoneticPr fontId="2"/>
  </si>
  <si>
    <t>男子種目情報!$B$3:$D$20</t>
    <phoneticPr fontId="2"/>
  </si>
  <si>
    <t>行</t>
    <rPh sb="0" eb="1">
      <t>ギョウ</t>
    </rPh>
    <phoneticPr fontId="2"/>
  </si>
  <si>
    <t>列</t>
    <rPh sb="0" eb="1">
      <t>レツ</t>
    </rPh>
    <phoneticPr fontId="2"/>
  </si>
  <si>
    <t>002</t>
  </si>
  <si>
    <t>１００ｍ</t>
  </si>
  <si>
    <t>003</t>
  </si>
  <si>
    <t>２００ｍ</t>
  </si>
  <si>
    <t>005</t>
  </si>
  <si>
    <t>４００ｍ</t>
  </si>
  <si>
    <t>006</t>
  </si>
  <si>
    <t>８００ｍ</t>
  </si>
  <si>
    <t>008</t>
  </si>
  <si>
    <t>１５００ｍ</t>
  </si>
  <si>
    <t>011</t>
  </si>
  <si>
    <t>５０００ｍ</t>
  </si>
  <si>
    <t>012</t>
  </si>
  <si>
    <t>１００００ｍ</t>
  </si>
  <si>
    <t>034</t>
  </si>
  <si>
    <t>１１０ｍＨ</t>
  </si>
  <si>
    <t>037</t>
  </si>
  <si>
    <t>４００ｍＨ</t>
  </si>
  <si>
    <t>053</t>
  </si>
  <si>
    <t>３０００ｍＳＣ</t>
  </si>
  <si>
    <t>071</t>
  </si>
  <si>
    <t>走高跳</t>
  </si>
  <si>
    <t>072</t>
  </si>
  <si>
    <t>棒高跳</t>
  </si>
  <si>
    <t>073</t>
  </si>
  <si>
    <t>走幅跳</t>
  </si>
  <si>
    <t>074</t>
  </si>
  <si>
    <t>三段跳</t>
  </si>
  <si>
    <t>081</t>
  </si>
  <si>
    <t>砲丸投</t>
  </si>
  <si>
    <t>086</t>
  </si>
  <si>
    <t>円盤投</t>
  </si>
  <si>
    <t>089</t>
  </si>
  <si>
    <t>ハンマー投</t>
  </si>
  <si>
    <t>092</t>
  </si>
  <si>
    <t>やり投</t>
  </si>
  <si>
    <t>601</t>
  </si>
  <si>
    <t>４×１００ｍ</t>
  </si>
  <si>
    <t>603</t>
  </si>
  <si>
    <t>４×４００ｍ</t>
  </si>
  <si>
    <t>女子種目情報!$B$2:$B$20</t>
    <phoneticPr fontId="2"/>
  </si>
  <si>
    <t>女子種目情報!$B$3:$D$20</t>
    <phoneticPr fontId="2"/>
  </si>
  <si>
    <t>044</t>
  </si>
  <si>
    <t>１００ｍＨ</t>
  </si>
  <si>
    <t>046</t>
  </si>
  <si>
    <t>084</t>
  </si>
  <si>
    <t>088</t>
  </si>
  <si>
    <t>094</t>
  </si>
  <si>
    <t>093</t>
  </si>
  <si>
    <t>女</t>
    <phoneticPr fontId="2"/>
  </si>
  <si>
    <t>女女別基準カウント</t>
    <rPh sb="2" eb="3">
      <t>ベツ</t>
    </rPh>
    <rPh sb="3" eb="5">
      <t>キジュン</t>
    </rPh>
    <phoneticPr fontId="2"/>
  </si>
  <si>
    <t>男子登録情報!$A$3:$D$2639</t>
  </si>
  <si>
    <t>男子種目情報!$B$2:$B$20</t>
  </si>
  <si>
    <t>男子登録情報!$A$3:$A$2639</t>
  </si>
  <si>
    <t>女子登録情報!$A$3:$D$1047</t>
  </si>
  <si>
    <t>女子種目情報!$B$2:$B$20</t>
  </si>
  <si>
    <t>女子登録情報!$A$3:$A$1047</t>
  </si>
  <si>
    <t>男子登録情報!$A$3:$C$2639</t>
  </si>
  <si>
    <t>女子登録情報!$A$3:$C$1047</t>
  </si>
  <si>
    <t>GK2</t>
  </si>
  <si>
    <t>3.0</t>
  </si>
  <si>
    <t>団体情報!$B$5:$B$82</t>
  </si>
  <si>
    <t>ｵｵﾆｼ ｼﾞｭﾝﾔ</t>
  </si>
  <si>
    <t>960921</t>
  </si>
  <si>
    <t>松本　光司</t>
  </si>
  <si>
    <t>ﾏﾂﾓﾄ ｺｳｼﾞ</t>
  </si>
  <si>
    <t>961030</t>
  </si>
  <si>
    <t>961116</t>
  </si>
  <si>
    <t>970403</t>
  </si>
  <si>
    <t>970603</t>
  </si>
  <si>
    <t>970506</t>
  </si>
  <si>
    <t>980424</t>
  </si>
  <si>
    <t>980615</t>
  </si>
  <si>
    <t>ﾀｹｳﾁ ﾕｳﾀ</t>
  </si>
  <si>
    <t>981012</t>
  </si>
  <si>
    <t>990113</t>
  </si>
  <si>
    <t>980614</t>
  </si>
  <si>
    <t>990127</t>
  </si>
  <si>
    <t>960412</t>
  </si>
  <si>
    <t>970221</t>
  </si>
  <si>
    <t>960428</t>
  </si>
  <si>
    <t>971107</t>
  </si>
  <si>
    <t>971003</t>
  </si>
  <si>
    <t>970611</t>
  </si>
  <si>
    <t>970524</t>
  </si>
  <si>
    <t>970529</t>
  </si>
  <si>
    <t>961105</t>
  </si>
  <si>
    <t>980227</t>
  </si>
  <si>
    <t>ｵｶﾀﾞ ｺｳﾍｲ</t>
  </si>
  <si>
    <t>990311</t>
  </si>
  <si>
    <t>酒井　翼</t>
  </si>
  <si>
    <t>ｻｶｲ ﾂﾊﾞｻ</t>
  </si>
  <si>
    <t>960930</t>
  </si>
  <si>
    <t>970629</t>
  </si>
  <si>
    <t>970826</t>
  </si>
  <si>
    <t>増田　翔太</t>
  </si>
  <si>
    <t>ﾏｽﾀﾞ ｼｮｳﾀ</t>
  </si>
  <si>
    <t>971001</t>
  </si>
  <si>
    <t>980704</t>
  </si>
  <si>
    <t>ﾅｶﾔ ﾕｳｷ</t>
  </si>
  <si>
    <t>960604</t>
  </si>
  <si>
    <t>971217</t>
  </si>
  <si>
    <t>970709</t>
  </si>
  <si>
    <t>990111</t>
  </si>
  <si>
    <t>ﾀｶﾊｼ ｺｳｷ</t>
  </si>
  <si>
    <t>971204</t>
  </si>
  <si>
    <t>970502</t>
  </si>
  <si>
    <t>971022</t>
  </si>
  <si>
    <t>970421</t>
  </si>
  <si>
    <t>970521</t>
  </si>
  <si>
    <t>971106</t>
  </si>
  <si>
    <t>森垣　和也</t>
  </si>
  <si>
    <t>ﾓﾘｶﾞｷ ｶｽﾞﾔ</t>
  </si>
  <si>
    <t>950713</t>
  </si>
  <si>
    <t>冨岡　凌平</t>
  </si>
  <si>
    <t>ﾄﾐｵｶ ﾘｮｳﾍｲ</t>
  </si>
  <si>
    <t>池中　貴史</t>
  </si>
  <si>
    <t>ｲｹﾅｶ ﾀｶﾌﾐ</t>
  </si>
  <si>
    <t>980312</t>
  </si>
  <si>
    <t>宇和川　弘基</t>
  </si>
  <si>
    <t>ｳﾜｶﾞﾜ ﾋﾛｷ</t>
  </si>
  <si>
    <t>961124</t>
  </si>
  <si>
    <t>千藤　瑛司</t>
  </si>
  <si>
    <t>ｾﾝﾄﾞｳ ｴｲｼﾞ</t>
  </si>
  <si>
    <t>970303</t>
  </si>
  <si>
    <t>ｶﾜﾊﾞﾀ ﾋﾛｷ</t>
  </si>
  <si>
    <t>970602</t>
  </si>
  <si>
    <t>川西　裕太</t>
  </si>
  <si>
    <t>ｶﾜﾆｼ ﾕｳﾀ</t>
  </si>
  <si>
    <t>971206</t>
  </si>
  <si>
    <t>971209</t>
  </si>
  <si>
    <t>981021</t>
  </si>
  <si>
    <t>広兼　浩二朗</t>
  </si>
  <si>
    <t>ﾋﾛｶﾈ ｺｳｼﾞﾛｳ</t>
  </si>
  <si>
    <t>950607</t>
  </si>
  <si>
    <t>ｶﾄｳ ｱﾂｼ</t>
  </si>
  <si>
    <t>960429</t>
  </si>
  <si>
    <t>五十嵐　隆皓</t>
  </si>
  <si>
    <t>ｲｶﾞﾗｼ ﾀｶｱｷ</t>
  </si>
  <si>
    <t>相澤　航</t>
  </si>
  <si>
    <t>ｱｲｻﾞﾜ ﾜﾀﾙ</t>
  </si>
  <si>
    <t>960702</t>
  </si>
  <si>
    <t>小原　幹太</t>
  </si>
  <si>
    <t>ｵﾊﾗ ｶﾝﾀ</t>
  </si>
  <si>
    <t>980221</t>
  </si>
  <si>
    <t>ｼｵｻﾞｷ ﾂﾊﾞｻ</t>
  </si>
  <si>
    <t>970124</t>
  </si>
  <si>
    <t>原田　麟太郎</t>
  </si>
  <si>
    <t>ﾊﾗﾀﾞ ﾘﾝﾀﾛｳ</t>
  </si>
  <si>
    <t>970816</t>
  </si>
  <si>
    <t>ﾂﾁﾔ ｲﾁﾋｺ</t>
  </si>
  <si>
    <t>960602</t>
  </si>
  <si>
    <t>ﾏﾂｲ ｿﾗ</t>
  </si>
  <si>
    <t>三神　惇志</t>
  </si>
  <si>
    <t>ﾐｶﾐ ｱﾂｼ</t>
  </si>
  <si>
    <t>970702</t>
  </si>
  <si>
    <t>ｺﾀﾆ ﾃﾂ</t>
  </si>
  <si>
    <t>971007</t>
  </si>
  <si>
    <t>ﾐｽﾞﾉ ﾚﾝﾔ</t>
  </si>
  <si>
    <t>971108</t>
  </si>
  <si>
    <t>田中　智也</t>
  </si>
  <si>
    <t>ﾀﾅｶ ﾄﾓﾔ</t>
  </si>
  <si>
    <t>ﾜﾀﾅﾍﾞ ﾀﾞｲｽｹ</t>
  </si>
  <si>
    <t>ｲﾉｳｴ ﾀｸﾔ</t>
  </si>
  <si>
    <t>ｲﾄｳ ｱﾂｷ</t>
  </si>
  <si>
    <t>980930</t>
  </si>
  <si>
    <t>981201</t>
  </si>
  <si>
    <t>菅原　慎平</t>
  </si>
  <si>
    <t>ｽｶﾞﾊﾗ ｼﾝﾍﾟｲ</t>
  </si>
  <si>
    <t>980208</t>
  </si>
  <si>
    <t>田中　将也</t>
  </si>
  <si>
    <t>ﾀﾅｶ ﾏｻﾔ</t>
  </si>
  <si>
    <t>970404</t>
  </si>
  <si>
    <t>山田　剛嗣</t>
  </si>
  <si>
    <t>ﾔﾏﾀﾞ ﾂﾖｼ</t>
  </si>
  <si>
    <t>970706</t>
  </si>
  <si>
    <t>961018</t>
  </si>
  <si>
    <t>970507</t>
  </si>
  <si>
    <t>ﾌｼﾞﾓﾄ ﾘｮｳ</t>
  </si>
  <si>
    <t>980212</t>
  </si>
  <si>
    <t>山本　樹</t>
  </si>
  <si>
    <t>ﾔﾏﾓﾄ ｲﾂｷ</t>
  </si>
  <si>
    <t>971128</t>
  </si>
  <si>
    <t>岩波　健輔</t>
  </si>
  <si>
    <t>ｲﾜﾅﾐ ｹﾝｽｹ</t>
  </si>
  <si>
    <t>980813</t>
  </si>
  <si>
    <t>950216</t>
  </si>
  <si>
    <t>生野　雄大</t>
  </si>
  <si>
    <t>ｲｸﾉ ﾕｳﾀﾞｲ</t>
  </si>
  <si>
    <t>小西　祐輝</t>
  </si>
  <si>
    <t>ｺﾆｼ ﾕｳｷ</t>
  </si>
  <si>
    <t>田里　康介</t>
  </si>
  <si>
    <t>ﾀｻﾄ ｺｳｽｹ</t>
  </si>
  <si>
    <t>960720</t>
  </si>
  <si>
    <t>北村　匠</t>
  </si>
  <si>
    <t>ｷﾀﾑﾗ ﾀｸﾐ</t>
  </si>
  <si>
    <t>渡瀬　孔明</t>
  </si>
  <si>
    <t>ﾜﾀｾ ｺｳﾒｲ</t>
  </si>
  <si>
    <t>961017</t>
  </si>
  <si>
    <t>柴垣　向志</t>
  </si>
  <si>
    <t>ｼﾊﾞｶﾞｷ ｺｳｼ</t>
  </si>
  <si>
    <t>970929</t>
  </si>
  <si>
    <t>大西　淳矢</t>
  </si>
  <si>
    <t>960616</t>
  </si>
  <si>
    <t>木高　佳周</t>
  </si>
  <si>
    <t>ｷﾀﾞｶ ﾖｼﾅﾘ</t>
  </si>
  <si>
    <t>980119</t>
  </si>
  <si>
    <t>工藤　陽貴</t>
  </si>
  <si>
    <t>ｸﾄﾞｳ ﾊﾙｷ</t>
  </si>
  <si>
    <t>加藤　広太</t>
  </si>
  <si>
    <t>ｶﾄｳ ｺｳﾀ</t>
  </si>
  <si>
    <t>970810</t>
  </si>
  <si>
    <t>寺前　凌</t>
  </si>
  <si>
    <t>ﾃﾗﾏｴ ﾘｮｳ</t>
  </si>
  <si>
    <t>970711</t>
  </si>
  <si>
    <t>小島　克彦</t>
  </si>
  <si>
    <t>ｺｼﾞﾏ ｶﾂﾋｺ</t>
  </si>
  <si>
    <t>住平　航</t>
  </si>
  <si>
    <t>ｽﾐﾋﾗ ﾜﾀﾙ</t>
  </si>
  <si>
    <t>970924</t>
  </si>
  <si>
    <t>樫山　直生</t>
  </si>
  <si>
    <t>ｶｼﾔﾏ ﾅｵｷ</t>
  </si>
  <si>
    <t>971101</t>
  </si>
  <si>
    <t>今井　達也</t>
  </si>
  <si>
    <t>ｲﾏｲ ﾀﾂﾔ</t>
  </si>
  <si>
    <t>ｼﾐｽﾞ ｶｽﾞｷ</t>
  </si>
  <si>
    <t>佐久間　啓</t>
  </si>
  <si>
    <t>ｻｸﾏ ﾊｼﾞﾒ</t>
  </si>
  <si>
    <t>971005</t>
  </si>
  <si>
    <t>南部　慎</t>
  </si>
  <si>
    <t>ﾅﾝﾌﾞ ｼﾝ</t>
  </si>
  <si>
    <t>平井　大誠</t>
  </si>
  <si>
    <t>ﾋﾗｲ ﾀｲｾｲ</t>
  </si>
  <si>
    <t>高柳　正徳</t>
  </si>
  <si>
    <t>ﾀｶﾔﾅｷﾞ ﾏｻﾉﾘ</t>
  </si>
  <si>
    <t>伊藤　智也</t>
  </si>
  <si>
    <t>ｲﾄｳ ﾄﾓﾔ</t>
  </si>
  <si>
    <t>ﾏｴﾀﾞ ﾀｸﾐ</t>
  </si>
  <si>
    <t>上野　拓海</t>
  </si>
  <si>
    <t>ｳｴﾉ ﾀｸﾐ</t>
  </si>
  <si>
    <t>小西　康基</t>
  </si>
  <si>
    <t>ｺﾆｼ ｺｳｷ</t>
  </si>
  <si>
    <t>970805</t>
  </si>
  <si>
    <t>ｺﾀﾆ ﾊﾔﾄ</t>
  </si>
  <si>
    <t>ﾀﾅｶ ﾋﾛｷ</t>
  </si>
  <si>
    <t>980617</t>
  </si>
  <si>
    <t>ｶﾀﾔﾏ ｼｮｳﾀ</t>
  </si>
  <si>
    <t>坂本　研介</t>
  </si>
  <si>
    <t>ｻｶﾓﾄ ｹﾝｽｹ</t>
  </si>
  <si>
    <t>西川　廉</t>
  </si>
  <si>
    <t>ﾆｼｶﾜ ﾚﾝ</t>
  </si>
  <si>
    <t>峯　卓馬</t>
  </si>
  <si>
    <t>ﾐﾈ ﾀｸﾏ</t>
  </si>
  <si>
    <t>980210</t>
  </si>
  <si>
    <t>980829</t>
  </si>
  <si>
    <t>980731</t>
  </si>
  <si>
    <t>980522</t>
  </si>
  <si>
    <t>980628</t>
  </si>
  <si>
    <t>980914</t>
  </si>
  <si>
    <t>980715</t>
  </si>
  <si>
    <t>980805</t>
  </si>
  <si>
    <t>990213</t>
  </si>
  <si>
    <t>ﾊﾗ ｱｷﾋﾛ</t>
  </si>
  <si>
    <t>980818</t>
  </si>
  <si>
    <t>中川　貴仁</t>
  </si>
  <si>
    <t>山本　剛士</t>
  </si>
  <si>
    <t>ｷｼﾓﾄ ﾀﾞｲｷ</t>
  </si>
  <si>
    <t>970215</t>
  </si>
  <si>
    <t>971029</t>
  </si>
  <si>
    <t>980820</t>
  </si>
  <si>
    <t>990303</t>
  </si>
  <si>
    <t>971025</t>
  </si>
  <si>
    <t>ﾊﾔｶﾜ ﾘｮｳｽｹ</t>
  </si>
  <si>
    <t>980822</t>
  </si>
  <si>
    <t>980411</t>
  </si>
  <si>
    <t>981203</t>
  </si>
  <si>
    <t>981227</t>
  </si>
  <si>
    <t>980422</t>
  </si>
  <si>
    <t>981008</t>
  </si>
  <si>
    <t>980713</t>
  </si>
  <si>
    <t>山田　有亮</t>
  </si>
  <si>
    <t>ﾔﾏﾀﾞ ﾕｳｽｹ</t>
  </si>
  <si>
    <t>990201</t>
  </si>
  <si>
    <t>970803</t>
  </si>
  <si>
    <t>ﾅｶﾆｼ ﾘｭｳｾｲ</t>
  </si>
  <si>
    <t>981206</t>
  </si>
  <si>
    <t>980920</t>
  </si>
  <si>
    <t>981011</t>
  </si>
  <si>
    <t>980629</t>
  </si>
  <si>
    <t>ﾂｼﾞ ｶｲﾄ</t>
  </si>
  <si>
    <t>980503</t>
  </si>
  <si>
    <t>980730</t>
  </si>
  <si>
    <t>植本　尚輝</t>
  </si>
  <si>
    <t>ｳｴﾓﾄ ﾅｵｷ</t>
  </si>
  <si>
    <t>981220</t>
  </si>
  <si>
    <t>981120</t>
  </si>
  <si>
    <t>981207</t>
  </si>
  <si>
    <t>籾倉　凌</t>
  </si>
  <si>
    <t>ﾓﾐｸﾗ ﾘｮｳ</t>
  </si>
  <si>
    <t>法貴　駿介</t>
  </si>
  <si>
    <t>ﾎｳｷ ｼｭﾝｽｹ</t>
  </si>
  <si>
    <t>970813</t>
  </si>
  <si>
    <t>971202</t>
  </si>
  <si>
    <t>伊藤　大翔</t>
  </si>
  <si>
    <t>谷本　駿一</t>
  </si>
  <si>
    <t>ﾀﾆﾓﾄ ｼｭﾝｲﾁ</t>
  </si>
  <si>
    <t>原　章裕</t>
  </si>
  <si>
    <t>980613</t>
  </si>
  <si>
    <t>980512</t>
  </si>
  <si>
    <t>河内　崚</t>
  </si>
  <si>
    <t>ｶﾜﾁ ﾘｮｳ</t>
  </si>
  <si>
    <t>990313</t>
  </si>
  <si>
    <t>930910</t>
  </si>
  <si>
    <t>松田　恒輝</t>
  </si>
  <si>
    <t>山田　貫太</t>
  </si>
  <si>
    <t>ﾔﾏﾀﾞ ｶﾝﾀ</t>
  </si>
  <si>
    <t>970615</t>
  </si>
  <si>
    <t>大場　悠暉</t>
  </si>
  <si>
    <t>ｵｵﾊﾞ ﾕｳｷ</t>
  </si>
  <si>
    <t>971116</t>
  </si>
  <si>
    <t>ﾔﾓﾘ ｼｵﾝ</t>
  </si>
  <si>
    <t>ﾌｼﾓﾄ ｶｰﾃﾞｨﾝ</t>
  </si>
  <si>
    <t>961015</t>
  </si>
  <si>
    <t>大阪学院大学</t>
  </si>
  <si>
    <t>980907</t>
  </si>
  <si>
    <t>清水　雄大</t>
  </si>
  <si>
    <t>ｼﾐｽﾞ ﾕｳﾀﾞｲ</t>
  </si>
  <si>
    <t>山上　弘世</t>
  </si>
  <si>
    <t>ﾔﾏｼﾞｮｳ ｺｳｾｲ</t>
  </si>
  <si>
    <t>尾崎　文哉</t>
  </si>
  <si>
    <t>ｵｻｷ ﾌﾐﾔ</t>
  </si>
  <si>
    <t>葉佐　竜之介</t>
  </si>
  <si>
    <t>ﾊｻ ﾘｭｳﾉｽｹ</t>
  </si>
  <si>
    <t>沖田　英寛</t>
  </si>
  <si>
    <t>ｵｷﾀ ｱｷﾋﾛ</t>
  </si>
  <si>
    <t>大阪商業大学</t>
  </si>
  <si>
    <t>960817</t>
  </si>
  <si>
    <t>981226</t>
  </si>
  <si>
    <t>980428</t>
  </si>
  <si>
    <t>960806</t>
  </si>
  <si>
    <t>981101</t>
  </si>
  <si>
    <t>990124</t>
  </si>
  <si>
    <t>980627</t>
  </si>
  <si>
    <t>ｳｴﾀﾞ ｺｳﾍｲ</t>
  </si>
  <si>
    <t>阪南大学</t>
  </si>
  <si>
    <t>相川　洋亮</t>
  </si>
  <si>
    <t>ｱｲｶﾜ ﾖｳｽｹ</t>
  </si>
  <si>
    <t>980807</t>
  </si>
  <si>
    <t>池田　那祥</t>
  </si>
  <si>
    <t>960430</t>
  </si>
  <si>
    <t>ｺﾊﾞﾔｼ ﾕｳｽｹ</t>
  </si>
  <si>
    <t>970408</t>
  </si>
  <si>
    <t>川端　将貴</t>
  </si>
  <si>
    <t>ｶﾜﾊﾞﾀ ﾏｻﾀｶ</t>
  </si>
  <si>
    <t>ｷﾑﾗ ｼｮｳﾀ</t>
  </si>
  <si>
    <t>森田　章裕</t>
  </si>
  <si>
    <t>ﾓﾘﾀ ｱｷﾋﾛ</t>
  </si>
  <si>
    <t>981216</t>
  </si>
  <si>
    <t>980804</t>
  </si>
  <si>
    <t>971104</t>
  </si>
  <si>
    <t>980417</t>
  </si>
  <si>
    <t>981115</t>
  </si>
  <si>
    <t>990203</t>
  </si>
  <si>
    <t>竹村　龍星</t>
  </si>
  <si>
    <t>ﾀｹﾑﾗ ﾘｭｳｾｲ</t>
  </si>
  <si>
    <t>981215</t>
  </si>
  <si>
    <t>ｶﾄｳ ﾄｼｱｷ</t>
  </si>
  <si>
    <t>981209</t>
  </si>
  <si>
    <t>木村　佑</t>
  </si>
  <si>
    <t>ｷﾑﾗ ﾀｽｸ</t>
  </si>
  <si>
    <t>980625</t>
  </si>
  <si>
    <t>ﾌｼﾞﾀ ﾏｻｼ</t>
  </si>
  <si>
    <t>北村　将也</t>
  </si>
  <si>
    <t>ｷﾀﾑﾗ ﾏｻﾔ</t>
  </si>
  <si>
    <t>980609</t>
  </si>
  <si>
    <t>岩本　憲明</t>
  </si>
  <si>
    <t>ｲﾜﾓﾄ ﾉﾘｱｷ</t>
  </si>
  <si>
    <t>981105</t>
  </si>
  <si>
    <t>980724</t>
  </si>
  <si>
    <t>日野　雄貴</t>
  </si>
  <si>
    <t>ﾋﾉ ﾕｳｷ</t>
  </si>
  <si>
    <t>木村　友哉</t>
  </si>
  <si>
    <t>ｷﾑﾗ ﾄﾓﾔ</t>
  </si>
  <si>
    <t>980908</t>
  </si>
  <si>
    <t>木下　将一</t>
  </si>
  <si>
    <t>ｷﾉｼﾀ ｼｮｳｲﾁ</t>
  </si>
  <si>
    <t>980630</t>
  </si>
  <si>
    <t>森田　泰史</t>
  </si>
  <si>
    <t>ﾓﾘﾀ ﾀｲｼ</t>
  </si>
  <si>
    <t>羽田　充宏</t>
  </si>
  <si>
    <t>ﾊﾀﾞ ｱﾂﾋﾛ</t>
  </si>
  <si>
    <t>980808</t>
  </si>
  <si>
    <t>志賀　颯</t>
  </si>
  <si>
    <t>ｼｶﾞ ﾊﾔﾀ</t>
  </si>
  <si>
    <t>長　奎吾</t>
  </si>
  <si>
    <t>ﾁｮｳ ｹｲｺﾞ</t>
  </si>
  <si>
    <t>喜多　政天</t>
  </si>
  <si>
    <t>ｷﾀ ﾏｻﾀｶ</t>
  </si>
  <si>
    <t>野村　航也</t>
  </si>
  <si>
    <t>ﾉﾑﾗ ｺｳﾔ</t>
  </si>
  <si>
    <t>980322</t>
  </si>
  <si>
    <t>潘　蘇童</t>
  </si>
  <si>
    <t>940722</t>
  </si>
  <si>
    <t>川畑　雄哉</t>
  </si>
  <si>
    <t>ｶﾜﾊﾀ ﾕｳﾔ</t>
  </si>
  <si>
    <t>田原　和真</t>
  </si>
  <si>
    <t>ﾀﾊﾗ ｶｽﾞﾏ</t>
  </si>
  <si>
    <t>980618</t>
  </si>
  <si>
    <t>980403</t>
  </si>
  <si>
    <t>981218</t>
  </si>
  <si>
    <t>981023</t>
  </si>
  <si>
    <t>980714</t>
  </si>
  <si>
    <t>ｱﾝｻﾞｲ ｼﾝｽｹ</t>
  </si>
  <si>
    <t>善田　晃平</t>
  </si>
  <si>
    <t>980504</t>
  </si>
  <si>
    <t>ﾂｼﾞ ｼｭﾝｽｹ</t>
  </si>
  <si>
    <t>981103</t>
  </si>
  <si>
    <t>小畑　匡輝</t>
  </si>
  <si>
    <t>ｺﾊﾞﾀ ﾏｻｷ</t>
  </si>
  <si>
    <t>980530</t>
  </si>
  <si>
    <t>内野　崇雅</t>
  </si>
  <si>
    <t>ｳﾁﾉ ﾀｶﾏｻ</t>
  </si>
  <si>
    <t>990217</t>
  </si>
  <si>
    <t>980414</t>
  </si>
  <si>
    <t>981119</t>
  </si>
  <si>
    <t>松原　裕輔</t>
  </si>
  <si>
    <t>ﾏﾂﾊﾞﾗ ﾕｳｽｹ</t>
  </si>
  <si>
    <t>ｺﾊﾞﾔｼ ｶｽﾞｷ</t>
  </si>
  <si>
    <t>廣嶋　伸哉</t>
  </si>
  <si>
    <t>ﾋﾛｼﾏ ｼﾝﾔ</t>
  </si>
  <si>
    <t>980718</t>
  </si>
  <si>
    <t>ﾐｷ ﾔｽﾋﾛ</t>
  </si>
  <si>
    <t>980520</t>
  </si>
  <si>
    <t>池田　佳暉</t>
  </si>
  <si>
    <t>ｲｹﾀﾞ ﾖｼｷ</t>
  </si>
  <si>
    <t>990327</t>
  </si>
  <si>
    <t>980921</t>
  </si>
  <si>
    <t>980529</t>
  </si>
  <si>
    <t>和田　拓真</t>
  </si>
  <si>
    <t>ﾜﾀﾞ ﾀｸﾏ</t>
  </si>
  <si>
    <t>大嶋　優哉</t>
  </si>
  <si>
    <t>ｵｵｼﾏ ﾕｳﾔ</t>
  </si>
  <si>
    <t>980516</t>
  </si>
  <si>
    <t>上月　一輝</t>
  </si>
  <si>
    <t>ｺｳﾂﾞｷ ｶｽﾞｷ</t>
  </si>
  <si>
    <t>西村　崇</t>
  </si>
  <si>
    <t>ﾆｼﾑﾗ ﾀｶｼ</t>
  </si>
  <si>
    <t>古田　直毅</t>
  </si>
  <si>
    <t>ﾌﾙﾀ ﾅｵｷ</t>
  </si>
  <si>
    <t>981017</t>
  </si>
  <si>
    <t>981121</t>
  </si>
  <si>
    <t>氷置　佳也</t>
  </si>
  <si>
    <t>ﾋｵｷ ｹｲﾔ</t>
  </si>
  <si>
    <t>北野　涼太</t>
  </si>
  <si>
    <t>ｷﾀﾉ ﾘｮｳﾀ</t>
  </si>
  <si>
    <t>981025</t>
  </si>
  <si>
    <t>田尻　玲奈人</t>
  </si>
  <si>
    <t>ﾀｼﾞﾘ ﾚﾅﾄ</t>
  </si>
  <si>
    <t>岐田　遼太郎</t>
  </si>
  <si>
    <t>ｷﾀﾞ ﾘｮｳﾀﾛｳ</t>
  </si>
  <si>
    <t>990117</t>
  </si>
  <si>
    <t>980904</t>
  </si>
  <si>
    <t>980720</t>
  </si>
  <si>
    <t>980810</t>
  </si>
  <si>
    <t>ﾄﾐﾅｶﾞ ﾕｳﾀ</t>
  </si>
  <si>
    <t>竹谷　凌雅</t>
  </si>
  <si>
    <t>ﾀｹﾔ ﾘｮｳｶﾞ</t>
  </si>
  <si>
    <t>竹内　和総</t>
  </si>
  <si>
    <t>ﾀｹｳﾁ ｶｽﾞｻ</t>
  </si>
  <si>
    <t>981014</t>
  </si>
  <si>
    <t>石原　勇輝</t>
  </si>
  <si>
    <t>ｲｼﾊﾗ ﾕｳｷ</t>
  </si>
  <si>
    <t>尾原　正人</t>
  </si>
  <si>
    <t>ｵﾊﾗ ﾏｻﾄ</t>
  </si>
  <si>
    <t>井内　光</t>
  </si>
  <si>
    <t>齋藤　宣樹</t>
  </si>
  <si>
    <t>ｻｲﾄｳ ﾉﾌﾞｷ</t>
  </si>
  <si>
    <t>西羅　瑛太</t>
  </si>
  <si>
    <t>ﾆｼﾗ ｴｲﾀ</t>
  </si>
  <si>
    <t>990102</t>
  </si>
  <si>
    <t>帶島　滉生</t>
  </si>
  <si>
    <t>ｵﾋﾞｼﾏ ｺｳｷ</t>
  </si>
  <si>
    <t>大塚　遼</t>
  </si>
  <si>
    <t>ｵｵﾂｶ ﾘｮｳ</t>
  </si>
  <si>
    <t>ｱｶｾ ｺｳﾍｲ</t>
  </si>
  <si>
    <t>981130</t>
  </si>
  <si>
    <t>畑　健将</t>
  </si>
  <si>
    <t>ﾊﾀ ｹﾝｽｹ</t>
  </si>
  <si>
    <t>ﾋﾀﾞｶ ﾘｮｳ</t>
  </si>
  <si>
    <t>松本　拓馬</t>
  </si>
  <si>
    <t>ﾏﾂﾓﾄ ﾀｸﾏ</t>
  </si>
  <si>
    <t>浅井　良</t>
  </si>
  <si>
    <t>ｱｻｲ ﾘｮｳ</t>
  </si>
  <si>
    <t>芦田　開</t>
  </si>
  <si>
    <t>ｱｼﾀﾞ ｶｲ</t>
  </si>
  <si>
    <t>梶原　隆真</t>
  </si>
  <si>
    <t>ｶｼﾞﾜﾗ ﾀｶﾏｻ</t>
  </si>
  <si>
    <t>清原　陸</t>
  </si>
  <si>
    <t>ｷﾖﾊﾗ ﾘｸ</t>
  </si>
  <si>
    <t>澤田　剛</t>
  </si>
  <si>
    <t>ｻﾜﾀﾞ ﾂﾖｼ</t>
  </si>
  <si>
    <t>津吉　順平</t>
  </si>
  <si>
    <t>ﾂﾖｼ ｼﾞｭﾝﾍﾟｲ</t>
  </si>
  <si>
    <t>長谷川　隼</t>
  </si>
  <si>
    <t>ﾊｾｶﾞﾜ ｼｭﾝ</t>
  </si>
  <si>
    <t>970817</t>
  </si>
  <si>
    <t>平野　亘</t>
  </si>
  <si>
    <t>ﾋﾗﾉ ﾜﾀﾙ</t>
  </si>
  <si>
    <t>清水　祥吾</t>
  </si>
  <si>
    <t>ｼﾐｽﾞ ｼｮｳｺﾞ</t>
  </si>
  <si>
    <t>森口　勇輝</t>
  </si>
  <si>
    <t>ﾓﾘｸﾞﾁ ﾕｳｷ</t>
  </si>
  <si>
    <t>中喜多　孝平</t>
  </si>
  <si>
    <t>ﾅｶｷﾀ ｺｳﾍｲ</t>
  </si>
  <si>
    <t>山名　貴大</t>
  </si>
  <si>
    <t>ﾔﾏﾅ ﾀｶﾋﾛ</t>
  </si>
  <si>
    <t>990328</t>
  </si>
  <si>
    <t>981208</t>
  </si>
  <si>
    <t>橋本　海斗</t>
  </si>
  <si>
    <t>ﾊｼﾓﾄ ｶｲﾄ</t>
  </si>
  <si>
    <t>ﾔﾏｸﾞﾁ ﾕｳｷ</t>
  </si>
  <si>
    <t>ｶﾜｻｷ ﾕｳｷ</t>
  </si>
  <si>
    <t>三上　純</t>
  </si>
  <si>
    <t>ﾐｶﾐ ｼﾞｭﾝ</t>
  </si>
  <si>
    <t>山﨑　智貴</t>
  </si>
  <si>
    <t>ﾔﾏﾓﾄ ﾊﾙｶ</t>
  </si>
  <si>
    <t>ﾀｶﾊｼ ｻｺ</t>
  </si>
  <si>
    <t>ﾅｶﾉ ﾊﾙﾅ</t>
  </si>
  <si>
    <t>後藤　加奈</t>
  </si>
  <si>
    <t>ｺﾞﾄｳ ｶﾅ</t>
  </si>
  <si>
    <t>980709</t>
  </si>
  <si>
    <t>下野　紗希</t>
  </si>
  <si>
    <t>ｼﾓﾉ ｻｷ</t>
  </si>
  <si>
    <t>970819</t>
  </si>
  <si>
    <t>三池　瑠衣</t>
  </si>
  <si>
    <t>ﾐｲｹ ﾙｲ</t>
  </si>
  <si>
    <t>二宮　唯</t>
  </si>
  <si>
    <t>ﾆﾉﾐﾔ ﾕｲ</t>
  </si>
  <si>
    <t>990115</t>
  </si>
  <si>
    <t>畑　ともよ</t>
  </si>
  <si>
    <t>ﾊﾀ ﾄﾓﾖ</t>
  </si>
  <si>
    <t>971112</t>
  </si>
  <si>
    <t>安達　眞咲</t>
  </si>
  <si>
    <t>ｱﾀﾞﾁ ﾏｻｷ</t>
  </si>
  <si>
    <t>990316</t>
  </si>
  <si>
    <t>980902</t>
  </si>
  <si>
    <t>藤田　彩有里</t>
  </si>
  <si>
    <t>ﾌｼﾞﾀ ｻﾕﾘ</t>
  </si>
  <si>
    <t>藤林　悠希</t>
  </si>
  <si>
    <t>ﾌｼﾞﾊﾞﾔｼ ﾕｷ</t>
  </si>
  <si>
    <t>嵯峨山　理紗</t>
  </si>
  <si>
    <t>ｻｶﾞﾔﾏ ﾘｻ</t>
  </si>
  <si>
    <t>ﾆｼｶﾜ ｻﾔｶ</t>
  </si>
  <si>
    <t>980219</t>
  </si>
  <si>
    <t>ｻｲﾄｳ ﾊﾙｶ</t>
  </si>
  <si>
    <t>981211</t>
  </si>
  <si>
    <t>中野　水貴</t>
  </si>
  <si>
    <t>ﾅｶﾉ ﾐｽﾞｷ</t>
  </si>
  <si>
    <t>990107</t>
  </si>
  <si>
    <t>平田　樹子</t>
  </si>
  <si>
    <t>ﾋﾗﾀ ﾐｷｺ</t>
  </si>
  <si>
    <t>下　結香</t>
  </si>
  <si>
    <t>ｼﾓ ﾕｲｶ</t>
  </si>
  <si>
    <t>981024</t>
  </si>
  <si>
    <t>柿崎　梨緒</t>
  </si>
  <si>
    <t>ｶｷｻﾞｷ ﾘｵ</t>
  </si>
  <si>
    <t>松梨　理佐子</t>
  </si>
  <si>
    <t>ﾏﾂﾅｼ ﾘｻｺ</t>
  </si>
  <si>
    <t>961012</t>
  </si>
  <si>
    <t>仲野　由佳梨</t>
  </si>
  <si>
    <t>ﾅｶﾉ ﾕｶﾘ</t>
  </si>
  <si>
    <t>吉岡　優希</t>
  </si>
  <si>
    <t>ﾖｼｵｶ ﾕｷ</t>
  </si>
  <si>
    <t>阿坂　玲</t>
  </si>
  <si>
    <t>ｱｻｶ ﾚｲ</t>
  </si>
  <si>
    <t>990330</t>
  </si>
  <si>
    <t>中村　優月</t>
  </si>
  <si>
    <t>ﾅｶﾑﾗ ﾕﾂﾞｷ</t>
  </si>
  <si>
    <t>西岡　唯</t>
  </si>
  <si>
    <t>ﾆｼｵｶ ﾕｲ</t>
  </si>
  <si>
    <t>延安　美穂</t>
  </si>
  <si>
    <t>ﾉﾌﾞﾔｽ ﾐﾎ</t>
  </si>
  <si>
    <t>ｷｼ ﾕｳｷ</t>
  </si>
  <si>
    <t>西岡　香絵</t>
  </si>
  <si>
    <t>ﾆｼｵｶ ｶｴ</t>
  </si>
  <si>
    <t>田中　里奈</t>
  </si>
  <si>
    <t>ﾀﾅｶ ﾘﾅ</t>
  </si>
  <si>
    <t>ｱﾝﾄﾞｳ ﾓﾓｶ</t>
  </si>
  <si>
    <t>関西学院大学</t>
  </si>
  <si>
    <t>立命館大学</t>
  </si>
  <si>
    <t>同志社大学</t>
  </si>
  <si>
    <t>大阪体育大学</t>
  </si>
  <si>
    <t>492213</t>
  </si>
  <si>
    <t>びわこ成蹊スポーツ大学</t>
  </si>
  <si>
    <t>492221</t>
  </si>
  <si>
    <t>近畿大学</t>
  </si>
  <si>
    <t>京都産業大学</t>
  </si>
  <si>
    <t>関西大学</t>
  </si>
  <si>
    <t>京都大学</t>
  </si>
  <si>
    <t>龍谷大学</t>
  </si>
  <si>
    <t>天理大学</t>
  </si>
  <si>
    <t>大阪教育大学</t>
  </si>
  <si>
    <t>大阪成蹊大学</t>
  </si>
  <si>
    <t>大阪大谷大学</t>
  </si>
  <si>
    <t>大阪国際大学</t>
  </si>
  <si>
    <t>和歌山大学</t>
  </si>
  <si>
    <t>甲南大学</t>
  </si>
  <si>
    <t>大阪産業大学</t>
  </si>
  <si>
    <t>大阪府立大学</t>
  </si>
  <si>
    <t>追手門学院大学</t>
  </si>
  <si>
    <t>四天王寺大学</t>
  </si>
  <si>
    <t>関西外国語大学</t>
  </si>
  <si>
    <t>大阪市立大学</t>
  </si>
  <si>
    <t>大阪大学</t>
  </si>
  <si>
    <t>奈良教育大学</t>
  </si>
  <si>
    <t>桃山学院大学</t>
  </si>
  <si>
    <t>大阪経済大学</t>
  </si>
  <si>
    <t>神戸学院大学</t>
  </si>
  <si>
    <t>流通科学大学</t>
  </si>
  <si>
    <t>兵庫県立大学</t>
  </si>
  <si>
    <t>神戸大学</t>
  </si>
  <si>
    <t>神戸国際大学</t>
  </si>
  <si>
    <t>兵庫大学</t>
  </si>
  <si>
    <t>関西福祉大学</t>
  </si>
  <si>
    <t>兵庫教育大学</t>
  </si>
  <si>
    <t>京都府立大学</t>
  </si>
  <si>
    <t>京都工芸繊維大学</t>
  </si>
  <si>
    <t>滋賀医科大学</t>
  </si>
  <si>
    <t>大谷大学</t>
  </si>
  <si>
    <t>びわこ学院大学</t>
  </si>
  <si>
    <t>京都教育大学</t>
  </si>
  <si>
    <t>滋賀県立大学</t>
  </si>
  <si>
    <t>佛教大学</t>
  </si>
  <si>
    <t>京都府立医科大学</t>
  </si>
  <si>
    <t>京都薬科大学</t>
  </si>
  <si>
    <t>京都外国語大学</t>
  </si>
  <si>
    <t>明治国際医療大学</t>
  </si>
  <si>
    <t>滋賀大学</t>
  </si>
  <si>
    <t>関西医科大学</t>
  </si>
  <si>
    <t>東大阪大学</t>
  </si>
  <si>
    <t>京都橘大学</t>
  </si>
  <si>
    <t>大阪工業大学</t>
  </si>
  <si>
    <t>摂南大学</t>
  </si>
  <si>
    <t>奈良県立医科大学</t>
  </si>
  <si>
    <t>492355</t>
  </si>
  <si>
    <t>492218</t>
  </si>
  <si>
    <t>492189</t>
  </si>
  <si>
    <t>団体名</t>
    <rPh sb="0" eb="3">
      <t>ダンタイメイ</t>
    </rPh>
    <phoneticPr fontId="2"/>
  </si>
  <si>
    <t>カナ氏名</t>
    <rPh sb="2" eb="4">
      <t>シメイ</t>
    </rPh>
    <phoneticPr fontId="2"/>
  </si>
  <si>
    <t>生年月日</t>
    <rPh sb="0" eb="2">
      <t>セイネン</t>
    </rPh>
    <rPh sb="2" eb="4">
      <t>ガッピ</t>
    </rPh>
    <phoneticPr fontId="2"/>
  </si>
  <si>
    <t>980523</t>
  </si>
  <si>
    <t>烏山　恵輔</t>
  </si>
  <si>
    <t>ｶﾗｽﾔﾏ ｹｲｽｹ</t>
  </si>
  <si>
    <t>991008</t>
  </si>
  <si>
    <t>丘田　龍弥</t>
  </si>
  <si>
    <t>ｵｶﾀﾞ ﾘｭｳﾔ</t>
  </si>
  <si>
    <t>991125</t>
  </si>
  <si>
    <t>柴山　泰輔</t>
  </si>
  <si>
    <t>ｼﾊﾞﾔﾏ ﾀｲｽｹ</t>
  </si>
  <si>
    <t>000204</t>
  </si>
  <si>
    <t>上村　侑矢</t>
  </si>
  <si>
    <t>ｳｴﾑﾗ ﾕｳﾔ</t>
  </si>
  <si>
    <t>990619</t>
  </si>
  <si>
    <t>北山　伸</t>
  </si>
  <si>
    <t>ｷﾀﾔﾏ ｼﾝ</t>
  </si>
  <si>
    <t>991216</t>
  </si>
  <si>
    <t>坂元　祐喜</t>
  </si>
  <si>
    <t>ｻｶﾓﾄ ﾕｳｷ</t>
  </si>
  <si>
    <t>990406</t>
  </si>
  <si>
    <t>藤本　浩太郎</t>
  </si>
  <si>
    <t>ﾌｼﾞﾓﾄ ｺｳﾀﾛｳ</t>
  </si>
  <si>
    <t>990822</t>
  </si>
  <si>
    <t>河野　公太朗</t>
  </si>
  <si>
    <t>ｶﾜﾉ ｷﾐﾀﾛｳ</t>
  </si>
  <si>
    <t>991111</t>
  </si>
  <si>
    <t>國枝　温樹</t>
  </si>
  <si>
    <t>ｸﾆｴﾀﾞ ﾊﾙｷ</t>
  </si>
  <si>
    <t>991114</t>
  </si>
  <si>
    <t>一ノ宮　健郎</t>
  </si>
  <si>
    <t>ｲﾁﾉﾐﾔ ﾀｹﾛｳ</t>
  </si>
  <si>
    <t>990507</t>
  </si>
  <si>
    <t>山田　翼</t>
  </si>
  <si>
    <t>ﾔﾏﾀﾞ ﾂﾊﾞｻ</t>
  </si>
  <si>
    <t>990403</t>
  </si>
  <si>
    <t>川上　ヒデル</t>
  </si>
  <si>
    <t>ｶﾜｶﾐ ﾋﾃﾞﾙ</t>
  </si>
  <si>
    <t>000318</t>
  </si>
  <si>
    <t>ｼﾐｽﾞ ｺｳｲﾁﾛｳ</t>
  </si>
  <si>
    <t>000215</t>
  </si>
  <si>
    <t>蓮葉　晴基</t>
  </si>
  <si>
    <t>ﾚﾝﾊﾞ ﾊﾙｷ</t>
  </si>
  <si>
    <t>990420</t>
  </si>
  <si>
    <t>酒井　雅也</t>
  </si>
  <si>
    <t>ｻｶｲ ﾏｻﾔ</t>
  </si>
  <si>
    <t>990601</t>
  </si>
  <si>
    <t>富家　慈就</t>
  </si>
  <si>
    <t>ﾄﾐｲｴ ｼｹﾞﾅﾘ</t>
  </si>
  <si>
    <t>991112</t>
  </si>
  <si>
    <t>森本　拓実</t>
  </si>
  <si>
    <t>ﾓﾘﾓﾄ ﾀｸﾐ</t>
  </si>
  <si>
    <t>991130</t>
  </si>
  <si>
    <t>竹上　侑我</t>
  </si>
  <si>
    <t>ﾀｹｶﾞﾐ ﾕｳｶﾞ</t>
  </si>
  <si>
    <t>990815</t>
  </si>
  <si>
    <t>森田　凌世</t>
  </si>
  <si>
    <t>ﾓﾘﾀ ﾘｮｳｾｲ</t>
  </si>
  <si>
    <t>000214</t>
  </si>
  <si>
    <t>河北　大知</t>
  </si>
  <si>
    <t>ｶﾜｷﾀ ﾀﾞｲﾁ</t>
  </si>
  <si>
    <t>991011</t>
  </si>
  <si>
    <t>北村　遥大</t>
  </si>
  <si>
    <t>ｷﾀﾑﾗ ｶﾅﾀ</t>
  </si>
  <si>
    <t>990430</t>
  </si>
  <si>
    <t>桑村　仁</t>
  </si>
  <si>
    <t>ｸﾜﾑﾗ ﾋﾄｼ</t>
  </si>
  <si>
    <t>990827</t>
  </si>
  <si>
    <t>八木　優聡</t>
  </si>
  <si>
    <t>ﾔｷﾞ ﾏｻﾄ</t>
  </si>
  <si>
    <t>990512</t>
  </si>
  <si>
    <t>古市　匠</t>
  </si>
  <si>
    <t>ﾌﾙｲﾁ ﾀｸﾐ</t>
  </si>
  <si>
    <t>991001</t>
  </si>
  <si>
    <t>伊藤　昂輝</t>
  </si>
  <si>
    <t>ｲﾄｳ ｺｳｷ</t>
  </si>
  <si>
    <t>水口　涼</t>
  </si>
  <si>
    <t>ﾐﾅｸﾁ ﾘｮｳ</t>
  </si>
  <si>
    <t>991106</t>
  </si>
  <si>
    <t>991226</t>
  </si>
  <si>
    <t>村上　貴志</t>
  </si>
  <si>
    <t>ﾑﾗｶﾐ ﾀｶｼ</t>
  </si>
  <si>
    <t>藤本　雄大</t>
  </si>
  <si>
    <t>ﾌｼﾞﾓﾄ ﾕｳﾀﾞｲ</t>
  </si>
  <si>
    <t>991025</t>
  </si>
  <si>
    <t>桒原　拓也</t>
  </si>
  <si>
    <t>ｸﾜﾊﾗ ﾀｸﾔ</t>
  </si>
  <si>
    <t>加藤　僚</t>
  </si>
  <si>
    <t>ｶﾄｳ ﾘｮｳ</t>
  </si>
  <si>
    <t>991115</t>
  </si>
  <si>
    <t>谷口　卓</t>
  </si>
  <si>
    <t>ﾀﾆｸﾞﾁ ｽｸﾞﾙ</t>
  </si>
  <si>
    <t>000728</t>
  </si>
  <si>
    <t>河野　航大</t>
  </si>
  <si>
    <t>ｶﾜﾉ ｺｳﾀﾞｲ</t>
  </si>
  <si>
    <t>000704</t>
  </si>
  <si>
    <t>船津　一帆</t>
  </si>
  <si>
    <t>ﾌﾅﾂ ｶｽﾞﾎ</t>
  </si>
  <si>
    <t>000901</t>
  </si>
  <si>
    <t>竹内　洸哉</t>
  </si>
  <si>
    <t>ﾀｹｳﾁ ｺｳﾔ</t>
  </si>
  <si>
    <t>010103</t>
  </si>
  <si>
    <t>片山　卓也</t>
  </si>
  <si>
    <t>ｶﾀﾔﾏ ﾀｸﾔ</t>
  </si>
  <si>
    <t>000428</t>
  </si>
  <si>
    <t>伊藤　大知</t>
  </si>
  <si>
    <t>ｲﾄｳ ﾀﾞｲﾁ</t>
  </si>
  <si>
    <t>000404</t>
  </si>
  <si>
    <t>北岡　翔</t>
  </si>
  <si>
    <t>ｷﾀｵｶ ｼｮｳ</t>
  </si>
  <si>
    <t>000611</t>
  </si>
  <si>
    <t>松本　昂大</t>
  </si>
  <si>
    <t>ﾏﾂﾓﾄ ｺｳﾀ</t>
  </si>
  <si>
    <t>000826</t>
  </si>
  <si>
    <t>三宅　友哉</t>
  </si>
  <si>
    <t>ﾐﾔｹ ﾄﾓﾔ</t>
  </si>
  <si>
    <t>000412</t>
  </si>
  <si>
    <t>藤原　誉</t>
  </si>
  <si>
    <t>ﾌｼﾞﾜﾗ ﾎﾏﾚ</t>
  </si>
  <si>
    <t>000801</t>
  </si>
  <si>
    <t>小谷　捷人</t>
  </si>
  <si>
    <t>010212</t>
  </si>
  <si>
    <t>上田　颯汰</t>
  </si>
  <si>
    <t>ｳｴﾀﾞ ｿｳﾀ</t>
  </si>
  <si>
    <t>000711</t>
  </si>
  <si>
    <t>三戸田　湧司</t>
  </si>
  <si>
    <t>ﾐﾄﾀﾞ ﾕｳｼ</t>
  </si>
  <si>
    <t>000814</t>
  </si>
  <si>
    <t>酒井　元気</t>
  </si>
  <si>
    <t>ｻｶｲ ｹﾞﾝｷ</t>
  </si>
  <si>
    <t>000630</t>
  </si>
  <si>
    <t>000526</t>
  </si>
  <si>
    <t>松尾　侑介</t>
  </si>
  <si>
    <t>ﾏﾂｵ ﾕｳｽｹ</t>
  </si>
  <si>
    <t>000405</t>
  </si>
  <si>
    <t>ｲﾏｲ ﾖｼﾉﾌﾞ</t>
  </si>
  <si>
    <t>000805</t>
  </si>
  <si>
    <t>岩本　千登</t>
  </si>
  <si>
    <t>ｲﾜﾓﾄ ｾﾝﾄ</t>
  </si>
  <si>
    <t>001029</t>
  </si>
  <si>
    <t>田川　遼介</t>
  </si>
  <si>
    <t>ﾀｶﾞﾜ ﾘｮｳｽｹ</t>
  </si>
  <si>
    <t>001123</t>
  </si>
  <si>
    <t>井手　翔琉</t>
  </si>
  <si>
    <t>ｲﾃﾞ ｶｹﾙ</t>
  </si>
  <si>
    <t>000918</t>
  </si>
  <si>
    <t>今関　伸吾</t>
  </si>
  <si>
    <t>ｲﾏｾﾞｷ ｼﾝｺﾞ</t>
  </si>
  <si>
    <t>岡田　太一</t>
  </si>
  <si>
    <t>ｵｶﾀﾞ ﾀｲﾁ</t>
  </si>
  <si>
    <t>010220</t>
  </si>
  <si>
    <t>小野　力矢</t>
  </si>
  <si>
    <t>ｵﾉ ﾘｷﾔ</t>
  </si>
  <si>
    <t>001028</t>
  </si>
  <si>
    <t>小林　諒</t>
  </si>
  <si>
    <t>ｺﾊﾞﾔｼ ﾘｮｳ</t>
  </si>
  <si>
    <t>西尾　健汰</t>
  </si>
  <si>
    <t>ﾆｼｵ ｹﾝﾀ</t>
  </si>
  <si>
    <t>001102</t>
  </si>
  <si>
    <t>藤木　淳史</t>
  </si>
  <si>
    <t>ﾌｼﾞｷ ｱﾂｼ</t>
  </si>
  <si>
    <t>000419</t>
  </si>
  <si>
    <t>000908</t>
  </si>
  <si>
    <t>倉本　恵悟</t>
  </si>
  <si>
    <t>ｸﾗﾓﾄ ｹｲｺﾞ</t>
  </si>
  <si>
    <t>001031</t>
  </si>
  <si>
    <t>内山　悠三</t>
  </si>
  <si>
    <t>ｳﾁﾔﾏ ﾕｳｿﾞｳ</t>
  </si>
  <si>
    <t>000816</t>
  </si>
  <si>
    <t>010305</t>
  </si>
  <si>
    <t>前田　蒼汰</t>
  </si>
  <si>
    <t>ﾏｴﾀﾞ ｿｳﾀ</t>
  </si>
  <si>
    <t>001211</t>
  </si>
  <si>
    <t>池上　智貴</t>
  </si>
  <si>
    <t>ｲｹｶﾞﾐ ﾄﾓｷ</t>
  </si>
  <si>
    <t>010210</t>
  </si>
  <si>
    <t>ﾖｼﾀﾞ ｱﾕﾄ</t>
  </si>
  <si>
    <t>010704</t>
  </si>
  <si>
    <t>濱田　将吾</t>
  </si>
  <si>
    <t>ﾊﾏﾀﾞ ｼｮｳｺﾞ</t>
  </si>
  <si>
    <t>011202</t>
  </si>
  <si>
    <t>川口　修平</t>
  </si>
  <si>
    <t>ｶﾜｸﾞﾁ ｼｭｳﾍｲ</t>
  </si>
  <si>
    <t>010810</t>
  </si>
  <si>
    <t>横山　修大</t>
  </si>
  <si>
    <t>ﾖｺﾔﾏ ｼｭｳﾀ</t>
  </si>
  <si>
    <t>010824</t>
  </si>
  <si>
    <t>久保田　倖輔</t>
  </si>
  <si>
    <t>ｸﾎﾞﾀ ｺｳｽｹ</t>
  </si>
  <si>
    <t>010924</t>
  </si>
  <si>
    <t>内野々　諒</t>
  </si>
  <si>
    <t>ｳﾁﾉﾉ ﾘｮｳ</t>
  </si>
  <si>
    <t>010518</t>
  </si>
  <si>
    <t>安藤　礁吾</t>
  </si>
  <si>
    <t>ｱﾝﾄﾞｳ ｼｮｳｺﾞ</t>
  </si>
  <si>
    <t>011107</t>
  </si>
  <si>
    <t>山岡　龍輝</t>
  </si>
  <si>
    <t>ﾔﾏｵｶ ﾘｭｳｷ</t>
  </si>
  <si>
    <t>020123</t>
  </si>
  <si>
    <t>佃　伊織</t>
  </si>
  <si>
    <t>ﾂｸﾀﾞ ｲｵﾘ</t>
  </si>
  <si>
    <t>020217</t>
  </si>
  <si>
    <t>荒堀　太一郎</t>
  </si>
  <si>
    <t>ｱﾗﾎﾘ ﾀｲﾁﾛｳ</t>
  </si>
  <si>
    <t>010408</t>
  </si>
  <si>
    <t>岡田　康平</t>
  </si>
  <si>
    <t>011115</t>
  </si>
  <si>
    <t>田中　優樹</t>
  </si>
  <si>
    <t>ﾀﾅｶ ﾕｳｷ</t>
  </si>
  <si>
    <t>020225</t>
  </si>
  <si>
    <t>日隈　達也</t>
  </si>
  <si>
    <t>010709</t>
  </si>
  <si>
    <t>中村　徳寿</t>
  </si>
  <si>
    <t>ﾅｶﾑﾗ ﾄｸﾋｻ</t>
  </si>
  <si>
    <t>010402</t>
  </si>
  <si>
    <t>小林　賢士郎</t>
  </si>
  <si>
    <t>ｺﾊﾞﾔｼ ｹﾝｼﾛｳ</t>
  </si>
  <si>
    <t>011207</t>
  </si>
  <si>
    <t>清水　陸</t>
  </si>
  <si>
    <t>ｼﾐｽﾞ ﾘｸ</t>
  </si>
  <si>
    <t>茨木　建伍</t>
  </si>
  <si>
    <t>ｲﾊﾞﾗｷ ｹﾝｺﾞ</t>
  </si>
  <si>
    <t>010516</t>
  </si>
  <si>
    <t>ｻｲﾄｳ ｼｮｳﾔ</t>
  </si>
  <si>
    <t>020222</t>
  </si>
  <si>
    <t>金谷　泰明</t>
  </si>
  <si>
    <t>ｶﾅﾔ ﾔｽｱｷ</t>
  </si>
  <si>
    <t>011110</t>
  </si>
  <si>
    <t>梶川　颯太</t>
  </si>
  <si>
    <t>ｶｼﾞｶﾜ ｿｳﾀ</t>
  </si>
  <si>
    <t>安藝　光遥</t>
  </si>
  <si>
    <t>ｱｷ ｺｳﾖｳ</t>
  </si>
  <si>
    <t>篠原　宏輔</t>
  </si>
  <si>
    <t>ｼﾉﾊﾗ ｺｳｽｹ</t>
  </si>
  <si>
    <t>000223</t>
  </si>
  <si>
    <t>徳岡　凌</t>
  </si>
  <si>
    <t>ﾄｸｵｶ ﾘｮｳ</t>
  </si>
  <si>
    <t>鈴木　雄太</t>
  </si>
  <si>
    <t>ｽｽﾞｷ ﾕｳﾀ</t>
  </si>
  <si>
    <t>高畑　凌太</t>
  </si>
  <si>
    <t>ﾀｶﾊﾀ ﾘｮｳﾀ</t>
  </si>
  <si>
    <t>永田　一輝</t>
  </si>
  <si>
    <t>ﾅｶﾞﾀ ｲﾂｷ</t>
  </si>
  <si>
    <t>林　海斗</t>
  </si>
  <si>
    <t>ﾊﾔｼ ｶｲﾄ</t>
  </si>
  <si>
    <t>東　直輝</t>
  </si>
  <si>
    <t>ﾋｶﾞｼ ﾅｵｷ</t>
  </si>
  <si>
    <t>吉田　弘道</t>
  </si>
  <si>
    <t>ﾖｼﾀﾞ ﾋﾛﾐﾁ</t>
  </si>
  <si>
    <t>田中　煕</t>
  </si>
  <si>
    <t>ﾀﾅｶ ﾋｶﾙ</t>
  </si>
  <si>
    <t>奥本　隼士</t>
  </si>
  <si>
    <t>ｵｸﾓﾄ ｼｭﾝｼﾞ</t>
  </si>
  <si>
    <t>赤川　雅直</t>
  </si>
  <si>
    <t>ｱｶｶﾞﾜ ﾏｻﾅｵ</t>
  </si>
  <si>
    <t>三谷　海里</t>
  </si>
  <si>
    <t>ﾐﾀﾆ ｶｲﾘ</t>
  </si>
  <si>
    <t>松村　哲平</t>
  </si>
  <si>
    <t>ﾏﾂﾑﾗ ﾃｯﾍﾟｲ</t>
  </si>
  <si>
    <t>福田　皓規</t>
  </si>
  <si>
    <t>ﾌｸﾀﾞ ｺｳｷ</t>
  </si>
  <si>
    <t>佐々木　啓輔</t>
  </si>
  <si>
    <t>ｻｻｷ ｹｲｽｹ</t>
  </si>
  <si>
    <t>石田　昴</t>
  </si>
  <si>
    <t>ｲｼﾀﾞ ｽﾊﾞﾙ</t>
  </si>
  <si>
    <t>内藤　俊之</t>
  </si>
  <si>
    <t>ﾅｲﾄｳ ﾄｼﾕｷ</t>
  </si>
  <si>
    <t>山下　和毅</t>
  </si>
  <si>
    <t>ﾔﾏｼﾀ ｶｽﾞｷ</t>
  </si>
  <si>
    <t>名手　一生</t>
  </si>
  <si>
    <t>ﾅﾃ ｲｯｾｲ</t>
  </si>
  <si>
    <t>峯浦　惇</t>
  </si>
  <si>
    <t>ﾐﾈｳﾗ ｼﾞｭﾝ</t>
  </si>
  <si>
    <t>近藤　理久</t>
  </si>
  <si>
    <t>ｺﾝﾄﾞｳ ﾘｸ</t>
  </si>
  <si>
    <t>藤原　祥人</t>
  </si>
  <si>
    <t>ﾌｼﾞﾊﾗ ｱｷﾄ</t>
  </si>
  <si>
    <t>野村　優太</t>
  </si>
  <si>
    <t>ﾉﾑﾗ ﾕｳﾀ</t>
  </si>
  <si>
    <t>木村　寿樹</t>
  </si>
  <si>
    <t>ｷﾑﾗ ﾄｼｷ</t>
  </si>
  <si>
    <t>中河　和也</t>
  </si>
  <si>
    <t>ﾅｶｶﾞﾜ ｶｽﾞﾔ</t>
  </si>
  <si>
    <t>000112</t>
  </si>
  <si>
    <t>田川　大地</t>
  </si>
  <si>
    <t>ﾀｶﾞﾜ ﾀﾞｲﾁ</t>
  </si>
  <si>
    <t>増田　健太</t>
  </si>
  <si>
    <t>ﾏｽﾀﾞ ｹﾝﾀ</t>
  </si>
  <si>
    <t>松尾　柾</t>
  </si>
  <si>
    <t>ﾏﾂｵ ﾏｻｷ</t>
  </si>
  <si>
    <t>吉田　龍誠</t>
  </si>
  <si>
    <t>ﾖｼﾀﾞ ﾘｭｳｾｲ</t>
  </si>
  <si>
    <t>000502</t>
  </si>
  <si>
    <t>平塚　健太郎</t>
  </si>
  <si>
    <t>ﾋﾗﾂｶ ｹﾝﾀﾛｳ</t>
  </si>
  <si>
    <t>010122</t>
  </si>
  <si>
    <t>安東　竜平</t>
  </si>
  <si>
    <t>ｱﾝﾄﾞｳ ﾘｭｳﾍｲ</t>
  </si>
  <si>
    <t>010330</t>
  </si>
  <si>
    <t>藤田　匠海</t>
  </si>
  <si>
    <t>ﾌｼﾞﾀ ﾀｸﾐ</t>
  </si>
  <si>
    <t>001010</t>
  </si>
  <si>
    <t>小島　勇人</t>
  </si>
  <si>
    <t>ｺｼﾞﾏ ﾕｳﾄ</t>
  </si>
  <si>
    <t>010227</t>
  </si>
  <si>
    <t>山田　真生</t>
  </si>
  <si>
    <t>ﾔﾏﾀﾞ ﾏｷ</t>
  </si>
  <si>
    <t>000810</t>
  </si>
  <si>
    <t>松山　旭良</t>
  </si>
  <si>
    <t>ﾏﾂﾔﾏ ｱｷﾗ</t>
  </si>
  <si>
    <t>000629</t>
  </si>
  <si>
    <t>松嶋　陸</t>
  </si>
  <si>
    <t>ﾏﾂｼﾏ ﾘｸ</t>
  </si>
  <si>
    <t>000609</t>
  </si>
  <si>
    <t>多和田　旭</t>
  </si>
  <si>
    <t>ﾀﾜﾀﾞ ｱｻﾋ</t>
  </si>
  <si>
    <t>010303</t>
  </si>
  <si>
    <t>野瀬　大輝</t>
  </si>
  <si>
    <t>ﾉｾ ﾀﾞｲｷ</t>
  </si>
  <si>
    <t>010205</t>
  </si>
  <si>
    <t>松川　直央</t>
  </si>
  <si>
    <t>ﾏﾂｶﾜ ﾅｵ</t>
  </si>
  <si>
    <t>000919</t>
  </si>
  <si>
    <t>五十川　剛史</t>
  </si>
  <si>
    <t>ｲｿｶﾞﾜ ﾂﾖｼ</t>
  </si>
  <si>
    <t>山下　歩</t>
  </si>
  <si>
    <t>ﾔﾏｼﾀ ｱﾕﾑ</t>
  </si>
  <si>
    <t>000828</t>
  </si>
  <si>
    <t>原田　涼平</t>
  </si>
  <si>
    <t>ﾊﾗﾀﾞ ﾘｮｳﾍｲ</t>
  </si>
  <si>
    <t>001109</t>
  </si>
  <si>
    <t>福田　明輝</t>
  </si>
  <si>
    <t>ﾌｸﾀﾞ ﾊﾙｷ</t>
  </si>
  <si>
    <t>990722</t>
  </si>
  <si>
    <t>米倉　祐介</t>
  </si>
  <si>
    <t>ﾖﾈｸﾗ ﾕｳｽｹ</t>
  </si>
  <si>
    <t>990608</t>
  </si>
  <si>
    <t>乙武　祐輝</t>
  </si>
  <si>
    <t>ｵﾄﾀｹ ﾕｳｷ</t>
  </si>
  <si>
    <t>000508</t>
  </si>
  <si>
    <t>森田　健太郎</t>
  </si>
  <si>
    <t>ﾓﾘﾀ ｹﾝﾀﾛｳ</t>
  </si>
  <si>
    <t>991010</t>
  </si>
  <si>
    <t>990419</t>
  </si>
  <si>
    <t>大多和　大輝</t>
  </si>
  <si>
    <t>ｵｵﾀﾜ ﾀﾞｲｷ</t>
  </si>
  <si>
    <t>ｻｲﾄｳ ﾊﾔﾃ</t>
  </si>
  <si>
    <t>000930</t>
  </si>
  <si>
    <t>髙村　悠希</t>
  </si>
  <si>
    <t>ﾀｶﾑﾗ ﾕｳｷ</t>
  </si>
  <si>
    <t>000606</t>
  </si>
  <si>
    <t>蔭山　竜介</t>
  </si>
  <si>
    <t>ｶｹﾞﾔﾏ ﾘｭｳｽｹ</t>
  </si>
  <si>
    <t>000627</t>
  </si>
  <si>
    <t>川尻　章史</t>
  </si>
  <si>
    <t>ｶﾜｼﾞﾘ ｱｷﾌﾐ</t>
  </si>
  <si>
    <t>001019</t>
  </si>
  <si>
    <t>ｴﾝﾄﾞｳ ｺｳｽｹ</t>
  </si>
  <si>
    <t>010411</t>
  </si>
  <si>
    <t>ｷﾀﾂｼﾞ ﾄﾓｷ</t>
  </si>
  <si>
    <t>011216</t>
  </si>
  <si>
    <t>ｸﾘﾊﾞﾔｼ ﾄｼﾏｻ</t>
  </si>
  <si>
    <t>011019</t>
  </si>
  <si>
    <t>010619</t>
  </si>
  <si>
    <t>ﾀﾆｸﾞﾁ ﾊﾙﾉﾌﾞ</t>
  </si>
  <si>
    <t>010816</t>
  </si>
  <si>
    <t>ｵｵｲｼ ｺｳｼﾞ</t>
  </si>
  <si>
    <t>010520</t>
  </si>
  <si>
    <t>ﾎｿﾉ ﾊﾔﾄ</t>
  </si>
  <si>
    <t>010109</t>
  </si>
  <si>
    <t>ﾔﾏｻﾞｷ ﾄﾓｷ</t>
  </si>
  <si>
    <t>松本　彗佑</t>
  </si>
  <si>
    <t>ﾏﾂﾓﾄ ｹｲｽｹ</t>
  </si>
  <si>
    <t>990804</t>
  </si>
  <si>
    <t>須藤　光祐</t>
  </si>
  <si>
    <t>ｽﾄｳ ｺｳｽｹ</t>
  </si>
  <si>
    <t>小林　旭登</t>
  </si>
  <si>
    <t>ｺﾊﾞﾔｼ ｱｻﾄ</t>
  </si>
  <si>
    <t>加耒　勇馬</t>
  </si>
  <si>
    <t>ｶｸ ﾕｳﾏ</t>
  </si>
  <si>
    <t>橋本　将弥</t>
  </si>
  <si>
    <t>ﾊｼﾓﾄ ﾏｻﾔ</t>
  </si>
  <si>
    <t>藁谷　隼多</t>
  </si>
  <si>
    <t>ﾜﾗﾔ ﾊﾔﾀ</t>
  </si>
  <si>
    <t>及川　達也</t>
  </si>
  <si>
    <t>ｵｲｶﾜ ﾀﾂﾔ</t>
  </si>
  <si>
    <t>000202</t>
  </si>
  <si>
    <t>川田　涼太郎</t>
  </si>
  <si>
    <t>ｶﾜﾀ ﾘｮｳﾀﾛｳ</t>
  </si>
  <si>
    <t>小畠　隆文</t>
  </si>
  <si>
    <t>ｵﾊﾞﾀ ﾀｶﾌﾐ</t>
  </si>
  <si>
    <t>加藤　綾太</t>
  </si>
  <si>
    <t>ｶﾄｳ ﾘｮｳﾀ</t>
  </si>
  <si>
    <t>吉川　介人</t>
  </si>
  <si>
    <t>ﾖｼｶﾜ ｶｲﾄ</t>
  </si>
  <si>
    <t>植野　裕貴</t>
  </si>
  <si>
    <t>ｳｴﾉ ﾋﾛｷ</t>
  </si>
  <si>
    <t>四戸　慈朗</t>
  </si>
  <si>
    <t>ｼﾉﾍ ｼﾞﾛｳ</t>
  </si>
  <si>
    <t>政岡　智也</t>
  </si>
  <si>
    <t>ﾏｻｵｶ ﾄﾓﾔ</t>
  </si>
  <si>
    <t>000221</t>
  </si>
  <si>
    <t>角田　啓太郎</t>
  </si>
  <si>
    <t>ﾂﾉﾀﾞ ｹｲﾀﾛｳ</t>
  </si>
  <si>
    <t>990911</t>
  </si>
  <si>
    <t>野村　洸太</t>
  </si>
  <si>
    <t>ﾉﾑﾗ ｺｳﾀ</t>
  </si>
  <si>
    <t>990727</t>
  </si>
  <si>
    <t>高岡　亮太</t>
  </si>
  <si>
    <t>ﾀｶｵｶ ﾘｮｳﾀ</t>
  </si>
  <si>
    <t>000218</t>
  </si>
  <si>
    <t>西山　元気</t>
  </si>
  <si>
    <t>ﾆｼﾔﾏ ｹﾞﾝｷ</t>
  </si>
  <si>
    <t>岡村　紀一郎</t>
  </si>
  <si>
    <t>ｵｶﾑﾗ ｷｲﾁﾛｳ</t>
  </si>
  <si>
    <t>991019</t>
  </si>
  <si>
    <t>平野　将暉</t>
  </si>
  <si>
    <t>ﾋﾗﾉ ｼｮｳｷ</t>
  </si>
  <si>
    <t>000211</t>
  </si>
  <si>
    <t>稲葉　友吾</t>
  </si>
  <si>
    <t>ｲﾅﾊﾞ ﾕｳｺﾞ</t>
  </si>
  <si>
    <t>大前　智哉</t>
  </si>
  <si>
    <t>ｵｵﾏｴ ﾄﾓﾔ</t>
  </si>
  <si>
    <t>990624</t>
  </si>
  <si>
    <t>竹下　雄大</t>
  </si>
  <si>
    <t>ﾀｹｼﾀ ﾕｳﾀﾞｲ</t>
  </si>
  <si>
    <t>991004</t>
  </si>
  <si>
    <t>山本　晃大</t>
  </si>
  <si>
    <t>ﾔﾏﾓﾄ ｺｳﾀﾞｲ</t>
  </si>
  <si>
    <t>990521</t>
  </si>
  <si>
    <t>伊藤　大和</t>
  </si>
  <si>
    <t>ｲﾄｳ ﾔﾏﾄ</t>
  </si>
  <si>
    <t>000912</t>
  </si>
  <si>
    <t>草野　恒広</t>
  </si>
  <si>
    <t>ｸｻﾉ ﾂﾈﾋﾛ</t>
  </si>
  <si>
    <t>000724</t>
  </si>
  <si>
    <t>藤田　達矢</t>
  </si>
  <si>
    <t>ﾌｼﾞﾀ ﾀﾂﾔ</t>
  </si>
  <si>
    <t>000425</t>
  </si>
  <si>
    <t>國枝　翔来</t>
  </si>
  <si>
    <t>ｸﾆｴﾀﾞ ﾄﾋﾞﾗ</t>
  </si>
  <si>
    <t>001130</t>
  </si>
  <si>
    <t>和田　朋也</t>
  </si>
  <si>
    <t>ﾜﾀﾞ ﾄﾓﾔ</t>
  </si>
  <si>
    <t>000909</t>
  </si>
  <si>
    <t>新城　建</t>
  </si>
  <si>
    <t>ｼﾝｼﾞｮｳ ﾀｹﾙ</t>
  </si>
  <si>
    <t>991104</t>
  </si>
  <si>
    <t>杉田　一陽</t>
  </si>
  <si>
    <t>ｽｷﾞﾀ ｶｽﾞﾊﾙ</t>
  </si>
  <si>
    <t>010101</t>
  </si>
  <si>
    <t>廣瀬　史明</t>
  </si>
  <si>
    <t>ﾋﾛｾ ﾌﾐｱｷ</t>
  </si>
  <si>
    <t>010207</t>
  </si>
  <si>
    <t>大島　康成</t>
  </si>
  <si>
    <t>ｵｵｼﾏ ｺｳｾｲ</t>
  </si>
  <si>
    <t>春田　亮</t>
  </si>
  <si>
    <t>ﾊﾙﾀ ﾘｮｳ</t>
  </si>
  <si>
    <t>000906</t>
  </si>
  <si>
    <t>高須賀　蓮</t>
  </si>
  <si>
    <t>ﾀｶｽｶﾞ ﾚﾝ</t>
  </si>
  <si>
    <t>000610</t>
  </si>
  <si>
    <t>河野　彰真</t>
  </si>
  <si>
    <t>ｺｳﾉ ｼｮｳﾏ</t>
  </si>
  <si>
    <t>三好　世真</t>
  </si>
  <si>
    <t>ﾐﾖｼ ｾｲﾏ</t>
  </si>
  <si>
    <t>000731</t>
  </si>
  <si>
    <t>西川　宏太</t>
  </si>
  <si>
    <t>ﾆｼｶﾜ ｺｳﾀ</t>
  </si>
  <si>
    <t>000603</t>
  </si>
  <si>
    <t>谷本　類都</t>
  </si>
  <si>
    <t>ﾀﾆﾓﾄ ﾙｲﾄ</t>
  </si>
  <si>
    <t>000709</t>
  </si>
  <si>
    <t>辻本　龍一郎</t>
  </si>
  <si>
    <t>ﾂｼﾞﾓﾄ ﾘｭｳｲﾁﾛｳ</t>
  </si>
  <si>
    <t>001108</t>
  </si>
  <si>
    <t>堤　蓮太朗</t>
  </si>
  <si>
    <t>ﾂﾂﾐ ﾚﾝﾀﾛｳ</t>
  </si>
  <si>
    <t>990709</t>
  </si>
  <si>
    <t>増田　純樹</t>
  </si>
  <si>
    <t>ﾏｽﾀﾞ ｼﾞｭﾝｷ</t>
  </si>
  <si>
    <t>000422</t>
  </si>
  <si>
    <t>澤田　翔平</t>
  </si>
  <si>
    <t>ｻﾜﾀﾞ ｼｮｳﾍｲ</t>
  </si>
  <si>
    <t>011015</t>
  </si>
  <si>
    <t>村上　翔</t>
  </si>
  <si>
    <t>ﾑﾗｶﾐ ｼｮｳ</t>
  </si>
  <si>
    <t>010719</t>
  </si>
  <si>
    <t>上村　駿介</t>
  </si>
  <si>
    <t>ｶﾐﾑﾗ ｼｭﾝｽｹ</t>
  </si>
  <si>
    <t>020209</t>
  </si>
  <si>
    <t>杤岡　武奎</t>
  </si>
  <si>
    <t>ﾄﾁｵｶ ﾀｹｲ</t>
  </si>
  <si>
    <t>岩堀　剛己</t>
  </si>
  <si>
    <t>ｲﾜﾎﾘ ｺﾞｳｷ</t>
  </si>
  <si>
    <t>011002</t>
  </si>
  <si>
    <t>若林　拓</t>
  </si>
  <si>
    <t>ﾜｶﾊﾞﾔｼ ﾀｸ</t>
  </si>
  <si>
    <t>新井　貫太</t>
  </si>
  <si>
    <t>ｱﾗｲ ｶﾝﾀ</t>
  </si>
  <si>
    <t>000313</t>
  </si>
  <si>
    <t>笹本　匠</t>
  </si>
  <si>
    <t>ｻｻﾓﾄ ﾀｸﾐ</t>
  </si>
  <si>
    <t>尾田　一翔</t>
  </si>
  <si>
    <t>ｵﾀﾞ ｲｯﾄ</t>
  </si>
  <si>
    <t>飯尾　心輝</t>
  </si>
  <si>
    <t>ｲｲｵ ﾓﾄｷ</t>
  </si>
  <si>
    <t>000227</t>
  </si>
  <si>
    <t>武田　光平</t>
  </si>
  <si>
    <t>ﾀｹﾀﾞ ｺｳﾍｲ</t>
  </si>
  <si>
    <t>大野　志門</t>
  </si>
  <si>
    <t>ｵｵﾉ ｼﾓﾝ</t>
  </si>
  <si>
    <t>楠　勇人</t>
  </si>
  <si>
    <t>ｸｽ ﾊﾔﾄ</t>
  </si>
  <si>
    <t>下浦　大輝</t>
  </si>
  <si>
    <t>ｼﾓｳﾗ ﾋﾛｷ</t>
  </si>
  <si>
    <t>平田　雄大</t>
  </si>
  <si>
    <t>ﾋﾗﾀ ﾕｳﾀﾞｲ</t>
  </si>
  <si>
    <t>ﾌｼﾞ ｶﾂﾔ</t>
  </si>
  <si>
    <t>片川　志遠</t>
  </si>
  <si>
    <t>ｶﾀｶﾞﾜ ｼｵﾝ</t>
  </si>
  <si>
    <t>田口　光樹</t>
  </si>
  <si>
    <t>ﾀｸﾞﾁ ｺｳｷ</t>
  </si>
  <si>
    <t>高木　陽広</t>
  </si>
  <si>
    <t>ﾀｶｷﾞ ｱｷﾋﾛ</t>
  </si>
  <si>
    <t>青木　光</t>
  </si>
  <si>
    <t>ｱｵｷ ﾋｶﾙ</t>
  </si>
  <si>
    <t>安達　慧</t>
  </si>
  <si>
    <t>ｱﾀﾞﾁ ｹｲ</t>
  </si>
  <si>
    <t>市川　大地</t>
  </si>
  <si>
    <t>ｲﾁｶﾜ ﾀﾞｲﾁ</t>
  </si>
  <si>
    <t>伊吹　友樹</t>
  </si>
  <si>
    <t>ｲﾌﾞｷ ﾄﾓｷ</t>
  </si>
  <si>
    <t>田中　尊之</t>
  </si>
  <si>
    <t>ﾀﾅｶ ﾀｶﾕｷ</t>
  </si>
  <si>
    <t>寺口　寛人</t>
  </si>
  <si>
    <t>ﾃﾗｸﾞﾁ ﾋﾛﾄ</t>
  </si>
  <si>
    <t>豊島　優</t>
  </si>
  <si>
    <t>ﾄﾖｼﾏ ｽｸﾞﾙ</t>
  </si>
  <si>
    <t>土手　幸星</t>
  </si>
  <si>
    <t>ﾄﾞﾃ ｺｳｾｲ</t>
  </si>
  <si>
    <t>仲宗根　一樹</t>
  </si>
  <si>
    <t>ﾅｶｿﾈ ｶｽﾞｷ</t>
  </si>
  <si>
    <t>平下　翔一</t>
  </si>
  <si>
    <t>ﾋﾗｼﾀ ｼｮｳｲﾁ</t>
  </si>
  <si>
    <t>片山　朔</t>
  </si>
  <si>
    <t>ｶﾀﾔﾏ ﾊｼﾞﾒ</t>
  </si>
  <si>
    <t>古川　樹</t>
  </si>
  <si>
    <t>ﾌﾙｶﾜ ﾀﾂｷ</t>
  </si>
  <si>
    <t>松下　楓斗</t>
  </si>
  <si>
    <t>ﾏﾂｼﾀ ﾌｳﾄ</t>
  </si>
  <si>
    <t>水野　憲志郎</t>
  </si>
  <si>
    <t>ﾐｽﾞﾉ ｹﾝｼﾛｳ</t>
  </si>
  <si>
    <t>宮本　拓弥</t>
  </si>
  <si>
    <t>ﾐﾔﾓﾄ ｾｷﾔ</t>
  </si>
  <si>
    <t>森西　一希</t>
  </si>
  <si>
    <t>ﾓﾘﾆｼ ｶｽﾞｷ</t>
  </si>
  <si>
    <t>山内　樹</t>
  </si>
  <si>
    <t>ﾔﾏｳﾁ ｲﾂｷ</t>
  </si>
  <si>
    <t>ﾖｼﾓﾄ ﾖｳﾀﾛｳ</t>
  </si>
  <si>
    <t>林　要瑠</t>
  </si>
  <si>
    <t>ﾊﾔｼ ｶﾅﾙ</t>
  </si>
  <si>
    <t>吉本　和希</t>
  </si>
  <si>
    <t>ﾖｼﾓﾄ ｶｽﾞｷ</t>
  </si>
  <si>
    <t>松下　修也</t>
  </si>
  <si>
    <t>ﾏﾂｼﾀ ｼｭｳﾔ</t>
  </si>
  <si>
    <t>畑中　天真</t>
  </si>
  <si>
    <t>ﾊﾀﾅｶ ﾃﾝｼﾝ</t>
  </si>
  <si>
    <t>半野　佑登</t>
  </si>
  <si>
    <t>ﾊﾝﾉ ﾕｳﾄ</t>
  </si>
  <si>
    <t>河合　孝度</t>
  </si>
  <si>
    <t>ｶﾜｲ ﾀｶﾄ</t>
  </si>
  <si>
    <t>000108</t>
  </si>
  <si>
    <t>ﾐﾔｻﾞｷ ﾘｮｳ</t>
  </si>
  <si>
    <t>飛弾野　裕暉</t>
  </si>
  <si>
    <t>ﾋﾀﾞﾉ ﾕｳｷ</t>
  </si>
  <si>
    <t>福見　一城</t>
  </si>
  <si>
    <t>ﾌｸﾐ ｶｽﾞｷ</t>
  </si>
  <si>
    <t>岩田　直人</t>
  </si>
  <si>
    <t>ｲﾜﾀ ﾅｵﾄ</t>
  </si>
  <si>
    <t>佐原　壮大郎</t>
  </si>
  <si>
    <t>ｻﾊﾗ ｿｳﾀﾛｳ</t>
  </si>
  <si>
    <t>000729</t>
  </si>
  <si>
    <t>末次　琢真</t>
  </si>
  <si>
    <t>ｽｴﾂｸﾞ ﾀｸﾏ</t>
  </si>
  <si>
    <t>010113</t>
  </si>
  <si>
    <t>津田　竜太朗</t>
  </si>
  <si>
    <t>ﾂﾀﾞ ﾘｭｳﾀﾛｳ</t>
  </si>
  <si>
    <t>000719</t>
  </si>
  <si>
    <t>橋岡　亮賀</t>
  </si>
  <si>
    <t>ﾊｼｵｶ ﾘｮｳｶﾞ</t>
  </si>
  <si>
    <t>010308</t>
  </si>
  <si>
    <t>宮川　寛太郎</t>
  </si>
  <si>
    <t>ﾐﾔｶﾞﾜ ｶﾝﾀﾛｳ</t>
  </si>
  <si>
    <t>001228</t>
  </si>
  <si>
    <t>米川　拓摩</t>
  </si>
  <si>
    <t>ﾖﾈｶﾜ ﾀｸﾏ</t>
  </si>
  <si>
    <t>渡辺　史弥</t>
  </si>
  <si>
    <t>ﾜﾀﾅﾍﾞ ﾌﾐﾔ</t>
  </si>
  <si>
    <t>000925</t>
  </si>
  <si>
    <t>成松　遼</t>
  </si>
  <si>
    <t>ﾅﾘﾏﾂ ﾘｮｳ</t>
  </si>
  <si>
    <t>000902</t>
  </si>
  <si>
    <t>赤尾　喜一</t>
  </si>
  <si>
    <t>ｱｶｵ ｷｲﾁ</t>
  </si>
  <si>
    <t>000807</t>
  </si>
  <si>
    <t>中筋　涼太</t>
  </si>
  <si>
    <t>ﾅｶｽｼﾞ ﾘｮｳﾀ</t>
  </si>
  <si>
    <t>000430</t>
  </si>
  <si>
    <t>小井　海聖</t>
  </si>
  <si>
    <t>ｺｲ ｶｲｾｲ</t>
  </si>
  <si>
    <t>000806</t>
  </si>
  <si>
    <t>細見　明夢</t>
  </si>
  <si>
    <t>ﾎｿﾐ ﾊﾙﾑ</t>
  </si>
  <si>
    <t>釣　俊一</t>
  </si>
  <si>
    <t>ﾂﾘ ｼｭﾝｲﾁ</t>
  </si>
  <si>
    <t>000418</t>
  </si>
  <si>
    <t>ｺﾀﾞﾏ ｹｲﾀ</t>
  </si>
  <si>
    <t>中島　貴心</t>
  </si>
  <si>
    <t>ﾅｶｼﾞﾏ ｷｼﾝ</t>
  </si>
  <si>
    <t>000519</t>
  </si>
  <si>
    <t>前川　純太</t>
  </si>
  <si>
    <t>ﾏｴｶﾜ ｼﾞｭﾝﾀ</t>
  </si>
  <si>
    <t>000626</t>
  </si>
  <si>
    <t>蔭山　崚賀</t>
  </si>
  <si>
    <t>ｶｹﾞﾔﾏ ﾘｮｳｶﾞ</t>
  </si>
  <si>
    <t>ｼﾝｻﾞｷ ﾀｸﾏ</t>
  </si>
  <si>
    <t>長谷川　航輝</t>
  </si>
  <si>
    <t>ﾊｾｶﾞﾜ ｺｳｷ</t>
  </si>
  <si>
    <t>000703</t>
  </si>
  <si>
    <t>秦　康太</t>
  </si>
  <si>
    <t>ﾊﾀ ｺｳﾀ</t>
  </si>
  <si>
    <t>末次　仁志</t>
  </si>
  <si>
    <t>ｽｴﾂｸﾞ ﾋﾄｼ</t>
  </si>
  <si>
    <t>児島　弘明</t>
  </si>
  <si>
    <t>ｺｼﾞﾏ ﾋﾛｱｷ</t>
  </si>
  <si>
    <t>000914</t>
  </si>
  <si>
    <t>奥村　晃忠</t>
  </si>
  <si>
    <t>ｵｸﾑﾗ ｺｳﾀ</t>
  </si>
  <si>
    <t>000617</t>
  </si>
  <si>
    <t>曽根　大聖</t>
  </si>
  <si>
    <t>ｿﾈ ﾀｲｾｲ</t>
  </si>
  <si>
    <t>今仲　輝</t>
  </si>
  <si>
    <t>ｲﾏﾅｶ ﾋｶﾙ</t>
  </si>
  <si>
    <t>000525</t>
  </si>
  <si>
    <t>岩崎　嵩大</t>
  </si>
  <si>
    <t>ｲﾜｻｷ ﾀｶｵ</t>
  </si>
  <si>
    <t>001212</t>
  </si>
  <si>
    <t>岩崎　立来</t>
  </si>
  <si>
    <t>ｲﾜｻｷ ﾘｭｳｷ</t>
  </si>
  <si>
    <t>000813</t>
  </si>
  <si>
    <t>川西　健太</t>
  </si>
  <si>
    <t>ｶﾜﾆｼ ｹﾝﾀ</t>
  </si>
  <si>
    <t>001011</t>
  </si>
  <si>
    <t>川端　優志</t>
  </si>
  <si>
    <t>ｶﾜﾊﾞﾀ ﾕｳｼ</t>
  </si>
  <si>
    <t>001007</t>
  </si>
  <si>
    <t>木谷　優太</t>
  </si>
  <si>
    <t>ｷﾀﾆ ﾕｳﾀ</t>
  </si>
  <si>
    <t>000522</t>
  </si>
  <si>
    <t>窪田　亮</t>
  </si>
  <si>
    <t>ｸﾎﾞﾀ ﾘｮｳ</t>
  </si>
  <si>
    <t>010112</t>
  </si>
  <si>
    <t>佐々木　裕大</t>
  </si>
  <si>
    <t>ｻｻｷ ﾕｳﾀ</t>
  </si>
  <si>
    <t>000715</t>
  </si>
  <si>
    <t>瀬戸　夢大</t>
  </si>
  <si>
    <t>ｾﾄ ﾕｳﾀﾞｲ</t>
  </si>
  <si>
    <t>010108</t>
  </si>
  <si>
    <t>中野　翔大</t>
  </si>
  <si>
    <t>ﾅｶﾉ ｼｮｳﾀ</t>
  </si>
  <si>
    <t>001206</t>
  </si>
  <si>
    <t>平原　昌平</t>
  </si>
  <si>
    <t>ﾋﾗﾊﾗ ｼｮｳﾍｲ</t>
  </si>
  <si>
    <t>藤原　由規</t>
  </si>
  <si>
    <t>ﾌｼﾞﾜﾗ ﾖｼｷ</t>
  </si>
  <si>
    <t>010105</t>
  </si>
  <si>
    <t>松田　史実哉</t>
  </si>
  <si>
    <t>ﾏﾂﾀﾞ ﾌﾐﾔ</t>
  </si>
  <si>
    <t>000415</t>
  </si>
  <si>
    <t>ﾜﾅｶ ﾘｭｳｲﾁﾛｳ</t>
  </si>
  <si>
    <t>000628</t>
  </si>
  <si>
    <t>岡田　佑人</t>
  </si>
  <si>
    <t>ｵｶﾀﾞ ﾕｳﾄ</t>
  </si>
  <si>
    <t>石田　蒼万</t>
  </si>
  <si>
    <t>ｲｼﾀﾞ ｿｳﾏ</t>
  </si>
  <si>
    <t>001125</t>
  </si>
  <si>
    <t>ｺﾏﾂ ｼｮｳﾀ</t>
  </si>
  <si>
    <t>000726</t>
  </si>
  <si>
    <t>永田　響</t>
  </si>
  <si>
    <t>ﾅｶﾞﾀ ﾋﾋﾞｷ</t>
  </si>
  <si>
    <t>010219</t>
  </si>
  <si>
    <t>古賀　健介</t>
  </si>
  <si>
    <t>ｺｶﾞ ｹﾝｽｹ</t>
  </si>
  <si>
    <t>芦田　英太</t>
  </si>
  <si>
    <t>ｱｼﾀﾞ ｴｲﾀ</t>
  </si>
  <si>
    <t>000117</t>
  </si>
  <si>
    <t>池内　宏希</t>
  </si>
  <si>
    <t>ｲｹｳﾁ ﾋﾛｷ</t>
  </si>
  <si>
    <t>990914</t>
  </si>
  <si>
    <t>池松　利哉</t>
  </si>
  <si>
    <t>ｲｹﾏﾂ ﾄｼﾔ</t>
  </si>
  <si>
    <t>990721</t>
  </si>
  <si>
    <t>今別府　蛍水</t>
  </si>
  <si>
    <t>ｲﾏﾍﾞｯﾌﾟ ｹｲｽｲ</t>
  </si>
  <si>
    <t>990627</t>
  </si>
  <si>
    <t>植松　雄輔</t>
  </si>
  <si>
    <t>ｳｴﾏﾂ ﾕｳｽｹ</t>
  </si>
  <si>
    <t>000226</t>
  </si>
  <si>
    <t>臼井　皓哉</t>
  </si>
  <si>
    <t>ｳｽｲ ﾋﾛﾔ</t>
  </si>
  <si>
    <t>000305</t>
  </si>
  <si>
    <t>大谷　幹</t>
  </si>
  <si>
    <t>ｵｵﾀﾆ ﾓﾄｷ</t>
  </si>
  <si>
    <t>990731</t>
  </si>
  <si>
    <t>門田　光希</t>
  </si>
  <si>
    <t>ｶﾄﾞﾀ ﾘｸ</t>
  </si>
  <si>
    <t>990904</t>
  </si>
  <si>
    <t>金井　一平</t>
  </si>
  <si>
    <t>ｶﾅｲ ｲｯﾍﾟｲ</t>
  </si>
  <si>
    <t>990708</t>
  </si>
  <si>
    <t>北　大輝</t>
  </si>
  <si>
    <t>ｷﾀ ﾀﾞｲｷ</t>
  </si>
  <si>
    <t>991023</t>
  </si>
  <si>
    <t>高知　真吾</t>
  </si>
  <si>
    <t>ｺｳﾁ ｼﾝｺﾞ</t>
  </si>
  <si>
    <t>小森　智貴</t>
  </si>
  <si>
    <t>ｺﾓﾘ ﾄﾓｷ</t>
  </si>
  <si>
    <t>000303</t>
  </si>
  <si>
    <t>近藤　鳳斗</t>
  </si>
  <si>
    <t>ｺﾝﾄﾞｳ ﾀｶﾄ</t>
  </si>
  <si>
    <t>000127</t>
  </si>
  <si>
    <t>齊藤　颯汰</t>
  </si>
  <si>
    <t>ｻｲﾄｳ ｿｳﾀ</t>
  </si>
  <si>
    <t>991015</t>
  </si>
  <si>
    <t>下尾　青空</t>
  </si>
  <si>
    <t>ｼﾓｵ ｾｲｱ</t>
  </si>
  <si>
    <t>990720</t>
  </si>
  <si>
    <t>鈴木　祐汰</t>
  </si>
  <si>
    <t>990628</t>
  </si>
  <si>
    <t>ﾀｹｳﾁ ｿｳﾏ</t>
  </si>
  <si>
    <t>990915</t>
  </si>
  <si>
    <t>990823</t>
  </si>
  <si>
    <t>千馬　璃久</t>
  </si>
  <si>
    <t>ﾁﾊﾞ ﾘｸ</t>
  </si>
  <si>
    <t>991122</t>
  </si>
  <si>
    <t>中川　剛史</t>
  </si>
  <si>
    <t>ﾅｶｶﾞﾜ ﾂﾖｼ</t>
  </si>
  <si>
    <t>長澤　康平</t>
  </si>
  <si>
    <t>ﾅｶﾞｻﾜ ｺｳﾍｲ</t>
  </si>
  <si>
    <t>990810</t>
  </si>
  <si>
    <t>990417</t>
  </si>
  <si>
    <t>991224</t>
  </si>
  <si>
    <t>牧野　佑亮</t>
  </si>
  <si>
    <t>ﾏｷﾉ ﾕｳｽｹ</t>
  </si>
  <si>
    <t>990516</t>
  </si>
  <si>
    <t>松井　龍弥</t>
  </si>
  <si>
    <t>ﾏﾂｲ ﾀﾂﾔ</t>
  </si>
  <si>
    <t>000111</t>
  </si>
  <si>
    <t>松田　魁</t>
  </si>
  <si>
    <t>ﾏﾂﾀﾞ ｶｲ</t>
  </si>
  <si>
    <t>990710</t>
  </si>
  <si>
    <t>柳原　隼</t>
  </si>
  <si>
    <t>ﾔﾅｷﾞﾊﾗ ﾊﾔﾄ</t>
  </si>
  <si>
    <t>000328</t>
  </si>
  <si>
    <t>990626</t>
  </si>
  <si>
    <t>山田　翔大</t>
  </si>
  <si>
    <t>ﾔﾏﾀﾞ ｼｮｳﾀ</t>
  </si>
  <si>
    <t>山本　佑貴</t>
  </si>
  <si>
    <t>ﾔﾏﾓﾄ ﾕｳｷ</t>
  </si>
  <si>
    <t>990921</t>
  </si>
  <si>
    <t>山本　侑希</t>
  </si>
  <si>
    <t>渡邊　皓基</t>
  </si>
  <si>
    <t>ﾜﾀﾅﾍﾞ ｺｳｷ</t>
  </si>
  <si>
    <t>991007</t>
  </si>
  <si>
    <t>渡辺　匠</t>
  </si>
  <si>
    <t>ﾜﾀﾅﾍﾞ ﾀｸﾐ</t>
  </si>
  <si>
    <t>990906</t>
  </si>
  <si>
    <t>井登　崚太</t>
  </si>
  <si>
    <t>ｲﾄ ﾘｮｳﾀ</t>
  </si>
  <si>
    <t>000722</t>
  </si>
  <si>
    <t>井上　新大</t>
  </si>
  <si>
    <t>ｲﾉｳｴ ｱﾗﾀ</t>
  </si>
  <si>
    <t>001204</t>
  </si>
  <si>
    <t>上野　陸</t>
  </si>
  <si>
    <t>ｳｴﾉ ﾘｸ</t>
  </si>
  <si>
    <t>000624</t>
  </si>
  <si>
    <t>上山　薫</t>
  </si>
  <si>
    <t>ｳｴﾔﾏ ｶｵﾙ</t>
  </si>
  <si>
    <t>漆畑　優司</t>
  </si>
  <si>
    <t>ｳﾙｼﾊﾞﾀ ﾕｳｼﾞ</t>
  </si>
  <si>
    <t>落合　伸一郎</t>
  </si>
  <si>
    <t>ｵﾁｱｲ ｼﾝｲﾁﾛｳ</t>
  </si>
  <si>
    <t>000823</t>
  </si>
  <si>
    <t>梶原　俊介</t>
  </si>
  <si>
    <t>ｶｼﾞﾊﾗ ｼｭﾝｽｹ</t>
  </si>
  <si>
    <t>001015</t>
  </si>
  <si>
    <t>川添　佑真</t>
  </si>
  <si>
    <t>ｶﾜｿﾞｴ ﾕｳﾏ</t>
  </si>
  <si>
    <t>000808</t>
  </si>
  <si>
    <t>川田　健太郎</t>
  </si>
  <si>
    <t>ｶﾜﾀ ｹﾝﾀﾛｳ</t>
  </si>
  <si>
    <t>000527</t>
  </si>
  <si>
    <t>岸本　啓介</t>
  </si>
  <si>
    <t>ｷｼﾓﾄ ｹｲｽｹ</t>
  </si>
  <si>
    <t>001227</t>
  </si>
  <si>
    <t>北尾　迅</t>
  </si>
  <si>
    <t>ｷﾀｵ ｼﾞﾝ</t>
  </si>
  <si>
    <t>001018</t>
  </si>
  <si>
    <t>楠見　涼介</t>
  </si>
  <si>
    <t>ｸｽﾐ ﾘｮｳｽｹ</t>
  </si>
  <si>
    <t>010302</t>
  </si>
  <si>
    <t>小島　翔大</t>
  </si>
  <si>
    <t>ｺｼﾞﾏ ｼｮｳﾀﾞｲ</t>
  </si>
  <si>
    <t>000503</t>
  </si>
  <si>
    <t>島次　陸</t>
  </si>
  <si>
    <t>ｼﾏｼﾞ ﾘｸ</t>
  </si>
  <si>
    <t>000531</t>
  </si>
  <si>
    <t>下平　稜</t>
  </si>
  <si>
    <t>ｼﾓﾋﾗ ﾘｮｳ</t>
  </si>
  <si>
    <t>001121</t>
  </si>
  <si>
    <t>杉本　侑亮</t>
  </si>
  <si>
    <t>ｽｷﾞﾓﾄ ﾕｳｽｹ</t>
  </si>
  <si>
    <t>000413</t>
  </si>
  <si>
    <t>多田　竜真</t>
  </si>
  <si>
    <t>ﾀﾀﾞ ﾘｮｳﾏ</t>
  </si>
  <si>
    <t>000721</t>
  </si>
  <si>
    <t>津田　雄大</t>
  </si>
  <si>
    <t>ﾂﾀﾞ ﾕｳﾀﾞｲ</t>
  </si>
  <si>
    <t>000501</t>
  </si>
  <si>
    <t>鶴尾　昂樹</t>
  </si>
  <si>
    <t>ﾂﾙｵ ｺｳｷ</t>
  </si>
  <si>
    <t>000605</t>
  </si>
  <si>
    <t>中澤　泰盛</t>
  </si>
  <si>
    <t>ﾅｶｻﾞﾜ ﾀｲｾｲ</t>
  </si>
  <si>
    <t>001220</t>
  </si>
  <si>
    <t>中西　耕大</t>
  </si>
  <si>
    <t>ﾅｶﾆｼ ｺｳﾀﾞｲ</t>
  </si>
  <si>
    <t>夏目　逸平</t>
  </si>
  <si>
    <t>ﾅﾂﾒ ｲｯﾍﾟｲ</t>
  </si>
  <si>
    <t>西尾　駿介</t>
  </si>
  <si>
    <t>ﾆｼｵ ｼｭﾝｽｹ</t>
  </si>
  <si>
    <t>花澤　龍</t>
  </si>
  <si>
    <t>ﾊﾅｻﾞﾜ ﾘｭｳ</t>
  </si>
  <si>
    <t>花田　涼</t>
  </si>
  <si>
    <t>ﾊﾅﾀﾞ ﾘｮｳ</t>
  </si>
  <si>
    <t>000822</t>
  </si>
  <si>
    <t>花谷　瑞稀</t>
  </si>
  <si>
    <t>ﾊﾅﾀﾆ ﾐｽﾞｷ</t>
  </si>
  <si>
    <t>000809</t>
  </si>
  <si>
    <t>林　大飛</t>
  </si>
  <si>
    <t>ﾊﾔｼ ﾀｲﾄ</t>
  </si>
  <si>
    <t>010225</t>
  </si>
  <si>
    <t>平井　勇気</t>
  </si>
  <si>
    <t>ﾋﾗｲ ﾕｳｷ</t>
  </si>
  <si>
    <t>000602</t>
  </si>
  <si>
    <t>平沼　龍斗</t>
  </si>
  <si>
    <t>ﾋﾗﾇﾏ ﾘｭｳﾄ</t>
  </si>
  <si>
    <t>000621</t>
  </si>
  <si>
    <t>廣瀬　雅幸</t>
  </si>
  <si>
    <t>ﾋﾛｾ ﾏｻﾕｷ</t>
  </si>
  <si>
    <t>000424</t>
  </si>
  <si>
    <t>福田　龍太</t>
  </si>
  <si>
    <t>ﾌｸﾀﾞ ﾘｭｳﾀ</t>
  </si>
  <si>
    <t>藤田　海</t>
  </si>
  <si>
    <t>ﾌｼﾞﾀ ｶｲ</t>
  </si>
  <si>
    <t>000727</t>
  </si>
  <si>
    <t>藤原　龍来</t>
  </si>
  <si>
    <t>ﾌｼﾞﾜﾗ ﾘｸ</t>
  </si>
  <si>
    <t>001030</t>
  </si>
  <si>
    <t>舞薗　孝紀</t>
  </si>
  <si>
    <t>ﾏｲｿﾞﾉ ｺｳｷ</t>
  </si>
  <si>
    <t>000524</t>
  </si>
  <si>
    <t>前川　翔</t>
  </si>
  <si>
    <t>ﾏｴｶﾜ ｼｮｳ</t>
  </si>
  <si>
    <t>槇田　悠希</t>
  </si>
  <si>
    <t>ﾏｷﾀ ﾕｳｷ</t>
  </si>
  <si>
    <t>010213</t>
  </si>
  <si>
    <t>三品　諒太</t>
  </si>
  <si>
    <t>ﾐｼﾅ ﾘｮｳﾀ</t>
  </si>
  <si>
    <t>宮城　力也</t>
  </si>
  <si>
    <t>ﾐﾔｷﾞ ﾘｷﾔ</t>
  </si>
  <si>
    <t>000825</t>
  </si>
  <si>
    <t>宮本　光翼</t>
  </si>
  <si>
    <t>ﾐﾔﾓﾄ ｺｳｽｹ</t>
  </si>
  <si>
    <t>001214</t>
  </si>
  <si>
    <t>森下　詢也</t>
  </si>
  <si>
    <t>ﾓﾘｼﾀ ｼｭﾝﾔ</t>
  </si>
  <si>
    <t>山口　廉生</t>
  </si>
  <si>
    <t>ﾔﾏｸﾞﾁ ﾚﾝｾｲ</t>
  </si>
  <si>
    <t>山田　篤史</t>
  </si>
  <si>
    <t>ﾔﾏﾀﾞ ｱﾂｼ</t>
  </si>
  <si>
    <t>001224</t>
  </si>
  <si>
    <t>山村　幸永</t>
  </si>
  <si>
    <t>ﾔﾏﾑﾗ ﾕｷﾋｻ</t>
  </si>
  <si>
    <t>山本　理仁</t>
  </si>
  <si>
    <t>ﾔﾏﾓﾄ ﾏｻﾋﾄ</t>
  </si>
  <si>
    <t>000716</t>
  </si>
  <si>
    <t>吉田　健吾</t>
  </si>
  <si>
    <t>ﾖｼﾀﾞ ｹﾝｺﾞ</t>
  </si>
  <si>
    <t>吉田　康晟</t>
  </si>
  <si>
    <t>ﾖｼﾀﾞ ｺｳｾｲ</t>
  </si>
  <si>
    <t>010221</t>
  </si>
  <si>
    <t>渡邊　翔大</t>
  </si>
  <si>
    <t>ﾜﾀﾅﾍﾞ ｼｮｳﾀ</t>
  </si>
  <si>
    <t>上山　紘輝</t>
  </si>
  <si>
    <t>ｳｴﾔﾏ ｺｳｷ</t>
  </si>
  <si>
    <t>中道　泰貴</t>
  </si>
  <si>
    <t>ﾅｶﾐﾁ ﾀｲｷ</t>
  </si>
  <si>
    <t>的場　奏太</t>
  </si>
  <si>
    <t>ﾏﾄﾊﾞ ｿｳﾀ</t>
  </si>
  <si>
    <t>000201</t>
  </si>
  <si>
    <t>森井　健太</t>
  </si>
  <si>
    <t>ﾓﾘｲ ｹﾝﾀ</t>
  </si>
  <si>
    <t>西村　亮太</t>
  </si>
  <si>
    <t>ﾆｼﾑﾗ ﾘｮｳﾀ</t>
  </si>
  <si>
    <t>出原　聡磨</t>
  </si>
  <si>
    <t>ﾃﾞﾊﾗ ｿｳﾏ</t>
  </si>
  <si>
    <t>松岡　玄輝</t>
  </si>
  <si>
    <t>ﾏﾂｵｶ ｹﾞﾝｷ</t>
  </si>
  <si>
    <t>000311</t>
  </si>
  <si>
    <t>三木　秀斗</t>
  </si>
  <si>
    <t>ﾐｷ ﾋﾃﾞﾄ</t>
  </si>
  <si>
    <t>喜田　康一郎</t>
  </si>
  <si>
    <t>ｷﾀ ｺｳｲﾁﾛｳ</t>
  </si>
  <si>
    <t>薮内　勇也</t>
  </si>
  <si>
    <t>ﾔﾌﾞｳﾁ ﾕｳﾔ</t>
  </si>
  <si>
    <t>竹山　晃平</t>
  </si>
  <si>
    <t>ﾀｹﾔﾏ ｺｳﾍｲ</t>
  </si>
  <si>
    <t>000319</t>
  </si>
  <si>
    <t>羽田　悠人</t>
  </si>
  <si>
    <t>ﾊﾈﾀﾞ ﾕｳﾄ</t>
  </si>
  <si>
    <t>仲　竜汰</t>
  </si>
  <si>
    <t>ﾅｶ ﾘｭｳﾀ</t>
  </si>
  <si>
    <t>新谷　勇陽</t>
  </si>
  <si>
    <t>ｼﾝﾀﾆ ﾕｳﾋ</t>
  </si>
  <si>
    <t>橋本　仁</t>
  </si>
  <si>
    <t>ﾊｼﾓﾄ ｼﾞﾝ</t>
  </si>
  <si>
    <t>後藤　大悟</t>
  </si>
  <si>
    <t>ｺﾞﾄｳ ﾀﾞｲｺﾞ</t>
  </si>
  <si>
    <t>木下　柊吾</t>
  </si>
  <si>
    <t>ｷﾉｼﾀ ｼｭｳｺﾞ</t>
  </si>
  <si>
    <t>根耒　淳史</t>
  </si>
  <si>
    <t>ﾈｺﾞﾛ ｱﾂｼ</t>
  </si>
  <si>
    <t>石橋　誠斗</t>
  </si>
  <si>
    <t>ｲｼﾊﾞｼ ﾏｻﾄ</t>
  </si>
  <si>
    <t>安田　廉</t>
  </si>
  <si>
    <t>ﾔｽﾀ ﾚﾝ</t>
  </si>
  <si>
    <t>馬出　晟冶</t>
  </si>
  <si>
    <t>ｳﾏﾃﾞ ｾｲﾔ</t>
  </si>
  <si>
    <t>田原　晴斗</t>
  </si>
  <si>
    <t>ﾀﾊﾞﾙ ﾊﾙﾄ</t>
  </si>
  <si>
    <t>000529</t>
  </si>
  <si>
    <t>廣井　謙吾</t>
  </si>
  <si>
    <t>ﾋﾛｲ ｹﾝｺﾞ</t>
  </si>
  <si>
    <t>西山　遥斗</t>
  </si>
  <si>
    <t>ﾆｼﾔﾏ ﾊﾙﾄ</t>
  </si>
  <si>
    <t>001205</t>
  </si>
  <si>
    <t>ﾀｶｷﾞ ｺｳ</t>
  </si>
  <si>
    <t>001025</t>
  </si>
  <si>
    <t>高山　翔悟</t>
  </si>
  <si>
    <t>ﾀｶﾔﾏ ｼｮｳｺﾞ</t>
  </si>
  <si>
    <t>000903</t>
  </si>
  <si>
    <t>橋本　大輝</t>
  </si>
  <si>
    <t>ﾊｼﾓﾄ ﾀﾞｲｷ</t>
  </si>
  <si>
    <t>竹山　朝陽</t>
  </si>
  <si>
    <t>ﾀｹﾔﾏ ｱｻﾋ</t>
  </si>
  <si>
    <t>橋本　真宙</t>
  </si>
  <si>
    <t>ﾊｼﾓﾄ ﾏﾋﾛ</t>
  </si>
  <si>
    <t>中野　裕太</t>
  </si>
  <si>
    <t>ﾅｶﾉ ﾕｳﾀ</t>
  </si>
  <si>
    <t>010120</t>
  </si>
  <si>
    <t>片山　晶汰</t>
  </si>
  <si>
    <t>010312</t>
  </si>
  <si>
    <t>菊池　紀希</t>
  </si>
  <si>
    <t>ｷｸﾁ ｶｽﾞｷ</t>
  </si>
  <si>
    <t>小森　優佑</t>
  </si>
  <si>
    <t>ｺﾓﾘ ﾕｳｽｹ</t>
  </si>
  <si>
    <t>000601</t>
  </si>
  <si>
    <t>酒井　直樹</t>
  </si>
  <si>
    <t>ｻｶｲ ﾅｵｷ</t>
  </si>
  <si>
    <t>010309</t>
  </si>
  <si>
    <t>浦部　拓人</t>
  </si>
  <si>
    <t>ｳﾗﾍﾞ ﾀｸﾄ</t>
  </si>
  <si>
    <t>土出　明日真</t>
  </si>
  <si>
    <t>ﾂﾁﾃﾞ ｱｽﾏ</t>
  </si>
  <si>
    <t>000717</t>
  </si>
  <si>
    <t>ﾊﾏｸﾞﾁ ｺﾀﾛｳ</t>
  </si>
  <si>
    <t>010814</t>
  </si>
  <si>
    <t>末長　智幸</t>
  </si>
  <si>
    <t>ｽｴﾅｶﾞ ﾄﾓﾕｷ</t>
  </si>
  <si>
    <t>010725</t>
  </si>
  <si>
    <t>竹内　涼城</t>
  </si>
  <si>
    <t>ﾀｹｳﾁ ﾘｮｳｷ</t>
  </si>
  <si>
    <t>010425</t>
  </si>
  <si>
    <t>山口　冬馬</t>
  </si>
  <si>
    <t>ﾔﾏｸﾞﾁ ﾄｳﾏ</t>
  </si>
  <si>
    <t>020314</t>
  </si>
  <si>
    <t>増田　聖也</t>
  </si>
  <si>
    <t>ﾏｽﾀﾞ ｾｲﾔ</t>
  </si>
  <si>
    <t>011113</t>
  </si>
  <si>
    <t>佐々木　克</t>
  </si>
  <si>
    <t>ｻｻｷ ｶﾂﾐ</t>
  </si>
  <si>
    <t>020317</t>
  </si>
  <si>
    <t>ｶﾜﾔﾁ ｹｲﾀ</t>
  </si>
  <si>
    <t>010701</t>
  </si>
  <si>
    <t>河野　真志</t>
  </si>
  <si>
    <t>ｶﾜﾉ ﾀﾀﾞｼ</t>
  </si>
  <si>
    <t>010512</t>
  </si>
  <si>
    <t>ｳﾁﾀﾞ ｺｳﾀ</t>
  </si>
  <si>
    <t>020221</t>
  </si>
  <si>
    <t>ﾊﾏﾊｼ ﾏｻﾕｷ</t>
  </si>
  <si>
    <t>011105</t>
  </si>
  <si>
    <t>芦田　幸翼</t>
  </si>
  <si>
    <t>ｱｼﾀﾞ ｺｳｽｹ</t>
  </si>
  <si>
    <t>990715</t>
  </si>
  <si>
    <t>原吉　大樹</t>
  </si>
  <si>
    <t>ﾊﾗﾖｼ ﾀｲｷ</t>
  </si>
  <si>
    <t>990603</t>
  </si>
  <si>
    <t>宮内　魁大</t>
  </si>
  <si>
    <t>ﾐﾔｳﾁ ｶｲﾄ</t>
  </si>
  <si>
    <t>991022</t>
  </si>
  <si>
    <t>ﾆﾉﾐﾔ ﾕｳﾍｲ</t>
  </si>
  <si>
    <t>990525</t>
  </si>
  <si>
    <t>國谷　大地</t>
  </si>
  <si>
    <t>ｸﾆﾀﾆ ﾀﾞｲﾁ</t>
  </si>
  <si>
    <t>991005</t>
  </si>
  <si>
    <t>小泉　貴弘</t>
  </si>
  <si>
    <t>ｺｲｽﾞﾐ ﾀｶﾋﾛ</t>
  </si>
  <si>
    <t>990413</t>
  </si>
  <si>
    <t>高木　陽太</t>
  </si>
  <si>
    <t>ﾀｶｷ ﾖｳﾀ</t>
  </si>
  <si>
    <t>坪井　直紀</t>
  </si>
  <si>
    <t>ﾂﾎﾞｲ ﾅｵｷ</t>
  </si>
  <si>
    <t>ｼﾊﾞﾀ ｹｲｺﾞ</t>
  </si>
  <si>
    <t>990605</t>
  </si>
  <si>
    <t>難波　寛</t>
  </si>
  <si>
    <t>ﾅﾝﾊﾞ ﾋﾛ</t>
  </si>
  <si>
    <t>990630</t>
  </si>
  <si>
    <t>ﾅｶﾑﾗ ﾕｳﾔ</t>
  </si>
  <si>
    <t>990813</t>
  </si>
  <si>
    <t>ｳﾗﾀ ｺｳｾｲ</t>
  </si>
  <si>
    <t>990707</t>
  </si>
  <si>
    <t>坂口　博基</t>
  </si>
  <si>
    <t>ｻｶｸﾞﾁ ﾋﾛｷ</t>
  </si>
  <si>
    <t>990524</t>
  </si>
  <si>
    <t>北澤　涼雅</t>
  </si>
  <si>
    <t>ｷﾀｻﾞﾜ ﾘｮｳｶﾞ</t>
  </si>
  <si>
    <t>991103</t>
  </si>
  <si>
    <t>梶本　康太</t>
  </si>
  <si>
    <t>ｶｼﾞﾓﾄ ｺｳﾀ</t>
  </si>
  <si>
    <t>990520</t>
  </si>
  <si>
    <t>西川　遥稀</t>
  </si>
  <si>
    <t>ﾆｼｶﾜ ﾊﾙｷ</t>
  </si>
  <si>
    <t>990602</t>
  </si>
  <si>
    <t>泉　海地</t>
  </si>
  <si>
    <t>ｲｽﾞﾐ ｶｲﾁ</t>
  </si>
  <si>
    <t>ﾏﾂﾊﾞﾗ ｹｲｼﾞﾛｳ</t>
  </si>
  <si>
    <t>000213</t>
  </si>
  <si>
    <t>大川　駿</t>
  </si>
  <si>
    <t>ｵｵｶﾜ ｼｭﾝ</t>
  </si>
  <si>
    <t>000321</t>
  </si>
  <si>
    <t>宮川　大夢</t>
  </si>
  <si>
    <t>990820</t>
  </si>
  <si>
    <t>吉田　明大</t>
  </si>
  <si>
    <t>ﾖｼﾀﾞ ｱｷﾋﾛ</t>
  </si>
  <si>
    <t>000329</t>
  </si>
  <si>
    <t>小川　直勇</t>
  </si>
  <si>
    <t>ｵｶﾞﾜ ﾏｻﾀｹ</t>
  </si>
  <si>
    <t>990621</t>
  </si>
  <si>
    <t>兼子　凌一</t>
  </si>
  <si>
    <t>ｶﾈｺ ﾘｮｳｲﾁ</t>
  </si>
  <si>
    <t>990916</t>
  </si>
  <si>
    <t>北　蓮将</t>
  </si>
  <si>
    <t>ｷﾀ ﾚﾝｼｮｳ</t>
  </si>
  <si>
    <t>000302</t>
  </si>
  <si>
    <t>井上　拓也</t>
  </si>
  <si>
    <t>990502</t>
  </si>
  <si>
    <t>ｵｵﾂｷ ﾕｳｽｹ</t>
  </si>
  <si>
    <t>000518</t>
  </si>
  <si>
    <t>河村　真毅</t>
  </si>
  <si>
    <t>ｶﾜﾑﾗ ﾏｻｷ</t>
  </si>
  <si>
    <t>田口　竜也</t>
  </si>
  <si>
    <t>ﾀｸﾞﾁ ﾀﾂﾔ</t>
  </si>
  <si>
    <t>000512</t>
  </si>
  <si>
    <t>中川　諒</t>
  </si>
  <si>
    <t>ﾅｶｶﾞﾜ ﾘｮｳ</t>
  </si>
  <si>
    <t>濱野　笙大</t>
  </si>
  <si>
    <t>ﾊﾏﾉ ｼｮｳﾀﾞｲ</t>
  </si>
  <si>
    <t>原吉　龍</t>
  </si>
  <si>
    <t>ﾊﾗﾖｼ ﾘｭｳ</t>
  </si>
  <si>
    <t>000515</t>
  </si>
  <si>
    <t>ﾏﾂｻﾞｷ ﾄﾓﾔ</t>
  </si>
  <si>
    <t>北田　大貴</t>
  </si>
  <si>
    <t>000905</t>
  </si>
  <si>
    <t>田鹿　空知</t>
  </si>
  <si>
    <t>ﾀｼﾞｶ ｿﾗﾁ</t>
  </si>
  <si>
    <t>片井　宏哉</t>
  </si>
  <si>
    <t>ｶﾀｲ ﾋﾛﾔ</t>
  </si>
  <si>
    <t>ﾅｶﾞﾓﾄ ﾖｳｽｹ</t>
  </si>
  <si>
    <t>010211</t>
  </si>
  <si>
    <t>西尾　俊哉</t>
  </si>
  <si>
    <t>ﾆｼｵ ｼｭﾝﾔ</t>
  </si>
  <si>
    <t>時岡　宗生</t>
  </si>
  <si>
    <t>ﾄｷｵｶ ﾑﾈｵ</t>
  </si>
  <si>
    <t>000915</t>
  </si>
  <si>
    <t>瓜生島　甫</t>
  </si>
  <si>
    <t>ｳﾘｭｳｼﾞﾏ ﾊｼﾞﾒ</t>
  </si>
  <si>
    <t>ﾅｶﾔｽ ﾀｸﾄ</t>
  </si>
  <si>
    <t>大森　舜太郎</t>
  </si>
  <si>
    <t>ｵｵﾓﾘ ｼｭﾝﾀﾛｳ</t>
  </si>
  <si>
    <t>山口　大輔</t>
  </si>
  <si>
    <t>ﾔﾏｸﾞﾁ ﾀﾞｲｽｹ</t>
  </si>
  <si>
    <t>000804</t>
  </si>
  <si>
    <t>宮川　仁</t>
  </si>
  <si>
    <t>ﾐﾔｶﾞﾜ ｼﾞﾝ</t>
  </si>
  <si>
    <t>020120</t>
  </si>
  <si>
    <t>大石　朝陽</t>
  </si>
  <si>
    <t>ｵｵｲｼ ｱｻﾋ</t>
  </si>
  <si>
    <t>010521</t>
  </si>
  <si>
    <t>吉成　啓介</t>
  </si>
  <si>
    <t>ﾖｼﾅﾘ ｹｲｽｹ</t>
  </si>
  <si>
    <t>010821</t>
  </si>
  <si>
    <t>山本　琴拍</t>
  </si>
  <si>
    <t>ﾔﾏﾓﾄ ｺﾊｸ</t>
  </si>
  <si>
    <t>020108</t>
  </si>
  <si>
    <t>佐々木　涼介</t>
  </si>
  <si>
    <t>ｻｻｷ ﾘｮｳｽｹ</t>
  </si>
  <si>
    <t>010910</t>
  </si>
  <si>
    <t>岸本　大樹</t>
  </si>
  <si>
    <t>020325</t>
  </si>
  <si>
    <t>010615</t>
  </si>
  <si>
    <t>野上　千尋</t>
  </si>
  <si>
    <t>ﾉｶﾞﾐ ﾁﾋﾛ</t>
  </si>
  <si>
    <t>010703</t>
  </si>
  <si>
    <t>永森　智也</t>
  </si>
  <si>
    <t>ﾅｶﾞﾓﾘ ﾄﾓﾔ</t>
  </si>
  <si>
    <t>011126</t>
  </si>
  <si>
    <t>塚﨑　晃希</t>
  </si>
  <si>
    <t>ﾂｶｻﾞｷ ｺｳｷ</t>
  </si>
  <si>
    <t>011213</t>
  </si>
  <si>
    <t>三原　光生</t>
  </si>
  <si>
    <t>ﾐﾊﾗ ｺｳｾｲ</t>
  </si>
  <si>
    <t>020312</t>
  </si>
  <si>
    <t>野田　将太郎</t>
  </si>
  <si>
    <t>ﾉﾀﾞ ｼｮｳﾀﾛｳ</t>
  </si>
  <si>
    <t>010508</t>
  </si>
  <si>
    <t>雀部　凌平</t>
  </si>
  <si>
    <t>ｻｻﾍﾞ ﾘｮｳﾍｲ</t>
  </si>
  <si>
    <t>020315</t>
  </si>
  <si>
    <t>020122</t>
  </si>
  <si>
    <t>伊藤　聡志</t>
  </si>
  <si>
    <t>ｲﾄｳ ｿｳｼ</t>
  </si>
  <si>
    <t>010609</t>
  </si>
  <si>
    <t>中江　晴</t>
  </si>
  <si>
    <t>ﾅｶｴ ﾊﾙ</t>
  </si>
  <si>
    <t>010606</t>
  </si>
  <si>
    <t>今東　拓巳</t>
  </si>
  <si>
    <t>ｲﾏﾋｶﾞｼ ﾀｸﾐ</t>
  </si>
  <si>
    <t>張田　大暉</t>
  </si>
  <si>
    <t>ﾊﾘﾀ ﾀﾞｲｷ</t>
  </si>
  <si>
    <t>011028</t>
  </si>
  <si>
    <t>増田　直樹</t>
  </si>
  <si>
    <t>ﾏｽﾀﾞ ﾅｵｷ</t>
  </si>
  <si>
    <t>木村　翔太</t>
  </si>
  <si>
    <t>筒井　涼太</t>
  </si>
  <si>
    <t>ﾂﾂｲ ﾘｮｳﾀ</t>
  </si>
  <si>
    <t>前田　颯真</t>
  </si>
  <si>
    <t>ﾏｴﾀﾞ ｿｳﾏ</t>
  </si>
  <si>
    <t>000320</t>
  </si>
  <si>
    <t>坊池　一真</t>
  </si>
  <si>
    <t>ﾎﾞｳｲｹ ｶｽﾞﾏ</t>
  </si>
  <si>
    <t>000114</t>
  </si>
  <si>
    <t>本多　諒平</t>
  </si>
  <si>
    <t>ﾎﾝﾀﾞ ﾘｮｳﾍｲ</t>
  </si>
  <si>
    <t>東野　耕大</t>
  </si>
  <si>
    <t>ﾋｶﾞｼﾉ ｺｳﾀ</t>
  </si>
  <si>
    <t>北原　颯真</t>
  </si>
  <si>
    <t>ｷﾀﾊﾗ ｿｳﾏ</t>
  </si>
  <si>
    <t>木村　貴博</t>
  </si>
  <si>
    <t>ｷﾑﾗ ﾀｶﾋﾛ</t>
  </si>
  <si>
    <t>小川　弘晃</t>
  </si>
  <si>
    <t>ｵｶﾞﾜ ﾋﾛｱｷ</t>
  </si>
  <si>
    <t>吉岡　航平</t>
  </si>
  <si>
    <t>ﾖｼｵｶ ｺｳﾍｲ</t>
  </si>
  <si>
    <t>村上　拓哉</t>
  </si>
  <si>
    <t>ﾑﾗｶﾐ ﾀｸﾔ</t>
  </si>
  <si>
    <t>齋藤　知治</t>
  </si>
  <si>
    <t>ｻｲﾄｳ ﾁﾊﾙ</t>
  </si>
  <si>
    <t>大村　陽輝</t>
  </si>
  <si>
    <t>ｵｵﾑﾗ ﾊﾙｷ</t>
  </si>
  <si>
    <t>宇野　秀明</t>
  </si>
  <si>
    <t>ｳﾉ ﾋﾃﾞｱｷ</t>
  </si>
  <si>
    <t>土橋　英悟</t>
  </si>
  <si>
    <t>ﾂﾁﾊｼ ｴｲｺﾞ</t>
  </si>
  <si>
    <t>久山　康成</t>
  </si>
  <si>
    <t>ｸﾔﾏ ﾔｽﾅﾘ</t>
  </si>
  <si>
    <t>000317</t>
  </si>
  <si>
    <t>斉藤　風雅</t>
  </si>
  <si>
    <t>ｻｲﾄｳ ﾌｳｶﾞ</t>
  </si>
  <si>
    <t>岐保　翔斗</t>
  </si>
  <si>
    <t>ｷﾞﾎﾞ ｼｮｳﾄ</t>
  </si>
  <si>
    <t>岩谷　悠</t>
  </si>
  <si>
    <t>ｲﾜﾀﾆ ﾕｳ</t>
  </si>
  <si>
    <t>山内　皓太</t>
  </si>
  <si>
    <t>ﾔﾏｳﾁ ｺｳﾀ</t>
  </si>
  <si>
    <t>穴井　晴稀</t>
  </si>
  <si>
    <t>ｱﾅｲ ﾊﾙｷ</t>
  </si>
  <si>
    <t>阪本　育</t>
  </si>
  <si>
    <t>ｻｶﾓﾄ ｲｸ</t>
  </si>
  <si>
    <t>001003</t>
  </si>
  <si>
    <t>嶋谷　鐘二郎</t>
  </si>
  <si>
    <t>ｼﾏﾀﾆ ｼｮｳｼﾞﾛｳ</t>
  </si>
  <si>
    <t>000420</t>
  </si>
  <si>
    <t>市林　佳育</t>
  </si>
  <si>
    <t>ｲﾁﾊﾞﾔｼ ｶｲ</t>
  </si>
  <si>
    <t>010319</t>
  </si>
  <si>
    <t>橋本　颯太</t>
  </si>
  <si>
    <t>ﾊｼﾓﾄ ｿｳﾀ</t>
  </si>
  <si>
    <t>内海　祐樹</t>
  </si>
  <si>
    <t>ｳﾂﾐ ﾕｳｷ</t>
  </si>
  <si>
    <t>000819</t>
  </si>
  <si>
    <t>松本　駿</t>
  </si>
  <si>
    <t>ﾏﾂﾓﾄ ｼｭﾝ</t>
  </si>
  <si>
    <t>000414</t>
  </si>
  <si>
    <t>藤田　智也</t>
  </si>
  <si>
    <t>ﾌｼﾞﾀ ﾄﾓﾔ</t>
  </si>
  <si>
    <t>大髙　肇</t>
  </si>
  <si>
    <t>ｵｵﾀｶ ﾊｼﾞﾒ</t>
  </si>
  <si>
    <t>森　祐介</t>
  </si>
  <si>
    <t>ﾓﾘ ﾕｳｽｹ</t>
  </si>
  <si>
    <t>野志　彪海</t>
  </si>
  <si>
    <t>ﾉｼ ﾋｭｳｶﾞ</t>
  </si>
  <si>
    <t>010106</t>
  </si>
  <si>
    <t>中村　竜也</t>
  </si>
  <si>
    <t>ﾅｶﾑﾗ ﾀﾂﾔ</t>
  </si>
  <si>
    <t>000922</t>
  </si>
  <si>
    <t>高木　大和</t>
  </si>
  <si>
    <t>ﾀｶｷﾞ ﾔﾏﾄ</t>
  </si>
  <si>
    <t>角田　龍</t>
  </si>
  <si>
    <t>ｶｸﾀﾞ ﾘｮｳ</t>
  </si>
  <si>
    <t>小澤　暖人</t>
  </si>
  <si>
    <t>ｺｻﾞﾜ ﾊﾙﾄ</t>
  </si>
  <si>
    <t>山本　義達</t>
  </si>
  <si>
    <t>ﾔﾏﾓﾄ ﾖｼﾀﾂ</t>
  </si>
  <si>
    <t>土本　大誠</t>
  </si>
  <si>
    <t>ﾂﾁﾓﾄ ﾀｲｾｲ</t>
  </si>
  <si>
    <t>久保田　英樹</t>
  </si>
  <si>
    <t>ｸﾎﾞﾀ ﾋﾃﾞｷ</t>
  </si>
  <si>
    <t>000830</t>
  </si>
  <si>
    <t>藤原　悠帆</t>
  </si>
  <si>
    <t>ﾌｼﾞﾜﾗ ﾕｳﾎ</t>
  </si>
  <si>
    <t>原　義人</t>
  </si>
  <si>
    <t>ﾊﾗ ﾖｼﾄ</t>
  </si>
  <si>
    <t>谷川　啓斗</t>
  </si>
  <si>
    <t>ﾀﾆｶﾞﾜ ﾋﾛﾄ</t>
  </si>
  <si>
    <t>名原　大樹</t>
  </si>
  <si>
    <t>ﾅﾊﾞﾗ ﾀﾞｲｷ</t>
  </si>
  <si>
    <t>柘植　康生</t>
  </si>
  <si>
    <t>ﾂｹﾞ ｺｳｾｲ</t>
  </si>
  <si>
    <t>000921</t>
  </si>
  <si>
    <t>佐々木　健人</t>
  </si>
  <si>
    <t>ｻｻｷ ｹﾝﾄ</t>
  </si>
  <si>
    <t>010224</t>
  </si>
  <si>
    <t>大前　開洋</t>
  </si>
  <si>
    <t>ｵｵﾏｴ ｶｲﾖｳ</t>
  </si>
  <si>
    <t>010327</t>
  </si>
  <si>
    <t>川久保　達矢</t>
  </si>
  <si>
    <t>ｶﾜｸﾎﾞ ﾀﾂﾔ</t>
  </si>
  <si>
    <t>010111</t>
  </si>
  <si>
    <t>大戸　隆正</t>
  </si>
  <si>
    <t>ｵｵﾄ ﾘｭｳｾｲ</t>
  </si>
  <si>
    <t>000707</t>
  </si>
  <si>
    <t>谷　慶悟</t>
  </si>
  <si>
    <t>ﾀﾆ ｹｲｺﾞ</t>
  </si>
  <si>
    <t>990416</t>
  </si>
  <si>
    <t>上村　悠斗</t>
  </si>
  <si>
    <t>ｳｴﾑﾗ ﾕｳﾄ</t>
  </si>
  <si>
    <t>000710</t>
  </si>
  <si>
    <t>伊藤　仁</t>
  </si>
  <si>
    <t>ｲﾄｳ ﾋﾛｼ</t>
  </si>
  <si>
    <t>010410</t>
  </si>
  <si>
    <t>ｶﾒﾀﾞ ｼﾞﾝｲﾁﾛｳ</t>
  </si>
  <si>
    <t>010828</t>
  </si>
  <si>
    <t>増田　潮音</t>
  </si>
  <si>
    <t>ﾏｽﾀﾞ ｼｵﾝ</t>
  </si>
  <si>
    <t>010909</t>
  </si>
  <si>
    <t>宮内　和哉</t>
  </si>
  <si>
    <t>ﾐﾔｳﾁ ｶｽﾞﾔ</t>
  </si>
  <si>
    <t>011030</t>
  </si>
  <si>
    <t>藤井　恒輝</t>
  </si>
  <si>
    <t>ﾌｼﾞｲ ｺｳｷ</t>
  </si>
  <si>
    <t>010826</t>
  </si>
  <si>
    <t>坂東　日向</t>
  </si>
  <si>
    <t>ﾊﾞﾝﾄﾞｳ ﾋｭｳｶﾞ</t>
  </si>
  <si>
    <t>010524</t>
  </si>
  <si>
    <t>藤戸　涼達</t>
  </si>
  <si>
    <t>ﾌｼﾞﾄ ﾘｮｳﾀﾂ</t>
  </si>
  <si>
    <t>寺田　裕真</t>
  </si>
  <si>
    <t>ﾃﾗﾀﾞ ﾕｳﾏ</t>
  </si>
  <si>
    <t>010502</t>
  </si>
  <si>
    <t>大野　佳太朗</t>
  </si>
  <si>
    <t>ｵｵﾉ ｹｲﾀﾛｳ</t>
  </si>
  <si>
    <t>020316</t>
  </si>
  <si>
    <t>岡部　元紀</t>
  </si>
  <si>
    <t>ｵｶﾍﾞ ﾓﾄｷ</t>
  </si>
  <si>
    <t>010328</t>
  </si>
  <si>
    <t>石田　健人</t>
  </si>
  <si>
    <t>ｲｼﾀﾞ ｹﾝﾄ</t>
  </si>
  <si>
    <t>000616</t>
  </si>
  <si>
    <t>潮崎　羽</t>
  </si>
  <si>
    <t>土屋　維智彦</t>
  </si>
  <si>
    <t>松井　そら</t>
  </si>
  <si>
    <t>小谷　哲</t>
  </si>
  <si>
    <t>水野　廉也</t>
  </si>
  <si>
    <t>加藤　寿昂</t>
  </si>
  <si>
    <t>中尾　友哉</t>
  </si>
  <si>
    <t>ﾅｶｵ ﾕｳﾔ</t>
  </si>
  <si>
    <t>991026</t>
  </si>
  <si>
    <t>阪口　裕飛</t>
  </si>
  <si>
    <t>ｻｶｸﾞﾁ ﾕｳﾋ</t>
  </si>
  <si>
    <t>990705</t>
  </si>
  <si>
    <t>足立　舜</t>
  </si>
  <si>
    <t>ｱﾀﾞﾁ ｼｭﾝ</t>
  </si>
  <si>
    <t>柳原　拓海</t>
  </si>
  <si>
    <t>ﾔﾅｷﾞﾊﾗ ﾀｸﾐ</t>
  </si>
  <si>
    <t>990811</t>
  </si>
  <si>
    <t>仲村　快太</t>
  </si>
  <si>
    <t>ﾅｶﾑﾗ ｶｲﾄ</t>
  </si>
  <si>
    <t>981004</t>
  </si>
  <si>
    <t>岩井　響平</t>
  </si>
  <si>
    <t>ｲﾜｲ ｷｮｳﾍｲ</t>
  </si>
  <si>
    <t>武波　夏輝</t>
  </si>
  <si>
    <t>ﾀｹﾅﾐ ﾅﾂｷ</t>
  </si>
  <si>
    <t>黒川　泰暉</t>
  </si>
  <si>
    <t>ｸﾛｶﾜ ﾔｽｷ</t>
  </si>
  <si>
    <t>991129</t>
  </si>
  <si>
    <t>森本　健太</t>
  </si>
  <si>
    <t>ﾓﾘﾓﾄ ｹﾝﾀ</t>
  </si>
  <si>
    <t>000306</t>
  </si>
  <si>
    <t>藤田　雄大</t>
  </si>
  <si>
    <t>ﾌｼﾞﾀ ﾕｳﾀﾞｲ</t>
  </si>
  <si>
    <t>990421</t>
  </si>
  <si>
    <t>鈴木　洋太郎</t>
  </si>
  <si>
    <t>ｽｽﾞｷ ﾖｳﾀﾛｳ</t>
  </si>
  <si>
    <t>000102</t>
  </si>
  <si>
    <t>吉村　柊太</t>
  </si>
  <si>
    <t>ﾖｼﾑﾗ ｼｭｳﾀ</t>
  </si>
  <si>
    <t>乙守　倫太朗</t>
  </si>
  <si>
    <t>ｵﾄﾓﾘ ﾘﾝﾀﾛｳ</t>
  </si>
  <si>
    <t>990704</t>
  </si>
  <si>
    <t>川　俊太</t>
  </si>
  <si>
    <t>ｶﾜ ｼｭﾝﾀ</t>
  </si>
  <si>
    <t>川井　景太</t>
  </si>
  <si>
    <t>ｶﾜｲ ｹｲﾀ</t>
  </si>
  <si>
    <t>990828</t>
  </si>
  <si>
    <t>酒井　良佑</t>
  </si>
  <si>
    <t>ｻｶｲ ﾘｮｳｽｹ</t>
  </si>
  <si>
    <t>清水　厚佑</t>
  </si>
  <si>
    <t>ｼﾐｽﾞ ｺｳｽｹ</t>
  </si>
  <si>
    <t>990118</t>
  </si>
  <si>
    <t>田中　大智</t>
  </si>
  <si>
    <t>ﾀﾅｶ ﾀｲﾁ</t>
  </si>
  <si>
    <t>991207</t>
  </si>
  <si>
    <t>鶴見　薫樹</t>
  </si>
  <si>
    <t>ﾂﾙﾐ ﾏｻｷ</t>
  </si>
  <si>
    <t>ﾃｲ ｾｲｺｳ</t>
  </si>
  <si>
    <t>永田　智季</t>
  </si>
  <si>
    <t>ﾅｶﾞﾀ ﾄﾓｷ</t>
  </si>
  <si>
    <t>000110</t>
  </si>
  <si>
    <t>野田　真志</t>
  </si>
  <si>
    <t>ﾉﾀﾞ ｼﾝｼﾞ</t>
  </si>
  <si>
    <t>平岡　拓</t>
  </si>
  <si>
    <t>ﾋﾗｵｶ ﾀｸ</t>
  </si>
  <si>
    <t>前田　朝陽</t>
  </si>
  <si>
    <t>ﾏｴﾀﾞ ｱｻﾋ</t>
  </si>
  <si>
    <t>990428</t>
  </si>
  <si>
    <t>村田　憧哉</t>
  </si>
  <si>
    <t>ﾑﾗﾀ ﾄｳﾔ</t>
  </si>
  <si>
    <t>山野　陽集</t>
  </si>
  <si>
    <t>ﾔﾏﾉ ﾖｳｼｭｳ</t>
  </si>
  <si>
    <t>990714</t>
  </si>
  <si>
    <t>湯谷　樹生</t>
  </si>
  <si>
    <t>ﾕﾀﾆ ﾀﾂｷ</t>
  </si>
  <si>
    <t>990806</t>
  </si>
  <si>
    <t>松原　耕平</t>
  </si>
  <si>
    <t>ﾏﾂﾊﾞﾗ ｺｳﾍｲ</t>
  </si>
  <si>
    <t>田中　宏樹</t>
  </si>
  <si>
    <t>000107</t>
  </si>
  <si>
    <t>室　和希</t>
  </si>
  <si>
    <t>ﾑﾛ ｶｽﾞｷ</t>
  </si>
  <si>
    <t>眞鍋　聡志</t>
  </si>
  <si>
    <t>ﾏﾅﾍﾞ ｻﾄｼ</t>
  </si>
  <si>
    <t>001004</t>
  </si>
  <si>
    <t>坂本　璃月</t>
  </si>
  <si>
    <t>ｻｶﾓﾄ ﾘﾂｷ</t>
  </si>
  <si>
    <t>001210</t>
  </si>
  <si>
    <t>中村　鮎夢</t>
  </si>
  <si>
    <t>ﾅｶﾑﾗ ｱﾕﾑ</t>
  </si>
  <si>
    <t>000421</t>
  </si>
  <si>
    <t>山田　大智</t>
  </si>
  <si>
    <t>ﾔﾏﾀﾞ ﾀﾞｲﾁ</t>
  </si>
  <si>
    <t>池田　尚平</t>
  </si>
  <si>
    <t>ｲｹﾀﾞ ｼｮｳﾍｲ</t>
  </si>
  <si>
    <t>991206</t>
  </si>
  <si>
    <t>松岡　健</t>
  </si>
  <si>
    <t>ﾏﾂｵｶ ﾂﾖｼ</t>
  </si>
  <si>
    <t>000408</t>
  </si>
  <si>
    <t>山口　佐助</t>
  </si>
  <si>
    <t>ﾔﾏｸﾞﾁ ｻｽｹ</t>
  </si>
  <si>
    <t>000910</t>
  </si>
  <si>
    <t>佐藤　巧実</t>
  </si>
  <si>
    <t>ｻﾄｳ ﾀｸﾏ</t>
  </si>
  <si>
    <t>ﾀｶﾊｼ ｱﾂﾄｼ</t>
  </si>
  <si>
    <t>髙橋　侃凱</t>
  </si>
  <si>
    <t>ﾀｶﾊｼ ﾔｽﾄｷ</t>
  </si>
  <si>
    <t>吉田　悠樹</t>
  </si>
  <si>
    <t>ﾖｼﾀﾞ ﾕｳｷ</t>
  </si>
  <si>
    <t>今西　直</t>
  </si>
  <si>
    <t>ｲﾏﾆｼ ｽﾅｵ</t>
  </si>
  <si>
    <t>000417</t>
  </si>
  <si>
    <t>髙重　広</t>
  </si>
  <si>
    <t>ﾀｶｼｹﾞ ﾋﾛｼ</t>
  </si>
  <si>
    <t>川口　修大</t>
  </si>
  <si>
    <t>ｶﾜｸﾞﾁ ｼｭｳﾄ</t>
  </si>
  <si>
    <t>001202</t>
  </si>
  <si>
    <t>小崎　舜真</t>
  </si>
  <si>
    <t>ｺｻﾞｷ ｼｭﾝﾏ</t>
  </si>
  <si>
    <t>安在　森祐</t>
  </si>
  <si>
    <t>前田　篤志</t>
  </si>
  <si>
    <t>ﾏｴﾀﾞ ｱﾂｼ</t>
  </si>
  <si>
    <t>990519</t>
  </si>
  <si>
    <t>伊藤　宏至</t>
  </si>
  <si>
    <t>ｲﾄｳ ｺｳｼ</t>
  </si>
  <si>
    <t>990517</t>
  </si>
  <si>
    <t>井上　航</t>
  </si>
  <si>
    <t>ｲﾉｳｴ ﾜﾀﾙ</t>
  </si>
  <si>
    <t>990725</t>
  </si>
  <si>
    <t>武村　知浩</t>
  </si>
  <si>
    <t>ﾀｹﾑﾗ ﾄﾓﾋﾛ</t>
  </si>
  <si>
    <t>991225</t>
  </si>
  <si>
    <t>990506</t>
  </si>
  <si>
    <t>湯川　宗志</t>
  </si>
  <si>
    <t>ﾕｶﾜ ｿｳｼ</t>
  </si>
  <si>
    <t>000217</t>
  </si>
  <si>
    <t>田中　瑛大</t>
  </si>
  <si>
    <t>ﾀﾅｶ ｱｷﾄ</t>
  </si>
  <si>
    <t>上村　直輝</t>
  </si>
  <si>
    <t>ｳｴﾑﾗ ﾅｵｷ</t>
  </si>
  <si>
    <t>990526</t>
  </si>
  <si>
    <t>川口　翔也</t>
  </si>
  <si>
    <t>ｶﾜｸﾞﾁ ｼｮｳﾔ</t>
  </si>
  <si>
    <t>岩村　真希</t>
  </si>
  <si>
    <t>ｲﾜﾑﾗ ﾏｻｷ</t>
  </si>
  <si>
    <t>ｱﾗｲ ﾕｳﾀ</t>
  </si>
  <si>
    <t>中村　恭輔</t>
  </si>
  <si>
    <t>ﾅｶﾑﾗ ｷｮｳｽｹ</t>
  </si>
  <si>
    <t>000701</t>
  </si>
  <si>
    <t>西嶋　将也</t>
  </si>
  <si>
    <t>ﾆｼｼﾞﾏ ﾏｻﾔ</t>
  </si>
  <si>
    <t>松平　佑介</t>
  </si>
  <si>
    <t>ﾏﾂﾋﾗ ﾕｳｽｹ</t>
  </si>
  <si>
    <t>ﾅｶｶﾞﾜ ｶｽﾞﾋﾄ</t>
  </si>
  <si>
    <t>笹田　仁</t>
  </si>
  <si>
    <t>ｻｻﾀﾞ ｼﾞﾝ</t>
  </si>
  <si>
    <t>佐藤　育空</t>
  </si>
  <si>
    <t>ｻﾄｳ ﾅﾙﾀｶ</t>
  </si>
  <si>
    <t>001001</t>
  </si>
  <si>
    <t>宮内　浩志</t>
  </si>
  <si>
    <t>南　侑馬</t>
  </si>
  <si>
    <t>ﾐﾅﾐ ﾕｳﾏ</t>
  </si>
  <si>
    <t>亀井　祐貴</t>
  </si>
  <si>
    <t>ｶﾒｲ ﾕｳｷ</t>
  </si>
  <si>
    <t>000517</t>
  </si>
  <si>
    <t>垣内　航汰</t>
  </si>
  <si>
    <t>ｶｷｳﾁ ｺｳﾀ</t>
  </si>
  <si>
    <t>鈴木　大</t>
  </si>
  <si>
    <t>000516</t>
  </si>
  <si>
    <t>001225</t>
  </si>
  <si>
    <t>國樹　陽斗</t>
  </si>
  <si>
    <t>ｸﾆｷ ﾊﾙﾄ</t>
  </si>
  <si>
    <t>000618</t>
  </si>
  <si>
    <t>渋谷　朋暉</t>
  </si>
  <si>
    <t>田原　蒼嗣</t>
  </si>
  <si>
    <t>ﾀﾊﾗ ｿｳｼ</t>
  </si>
  <si>
    <t>000926</t>
  </si>
  <si>
    <t>藤野　孝太郎</t>
  </si>
  <si>
    <t>ﾌｼﾞﾉ ｺｳﾀﾛｳ</t>
  </si>
  <si>
    <t>010114</t>
  </si>
  <si>
    <t>岩崎　誠</t>
  </si>
  <si>
    <t>ｲﾜｻｷ ﾏｺﾄ</t>
  </si>
  <si>
    <t>011122</t>
  </si>
  <si>
    <t>片野　真弥</t>
  </si>
  <si>
    <t>ｶﾀﾉ ﾏﾔ</t>
  </si>
  <si>
    <t>011016</t>
  </si>
  <si>
    <t>北浦　稔</t>
  </si>
  <si>
    <t>ｷﾀｳﾗ ｼﾞﾝ</t>
  </si>
  <si>
    <t>010622</t>
  </si>
  <si>
    <t>鈴木　彪真</t>
  </si>
  <si>
    <t>ｽｽﾞｷ ﾋｭｳﾏ</t>
  </si>
  <si>
    <t>010409</t>
  </si>
  <si>
    <t>瀬尾　京佑</t>
  </si>
  <si>
    <t>ｾｵ ｷｮｳｽｹ</t>
  </si>
  <si>
    <t>010422</t>
  </si>
  <si>
    <t>松村　文太</t>
  </si>
  <si>
    <t>ﾏﾂﾑﾗ ﾌﾞﾝﾀ</t>
  </si>
  <si>
    <t>011121</t>
  </si>
  <si>
    <t>020207</t>
  </si>
  <si>
    <t>朝山　航大</t>
  </si>
  <si>
    <t>ｱｻﾔﾏ ｺｳﾀﾞｲ</t>
  </si>
  <si>
    <t>010406</t>
  </si>
  <si>
    <t>010829</t>
  </si>
  <si>
    <t>奥　大地</t>
  </si>
  <si>
    <t>ｵｸ ﾀﾞｲﾁ</t>
  </si>
  <si>
    <t>011231</t>
  </si>
  <si>
    <t>水谷　颯佑</t>
  </si>
  <si>
    <t>ﾐｽﾞﾀﾆ ｿｳｽｹ</t>
  </si>
  <si>
    <t>宮井　康貴</t>
  </si>
  <si>
    <t>ﾐﾔｲ ｺｳｷ</t>
  </si>
  <si>
    <t>010614</t>
  </si>
  <si>
    <t>山内　勇人</t>
  </si>
  <si>
    <t>ﾔﾏｳﾁ ﾊﾔﾄ</t>
  </si>
  <si>
    <t>010626</t>
  </si>
  <si>
    <t>井上　潤弥</t>
  </si>
  <si>
    <t>ｲﾉｳｴ ｼﾞｭﾝﾔ</t>
  </si>
  <si>
    <t>001016</t>
  </si>
  <si>
    <t>島田　健汰</t>
  </si>
  <si>
    <t>ｼﾏﾀﾞ ｹﾝﾀ</t>
  </si>
  <si>
    <t>古屋鋪　有真</t>
  </si>
  <si>
    <t>ﾌﾙﾔｼｷ ﾕｳﾏ</t>
  </si>
  <si>
    <t>000409</t>
  </si>
  <si>
    <t>今村　駿弥</t>
  </si>
  <si>
    <t>ｲﾏﾑﾗ ｼｭﾝﾔ</t>
  </si>
  <si>
    <t>010629</t>
  </si>
  <si>
    <t>991218</t>
  </si>
  <si>
    <t>猪飼　晃弘</t>
  </si>
  <si>
    <t>ｲｶｲ ｱｷﾋﾛ</t>
  </si>
  <si>
    <t>川村　亮太</t>
  </si>
  <si>
    <t>ｶﾜﾑﾗ ﾘｮｳﾀ</t>
  </si>
  <si>
    <t>991109</t>
  </si>
  <si>
    <t>神野　凌大朗</t>
  </si>
  <si>
    <t>ｶﾝﾉ ﾘｮｳﾀﾛｳ</t>
  </si>
  <si>
    <t>木谷　聡太</t>
  </si>
  <si>
    <t>ｷﾀﾆ ｿｳﾀ</t>
  </si>
  <si>
    <t>小西　祥生</t>
  </si>
  <si>
    <t>ｺﾆｼ ｼｮｳｷ</t>
  </si>
  <si>
    <t>郡　翔大</t>
  </si>
  <si>
    <t>ｺｵﾘ ｼｮｳﾀ</t>
  </si>
  <si>
    <t>990818</t>
  </si>
  <si>
    <t>小山　和琴</t>
  </si>
  <si>
    <t>ｺﾔﾏ ﾜｺﾄ</t>
  </si>
  <si>
    <t>990930</t>
  </si>
  <si>
    <t>堺　颯人</t>
  </si>
  <si>
    <t>ｻｶｲ ﾊﾔﾄ</t>
  </si>
  <si>
    <t>000326</t>
  </si>
  <si>
    <t>清水　一希</t>
  </si>
  <si>
    <t>曽根　颯</t>
  </si>
  <si>
    <t>ｿﾈ ﾊﾔﾃ</t>
  </si>
  <si>
    <t>000103</t>
  </si>
  <si>
    <t>寺西　健</t>
  </si>
  <si>
    <t>ﾃﾗﾆｼ ﾀｹﾙ</t>
  </si>
  <si>
    <t>堂本　昌暉</t>
  </si>
  <si>
    <t>ﾄﾞｳﾓﾄ ﾏｻｷ</t>
  </si>
  <si>
    <t>990424</t>
  </si>
  <si>
    <t>中井　一紀</t>
  </si>
  <si>
    <t>ﾅｶｲ ｲﾂｷ</t>
  </si>
  <si>
    <t>西谷　昌弘</t>
  </si>
  <si>
    <t>ﾆｼﾀﾆ ﾏｻﾋﾛ</t>
  </si>
  <si>
    <t>990612</t>
  </si>
  <si>
    <t>波江野　響</t>
  </si>
  <si>
    <t>ﾊｴﾉ ﾋﾋﾞｷ</t>
  </si>
  <si>
    <t>991031</t>
  </si>
  <si>
    <t>平川　亮太</t>
  </si>
  <si>
    <t>ﾋﾗｶﾜ ﾘｮｳﾀ</t>
  </si>
  <si>
    <t>三木　虎太郎</t>
  </si>
  <si>
    <t>ﾐｷ ｺﾀﾛｳ</t>
  </si>
  <si>
    <t>森脇　蓮</t>
  </si>
  <si>
    <t>ﾓﾘﾜｷ ﾚﾝ</t>
  </si>
  <si>
    <t>吉本　優大</t>
  </si>
  <si>
    <t>ﾖｼﾓﾄ ﾕｳﾀﾞｲ</t>
  </si>
  <si>
    <t>991117</t>
  </si>
  <si>
    <t>市田　晃成</t>
  </si>
  <si>
    <t>ｲﾁﾀﾞ ｺｳｾｲ</t>
  </si>
  <si>
    <t>岡田　雅之</t>
  </si>
  <si>
    <t>ｵｶﾀﾞ ﾏｻﾕｷ</t>
  </si>
  <si>
    <t>音村　篤海</t>
  </si>
  <si>
    <t>ｵﾄﾑﾗ ｱﾂﾐ</t>
  </si>
  <si>
    <t>金田　拓己</t>
  </si>
  <si>
    <t>ｶﾈﾀﾞ ﾀｸﾐ</t>
  </si>
  <si>
    <t>001113</t>
  </si>
  <si>
    <t>小森　裕士郎</t>
  </si>
  <si>
    <t>ｺﾓﾘ ﾕｳｼﾛｳ</t>
  </si>
  <si>
    <t>佐々木　祐弥</t>
  </si>
  <si>
    <t>ｻｻｷ ﾕｳﾔ</t>
  </si>
  <si>
    <t>佐野　義公</t>
  </si>
  <si>
    <t>ｻﾉ ﾖｼﾕｷ</t>
  </si>
  <si>
    <t>010301</t>
  </si>
  <si>
    <t>竹本　匠吾</t>
  </si>
  <si>
    <t>ﾀｹﾓﾄ ｼｮｳｺﾞ</t>
  </si>
  <si>
    <t>塚本　蒼麻</t>
  </si>
  <si>
    <t>ﾂｶﾓﾄ ｿｳﾏ</t>
  </si>
  <si>
    <t>000528</t>
  </si>
  <si>
    <t>中藤　立紀</t>
  </si>
  <si>
    <t>ﾅｶﾌｼﾞ ﾘﾂｷ</t>
  </si>
  <si>
    <t>010115</t>
  </si>
  <si>
    <t>中村　太星</t>
  </si>
  <si>
    <t>ﾅｶﾑﾗ ﾀｲｾｲ</t>
  </si>
  <si>
    <t>000620</t>
  </si>
  <si>
    <t>畚野　翔太</t>
  </si>
  <si>
    <t>ﾌｺﾞﾉ ｼｮｳﾀ</t>
  </si>
  <si>
    <t>藤原　玲王</t>
  </si>
  <si>
    <t>ﾌｼﾞﾜﾗ ﾚｵ</t>
  </si>
  <si>
    <t>000831</t>
  </si>
  <si>
    <t>森口　和寿</t>
  </si>
  <si>
    <t>ﾓﾘｸﾞﾁ ｶｽﾞﾋｻ</t>
  </si>
  <si>
    <t>矢野　正也</t>
  </si>
  <si>
    <t>ﾔﾉ ﾏｻﾔ</t>
  </si>
  <si>
    <t>000607</t>
  </si>
  <si>
    <t>吉井　圭太</t>
  </si>
  <si>
    <t>ﾖｼｲ ｹｲﾀ</t>
  </si>
  <si>
    <t>大西　龍武</t>
  </si>
  <si>
    <t>ｵｵﾆｼ ﾘｭｳﾏ</t>
  </si>
  <si>
    <t>020320</t>
  </si>
  <si>
    <t>片岡　幸大</t>
  </si>
  <si>
    <t>ｶﾀｵｶ ｺｳﾀ</t>
  </si>
  <si>
    <t>011014</t>
  </si>
  <si>
    <t>菊井　海稀</t>
  </si>
  <si>
    <t>ｷｸｲ ｶｲｷ</t>
  </si>
  <si>
    <t>010707</t>
  </si>
  <si>
    <t>土井　悠平</t>
  </si>
  <si>
    <t>ﾄﾞｲ ﾕｳﾍｲ</t>
  </si>
  <si>
    <t>020119</t>
  </si>
  <si>
    <t>三木　稜士</t>
  </si>
  <si>
    <t>ﾐｷ ﾘｮｳｼﾞ</t>
  </si>
  <si>
    <t>010412</t>
  </si>
  <si>
    <t>河合　和司</t>
  </si>
  <si>
    <t>ｶﾜｲ ｶｽﾞｼ</t>
  </si>
  <si>
    <t>ﾊﾟﾝ ｿﾄﾞ</t>
  </si>
  <si>
    <t>安部　巴稀</t>
  </si>
  <si>
    <t>ｱﾍﾞ ﾄﾓｷ</t>
  </si>
  <si>
    <t>000309</t>
  </si>
  <si>
    <t>阿部　直樹</t>
  </si>
  <si>
    <t>ｱﾍﾞ ﾅｵｷ</t>
  </si>
  <si>
    <t>寺崎　一輝</t>
  </si>
  <si>
    <t>ﾃﾗｻｷ ｶｽﾞｷ</t>
  </si>
  <si>
    <t>林　悠仁</t>
  </si>
  <si>
    <t>ﾊﾔｼ ﾕｳｼﾞﾝ</t>
  </si>
  <si>
    <t>990922</t>
  </si>
  <si>
    <t>山中　大輝</t>
  </si>
  <si>
    <t>ﾔﾏﾅｶ ﾀﾞｲｷ</t>
  </si>
  <si>
    <t>米田　拓海</t>
  </si>
  <si>
    <t>ﾖﾈﾀﾞ ﾀｸﾐ</t>
  </si>
  <si>
    <t>胡　暁越</t>
  </si>
  <si>
    <t>ｺ ｷﾞｮｳｴﾂ</t>
  </si>
  <si>
    <t>寺本　樹</t>
  </si>
  <si>
    <t>ﾃﾗﾓﾄ ﾀﾂｷ</t>
  </si>
  <si>
    <t>安井　颯汰</t>
  </si>
  <si>
    <t>ﾔｽｲ ｿｳﾀ</t>
  </si>
  <si>
    <t>長野　哲也</t>
  </si>
  <si>
    <t>ﾅｶﾞﾉ ﾃﾂﾔ</t>
  </si>
  <si>
    <t>000530</t>
  </si>
  <si>
    <t>塩畑　武流</t>
  </si>
  <si>
    <t>ｼｵﾊﾀ ﾀｹﾙ</t>
  </si>
  <si>
    <t>木村　竜晟</t>
  </si>
  <si>
    <t>ｷﾑﾗ ﾘｭｳｾｲ</t>
  </si>
  <si>
    <t>堀田　和志</t>
  </si>
  <si>
    <t>ﾎﾘﾀ ｶｽﾞｼ</t>
  </si>
  <si>
    <t>010316</t>
  </si>
  <si>
    <t>小杉　和哉</t>
  </si>
  <si>
    <t>ｺｽｷﾞ ｶｽﾞﾔ</t>
  </si>
  <si>
    <t>西原　明希</t>
  </si>
  <si>
    <t>ｻｲﾊﾗ ﾊﾙｷ</t>
  </si>
  <si>
    <t>内藤　源一郎</t>
  </si>
  <si>
    <t>ﾅｲﾄｳ ｹﾞﾝｲﾁﾛｳ</t>
  </si>
  <si>
    <t>020110</t>
  </si>
  <si>
    <t>田中　陽介</t>
  </si>
  <si>
    <t>ﾀﾅｶ ﾖｳｽｹ</t>
  </si>
  <si>
    <t>010714</t>
  </si>
  <si>
    <t>中島　央人</t>
  </si>
  <si>
    <t>ﾅｶｼﾏ ﾋﾛﾄ</t>
  </si>
  <si>
    <t>稗田　敦哉</t>
  </si>
  <si>
    <t>ﾋｴﾀﾞ ｱﾂﾔ</t>
  </si>
  <si>
    <t>011209</t>
  </si>
  <si>
    <t>末吉　拓海</t>
  </si>
  <si>
    <t>ｽｴﾖｼ ﾀｸﾐ</t>
  </si>
  <si>
    <t>990719</t>
  </si>
  <si>
    <t>行本　興紀</t>
  </si>
  <si>
    <t>ﾕｸﾓﾄ ｺｳｷ</t>
  </si>
  <si>
    <t>黒田　真啓</t>
  </si>
  <si>
    <t>ｸﾛﾀﾞ ﾏｻﾋﾛ</t>
  </si>
  <si>
    <t>井川　拓</t>
  </si>
  <si>
    <t>ｲｶﾜ ﾀｸ</t>
  </si>
  <si>
    <t>勢力　竜里</t>
  </si>
  <si>
    <t>ｾｲﾘｷ ﾘｭｳﾘ</t>
  </si>
  <si>
    <t>阪倉　達也</t>
  </si>
  <si>
    <t>ｻｶｸﾗ ﾀﾂﾔ</t>
  </si>
  <si>
    <t>秋鹿　尚斗</t>
  </si>
  <si>
    <t>ｱｲｶ ﾅｵﾄ</t>
  </si>
  <si>
    <t>川﨑　圭悟</t>
  </si>
  <si>
    <t>ｶﾜｻｷ ｹｲｺﾞ</t>
  </si>
  <si>
    <t>葉山　陽</t>
  </si>
  <si>
    <t>ﾊﾔﾏ ｱｷﾗ</t>
  </si>
  <si>
    <t>010322</t>
  </si>
  <si>
    <t>大濱　芳浩</t>
  </si>
  <si>
    <t>ｵｵﾊﾏ ﾖｼﾋﾛ</t>
  </si>
  <si>
    <t>長井　智也</t>
  </si>
  <si>
    <t>ﾅｶﾞｲ ﾄﾓﾔ</t>
  </si>
  <si>
    <t>西野　諒平</t>
  </si>
  <si>
    <t>ﾆｼﾉ ﾘｮｳﾍｲ</t>
  </si>
  <si>
    <t>田尻　椋介</t>
  </si>
  <si>
    <t>ﾀｼﾞﾘ ﾘｮｳｽｹ</t>
  </si>
  <si>
    <t>鈴木　健太</t>
  </si>
  <si>
    <t>ｽｽﾞｷ ｹﾝﾀ</t>
  </si>
  <si>
    <t>990925</t>
  </si>
  <si>
    <t>山口　馨吾</t>
  </si>
  <si>
    <t>坂　佳祐</t>
  </si>
  <si>
    <t>ｻｶ ｹｲｽｹ</t>
  </si>
  <si>
    <t>000718</t>
  </si>
  <si>
    <t>原口　泰一</t>
  </si>
  <si>
    <t>ﾊﾗｸﾞﾁ ﾀｲﾁ</t>
  </si>
  <si>
    <t>長藤　由晟</t>
  </si>
  <si>
    <t>ﾅｶﾞﾌｼﾞ ﾕｳｾｲ</t>
  </si>
  <si>
    <t>000330</t>
  </si>
  <si>
    <t>岩藤　綾汰</t>
  </si>
  <si>
    <t>ｲﾜﾄｳ ﾘｮｳﾀ</t>
  </si>
  <si>
    <t>000104</t>
  </si>
  <si>
    <t>上村　広平</t>
  </si>
  <si>
    <t>ｳｴﾑﾗ ｺｳﾍｲ</t>
  </si>
  <si>
    <t>000115</t>
  </si>
  <si>
    <t>加藤　嵩人</t>
  </si>
  <si>
    <t>ｶﾄｳ ｼｭｳﾄ</t>
  </si>
  <si>
    <t>河野　侑吾</t>
  </si>
  <si>
    <t>ｺｳﾉ ﾕｳｺﾞ</t>
  </si>
  <si>
    <t>濱田　聡</t>
  </si>
  <si>
    <t>ﾊﾏﾀﾞ ｻﾄｼ</t>
  </si>
  <si>
    <t>990917</t>
  </si>
  <si>
    <t>堀内　裕太</t>
  </si>
  <si>
    <t>ﾎﾘｳﾁ ﾕｳﾀ</t>
  </si>
  <si>
    <t>増原　薫平</t>
  </si>
  <si>
    <t>ﾏｽﾊﾗ ｸﾝﾍﾟｲ</t>
  </si>
  <si>
    <t>990514</t>
  </si>
  <si>
    <t>990522</t>
  </si>
  <si>
    <t>河野　嵩矢</t>
  </si>
  <si>
    <t>ｺｳﾉ ｼｭｳﾔ</t>
  </si>
  <si>
    <t>池嶋　佳憲</t>
  </si>
  <si>
    <t>ｲｹｼﾞﾏ ﾖｼﾉﾘ</t>
  </si>
  <si>
    <t>980201</t>
  </si>
  <si>
    <t>清水　裕次郎</t>
  </si>
  <si>
    <t>ｼﾐｽﾞ ﾕｳｼﾞﾛｳ</t>
  </si>
  <si>
    <t>000725</t>
  </si>
  <si>
    <t>高砂　直紘</t>
  </si>
  <si>
    <t>ﾀｶｻｺﾞ ﾅｵﾋﾛ</t>
  </si>
  <si>
    <t>徳田　航也</t>
  </si>
  <si>
    <t>ﾄｸﾀﾞ ｺｳﾔ</t>
  </si>
  <si>
    <t>011223</t>
  </si>
  <si>
    <t>010801</t>
  </si>
  <si>
    <t>ﾖｺﾔﾏ ｼｵﾝ</t>
  </si>
  <si>
    <t>010727</t>
  </si>
  <si>
    <t>東　颯人</t>
  </si>
  <si>
    <t>ｱｽﾞﾏ ﾊﾔﾄ</t>
  </si>
  <si>
    <t>網干　汰一</t>
  </si>
  <si>
    <t>ｱﾎﾞｼ ﾀｲﾁ</t>
  </si>
  <si>
    <t>990907</t>
  </si>
  <si>
    <t>粟津　諒平</t>
  </si>
  <si>
    <t>ｱﾜﾂﾞ ﾘｮｳﾍｲ</t>
  </si>
  <si>
    <t>000207</t>
  </si>
  <si>
    <t>井上　雄揮</t>
  </si>
  <si>
    <t>ｲﾉｳｴ ﾕｳｷ</t>
  </si>
  <si>
    <t>990531</t>
  </si>
  <si>
    <t>尾上　公太</t>
  </si>
  <si>
    <t>ｵﾉｳｴ ｺｳﾀ</t>
  </si>
  <si>
    <t>991205</t>
  </si>
  <si>
    <t>黒岡　将伍</t>
  </si>
  <si>
    <t>ｸﾛｵｶ ｼｮｳｺﾞ</t>
  </si>
  <si>
    <t>990410</t>
  </si>
  <si>
    <t>黒淵　尚樹</t>
  </si>
  <si>
    <t>ｸﾛﾌﾞﾁ ﾅｵｷ</t>
  </si>
  <si>
    <t>990830</t>
  </si>
  <si>
    <t>小西　佑弥</t>
  </si>
  <si>
    <t>ｺﾆｼ ﾕｳﾔ</t>
  </si>
  <si>
    <t>最所　永遠</t>
  </si>
  <si>
    <t>ｻｲｼｮ ﾄﾜ</t>
  </si>
  <si>
    <t>990909</t>
  </si>
  <si>
    <t>澤　直樹</t>
  </si>
  <si>
    <t>ｻﾜ ﾅｵｷ</t>
  </si>
  <si>
    <t>991108</t>
  </si>
  <si>
    <t>白石　光太朗</t>
  </si>
  <si>
    <t>ｼﾗｲｼ ｺｳﾀﾛｳ</t>
  </si>
  <si>
    <t>990518</t>
  </si>
  <si>
    <t>塚本　裕貴</t>
  </si>
  <si>
    <t>ﾂｶﾓﾄ ﾕｳｷ</t>
  </si>
  <si>
    <t>中西　悠仁</t>
  </si>
  <si>
    <t>ﾅｶﾆｼ ﾕｳﾄ</t>
  </si>
  <si>
    <t>990903</t>
  </si>
  <si>
    <t>根岸　悠人</t>
  </si>
  <si>
    <t>ﾈｷﾞｼ ﾕｳﾄ</t>
  </si>
  <si>
    <t>991208</t>
  </si>
  <si>
    <t>平林　海星</t>
  </si>
  <si>
    <t>ﾋﾗﾊﾞﾔｼ ｶｲｾｲ</t>
  </si>
  <si>
    <t>991020</t>
  </si>
  <si>
    <t>前野　良真</t>
  </si>
  <si>
    <t>ﾏｴﾉ ﾘｮｳﾏ</t>
  </si>
  <si>
    <t>991229</t>
  </si>
  <si>
    <t>松井　拓人</t>
  </si>
  <si>
    <t>ﾏﾂｲ ﾀｸﾄ</t>
  </si>
  <si>
    <t>村田　秀太</t>
  </si>
  <si>
    <t>ﾑﾗﾀ ｼｭｳﾀ</t>
  </si>
  <si>
    <t>990912</t>
  </si>
  <si>
    <t>本西　優慈</t>
  </si>
  <si>
    <t>ﾓﾄﾆｼ ﾕｳｼﾞ</t>
  </si>
  <si>
    <t>990427</t>
  </si>
  <si>
    <t>安田　凌</t>
  </si>
  <si>
    <t>ﾔｽﾀﾞ ﾘｮｳ</t>
  </si>
  <si>
    <t>山田　兼奨</t>
  </si>
  <si>
    <t>ﾔﾏﾀﾞ ｹﾝｼｮｳ</t>
  </si>
  <si>
    <t>991204</t>
  </si>
  <si>
    <t>山本　理貴</t>
  </si>
  <si>
    <t>ﾔﾏﾓﾄ ﾘｷ</t>
  </si>
  <si>
    <t>990515</t>
  </si>
  <si>
    <t>石塚　友貴</t>
  </si>
  <si>
    <t>今堀　暁太</t>
  </si>
  <si>
    <t>ｲﾏﾎﾘ ｷｮｳﾀ</t>
  </si>
  <si>
    <t>010226</t>
  </si>
  <si>
    <t>岸脇　伊吹</t>
  </si>
  <si>
    <t>ｷｼﾜｷ ｲﾌﾞｷ</t>
  </si>
  <si>
    <t>ｻｲｷ ｹｲｽｹ</t>
  </si>
  <si>
    <t>酒井　龍之介</t>
  </si>
  <si>
    <t>ｻｶｲ ﾘｭｳﾉｽｹ</t>
  </si>
  <si>
    <t>阪上　翔悟</t>
  </si>
  <si>
    <t>ｻｶｶﾞﾐ ｼｮｳｺﾞ</t>
  </si>
  <si>
    <t>坂本　龍星</t>
  </si>
  <si>
    <t>ｻｶﾓﾄ ﾘｭｳｾｲ</t>
  </si>
  <si>
    <t>000803</t>
  </si>
  <si>
    <t>杉田　響</t>
  </si>
  <si>
    <t>ｽｷﾞﾀ ﾋﾋﾞｷ</t>
  </si>
  <si>
    <t>001122</t>
  </si>
  <si>
    <t>高橋　光輝</t>
  </si>
  <si>
    <t>ﾀｻｷ ｼｮｳﾏ</t>
  </si>
  <si>
    <t>田中　匡</t>
  </si>
  <si>
    <t>ﾀﾅｶ ﾏｻｼ</t>
  </si>
  <si>
    <t>辻中　悠河</t>
  </si>
  <si>
    <t>ﾂｼﾞﾅｶ ﾕｳｶﾞ</t>
  </si>
  <si>
    <t>000811</t>
  </si>
  <si>
    <t>010117</t>
  </si>
  <si>
    <t>出水　駿佑</t>
  </si>
  <si>
    <t>ﾃﾞﾐｽﾞ ｼｭﾝｽｹ</t>
  </si>
  <si>
    <t>出水　颯真</t>
  </si>
  <si>
    <t>ﾃﾞﾐｽﾞ ｿｳﾏ</t>
  </si>
  <si>
    <t>徳永　康生</t>
  </si>
  <si>
    <t>ﾄｸﾅｶﾞ ｺｳｾｲ</t>
  </si>
  <si>
    <t>西川　拓真</t>
  </si>
  <si>
    <t>ﾆｼｶﾜ ﾀｸﾏ</t>
  </si>
  <si>
    <t>西村　赳成</t>
  </si>
  <si>
    <t>ﾆｼﾑﾗ ﾀｹﾅﾘ</t>
  </si>
  <si>
    <t>野村　元将</t>
  </si>
  <si>
    <t>ﾉﾑﾗ ﾓﾄﾏｻ</t>
  </si>
  <si>
    <t>早川　流星</t>
  </si>
  <si>
    <t>ﾊﾔｶﾜ ﾘｭｳｾｲ</t>
  </si>
  <si>
    <t>000907</t>
  </si>
  <si>
    <t>林原　諒汰</t>
  </si>
  <si>
    <t>ﾊﾔｼﾊﾞﾗ ﾘｮｳﾀ</t>
  </si>
  <si>
    <t>福田　悠翔</t>
  </si>
  <si>
    <t>ﾌｸﾀﾞ ﾕｳﾄ</t>
  </si>
  <si>
    <t>伏見　将佑</t>
  </si>
  <si>
    <t>ﾌｼﾐ ﾏｻﾋﾛ</t>
  </si>
  <si>
    <t>藤田　将史</t>
  </si>
  <si>
    <t>真砂　拓冬</t>
  </si>
  <si>
    <t>ﾏｻｺﾞ ﾀｸﾄ</t>
  </si>
  <si>
    <t>丸山　翼</t>
  </si>
  <si>
    <t>ﾏﾙﾔﾏ ﾂﾊﾞｻ</t>
  </si>
  <si>
    <t>001118</t>
  </si>
  <si>
    <t>宮崎　遼平</t>
  </si>
  <si>
    <t>ﾐﾔｻﾞｷ ﾘｮｳﾍｲ</t>
  </si>
  <si>
    <t>000429</t>
  </si>
  <si>
    <t>瀬長　邦仁</t>
  </si>
  <si>
    <t>ｾﾅｶﾞ ｸﾆﾋﾄ</t>
  </si>
  <si>
    <t>990817</t>
  </si>
  <si>
    <t>山本　玲於奈</t>
  </si>
  <si>
    <t>ﾔﾏﾓﾄ ﾚｵﾅ</t>
  </si>
  <si>
    <t>梅本　一平</t>
  </si>
  <si>
    <t>ｳﾒﾓﾄ ｲｯﾍﾟｲ</t>
  </si>
  <si>
    <t>990814</t>
  </si>
  <si>
    <t>川口　慎也</t>
  </si>
  <si>
    <t>ｶﾜｸﾞﾁ ｼﾝﾔ</t>
  </si>
  <si>
    <t>久保　輝希</t>
  </si>
  <si>
    <t>ｸﾎﾞ ｺｳｷ</t>
  </si>
  <si>
    <t>中岡　孝輔</t>
  </si>
  <si>
    <t>ﾅｶｵｶ ｺｳｽｹ</t>
  </si>
  <si>
    <t>西角　祐亮</t>
  </si>
  <si>
    <t>ﾆｼｶｸ ﾕｳｽｹ</t>
  </si>
  <si>
    <t>990718</t>
  </si>
  <si>
    <t>橋本　佳吾</t>
  </si>
  <si>
    <t>ﾊｼﾓﾄ ｹｲｺﾞ</t>
  </si>
  <si>
    <t>990918</t>
  </si>
  <si>
    <t>穂垣　智博</t>
  </si>
  <si>
    <t>ﾎｶﾞｷ ﾄﾓﾋﾛ</t>
  </si>
  <si>
    <t>丸尾　和誠</t>
  </si>
  <si>
    <t>ﾏﾙｵ ｶｽﾞｱｷ</t>
  </si>
  <si>
    <t>990511</t>
  </si>
  <si>
    <t>和田　智</t>
  </si>
  <si>
    <t>ﾜﾀﾞ ﾄﾓ</t>
  </si>
  <si>
    <t>ｲﾄｳ ﾕｳｾｲ</t>
  </si>
  <si>
    <t>000817</t>
  </si>
  <si>
    <t>ｵｵｵｶ ﾘｮｳﾏ</t>
  </si>
  <si>
    <t>000506</t>
  </si>
  <si>
    <t>片山　尚則</t>
  </si>
  <si>
    <t>ｶﾀﾔﾏ ﾋｻﾉﾘ</t>
  </si>
  <si>
    <t>木坊子　俊資</t>
  </si>
  <si>
    <t>ｷﾎﾞｼ ｼｭﾝｽｹ</t>
  </si>
  <si>
    <t>000509</t>
  </si>
  <si>
    <t>阪上　蒼太</t>
  </si>
  <si>
    <t>ｻｶｳｴ ｿｳﾀ</t>
  </si>
  <si>
    <t>991009</t>
  </si>
  <si>
    <t>田中　太一</t>
  </si>
  <si>
    <t>001027</t>
  </si>
  <si>
    <t>谷村　風真</t>
  </si>
  <si>
    <t>ﾀﾆﾑﾗ ﾌｳﾏ</t>
  </si>
  <si>
    <t>中村　憲太郎</t>
  </si>
  <si>
    <t>ﾅｶﾑﾗ ｹﾝﾀﾛｳ</t>
  </si>
  <si>
    <t>中矢　優輝</t>
  </si>
  <si>
    <t>明貝　隼汰</t>
  </si>
  <si>
    <t>ﾐｮｳｶｲ ﾊﾔﾀ</t>
  </si>
  <si>
    <t>000622</t>
  </si>
  <si>
    <t>内田　直希</t>
  </si>
  <si>
    <t>ｳﾁﾀﾞ ﾅｵｷ</t>
  </si>
  <si>
    <t>991123</t>
  </si>
  <si>
    <t>鳥居　勇斗</t>
  </si>
  <si>
    <t>ﾄﾘｲ ﾊﾔﾄ</t>
  </si>
  <si>
    <t>990504</t>
  </si>
  <si>
    <t>谷岡　義隆</t>
  </si>
  <si>
    <t>ﾀﾆｵｶ ﾖｼﾀｶ</t>
  </si>
  <si>
    <t>上野　僚</t>
  </si>
  <si>
    <t>ｳｴﾉ ﾘｮｳ</t>
  </si>
  <si>
    <t>山村　景大</t>
  </si>
  <si>
    <t>ﾔﾏﾑﾗ ｹｲﾀ</t>
  </si>
  <si>
    <t>990529</t>
  </si>
  <si>
    <t>藤原　夢記</t>
  </si>
  <si>
    <t>ﾌｼﾞﾜﾗ ﾕｳｷ</t>
  </si>
  <si>
    <t>播本　裕也</t>
  </si>
  <si>
    <t>ﾊﾘﾓﾄ ﾕｳﾔ</t>
  </si>
  <si>
    <t>000229</t>
  </si>
  <si>
    <t>古満　敬</t>
  </si>
  <si>
    <t>ｺﾏ ﾀｶｼ</t>
  </si>
  <si>
    <t>991116</t>
  </si>
  <si>
    <t>生田　怜大</t>
  </si>
  <si>
    <t>ｲｸﾀ ﾚｵ</t>
  </si>
  <si>
    <t>三浦　宏士朗</t>
  </si>
  <si>
    <t>ﾐｳﾗ ｺｳｼﾛｳ</t>
  </si>
  <si>
    <t>伊藤　丈留</t>
  </si>
  <si>
    <t>ｲﾄｳ ﾀｹﾙ</t>
  </si>
  <si>
    <t>上野　拓貴</t>
  </si>
  <si>
    <t>神崎　亮佑</t>
  </si>
  <si>
    <t>ｶﾝｻﾞｷ ﾘｮｳｽｹ</t>
  </si>
  <si>
    <t>000310</t>
  </si>
  <si>
    <t>藤家　諒祐</t>
  </si>
  <si>
    <t>ﾌｼﾞｲｴ ﾘｮｳｽｹ</t>
  </si>
  <si>
    <t>葛川　智博</t>
  </si>
  <si>
    <t>ｸｽﾞｶﾜ ﾄﾓﾋﾛ</t>
  </si>
  <si>
    <t>細見　慶念人</t>
  </si>
  <si>
    <t>ﾎｿﾐ ｹﾈﾄ</t>
  </si>
  <si>
    <t>藤原　太一</t>
  </si>
  <si>
    <t>ﾌｼﾞﾜﾗ ﾀｲﾁ</t>
  </si>
  <si>
    <t>010329</t>
  </si>
  <si>
    <t>村田　将真</t>
  </si>
  <si>
    <t>ﾑﾗﾀ ｼｮｳﾏ</t>
  </si>
  <si>
    <t>新田　龍馬</t>
  </si>
  <si>
    <t>ﾆｯﾀ ﾘｮｳﾏ</t>
  </si>
  <si>
    <t>藤田　一天</t>
  </si>
  <si>
    <t>ﾌｼﾞﾀ ｶｽﾞﾏ</t>
  </si>
  <si>
    <t>豊嶋　夏輝</t>
  </si>
  <si>
    <t>ﾄﾖｼﾏ ﾅﾂｷ</t>
  </si>
  <si>
    <t>001209</t>
  </si>
  <si>
    <t>渡瀬　一樹</t>
  </si>
  <si>
    <t>ﾜﾀｾ ｶｽﾞｷ</t>
  </si>
  <si>
    <t>由田　航希</t>
  </si>
  <si>
    <t>ﾖｼﾀﾞ ｺｳｷ</t>
  </si>
  <si>
    <t>001208</t>
  </si>
  <si>
    <t>花田　拓実</t>
  </si>
  <si>
    <t>ﾊﾅﾀﾞ ﾀｸﾐ</t>
  </si>
  <si>
    <t>000705</t>
  </si>
  <si>
    <t>古林　拓夢</t>
  </si>
  <si>
    <t>ﾌﾙﾊﾞﾔｼ ﾀｸﾑ</t>
  </si>
  <si>
    <t>神崎　貴仁</t>
  </si>
  <si>
    <t>ｶﾝｻﾞｷ ﾀｶﾋﾄ</t>
  </si>
  <si>
    <t>020302</t>
  </si>
  <si>
    <t>三桝　龍人</t>
  </si>
  <si>
    <t>ﾐﾏｽ ﾘｭｳﾄ</t>
  </si>
  <si>
    <t>991201</t>
  </si>
  <si>
    <t>ﾊﾞﾝﾄﾞｳ ﾕｳﾀﾞｲ</t>
  </si>
  <si>
    <t>酒井　裕貴</t>
  </si>
  <si>
    <t>ｻｶｲ ﾕｳｷ</t>
  </si>
  <si>
    <t>000205</t>
  </si>
  <si>
    <t>篠原　直希</t>
  </si>
  <si>
    <t>ｼﾉﾊﾗ ﾅｵｷ</t>
  </si>
  <si>
    <t>石丸　忠幸</t>
  </si>
  <si>
    <t>ｲｼﾏﾙ ﾀﾀﾞﾕｷ</t>
  </si>
  <si>
    <t>阪本　航太</t>
  </si>
  <si>
    <t>ｻｶﾓﾄ ｺｳﾀ</t>
  </si>
  <si>
    <t>000105</t>
  </si>
  <si>
    <t>ｼﾐｽﾞ ﾕｳｷ</t>
  </si>
  <si>
    <t>010123</t>
  </si>
  <si>
    <t>990604</t>
  </si>
  <si>
    <t>若本　樹</t>
  </si>
  <si>
    <t>ﾜｶﾓﾄ ﾀﾂｷ</t>
  </si>
  <si>
    <t>000510</t>
  </si>
  <si>
    <t>松井　知博</t>
  </si>
  <si>
    <t>ﾏﾂｲ ﾄﾓﾋﾛ</t>
  </si>
  <si>
    <t>001014</t>
  </si>
  <si>
    <t>川勝　秀人</t>
  </si>
  <si>
    <t>ｶﾜｶﾂ ｼｭｳﾄ</t>
  </si>
  <si>
    <t>010110</t>
  </si>
  <si>
    <t>長野　竜矢</t>
  </si>
  <si>
    <t>ﾅｶﾞﾉ ﾀﾂﾔ</t>
  </si>
  <si>
    <t>米澤　翔太</t>
  </si>
  <si>
    <t>ﾖﾈｻﾞﾜ ｼｮｳﾀ</t>
  </si>
  <si>
    <t>990623</t>
  </si>
  <si>
    <t>山村　尚輝</t>
  </si>
  <si>
    <t>ﾔﾏﾑﾗ ﾅｵｷ</t>
  </si>
  <si>
    <t>安部　康平</t>
  </si>
  <si>
    <t>ｱﾍﾞ ｺｳﾍｲ</t>
  </si>
  <si>
    <t>000316</t>
  </si>
  <si>
    <t>藤田　浩登</t>
  </si>
  <si>
    <t>ﾌｼﾞﾀ ﾋﾛﾄ</t>
  </si>
  <si>
    <t>亀川　凌太</t>
  </si>
  <si>
    <t>ｶﾒｶﾞﾜ ﾘｮｳﾀ</t>
  </si>
  <si>
    <t>植益　亮</t>
  </si>
  <si>
    <t>ｳｴﾏｽ ﾘｮｳ</t>
  </si>
  <si>
    <t>岡本　涼</t>
  </si>
  <si>
    <t>ｵｶﾓﾄ ﾘｮｳ</t>
  </si>
  <si>
    <t>味方　海斗</t>
  </si>
  <si>
    <t>ｱｼﾞｶﾀ ｶｲﾄ</t>
  </si>
  <si>
    <t>嵐　健太</t>
  </si>
  <si>
    <t>ｱﾗｼ ｹﾝﾀ</t>
  </si>
  <si>
    <t>清水　快樹</t>
  </si>
  <si>
    <t>ｼﾐｽﾞ ﾊﾔｷ</t>
  </si>
  <si>
    <t>宮崎　拓郎</t>
  </si>
  <si>
    <t>ﾐﾔｻﾞｷ ﾀｸﾛｳ</t>
  </si>
  <si>
    <t>990409</t>
  </si>
  <si>
    <t>保田　茂人</t>
  </si>
  <si>
    <t>ﾔｽﾀﾞ ｼｹﾞﾄ</t>
  </si>
  <si>
    <t>991127</t>
  </si>
  <si>
    <t>山田　黎</t>
  </si>
  <si>
    <t>ﾔﾏﾀﾞ ﾚｲ</t>
  </si>
  <si>
    <t>有川　雄太</t>
  </si>
  <si>
    <t>ｱﾘｶﾜ ﾕｳﾀ</t>
  </si>
  <si>
    <t>新村　築磨</t>
  </si>
  <si>
    <t>ｼﾝﾑﾗ ﾁｸﾏ</t>
  </si>
  <si>
    <t>990825</t>
  </si>
  <si>
    <t>高木　大登</t>
  </si>
  <si>
    <t>ﾀｶｷﾞ ﾋﾛﾄ</t>
  </si>
  <si>
    <t>000118</t>
  </si>
  <si>
    <t>秋田　健志</t>
  </si>
  <si>
    <t>ｱｷﾀ ﾀｹｼ</t>
  </si>
  <si>
    <t>001006</t>
  </si>
  <si>
    <t>幅田　真史</t>
  </si>
  <si>
    <t>ﾊﾊﾞﾀ ﾏｻｼ</t>
  </si>
  <si>
    <t>吉村　太智</t>
  </si>
  <si>
    <t>ﾖｼﾑﾗ ﾀｲﾁ</t>
  </si>
  <si>
    <t>芦谷　晃生</t>
  </si>
  <si>
    <t>ｱｼﾀﾆ ｺｳｾｲ</t>
  </si>
  <si>
    <t>長岡　泰成</t>
  </si>
  <si>
    <t>ﾅｶﾞｵｶ ﾀｲｾｲ</t>
  </si>
  <si>
    <t>990929</t>
  </si>
  <si>
    <t>新山　直輝</t>
  </si>
  <si>
    <t>ﾆｲﾔﾏ ﾅｵｷ</t>
  </si>
  <si>
    <t>向井　啓太</t>
  </si>
  <si>
    <t>ﾑｶｲ ｹｲﾀ</t>
  </si>
  <si>
    <t>関　翔太</t>
  </si>
  <si>
    <t>ｾｷ ｼｮｳﾀ</t>
  </si>
  <si>
    <t>山本　陽士</t>
  </si>
  <si>
    <t>ﾔﾏﾓﾄ ﾊﾙﾄ</t>
  </si>
  <si>
    <t>福田　寛和</t>
  </si>
  <si>
    <t>ﾌｸﾀﾞ ﾋﾛｶｽﾞ</t>
  </si>
  <si>
    <t>001107</t>
  </si>
  <si>
    <t>平　翔太</t>
  </si>
  <si>
    <t>ﾀｲﾗ ｼｮｳﾀ</t>
  </si>
  <si>
    <t>谷口　瑛祐</t>
  </si>
  <si>
    <t>ﾀﾆｸﾞﾁ ｴｲｽｹ</t>
  </si>
  <si>
    <t>991214</t>
  </si>
  <si>
    <t>瀬戸　路弾</t>
  </si>
  <si>
    <t>ｾﾄ ﾛﾀﾞﾝ</t>
  </si>
  <si>
    <t>991212</t>
  </si>
  <si>
    <t>寺井　滉人</t>
  </si>
  <si>
    <t>ﾃﾗｲ ﾋﾛﾄ</t>
  </si>
  <si>
    <t>山本　隆</t>
  </si>
  <si>
    <t>ﾔﾏﾓﾄ ﾀｶｼ</t>
  </si>
  <si>
    <t>ｱﾘﾄﾞﾐ ﾄﾓﾔ</t>
  </si>
  <si>
    <t>000315</t>
  </si>
  <si>
    <t>三田　健太郎</t>
  </si>
  <si>
    <t>ｻﾝﾀﾞ ｹﾝﾀﾛｳ</t>
  </si>
  <si>
    <t>991030</t>
  </si>
  <si>
    <t>近藤　知宏</t>
  </si>
  <si>
    <t>ｺﾝﾄﾞｳ ﾄﾓﾋﾛ</t>
  </si>
  <si>
    <t>小山　温大</t>
  </si>
  <si>
    <t>ｺﾔﾏ ﾊﾙﾄ</t>
  </si>
  <si>
    <t>000812</t>
  </si>
  <si>
    <t>堀切　一輝</t>
  </si>
  <si>
    <t>ﾎﾘｷﾘ ｶｽﾞｷ</t>
  </si>
  <si>
    <t>西田　涼太</t>
  </si>
  <si>
    <t>ﾆｼﾀﾞ ﾘｮｳﾀ</t>
  </si>
  <si>
    <t>010423</t>
  </si>
  <si>
    <t>福原　隆人</t>
  </si>
  <si>
    <t>ﾌｸﾊﾗ ﾀｶﾄ</t>
  </si>
  <si>
    <t>010116</t>
  </si>
  <si>
    <t>010118</t>
  </si>
  <si>
    <t>991223</t>
  </si>
  <si>
    <t>991029</t>
  </si>
  <si>
    <t>991213</t>
  </si>
  <si>
    <t>990528</t>
  </si>
  <si>
    <t>000411</t>
  </si>
  <si>
    <t>三浦　啓義</t>
  </si>
  <si>
    <t>ﾐｳﾗ ｱｷﾖｼ</t>
  </si>
  <si>
    <t>稲葉　丈人</t>
  </si>
  <si>
    <t>ｲﾅﾊﾞ ﾀｹﾄ</t>
  </si>
  <si>
    <t>奥井　優介</t>
  </si>
  <si>
    <t>ｵｸｲ ﾕｳｽｹ</t>
  </si>
  <si>
    <t>991202</t>
  </si>
  <si>
    <t>小田原　陣</t>
  </si>
  <si>
    <t>ｵﾀﾞﾊﾗ ｼﾞﾝ</t>
  </si>
  <si>
    <t>角本　拓也</t>
  </si>
  <si>
    <t>ｶｸﾓﾄ ﾀｸﾔ</t>
  </si>
  <si>
    <t>小坂　皓大</t>
  </si>
  <si>
    <t>ｺｻｶ ｺｳﾀ</t>
  </si>
  <si>
    <t>後藤　啓太</t>
  </si>
  <si>
    <t>ｺﾞﾄｳ ｹｲﾀ</t>
  </si>
  <si>
    <t>小松　優真</t>
  </si>
  <si>
    <t>ｺﾏﾂ ﾕｳﾏ</t>
  </si>
  <si>
    <t>坂口　智樹</t>
  </si>
  <si>
    <t>ｻｶｸﾞﾁ ﾄﾓｷ</t>
  </si>
  <si>
    <t>991101</t>
  </si>
  <si>
    <t>竹内　元哉</t>
  </si>
  <si>
    <t>ﾀｹｳﾁ ｹﾞﾝﾔ</t>
  </si>
  <si>
    <t>大内　陸</t>
  </si>
  <si>
    <t>ｵｵｳﾁ ﾘｸ</t>
  </si>
  <si>
    <t>佐野　良典</t>
  </si>
  <si>
    <t>ｻﾉ ﾘｮｳｽｹ</t>
  </si>
  <si>
    <t>細谷　雅貴</t>
  </si>
  <si>
    <t>ﾎｿﾔ ﾏｻｷ</t>
  </si>
  <si>
    <t>991102</t>
  </si>
  <si>
    <t>940425</t>
  </si>
  <si>
    <t>赤瀨　康平</t>
  </si>
  <si>
    <t>ｲｳﾁ ﾋｶﾙ</t>
  </si>
  <si>
    <t>川﨑　悠丘</t>
  </si>
  <si>
    <t>都築　甫</t>
  </si>
  <si>
    <t>ﾂﾂﾞｷ ﾊｼﾞﾒ</t>
  </si>
  <si>
    <t>日高　凌</t>
  </si>
  <si>
    <t>井上　新之介</t>
  </si>
  <si>
    <t>ｲﾉｳｴ ｼﾝﾉｽｹ</t>
  </si>
  <si>
    <t>000210</t>
  </si>
  <si>
    <t>岩崎　洋矢</t>
  </si>
  <si>
    <t>ｲﾜｻｷ ﾋﾛﾔ</t>
  </si>
  <si>
    <t>植村　幹太</t>
  </si>
  <si>
    <t>ｳｴﾑﾗ ｶﾝﾀ</t>
  </si>
  <si>
    <t>大川内　悠</t>
  </si>
  <si>
    <t>ｵｵｶﾜﾁ ﾕｳ</t>
  </si>
  <si>
    <t>990622</t>
  </si>
  <si>
    <t>大塚　隆真</t>
  </si>
  <si>
    <t>ｵｵﾂｶ ﾘｭｳﾏ</t>
  </si>
  <si>
    <t>大淵　鷹之介</t>
  </si>
  <si>
    <t>ｵｵﾌﾁ ﾖｳﾉｽｹ</t>
  </si>
  <si>
    <t>奥村　拳</t>
  </si>
  <si>
    <t>ｵｸﾑﾗ ｹﾝ</t>
  </si>
  <si>
    <t>木村　翔</t>
  </si>
  <si>
    <t>ｷﾑﾗ ｼｮｳ</t>
  </si>
  <si>
    <t>國重　光寛</t>
  </si>
  <si>
    <t>ｸﾆｼｹﾞ ﾃﾙﾋﾄ</t>
  </si>
  <si>
    <t>久保　快斗</t>
  </si>
  <si>
    <t>ｸﾎﾞ ｶｲﾄ</t>
  </si>
  <si>
    <t>ﾀｶﾊﾗ ｹﾝ</t>
  </si>
  <si>
    <t>中筋　千尋</t>
  </si>
  <si>
    <t>ﾅｶｽｼﾞ ﾁﾋﾛ</t>
  </si>
  <si>
    <t>中村　弘和</t>
  </si>
  <si>
    <t>ﾅｶﾑﾗ ﾋﾛｶｽﾞ</t>
  </si>
  <si>
    <t>990618</t>
  </si>
  <si>
    <t>中家　啓暉</t>
  </si>
  <si>
    <t>ﾅｶﾔ ﾋﾛｷ</t>
  </si>
  <si>
    <t>西尾　彰文</t>
  </si>
  <si>
    <t>ﾆｼｵ ｱｷﾌﾐ</t>
  </si>
  <si>
    <t>西原　岳</t>
  </si>
  <si>
    <t>ﾆｼﾊﾗ ｶﾞｸ</t>
  </si>
  <si>
    <t>991021</t>
  </si>
  <si>
    <t>早川　涼介</t>
  </si>
  <si>
    <t>990620</t>
  </si>
  <si>
    <t>藤村　晴伸</t>
  </si>
  <si>
    <t>ﾌｼﾞﾑﾗ ﾊﾙﾉﾌﾞ</t>
  </si>
  <si>
    <t>990819</t>
  </si>
  <si>
    <t>古澤　周也</t>
  </si>
  <si>
    <t>ﾌﾙｻﾜ ｼｭｳﾔ</t>
  </si>
  <si>
    <t>前田　健瑠</t>
  </si>
  <si>
    <t>ﾏｴﾀﾞ ﾀｹﾙ</t>
  </si>
  <si>
    <t>981122</t>
  </si>
  <si>
    <t>牧　駿一朗</t>
  </si>
  <si>
    <t>ﾏｷ ｼｭﾝｲﾁﾛｳ</t>
  </si>
  <si>
    <t>三好　竜矢</t>
  </si>
  <si>
    <t>ﾐﾖｼ ﾀﾂﾔ</t>
  </si>
  <si>
    <t>山田　翔平</t>
  </si>
  <si>
    <t>ﾔﾏﾀﾞ ｼｮｳﾍｲ</t>
  </si>
  <si>
    <t>吉田　真拓</t>
  </si>
  <si>
    <t>ﾖｼﾀﾞ ﾏﾋﾛ</t>
  </si>
  <si>
    <t>玉井　翼</t>
  </si>
  <si>
    <t>ﾀﾏｲ ﾂﾊﾞｻ</t>
  </si>
  <si>
    <t>渡邉　遊</t>
  </si>
  <si>
    <t>ﾜﾀﾅﾍﾞ ﾕｳ</t>
  </si>
  <si>
    <t>001024</t>
  </si>
  <si>
    <t>江守　勇貴</t>
  </si>
  <si>
    <t>ｴﾓﾘ ﾕｳｷ</t>
  </si>
  <si>
    <t>000818</t>
  </si>
  <si>
    <t>太田　宗一郎</t>
  </si>
  <si>
    <t>ｵｵﾀ ｿｳｲﾁﾛｳ</t>
  </si>
  <si>
    <t>001112</t>
  </si>
  <si>
    <t>小野　弘貴</t>
  </si>
  <si>
    <t>ｵﾉ ﾋﾛｷ</t>
  </si>
  <si>
    <t>川上　隆治</t>
  </si>
  <si>
    <t>ｶﾜｶﾐ ﾘｭｳｼﾞ</t>
  </si>
  <si>
    <t>990414</t>
  </si>
  <si>
    <t>合田　理樹</t>
  </si>
  <si>
    <t>ｺﾞｳﾀﾞ ﾖｼｷ</t>
  </si>
  <si>
    <t>990404</t>
  </si>
  <si>
    <t>貞好　亜星</t>
  </si>
  <si>
    <t>ｻﾀﾞﾖｼ ｱｾｲ</t>
  </si>
  <si>
    <t>佐藤　肇</t>
  </si>
  <si>
    <t>ｻﾄｳ ﾊｼﾞﾒ</t>
  </si>
  <si>
    <t>菅野　宏紀</t>
  </si>
  <si>
    <t>ｽｶﾞﾉ ﾋﾛｷ</t>
  </si>
  <si>
    <t>高田　大輝</t>
  </si>
  <si>
    <t>ﾀｶﾀﾞ ﾋﾛｷ</t>
  </si>
  <si>
    <t>道瀬　悠磨</t>
  </si>
  <si>
    <t>ﾄﾞｳｾ ﾕｳﾏ</t>
  </si>
  <si>
    <t>中嶋　遼</t>
  </si>
  <si>
    <t>ﾅｶｼﾞﾏ ﾘｮｳ</t>
  </si>
  <si>
    <t>990408</t>
  </si>
  <si>
    <t>長井　厚樹</t>
  </si>
  <si>
    <t>ﾅｶﾞｲ ｱﾂｷ</t>
  </si>
  <si>
    <t>西田　琢実</t>
  </si>
  <si>
    <t>ﾆｼﾀﾞ ﾀｸﾐ</t>
  </si>
  <si>
    <t>990429</t>
  </si>
  <si>
    <t>西野宮　寛季</t>
  </si>
  <si>
    <t>ﾆｼﾉﾐﾔ ﾋﾛｷ</t>
  </si>
  <si>
    <t>990405</t>
  </si>
  <si>
    <t>坂東　賢</t>
  </si>
  <si>
    <t>ﾊﾞﾝﾄﾞｳ ｹﾝ</t>
  </si>
  <si>
    <t>平田　悠海</t>
  </si>
  <si>
    <t>ﾋﾗﾀ ﾕｳ</t>
  </si>
  <si>
    <t>廣谷　雄大</t>
  </si>
  <si>
    <t>ﾋﾛﾔ ﾕｳﾀﾞｲ</t>
  </si>
  <si>
    <t>001110</t>
  </si>
  <si>
    <t>細野　航太郎</t>
  </si>
  <si>
    <t>ﾎｿﾉ ｺｳﾀﾛｳ</t>
  </si>
  <si>
    <t>松岡　優介</t>
  </si>
  <si>
    <t>ﾏﾂｵｶ ﾕｳｽｹ</t>
  </si>
  <si>
    <t>三井　颯</t>
  </si>
  <si>
    <t>ﾐｲ ﾊﾔﾄ</t>
  </si>
  <si>
    <t>000802</t>
  </si>
  <si>
    <t>百濃　隼大</t>
  </si>
  <si>
    <t>ﾓﾓﾉ ﾊﾔﾀ</t>
  </si>
  <si>
    <t>990831</t>
  </si>
  <si>
    <t>家方　優希</t>
  </si>
  <si>
    <t>ﾔｶﾀ ﾕｳｷ</t>
  </si>
  <si>
    <t>991003</t>
  </si>
  <si>
    <t>山本　健太</t>
  </si>
  <si>
    <t>ﾔﾏﾓﾄ ｹﾝﾀ</t>
  </si>
  <si>
    <t>990713</t>
  </si>
  <si>
    <t>紫合　晴人</t>
  </si>
  <si>
    <t>ﾕｳﾀﾞ ﾊﾙﾄ</t>
  </si>
  <si>
    <t>山野　誠明</t>
  </si>
  <si>
    <t>ﾔﾏﾉ ﾄﾓｱｷ</t>
  </si>
  <si>
    <t>森脇　拓未</t>
  </si>
  <si>
    <t>ﾓﾘﾜｷ ﾀｸﾐ</t>
  </si>
  <si>
    <t>ﾅｶﾀ ﾕｳｺﾞ</t>
  </si>
  <si>
    <t>松本　柊斗</t>
  </si>
  <si>
    <t>ﾏﾂﾓﾄ ｼｭｳﾄ</t>
  </si>
  <si>
    <t>西川　勝海</t>
  </si>
  <si>
    <t>ﾆｼｶﾜ ｶﾂﾐ</t>
  </si>
  <si>
    <t>榎本　秀一郎</t>
  </si>
  <si>
    <t>ｴﾉﾓﾄ ｼｭｳｲﾁﾛｳ</t>
  </si>
  <si>
    <t>向田　拓人</t>
  </si>
  <si>
    <t>ｺｳﾀﾞ ﾀｸﾄ</t>
  </si>
  <si>
    <t>990924</t>
  </si>
  <si>
    <t>池邉　裕太</t>
  </si>
  <si>
    <t>ｲｹﾍﾞ ﾕｳﾀ</t>
  </si>
  <si>
    <t>西野　歩</t>
  </si>
  <si>
    <t>ﾆｼﾉ ｱﾕﾑ</t>
  </si>
  <si>
    <t>020106</t>
  </si>
  <si>
    <t>新家　和馬</t>
  </si>
  <si>
    <t>ｼﾝｹ ｶｽﾞﾏ</t>
  </si>
  <si>
    <t>010623</t>
  </si>
  <si>
    <t>玉田　匠</t>
  </si>
  <si>
    <t>ﾀﾏﾀﾞ ﾀｸﾐ</t>
  </si>
  <si>
    <t>瀧上　佳樹</t>
  </si>
  <si>
    <t>ﾀｷｶﾞﾐ ﾖｼｷ</t>
  </si>
  <si>
    <t>楠田　貴幸</t>
  </si>
  <si>
    <t>ｸｽﾀﾞ ﾀｶﾕｷ</t>
  </si>
  <si>
    <t>000222</t>
  </si>
  <si>
    <t>須田　真生</t>
  </si>
  <si>
    <t>ｽﾀﾞ ﾏｻｷ</t>
  </si>
  <si>
    <t>真鍋　友貴</t>
  </si>
  <si>
    <t>ﾏﾅﾍﾞ ﾕｳｷ</t>
  </si>
  <si>
    <t>西　隼人</t>
  </si>
  <si>
    <t>ﾆｼ ﾊﾔﾄ</t>
  </si>
  <si>
    <t>藤原　亮太</t>
  </si>
  <si>
    <t>ﾌｼﾞﾜﾗ ﾘｮｳﾀ</t>
  </si>
  <si>
    <t>990920</t>
  </si>
  <si>
    <t>藤井　南希</t>
  </si>
  <si>
    <t>ﾌｼﾞｲ ﾐﾅｷ</t>
  </si>
  <si>
    <t>991227</t>
  </si>
  <si>
    <t>ｺﾞﾄｳ ｼﾝﾊﾞ</t>
  </si>
  <si>
    <t>鈴木　吏空</t>
  </si>
  <si>
    <t>ｽｽﾞｷ ﾘｸ</t>
  </si>
  <si>
    <t>杉原　大輝</t>
  </si>
  <si>
    <t>ｽｷﾞﾊﾗ ﾀﾞｲｷ</t>
  </si>
  <si>
    <t>990613</t>
  </si>
  <si>
    <t>001226</t>
  </si>
  <si>
    <t>大畠　拓馬</t>
  </si>
  <si>
    <t>ｵｵﾊﾀ ﾀｸﾏ</t>
  </si>
  <si>
    <t>010310</t>
  </si>
  <si>
    <t>片山　蓮</t>
  </si>
  <si>
    <t>ｶﾀﾔﾏ ﾚﾝ</t>
  </si>
  <si>
    <t>010127</t>
  </si>
  <si>
    <t>楠本　拓真</t>
  </si>
  <si>
    <t>ｸｽﾓﾄ ﾀｸﾏ</t>
  </si>
  <si>
    <t>杉本　翔</t>
  </si>
  <si>
    <t>ｽｷﾞﾓﾄ ｼｮｳ</t>
  </si>
  <si>
    <t>西川　雄貴</t>
  </si>
  <si>
    <t>ﾆｼｶﾜ ﾕｳｷ</t>
  </si>
  <si>
    <t>佐々木　凜太郎</t>
  </si>
  <si>
    <t>ｻｻｷ ﾘﾝﾀﾛｳ</t>
  </si>
  <si>
    <t>中安　真一</t>
  </si>
  <si>
    <t>ﾅｶﾔｽ ｼﾝｲﾁ</t>
  </si>
  <si>
    <t>田邉　一真</t>
  </si>
  <si>
    <t>ﾀﾅﾍﾞ ｶｽﾞﾏ</t>
  </si>
  <si>
    <t>ﾀｶﾐ ｼﾞｭﾏ</t>
  </si>
  <si>
    <t>坂本　智基</t>
  </si>
  <si>
    <t>ｻｶﾓﾄ ﾄﾓｷ</t>
  </si>
  <si>
    <t>010501</t>
  </si>
  <si>
    <t>杉本　平汰</t>
  </si>
  <si>
    <t>ｽｷﾞﾓﾄ ﾍｲﾀ</t>
  </si>
  <si>
    <t>010414</t>
  </si>
  <si>
    <t>中角　航大</t>
  </si>
  <si>
    <t>ﾅｶｽﾞﾐ ｺｳﾀﾞｲ</t>
  </si>
  <si>
    <t>011010</t>
  </si>
  <si>
    <t>木本　悠翔</t>
  </si>
  <si>
    <t>ｷﾓﾄ ﾕｳﾄ</t>
  </si>
  <si>
    <t>堀戸　智博</t>
  </si>
  <si>
    <t>ﾎﾘﾄ ﾁﾋﾛ</t>
  </si>
  <si>
    <t>堀　拓海</t>
  </si>
  <si>
    <t>ﾎﾘ ﾀｸﾐ</t>
  </si>
  <si>
    <t>島野　和志</t>
  </si>
  <si>
    <t>ｼﾏﾉ ｶｽﾞﾕｷ</t>
  </si>
  <si>
    <t>濱田　光貴</t>
  </si>
  <si>
    <t>ﾊﾏﾀﾞ ｺｳｷ</t>
  </si>
  <si>
    <t>011020</t>
  </si>
  <si>
    <t>谷　純太朗</t>
  </si>
  <si>
    <t>ﾀﾆ ｼﾞｭﾝﾀﾛｳ</t>
  </si>
  <si>
    <t>010605</t>
  </si>
  <si>
    <t>990407</t>
  </si>
  <si>
    <t>才野　怜治</t>
  </si>
  <si>
    <t>ｻｲﾉ ﾚｲｼﾞ</t>
  </si>
  <si>
    <t>991217</t>
  </si>
  <si>
    <t>平井　佑樹</t>
  </si>
  <si>
    <t>烏野　翔輝</t>
  </si>
  <si>
    <t>ｶﾗｽﾉ ｼｮｳｷ</t>
  </si>
  <si>
    <t>990712</t>
  </si>
  <si>
    <t>中島　亮</t>
  </si>
  <si>
    <t>ﾅｶｼﾏ ﾘｮｳ</t>
  </si>
  <si>
    <t>嘉勢　太一</t>
  </si>
  <si>
    <t>ｶｾ ﾀｲﾁ</t>
  </si>
  <si>
    <t>990812</t>
  </si>
  <si>
    <t>川端　樹</t>
  </si>
  <si>
    <t>ｶﾜﾊﾞﾀ ﾀﾂｷ</t>
  </si>
  <si>
    <t>ﾀｹﾅｶ ｼﾝﾕｳ</t>
  </si>
  <si>
    <t>西谷　天諭</t>
  </si>
  <si>
    <t>ﾆｼﾀﾆ ｶﾐﾕ</t>
  </si>
  <si>
    <t>000124</t>
  </si>
  <si>
    <t>渡邉　翔太</t>
  </si>
  <si>
    <t>010318</t>
  </si>
  <si>
    <t>藤井　康正</t>
  </si>
  <si>
    <t>ﾌｼﾞｲ ﾔｽﾏｻ</t>
  </si>
  <si>
    <t>浅尾　一成</t>
  </si>
  <si>
    <t>ｱｻｵ ｶｽﾞﾅﾘ</t>
  </si>
  <si>
    <t>平野　蓮太郎</t>
  </si>
  <si>
    <t>ﾋﾗﾉ ﾚﾝﾀﾛｳ</t>
  </si>
  <si>
    <t>010404</t>
  </si>
  <si>
    <t>山内　伸哉</t>
  </si>
  <si>
    <t>ﾔﾏｳﾁ ｼﾝﾔ</t>
  </si>
  <si>
    <t>010307</t>
  </si>
  <si>
    <t>山田　秀勝</t>
  </si>
  <si>
    <t>ﾔﾏﾀﾞ ﾋﾃﾞﾄ</t>
  </si>
  <si>
    <t>990803</t>
  </si>
  <si>
    <t>谷西　裕哉</t>
  </si>
  <si>
    <t>ﾀﾆﾆｼ ﾕｳﾔ</t>
  </si>
  <si>
    <t>院瀬見　直也</t>
  </si>
  <si>
    <t>ｲｾﾐ ﾅｵﾔ</t>
  </si>
  <si>
    <t>991222</t>
  </si>
  <si>
    <t>小野　湧貴</t>
  </si>
  <si>
    <t>ｵﾉ ﾕｳｷ</t>
  </si>
  <si>
    <t>990615</t>
  </si>
  <si>
    <t>佐伯　拓城</t>
  </si>
  <si>
    <t>ｻｴｷ ﾋﾛｷ</t>
  </si>
  <si>
    <t>稲岡　真生</t>
  </si>
  <si>
    <t>ｲﾅｵｶ ﾏｻｷ</t>
  </si>
  <si>
    <t>遠藤　正勝</t>
  </si>
  <si>
    <t>ｴﾝﾄﾞｳ ﾏｻｶﾂ</t>
  </si>
  <si>
    <t>小西　孝昂</t>
  </si>
  <si>
    <t>ｺﾆｼ ﾀｶｱｷ</t>
  </si>
  <si>
    <t>前川　慎之介</t>
  </si>
  <si>
    <t>ﾏｴｶﾜ ｼﾝﾉｽｹ</t>
  </si>
  <si>
    <t>梅田　秀斗</t>
  </si>
  <si>
    <t>ｳﾒﾀﾞ ｼｭｳﾄ</t>
  </si>
  <si>
    <t>020111</t>
  </si>
  <si>
    <t>島中　翼</t>
  </si>
  <si>
    <t>ｼﾏﾅｶ ﾂﾊﾞｻ</t>
  </si>
  <si>
    <t>981124</t>
  </si>
  <si>
    <t>白髭　一翔</t>
  </si>
  <si>
    <t>ｼﾗﾋｹﾞ ｲｯｼｮｳ</t>
  </si>
  <si>
    <t>豊岡　尚弥</t>
  </si>
  <si>
    <t>ﾄﾖｵｶ ﾅｵﾔ</t>
  </si>
  <si>
    <t>ﾋﾗｲ ﾖｳｼﾞﾛｳ</t>
  </si>
  <si>
    <t>松永　大輝</t>
  </si>
  <si>
    <t>ﾏﾂﾅｶﾞ ﾀｲｷ</t>
  </si>
  <si>
    <t>水畑　樹</t>
  </si>
  <si>
    <t>ﾐｽﾞﾊﾀ ｲﾂｷ</t>
  </si>
  <si>
    <t>990606</t>
  </si>
  <si>
    <t>八尾　知典</t>
  </si>
  <si>
    <t>ﾔｵ ﾄﾓﾉﾘ</t>
  </si>
  <si>
    <t>横川　和輝</t>
  </si>
  <si>
    <t>ﾖｺｶﾞﾜ ｶｽﾞｷ</t>
  </si>
  <si>
    <t>991128</t>
  </si>
  <si>
    <t>井上　達裕</t>
  </si>
  <si>
    <t>ｲﾉｳｴ ﾀﾂﾋﾛ</t>
  </si>
  <si>
    <t>上田　皓一</t>
  </si>
  <si>
    <t>ｳｴﾀﾞ ｺｳｲﾁ</t>
  </si>
  <si>
    <t>小林　海斗</t>
  </si>
  <si>
    <t>ｺﾊﾞﾔｼ ｶｲﾄ</t>
  </si>
  <si>
    <t>千田　健一郎</t>
  </si>
  <si>
    <t>ｾﾝﾀﾞ ｹﾝｲﾁﾛｳ</t>
  </si>
  <si>
    <t>010214</t>
  </si>
  <si>
    <t>備　未来貴</t>
  </si>
  <si>
    <t>ｿﾅｴ ﾐﾗｷ</t>
  </si>
  <si>
    <t>寺垣内　啓吾</t>
  </si>
  <si>
    <t>ﾃﾗｶﾞｲﾄ ｹｲｺﾞ</t>
  </si>
  <si>
    <t>中野　光喜</t>
  </si>
  <si>
    <t>ﾅｶﾉ ｺｳｷ</t>
  </si>
  <si>
    <t>村上　翔太</t>
  </si>
  <si>
    <t>ﾑﾗｶﾐ ｼｮｳﾀ</t>
  </si>
  <si>
    <t>001213</t>
  </si>
  <si>
    <t>吉田　雄馬</t>
  </si>
  <si>
    <t>ﾖｼﾀﾞ ﾕｳﾏ</t>
  </si>
  <si>
    <t>花﨑　仁実</t>
  </si>
  <si>
    <t>ﾊﾅｻｷ ｻﾄﾐ</t>
  </si>
  <si>
    <t>970501</t>
  </si>
  <si>
    <t>高岡　祐大</t>
  </si>
  <si>
    <t>ﾀｶｵｶ ﾕｳﾀﾞｲ</t>
  </si>
  <si>
    <t>990614</t>
  </si>
  <si>
    <t>仁尾　航太</t>
  </si>
  <si>
    <t>ﾆｵ ｺｳﾀ</t>
  </si>
  <si>
    <t>三井　爽平</t>
  </si>
  <si>
    <t>ﾐﾂｲ ｿｳﾍｲ</t>
  </si>
  <si>
    <t>990807</t>
  </si>
  <si>
    <t>今城　有貴</t>
  </si>
  <si>
    <t>ｲﾏｼﾛ ﾕｳｷ</t>
  </si>
  <si>
    <t>蕨川　隼佑</t>
  </si>
  <si>
    <t>ﾜﾗﾋﾞｶﾞﾜ ｼｭﾝｽｹ</t>
  </si>
  <si>
    <t>谷垣　賢</t>
  </si>
  <si>
    <t>ﾀﾆｶﾞｷ ｻﾄｼ</t>
  </si>
  <si>
    <t>991006</t>
  </si>
  <si>
    <t>谷口　佳史</t>
  </si>
  <si>
    <t>ﾀﾆｸﾞﾁ ﾖｼﾌﾐ</t>
  </si>
  <si>
    <t>岩佐　氏聡</t>
  </si>
  <si>
    <t>ｲﾜｻ ｳｼﾞﾄｷ</t>
  </si>
  <si>
    <t>991016</t>
  </si>
  <si>
    <t>田上　雄士</t>
  </si>
  <si>
    <t>ﾀｶﾞﾐ ﾕｳﾄ</t>
  </si>
  <si>
    <t>細見　貴之</t>
  </si>
  <si>
    <t>ﾎｿﾐ ﾀｶﾕｷ</t>
  </si>
  <si>
    <t>981006</t>
  </si>
  <si>
    <t>若江　亮平</t>
  </si>
  <si>
    <t>ﾜｶｴ ﾘｮｳﾍｲ</t>
  </si>
  <si>
    <t>梶浦　雅之</t>
  </si>
  <si>
    <t>ｶｼﾞｳﾗ ﾏｻﾕｷ</t>
  </si>
  <si>
    <t>田上　涼太</t>
  </si>
  <si>
    <t>ﾀﾉｳｴ ﾘｮｳﾀ</t>
  </si>
  <si>
    <t>南部　達哉</t>
  </si>
  <si>
    <t>ﾅﾝﾌﾞ ﾀﾂﾔ</t>
  </si>
  <si>
    <t>000829</t>
  </si>
  <si>
    <t>廣澤　航平</t>
  </si>
  <si>
    <t>ﾋﾛｻﾞﾜ ｺｳﾍｲ</t>
  </si>
  <si>
    <t>後藤　弘太郎</t>
  </si>
  <si>
    <t>ｺﾞﾄｳ ｺｳﾀﾛｳ</t>
  </si>
  <si>
    <t>中新井　榛</t>
  </si>
  <si>
    <t>ﾅｶｱﾗｲ ｼﾝ</t>
  </si>
  <si>
    <t>西澤　憲生</t>
  </si>
  <si>
    <t>ﾆｼｻﾞﾜ ｹﾝｾｲ</t>
  </si>
  <si>
    <t>前田　楓太</t>
  </si>
  <si>
    <t>ﾏｴﾀﾞ ﾌｳﾀ</t>
  </si>
  <si>
    <t>荒堀　功三</t>
  </si>
  <si>
    <t>ｱﾗﾎﾘ ｺｳｿﾞｳ</t>
  </si>
  <si>
    <t>岡田　卓也</t>
  </si>
  <si>
    <t>ｵｶﾀﾞ ﾀｸﾔ</t>
  </si>
  <si>
    <t>990926</t>
  </si>
  <si>
    <t>三宅　真之介</t>
  </si>
  <si>
    <t>ﾐﾔｹ ｼﾝﾉｽｹ</t>
  </si>
  <si>
    <t>001103</t>
  </si>
  <si>
    <t>安藤　寛峻</t>
  </si>
  <si>
    <t>ｱﾝﾄﾞｳ ﾋﾛﾀｶ</t>
  </si>
  <si>
    <t>佐藤　勇斗</t>
  </si>
  <si>
    <t>ｻﾄｳ ﾊﾔﾄ</t>
  </si>
  <si>
    <t>南川　魁生</t>
  </si>
  <si>
    <t>ﾐﾅﾐｶﾜ ｶｲｾｲ</t>
  </si>
  <si>
    <t>001026</t>
  </si>
  <si>
    <t>矢野　大輔</t>
  </si>
  <si>
    <t>ﾔﾉ ﾀﾞｲｽｹ</t>
  </si>
  <si>
    <t>山崎　大毅</t>
  </si>
  <si>
    <t>ﾔﾏｻﾞｷ ﾀｲｷ</t>
  </si>
  <si>
    <t>010320</t>
  </si>
  <si>
    <t>大塩　拓夢</t>
  </si>
  <si>
    <t>ｵｵｼｵ ﾀｸﾑ</t>
  </si>
  <si>
    <t>001104</t>
  </si>
  <si>
    <t>濱田　岳登</t>
  </si>
  <si>
    <t>ﾊﾏﾀﾞ ｶﾞｸﾄ</t>
  </si>
  <si>
    <t>板東　夢斗</t>
  </si>
  <si>
    <t>ﾊﾞﾝﾄﾞｳ ﾕﾒﾄ</t>
  </si>
  <si>
    <t>000523</t>
  </si>
  <si>
    <t>有田　優也</t>
  </si>
  <si>
    <t>ｱﾘﾀ ﾕｳﾔ</t>
  </si>
  <si>
    <t>中川　隼一</t>
  </si>
  <si>
    <t>ﾅｶｶﾞﾜ ｼｭﾝｲﾁ</t>
  </si>
  <si>
    <t>010604</t>
  </si>
  <si>
    <t>森　玲</t>
  </si>
  <si>
    <t>ﾓﾘ ﾘｮｳ</t>
  </si>
  <si>
    <t>010506</t>
  </si>
  <si>
    <t>森川　隼成</t>
  </si>
  <si>
    <t>ﾓﾘｶﾜ ﾄｼﾅﾘ</t>
  </si>
  <si>
    <t>稲葉　健</t>
  </si>
  <si>
    <t>ｲﾅﾊﾞ ﾀｹﾙ</t>
  </si>
  <si>
    <t>植田　彰</t>
  </si>
  <si>
    <t>ｳｴﾀﾞ ｱｷﾗ</t>
  </si>
  <si>
    <t>髙山　優明</t>
  </si>
  <si>
    <t>ﾀｶﾔﾏ ﾕｱﾝ</t>
  </si>
  <si>
    <t>991119</t>
  </si>
  <si>
    <t>上松　優弥</t>
  </si>
  <si>
    <t>ｳｴﾏﾂ ﾕｳﾔ</t>
  </si>
  <si>
    <t>ｲｹﾀ ﾞﾅｻ</t>
  </si>
  <si>
    <t>米田　航大</t>
  </si>
  <si>
    <t>ﾖﾈﾀﾞ ｺｳﾀﾞｲ</t>
  </si>
  <si>
    <t>990824</t>
  </si>
  <si>
    <t>松井　温哉</t>
  </si>
  <si>
    <t>ﾏﾂｲ ｱﾂﾔ</t>
  </si>
  <si>
    <t>宮　功享</t>
  </si>
  <si>
    <t>ﾐﾔ ﾉﾘﾀｶ</t>
  </si>
  <si>
    <t>竹内　知春</t>
  </si>
  <si>
    <t>ﾀｹｳﾁ ﾄﾓﾊﾙ</t>
  </si>
  <si>
    <t>安藤　和之</t>
  </si>
  <si>
    <t>ｱﾝﾄﾞｳ ｶｽﾞﾕｷ</t>
  </si>
  <si>
    <t>000706</t>
  </si>
  <si>
    <t>北川　椋太</t>
  </si>
  <si>
    <t>ｷﾀｶﾞﾜ ﾘｮｳﾀ</t>
  </si>
  <si>
    <t>西田　涼平</t>
  </si>
  <si>
    <t>ﾆｼﾀﾞ ﾘｮｳﾍｲ</t>
  </si>
  <si>
    <t>000820</t>
  </si>
  <si>
    <t>橋本　涼平</t>
  </si>
  <si>
    <t>ﾊｼﾓﾄ ﾘｮｳﾍｲ</t>
  </si>
  <si>
    <t>平尾　響</t>
  </si>
  <si>
    <t>ﾋﾗｵ ｷｮｳ</t>
  </si>
  <si>
    <t>000513</t>
  </si>
  <si>
    <t>堀口　龍生</t>
  </si>
  <si>
    <t>ﾎﾘｸﾞﾁ ﾘｭｳｾｲ</t>
  </si>
  <si>
    <t>三田　真一郎</t>
  </si>
  <si>
    <t>ﾐﾀ ｼﾝｲﾁﾛｳ</t>
  </si>
  <si>
    <t>井上　亮真</t>
  </si>
  <si>
    <t>ｲﾉｳｴ ﾘｮｳﾏ</t>
  </si>
  <si>
    <t>浦川　格</t>
  </si>
  <si>
    <t>ｳﾗｶﾜ ｲﾀﾙ</t>
  </si>
  <si>
    <t>奥　翔太</t>
  </si>
  <si>
    <t>ｵｸ ｼｮｳﾀ</t>
  </si>
  <si>
    <t>小西　晃矢</t>
  </si>
  <si>
    <t>ｺﾆｼ ｺｳﾔ</t>
  </si>
  <si>
    <t>杉岡　洸樹</t>
  </si>
  <si>
    <t>ｽｷﾞｵｶ ｺｳｷ</t>
  </si>
  <si>
    <t>000209</t>
  </si>
  <si>
    <t>日隈　友也</t>
  </si>
  <si>
    <t>ﾋｸﾞﾏ ﾄﾓﾔ</t>
  </si>
  <si>
    <t>990609</t>
  </si>
  <si>
    <t>河内　海</t>
  </si>
  <si>
    <t>ｶﾜﾁ ｶｲ</t>
  </si>
  <si>
    <t>010206</t>
  </si>
  <si>
    <t>鈴木　拓海</t>
  </si>
  <si>
    <t>ｽｽﾞｷ ﾀｸﾐ</t>
  </si>
  <si>
    <t>濵田　晃輝</t>
  </si>
  <si>
    <t>宮﨑　琉樹哉</t>
  </si>
  <si>
    <t>ﾐﾔｻﾞｷ ﾙｷﾔ</t>
  </si>
  <si>
    <t>大嶋　翼</t>
  </si>
  <si>
    <t>ｵｵｼﾏ ﾂﾊﾞｻ</t>
  </si>
  <si>
    <t>尾崎　圭亮</t>
  </si>
  <si>
    <t>ｵｻﾞｷ ｹｲｽｹ</t>
  </si>
  <si>
    <t>011119</t>
  </si>
  <si>
    <t>ｸﾉ ﾖｳﾀ</t>
  </si>
  <si>
    <t>010919</t>
  </si>
  <si>
    <t>小久保　星音</t>
  </si>
  <si>
    <t>ｺｸﾎﾞ ｼｵﾝ</t>
  </si>
  <si>
    <t>010403</t>
  </si>
  <si>
    <t>多賀井　悠斗</t>
  </si>
  <si>
    <t>ﾀｶﾞｲ ﾕｳﾄ</t>
  </si>
  <si>
    <t>010925</t>
  </si>
  <si>
    <t>田中　夢人</t>
  </si>
  <si>
    <t>ﾀﾅｶ ﾑｳﾄ</t>
  </si>
  <si>
    <t>010522</t>
  </si>
  <si>
    <t>土肥　茂樹</t>
  </si>
  <si>
    <t>ﾄﾞﾋ ｼｹﾞｷ</t>
  </si>
  <si>
    <t>011203</t>
  </si>
  <si>
    <t>永井　友也</t>
  </si>
  <si>
    <t>020401</t>
  </si>
  <si>
    <t>西芝　燎哉</t>
  </si>
  <si>
    <t>ﾆｼｼﾊﾞ ﾘｮｳﾔ</t>
  </si>
  <si>
    <t>010901</t>
  </si>
  <si>
    <t>西谷　太一</t>
  </si>
  <si>
    <t>ﾆｼﾀﾆ ﾀｲﾁ</t>
  </si>
  <si>
    <t>020127</t>
  </si>
  <si>
    <t>藤井　白斗</t>
  </si>
  <si>
    <t>ﾌｼﾞｲ ﾊｸﾄ</t>
  </si>
  <si>
    <t>011228</t>
  </si>
  <si>
    <t>前田　亜門</t>
  </si>
  <si>
    <t>ﾏｴﾀﾞ ｱﾓﾝ</t>
  </si>
  <si>
    <t>010427</t>
  </si>
  <si>
    <t>古川　悠太</t>
  </si>
  <si>
    <t>ﾌﾙｶﾜ ﾕｳﾀ</t>
  </si>
  <si>
    <t>990829</t>
  </si>
  <si>
    <t>羽切　薫</t>
  </si>
  <si>
    <t>ﾊｷﾘ ｶｵﾙ</t>
  </si>
  <si>
    <t>梅原　知希</t>
  </si>
  <si>
    <t>ｳﾒﾊﾗ ﾄﾓｷ</t>
  </si>
  <si>
    <t>990611</t>
  </si>
  <si>
    <t>山口　僚太</t>
  </si>
  <si>
    <t>ﾔﾏｸﾞﾁ ﾘｮｳﾀ</t>
  </si>
  <si>
    <t>増本　一真</t>
  </si>
  <si>
    <t>ﾏｽﾓﾄ ｶｽﾞﾏ</t>
  </si>
  <si>
    <t>001101</t>
  </si>
  <si>
    <t>野上　翼</t>
  </si>
  <si>
    <t>ﾉｶﾞﾐ ﾂﾊﾞｻ</t>
  </si>
  <si>
    <t>川口　将希</t>
  </si>
  <si>
    <t>ｶﾜｸﾞﾁ ﾏｻｷ</t>
  </si>
  <si>
    <t>西野　優人</t>
  </si>
  <si>
    <t>ﾆｼﾉ ﾕｳﾄ</t>
  </si>
  <si>
    <t>010208</t>
  </si>
  <si>
    <t>宇佐美　雄章</t>
  </si>
  <si>
    <t>ｳｻﾐ ﾀｹｱｷ</t>
  </si>
  <si>
    <t>峰山　達希</t>
  </si>
  <si>
    <t>ﾐﾈﾔﾏ ﾀﾂｷ</t>
  </si>
  <si>
    <t>ｾﾞﾝﾀ ｺｳﾍｲ</t>
  </si>
  <si>
    <t>辻　駿介</t>
  </si>
  <si>
    <t>伊藤　悠太</t>
  </si>
  <si>
    <t>ｲﾄｳ ﾕｳﾀ</t>
  </si>
  <si>
    <t>000916</t>
  </si>
  <si>
    <t>井下　和輝</t>
  </si>
  <si>
    <t>ｲｼﾀ ｶｽﾞｷ</t>
  </si>
  <si>
    <t>古結　優作</t>
  </si>
  <si>
    <t>ｺｹﾞﾂ ﾕｳｻｸ</t>
  </si>
  <si>
    <t>上田　康平</t>
  </si>
  <si>
    <t>西村　優斗</t>
  </si>
  <si>
    <t>ﾆｼﾑﾗ ﾕｳﾄ</t>
  </si>
  <si>
    <t>古谷　大翔</t>
  </si>
  <si>
    <t>ﾌﾙﾀﾆ ﾔﾏﾄ</t>
  </si>
  <si>
    <t>川瀬　陽日</t>
  </si>
  <si>
    <t>ｶﾜｾ ﾊﾙﾋ</t>
  </si>
  <si>
    <t>西本　由貴</t>
  </si>
  <si>
    <t>ﾆｼﾓﾄ ﾕﾀｶ</t>
  </si>
  <si>
    <t>991013</t>
  </si>
  <si>
    <t>岡本　陵</t>
  </si>
  <si>
    <t>010313</t>
  </si>
  <si>
    <t>川勝　幹大</t>
  </si>
  <si>
    <t>ｶﾜｶﾂ ｶﾝﾀﾞｲ</t>
  </si>
  <si>
    <t>ﾕｶ ﾋﾖﾘ</t>
  </si>
  <si>
    <t>000426</t>
  </si>
  <si>
    <t>有本　琢真</t>
  </si>
  <si>
    <t>ｱﾘﾓﾄ ﾀｸﾏ</t>
  </si>
  <si>
    <t>松村　蒼斗</t>
  </si>
  <si>
    <t>ﾏﾂﾑﾗ ｱｵﾄ</t>
  </si>
  <si>
    <t>木脇　輝</t>
  </si>
  <si>
    <t>ｷﾜｷ ﾋｶﾙ</t>
  </si>
  <si>
    <t>升田　和真</t>
  </si>
  <si>
    <t>ﾏｽﾀﾞ ｶｽﾞﾏ</t>
  </si>
  <si>
    <t>栗林　健一</t>
  </si>
  <si>
    <t>ｸﾘﾊﾞﾔｼ ｹﾝｲﾁ</t>
  </si>
  <si>
    <t>911031</t>
  </si>
  <si>
    <t>井口　義人</t>
  </si>
  <si>
    <t>ｲｸﾞﾁ ﾖｼﾋﾄ</t>
  </si>
  <si>
    <t>加藤　遼</t>
  </si>
  <si>
    <t>紺野　佑介</t>
  </si>
  <si>
    <t>ｺﾝﾉ ﾕｳｽｹ</t>
  </si>
  <si>
    <t>田中　大賀</t>
  </si>
  <si>
    <t>ﾀﾅｶ ﾀｲｶﾞ</t>
  </si>
  <si>
    <t>大澤　弘暉</t>
  </si>
  <si>
    <t>ｵｵｻﾜ ｺｳｷ</t>
  </si>
  <si>
    <t>000208</t>
  </si>
  <si>
    <t>藤井　大夢</t>
  </si>
  <si>
    <t>ﾌｼﾞｲ ﾋﾛﾑ</t>
  </si>
  <si>
    <t>000122</t>
  </si>
  <si>
    <t>荒木　康佑</t>
  </si>
  <si>
    <t>ｱﾗｷ ｺｳｽｹ</t>
  </si>
  <si>
    <t>001201</t>
  </si>
  <si>
    <t>古賀　貴裕</t>
  </si>
  <si>
    <t>ｺｶﾞ ﾀｶﾋﾛ</t>
  </si>
  <si>
    <t>松谷　幸一郎</t>
  </si>
  <si>
    <t>ﾏﾂﾀﾆ ｺｳｲﾁﾛｳ</t>
  </si>
  <si>
    <t>920508</t>
  </si>
  <si>
    <t>沢下　一匡</t>
  </si>
  <si>
    <t>ｻﾜｼﾀ ｶｽﾞﾏｻ</t>
  </si>
  <si>
    <t>000322</t>
  </si>
  <si>
    <t>根岸　怜央</t>
  </si>
  <si>
    <t>ﾈｷﾞｼ ﾚｵ</t>
  </si>
  <si>
    <t>010817</t>
  </si>
  <si>
    <t>柴坂　磨拓</t>
  </si>
  <si>
    <t>ｼﾊﾞｻｶ ﾏﾋﾛ</t>
  </si>
  <si>
    <t>010428</t>
  </si>
  <si>
    <t>宮脇　伸宙</t>
  </si>
  <si>
    <t>ﾐﾔﾜｷ ﾉﾌﾞﾋﾛ</t>
  </si>
  <si>
    <t>010928</t>
  </si>
  <si>
    <t>五十棲　瑞樹</t>
  </si>
  <si>
    <t>ｲｿｽﾞﾐ ﾐｽﾞｷ</t>
  </si>
  <si>
    <t>011018</t>
  </si>
  <si>
    <t>岩井　誠大</t>
  </si>
  <si>
    <t>ｲﾜｲ ｾｲﾀﾞｲ</t>
  </si>
  <si>
    <t>010618</t>
  </si>
  <si>
    <t>山本　直生</t>
  </si>
  <si>
    <t>ﾔﾏﾓﾄ ﾅｵｷ</t>
  </si>
  <si>
    <t>010718</t>
  </si>
  <si>
    <t>廣田　光彦</t>
  </si>
  <si>
    <t>ﾋﾛﾀ ﾐﾂﾋｺ</t>
  </si>
  <si>
    <t>010416</t>
  </si>
  <si>
    <t>山下　真翔</t>
  </si>
  <si>
    <t>ﾔﾏｼﾀ ﾏﾅﾄ</t>
  </si>
  <si>
    <t>020112</t>
  </si>
  <si>
    <t>ﾏｴｶﾞﾜ ｺｳｷ</t>
  </si>
  <si>
    <t>水野　颯太</t>
  </si>
  <si>
    <t>ﾐｽﾞﾉ ｿｳﾀ</t>
  </si>
  <si>
    <t>矢野　暁</t>
  </si>
  <si>
    <t>ﾔﾉ ｻﾄﾙ</t>
  </si>
  <si>
    <t>000323</t>
  </si>
  <si>
    <t>若狭　颯馬</t>
  </si>
  <si>
    <t>ﾜｶｻ ｿｳﾏ</t>
  </si>
  <si>
    <t>001231</t>
  </si>
  <si>
    <t>古閑　裕太</t>
  </si>
  <si>
    <t>ｺｶﾞ ﾕｳﾀ</t>
  </si>
  <si>
    <t>櫻井　遊悟</t>
  </si>
  <si>
    <t>ｻｸﾗｲ ﾕｳｺﾞ</t>
  </si>
  <si>
    <t>010126</t>
  </si>
  <si>
    <t>下村　海渡</t>
  </si>
  <si>
    <t>ｼﾓﾑﾗ ｶｲﾄ</t>
  </si>
  <si>
    <t>000920</t>
  </si>
  <si>
    <t>多々良　悠人</t>
  </si>
  <si>
    <t>ﾀﾀﾗ ﾕｳﾄ</t>
  </si>
  <si>
    <t>000924</t>
  </si>
  <si>
    <t>中西　晴空</t>
  </si>
  <si>
    <t>ﾅｶﾆｼ ｿﾗ</t>
  </si>
  <si>
    <t>平山　竜慎</t>
  </si>
  <si>
    <t>ﾋﾗﾔﾏ ﾘｭｳｼﾝ</t>
  </si>
  <si>
    <t>堀本　薫</t>
  </si>
  <si>
    <t>ﾎﾘﾓﾄ ｶｵﾙ</t>
  </si>
  <si>
    <t>前川　広晴</t>
  </si>
  <si>
    <t>ﾏｴｶﾞﾜ ｺｳｾｲ</t>
  </si>
  <si>
    <t>前島　諒人</t>
  </si>
  <si>
    <t>ﾏｴｼﾏ ﾘｮｳﾄ</t>
  </si>
  <si>
    <t>前田　亮</t>
  </si>
  <si>
    <t>ﾏｴﾀﾞ ﾘｮｳ</t>
  </si>
  <si>
    <t>中木村　柊吾</t>
  </si>
  <si>
    <t>ﾅｶｷﾑﾗ ｼｭｳｺﾞ</t>
  </si>
  <si>
    <t>伊部　功記</t>
  </si>
  <si>
    <t>ｲﾍﾞ ｺｳｷ</t>
  </si>
  <si>
    <t>000406</t>
  </si>
  <si>
    <t>田村　星哉</t>
  </si>
  <si>
    <t>ﾀﾑﾗ ｾｲﾔ</t>
  </si>
  <si>
    <t>010424</t>
  </si>
  <si>
    <t>福瀬　智隆</t>
  </si>
  <si>
    <t>ﾌｸｾ ﾄﾓﾀｶ</t>
  </si>
  <si>
    <t>940914</t>
  </si>
  <si>
    <t>辻　翔平</t>
  </si>
  <si>
    <t>ﾂｼﾞ ｼｮｳﾍｲ</t>
  </si>
  <si>
    <t>山根　大輝</t>
  </si>
  <si>
    <t>ﾔﾏﾈ ﾀﾞｲｷ</t>
  </si>
  <si>
    <t>柑本　泰智</t>
  </si>
  <si>
    <t>ｺｳｼﾞﾓﾄ ﾀｲﾁ</t>
  </si>
  <si>
    <t>宮川　広大</t>
  </si>
  <si>
    <t>ﾐﾔｶﾞﾜ ｺｳﾀﾞｲ</t>
  </si>
  <si>
    <t>石井　智也</t>
  </si>
  <si>
    <t>ｲｼｲ ﾄﾓﾔ</t>
  </si>
  <si>
    <t>前　智貴</t>
  </si>
  <si>
    <t>ﾏｴ ﾄﾓｷ</t>
  </si>
  <si>
    <t>平川　裕人</t>
  </si>
  <si>
    <t>ﾋﾗｶﾜ ﾕｳﾄ</t>
  </si>
  <si>
    <t>茨　直輝</t>
  </si>
  <si>
    <t>ｲﾊﾞﾗ ﾅｵｷ</t>
  </si>
  <si>
    <t>中村　将貴</t>
  </si>
  <si>
    <t>ﾅｶﾑﾗ ﾏｻｷ</t>
  </si>
  <si>
    <t>飯田　航平</t>
  </si>
  <si>
    <t>ｲｲﾀﾞ ｺｳﾍｲ</t>
  </si>
  <si>
    <t>千葉　祐輔</t>
  </si>
  <si>
    <t>ﾁﾊﾞ ﾕｳｽｹ</t>
  </si>
  <si>
    <t>000116</t>
  </si>
  <si>
    <t>橋本　真佑</t>
  </si>
  <si>
    <t>ﾊｼﾓﾄ ｼﾝｽｹ</t>
  </si>
  <si>
    <t>白樫　亮汰</t>
  </si>
  <si>
    <t>ｼﾗｶｼ ﾘｮｳﾀ</t>
  </si>
  <si>
    <t>尾野　弘直</t>
  </si>
  <si>
    <t>ｵﾉ ﾋﾛﾅｵ</t>
  </si>
  <si>
    <t>肥後　孝行</t>
  </si>
  <si>
    <t>ﾋｺﾞ ﾀｶﾕｷ</t>
  </si>
  <si>
    <t>浅井　祐輝</t>
  </si>
  <si>
    <t>ｱｻｲ ﾕｳｷ</t>
  </si>
  <si>
    <t>990412</t>
  </si>
  <si>
    <t>三方　怜</t>
  </si>
  <si>
    <t>ﾐｶﾀ ｻﾄｼ</t>
  </si>
  <si>
    <t>荊木　勇登</t>
  </si>
  <si>
    <t>ｲﾊﾞﾗｷ ﾕｳﾄ</t>
  </si>
  <si>
    <t>吉原　翔大</t>
  </si>
  <si>
    <t>ﾖｼﾊﾗ ｼｮｳﾀ</t>
  </si>
  <si>
    <t>近棟　智之</t>
  </si>
  <si>
    <t>ﾁｶﾑﾈ ﾄﾓﾕｷ</t>
  </si>
  <si>
    <t>ﾋｲﾗｷﾞ ﾕｳﾋ</t>
  </si>
  <si>
    <t>001022</t>
  </si>
  <si>
    <t>加藤　敦詞</t>
  </si>
  <si>
    <t>010331</t>
  </si>
  <si>
    <t>000331</t>
  </si>
  <si>
    <t>000216</t>
  </si>
  <si>
    <t>前川　佑介</t>
  </si>
  <si>
    <t>ﾏｴｶﾞﾜ ﾕｳｽｹ</t>
  </si>
  <si>
    <t>内野　禎久</t>
  </si>
  <si>
    <t>ｳﾁﾉ ﾀﾀﾞﾋｻ</t>
  </si>
  <si>
    <t>勝馬　爽太</t>
  </si>
  <si>
    <t>ｶﾂﾏ ｿｳﾀ</t>
  </si>
  <si>
    <t>上田　浩平</t>
  </si>
  <si>
    <t>奥川　暁矢</t>
  </si>
  <si>
    <t>ｵｸｶﾞﾜ ｱｷﾔ</t>
  </si>
  <si>
    <t>嶋田　鉄男</t>
  </si>
  <si>
    <t>ｼﾏﾀﾞ ﾃﾂｵ</t>
  </si>
  <si>
    <t>和田　寛大</t>
  </si>
  <si>
    <t>ﾜﾀﾞ ｶﾝﾀ</t>
  </si>
  <si>
    <t>000119</t>
  </si>
  <si>
    <t>前川　佳輝</t>
  </si>
  <si>
    <t>ﾏｴｶﾞﾜ ﾖｼｷ</t>
  </si>
  <si>
    <t>小野　悟</t>
  </si>
  <si>
    <t>ｵﾉ ｻﾄﾙ</t>
  </si>
  <si>
    <t>001114</t>
  </si>
  <si>
    <t>ﾔﾏﾅｶ ｿｳｲﾁﾛｳ</t>
  </si>
  <si>
    <t>000911</t>
  </si>
  <si>
    <t>佐原　晃太郎</t>
  </si>
  <si>
    <t>ｻﾊﾗ ｺｳﾀﾛｳ</t>
  </si>
  <si>
    <t>001009</t>
  </si>
  <si>
    <t>吉田　治樹</t>
  </si>
  <si>
    <t>ﾖｼﾀﾞ ﾊﾙｷ</t>
  </si>
  <si>
    <t>990816</t>
  </si>
  <si>
    <t>清水　勝彦</t>
  </si>
  <si>
    <t>ｼﾐｽﾞ ｶﾂﾋｺ</t>
  </si>
  <si>
    <t>大槻　祥太郎</t>
  </si>
  <si>
    <t>ｵｵﾂｷ ｼｮｳﾀﾛｳ</t>
  </si>
  <si>
    <t>安藤　圭汰</t>
  </si>
  <si>
    <t>ｱﾝﾄﾞｳ ｹｲﾀ</t>
  </si>
  <si>
    <t>佐藤　勇希</t>
  </si>
  <si>
    <t>ｻﾄｳ ﾕｳｷ</t>
  </si>
  <si>
    <t>北浦　柊二</t>
  </si>
  <si>
    <t>ｷﾀｳﾗ ｼｭｳｼﾞ</t>
  </si>
  <si>
    <t>001222</t>
  </si>
  <si>
    <t>久住　大輝</t>
  </si>
  <si>
    <t>ｸｽﾐ ﾀﾞｲｷ</t>
  </si>
  <si>
    <t>土居下　晴也</t>
  </si>
  <si>
    <t>ﾄﾞｲｼﾀ ﾊﾙﾔ</t>
  </si>
  <si>
    <t>渡部　大輔</t>
  </si>
  <si>
    <t>瀧野　晃生</t>
  </si>
  <si>
    <t>ﾀｷﾉ ｺｳｷ</t>
  </si>
  <si>
    <t>杉町　匠海</t>
  </si>
  <si>
    <t>ｽｷﾞﾏﾁ ﾀｸﾐ</t>
  </si>
  <si>
    <t>中島　蒼</t>
  </si>
  <si>
    <t>ﾅｶｼﾏ ｿｳ</t>
  </si>
  <si>
    <t>東山　雄飛</t>
  </si>
  <si>
    <t>ﾋｶﾞｼﾔﾏ ﾀｶﾄ</t>
  </si>
  <si>
    <t>000928</t>
  </si>
  <si>
    <t>ｶﾝｻﾞｷ ﾄｼﾀｶ</t>
  </si>
  <si>
    <t>新井　陽豊</t>
  </si>
  <si>
    <t>ｱﾗｲ ﾊﾙﾄ</t>
  </si>
  <si>
    <t>中村　菖希</t>
  </si>
  <si>
    <t>ﾅｶﾑﾗ ｼｮｳｷ</t>
  </si>
  <si>
    <t>川村　真広</t>
  </si>
  <si>
    <t>ｶﾜﾑﾗ ﾏﾋﾛ</t>
  </si>
  <si>
    <t>押久保　皓生</t>
  </si>
  <si>
    <t>ｵｼｸﾎﾞ ｺｳｷ</t>
  </si>
  <si>
    <t>武田　怜旺</t>
  </si>
  <si>
    <t>ﾀｹﾀﾞ ﾚｵ</t>
  </si>
  <si>
    <t>藤原　弘太</t>
  </si>
  <si>
    <t>ﾌｼﾞﾜﾗ ｺｳﾀ</t>
  </si>
  <si>
    <t>000312</t>
  </si>
  <si>
    <t>津川　拓人</t>
  </si>
  <si>
    <t>ﾂｶﾞﾜ ﾀｸﾄ</t>
  </si>
  <si>
    <t>細見　拓也</t>
  </si>
  <si>
    <t>ﾎｿﾐ ﾀｸﾔ</t>
  </si>
  <si>
    <t>990607</t>
  </si>
  <si>
    <t>有方　康樹</t>
  </si>
  <si>
    <t>ｱﾘｶﾀ ｺｳｷ</t>
  </si>
  <si>
    <t>000203</t>
  </si>
  <si>
    <t>岩本　龍</t>
  </si>
  <si>
    <t>ｲﾜﾓﾄ ﾘｭｳ</t>
  </si>
  <si>
    <t>大西　蓮太朗</t>
  </si>
  <si>
    <t>ｵｵﾆｼ ﾚﾝﾀﾛｳ</t>
  </si>
  <si>
    <t>金井　太一</t>
  </si>
  <si>
    <t>ｶﾅｲ ﾀｲﾁ</t>
  </si>
  <si>
    <t>岸本　一眞</t>
  </si>
  <si>
    <t>ｷｼﾓﾄ ｶｽﾞﾏ</t>
  </si>
  <si>
    <t>991120</t>
  </si>
  <si>
    <t>瀬納　正之</t>
  </si>
  <si>
    <t>ｾﾉｳ ﾏｻﾕｷ</t>
  </si>
  <si>
    <t>高見　昂汰朗</t>
  </si>
  <si>
    <t>ﾀｶﾐ ｺｳﾀﾛｳ</t>
  </si>
  <si>
    <t>中河　克樹</t>
  </si>
  <si>
    <t>ﾅｶｶﾞﾜ ｶﾂｷ</t>
  </si>
  <si>
    <t>中島　樹哉</t>
  </si>
  <si>
    <t>ﾅｶｼﾞﾏ ﾀﾂﾔ</t>
  </si>
  <si>
    <t>丹生谷　舜</t>
  </si>
  <si>
    <t>ﾆｭｳﾉﾔ ｼｭﾝ</t>
  </si>
  <si>
    <t>沼元　勇樹</t>
  </si>
  <si>
    <t>ﾇﾏﾓﾄ ﾕｳｷ</t>
  </si>
  <si>
    <t>平岡　凛太郎</t>
  </si>
  <si>
    <t>ﾋﾗｵｶ ﾘﾝﾀﾛｳ</t>
  </si>
  <si>
    <t>福満　航大</t>
  </si>
  <si>
    <t>ﾌｸﾐﾂ ｺｳﾀﾞｲ</t>
  </si>
  <si>
    <t>水戸　義昌</t>
  </si>
  <si>
    <t>ﾐﾄ ﾖｼｱｷ</t>
  </si>
  <si>
    <t>村上　詢太郎</t>
  </si>
  <si>
    <t>ﾑﾗｶﾐ ｼﾞｭﾝﾀﾛｳ</t>
  </si>
  <si>
    <t>吉元　麻人</t>
  </si>
  <si>
    <t>ﾖｼﾓﾄ ｱｻﾄ</t>
  </si>
  <si>
    <t>石原　陽平</t>
  </si>
  <si>
    <t>ｲｼﾊﾗ ﾖｳﾍｲ</t>
  </si>
  <si>
    <t>伊藤　奏</t>
  </si>
  <si>
    <t>ｲﾄｳ ｶﾅﾃﾞ</t>
  </si>
  <si>
    <t>上野　雄輝</t>
  </si>
  <si>
    <t>ｳｴﾉ ﾕｳｷ</t>
  </si>
  <si>
    <t>岡村　新也</t>
  </si>
  <si>
    <t>ｵｶﾑﾗ ｼﾝﾔ</t>
  </si>
  <si>
    <t>長　亮輝</t>
  </si>
  <si>
    <t>ｵｻ ﾘｮｳｷ</t>
  </si>
  <si>
    <t>川畑　宏紀</t>
  </si>
  <si>
    <t>近藤　元</t>
  </si>
  <si>
    <t>ｺﾝﾄﾞｳ ﾊｼﾞﾒ</t>
  </si>
  <si>
    <t>迫田　悠仁</t>
  </si>
  <si>
    <t>ｻｺﾀﾞ ﾕｳｼﾞﾝ</t>
  </si>
  <si>
    <t>佐々木　哲寛</t>
  </si>
  <si>
    <t>ｻｻｷ ｱｷﾋﾛ</t>
  </si>
  <si>
    <t>篠原　優太朗</t>
  </si>
  <si>
    <t>ｼﾉﾊﾗ ﾕｳﾀﾛｳ</t>
  </si>
  <si>
    <t>下里　瑠偉</t>
  </si>
  <si>
    <t>ｼﾓｻﾞﾄ ﾙｲ</t>
  </si>
  <si>
    <t>白石　裕</t>
  </si>
  <si>
    <t>ｼﾗｲｼ ﾕﾀｶ</t>
  </si>
  <si>
    <t>鈴木　雄大</t>
  </si>
  <si>
    <t>ｽｽﾞｷ ﾕｳﾀﾞｲ</t>
  </si>
  <si>
    <t>000423</t>
  </si>
  <si>
    <t>建畠　友哉</t>
  </si>
  <si>
    <t>ﾀﾃﾊﾀ ﾕｳﾔ</t>
  </si>
  <si>
    <t>000612</t>
  </si>
  <si>
    <t>戸澤　悠介</t>
  </si>
  <si>
    <t>ﾄｻﾞﾜ ﾕｳｽｹ</t>
  </si>
  <si>
    <t>ﾌｼﾞｴ ﾅﾙﾎ</t>
  </si>
  <si>
    <t>丸高　創平</t>
  </si>
  <si>
    <t>ﾏﾙﾀｶ ｿｳﾍｲ</t>
  </si>
  <si>
    <t>渡邊　健人</t>
  </si>
  <si>
    <t>ﾜﾀﾅﾍﾞ ﾀｹﾄ</t>
  </si>
  <si>
    <t>渡邊　翼</t>
  </si>
  <si>
    <t>ﾜﾀﾅﾍﾞ ﾂﾊﾞｻ</t>
  </si>
  <si>
    <t>安藤　駿輔</t>
  </si>
  <si>
    <t>ｱﾝﾄﾞｳ ｼｭﾝｽｹ</t>
  </si>
  <si>
    <t>020204</t>
  </si>
  <si>
    <t>伊勢脇　洸太</t>
  </si>
  <si>
    <t>ｲｾﾜｷ ｺｳﾀ</t>
  </si>
  <si>
    <t>010930</t>
  </si>
  <si>
    <t>010607</t>
  </si>
  <si>
    <t>奥村　和樹</t>
  </si>
  <si>
    <t>ｵｸﾑﾗ ｶｽﾞｷ</t>
  </si>
  <si>
    <t>喜井　翼</t>
  </si>
  <si>
    <t>ｷｲ ﾂﾊﾞｻ</t>
  </si>
  <si>
    <t>清原　凌河</t>
  </si>
  <si>
    <t>ｷﾖﾊﾗ ﾘｮｳｶﾞ</t>
  </si>
  <si>
    <t>011017</t>
  </si>
  <si>
    <t>寳田　力</t>
  </si>
  <si>
    <t>ﾎｳﾀﾞ ﾁｶﾗ</t>
  </si>
  <si>
    <t>010915</t>
  </si>
  <si>
    <t>堀　修典</t>
  </si>
  <si>
    <t>ﾎﾘ ｼｭｳｽｹ</t>
  </si>
  <si>
    <t>010904</t>
  </si>
  <si>
    <t>舛谷　大成</t>
  </si>
  <si>
    <t>ﾏｽﾀﾆ ﾀｲｾｲ</t>
  </si>
  <si>
    <t>森本　悠雅</t>
  </si>
  <si>
    <t>ﾓﾘﾓﾄ ﾕｳﾏ</t>
  </si>
  <si>
    <t>010613</t>
  </si>
  <si>
    <t>山岡　真大</t>
  </si>
  <si>
    <t>ﾔﾏｵｶ ﾏﾅﾄ</t>
  </si>
  <si>
    <t>吉歳　匠吾</t>
  </si>
  <si>
    <t>ﾖｼﾄｼ ｼｮｳｺﾞ</t>
  </si>
  <si>
    <t>011101</t>
  </si>
  <si>
    <t>吉村　圭一郎</t>
  </si>
  <si>
    <t>ﾖｼﾑﾗ ｹｲｲﾁﾛｳ</t>
  </si>
  <si>
    <t>010503</t>
  </si>
  <si>
    <t>吉元　大晟</t>
  </si>
  <si>
    <t>ﾖｼﾓﾄ ﾀｲｾｲ</t>
  </si>
  <si>
    <t>010913</t>
  </si>
  <si>
    <t>小田　颯河</t>
  </si>
  <si>
    <t>ｵﾀﾞ ﾋｭｳｶﾞ</t>
  </si>
  <si>
    <t>八坂　能郎</t>
  </si>
  <si>
    <t>ﾔｻｶ ﾖｼﾛｳ</t>
  </si>
  <si>
    <t>810818</t>
  </si>
  <si>
    <t>多田村　駿次郎</t>
  </si>
  <si>
    <t>ﾀﾀﾞﾑﾗ ｼｭﾝｼﾞﾛｳ</t>
  </si>
  <si>
    <t>野本　大介</t>
  </si>
  <si>
    <t>ﾉﾓﾄ ﾀﾞｲｽｹ</t>
  </si>
  <si>
    <t>金澤　謙真</t>
  </si>
  <si>
    <t>ｶﾅｻﾞﾜ ｹﾝｼﾝ</t>
  </si>
  <si>
    <t>廣瀬　幹</t>
  </si>
  <si>
    <t>ﾋﾛｾ ﾓﾄｷ</t>
  </si>
  <si>
    <t>ﾀｶﾏﾂ ﾁﾅﾘ</t>
  </si>
  <si>
    <t>010702</t>
  </si>
  <si>
    <t>西岡　純一朗</t>
  </si>
  <si>
    <t>ﾆｼｵｶ ｼﾞｭﾝｲﾁﾛｳ</t>
  </si>
  <si>
    <t>991228</t>
  </si>
  <si>
    <t>三井　基継</t>
  </si>
  <si>
    <t>ﾐﾂｲ ﾓﾄﾂｸﾞ</t>
  </si>
  <si>
    <t>黒瀬　尚紀</t>
  </si>
  <si>
    <t>ｸﾛｾ ﾅｵｷ</t>
  </si>
  <si>
    <t>山科　真之介</t>
  </si>
  <si>
    <t>ﾔﾏｼﾅ ｼﾝﾉｽｹ</t>
  </si>
  <si>
    <t>塚原　啓太</t>
  </si>
  <si>
    <t>ﾂｶﾊﾗ ｹｲﾀ</t>
  </si>
  <si>
    <t>010705</t>
  </si>
  <si>
    <t>安達　蓮</t>
  </si>
  <si>
    <t>ｱﾀﾞﾁ ﾚﾝ</t>
  </si>
  <si>
    <t>010818</t>
  </si>
  <si>
    <t>石川　稚紘</t>
  </si>
  <si>
    <t>ｲｼｶﾜ ﾁﾋﾛ</t>
  </si>
  <si>
    <t>010917</t>
  </si>
  <si>
    <t>石田　淳人</t>
  </si>
  <si>
    <t>ｲｼﾀﾞ ｼﾞｭﾝﾄ</t>
  </si>
  <si>
    <t>011022</t>
  </si>
  <si>
    <t>市村　知弘</t>
  </si>
  <si>
    <t>ｲﾁﾑﾗ ﾄﾓﾋﾛ</t>
  </si>
  <si>
    <t>010519</t>
  </si>
  <si>
    <t>上田　巴瑠</t>
  </si>
  <si>
    <t>ｳｴﾀﾞ ﾊﾙ</t>
  </si>
  <si>
    <t>010505</t>
  </si>
  <si>
    <t>上野　竜助</t>
  </si>
  <si>
    <t>ｳｴﾉ ﾘｭｳｽｹ</t>
  </si>
  <si>
    <t>010823</t>
  </si>
  <si>
    <t>小長谷　健登</t>
  </si>
  <si>
    <t>ｵﾊﾞｾ ｹﾝﾄ</t>
  </si>
  <si>
    <t>折田　晃清</t>
  </si>
  <si>
    <t>ｵﾘﾀ ｺｳｾｲ</t>
  </si>
  <si>
    <t>兼光　遥己</t>
  </si>
  <si>
    <t>ｶﾈﾐﾂ ﾊﾙｷ</t>
  </si>
  <si>
    <t>020223</t>
  </si>
  <si>
    <t>亀井　遼平</t>
  </si>
  <si>
    <t>ｶﾒｲ ﾘｮｳﾍｲ</t>
  </si>
  <si>
    <t>亀石　明信</t>
  </si>
  <si>
    <t>ｶﾒｲｼ ｱｷﾉﾌﾞ</t>
  </si>
  <si>
    <t>020202</t>
  </si>
  <si>
    <t>ｶﾜｷﾀ ｼｭｳﾄ</t>
  </si>
  <si>
    <t>020118</t>
  </si>
  <si>
    <t>木村　蒔月</t>
  </si>
  <si>
    <t>ｷﾑﾗ ｼﾂﾞｷ</t>
  </si>
  <si>
    <t>清原　彰人</t>
  </si>
  <si>
    <t>ｷﾖﾊﾗ ｱｷﾄ</t>
  </si>
  <si>
    <t>小谷　陸</t>
  </si>
  <si>
    <t>ｺﾀﾆ ﾘｸ</t>
  </si>
  <si>
    <t>阪上　魁伸</t>
  </si>
  <si>
    <t>ｻｶｶﾞﾐ ｶｲﾉ</t>
  </si>
  <si>
    <t>020226</t>
  </si>
  <si>
    <t>佐藤　蒼志</t>
  </si>
  <si>
    <t>ｻﾄｳ ｿｳｼ</t>
  </si>
  <si>
    <t>011102</t>
  </si>
  <si>
    <t>清水　海斗</t>
  </si>
  <si>
    <t>ｼﾐｽﾞ ｶｲﾄ</t>
  </si>
  <si>
    <t>020107</t>
  </si>
  <si>
    <t>清水　翔暉</t>
  </si>
  <si>
    <t>ｼﾐｽﾞ ｼｮｳｷ</t>
  </si>
  <si>
    <t>白川　毅</t>
  </si>
  <si>
    <t>ｼﾗｶﾜ ﾂﾖｼ</t>
  </si>
  <si>
    <t>杉信　光</t>
  </si>
  <si>
    <t>ｽｷﾞﾉﾌﾞ ﾋｶﾙ</t>
  </si>
  <si>
    <t>020211</t>
  </si>
  <si>
    <t>竹谷　幸希也</t>
  </si>
  <si>
    <t>ﾀｹﾀﾆ ﾕｷﾔ</t>
  </si>
  <si>
    <t>010811</t>
  </si>
  <si>
    <t>田中　敦之</t>
  </si>
  <si>
    <t>ﾀﾅｶ ｱﾂｼ</t>
  </si>
  <si>
    <t>011004</t>
  </si>
  <si>
    <t>田中　健太郎</t>
  </si>
  <si>
    <t>ﾀﾅｶ ｹﾝﾀﾛｳ</t>
  </si>
  <si>
    <t>010418</t>
  </si>
  <si>
    <t>010918</t>
  </si>
  <si>
    <t>田邉　雄大</t>
  </si>
  <si>
    <t>ﾀﾅﾍﾞ ﾕｳﾀﾞｲ</t>
  </si>
  <si>
    <t>010611</t>
  </si>
  <si>
    <t>千坂　柊人</t>
  </si>
  <si>
    <t>ﾁｻｶ ｼｭｳﾄ</t>
  </si>
  <si>
    <t>土岐　柊翔</t>
  </si>
  <si>
    <t>ﾄｷ ｼｭｳﾄ</t>
  </si>
  <si>
    <t>富田　惇史</t>
  </si>
  <si>
    <t>ﾄﾐﾀ ｱﾂｼ</t>
  </si>
  <si>
    <t>中尾　輝</t>
  </si>
  <si>
    <t>ﾅｶｵ ﾋｶﾙ</t>
  </si>
  <si>
    <t>020101</t>
  </si>
  <si>
    <t>仲村　明貴</t>
  </si>
  <si>
    <t>ﾅｶﾑﾗ ｱｷﾀｶ</t>
  </si>
  <si>
    <t>010809</t>
  </si>
  <si>
    <t>長野　一輝</t>
  </si>
  <si>
    <t>ﾅｶﾞﾉ ｶｽﾞｷ</t>
  </si>
  <si>
    <t>則貞　魁</t>
  </si>
  <si>
    <t>ﾉﾘｻﾀﾞ ｶｲ</t>
  </si>
  <si>
    <t>眞砂　潤也</t>
  </si>
  <si>
    <t>ﾏｻｺﾞ ｼﾞｭﾝﾔ</t>
  </si>
  <si>
    <t>010807</t>
  </si>
  <si>
    <t>増田　有真</t>
  </si>
  <si>
    <t>ﾏｽﾀﾞ ﾕｳﾏ</t>
  </si>
  <si>
    <t>ﾏﾂﾓﾄ ｶｽﾞﾏ</t>
  </si>
  <si>
    <t>020203</t>
  </si>
  <si>
    <t>望月　結斗</t>
  </si>
  <si>
    <t>ﾓﾁﾂﾞｷ ﾕｲﾄ</t>
  </si>
  <si>
    <t>010914</t>
  </si>
  <si>
    <t>020331</t>
  </si>
  <si>
    <t>ﾔﾏﾓﾄ ﾂﾖｼ</t>
  </si>
  <si>
    <t>011214</t>
  </si>
  <si>
    <t>松原　健斗</t>
  </si>
  <si>
    <t>ﾏﾂﾊﾞﾗ ｹﾝﾄ</t>
  </si>
  <si>
    <t>佐々木　太一</t>
  </si>
  <si>
    <t>ｻｻｷ ﾀｲﾁ</t>
  </si>
  <si>
    <t>010706</t>
  </si>
  <si>
    <t>横谷　陸哉</t>
  </si>
  <si>
    <t>ﾖｺﾀﾆ ﾘｸﾔ</t>
  </si>
  <si>
    <t>010908</t>
  </si>
  <si>
    <t>福原　健斗</t>
  </si>
  <si>
    <t>ﾌｸﾊﾗ ｹﾝﾄ</t>
  </si>
  <si>
    <t>020113</t>
  </si>
  <si>
    <t>富岡　紋人</t>
  </si>
  <si>
    <t>ﾄﾐｵｶ ｱﾔﾄ</t>
  </si>
  <si>
    <t>010620</t>
  </si>
  <si>
    <t>石丸　尚弥</t>
  </si>
  <si>
    <t>ｲｼﾏﾙ ﾅｵﾔ</t>
  </si>
  <si>
    <t>011108</t>
  </si>
  <si>
    <t>村上　将悟</t>
  </si>
  <si>
    <t>ﾑﾗｶﾐ ｼｮｳｺﾞ</t>
  </si>
  <si>
    <t>藤本　純司</t>
  </si>
  <si>
    <t>ﾌｼﾞﾓﾄ ｼﾞｭﾝｼﾞ</t>
  </si>
  <si>
    <t>930906</t>
  </si>
  <si>
    <t>山口　雄也</t>
  </si>
  <si>
    <t>ﾔﾏｸﾞﾁ ﾕｳﾔ</t>
  </si>
  <si>
    <t>940218</t>
  </si>
  <si>
    <t>中村　暢宏</t>
  </si>
  <si>
    <t>ﾅｶﾑﾗ ﾉﾌﾞﾋﾛ</t>
  </si>
  <si>
    <t>860612</t>
  </si>
  <si>
    <t>粟田　貴明</t>
  </si>
  <si>
    <t>ｱﾜﾀ ﾀｶｱｷ</t>
  </si>
  <si>
    <t>930215</t>
  </si>
  <si>
    <t>阿賀　康生</t>
  </si>
  <si>
    <t>ｱｶﾞ ﾔｽｵ</t>
  </si>
  <si>
    <t>930914</t>
  </si>
  <si>
    <t>有山　恵大</t>
  </si>
  <si>
    <t>ｱﾘﾔﾏ ｹｲﾀ</t>
  </si>
  <si>
    <t>940126</t>
  </si>
  <si>
    <t>南　隆之介</t>
  </si>
  <si>
    <t>ﾐﾅﾐ ﾘｭｳﾉｽｹ</t>
  </si>
  <si>
    <t>940607</t>
  </si>
  <si>
    <t>細見　洸太</t>
  </si>
  <si>
    <t>ﾎｿﾐ ｺｳﾀ</t>
  </si>
  <si>
    <t>東濱　龍之介</t>
  </si>
  <si>
    <t>ﾋｶﾞｼﾊﾏ ﾘｭｳﾉｽｹ</t>
  </si>
  <si>
    <t>安田　悠生</t>
  </si>
  <si>
    <t>ﾔｽﾀﾞ ﾕｳｷ</t>
  </si>
  <si>
    <t>吉崎　舜</t>
  </si>
  <si>
    <t>ﾖｼｻﾞｷ ｼｭﾝ</t>
  </si>
  <si>
    <t>守屋　和希</t>
  </si>
  <si>
    <t>ﾓﾘﾔ ｶｽﾞｷ</t>
  </si>
  <si>
    <t>岡本　直也</t>
  </si>
  <si>
    <t>ｵｶﾓﾄ ﾅｵﾔ</t>
  </si>
  <si>
    <t>黒江　莞介</t>
  </si>
  <si>
    <t>ｸﾛｴ ｶﾝｽｹ</t>
  </si>
  <si>
    <t>010603</t>
  </si>
  <si>
    <t>小島　拓人</t>
  </si>
  <si>
    <t>ｵｼﾞﾏ ﾀｸﾄ</t>
  </si>
  <si>
    <t>小島　爽</t>
  </si>
  <si>
    <t>ｺｼﾞﾏ ｿｳ</t>
  </si>
  <si>
    <t>010625</t>
  </si>
  <si>
    <t>石井　陸登</t>
  </si>
  <si>
    <t>ｲｼｲ ﾘｸﾄ</t>
  </si>
  <si>
    <t>010912</t>
  </si>
  <si>
    <t>仲田　圭吾</t>
  </si>
  <si>
    <t>ﾅｶﾀ ｹｲｺﾞ</t>
  </si>
  <si>
    <t>010715</t>
  </si>
  <si>
    <t>藤山　凌吾</t>
  </si>
  <si>
    <t>ﾌｼﾞﾔﾏ ﾘｮｳｺﾞ</t>
  </si>
  <si>
    <t>011218</t>
  </si>
  <si>
    <t>武内　秀斗</t>
  </si>
  <si>
    <t>ﾀｹｳﾁ ｼｭｳﾄ</t>
  </si>
  <si>
    <t>020213</t>
  </si>
  <si>
    <t>佐藤　良祐</t>
  </si>
  <si>
    <t>ｻﾄｳ ﾘｮｳｽｹ</t>
  </si>
  <si>
    <t>荻野　虎太郎</t>
  </si>
  <si>
    <t>ｵｷﾞﾉ ｺﾀﾛｳ</t>
  </si>
  <si>
    <t>柴田　悠馬</t>
  </si>
  <si>
    <t>ｼﾊﾞﾀ ﾕｳﾏ</t>
  </si>
  <si>
    <t>ﾀｶﾀﾞ ｺｳﾀﾛｳ</t>
  </si>
  <si>
    <t>010420</t>
  </si>
  <si>
    <t>内堀　拓哉</t>
  </si>
  <si>
    <t>ｳﾁﾎﾞﾘ ﾀｸﾔ</t>
  </si>
  <si>
    <t>010724</t>
  </si>
  <si>
    <t>嶋本　凱斗</t>
  </si>
  <si>
    <t>ｼﾏﾓﾄ ｶｲﾄ</t>
  </si>
  <si>
    <t>ﾀｸﾞﾁ ﾛﾝ</t>
  </si>
  <si>
    <t>020329</t>
  </si>
  <si>
    <t>ﾀﾅﾍﾞ ｼｮｳ</t>
  </si>
  <si>
    <t>020216</t>
  </si>
  <si>
    <t>谷川　開智</t>
  </si>
  <si>
    <t>ﾀﾆｶﾞﾜ ｶｲﾁ</t>
  </si>
  <si>
    <t>福島　和広</t>
  </si>
  <si>
    <t>ﾌｸｼﾏ ｶｽﾞﾋﾛ</t>
  </si>
  <si>
    <t>増田　晃悠</t>
  </si>
  <si>
    <t>ﾏｽﾀﾞ ｱｷﾋﾛ</t>
  </si>
  <si>
    <t>武林　悠天</t>
  </si>
  <si>
    <t>ﾀｹﾊﾞﾔｼ ﾊﾙﾀｶ</t>
  </si>
  <si>
    <t>011021</t>
  </si>
  <si>
    <t>山本　祥太郎</t>
  </si>
  <si>
    <t>ﾔﾏﾓﾄ ｼｮｳﾀﾛｳ</t>
  </si>
  <si>
    <t>020330</t>
  </si>
  <si>
    <t>太田　亮爾</t>
  </si>
  <si>
    <t>ｵｵﾀ ﾘｮｳｼﾞ</t>
  </si>
  <si>
    <t>片岡　直大</t>
  </si>
  <si>
    <t>ｶﾀｵｶ ﾅｵﾋﾛ</t>
  </si>
  <si>
    <t>010513</t>
  </si>
  <si>
    <t>清水　浩介</t>
  </si>
  <si>
    <t>藤井　里伎</t>
  </si>
  <si>
    <t>ﾌｼﾞｲ ﾘｷ</t>
  </si>
  <si>
    <t>福字　涼太郎</t>
  </si>
  <si>
    <t>ﾌｸｼﾞ ﾘｮｳﾀﾛｳ</t>
  </si>
  <si>
    <t>020307</t>
  </si>
  <si>
    <t>中村　洋介</t>
  </si>
  <si>
    <t>ﾅｶﾑﾗ ﾖｳｽｹ</t>
  </si>
  <si>
    <t>坂口　幹拓</t>
  </si>
  <si>
    <t>ｻｶｸﾞﾁ ｶﾝﾀ</t>
  </si>
  <si>
    <t>011226</t>
  </si>
  <si>
    <t>若松　天晴</t>
  </si>
  <si>
    <t>ﾜｶﾏﾂ ﾃﾝｾｲ</t>
  </si>
  <si>
    <t>010916</t>
  </si>
  <si>
    <t>加藤　真郷</t>
  </si>
  <si>
    <t>ｶﾄｳ ﾏｻﾄ</t>
  </si>
  <si>
    <t>011112</t>
  </si>
  <si>
    <t>中野　隼</t>
  </si>
  <si>
    <t>ﾅｶﾉ ﾊﾔﾄ</t>
  </si>
  <si>
    <t>鈴木　敦也</t>
  </si>
  <si>
    <t>ｽｽﾞｷ ｱﾂﾔ</t>
  </si>
  <si>
    <t>加治木　悠真</t>
  </si>
  <si>
    <t>ｶｼﾞｷ ﾕｳﾏ</t>
  </si>
  <si>
    <t>020104</t>
  </si>
  <si>
    <t>岡本　斗真</t>
  </si>
  <si>
    <t>ｵｶﾓﾄ ﾄｳﾏ</t>
  </si>
  <si>
    <t>010813</t>
  </si>
  <si>
    <t>尾崎　舷太</t>
  </si>
  <si>
    <t>ｵｻﾞｷ ｹﾞﾝﾀ</t>
  </si>
  <si>
    <t>初田　尚基</t>
  </si>
  <si>
    <t>ﾊﾂﾀﾞ ﾅｵｷ</t>
  </si>
  <si>
    <t>諸山　直樹</t>
  </si>
  <si>
    <t>ﾓﾛﾔﾏ ﾅｵｷ</t>
  </si>
  <si>
    <t>011217</t>
  </si>
  <si>
    <t>河野　龍也</t>
  </si>
  <si>
    <t>011109</t>
  </si>
  <si>
    <t>阪口　颯良</t>
  </si>
  <si>
    <t>ｻｶｸﾞﾁ ｿﾗ</t>
  </si>
  <si>
    <t>海江田　祥瑛</t>
  </si>
  <si>
    <t>ｶｲｴﾀﾞ ｼｮｳｴｲ</t>
  </si>
  <si>
    <t>中間　雅人</t>
  </si>
  <si>
    <t>ﾅｶﾏ ﾏｻﾄ</t>
  </si>
  <si>
    <t>010731</t>
  </si>
  <si>
    <t>山本　稔太</t>
  </si>
  <si>
    <t>ﾔﾏﾓﾄ ｼﾞﾝﾀ</t>
  </si>
  <si>
    <t>011230</t>
  </si>
  <si>
    <t>前川　樹</t>
  </si>
  <si>
    <t>ﾏｴｶﾜ ｲﾂｷ</t>
  </si>
  <si>
    <t>杉田　想一朗</t>
  </si>
  <si>
    <t>ｽｷﾞﾀ ｿｳｲﾁﾛｳ</t>
  </si>
  <si>
    <t>山本　頼希</t>
  </si>
  <si>
    <t>ﾔﾏﾓﾄ ﾗｲｷ</t>
  </si>
  <si>
    <t>020130</t>
  </si>
  <si>
    <t>小川　侑真</t>
  </si>
  <si>
    <t>ｵｶﾞﾜ ﾕｳﾏ</t>
  </si>
  <si>
    <t>中山　貴晶</t>
  </si>
  <si>
    <t>ﾅｶﾔﾏ ﾀｶｱｷ</t>
  </si>
  <si>
    <t>020115</t>
  </si>
  <si>
    <t>坂本　高誼</t>
  </si>
  <si>
    <t>ｻｶﾓﾄ ﾀｶﾖｼ</t>
  </si>
  <si>
    <t>池田　智紘</t>
  </si>
  <si>
    <t>ｲｹﾀﾞ ﾁﾋﾛ</t>
  </si>
  <si>
    <t>ﾔﾏﾓﾄ ｿﾗﾁ</t>
  </si>
  <si>
    <t>前村　土温</t>
  </si>
  <si>
    <t>ﾏｴﾑﾗ ﾄｵﾝ</t>
  </si>
  <si>
    <t>010922</t>
  </si>
  <si>
    <t>三島　泰樹</t>
  </si>
  <si>
    <t>ﾐｼﾏ ﾀｲｷ</t>
  </si>
  <si>
    <t>篠原　直生</t>
  </si>
  <si>
    <t>ｼﾉﾊﾗ ﾅｵ</t>
  </si>
  <si>
    <t>010713</t>
  </si>
  <si>
    <t>上田　陽介</t>
  </si>
  <si>
    <t>ｳｴﾀﾞ ﾖｳｽｹ</t>
  </si>
  <si>
    <t>011215</t>
  </si>
  <si>
    <t>山前　諒真</t>
  </si>
  <si>
    <t>ﾔﾏﾏｴ ﾘｮｳﾏ</t>
  </si>
  <si>
    <t>020327</t>
  </si>
  <si>
    <t>寺井　雄大</t>
  </si>
  <si>
    <t>ﾃﾗｲ ﾕｳﾀﾞｲ</t>
  </si>
  <si>
    <t>011130</t>
  </si>
  <si>
    <t>北村　翠</t>
  </si>
  <si>
    <t>ｷﾀﾑﾗ ｽｲ</t>
  </si>
  <si>
    <t>010526</t>
  </si>
  <si>
    <t>石田　宙輝</t>
  </si>
  <si>
    <t>ｲｼﾀﾞ ﾋﾛｷ</t>
  </si>
  <si>
    <t>010514</t>
  </si>
  <si>
    <t>廣瀬　壮太朗</t>
  </si>
  <si>
    <t>ﾋﾛｾ ｿｳﾀﾛｳ</t>
  </si>
  <si>
    <t>ｸﾘﾊﾗ ﾀｸﾐ</t>
  </si>
  <si>
    <t>010803</t>
  </si>
  <si>
    <t>和田　一真</t>
  </si>
  <si>
    <t>ﾜﾀﾞ ｶｽﾞﾏ</t>
  </si>
  <si>
    <t>010920</t>
  </si>
  <si>
    <t>北　凌伎</t>
  </si>
  <si>
    <t>ｷﾀ ﾘｮｳｷ</t>
  </si>
  <si>
    <t>櫻井　健太</t>
  </si>
  <si>
    <t>ｻｸﾗｲ ｹﾝﾀ</t>
  </si>
  <si>
    <t>020116</t>
  </si>
  <si>
    <t>首藤　柊</t>
  </si>
  <si>
    <t>ｼｭﾄｳ ﾋｲﾗｷﾞ</t>
  </si>
  <si>
    <t>011205</t>
  </si>
  <si>
    <t>田辺　恒大</t>
  </si>
  <si>
    <t>ﾀﾅﾍﾞ ｺｳﾀﾞｲ</t>
  </si>
  <si>
    <t>久富　亮</t>
  </si>
  <si>
    <t>ﾋｻﾄﾐ ﾘｮｳ</t>
  </si>
  <si>
    <t>020305</t>
  </si>
  <si>
    <t>笹貫　正悟</t>
  </si>
  <si>
    <t>ｻｻﾇｷ ｼｮｳｺﾞ</t>
  </si>
  <si>
    <t>010711</t>
  </si>
  <si>
    <t>ﾄｳﾎﾞｳ ｲﾂｷ</t>
  </si>
  <si>
    <t>宮井　拓夢</t>
  </si>
  <si>
    <t>ﾐﾔｲ ﾀｸﾑ</t>
  </si>
  <si>
    <t>番　一真</t>
  </si>
  <si>
    <t>ﾊﾞﾝ ｶｽﾞﾏ</t>
  </si>
  <si>
    <t>010830</t>
  </si>
  <si>
    <t>岩元　楓磨</t>
  </si>
  <si>
    <t>ｲﾜﾓﾄ ﾌｳﾏ</t>
  </si>
  <si>
    <t>010827</t>
  </si>
  <si>
    <t>大西　蒼玄</t>
  </si>
  <si>
    <t>ｵｵﾆｼ ｿｳｹﾞﾝ</t>
  </si>
  <si>
    <t>020328</t>
  </si>
  <si>
    <t>土永　雅也</t>
  </si>
  <si>
    <t>ﾂﾁﾅｶﾞ ﾏｻﾔ</t>
  </si>
  <si>
    <t>010529</t>
  </si>
  <si>
    <t>松原　智哉</t>
  </si>
  <si>
    <t>ﾊﾏﾅｶ ｼｮｳｺﾞ</t>
  </si>
  <si>
    <t>011103</t>
  </si>
  <si>
    <t>森下　海</t>
  </si>
  <si>
    <t>ﾓﾘｼﾀ ｶｲ</t>
  </si>
  <si>
    <t>020125</t>
  </si>
  <si>
    <t>中辻　隼人</t>
  </si>
  <si>
    <t>ﾅｶﾂｼﾞ ﾊﾔﾄ</t>
  </si>
  <si>
    <t>中西　涼太</t>
  </si>
  <si>
    <t>ﾅｶﾆｼ ﾘｮｳﾀ</t>
  </si>
  <si>
    <t>011012</t>
  </si>
  <si>
    <t>永山　大楽</t>
  </si>
  <si>
    <t>ﾅｶﾞﾔﾏ ﾀｶﾗ</t>
  </si>
  <si>
    <t>内田　紫音</t>
  </si>
  <si>
    <t>ｳﾁﾀﾞ ｼｵﾝ</t>
  </si>
  <si>
    <t>010906</t>
  </si>
  <si>
    <t>杉本　琢真</t>
  </si>
  <si>
    <t>ｽｷﾞﾓﾄ ﾀｸﾏ</t>
  </si>
  <si>
    <t>大門　立真</t>
  </si>
  <si>
    <t>ﾀﾞｲﾓﾝ ﾘｭｳﾏ</t>
  </si>
  <si>
    <t>020303</t>
  </si>
  <si>
    <t>吉川　諒</t>
  </si>
  <si>
    <t>ﾖｼｶﾜ ﾘｮｳ</t>
  </si>
  <si>
    <t>011117</t>
  </si>
  <si>
    <t>馬場　海人</t>
  </si>
  <si>
    <t>ﾊﾞﾊﾞ ｶｲﾄ</t>
  </si>
  <si>
    <t>000402</t>
  </si>
  <si>
    <t>瀬尾　尚登</t>
  </si>
  <si>
    <t>ｾｵ ﾅｵﾄ</t>
  </si>
  <si>
    <t>奥村　涼介</t>
  </si>
  <si>
    <t>ｵｸﾑﾗ ﾘｮｳｽｹ</t>
  </si>
  <si>
    <t>010902</t>
  </si>
  <si>
    <t>奥野　賢汰</t>
  </si>
  <si>
    <t>ｵｸﾉ ｹﾝﾀ</t>
  </si>
  <si>
    <t>河田　泰佑</t>
  </si>
  <si>
    <t>ｶﾜﾀﾞ ﾀｲｽｹ</t>
  </si>
  <si>
    <t>小林　恒方</t>
  </si>
  <si>
    <t>ｺﾊﾞﾔｼ ﾂﾈﾏｻ</t>
  </si>
  <si>
    <t>佐藤　優樹</t>
  </si>
  <si>
    <t>佐藤　耀介</t>
  </si>
  <si>
    <t>ｻﾄｳ ﾖｳｽｹ</t>
  </si>
  <si>
    <t>010825</t>
  </si>
  <si>
    <t>谷河　幸祐</t>
  </si>
  <si>
    <t>ﾀﾆｶﾜ ｺｳｽｹ</t>
  </si>
  <si>
    <t>020205</t>
  </si>
  <si>
    <t>ﾂﾁﾊﾗ ﾕｳﾀ</t>
  </si>
  <si>
    <t>ﾅｶﾞｲ ｼﾞｭﾝﾍﾟｲ</t>
  </si>
  <si>
    <t>010531</t>
  </si>
  <si>
    <t>ﾊﾔｶﾜ ﾕｳﾔ</t>
  </si>
  <si>
    <t>藤田　愛翔</t>
  </si>
  <si>
    <t>ﾌｼﾞﾀ ｱｲﾄ</t>
  </si>
  <si>
    <t>松中　馨大</t>
  </si>
  <si>
    <t>ﾏﾂﾅｶ ｹｲﾀ</t>
  </si>
  <si>
    <t>011220</t>
  </si>
  <si>
    <t>山本　崇人</t>
  </si>
  <si>
    <t>ﾔﾏﾓﾄ ﾀｶﾄ</t>
  </si>
  <si>
    <t>010926</t>
  </si>
  <si>
    <t>000625</t>
  </si>
  <si>
    <t>齋藤　啓</t>
  </si>
  <si>
    <t>ｻｲﾄｳ ｹｲ</t>
  </si>
  <si>
    <t>010621</t>
  </si>
  <si>
    <t>合田　孝輔</t>
  </si>
  <si>
    <t>ｱｲﾀﾞ ｺｳｽｹ</t>
  </si>
  <si>
    <t>亀山　鉄真</t>
  </si>
  <si>
    <t>ｶﾒﾔﾏ ﾃﾂﾏ</t>
  </si>
  <si>
    <t>川村　優太</t>
  </si>
  <si>
    <t>ｶﾜﾑﾗ ﾕｳﾀ</t>
  </si>
  <si>
    <t>木村　海</t>
  </si>
  <si>
    <t>ｷﾑﾗ ｶｲ</t>
  </si>
  <si>
    <t>坂本　俊介</t>
  </si>
  <si>
    <t>ｻｶﾓﾄ ｼｭﾝｽｹ</t>
  </si>
  <si>
    <t>020306</t>
  </si>
  <si>
    <t>塩田　響</t>
  </si>
  <si>
    <t>ｼｵﾀ ﾋﾋﾞｷ</t>
  </si>
  <si>
    <t>ﾄﾐﾀ ｶｽﾞﾋﾛ</t>
  </si>
  <si>
    <t>中村　遼太郎</t>
  </si>
  <si>
    <t>ﾅｶﾑﾗ ﾘｮｳﾀﾛｳ</t>
  </si>
  <si>
    <t>中村　蓮音</t>
  </si>
  <si>
    <t>ﾅｶﾑﾗ ﾚﾝ</t>
  </si>
  <si>
    <t>020304</t>
  </si>
  <si>
    <t>林　栄真</t>
  </si>
  <si>
    <t>ﾊﾔｼ ｴｲｼﾝ</t>
  </si>
  <si>
    <t>010405</t>
  </si>
  <si>
    <t>宮川　公輔</t>
  </si>
  <si>
    <t>ﾐﾔｶﾞﾜ ｺｳｽｹ</t>
  </si>
  <si>
    <t>010419</t>
  </si>
  <si>
    <t>石本　勝人</t>
  </si>
  <si>
    <t>ｲｼﾓﾄ ﾏｻﾄ</t>
  </si>
  <si>
    <t>011029</t>
  </si>
  <si>
    <t>ﾖﾘｵｶ ﾄﾓｷ</t>
  </si>
  <si>
    <t>011116</t>
  </si>
  <si>
    <t>尾田　尚正</t>
  </si>
  <si>
    <t>ｵﾀﾞ ﾅｵﾏｻ</t>
  </si>
  <si>
    <t>四方　和志</t>
  </si>
  <si>
    <t>ｼｶﾀ ｶｽﾞｼ</t>
  </si>
  <si>
    <t>010804</t>
  </si>
  <si>
    <t>杉野　聖太</t>
  </si>
  <si>
    <t>ｽｷﾞﾉ ｾｲﾀ</t>
  </si>
  <si>
    <t>松久保　春紀</t>
  </si>
  <si>
    <t>ﾏﾂｸﾎﾞ ﾊﾙｷ</t>
  </si>
  <si>
    <t>結城　克海</t>
  </si>
  <si>
    <t>ﾕｳｷ ｶﾂﾐ</t>
  </si>
  <si>
    <t>ﾔﾍﾞ ｼﾞｭﾝﾔ</t>
  </si>
  <si>
    <t>010525</t>
  </si>
  <si>
    <t>水相　和希</t>
  </si>
  <si>
    <t>ﾐｽﾞｱｲ ｶｽﾞｷ</t>
  </si>
  <si>
    <t>竹下　聡</t>
  </si>
  <si>
    <t>ﾀｹｼﾀ ｻﾄｼ</t>
  </si>
  <si>
    <t>011031</t>
  </si>
  <si>
    <t>岡嶌　峻平</t>
  </si>
  <si>
    <t>ｵｶｼﾞﾏ ｼｭﾝﾍﾟｲ</t>
  </si>
  <si>
    <t>020102</t>
  </si>
  <si>
    <t>末原　壮馬</t>
  </si>
  <si>
    <t>ｽｴﾊﾗ ｿｳﾏ</t>
  </si>
  <si>
    <t>020126</t>
  </si>
  <si>
    <t>田村　耕平</t>
  </si>
  <si>
    <t>ﾀﾑﾗ ｺｳﾍｲ</t>
  </si>
  <si>
    <t>廣瀬　雄一</t>
  </si>
  <si>
    <t>ﾋﾛｾ ﾕｳｲﾁ</t>
  </si>
  <si>
    <t>山岡　航大</t>
  </si>
  <si>
    <t>ﾔﾏｵｶ ｺｳﾀﾞｲ</t>
  </si>
  <si>
    <t>010716</t>
  </si>
  <si>
    <t>山田　恭佑</t>
  </si>
  <si>
    <t>ﾔﾏﾀﾞ ｷｮｳｽｹ</t>
  </si>
  <si>
    <t>豊海　宏二郎</t>
  </si>
  <si>
    <t>ﾄﾖｳﾐ ｺｳｼﾞﾛｳ</t>
  </si>
  <si>
    <t>中川　一勢</t>
  </si>
  <si>
    <t>ﾅｶｶﾞﾜ ｲｯｾｲ</t>
  </si>
  <si>
    <t>中本　大地</t>
  </si>
  <si>
    <t>ﾅｶﾓﾄ ﾀﾞｲﾁ</t>
  </si>
  <si>
    <t>000403</t>
  </si>
  <si>
    <t>橋口　郁空</t>
  </si>
  <si>
    <t>ﾊｼｸﾞﾁ ｲｸ</t>
  </si>
  <si>
    <t>011221</t>
  </si>
  <si>
    <t>蜂須賀　辰政</t>
  </si>
  <si>
    <t>ﾊﾁｽｶ ﾀﾂﾏｻ</t>
  </si>
  <si>
    <t>益田　和弥</t>
  </si>
  <si>
    <t>ﾏｽﾀﾞ ｶｽﾞﾔ</t>
  </si>
  <si>
    <t>020219</t>
  </si>
  <si>
    <t>吉門　宏祐</t>
  </si>
  <si>
    <t>ﾖｼｶﾄﾞ ｺｳｽｹ</t>
  </si>
  <si>
    <t>伊藤　篤起</t>
  </si>
  <si>
    <t>011009</t>
  </si>
  <si>
    <t>枝川　尚輝</t>
  </si>
  <si>
    <t>ｴﾀﾞｶﾞﾜ ﾅｵｷ</t>
  </si>
  <si>
    <t>薬師寺　拓巳</t>
  </si>
  <si>
    <t>ﾔｸｼｼﾞ ﾀｸﾐ</t>
  </si>
  <si>
    <t>ﾓﾘ ﾘｮｳﾀﾛｳ</t>
  </si>
  <si>
    <t>飯村　太一</t>
  </si>
  <si>
    <t>ｲｲﾑﾗ ﾀｲﾁ</t>
  </si>
  <si>
    <t>011001</t>
  </si>
  <si>
    <t>石井　滉人</t>
  </si>
  <si>
    <t>ｲｼｲ ﾋﾛﾄ</t>
  </si>
  <si>
    <t>010822</t>
  </si>
  <si>
    <t>辻　開斗</t>
  </si>
  <si>
    <t>大塚　陽斗</t>
  </si>
  <si>
    <t>ｵｵﾂｶ ﾊﾙﾄ</t>
  </si>
  <si>
    <t>中澤　航介</t>
  </si>
  <si>
    <t>ﾅｶｻﾞﾜ ｺｳｽｹ</t>
  </si>
  <si>
    <t>冨田　和道</t>
  </si>
  <si>
    <t>ﾄﾐﾀ ｶｽﾞﾐﾁ</t>
  </si>
  <si>
    <t>010808</t>
  </si>
  <si>
    <t>甘利　颯太</t>
  </si>
  <si>
    <t>ｱﾏﾘ ｿｳﾀ</t>
  </si>
  <si>
    <t>010517</t>
  </si>
  <si>
    <t>奥村　現生</t>
  </si>
  <si>
    <t>ｵｸﾑﾗ ｹﾞﾝｷ</t>
  </si>
  <si>
    <t>010509</t>
  </si>
  <si>
    <t>西田　美里輝</t>
  </si>
  <si>
    <t>ﾆｼﾀﾞ ﾐｻｷ</t>
  </si>
  <si>
    <t>ｲﾉｳｴ ﾊﾔﾄ</t>
  </si>
  <si>
    <t>020313</t>
  </si>
  <si>
    <t>三浦　朗生</t>
  </si>
  <si>
    <t>ﾐｳﾗ ﾄｷｵ</t>
  </si>
  <si>
    <t>中野　辰稀</t>
  </si>
  <si>
    <t>ﾅｶﾉ ﾀﾂｷ</t>
  </si>
  <si>
    <t>丸山　圭太</t>
  </si>
  <si>
    <t>ﾏﾙﾔﾏ ｹｲﾀ</t>
  </si>
  <si>
    <t>ｸﾛﾀﾞ ｼｮｳｷ</t>
  </si>
  <si>
    <t>小野　智幸</t>
  </si>
  <si>
    <t>ｵﾉ ﾄﾓﾕｷ</t>
  </si>
  <si>
    <t>小川　響</t>
  </si>
  <si>
    <t>ｵｶﾞﾜ ﾋﾋﾞｷ</t>
  </si>
  <si>
    <t>010729</t>
  </si>
  <si>
    <t>湯浅　可絃</t>
  </si>
  <si>
    <t>ﾕｱｻ ｶｲﾄ</t>
  </si>
  <si>
    <t>020318</t>
  </si>
  <si>
    <t>中西　弘紀</t>
  </si>
  <si>
    <t>ﾅｶﾆｼ ﾋﾛｷ</t>
  </si>
  <si>
    <t>加治　之典</t>
  </si>
  <si>
    <t>ｶｼﾞ ﾕｷﾉﾘ</t>
  </si>
  <si>
    <t>山本　望睦</t>
  </si>
  <si>
    <t>ﾔﾏﾓﾄ ﾉｿﾞﾑ</t>
  </si>
  <si>
    <t>010806</t>
  </si>
  <si>
    <t>児玉　吏駆</t>
  </si>
  <si>
    <t>ｺﾀﾞﾏ ﾘｸ</t>
  </si>
  <si>
    <t>大川　海翔</t>
  </si>
  <si>
    <t>ｵｵｶﾜ ｶｲﾄ</t>
  </si>
  <si>
    <t>010616</t>
  </si>
  <si>
    <t>尾崎　飛翔</t>
  </si>
  <si>
    <t>ｵｻﾞｷ ﾂﾊﾞｻ</t>
  </si>
  <si>
    <t>白岩　紳</t>
  </si>
  <si>
    <t>ｼﾗｲﾜ ｼﾝ</t>
  </si>
  <si>
    <t>010720</t>
  </si>
  <si>
    <t>ｼｹﾞﾏﾂ ｾｲﾔ</t>
  </si>
  <si>
    <t>伊藤　祥希</t>
  </si>
  <si>
    <t>ｲﾄｳ ﾖｼｷ</t>
  </si>
  <si>
    <t>井原　健人</t>
  </si>
  <si>
    <t>ｲﾊﾗ ｹﾝﾄ</t>
  </si>
  <si>
    <t>岡室　風人</t>
  </si>
  <si>
    <t>ｵｶﾑﾛ ﾌｳﾄ</t>
  </si>
  <si>
    <t>011118</t>
  </si>
  <si>
    <t>柏木　将次</t>
  </si>
  <si>
    <t>ｶｼﾜｷﾞ ﾏﾂﾞｷ</t>
  </si>
  <si>
    <t>小西　航平</t>
  </si>
  <si>
    <t>ｺﾆｼ ｺｳﾍｲ</t>
  </si>
  <si>
    <t>高原　昌平</t>
  </si>
  <si>
    <t>ﾀｶﾊﾗ ｼｮｳﾍｲ</t>
  </si>
  <si>
    <t>滝下　連太郎</t>
  </si>
  <si>
    <t>ﾀｷｼﾀ ﾚﾝﾀﾛｳ</t>
  </si>
  <si>
    <t>水野　詠介</t>
  </si>
  <si>
    <t>ﾐｽﾞﾉ ｴｲｽｹ</t>
  </si>
  <si>
    <t>010726</t>
  </si>
  <si>
    <t>赤池　颯太</t>
  </si>
  <si>
    <t>ｱｶｲｹ ｿｳﾀ</t>
  </si>
  <si>
    <t>ｽｶﾞﾉ ｹｲﾄ</t>
  </si>
  <si>
    <t>村田　俊貴</t>
  </si>
  <si>
    <t>ﾑﾗﾀ ﾄｼｷ</t>
  </si>
  <si>
    <t>永倉　一輝</t>
  </si>
  <si>
    <t>ﾅｶﾞｸﾗ ｶｽﾞｷ</t>
  </si>
  <si>
    <t>金岡　弘尚</t>
  </si>
  <si>
    <t>ｶﾅｵｶ ﾋﾛﾅｵ</t>
  </si>
  <si>
    <t>011227</t>
  </si>
  <si>
    <t>020212</t>
  </si>
  <si>
    <t>辰巳　航太郎</t>
  </si>
  <si>
    <t>ﾀﾂﾐ ｺｳﾀﾛｳ</t>
  </si>
  <si>
    <t>ﾑﾗﾀ ﾅｵｷ</t>
  </si>
  <si>
    <t>桑野　航汰</t>
  </si>
  <si>
    <t>ｸﾜﾉ ｺｳﾀ</t>
  </si>
  <si>
    <t>濱　宏太</t>
  </si>
  <si>
    <t>ﾊﾏ ｺｳﾀ</t>
  </si>
  <si>
    <t>990726</t>
  </si>
  <si>
    <t>平本　祐大</t>
  </si>
  <si>
    <t>ﾋﾗﾓﾄ ﾕｳﾀﾞｲ</t>
  </si>
  <si>
    <t>011008</t>
  </si>
  <si>
    <t>伊藤　大晟</t>
  </si>
  <si>
    <t>ｲﾄｳ ﾀｲｾｲ</t>
  </si>
  <si>
    <t>岩田　潤平</t>
  </si>
  <si>
    <t>ｲﾜﾀ ｼﾞｭﾝﾍﾟｲ</t>
  </si>
  <si>
    <t>010515</t>
  </si>
  <si>
    <t>大森　駿之介</t>
  </si>
  <si>
    <t>ｵｵﾓﾘ ｼｭﾝﾉｽｹ</t>
  </si>
  <si>
    <t>柿渕　幸哉</t>
  </si>
  <si>
    <t>ｶｷﾌﾞﾁ ﾕｷﾔ</t>
  </si>
  <si>
    <t>小林　勇太</t>
  </si>
  <si>
    <t>ｺﾊﾞﾔｼ ﾕｳﾀ</t>
  </si>
  <si>
    <t>渡邊　拓海</t>
  </si>
  <si>
    <t>本山　大暉</t>
  </si>
  <si>
    <t>ﾓﾄﾔﾏ ﾀｲｷ</t>
  </si>
  <si>
    <t>松下　亘騎</t>
  </si>
  <si>
    <t>ﾏﾂｼﾀ ｺｳｷ</t>
  </si>
  <si>
    <t>020324</t>
  </si>
  <si>
    <t>小原　悠平</t>
  </si>
  <si>
    <t>ｵﾊﾗ ﾕｳﾍｲ</t>
  </si>
  <si>
    <t>高見　哉多</t>
  </si>
  <si>
    <t>ﾀｶﾐ ｶﾅﾀ</t>
  </si>
  <si>
    <t>岡田　倫和</t>
  </si>
  <si>
    <t>ｵｶﾀﾞ ﾘﾝﾄ</t>
  </si>
  <si>
    <t>山﨑　寛太</t>
  </si>
  <si>
    <t>ﾔﾏｻｷ ｶﾝﾀ</t>
  </si>
  <si>
    <t>011210</t>
  </si>
  <si>
    <t>ｷｸﾁ ﾚｲ</t>
  </si>
  <si>
    <t>011026</t>
  </si>
  <si>
    <t>馬場　喜生</t>
  </si>
  <si>
    <t>ﾊﾞﾊﾞ ﾋｻﾅﾘ</t>
  </si>
  <si>
    <t>川元　莉々輝</t>
  </si>
  <si>
    <t>ｶﾜﾓﾄ ﾘﾘｷ</t>
  </si>
  <si>
    <t>仁井谷　慎太郎</t>
  </si>
  <si>
    <t>ﾆｲﾀﾆ ｼﾝﾀﾛｳ</t>
  </si>
  <si>
    <t>山田　蒼太</t>
  </si>
  <si>
    <t>ﾔﾏﾀﾞ ｿｳﾀ</t>
  </si>
  <si>
    <t>山崎　公士</t>
  </si>
  <si>
    <t>ﾔﾏｻﾞｷ ｺｳｼ</t>
  </si>
  <si>
    <t>宮西　光紀</t>
  </si>
  <si>
    <t>ﾐﾔﾆｼ ｺｳｷ</t>
  </si>
  <si>
    <t>010712</t>
  </si>
  <si>
    <t>足利　翼</t>
  </si>
  <si>
    <t>ｱｼｶｶﾞ ﾂﾊﾞｻ</t>
  </si>
  <si>
    <t>酒井　佑弥</t>
  </si>
  <si>
    <t>ｻｶｲ ﾕｳﾔ</t>
  </si>
  <si>
    <t>木村　裕亮</t>
  </si>
  <si>
    <t>ｷﾑﾗ ﾕｳｽｹ</t>
  </si>
  <si>
    <t>阿部　空知</t>
  </si>
  <si>
    <t>ｱﾍﾞ ｿﾗﾁ</t>
  </si>
  <si>
    <t>010421</t>
  </si>
  <si>
    <t>山中　聖也</t>
  </si>
  <si>
    <t>ﾔﾏﾅｶ ｾｲﾔ</t>
  </si>
  <si>
    <t>中山　翔太郎</t>
  </si>
  <si>
    <t>ﾅｶﾔﾏ ｼｮｳﾀﾛｳ</t>
  </si>
  <si>
    <t>宮西　健太</t>
  </si>
  <si>
    <t>中尾　一貴</t>
  </si>
  <si>
    <t>ﾅｶｵ ｶｽﾞﾀｶ</t>
  </si>
  <si>
    <t>ｱｲｵｲ ｱﾂﾐ</t>
  </si>
  <si>
    <t>010608</t>
  </si>
  <si>
    <t>ﾃﾗｲ ﾄﾓﾔ</t>
  </si>
  <si>
    <t>000712</t>
  </si>
  <si>
    <t>鈴鹿　聖之介</t>
  </si>
  <si>
    <t>ｽｽﾞｶ ｼｮｳﾉｽｹ</t>
  </si>
  <si>
    <t>岩井　星澄</t>
  </si>
  <si>
    <t>ｲﾜｲ ｾｲﾄ</t>
  </si>
  <si>
    <t>010417</t>
  </si>
  <si>
    <t>蛯澤　快斗</t>
  </si>
  <si>
    <t>ｴﾋﾞｻﾜ ﾊﾙﾄ</t>
  </si>
  <si>
    <t>山口　佳晃</t>
  </si>
  <si>
    <t>ﾔﾏｸﾞﾁ ﾖｼｱｷ</t>
  </si>
  <si>
    <t>020227</t>
  </si>
  <si>
    <t>徳江　真人</t>
  </si>
  <si>
    <t>ﾄｸｴ ﾏﾅﾄ</t>
  </si>
  <si>
    <t>宇野　篤彦</t>
  </si>
  <si>
    <t>ｳﾉ ｱﾂﾋｺ</t>
  </si>
  <si>
    <t>011114</t>
  </si>
  <si>
    <t>前田　拓巳</t>
  </si>
  <si>
    <t>山口　龍真</t>
  </si>
  <si>
    <t>ﾔﾏｸﾞﾁ ﾘｭｳｼﾝ</t>
  </si>
  <si>
    <t>010601</t>
  </si>
  <si>
    <t>鈴木　太陽</t>
  </si>
  <si>
    <t>ｽｽﾞｷ ﾀｲﾖｳ</t>
  </si>
  <si>
    <t>糴川　尚</t>
  </si>
  <si>
    <t>ｾﾘｶﾜ ﾅｵ</t>
  </si>
  <si>
    <t>速水　修史</t>
  </si>
  <si>
    <t>ﾊﾔﾐｽﾞ ｼｭｳｼﾞ</t>
  </si>
  <si>
    <t>近藤　瑞起</t>
  </si>
  <si>
    <t>ｺﾝﾄﾞｳ ﾐｽﾞｷ</t>
  </si>
  <si>
    <t>鶴田　慈英</t>
  </si>
  <si>
    <t>ﾂﾙﾀ ｼﾞｴｲ</t>
  </si>
  <si>
    <t>ﾋﾗﾔﾏ ｷﾞﾝｼﾞﾛｳ</t>
  </si>
  <si>
    <t>010124</t>
  </si>
  <si>
    <t>西本　亮太</t>
  </si>
  <si>
    <t>ﾆｼﾓﾄ ﾘｮｳﾀ</t>
  </si>
  <si>
    <t>ﾅｶﾑﾗ ﾖｼﾄ</t>
  </si>
  <si>
    <t>ｳｴﾑﾗ ﾕｳ</t>
  </si>
  <si>
    <t>011104</t>
  </si>
  <si>
    <t>ﾅｶﾀ ｺﾀﾛｳ</t>
  </si>
  <si>
    <t>陸協コード</t>
    <rPh sb="0" eb="2">
      <t>リッキョウ</t>
    </rPh>
    <phoneticPr fontId="2"/>
  </si>
  <si>
    <t>04</t>
  </si>
  <si>
    <t>09</t>
  </si>
  <si>
    <t>03</t>
  </si>
  <si>
    <t>07</t>
  </si>
  <si>
    <t>01</t>
  </si>
  <si>
    <t>08</t>
  </si>
  <si>
    <t>06</t>
  </si>
  <si>
    <t>アルファベット(姓)</t>
    <rPh sb="8" eb="9">
      <t>セイ</t>
    </rPh>
    <phoneticPr fontId="2"/>
  </si>
  <si>
    <t>アルファベット(名)</t>
    <rPh sb="8" eb="9">
      <t>メイ</t>
    </rPh>
    <phoneticPr fontId="2"/>
  </si>
  <si>
    <t>ODA</t>
  </si>
  <si>
    <t>Daisuke</t>
  </si>
  <si>
    <t>Yosuke</t>
  </si>
  <si>
    <t>KAWAKAMI</t>
  </si>
  <si>
    <t>Haruki</t>
  </si>
  <si>
    <t>KOMATSU</t>
  </si>
  <si>
    <t>Masahiro</t>
  </si>
  <si>
    <t>SUGIYAMA</t>
  </si>
  <si>
    <t>Asato</t>
  </si>
  <si>
    <t>TAMURA</t>
  </si>
  <si>
    <t>Keito</t>
  </si>
  <si>
    <t>TSUJI</t>
  </si>
  <si>
    <t>Kaito</t>
  </si>
  <si>
    <t>HIGUCHI</t>
  </si>
  <si>
    <t>Ryo</t>
  </si>
  <si>
    <t>HIROSE</t>
  </si>
  <si>
    <t>Yusuke</t>
  </si>
  <si>
    <t>FUKUSHIMA</t>
  </si>
  <si>
    <t>FUJIWARA</t>
  </si>
  <si>
    <t>TAKAMATSU</t>
  </si>
  <si>
    <t>Chinari</t>
  </si>
  <si>
    <t>NISHIOKA</t>
  </si>
  <si>
    <t>Junichiro</t>
  </si>
  <si>
    <t>YAMAMOTO</t>
  </si>
  <si>
    <t>Ryota</t>
  </si>
  <si>
    <t>MITSUI</t>
  </si>
  <si>
    <t>KUROSE</t>
  </si>
  <si>
    <t>Naoki</t>
  </si>
  <si>
    <t>YAMASHINA</t>
  </si>
  <si>
    <t>Shinnosuke</t>
  </si>
  <si>
    <t>TSUKAHARA</t>
  </si>
  <si>
    <t>Keita</t>
  </si>
  <si>
    <t>AOYAMA</t>
  </si>
  <si>
    <t>Ren</t>
  </si>
  <si>
    <t>ISHIKAWA</t>
  </si>
  <si>
    <t>Chihiro</t>
  </si>
  <si>
    <t>ISHIDA</t>
  </si>
  <si>
    <t>Junto</t>
  </si>
  <si>
    <t>ICHIMURA</t>
  </si>
  <si>
    <t>Tomohiro</t>
  </si>
  <si>
    <t>UEDA</t>
  </si>
  <si>
    <t>Haru</t>
  </si>
  <si>
    <t>UENO</t>
  </si>
  <si>
    <t>Ryusuke</t>
  </si>
  <si>
    <t>OBASE</t>
  </si>
  <si>
    <t>Kento</t>
  </si>
  <si>
    <t>ORITA</t>
  </si>
  <si>
    <t>KAMEI</t>
  </si>
  <si>
    <t>Ryohei</t>
  </si>
  <si>
    <t>KAMEISHI</t>
  </si>
  <si>
    <t>KAWAKITA</t>
  </si>
  <si>
    <t>KIMURA</t>
  </si>
  <si>
    <t>KIYOHARA</t>
  </si>
  <si>
    <t>Akito</t>
  </si>
  <si>
    <t>KOTANI</t>
  </si>
  <si>
    <t>Riku</t>
  </si>
  <si>
    <t>SAKAGAMI</t>
  </si>
  <si>
    <t>Kaino</t>
  </si>
  <si>
    <t>SATO</t>
  </si>
  <si>
    <t>Soshi</t>
  </si>
  <si>
    <t>SHIMIZU</t>
  </si>
  <si>
    <t>SHIRAKAWA</t>
  </si>
  <si>
    <t>Tsuyoshi</t>
  </si>
  <si>
    <t>SUGINOBU</t>
  </si>
  <si>
    <t>Hikaru</t>
  </si>
  <si>
    <t>TAKETANI</t>
  </si>
  <si>
    <t>Yukiya</t>
  </si>
  <si>
    <t>TANAKA</t>
  </si>
  <si>
    <t>Atsushi</t>
  </si>
  <si>
    <t>Kentaro</t>
  </si>
  <si>
    <t>Tomoya</t>
  </si>
  <si>
    <t>TANABE</t>
  </si>
  <si>
    <t>Yudai</t>
  </si>
  <si>
    <t>CHISAKA</t>
  </si>
  <si>
    <t>TOKI</t>
  </si>
  <si>
    <t>Shuto</t>
  </si>
  <si>
    <t>TOMITA</t>
  </si>
  <si>
    <t>NAKAO</t>
  </si>
  <si>
    <t>NAKAMURA</t>
  </si>
  <si>
    <t>Akitaka</t>
  </si>
  <si>
    <t>NAGANO</t>
  </si>
  <si>
    <t>Kazuki</t>
  </si>
  <si>
    <t>NORISADA</t>
  </si>
  <si>
    <t>Kai</t>
  </si>
  <si>
    <t>MASAGO</t>
  </si>
  <si>
    <t>Junya</t>
  </si>
  <si>
    <t>MASUDA</t>
  </si>
  <si>
    <t>Yuma</t>
  </si>
  <si>
    <t>MATSUMOTO</t>
  </si>
  <si>
    <t>MOCHIZUKI</t>
  </si>
  <si>
    <t>Yuito</t>
  </si>
  <si>
    <t>YAMAZAKI</t>
  </si>
  <si>
    <t>Takatsugu</t>
  </si>
  <si>
    <t>MATSUBARA</t>
  </si>
  <si>
    <t>SASAKI</t>
  </si>
  <si>
    <t>Taichi</t>
  </si>
  <si>
    <t>YOKOTANI</t>
  </si>
  <si>
    <t>Rikuya</t>
  </si>
  <si>
    <t>FUKUHARA</t>
  </si>
  <si>
    <t>TOMIOKA</t>
  </si>
  <si>
    <t>Ayato</t>
  </si>
  <si>
    <t>ISHIMARU</t>
  </si>
  <si>
    <t>Naoya</t>
  </si>
  <si>
    <t>MURAKAMI</t>
  </si>
  <si>
    <t>Shogo</t>
  </si>
  <si>
    <t>FUJIMOTO</t>
  </si>
  <si>
    <t>Junji</t>
  </si>
  <si>
    <t>YAMAGUCHI</t>
  </si>
  <si>
    <t>Yuya</t>
  </si>
  <si>
    <t>Nobuhiro</t>
  </si>
  <si>
    <t>AWATA</t>
  </si>
  <si>
    <t>Takaaki</t>
  </si>
  <si>
    <t>AGA</t>
  </si>
  <si>
    <t>Yasuo</t>
  </si>
  <si>
    <t>ARIYAMA</t>
  </si>
  <si>
    <t>MINAMI</t>
  </si>
  <si>
    <t>Ryunosuke</t>
  </si>
  <si>
    <t>FUJITA</t>
  </si>
  <si>
    <t>Shunya</t>
  </si>
  <si>
    <t>HOSOMI</t>
  </si>
  <si>
    <t>Kota</t>
  </si>
  <si>
    <t>MATSUOKA</t>
  </si>
  <si>
    <t>Yutaka</t>
  </si>
  <si>
    <t>YASUDA</t>
  </si>
  <si>
    <t>Yuki</t>
  </si>
  <si>
    <t>YOSHIZAKI</t>
  </si>
  <si>
    <t>Shun</t>
  </si>
  <si>
    <t>MORIYA</t>
  </si>
  <si>
    <t>OKAMOTO</t>
  </si>
  <si>
    <t>KUROE</t>
  </si>
  <si>
    <t>Kansuke</t>
  </si>
  <si>
    <t>OJIMA</t>
  </si>
  <si>
    <t>Takuto</t>
  </si>
  <si>
    <t>KOJIMA</t>
  </si>
  <si>
    <t>So</t>
  </si>
  <si>
    <t>ISHII</t>
  </si>
  <si>
    <t>Rikuto</t>
  </si>
  <si>
    <t>NAKATA</t>
  </si>
  <si>
    <t>Keigo</t>
  </si>
  <si>
    <t>FUJIYAMA</t>
  </si>
  <si>
    <t>Ryogo</t>
  </si>
  <si>
    <t>TAKEUCHI</t>
  </si>
  <si>
    <t>Ryosuke</t>
  </si>
  <si>
    <t>OGINO</t>
  </si>
  <si>
    <t>Kotaro</t>
  </si>
  <si>
    <t>SHIBATA</t>
  </si>
  <si>
    <t>TAKADA</t>
  </si>
  <si>
    <t>UCHIBORI</t>
  </si>
  <si>
    <t>Takuya</t>
  </si>
  <si>
    <t>SHIMAMOTO</t>
  </si>
  <si>
    <t>SUEYOSHI</t>
  </si>
  <si>
    <t>Hayato</t>
  </si>
  <si>
    <t>Ron</t>
  </si>
  <si>
    <t>TANIGAWA</t>
  </si>
  <si>
    <t>Kaichi</t>
  </si>
  <si>
    <t>Kazuhiro</t>
  </si>
  <si>
    <t>Akihiro</t>
  </si>
  <si>
    <t>TAKEBAYASHI</t>
  </si>
  <si>
    <t>Harutaka</t>
  </si>
  <si>
    <t>Shotaro</t>
  </si>
  <si>
    <t>OTA</t>
  </si>
  <si>
    <t>Ryoji</t>
  </si>
  <si>
    <t>KATAOKA</t>
  </si>
  <si>
    <t>Naohiro</t>
  </si>
  <si>
    <t>Kosuke</t>
  </si>
  <si>
    <t>FUJI</t>
  </si>
  <si>
    <t>Riki</t>
  </si>
  <si>
    <t>Ryotaro</t>
  </si>
  <si>
    <t>SAKAGUCHI</t>
  </si>
  <si>
    <t>Kanta</t>
  </si>
  <si>
    <t>Yuta</t>
  </si>
  <si>
    <t>Tensei</t>
  </si>
  <si>
    <t>Masato</t>
  </si>
  <si>
    <t>NAKANO</t>
  </si>
  <si>
    <t>SUZUKI</t>
  </si>
  <si>
    <t>Atsuya</t>
  </si>
  <si>
    <t>KAJIKI</t>
  </si>
  <si>
    <t>OZAKI</t>
  </si>
  <si>
    <t>Genta</t>
  </si>
  <si>
    <t>HATSUDA</t>
  </si>
  <si>
    <t>MOROYAMA</t>
  </si>
  <si>
    <t>KAWANO</t>
  </si>
  <si>
    <t>Tatsuya</t>
  </si>
  <si>
    <t>Sora</t>
  </si>
  <si>
    <t>NAKAMA</t>
  </si>
  <si>
    <t>Jinta</t>
  </si>
  <si>
    <t>MAEKAWA</t>
  </si>
  <si>
    <t>Itsuki</t>
  </si>
  <si>
    <t>SUGITA</t>
  </si>
  <si>
    <t>OGAWA</t>
  </si>
  <si>
    <t>NAKAYAMA</t>
  </si>
  <si>
    <t>SAKAMOTO</t>
  </si>
  <si>
    <t>Takayoshi</t>
  </si>
  <si>
    <t>IKEDA</t>
  </si>
  <si>
    <t>Sorachi</t>
  </si>
  <si>
    <t>MAEMURA</t>
  </si>
  <si>
    <t>Toon</t>
  </si>
  <si>
    <t>MISHIMA</t>
  </si>
  <si>
    <t>Taiki</t>
  </si>
  <si>
    <t>SHINOHARA</t>
  </si>
  <si>
    <t>Nao</t>
  </si>
  <si>
    <t>YAMAMAE</t>
  </si>
  <si>
    <t>Ryoma</t>
  </si>
  <si>
    <t>TERAI</t>
  </si>
  <si>
    <t>KITAMURA</t>
  </si>
  <si>
    <t>Sui</t>
  </si>
  <si>
    <t>Hiroki</t>
  </si>
  <si>
    <t>Sotaro</t>
  </si>
  <si>
    <t>KURIHARA</t>
  </si>
  <si>
    <t>Takumi</t>
  </si>
  <si>
    <t xml:space="preserve">WADA </t>
  </si>
  <si>
    <t>Kazuma</t>
  </si>
  <si>
    <t>KITA</t>
  </si>
  <si>
    <t>SAKURAI</t>
  </si>
  <si>
    <t>Kenta</t>
  </si>
  <si>
    <t>SHUTO</t>
  </si>
  <si>
    <t>Hiiragi</t>
  </si>
  <si>
    <t>HISATOMI</t>
  </si>
  <si>
    <t>SASANUKI</t>
  </si>
  <si>
    <t>TOBO</t>
  </si>
  <si>
    <t>MIYAI</t>
  </si>
  <si>
    <t>Takumu</t>
  </si>
  <si>
    <t>BAN</t>
  </si>
  <si>
    <t>IWAMOTO</t>
  </si>
  <si>
    <t>Fuma</t>
  </si>
  <si>
    <t>ONISHI</t>
  </si>
  <si>
    <t>Sogen</t>
  </si>
  <si>
    <t>TSUCHINAGA</t>
  </si>
  <si>
    <t>Masaya</t>
  </si>
  <si>
    <t>HAMANAKA</t>
  </si>
  <si>
    <t>MORISHITA</t>
  </si>
  <si>
    <t>Takara</t>
  </si>
  <si>
    <t>NAKANISHI</t>
  </si>
  <si>
    <t>Ryusei</t>
  </si>
  <si>
    <t>Shion</t>
  </si>
  <si>
    <t>SUGIMOTO</t>
  </si>
  <si>
    <t>Takuma</t>
  </si>
  <si>
    <t>DAIMON</t>
  </si>
  <si>
    <t>Ryuma</t>
  </si>
  <si>
    <t>YOSHIKAWA</t>
  </si>
  <si>
    <t>BABA</t>
  </si>
  <si>
    <t>SEO</t>
  </si>
  <si>
    <t>Naoto</t>
  </si>
  <si>
    <t>OKUMURA</t>
  </si>
  <si>
    <t>OKUNO</t>
  </si>
  <si>
    <t>KAWADA</t>
  </si>
  <si>
    <t>Taisuke</t>
  </si>
  <si>
    <t>KOBAYASHI</t>
  </si>
  <si>
    <t>Tsunemasa</t>
  </si>
  <si>
    <t>TANIKAWA</t>
  </si>
  <si>
    <t>TSUCHIHARA</t>
  </si>
  <si>
    <t>NAGAI</t>
  </si>
  <si>
    <t>Jumpei</t>
  </si>
  <si>
    <t>HAYAKAWA</t>
  </si>
  <si>
    <t>Aito</t>
  </si>
  <si>
    <t>MASAOKA</t>
  </si>
  <si>
    <t>MATSUNAKA</t>
  </si>
  <si>
    <t>MIYAGAWA</t>
  </si>
  <si>
    <t>Takato</t>
  </si>
  <si>
    <t>WADA</t>
  </si>
  <si>
    <t>SAITO</t>
  </si>
  <si>
    <t>Kei</t>
  </si>
  <si>
    <t>AIDA</t>
  </si>
  <si>
    <t>KAMEYAMA</t>
  </si>
  <si>
    <t>Tetsuma</t>
  </si>
  <si>
    <t>KAWAMURA</t>
  </si>
  <si>
    <t>Shunsuke</t>
  </si>
  <si>
    <t>SHIOTA</t>
  </si>
  <si>
    <t>Hibiki</t>
  </si>
  <si>
    <t>HAYASHI</t>
  </si>
  <si>
    <t>YAMAGAMI</t>
  </si>
  <si>
    <t>YORIOKA</t>
  </si>
  <si>
    <t>Tomoki</t>
  </si>
  <si>
    <t>SHIKATA</t>
  </si>
  <si>
    <t>Kazushi</t>
  </si>
  <si>
    <t>SUGINO</t>
  </si>
  <si>
    <t>Seita</t>
  </si>
  <si>
    <t>MATSUKUBO</t>
  </si>
  <si>
    <t>YUKI</t>
  </si>
  <si>
    <t>Katsumi</t>
  </si>
  <si>
    <t>YABE</t>
  </si>
  <si>
    <t>MIZUAI</t>
  </si>
  <si>
    <t>TAKESHITA</t>
  </si>
  <si>
    <t>Satoshi</t>
  </si>
  <si>
    <t>OKAJIMA</t>
  </si>
  <si>
    <t>SUEHARA</t>
  </si>
  <si>
    <t>Soma</t>
  </si>
  <si>
    <t>Kohei</t>
  </si>
  <si>
    <t>Yuichi</t>
  </si>
  <si>
    <t>YAMAOKA</t>
  </si>
  <si>
    <t>Kodai</t>
  </si>
  <si>
    <t>YAMADA</t>
  </si>
  <si>
    <t>Kyosuke</t>
  </si>
  <si>
    <t>INOUE</t>
  </si>
  <si>
    <t>Renya</t>
  </si>
  <si>
    <t>TOYOUMI</t>
  </si>
  <si>
    <t>NAKAGAWA</t>
  </si>
  <si>
    <t>Issei</t>
  </si>
  <si>
    <t>NAKAMOTO</t>
  </si>
  <si>
    <t>Daichi</t>
  </si>
  <si>
    <t>HASHIGUCHI</t>
  </si>
  <si>
    <t>Iku</t>
  </si>
  <si>
    <t>HACHISUKA</t>
  </si>
  <si>
    <t>Tatsumasa</t>
  </si>
  <si>
    <t>Kazuya</t>
  </si>
  <si>
    <t>YOSHIKADO</t>
  </si>
  <si>
    <t>ITO</t>
  </si>
  <si>
    <t>Atsuki</t>
  </si>
  <si>
    <t>Shinsuke</t>
  </si>
  <si>
    <t>EDAGAWA</t>
  </si>
  <si>
    <t>YAKUSHIJI</t>
  </si>
  <si>
    <t>GOTO</t>
  </si>
  <si>
    <t>MORI</t>
  </si>
  <si>
    <t>IIMURA</t>
  </si>
  <si>
    <t>Hiroto</t>
  </si>
  <si>
    <t xml:space="preserve">OTSUKA </t>
  </si>
  <si>
    <t>Haruto</t>
  </si>
  <si>
    <t>Shota</t>
  </si>
  <si>
    <t>NAKAZAWA</t>
  </si>
  <si>
    <t>Kazumichi</t>
  </si>
  <si>
    <t>AMARI</t>
  </si>
  <si>
    <t>Genki</t>
  </si>
  <si>
    <t>NISHIDA</t>
  </si>
  <si>
    <t>Misaki</t>
  </si>
  <si>
    <t>MIURA</t>
  </si>
  <si>
    <t>Tokio</t>
  </si>
  <si>
    <t>Tatsuki</t>
  </si>
  <si>
    <t>MARUYAMA</t>
  </si>
  <si>
    <t>KURODA</t>
  </si>
  <si>
    <t>Shoki</t>
  </si>
  <si>
    <t>ONO</t>
  </si>
  <si>
    <t>Tomoyuki</t>
  </si>
  <si>
    <t>MIZUNAMI</t>
  </si>
  <si>
    <t>YUASA</t>
  </si>
  <si>
    <t>KAJI</t>
  </si>
  <si>
    <t>Yukinori</t>
  </si>
  <si>
    <t>Nozomu</t>
  </si>
  <si>
    <t>KODAMA</t>
  </si>
  <si>
    <t>OKAWA</t>
  </si>
  <si>
    <t>Tsubasa</t>
  </si>
  <si>
    <t>SHIRAIWA</t>
  </si>
  <si>
    <t>Shin</t>
  </si>
  <si>
    <t>Seiya</t>
  </si>
  <si>
    <t>NAKASHIMA</t>
  </si>
  <si>
    <t>Tasuku</t>
  </si>
  <si>
    <t>Yoshiki</t>
  </si>
  <si>
    <t>IHARA</t>
  </si>
  <si>
    <t>OKAMURO</t>
  </si>
  <si>
    <t>Futo</t>
  </si>
  <si>
    <t>KASHIWAGI</t>
  </si>
  <si>
    <t>Mazuki</t>
  </si>
  <si>
    <t>KONISHI</t>
  </si>
  <si>
    <t>TAKAHARA</t>
  </si>
  <si>
    <t>Shohei</t>
  </si>
  <si>
    <t>TAKISHITA</t>
  </si>
  <si>
    <t>Rentaro</t>
  </si>
  <si>
    <t>MIZUNO</t>
  </si>
  <si>
    <t>Eisuke</t>
  </si>
  <si>
    <t>AKAIKE</t>
  </si>
  <si>
    <t>Sota</t>
  </si>
  <si>
    <t>SUGANO</t>
  </si>
  <si>
    <t>MURATA</t>
  </si>
  <si>
    <t>Toshiki</t>
  </si>
  <si>
    <t>MATSUSHITA</t>
  </si>
  <si>
    <t>NAGAKURA</t>
  </si>
  <si>
    <t>KANAOKA</t>
  </si>
  <si>
    <t>Hironao</t>
  </si>
  <si>
    <t>TATSUMI</t>
  </si>
  <si>
    <t>Teppei</t>
  </si>
  <si>
    <t>KUWANO</t>
  </si>
  <si>
    <t>HAMA</t>
  </si>
  <si>
    <t>HIRAMOTO</t>
  </si>
  <si>
    <t>Taisei</t>
  </si>
  <si>
    <t>IWATA</t>
  </si>
  <si>
    <t>Shunnosuke</t>
  </si>
  <si>
    <t>KAKIBUCHI</t>
  </si>
  <si>
    <t>WATANABE</t>
  </si>
  <si>
    <t>MOTOYAMA</t>
  </si>
  <si>
    <t>OHARA</t>
  </si>
  <si>
    <t>Yuhei</t>
  </si>
  <si>
    <t>TAKAMI</t>
  </si>
  <si>
    <t>Kanata</t>
  </si>
  <si>
    <t>OKADA</t>
  </si>
  <si>
    <t>Rinto</t>
  </si>
  <si>
    <t>YAMASAKI</t>
  </si>
  <si>
    <t>KIKUCHI</t>
  </si>
  <si>
    <t>Rei</t>
  </si>
  <si>
    <t>Hisanari</t>
  </si>
  <si>
    <t>KAWAMOTO</t>
  </si>
  <si>
    <t>Ririki</t>
  </si>
  <si>
    <t>NIITANI</t>
  </si>
  <si>
    <t>Shintaro</t>
  </si>
  <si>
    <t>Koshi</t>
  </si>
  <si>
    <t>MIYANISHI</t>
  </si>
  <si>
    <t>Koki</t>
  </si>
  <si>
    <t>SAKAI</t>
  </si>
  <si>
    <t>ABE</t>
  </si>
  <si>
    <t>YAMANAKA</t>
  </si>
  <si>
    <t>Kazutaka</t>
  </si>
  <si>
    <t>AIOI</t>
  </si>
  <si>
    <t>Atsumi</t>
  </si>
  <si>
    <t>SUZUKA</t>
  </si>
  <si>
    <t>IWAI</t>
  </si>
  <si>
    <t>Seito</t>
  </si>
  <si>
    <t>EBISAWA</t>
  </si>
  <si>
    <t>Yoshiaki</t>
  </si>
  <si>
    <t>TOKUE</t>
  </si>
  <si>
    <t>Manato</t>
  </si>
  <si>
    <t>UNO</t>
  </si>
  <si>
    <t>Atsuhiko</t>
  </si>
  <si>
    <t>MAEDA</t>
  </si>
  <si>
    <t>HAMADA</t>
  </si>
  <si>
    <t>SERIKAWA</t>
  </si>
  <si>
    <t>HAYAMIZU</t>
  </si>
  <si>
    <t>Mizuki</t>
  </si>
  <si>
    <t>Jiei</t>
  </si>
  <si>
    <t>HIRAYAMA</t>
  </si>
  <si>
    <t>NISHIMOTO</t>
  </si>
  <si>
    <t>Yoshito</t>
  </si>
  <si>
    <t>UEMURA</t>
  </si>
  <si>
    <t>Yu</t>
  </si>
  <si>
    <t>国籍(3レター)</t>
    <rPh sb="0" eb="2">
      <t>コクセキ</t>
    </rPh>
    <phoneticPr fontId="2"/>
  </si>
  <si>
    <t>JPN</t>
  </si>
  <si>
    <t>492232</t>
  </si>
  <si>
    <t>492200</t>
  </si>
  <si>
    <t>492195</t>
  </si>
  <si>
    <t>492196</t>
  </si>
  <si>
    <t>同志社女子大学</t>
  </si>
  <si>
    <t>492522</t>
  </si>
  <si>
    <t>492201</t>
  </si>
  <si>
    <t>492249</t>
  </si>
  <si>
    <t>492523</t>
  </si>
  <si>
    <t>492509</t>
  </si>
  <si>
    <t>羽衣国際大学</t>
  </si>
  <si>
    <t>492204</t>
  </si>
  <si>
    <t>490058</t>
  </si>
  <si>
    <t>492234</t>
  </si>
  <si>
    <t>492209</t>
  </si>
  <si>
    <t>491083</t>
  </si>
  <si>
    <t>492220</t>
  </si>
  <si>
    <t>大阪芸術大学</t>
  </si>
  <si>
    <t>491018</t>
  </si>
  <si>
    <t>奈良女子大学</t>
  </si>
  <si>
    <t>492228</t>
  </si>
  <si>
    <t>492205</t>
  </si>
  <si>
    <t>491082</t>
  </si>
  <si>
    <t>490054</t>
  </si>
  <si>
    <t>492413</t>
  </si>
  <si>
    <t>492237</t>
  </si>
  <si>
    <t>492244</t>
  </si>
  <si>
    <t>園田学園女子大学</t>
  </si>
  <si>
    <t>492245</t>
  </si>
  <si>
    <t>491015</t>
  </si>
  <si>
    <t>492190</t>
  </si>
  <si>
    <t>京都女子大学</t>
  </si>
  <si>
    <t>492186</t>
  </si>
  <si>
    <t>492604</t>
  </si>
  <si>
    <t>492199</t>
  </si>
  <si>
    <t>491016</t>
  </si>
  <si>
    <t>492191</t>
  </si>
  <si>
    <t>492187</t>
  </si>
  <si>
    <t>492329</t>
  </si>
  <si>
    <t>492246</t>
  </si>
  <si>
    <t>武庫川女子大学</t>
  </si>
  <si>
    <t>492192</t>
  </si>
  <si>
    <t>京都光華女子大学</t>
  </si>
  <si>
    <t>492526</t>
  </si>
  <si>
    <t>492208</t>
  </si>
  <si>
    <t>491023</t>
  </si>
  <si>
    <t>990426</t>
  </si>
  <si>
    <t>広沢　南奈</t>
  </si>
  <si>
    <t>ﾋﾛｻﾜ ﾅﾅ</t>
  </si>
  <si>
    <t>粂　寿々香</t>
  </si>
  <si>
    <t>ｸﾒ ｽｽﾞｶ</t>
  </si>
  <si>
    <t>990508</t>
  </si>
  <si>
    <t>青木　彩帆</t>
  </si>
  <si>
    <t>ｱｵｷ ｻﾎ</t>
  </si>
  <si>
    <t>010128</t>
  </si>
  <si>
    <t>橋本　実紅</t>
  </si>
  <si>
    <t>ﾊｼﾓﾄ ﾐｸ</t>
  </si>
  <si>
    <t>000614</t>
  </si>
  <si>
    <t>鶏内　愛菜</t>
  </si>
  <si>
    <t>ｶｲﾁ ｱｲﾅ</t>
  </si>
  <si>
    <t>東　聖奈</t>
  </si>
  <si>
    <t>ｱｽﾞﾏ ｾﾅ</t>
  </si>
  <si>
    <t>北田　莉亜</t>
  </si>
  <si>
    <t>ｷﾀﾀﾞ ﾘｱ</t>
  </si>
  <si>
    <t>檜垣　真由</t>
  </si>
  <si>
    <t>ﾋｶﾞｷ ﾏﾕ</t>
  </si>
  <si>
    <t>平山　亜美</t>
  </si>
  <si>
    <t>ﾋﾗﾔﾏ ｱﾐ</t>
  </si>
  <si>
    <t>川岸　汀</t>
  </si>
  <si>
    <t>ｶﾜｷﾞｼ ﾅｷﾞｻ</t>
  </si>
  <si>
    <t>坂江　茜音</t>
  </si>
  <si>
    <t>ｻｶｴ ｱｶﾈ</t>
  </si>
  <si>
    <t>塩見　綾乃</t>
  </si>
  <si>
    <t>ｼｵﾐ ｱﾔﾉ</t>
  </si>
  <si>
    <t>991126</t>
  </si>
  <si>
    <t>西村　寧々花</t>
  </si>
  <si>
    <t>ﾆｼﾑﾗ ﾈﾈｶ</t>
  </si>
  <si>
    <t>991105</t>
  </si>
  <si>
    <t>南　千尋</t>
  </si>
  <si>
    <t>ﾐﾅﾐ ﾁﾋﾛ</t>
  </si>
  <si>
    <t>村上　真凜</t>
  </si>
  <si>
    <t>ﾑﾗｶﾐ ﾏﾘﾝ</t>
  </si>
  <si>
    <t>柳川　かれん</t>
  </si>
  <si>
    <t>ﾔﾅｶﾞﾜ ｶﾚﾝ</t>
  </si>
  <si>
    <t>山下　紗稀子</t>
  </si>
  <si>
    <t>ﾔﾏｼﾀ ｻｷｺ</t>
  </si>
  <si>
    <t>山本　円香</t>
  </si>
  <si>
    <t>ﾔﾏﾓﾄ ﾏﾄﾞｶ</t>
  </si>
  <si>
    <t>𠮷田　真菜</t>
  </si>
  <si>
    <t>ﾖｼﾀﾞ ﾏﾅ</t>
  </si>
  <si>
    <t>太田　麻衣</t>
  </si>
  <si>
    <t>ｵｵﾀ ﾏｲ</t>
  </si>
  <si>
    <t>坂尻　有花</t>
  </si>
  <si>
    <t>ｻｶｼﾞﾘ ﾕｳｶ</t>
  </si>
  <si>
    <t>竹内　ひかり</t>
  </si>
  <si>
    <t>ﾀｹｳﾁ ﾋｶﾘ</t>
  </si>
  <si>
    <t>990905</t>
  </si>
  <si>
    <t>御﨑　舞</t>
  </si>
  <si>
    <t>ﾐｻｷ ﾏｲ</t>
  </si>
  <si>
    <t>𠮷薗　栞</t>
  </si>
  <si>
    <t>ﾖｼｿﾞﾉ ｼｵﾘ</t>
  </si>
  <si>
    <t>壹岐　あいこ</t>
  </si>
  <si>
    <t>ｲｷ ｱｲｺ</t>
  </si>
  <si>
    <t>001127</t>
  </si>
  <si>
    <t>上田　有紀</t>
  </si>
  <si>
    <t>ｳｴﾀﾞ ﾕｷ</t>
  </si>
  <si>
    <t>001106</t>
  </si>
  <si>
    <t>臼井　文音</t>
  </si>
  <si>
    <t>ｳｽｲ ｱﾔﾈ</t>
  </si>
  <si>
    <t>奥井　小晴</t>
  </si>
  <si>
    <t>ｵｸｲ ｺﾊﾙ</t>
  </si>
  <si>
    <t>河口　美優</t>
  </si>
  <si>
    <t>ｶﾜｸﾁ ﾐﾕ</t>
  </si>
  <si>
    <t>川中　御貴</t>
  </si>
  <si>
    <t>ｶﾜﾅｶ ﾐｷ</t>
  </si>
  <si>
    <t>宍戸　梨瑚</t>
  </si>
  <si>
    <t>ｼｼﾄﾞ ﾘｺ</t>
  </si>
  <si>
    <t>德永　弥栄</t>
  </si>
  <si>
    <t>ﾄｸﾅｶﾞ ﾔｴ</t>
  </si>
  <si>
    <t>西川　明花</t>
  </si>
  <si>
    <t>福原　夏実</t>
  </si>
  <si>
    <t>ﾌｸﾊﾗ ﾅﾂﾐ</t>
  </si>
  <si>
    <t>松尾　季奈</t>
  </si>
  <si>
    <t>ﾏﾂｵ ｷﾅ</t>
  </si>
  <si>
    <t>山口　美優子</t>
  </si>
  <si>
    <t>ﾔﾏｸﾞﾁ ﾐﾕｺ</t>
  </si>
  <si>
    <t>高安　結衣</t>
  </si>
  <si>
    <t>ﾀｶﾔｽ ﾕｲ</t>
  </si>
  <si>
    <t>000702</t>
  </si>
  <si>
    <t>飛田　凜香</t>
  </si>
  <si>
    <t>ﾋﾀﾞ ﾘﾝｶ</t>
  </si>
  <si>
    <t>平岡　美帆</t>
  </si>
  <si>
    <t>ﾋﾗｵｶ ﾐﾎ</t>
  </si>
  <si>
    <t>麻野　涼葉</t>
  </si>
  <si>
    <t>ｱｻﾉ ｽｽﾞﾊ</t>
  </si>
  <si>
    <t>榎本　樹羅</t>
  </si>
  <si>
    <t>ｴﾉﾓﾄ ｼﾞｭﾗ</t>
  </si>
  <si>
    <t>佃　光紗</t>
  </si>
  <si>
    <t>ﾂｸﾀﾞ ﾐｽｽﾞ</t>
  </si>
  <si>
    <t>010927</t>
  </si>
  <si>
    <t>中嶋　美羽</t>
  </si>
  <si>
    <t>ﾅｶｼﾞﾏ ﾐｳ</t>
  </si>
  <si>
    <t>藤田　詩乃</t>
  </si>
  <si>
    <t>ﾌｼﾞﾀ ｼﾉ</t>
  </si>
  <si>
    <t>吉岡　里奈</t>
  </si>
  <si>
    <t>ﾖｼｵｶ ﾘﾅ</t>
  </si>
  <si>
    <t>伊藤　夢</t>
  </si>
  <si>
    <t>ｲﾄｳ ﾕﾒ</t>
  </si>
  <si>
    <t>桶谷　南実</t>
  </si>
  <si>
    <t>ｵｹﾀﾆ ﾐﾅﾐ</t>
  </si>
  <si>
    <t>010530</t>
  </si>
  <si>
    <t>小林　朝</t>
  </si>
  <si>
    <t>ｺﾊﾞﾔｼ ｱｻ</t>
  </si>
  <si>
    <t>020308</t>
  </si>
  <si>
    <t>曽根　野乃花</t>
  </si>
  <si>
    <t>ｿﾈ ﾉﾉｶ</t>
  </si>
  <si>
    <t>西原　愛華</t>
  </si>
  <si>
    <t>ﾆｼﾊﾗ ｱｲｶ</t>
  </si>
  <si>
    <t>中島　菫</t>
  </si>
  <si>
    <t>ﾅｶｼﾞﾏ ｽﾐﾚ</t>
  </si>
  <si>
    <t>990616</t>
  </si>
  <si>
    <t>大谷　望</t>
  </si>
  <si>
    <t>ｵｵﾀﾆ ﾉｿﾞﾐ</t>
  </si>
  <si>
    <t>小林　美月</t>
  </si>
  <si>
    <t>ｺﾊﾞﾔｼ ﾐﾂｷ</t>
  </si>
  <si>
    <t>河村　愛菜</t>
  </si>
  <si>
    <t>ｶﾜﾑﾗ ﾏﾅ</t>
  </si>
  <si>
    <t>牧野　好美</t>
  </si>
  <si>
    <t>ﾏｷﾉ ｺﾉﾐ</t>
  </si>
  <si>
    <t>枡川　萌夏</t>
  </si>
  <si>
    <t>ﾏｽｶﾜ ﾓｴｶ</t>
  </si>
  <si>
    <t>田中　里佳</t>
  </si>
  <si>
    <t>ﾀﾅｶ ﾘｶ</t>
  </si>
  <si>
    <t>柳澤　祐衣</t>
  </si>
  <si>
    <t>ﾔﾅｷﾞｻﾜ ﾕｲ</t>
  </si>
  <si>
    <t>櫻井　杏樹</t>
  </si>
  <si>
    <t>ｻｸﾗｲ ｱﾝｼﾞｭ</t>
  </si>
  <si>
    <t>宮脇　あやみ</t>
  </si>
  <si>
    <t>ﾐﾔﾜｷ ｱﾔﾐ</t>
  </si>
  <si>
    <t>西村　知紗</t>
  </si>
  <si>
    <t>ﾆｼﾑﾗ ﾁｻ</t>
  </si>
  <si>
    <t>黄瀬　蒼</t>
  </si>
  <si>
    <t>ｷｾ ｱｵｲ</t>
  </si>
  <si>
    <t>安見　理沙</t>
  </si>
  <si>
    <t>ﾔｽﾐ ﾘｻ</t>
  </si>
  <si>
    <t>001115</t>
  </si>
  <si>
    <t>竹田　紫乃</t>
  </si>
  <si>
    <t>ﾀｹﾀﾞ ｼﾉ</t>
  </si>
  <si>
    <t>徳原　京香</t>
  </si>
  <si>
    <t>ﾄｸﾊﾗ ｷｮｳｶ</t>
  </si>
  <si>
    <t>下岡　仁美</t>
  </si>
  <si>
    <t>ｼﾓｵｶ ﾋﾄﾐ</t>
  </si>
  <si>
    <t>野口　七海</t>
  </si>
  <si>
    <t>ﾉｸﾞﾁ ﾅﾅﾐ</t>
  </si>
  <si>
    <t>石黒　樹子</t>
  </si>
  <si>
    <t>ｲｼｸﾞﾛ ｷｺ</t>
  </si>
  <si>
    <t>井田　あゆ美</t>
  </si>
  <si>
    <t>ｲﾀﾞ ｱﾕﾐ</t>
  </si>
  <si>
    <t>神原　実和</t>
  </si>
  <si>
    <t>ｶﾝﾊﾞﾗ ﾐﾜ</t>
  </si>
  <si>
    <t>001217</t>
  </si>
  <si>
    <t>長澤　玲佳</t>
  </si>
  <si>
    <t>ﾅｶﾞｻﾜ ﾚｲｶ</t>
  </si>
  <si>
    <t>武本　紗栄</t>
  </si>
  <si>
    <t>ﾀｹﾓﾄ ｻｴ</t>
  </si>
  <si>
    <t>東田　歩乃佳</t>
  </si>
  <si>
    <t>ﾋｶﾞｼﾀﾞ ﾎﾉｶ</t>
  </si>
  <si>
    <t>土本　祐菜</t>
  </si>
  <si>
    <t>ﾂﾁﾓﾄ ﾕｳﾅ</t>
  </si>
  <si>
    <t>南田　彩伽</t>
  </si>
  <si>
    <t>ﾅﾝﾀﾞ ｱﾔｶ</t>
  </si>
  <si>
    <t>土師　未優華</t>
  </si>
  <si>
    <t>ﾊｼﾞ ﾐﾕｶ</t>
  </si>
  <si>
    <t>木村　知沙紀</t>
  </si>
  <si>
    <t>ｷﾑﾗ ﾁｻｷ</t>
  </si>
  <si>
    <t>佐川　美咲</t>
  </si>
  <si>
    <t>ｻｶﾞﾜ ﾐｻｷ</t>
  </si>
  <si>
    <t>大谷　真子</t>
  </si>
  <si>
    <t>ｵｵﾀﾆ ﾏｺ</t>
  </si>
  <si>
    <t>加藤　菜未</t>
  </si>
  <si>
    <t>ｶﾄｳ ﾅﾐ</t>
  </si>
  <si>
    <t>新保　七佳</t>
  </si>
  <si>
    <t>ｼﾝﾎﾞ ﾅﾅｶ</t>
  </si>
  <si>
    <t>西脇　未来</t>
  </si>
  <si>
    <t>ﾆｼﾜｷ ﾐｸ</t>
  </si>
  <si>
    <t>坂本　綾花</t>
  </si>
  <si>
    <t>ｻｶﾓﾄ ｱﾔｶ</t>
  </si>
  <si>
    <t>ﾏﾂﾓﾄ ﾏﾘﾝ</t>
  </si>
  <si>
    <t>眞木　穂乃香</t>
  </si>
  <si>
    <t>ﾏｷ ﾎﾉｶ</t>
  </si>
  <si>
    <t>ﾖｼﾀﾞ ﾕｳｶ</t>
  </si>
  <si>
    <t>藤井　みのり</t>
  </si>
  <si>
    <t>ﾌｼﾞｲ ﾐﾉﾘ</t>
  </si>
  <si>
    <t>和田　真琉</t>
  </si>
  <si>
    <t>ﾜﾀﾞ ﾏｲﾙ</t>
  </si>
  <si>
    <t>中野　千菜津</t>
  </si>
  <si>
    <t>ﾅｶﾉ ﾁﾅﾂ</t>
  </si>
  <si>
    <t>坂本　日和</t>
  </si>
  <si>
    <t>ｻｶﾓﾄ ﾋﾖﾘ</t>
  </si>
  <si>
    <t>渡部　舞</t>
  </si>
  <si>
    <t>ﾜﾀﾅﾍﾞ ﾏｲ</t>
  </si>
  <si>
    <t>成松　小聖</t>
  </si>
  <si>
    <t>ﾅﾘﾏﾂ ｺﾐﾅ</t>
  </si>
  <si>
    <t>雪岡　美咲</t>
  </si>
  <si>
    <t>ﾕｷｵｶ ﾐｻｷ</t>
  </si>
  <si>
    <t>000604</t>
  </si>
  <si>
    <t>小林　鈴奈</t>
  </si>
  <si>
    <t>ｺﾊﾞﾔｼ ｽｽﾞﾅ</t>
  </si>
  <si>
    <t>000416</t>
  </si>
  <si>
    <t>稲越　真子</t>
  </si>
  <si>
    <t>ｲﾅｺﾞｼ ﾏｺ</t>
  </si>
  <si>
    <t>000714</t>
  </si>
  <si>
    <t>坂野　七海</t>
  </si>
  <si>
    <t>ｻｶﾉ ﾅﾅﾐ</t>
  </si>
  <si>
    <t>藤原　亜実</t>
  </si>
  <si>
    <t>ﾌｼﾞﾜﾗ ｱﾐ</t>
  </si>
  <si>
    <t>上野　美裕</t>
  </si>
  <si>
    <t>ｳｴﾉ ﾐﾕ</t>
  </si>
  <si>
    <t>990610</t>
  </si>
  <si>
    <t>梅津　彩香</t>
  </si>
  <si>
    <t>ｳﾒﾂﾞ ｱﾔｶ</t>
  </si>
  <si>
    <t>岡村　明莉</t>
  </si>
  <si>
    <t>ｵｶﾑﾗ ｱｶﾘ</t>
  </si>
  <si>
    <t>志々田　朝稀</t>
  </si>
  <si>
    <t>ｼｼﾀﾞ ｱｻｷ</t>
  </si>
  <si>
    <t>991113</t>
  </si>
  <si>
    <t>平福　沙織</t>
  </si>
  <si>
    <t>ﾋﾗﾌｸ ｻｵﾘ</t>
  </si>
  <si>
    <t>古澤　帆乃香</t>
  </si>
  <si>
    <t>ﾌﾙｻﾜ ﾎﾉｶ</t>
  </si>
  <si>
    <t>八木　ひなた</t>
  </si>
  <si>
    <t>ﾔｷﾞ ﾋﾅﾀ</t>
  </si>
  <si>
    <t>勝又　碧</t>
  </si>
  <si>
    <t>ｶﾂﾏﾀ ｱｵｲ</t>
  </si>
  <si>
    <t>樋口　友彩</t>
  </si>
  <si>
    <t>ﾋｸﾞﾁ ﾕｳｻ</t>
  </si>
  <si>
    <t>桝山　ゆき葉</t>
  </si>
  <si>
    <t>ﾏｽﾔﾏ ﾕｷﾊ</t>
  </si>
  <si>
    <t>001221</t>
  </si>
  <si>
    <t>村田　侑香</t>
  </si>
  <si>
    <t>ﾑﾗﾀ ﾕｳｺ</t>
  </si>
  <si>
    <t>山本　琴</t>
  </si>
  <si>
    <t>ﾔﾏﾓﾄ ｺﾄ</t>
  </si>
  <si>
    <t>000708</t>
  </si>
  <si>
    <t>堀井　玲菜</t>
  </si>
  <si>
    <t>ﾎﾘｲ ﾚﾅ</t>
  </si>
  <si>
    <t>金田　怜子</t>
  </si>
  <si>
    <t>ｶﾅﾀ ﾚｲｺ</t>
  </si>
  <si>
    <t>河野　七海</t>
  </si>
  <si>
    <t>ｺｳﾉ ﾅﾅﾐ</t>
  </si>
  <si>
    <t>ﾅｶﾞｾ ﾋﾄﾐ</t>
  </si>
  <si>
    <t>三木　雪乃</t>
  </si>
  <si>
    <t>ﾐｷ ﾕｷﾉ</t>
  </si>
  <si>
    <t>酒澤　玲子</t>
  </si>
  <si>
    <t>ｻｶｻﾞﾜ ﾚｲｺ</t>
  </si>
  <si>
    <t>堀尾　咲月</t>
  </si>
  <si>
    <t>ﾎﾘｵ ｻﾂｷ</t>
  </si>
  <si>
    <t>八木　あかり</t>
  </si>
  <si>
    <t>ﾔｷﾞ ｱｶﾘ</t>
  </si>
  <si>
    <t>990802</t>
  </si>
  <si>
    <t>若井　莉央</t>
  </si>
  <si>
    <t>ﾜｶｲ ﾘｵ</t>
  </si>
  <si>
    <t>大塚　小春</t>
  </si>
  <si>
    <t>ｵｵﾂｶ ｺﾊﾙ</t>
  </si>
  <si>
    <t>豊田　理瑚</t>
  </si>
  <si>
    <t>ﾄﾖﾀﾞ ﾘｺ</t>
  </si>
  <si>
    <t>風呂谷　茉優</t>
  </si>
  <si>
    <t>ﾌﾛﾀﾆ ﾏﾕｳ</t>
  </si>
  <si>
    <t>逸見　亜優</t>
  </si>
  <si>
    <t>ﾍﾝﾐ ｱﾕｳ</t>
  </si>
  <si>
    <t>渡邉　香澄</t>
  </si>
  <si>
    <t>ﾜﾀﾅﾍﾞ ｶｽﾐ</t>
  </si>
  <si>
    <t>000608</t>
  </si>
  <si>
    <t>ﾊﾏｿﾞｴ ﾏﾅ</t>
  </si>
  <si>
    <t>中本　香</t>
  </si>
  <si>
    <t>ﾅｶﾓﾄ ｶｵﾘ</t>
  </si>
  <si>
    <t>010602</t>
  </si>
  <si>
    <t>金子　佑香</t>
  </si>
  <si>
    <t>ｶﾈｺ ﾕｳｶ</t>
  </si>
  <si>
    <t>010523</t>
  </si>
  <si>
    <t>大須賀　ミウ</t>
  </si>
  <si>
    <t>ｵｵｽｶﾞ ﾐｳ</t>
  </si>
  <si>
    <t>山下　夏実</t>
  </si>
  <si>
    <t>ﾔﾏｼﾀ ﾅﾂﾐ</t>
  </si>
  <si>
    <t>小濱　麻央</t>
  </si>
  <si>
    <t>ｵﾊﾏ ﾏｵ</t>
  </si>
  <si>
    <t>柳谷　日菜</t>
  </si>
  <si>
    <t>ﾔﾅｷﾞﾀﾆ ﾋﾅ</t>
  </si>
  <si>
    <t>樫原　真未</t>
  </si>
  <si>
    <t>ｶｼﾊﾗ ﾏﾐ</t>
  </si>
  <si>
    <t>小田　真帆</t>
  </si>
  <si>
    <t>ｵﾀﾞ ﾏﾎ</t>
  </si>
  <si>
    <t>杉浦　葵</t>
  </si>
  <si>
    <t>ｽｷﾞｳﾗ ｱｵｲ</t>
  </si>
  <si>
    <t>山崎　奈々</t>
  </si>
  <si>
    <t>ﾔﾏｻﾞｷ ﾅﾅ</t>
  </si>
  <si>
    <t>ｵｷﾀﾆ ﾕｳﾅ</t>
  </si>
  <si>
    <t>五味　尚子</t>
  </si>
  <si>
    <t>ｺﾞﾐ ﾅｵｺ</t>
  </si>
  <si>
    <t>亀澤　舞</t>
  </si>
  <si>
    <t>ｶﾒｻﾜ ﾏｲ</t>
  </si>
  <si>
    <t>001013</t>
  </si>
  <si>
    <t>木下　茜</t>
  </si>
  <si>
    <t>ｷﾉｼﾀ ｱｶﾈ</t>
  </si>
  <si>
    <t>固本　奈佑</t>
  </si>
  <si>
    <t>ｺﾓﾄ ﾅﾕ</t>
  </si>
  <si>
    <t>八田　真奈</t>
  </si>
  <si>
    <t>ﾊｯﾀ ﾏﾅ</t>
  </si>
  <si>
    <t>今碇　真央</t>
  </si>
  <si>
    <t>ｲﾏｲｶﾘ ﾏｵ</t>
  </si>
  <si>
    <t>永野　朝希</t>
  </si>
  <si>
    <t>ﾅｶﾞﾉ ｱｻｷ</t>
  </si>
  <si>
    <t>001203</t>
  </si>
  <si>
    <t>安藤　来望</t>
  </si>
  <si>
    <t>ｱﾝﾄﾞｳ ｸﾙﾐ</t>
  </si>
  <si>
    <t>010306</t>
  </si>
  <si>
    <t>江草　帆乃佳</t>
  </si>
  <si>
    <t>ｴｸﾞｻ ﾎﾉｶ</t>
  </si>
  <si>
    <t>東野　帆花</t>
  </si>
  <si>
    <t>ﾋｶﾞｼﾉ ﾎﾉｶ</t>
  </si>
  <si>
    <t>001216</t>
  </si>
  <si>
    <t>大原　美月</t>
  </si>
  <si>
    <t>ｵｵﾊﾗ ﾐﾂﾞｷ</t>
  </si>
  <si>
    <t>磯野　美空</t>
  </si>
  <si>
    <t>ｲｿﾉ ﾐｸ</t>
  </si>
  <si>
    <t>011127</t>
  </si>
  <si>
    <t>小杉　真生</t>
  </si>
  <si>
    <t>ｺｽｷﾞ ﾏｵ</t>
  </si>
  <si>
    <t>020319</t>
  </si>
  <si>
    <t>近藤　来那</t>
  </si>
  <si>
    <t>ｺﾝﾄﾞｳ ﾗﾅ</t>
  </si>
  <si>
    <t>佐野　杏花</t>
  </si>
  <si>
    <t>ｻﾉ ｷｮｳｶ</t>
  </si>
  <si>
    <t>三木　友菜</t>
  </si>
  <si>
    <t>ﾐｷ ﾕｳﾅ</t>
  </si>
  <si>
    <t>飯島　果琳</t>
  </si>
  <si>
    <t>ｲｲｼﾞﾏ ｶﾘﾝ</t>
  </si>
  <si>
    <t>藤本　涼</t>
  </si>
  <si>
    <t>000128</t>
  </si>
  <si>
    <t>奥村　夏子</t>
  </si>
  <si>
    <t>ｵｸﾑﾗ ﾅﾂｺ</t>
  </si>
  <si>
    <t>西川　真悠</t>
  </si>
  <si>
    <t>ﾆｼｶﾜ ﾏﾕ</t>
  </si>
  <si>
    <t>000120</t>
  </si>
  <si>
    <t>高木　穂乃香</t>
  </si>
  <si>
    <t>ﾀｶｷﾞ ﾎﾉｶ</t>
  </si>
  <si>
    <t>山口　佳那子</t>
  </si>
  <si>
    <t>ﾔﾏｸﾞﾁ ｶﾅｺ</t>
  </si>
  <si>
    <t>小西　菜月</t>
  </si>
  <si>
    <t>ｺﾆｼ ﾅﾂｷ</t>
  </si>
  <si>
    <t>藤本　のどか</t>
  </si>
  <si>
    <t>ﾌｼﾞﾓﾄ ﾉﾄﾞｶ</t>
  </si>
  <si>
    <t>大坂　桃子</t>
  </si>
  <si>
    <t>ｵｵｻｶ ﾓﾓｺ</t>
  </si>
  <si>
    <t>髙田　恵里奈</t>
  </si>
  <si>
    <t>ﾀｶﾀﾞ ｴﾘﾅ</t>
  </si>
  <si>
    <t>今井　涼歩</t>
  </si>
  <si>
    <t>ｲﾏｲ ｽｽﾞﾎ</t>
  </si>
  <si>
    <t>黒田　瑛美香</t>
  </si>
  <si>
    <t>ｸﾛﾀﾞ ｴﾐｶ</t>
  </si>
  <si>
    <t>田中　美緑</t>
  </si>
  <si>
    <t>ﾀﾅｶ ﾐﾛｸ</t>
  </si>
  <si>
    <t>佐藤　千春</t>
  </si>
  <si>
    <t>ｻﾄｳ ﾁﾊﾙ</t>
  </si>
  <si>
    <t>永井　瑞穂</t>
  </si>
  <si>
    <t>ﾅｶﾞｲ ﾐｽﾞﾎ</t>
  </si>
  <si>
    <t>ﾐﾀﾆ ﾊﾙﾅ</t>
  </si>
  <si>
    <t>山本　莉帆</t>
  </si>
  <si>
    <t>ﾔﾏﾓﾄ ﾘﾎ</t>
  </si>
  <si>
    <t>寺川　青空</t>
  </si>
  <si>
    <t>ﾃﾗｶﾜ ｿﾗ</t>
  </si>
  <si>
    <t>松本　沙織</t>
  </si>
  <si>
    <t>ﾏﾂﾓﾄ ｻｵﾘ</t>
  </si>
  <si>
    <t>和多野　碧衣</t>
  </si>
  <si>
    <t>ﾜﾀﾉ ｱｵｲ</t>
  </si>
  <si>
    <t>和田　詩織</t>
  </si>
  <si>
    <t>ﾜﾀﾞ ｼｵﾘ</t>
  </si>
  <si>
    <t>葛　未紅</t>
  </si>
  <si>
    <t>ｶﾂﾗ ﾐｸ</t>
  </si>
  <si>
    <t>辻村　柚月</t>
  </si>
  <si>
    <t>大崎　美都</t>
  </si>
  <si>
    <t>ｵｵｻｷ ﾐｻﾄ</t>
  </si>
  <si>
    <t>松本　夏海</t>
  </si>
  <si>
    <t>ﾏﾂﾓﾄ ﾅﾂﾐ</t>
  </si>
  <si>
    <t>平野　由夏</t>
  </si>
  <si>
    <t>ﾋﾗﾉ ﾕｶ</t>
  </si>
  <si>
    <t>寺田　さゆり</t>
  </si>
  <si>
    <t>ﾃﾗﾀﾞ ｻﾕﾘ</t>
  </si>
  <si>
    <t>000327</t>
  </si>
  <si>
    <t>野口　実央</t>
  </si>
  <si>
    <t>ﾉｸﾞﾁ ﾐｵ</t>
  </si>
  <si>
    <t>玉井　奈那</t>
  </si>
  <si>
    <t>ﾀﾏｲ ﾅﾅ</t>
  </si>
  <si>
    <t>辻井　美緒</t>
  </si>
  <si>
    <t>ﾂｼﾞｲ ﾐｵ</t>
  </si>
  <si>
    <t>001124</t>
  </si>
  <si>
    <t>松元　菜笑</t>
  </si>
  <si>
    <t>ﾏﾂﾓﾄ ﾅｴ</t>
  </si>
  <si>
    <t>宮出　彩花</t>
  </si>
  <si>
    <t>ﾐﾔﾃﾞ ｱﾔｶ</t>
  </si>
  <si>
    <t>野口　和紗</t>
  </si>
  <si>
    <t>ﾉｸﾞﾁ ﾅｷﾞｻ</t>
  </si>
  <si>
    <t>児島　栞里</t>
  </si>
  <si>
    <t>ｺｼﾞﾏ ｼｵﾘ</t>
  </si>
  <si>
    <t>中込　奈都</t>
  </si>
  <si>
    <t>ﾅｶｺﾞﾒ ﾅﾂ</t>
  </si>
  <si>
    <t>齋藤　愛美</t>
  </si>
  <si>
    <t>ｻｲﾄｳ ｱﾐ</t>
  </si>
  <si>
    <t>990826</t>
  </si>
  <si>
    <t>野口　理帆</t>
  </si>
  <si>
    <t>ﾉｸﾞﾁ ﾘﾎ</t>
  </si>
  <si>
    <t>ﾖｼﾉ ｼｵﾘ</t>
  </si>
  <si>
    <t>桑原　綾子</t>
  </si>
  <si>
    <t>ｸﾜﾊﾗ ｱﾔｺ</t>
  </si>
  <si>
    <t>淵田　杏奈</t>
  </si>
  <si>
    <t>ﾌﾁﾀﾞ ｱﾝﾅ</t>
  </si>
  <si>
    <t>990902</t>
  </si>
  <si>
    <t>立石　陽菜</t>
  </si>
  <si>
    <t>ﾀﾃｲｼ ﾋﾅ</t>
  </si>
  <si>
    <t>000307</t>
  </si>
  <si>
    <t>堀　静流</t>
  </si>
  <si>
    <t>ﾎﾘ ｼｽﾞﾙ</t>
  </si>
  <si>
    <t>池田　亜由佳</t>
  </si>
  <si>
    <t>ｲｹﾀﾞ ｱﾕｶ</t>
  </si>
  <si>
    <t>久須　優奈</t>
  </si>
  <si>
    <t>ｸｽ ﾕｳﾅ</t>
  </si>
  <si>
    <t>古田　美月</t>
  </si>
  <si>
    <t>ﾌﾙﾀ ﾐﾂｷ</t>
  </si>
  <si>
    <t>991014</t>
  </si>
  <si>
    <t>今井　花笑</t>
  </si>
  <si>
    <t>ｲﾏｲ ｶｴ</t>
  </si>
  <si>
    <t>小川　愛夏</t>
  </si>
  <si>
    <t>ｵｶﾞﾜ ｱｲｶ</t>
  </si>
  <si>
    <t>小川　純奈</t>
  </si>
  <si>
    <t>ｵｶﾞﾜ ｼﾞｭﾝﾅ</t>
  </si>
  <si>
    <t>宮山　碧唯</t>
  </si>
  <si>
    <t>ﾐﾔﾔﾏ ｱｵｲ</t>
  </si>
  <si>
    <t>小谷　彩乃</t>
  </si>
  <si>
    <t>ｺﾀﾞﾆ ｱﾔﾉ</t>
  </si>
  <si>
    <t>入江　ちはゆ</t>
  </si>
  <si>
    <t>ｲﾘｴ ﾁﾊﾕ</t>
  </si>
  <si>
    <t>加藤　詩帆加</t>
  </si>
  <si>
    <t>ｶﾄｳ ｼﾎｶ</t>
  </si>
  <si>
    <t>土肥　響子</t>
  </si>
  <si>
    <t>ﾄﾞｲ ｷｮｳｺ</t>
  </si>
  <si>
    <t>樋口　朱花</t>
  </si>
  <si>
    <t>ﾋｸﾞﾁ ｱﾔｶ</t>
  </si>
  <si>
    <t>990530</t>
  </si>
  <si>
    <t>室伏　香音</t>
  </si>
  <si>
    <t>ﾑﾛﾌｼ ｶﾉﾝ</t>
  </si>
  <si>
    <t>991017</t>
  </si>
  <si>
    <t>岡田　柚希</t>
  </si>
  <si>
    <t>ｵｶﾀﾞ ﾕｽﾞｷ</t>
  </si>
  <si>
    <t>001111</t>
  </si>
  <si>
    <t>鈴木　麻少</t>
  </si>
  <si>
    <t>ｽｽﾞｷ ﾏｵ</t>
  </si>
  <si>
    <t>000815</t>
  </si>
  <si>
    <t>野崎　光</t>
  </si>
  <si>
    <t>ﾉｻﾞｷ ﾋｶﾙ</t>
  </si>
  <si>
    <t>袴田　華帆</t>
  </si>
  <si>
    <t>ﾊｶﾏﾀ ｶﾎ</t>
  </si>
  <si>
    <t>010315</t>
  </si>
  <si>
    <t>鹿嶋　仁渚</t>
  </si>
  <si>
    <t>ｶｼﾏ ﾆｲﾅ</t>
  </si>
  <si>
    <t>010504</t>
  </si>
  <si>
    <t>佐藤　千紘</t>
  </si>
  <si>
    <t>ｻﾄｳ ﾁﾋﾛ</t>
  </si>
  <si>
    <t>田中　毬愛</t>
  </si>
  <si>
    <t>ﾀﾅｶ ﾏﾘｱ</t>
  </si>
  <si>
    <t>山中　ほの香</t>
  </si>
  <si>
    <t>ﾔﾏﾅｶ ﾎﾉｶ</t>
  </si>
  <si>
    <t>中山　優奈</t>
  </si>
  <si>
    <t>ﾅｶﾔﾏ ﾕｳﾅ</t>
  </si>
  <si>
    <t>米原　千尋</t>
  </si>
  <si>
    <t>ﾖﾈﾊﾗ ﾁﾋﾛ</t>
  </si>
  <si>
    <t>011225</t>
  </si>
  <si>
    <t>秋本　紫苑</t>
  </si>
  <si>
    <t>ｱｷﾓﾄ ｼｵﾝ</t>
  </si>
  <si>
    <t>内田　くるみ</t>
  </si>
  <si>
    <t>ｳﾁﾀﾞ ｸﾙﾐ</t>
  </si>
  <si>
    <t>木村　愛里沙</t>
  </si>
  <si>
    <t>ｷﾑﾗ ｱﾘｻ</t>
  </si>
  <si>
    <t>000113</t>
  </si>
  <si>
    <t>小岩　祐璃</t>
  </si>
  <si>
    <t>ｺｲﾜ ﾕｳﾘ</t>
  </si>
  <si>
    <t>斎藤　里紗</t>
  </si>
  <si>
    <t>ｻｲﾄｳ ﾘｻ</t>
  </si>
  <si>
    <t>新村　愛里</t>
  </si>
  <si>
    <t>ｼﾝﾑﾗ ｱｲﾘ</t>
  </si>
  <si>
    <t>瀬貝　彩加</t>
  </si>
  <si>
    <t>ｾｶﾞｲ ｱﾔｶ</t>
  </si>
  <si>
    <t>高洲　あかり</t>
  </si>
  <si>
    <t>ﾀｶｽ ｱｶﾘ</t>
  </si>
  <si>
    <t>中地　あすか</t>
  </si>
  <si>
    <t>ﾅｶﾁ ｱｽｶ</t>
  </si>
  <si>
    <t>根津　明日香</t>
  </si>
  <si>
    <t>ﾈﾂﾞ ｱｽｶ</t>
  </si>
  <si>
    <t>ﾐｽﾞﾀ ﾘﾅ</t>
  </si>
  <si>
    <t>山本　怜奈</t>
  </si>
  <si>
    <t>ﾔﾏﾓﾄ ﾚｲﾅ</t>
  </si>
  <si>
    <t>池田　弥生</t>
  </si>
  <si>
    <t>ｲｹﾀﾞ ﾔﾖｲ</t>
  </si>
  <si>
    <t>010222</t>
  </si>
  <si>
    <t>梅田　沙樹</t>
  </si>
  <si>
    <t>ｳﾒﾀﾞ ｻｷ</t>
  </si>
  <si>
    <t>ｶﾅｻﾞﾜ ﾚｲﾅ</t>
  </si>
  <si>
    <t>田中　絵理</t>
  </si>
  <si>
    <t>ﾀﾅｶ ｴﾘ</t>
  </si>
  <si>
    <t>辻　綾音</t>
  </si>
  <si>
    <t>ﾂｼﾞ ｱﾔﾈ</t>
  </si>
  <si>
    <t>001008</t>
  </si>
  <si>
    <t>中川　葉月</t>
  </si>
  <si>
    <t>ﾅｶｶﾞﾜ ﾊﾂﾞｷ</t>
  </si>
  <si>
    <t>南　笑里</t>
  </si>
  <si>
    <t>ﾐﾅﾐ ｴﾐﾘ</t>
  </si>
  <si>
    <t>吉田　彩花</t>
  </si>
  <si>
    <t>ﾖｼﾀﾞ ｱﾔｶ</t>
  </si>
  <si>
    <t>001129</t>
  </si>
  <si>
    <t>前田　朱音</t>
  </si>
  <si>
    <t>ﾏｴﾀﾞ ｱｶﾈ</t>
  </si>
  <si>
    <t>010429</t>
  </si>
  <si>
    <t>松金　里奈</t>
  </si>
  <si>
    <t>ﾏﾂｶﾈ ﾘﾅ</t>
  </si>
  <si>
    <t>吉識　史央里</t>
  </si>
  <si>
    <t>ﾖｼｷ ｼｵﾘ</t>
  </si>
  <si>
    <t>010415</t>
  </si>
  <si>
    <t>小南　佑子</t>
  </si>
  <si>
    <t>ｺﾐﾅﾐ ﾕｳｺ</t>
  </si>
  <si>
    <t>011219</t>
  </si>
  <si>
    <t>美坂　ゆり</t>
  </si>
  <si>
    <t>ﾐｻｶ ﾕﾘ</t>
  </si>
  <si>
    <t>山本　久泉子</t>
  </si>
  <si>
    <t>ﾔﾏﾓﾄ ｸﾐｺ</t>
  </si>
  <si>
    <t>池田　亜耶香</t>
  </si>
  <si>
    <t>ｲｹﾀﾞ ｱﾔｶ</t>
  </si>
  <si>
    <t>佐藤　あいり</t>
  </si>
  <si>
    <t>ｻﾄｳ ｱｲﾘ</t>
  </si>
  <si>
    <t>田井　萌々香</t>
  </si>
  <si>
    <t>ﾀｲ ﾓﾓｶ</t>
  </si>
  <si>
    <t>尾上　梨香</t>
  </si>
  <si>
    <t>ｵﾉｴ ﾘｶ</t>
  </si>
  <si>
    <t>片山　栞里</t>
  </si>
  <si>
    <t>ｶﾀﾔﾏ ｼｵﾘ</t>
  </si>
  <si>
    <t>澤谷　柚花</t>
  </si>
  <si>
    <t>ｻﾜﾀﾆ ﾕｽﾞｶ</t>
  </si>
  <si>
    <t>高山　綺音</t>
  </si>
  <si>
    <t>多田　光</t>
  </si>
  <si>
    <t>ﾀﾀﾞ ﾋｶﾙ</t>
  </si>
  <si>
    <t>宮田　乙葉</t>
  </si>
  <si>
    <t>ﾐﾔﾀ ｵﾄﾊ</t>
  </si>
  <si>
    <t>990702</t>
  </si>
  <si>
    <t>ｵｶｻﾞｷ ﾅｷﾞｻ</t>
  </si>
  <si>
    <t>010215</t>
  </si>
  <si>
    <t>小笠原　早矢楓</t>
  </si>
  <si>
    <t>ｵｶﾞｻﾜﾗ ｻﾔｶ</t>
  </si>
  <si>
    <t>下村　日向子</t>
  </si>
  <si>
    <t>ｼﾓﾑﾗ ﾋﾅｺ</t>
  </si>
  <si>
    <t>堂本　真衣</t>
  </si>
  <si>
    <t>ﾄﾞｳﾓﾄ ﾏｲ</t>
  </si>
  <si>
    <t>橋爪　優佳</t>
  </si>
  <si>
    <t>ﾊｼﾂﾞﾒ ﾕｶ</t>
  </si>
  <si>
    <t>平野　芙佑花</t>
  </si>
  <si>
    <t>ﾋﾗﾉ ﾌｳｶ</t>
  </si>
  <si>
    <t>前田　夏美</t>
  </si>
  <si>
    <t>ﾏｴﾀ ﾅﾂﾐ</t>
  </si>
  <si>
    <t>山本　きらり</t>
  </si>
  <si>
    <t>ﾔﾏﾓﾄ ｷﾗﾘ</t>
  </si>
  <si>
    <t>井戸アビゲイル　風果</t>
  </si>
  <si>
    <t>ｲﾄﾞｱﾋﾞｹﾞｲﾙ ﾌｳｶ</t>
  </si>
  <si>
    <t>ﾂﾂﾞｷ ﾁﾋﾛ</t>
  </si>
  <si>
    <t>龍山　芽生</t>
  </si>
  <si>
    <t>ﾀﾂﾔﾏ ﾒｲ</t>
  </si>
  <si>
    <t>011106</t>
  </si>
  <si>
    <t>田和　りな</t>
  </si>
  <si>
    <t>ﾀﾜ ﾘﾅ</t>
  </si>
  <si>
    <t>永尾　志穂</t>
  </si>
  <si>
    <t>ﾅｶﾞｵ ｼﾎ</t>
  </si>
  <si>
    <t>松本　万鈴</t>
  </si>
  <si>
    <t>011206</t>
  </si>
  <si>
    <t>山本　珠菜</t>
  </si>
  <si>
    <t>ﾔﾏﾓﾄ ｼｭﾅ</t>
  </si>
  <si>
    <t>三枝　美月</t>
  </si>
  <si>
    <t>ｻｴｸﾞｻ ﾐﾂｷ</t>
  </si>
  <si>
    <t>松峯　光里</t>
  </si>
  <si>
    <t>ﾏﾂﾐﾈ ﾋｶﾘ</t>
  </si>
  <si>
    <t>ﾏｷﾓﾄ ｻｸﾗ</t>
  </si>
  <si>
    <t>生田　朋</t>
  </si>
  <si>
    <t>ｲｸﾀ ﾄﾓ</t>
  </si>
  <si>
    <t>田中　朝子</t>
  </si>
  <si>
    <t>ﾀﾅｶ ｱｻｺ</t>
  </si>
  <si>
    <t>稲垣　菜穂</t>
  </si>
  <si>
    <t>ｲﾅｶﾞｷ ﾅﾎ</t>
  </si>
  <si>
    <t>清水　彩妃</t>
  </si>
  <si>
    <t>ｼﾐｽﾞ ｻｷ</t>
  </si>
  <si>
    <t>小椋　美海</t>
  </si>
  <si>
    <t>ｵｸﾞﾗ ﾐｳ</t>
  </si>
  <si>
    <t>田中　瑠美</t>
  </si>
  <si>
    <t>ﾀﾅｶ ﾙﾐ</t>
  </si>
  <si>
    <t>西出　優月</t>
  </si>
  <si>
    <t>ﾆｼﾃﾞ ﾕｽﾞ</t>
  </si>
  <si>
    <t>000125</t>
  </si>
  <si>
    <t>長谷川　菜摘</t>
  </si>
  <si>
    <t>ﾊｾｶﾞﾜ ﾅﾂﾐ</t>
  </si>
  <si>
    <t>000212</t>
  </si>
  <si>
    <t>細江　美玖</t>
  </si>
  <si>
    <t>ﾎｿｴ ﾐｸ</t>
  </si>
  <si>
    <t>海沼　由佳</t>
  </si>
  <si>
    <t>ｶｲﾇﾏ ﾕｳｶ</t>
  </si>
  <si>
    <t>白波瀬　千紘</t>
  </si>
  <si>
    <t>ｼﾗﾊｾ ﾁﾋﾛ</t>
  </si>
  <si>
    <t>高瀬　奈々海</t>
  </si>
  <si>
    <t>ﾀｶｾ ﾅﾅﾐ</t>
  </si>
  <si>
    <t>橋本　萌</t>
  </si>
  <si>
    <t>ﾊｼﾓﾄ ﾓｴ</t>
  </si>
  <si>
    <t>森崎　綾乃</t>
  </si>
  <si>
    <t>ﾓﾘｻｷ ｱﾔﾉ</t>
  </si>
  <si>
    <t>矢尾　桃子</t>
  </si>
  <si>
    <t>ﾔｵ ﾓﾓｺ</t>
  </si>
  <si>
    <t>000923</t>
  </si>
  <si>
    <t>清水　萌楓</t>
  </si>
  <si>
    <t>ｼﾐｽﾞ ﾓｶ</t>
  </si>
  <si>
    <t>011111</t>
  </si>
  <si>
    <t>山岸　みなみ</t>
  </si>
  <si>
    <t>ﾔﾏｷﾞｼ ﾐﾅﾐ</t>
  </si>
  <si>
    <t>宮永　光唯</t>
  </si>
  <si>
    <t>ﾐﾔﾅｶﾞ ﾐﾕ</t>
  </si>
  <si>
    <t>城谷　桜子</t>
  </si>
  <si>
    <t>ｼﾛﾀﾆ ｻｸﾗｺ</t>
  </si>
  <si>
    <t>日吉　鈴菜</t>
  </si>
  <si>
    <t>ﾋﾖｼ ｽｽﾞﾅ</t>
  </si>
  <si>
    <t>古賀　華実</t>
  </si>
  <si>
    <t>ｺｶﾞ ﾊﾅﾐ</t>
  </si>
  <si>
    <t>北川　星瑠</t>
  </si>
  <si>
    <t>ｷﾀｶﾞﾜ ﾋｶﾙ</t>
  </si>
  <si>
    <t>011124</t>
  </si>
  <si>
    <t>古原　夏音</t>
  </si>
  <si>
    <t>ｺﾊﾗ ﾅﾂﾈ</t>
  </si>
  <si>
    <t>010722</t>
  </si>
  <si>
    <t>雲丹亀　美月</t>
  </si>
  <si>
    <t>ｳﾆｶﾞﾒ ﾐﾂﾞｷ</t>
  </si>
  <si>
    <t>山田　茉緒</t>
  </si>
  <si>
    <t>ﾔﾏﾀﾞ ﾏｵ</t>
  </si>
  <si>
    <t>花田　雪乃</t>
  </si>
  <si>
    <t>ﾊﾅﾀﾞ ﾕｷﾉ</t>
  </si>
  <si>
    <t>鈴木　杏奈</t>
  </si>
  <si>
    <t>ｽｽﾞｷ ｱﾝﾅ</t>
  </si>
  <si>
    <t>020323</t>
  </si>
  <si>
    <t>川原　一文</t>
  </si>
  <si>
    <t>ｶﾜﾊﾗ ﾋﾌﾐ</t>
  </si>
  <si>
    <t>奧村　清音</t>
  </si>
  <si>
    <t>ｵｸﾑﾗ ｷﾖﾈ</t>
  </si>
  <si>
    <t>田中　寛子</t>
  </si>
  <si>
    <t>ﾀﾅｶ ﾋﾛｺ</t>
  </si>
  <si>
    <t>大和　詩菜</t>
  </si>
  <si>
    <t>ﾔﾏﾄ ｼｲﾅ</t>
  </si>
  <si>
    <t>小澤　皐</t>
  </si>
  <si>
    <t>ｵｻﾞﾜ ｻﾂｷ</t>
  </si>
  <si>
    <t>ｽｶﾞﾉ ﾐﾂﾞｴ</t>
  </si>
  <si>
    <t>寺田　美保</t>
  </si>
  <si>
    <t>ﾃﾗﾀﾞ ﾐﾎ</t>
  </si>
  <si>
    <t>小島　美月</t>
  </si>
  <si>
    <t>ｺｼﾞﾏ ﾐﾂﾞｷ</t>
  </si>
  <si>
    <t>田中　愛子</t>
  </si>
  <si>
    <t>ﾀﾅｶ ｱｲｺ</t>
  </si>
  <si>
    <t>針間　未侑</t>
  </si>
  <si>
    <t>ﾊﾘﾏ ﾐﾕ</t>
  </si>
  <si>
    <t>前川　佳花</t>
  </si>
  <si>
    <t>ﾏｴｶﾜ ﾖｼｶ</t>
  </si>
  <si>
    <t>石田　桃子</t>
  </si>
  <si>
    <t>ｲｼﾀﾞ ﾓﾓｺ</t>
  </si>
  <si>
    <t>大植　麻由</t>
  </si>
  <si>
    <t>ｵｵｳｴ ﾏﾕ</t>
  </si>
  <si>
    <t>991027</t>
  </si>
  <si>
    <t>加藤　七海</t>
  </si>
  <si>
    <t>ｶﾄｳ ﾅﾅﾐ</t>
  </si>
  <si>
    <t>990501</t>
  </si>
  <si>
    <t>田島　美聡</t>
  </si>
  <si>
    <t>ﾀｼﾞﾏ ﾐｻﾄ</t>
  </si>
  <si>
    <t>ｶﾄｳ ﾕｳｷ</t>
  </si>
  <si>
    <t>廣瀬　瑠華</t>
  </si>
  <si>
    <t>ﾋﾛｾ ﾙｶ</t>
  </si>
  <si>
    <t>那須　羽</t>
  </si>
  <si>
    <t>ﾅｽ ﾂﾊﾞｻ</t>
  </si>
  <si>
    <t>嫁阪　舞</t>
  </si>
  <si>
    <t>ﾖﾒｻｶ ﾏｲ</t>
  </si>
  <si>
    <t>杉山　侑</t>
  </si>
  <si>
    <t>ｽｷﾞﾔﾏ ﾕｳ</t>
  </si>
  <si>
    <t>大谷　遥</t>
  </si>
  <si>
    <t>ｵｵﾀﾆ ﾊﾙｶ</t>
  </si>
  <si>
    <t>北口　葵</t>
  </si>
  <si>
    <t>ｷﾀｸﾞﾁ ｱｵｲ</t>
  </si>
  <si>
    <t>三好　美季穂</t>
  </si>
  <si>
    <t>ﾐﾖｼ ﾐｷﾎ</t>
  </si>
  <si>
    <t>平野　杏</t>
  </si>
  <si>
    <t>ﾋﾗﾉ ｱﾝｽﾞ</t>
  </si>
  <si>
    <t>川口　瑞稀</t>
  </si>
  <si>
    <t>ｶﾜｸﾞﾁ ﾐｽﾞｷ</t>
  </si>
  <si>
    <t>藤原　麻友香</t>
  </si>
  <si>
    <t>ﾌｼﾞﾜﾗ ﾏﾕｶ</t>
  </si>
  <si>
    <t>中川　綾子</t>
  </si>
  <si>
    <t>ﾅｶｶﾞﾜ ｱﾔｺ</t>
  </si>
  <si>
    <t>畠中　元香</t>
  </si>
  <si>
    <t>ﾊﾀﾅｶ ﾓﾄｺ</t>
  </si>
  <si>
    <t>和三　はるか</t>
  </si>
  <si>
    <t>ﾜｻﾝ ﾊﾙｶ</t>
  </si>
  <si>
    <t>岡下　真子</t>
  </si>
  <si>
    <t>ｵｶｼﾀ ﾏｺ</t>
  </si>
  <si>
    <t>小坂　みゅ海</t>
  </si>
  <si>
    <t>ｺｻｶ ﾐｭｳ</t>
  </si>
  <si>
    <t>臼井　晴香</t>
  </si>
  <si>
    <t>ｳｽｲ ﾊﾙｶ</t>
  </si>
  <si>
    <t>佐藤　千夏</t>
  </si>
  <si>
    <t>ｻﾄｳ ﾁﾅﾂ</t>
  </si>
  <si>
    <t>清水　里名</t>
  </si>
  <si>
    <t>ｼﾐｽﾞ ﾘﾅ</t>
  </si>
  <si>
    <t>前田　久瑠実</t>
  </si>
  <si>
    <t>ﾏｴﾀﾞ ｸﾙﾐ</t>
  </si>
  <si>
    <t>宮本　和葉</t>
  </si>
  <si>
    <t>ﾐﾔﾓﾄ ｶﾂﾞﾊ</t>
  </si>
  <si>
    <t>橋本　さつき</t>
  </si>
  <si>
    <t>ﾊｼﾓﾄ ｻﾂｷ</t>
  </si>
  <si>
    <t>小川　美空</t>
  </si>
  <si>
    <t>ｵｶﾞﾜ ﾐｸ</t>
  </si>
  <si>
    <t>谷根　優花</t>
  </si>
  <si>
    <t>ﾀﾆﾈ ﾕｳｶ</t>
  </si>
  <si>
    <t>立岩　杏珠</t>
  </si>
  <si>
    <t>ﾀﾃｲﾜ ｱﾐ</t>
  </si>
  <si>
    <t>吉村　美咲</t>
  </si>
  <si>
    <t>ﾖｼﾑﾗ ﾐｻｷ</t>
  </si>
  <si>
    <t>吉井　加奈</t>
  </si>
  <si>
    <t>ﾖｼｲ ｶﾅ</t>
  </si>
  <si>
    <t>990927</t>
  </si>
  <si>
    <t>大石　波奈</t>
  </si>
  <si>
    <t>ｵｵｲｼ ﾊﾅ</t>
  </si>
  <si>
    <t>洲戸　裕香</t>
  </si>
  <si>
    <t>ｽﾄﾞ ﾕｳｶ</t>
  </si>
  <si>
    <t>生田　みのり</t>
  </si>
  <si>
    <t>ｲｸﾀ ﾐﾉﾘ</t>
  </si>
  <si>
    <t>安達　花音</t>
  </si>
  <si>
    <t>ｱﾀﾞﾁ ｶﾉﾝ</t>
  </si>
  <si>
    <t>小川　那月</t>
  </si>
  <si>
    <t>ｵｶﾞﾜ ﾅﾂｷ</t>
  </si>
  <si>
    <t>田代　実穂</t>
  </si>
  <si>
    <t>ﾀｼﾛ ﾐﾎ</t>
  </si>
  <si>
    <t>藤田　真由</t>
  </si>
  <si>
    <t>ﾌｼﾞﾀ ﾏﾕ</t>
  </si>
  <si>
    <t>990523</t>
  </si>
  <si>
    <t>松井　沙樹</t>
  </si>
  <si>
    <t>ﾏﾂｲ ｻｷ</t>
  </si>
  <si>
    <t>井川　夏実</t>
  </si>
  <si>
    <t>ｲｶﾜ ﾅﾂﾐ</t>
  </si>
  <si>
    <t>広内　来幸</t>
  </si>
  <si>
    <t>ﾋﾛｳﾁ ｷｻﾁ</t>
  </si>
  <si>
    <t>中西　未海</t>
  </si>
  <si>
    <t>ﾅｶﾆｼ ﾐﾅﾐ</t>
  </si>
  <si>
    <t>吉村　唯</t>
  </si>
  <si>
    <t>ﾖｼﾑﾗ ﾕｲ</t>
  </si>
  <si>
    <t>松本　妃奈乃</t>
  </si>
  <si>
    <t>ﾏﾂﾓﾄ ﾋﾅﾉ</t>
  </si>
  <si>
    <t>須田　花音</t>
  </si>
  <si>
    <t>ｽﾀﾞ ｶﾉﾝ</t>
  </si>
  <si>
    <t>堀　綾花</t>
  </si>
  <si>
    <t>ﾎﾘ ｱﾔｶ</t>
  </si>
  <si>
    <t>010612</t>
  </si>
  <si>
    <t>湯元　七海</t>
  </si>
  <si>
    <t>ﾕﾓﾄ ﾅﾅﾐ</t>
  </si>
  <si>
    <t>010911</t>
  </si>
  <si>
    <t>小高　由津紀</t>
  </si>
  <si>
    <t>011011</t>
  </si>
  <si>
    <t>山田　晏梨</t>
  </si>
  <si>
    <t>ﾔﾏﾀﾞ ｱﾝﾘ</t>
  </si>
  <si>
    <t>石橋　奈月</t>
  </si>
  <si>
    <t>ｲｼﾊﾞｼ ﾅﾂｷ</t>
  </si>
  <si>
    <t>梅崎　優花</t>
  </si>
  <si>
    <t>ｳﾒｻﾞｷ ﾕｳｶ</t>
  </si>
  <si>
    <t>尾田　幸音</t>
  </si>
  <si>
    <t>ｵﾀﾞ ﾕｷﾈ</t>
  </si>
  <si>
    <t>黒田　愛香</t>
  </si>
  <si>
    <t>ｸﾛﾀﾞ ｱｲｶ</t>
  </si>
  <si>
    <t>桒原　千賀子</t>
  </si>
  <si>
    <t>ｸﾜﾊﾗ ﾁｶｺ</t>
  </si>
  <si>
    <t>小西　萌乃</t>
  </si>
  <si>
    <t>ｺﾆｼ ﾓｴﾉ</t>
  </si>
  <si>
    <t>ｻｴｷ ﾐﾅ</t>
  </si>
  <si>
    <t>000304</t>
  </si>
  <si>
    <t>四方　夢</t>
  </si>
  <si>
    <t>ｼｶﾀ ﾕﾒ</t>
  </si>
  <si>
    <t>000131</t>
  </si>
  <si>
    <t>宍戸　絢</t>
  </si>
  <si>
    <t>ｼｼﾄﾞ ｱﾔ</t>
  </si>
  <si>
    <t>鈴木　桃果</t>
  </si>
  <si>
    <t>ｽｽﾞｷ ﾓﾓｶ</t>
  </si>
  <si>
    <t>竹前　奈理</t>
  </si>
  <si>
    <t>ﾀｹﾏｴ ﾅﾘ</t>
  </si>
  <si>
    <t>990821</t>
  </si>
  <si>
    <t>時田　莉帆</t>
  </si>
  <si>
    <t>ﾄｷﾀﾞ ﾘﾎ</t>
  </si>
  <si>
    <t>中逵　恵里</t>
  </si>
  <si>
    <t>ﾅｶﾂｼﾞ ｴﾘ</t>
  </si>
  <si>
    <t>中野　美緒奈</t>
  </si>
  <si>
    <t>ﾅｶﾉ ﾐｵﾅ</t>
  </si>
  <si>
    <t>野田　朱音</t>
  </si>
  <si>
    <t>ﾉﾀﾞ ｱｶﾈ</t>
  </si>
  <si>
    <t>袴田　美琴</t>
  </si>
  <si>
    <t>ﾊｶﾏﾀﾞ ﾐｺﾄ</t>
  </si>
  <si>
    <t>姫野　万里乃</t>
  </si>
  <si>
    <t>ﾋﾒﾉ ﾏﾘﾉ</t>
  </si>
  <si>
    <t>平田　美和</t>
  </si>
  <si>
    <t>ﾋﾗﾀ ﾐﾜ</t>
  </si>
  <si>
    <t>細川　凜</t>
  </si>
  <si>
    <t>ﾎｿｶﾜ ﾘﾝ</t>
  </si>
  <si>
    <t>990423</t>
  </si>
  <si>
    <t>三窪　由美香</t>
  </si>
  <si>
    <t>ﾐｸﾎﾞ ﾕﾐｶ</t>
  </si>
  <si>
    <t>村上　歩美</t>
  </si>
  <si>
    <t>ﾑﾗｶﾐ ｱﾕﾐ</t>
  </si>
  <si>
    <t>森川　夏帆</t>
  </si>
  <si>
    <t>ﾓﾘｶﾜ ﾅﾎ</t>
  </si>
  <si>
    <t>安田　明日翔</t>
  </si>
  <si>
    <t>ﾔｽﾀﾞ ｱｽｶ</t>
  </si>
  <si>
    <t>山本　紗也夏</t>
  </si>
  <si>
    <t>ﾔﾏﾓﾄ ｻﾔｶ</t>
  </si>
  <si>
    <t>安藤　百夏</t>
  </si>
  <si>
    <t>石谷　綾菜</t>
  </si>
  <si>
    <t>ｲｼﾀﾆ ｱﾔﾅ</t>
  </si>
  <si>
    <t>井上　あず美</t>
  </si>
  <si>
    <t>ｲﾉｳｴ ｱｽﾞﾐ</t>
  </si>
  <si>
    <t>上本　琴未</t>
  </si>
  <si>
    <t>ｳｴﾓﾄ ｺﾄﾐ</t>
  </si>
  <si>
    <t>圓城寺　祐穂</t>
  </si>
  <si>
    <t>ｴﾝｼﾞｮｳｼﾞ ﾕｳﾎ</t>
  </si>
  <si>
    <t>岡橋　歩美</t>
  </si>
  <si>
    <t>ｵｶﾊｼ ｱﾕﾐ</t>
  </si>
  <si>
    <t>倉本　奈緒</t>
  </si>
  <si>
    <t>ｸﾗﾓﾄ ﾅｵ</t>
  </si>
  <si>
    <t>倉本　美知</t>
  </si>
  <si>
    <t>ｸﾗﾓﾄ ﾐﾁ</t>
  </si>
  <si>
    <t>上月　亜美</t>
  </si>
  <si>
    <t>ｺｳﾂﾞｷ ｱﾐ</t>
  </si>
  <si>
    <t>兒島　怜奈</t>
  </si>
  <si>
    <t>ｺｼﾞﾏ ﾚﾅ</t>
  </si>
  <si>
    <t>齊藤　朋佳</t>
  </si>
  <si>
    <t>ｻｲﾄｳ ﾄﾓｶ</t>
  </si>
  <si>
    <t>島田　幸夢</t>
  </si>
  <si>
    <t>ｼﾏﾀﾞ ｺﾕﾒ</t>
  </si>
  <si>
    <t>杉村　美緒</t>
  </si>
  <si>
    <t>ｽｷﾞﾑﾗ ﾐｵ</t>
  </si>
  <si>
    <t>010326</t>
  </si>
  <si>
    <t>高橋　佳音</t>
  </si>
  <si>
    <t>ﾀｶﾊｼ ｶﾉﾝ</t>
  </si>
  <si>
    <t>竹内　栞里</t>
  </si>
  <si>
    <t>ﾀｹｳﾁ ｼｵﾘ</t>
  </si>
  <si>
    <t>辻　七海</t>
  </si>
  <si>
    <t>ﾂｼﾞ ﾅﾅﾐ</t>
  </si>
  <si>
    <t>土山　万緒</t>
  </si>
  <si>
    <t>ﾂﾁﾔﾏ ﾏｵ</t>
  </si>
  <si>
    <t>友松　日南</t>
  </si>
  <si>
    <t>ﾄﾓﾏﾂ ﾋﾅ</t>
  </si>
  <si>
    <t>中西　彩梨</t>
  </si>
  <si>
    <t>ﾅｶﾆｼ ｻﾘ</t>
  </si>
  <si>
    <t>永井　来海</t>
  </si>
  <si>
    <t>ﾅｶﾞｲ ｸﾙﾐ</t>
  </si>
  <si>
    <t>010218</t>
  </si>
  <si>
    <t>平野　さくら</t>
  </si>
  <si>
    <t>ﾋﾗﾉ ｻｸﾗ</t>
  </si>
  <si>
    <t>弘下　由梨</t>
  </si>
  <si>
    <t>ﾋﾛｼﾀ ﾕﾘ</t>
  </si>
  <si>
    <t>廣瀬　桃奈</t>
  </si>
  <si>
    <t>ﾋﾛｾ ﾓﾓﾅ</t>
  </si>
  <si>
    <t>福林　春香</t>
  </si>
  <si>
    <t>ﾌｸﾊﾞﾔｼ ﾊﾙｶ</t>
  </si>
  <si>
    <t>藤野　葵</t>
  </si>
  <si>
    <t>ﾌｼﾞﾉ ｱｵｲ</t>
  </si>
  <si>
    <t>藤本　彩花</t>
  </si>
  <si>
    <t>ﾌｼﾞﾓﾄ ｱﾔｶ</t>
  </si>
  <si>
    <t>安里　彩加</t>
  </si>
  <si>
    <t>ﾔｽｻﾞﾄ ｱﾔｶ</t>
  </si>
  <si>
    <t>矢田　涼乃</t>
  </si>
  <si>
    <t>ﾔﾀ ｽｽﾞﾉ</t>
  </si>
  <si>
    <t>山下　美昴</t>
  </si>
  <si>
    <t>ﾔﾏｼﾀ ﾐﾎ</t>
  </si>
  <si>
    <t>山田　真由</t>
  </si>
  <si>
    <t>ﾔﾏﾀﾞ ﾏﾕ</t>
  </si>
  <si>
    <t>井川　紅亜</t>
  </si>
  <si>
    <t>ｲｶﾞﾜ ｸﾚｱ</t>
  </si>
  <si>
    <t>010723</t>
  </si>
  <si>
    <t>岸田　日菜</t>
  </si>
  <si>
    <t>ｷｼﾀﾞ ﾋﾅ</t>
  </si>
  <si>
    <t>木村　こころ</t>
  </si>
  <si>
    <t>ｷﾑﾗ ｺｺﾛ</t>
  </si>
  <si>
    <t>木村　鈴香</t>
  </si>
  <si>
    <t>ｷﾑﾗ ｽｽﾞｶ</t>
  </si>
  <si>
    <t>小嶋　玲菜</t>
  </si>
  <si>
    <t>古西　清乃</t>
  </si>
  <si>
    <t>ｺﾆｼ ｻﾔﾉ</t>
  </si>
  <si>
    <t>坂本　真菜</t>
  </si>
  <si>
    <t>ｻｶﾓﾄ ﾏﾅ</t>
  </si>
  <si>
    <t>内藤　結衣</t>
  </si>
  <si>
    <t>ﾅｲﾄｳ ﾕｲ</t>
  </si>
  <si>
    <t>平井　星名</t>
  </si>
  <si>
    <t>ﾋﾗｲ ｾﾅ</t>
  </si>
  <si>
    <t>平尾　莉子</t>
  </si>
  <si>
    <t>ﾋﾗｵ ﾘｺ</t>
  </si>
  <si>
    <t>福井　陽香</t>
  </si>
  <si>
    <t>ﾌｸｲ ﾊﾙｶ</t>
  </si>
  <si>
    <t>福本　瑞季</t>
  </si>
  <si>
    <t>ﾌｸﾓﾄ ﾐｽﾞｷ</t>
  </si>
  <si>
    <t>藤本　千愛</t>
  </si>
  <si>
    <t>ﾌｼﾞﾓﾄ ﾁｱﾅ</t>
  </si>
  <si>
    <t>松方　美緒</t>
  </si>
  <si>
    <t>ﾏﾂｶﾀ ﾐｵ</t>
  </si>
  <si>
    <t>三浦　愛華</t>
  </si>
  <si>
    <t>ﾐｳﾗ ﾏﾅｶ</t>
  </si>
  <si>
    <t>020214</t>
  </si>
  <si>
    <t>三好　結女</t>
  </si>
  <si>
    <t>ﾐﾖｼ ﾕﾒ</t>
  </si>
  <si>
    <t>本岡　真悠</t>
  </si>
  <si>
    <t>ﾓﾄｵｶ ﾏﾕｳ</t>
  </si>
  <si>
    <t>020208</t>
  </si>
  <si>
    <t>森　陽菜</t>
  </si>
  <si>
    <t>ﾓﾘ ﾋﾅ</t>
  </si>
  <si>
    <t>020310</t>
  </si>
  <si>
    <t>山尾　麻花</t>
  </si>
  <si>
    <t>ﾔﾏｵ ｱｻｶ</t>
  </si>
  <si>
    <t>010805</t>
  </si>
  <si>
    <t>前田　佳穂</t>
  </si>
  <si>
    <t>ﾏｴﾀﾞ ｶﾎ</t>
  </si>
  <si>
    <t>佐野　芳珠季</t>
  </si>
  <si>
    <t>ｻﾉ ﾊｽﾞｷ</t>
  </si>
  <si>
    <t>鈴木　綾奈</t>
  </si>
  <si>
    <t>ｽｽﾞｷ ﾘｮｳﾅ</t>
  </si>
  <si>
    <t>中野　紗希</t>
  </si>
  <si>
    <t>ﾅｶﾉ ｻｷ</t>
  </si>
  <si>
    <t>澁谷　柚衣</t>
  </si>
  <si>
    <t>ｼﾌﾞﾀﾆ ﾕｲ</t>
  </si>
  <si>
    <t>布施　玲奈</t>
  </si>
  <si>
    <t>ﾌｾ ﾚﾅ</t>
  </si>
  <si>
    <t>向　美咲</t>
  </si>
  <si>
    <t>ﾑｶｲ ﾐｻｷ</t>
  </si>
  <si>
    <t>池田　笑愛</t>
  </si>
  <si>
    <t>ｲｹﾀﾞ ｴﾏ</t>
  </si>
  <si>
    <t>川崎　莉奈</t>
  </si>
  <si>
    <t>ｶﾜｻｷ ﾘﾅ</t>
  </si>
  <si>
    <t>高岡　真香</t>
  </si>
  <si>
    <t>ﾀｶｵｶ ﾏﾅｶ</t>
  </si>
  <si>
    <t>竹田　有香里</t>
  </si>
  <si>
    <t>ﾀｹﾀﾞ ｱｶﾘ</t>
  </si>
  <si>
    <t>000314</t>
  </si>
  <si>
    <t>岸口　輝美</t>
  </si>
  <si>
    <t>ｷｼｸﾞﾁ ﾃﾙﾐ</t>
  </si>
  <si>
    <t>岡本　真悠子</t>
  </si>
  <si>
    <t>ｵｶﾓﾄ ﾏﾕｺ</t>
  </si>
  <si>
    <t>加芝　有和</t>
  </si>
  <si>
    <t>ｶｼﾊﾞ ｱﾘﾅ</t>
  </si>
  <si>
    <t>増野　加奈子</t>
  </si>
  <si>
    <t>ﾏｼﾉ ｶﾅｺ</t>
  </si>
  <si>
    <t>下畑　文乃</t>
  </si>
  <si>
    <t>ｼﾓﾊﾀ ﾌﾐﾉ</t>
  </si>
  <si>
    <t>上羽　萌</t>
  </si>
  <si>
    <t>ｳﾜﾊﾞ ﾓｴｷﾞ</t>
  </si>
  <si>
    <t>野口　三奈</t>
  </si>
  <si>
    <t>ﾉｸﾞﾁ ﾐﾅ</t>
  </si>
  <si>
    <t>中尾　茜</t>
  </si>
  <si>
    <t>ﾅｶｵ ｱｶﾈ</t>
  </si>
  <si>
    <t>原口　由子</t>
  </si>
  <si>
    <t>ﾊﾗｸﾞﾁ ﾕｳｺ</t>
  </si>
  <si>
    <t>青松　真那</t>
  </si>
  <si>
    <t>ｱｵﾏﾂ ﾏﾅ</t>
  </si>
  <si>
    <t>井田　まり子</t>
  </si>
  <si>
    <t>ｲﾀﾞ ﾏﾘｺ</t>
  </si>
  <si>
    <t>岡本　佳奈絵</t>
  </si>
  <si>
    <t>ｵｶﾓﾄ ｶﾅｴ</t>
  </si>
  <si>
    <t>990723</t>
  </si>
  <si>
    <t>垣内　うらら</t>
  </si>
  <si>
    <t>ｶｷｳﾁ ｳﾗﾗ</t>
  </si>
  <si>
    <t>芝本　涼花</t>
  </si>
  <si>
    <t>ｼﾊﾞﾓﾄ ｽｽﾞｶ</t>
  </si>
  <si>
    <t>平塚　真菜</t>
  </si>
  <si>
    <t>ﾋﾗﾂｶ ﾏﾅ</t>
  </si>
  <si>
    <t>古田　望緒</t>
  </si>
  <si>
    <t>ﾌﾙﾀ ﾐｵ</t>
  </si>
  <si>
    <t>大坂　朋世</t>
  </si>
  <si>
    <t>ｵｵｻｶ ﾄﾓﾖ</t>
  </si>
  <si>
    <t>久木　柚奈</t>
  </si>
  <si>
    <t>ｷｭｳｷ ﾕｳﾅ</t>
  </si>
  <si>
    <t>武田　愛生</t>
  </si>
  <si>
    <t>ﾀｹﾀﾞ ｱｲﾐ</t>
  </si>
  <si>
    <t>原田　萌花</t>
  </si>
  <si>
    <t>ﾊﾗﾀﾞ ﾓｴｶ</t>
  </si>
  <si>
    <t>山岡　美沙子</t>
  </si>
  <si>
    <t>ﾔﾏｵｶ ﾐｻｺ</t>
  </si>
  <si>
    <t>山田　さやか</t>
  </si>
  <si>
    <t>ﾔﾏﾀﾞ ｻﾔｶ</t>
  </si>
  <si>
    <t>牛澤　美織</t>
  </si>
  <si>
    <t>ｳｼｻﾞﾜ ﾐｵﾘ</t>
  </si>
  <si>
    <t>中川　瑞希</t>
  </si>
  <si>
    <t>ﾅｶｶﾞﾜ ﾐｽﾞｷ</t>
  </si>
  <si>
    <t>丸野　温紀</t>
  </si>
  <si>
    <t>ﾏﾙﾉ ﾊﾙｷ</t>
  </si>
  <si>
    <t>市本　桃子</t>
  </si>
  <si>
    <t>ｲﾁﾓﾄ ﾓﾓｺ</t>
  </si>
  <si>
    <t>010507</t>
  </si>
  <si>
    <t>清水　ひなた</t>
  </si>
  <si>
    <t>ｼﾐｽﾞ ﾋﾅﾀ</t>
  </si>
  <si>
    <t>志村　咲季</t>
  </si>
  <si>
    <t>ｼﾑﾗ ｻｷ</t>
  </si>
  <si>
    <t>千賀　若奈</t>
  </si>
  <si>
    <t>ｾﾝｶﾞ ﾜｶﾅ</t>
  </si>
  <si>
    <t>中川　瑞稀</t>
  </si>
  <si>
    <t>三浦　瞳</t>
  </si>
  <si>
    <t>ﾐｳﾗ ﾋﾄﾐ</t>
  </si>
  <si>
    <t>011013</t>
  </si>
  <si>
    <t>ﾖｼﾀﾞ ｱｲ</t>
  </si>
  <si>
    <t>安田　結実</t>
  </si>
  <si>
    <t>ﾔｽﾀﾞ ﾕﾐ</t>
  </si>
  <si>
    <t>嶋川　沙野子</t>
  </si>
  <si>
    <t>ｼﾏｶﾜ ｻﾔｺ</t>
  </si>
  <si>
    <t>福岡　七海</t>
  </si>
  <si>
    <t>ﾌｸｵｶ ﾅﾂﾐ</t>
  </si>
  <si>
    <t>三浦　るか</t>
  </si>
  <si>
    <t>ﾐｳﾗ ﾙｶ</t>
  </si>
  <si>
    <t>991211</t>
  </si>
  <si>
    <t>佐野　愛</t>
  </si>
  <si>
    <t>ｻﾉ ﾏﾅ</t>
  </si>
  <si>
    <t>秋永　彩華</t>
  </si>
  <si>
    <t>ｱｷﾅｶﾞ ｱﾔｶ</t>
  </si>
  <si>
    <t>飯田　志乃</t>
  </si>
  <si>
    <t>ｲｲﾀﾞ ｼﾉ</t>
  </si>
  <si>
    <t>991012</t>
  </si>
  <si>
    <t>小谷　真央</t>
  </si>
  <si>
    <t>ｺﾀﾆ ﾏｵ</t>
  </si>
  <si>
    <t>阪本　圭織</t>
  </si>
  <si>
    <t>ｻｶﾓﾄ ｶｵﾘ</t>
  </si>
  <si>
    <t>辻川　桜</t>
  </si>
  <si>
    <t>ﾂｼﾞｶﾜ ｻｸﾗ</t>
  </si>
  <si>
    <t>中西　未来</t>
  </si>
  <si>
    <t>ﾅｶﾆｼ ﾐｸ</t>
  </si>
  <si>
    <t>林　佳奈</t>
  </si>
  <si>
    <t>ﾊﾔｼ ｶﾅ</t>
  </si>
  <si>
    <t>東堤　桃花</t>
  </si>
  <si>
    <t>ﾋｶﾞｼﾂﾂﾐ ﾓﾓｶ</t>
  </si>
  <si>
    <t>藤本　紗綺</t>
  </si>
  <si>
    <t>ﾌｼﾞﾓﾄ ｻｷ</t>
  </si>
  <si>
    <t>古海　薫子</t>
  </si>
  <si>
    <t>ﾌﾙﾐ ﾕｷｺ</t>
  </si>
  <si>
    <t>増田　真帆</t>
  </si>
  <si>
    <t>ﾏｽﾀﾞ ﾏﾎ</t>
  </si>
  <si>
    <t>松尾　茉祐</t>
  </si>
  <si>
    <t>ﾏﾂｵ ﾏﾕ</t>
  </si>
  <si>
    <t>山崎　理香子</t>
  </si>
  <si>
    <t>ﾔﾏｻﾞｷ ﾘｶｺ</t>
  </si>
  <si>
    <t>ｶﾄｳ ﾕｲ</t>
  </si>
  <si>
    <t>001126</t>
  </si>
  <si>
    <t>清家　里紗</t>
  </si>
  <si>
    <t>ｾｲｹ ﾘｻ</t>
  </si>
  <si>
    <t>茨本　菜々子</t>
  </si>
  <si>
    <t>ｲﾊﾞﾗﾓﾄ ﾅﾅｺ</t>
  </si>
  <si>
    <t>森岡　美羽</t>
  </si>
  <si>
    <t>ﾓﾘｵｶ ﾐｳ</t>
  </si>
  <si>
    <t>三好　ひなの</t>
  </si>
  <si>
    <t>ﾐﾖｼ ﾋﾅﾉ</t>
  </si>
  <si>
    <t>小山　空</t>
  </si>
  <si>
    <t>ｺﾔﾏ ｿﾗ</t>
  </si>
  <si>
    <t>藤田　彩希</t>
  </si>
  <si>
    <t>ﾌｼﾞﾀ ｻｷ</t>
  </si>
  <si>
    <t>松本　まどか</t>
  </si>
  <si>
    <t>ﾏﾂﾓﾄ ﾏﾄﾞｶ</t>
  </si>
  <si>
    <t>藤山　愛美</t>
  </si>
  <si>
    <t>ﾌｼﾞﾔﾏ ﾏﾅﾐ</t>
  </si>
  <si>
    <t>内田　汐里</t>
  </si>
  <si>
    <t>ｳﾁﾀﾞ ｼｵﾘ</t>
  </si>
  <si>
    <t>高本　早紀</t>
  </si>
  <si>
    <t>ﾀｶﾓﾄ ｻｷ</t>
  </si>
  <si>
    <t>冨部　春月</t>
  </si>
  <si>
    <t>ﾄﾝﾍﾞ ﾊﾂﾞｷ</t>
  </si>
  <si>
    <t>平澤　明莉</t>
  </si>
  <si>
    <t>ﾋﾗｻﾜ ｱｶﾘ</t>
  </si>
  <si>
    <t>000206</t>
  </si>
  <si>
    <t>村井　萌恵</t>
  </si>
  <si>
    <t>ﾑﾗｲ ﾓｴ</t>
  </si>
  <si>
    <t>入江　みはゆ</t>
  </si>
  <si>
    <t>ｲﾘｴ ﾐﾊﾕ</t>
  </si>
  <si>
    <t>日比　亜月</t>
  </si>
  <si>
    <t>ﾋﾋﾞ ｱﾂﾞｷ</t>
  </si>
  <si>
    <t>赤堀　仁美</t>
  </si>
  <si>
    <t>ｱｶﾎﾘ ﾉﾘﾐ</t>
  </si>
  <si>
    <t>植原　千絢</t>
  </si>
  <si>
    <t>ｳｴﾊﾗ ﾁｱﾔ</t>
  </si>
  <si>
    <t>浦谷　愛未</t>
  </si>
  <si>
    <t>ｳﾗﾀﾆ ｱﾐ</t>
  </si>
  <si>
    <t>ﾂﾂﾐ ﾚﾅ</t>
  </si>
  <si>
    <t>早川　朋実</t>
  </si>
  <si>
    <t>ﾊﾔｶﾜ ﾄﾓﾐ</t>
  </si>
  <si>
    <t>長沼　明音</t>
  </si>
  <si>
    <t>ﾅｶﾞﾇﾏ ｱｶﾈ</t>
  </si>
  <si>
    <t>舛田　華</t>
  </si>
  <si>
    <t>ﾏｽﾀﾞ ﾊﾅ</t>
  </si>
  <si>
    <t>座覇　蘭</t>
  </si>
  <si>
    <t>ｻﾞﾊ ﾗﾝ</t>
  </si>
  <si>
    <t>安達　杏香</t>
  </si>
  <si>
    <t>ｱﾀﾞﾁ ｷｮｳｶ</t>
  </si>
  <si>
    <t>小東　ゆい</t>
  </si>
  <si>
    <t>ｺﾋｶﾞｼ ﾕｲ</t>
  </si>
  <si>
    <t>齋藤　遥</t>
  </si>
  <si>
    <t>白田　江梨奈</t>
  </si>
  <si>
    <t>ｼﾗﾀ ｴﾘﾅ</t>
  </si>
  <si>
    <t>辰川　凜々楓</t>
  </si>
  <si>
    <t>ﾀﾂｶﾜ ﾘﾘｶ</t>
  </si>
  <si>
    <t>谷口　明日香</t>
  </si>
  <si>
    <t>ﾀﾆｸﾞﾁ ｱｽｶ</t>
  </si>
  <si>
    <t>原田　侑依</t>
  </si>
  <si>
    <t>ﾊﾗﾀﾞ ﾕｲ</t>
  </si>
  <si>
    <t>藤原　明日香</t>
  </si>
  <si>
    <t>ﾌｼﾞﾜﾗ ｱｽｶ</t>
  </si>
  <si>
    <t>松永　蒼生</t>
  </si>
  <si>
    <t>ﾏﾂﾅｶﾞ ｱｵｲ</t>
  </si>
  <si>
    <t>道下　咲希</t>
  </si>
  <si>
    <t>ﾐﾁｼﾀ ｻｷ</t>
  </si>
  <si>
    <t>三村　萌</t>
  </si>
  <si>
    <t>ﾐﾑﾗ ﾒﾊﾞｴ</t>
  </si>
  <si>
    <t>渡川　和華</t>
  </si>
  <si>
    <t>ﾜﾀｶﾞﾜ ﾖﾘｶ</t>
  </si>
  <si>
    <t>岸野　美雨</t>
  </si>
  <si>
    <t>ｷｼﾉ ﾐｳ</t>
  </si>
  <si>
    <t>末岡　絢菜</t>
  </si>
  <si>
    <t>ｽｴｵｶ ｱﾔﾅ</t>
  </si>
  <si>
    <t>髙橋　実咲</t>
  </si>
  <si>
    <t>ﾀｶﾊｼ ﾐｻｷ</t>
  </si>
  <si>
    <t>田中　文菜</t>
  </si>
  <si>
    <t>ﾀﾅｶ ﾌﾐﾅ</t>
  </si>
  <si>
    <t>中塚　萌</t>
  </si>
  <si>
    <t>ﾅｶﾂｶ ﾓｴ</t>
  </si>
  <si>
    <t>中本　春花</t>
  </si>
  <si>
    <t>ﾅｶﾓﾄ ﾊﾙｶ</t>
  </si>
  <si>
    <t>001128</t>
  </si>
  <si>
    <t>西田　野夏</t>
  </si>
  <si>
    <t>ﾆｼﾀﾞ ﾉﾉｶ</t>
  </si>
  <si>
    <t>八田　紗里花</t>
  </si>
  <si>
    <t>ﾊｯﾀ ｻﾘｶ</t>
  </si>
  <si>
    <t>000504</t>
  </si>
  <si>
    <t>波戸内　真帆</t>
  </si>
  <si>
    <t>ﾊﾄｳﾁ ﾏﾎ</t>
  </si>
  <si>
    <t>淵上　智晶</t>
  </si>
  <si>
    <t>ﾌﾁｶﾞﾐ ﾁｱｷ</t>
  </si>
  <si>
    <t>船田　茜理</t>
  </si>
  <si>
    <t>ﾌﾅﾀﾞ ｱｶﾘ</t>
  </si>
  <si>
    <t>000827</t>
  </si>
  <si>
    <t>森川　澪</t>
  </si>
  <si>
    <t>ﾓﾘｶﾜ ﾘｮｳ</t>
  </si>
  <si>
    <t>荒島　友紀子</t>
  </si>
  <si>
    <t>ｱﾗｼﾏ ﾕｷｺ</t>
  </si>
  <si>
    <t>荻野　紗英</t>
  </si>
  <si>
    <t>ｵｷﾞﾉ ｻｴ</t>
  </si>
  <si>
    <t>010610</t>
  </si>
  <si>
    <t>木下　瑚都</t>
  </si>
  <si>
    <t>ｷﾉｼﾀ ｺﾄ</t>
  </si>
  <si>
    <t>中野　菜乃</t>
  </si>
  <si>
    <t>ﾅｶﾉ ﾅﾉ</t>
  </si>
  <si>
    <t>永見　結</t>
  </si>
  <si>
    <t>ﾅｶﾞﾐ ﾕｳ</t>
  </si>
  <si>
    <t>広田　歩</t>
  </si>
  <si>
    <t>ﾋﾛﾀ ｱﾕﾐ</t>
  </si>
  <si>
    <t>010730</t>
  </si>
  <si>
    <t>峰本　涼</t>
  </si>
  <si>
    <t>ﾐﾈﾓﾄ ｽｽﾞｶ</t>
  </si>
  <si>
    <t>011027</t>
  </si>
  <si>
    <t>ﾔﾌﾞﾀ ﾐﾉﾘ</t>
  </si>
  <si>
    <t>山本　早留香</t>
  </si>
  <si>
    <t>吉田　真美</t>
  </si>
  <si>
    <t>ﾖｼﾀﾞ ﾏﾐ</t>
  </si>
  <si>
    <t>北　紗弥</t>
  </si>
  <si>
    <t>ｷﾀ ｻﾔ</t>
  </si>
  <si>
    <t>秋田　珠希</t>
  </si>
  <si>
    <t>ｱｷﾀ ﾐｷ</t>
  </si>
  <si>
    <t>990730</t>
  </si>
  <si>
    <t>ｶﾜｶﾂ ﾕｳｶ</t>
  </si>
  <si>
    <t>金光　萌恵</t>
  </si>
  <si>
    <t>ｶﾈﾐﾂ ﾓｴ</t>
  </si>
  <si>
    <t>岡田　紗宝</t>
  </si>
  <si>
    <t>ｵｶﾀﾞ ｻﾎ</t>
  </si>
  <si>
    <t>小梶　詩織</t>
  </si>
  <si>
    <t>ｺｶｼﾞ ｼｵﾘ</t>
  </si>
  <si>
    <t>990513</t>
  </si>
  <si>
    <t>髙倉　美音</t>
  </si>
  <si>
    <t>ﾀｶｸﾗ ﾐｵﾝ</t>
  </si>
  <si>
    <t>田瀬　知佳</t>
  </si>
  <si>
    <t>ﾀｾ ﾄﾓｶ</t>
  </si>
  <si>
    <t>橋本　はなえ</t>
  </si>
  <si>
    <t>ﾊｼﾓﾄ ﾊﾅｴ</t>
  </si>
  <si>
    <t>000106</t>
  </si>
  <si>
    <t>矢野　瑞季</t>
  </si>
  <si>
    <t>ﾔﾉ ﾐｽﾞｷ</t>
  </si>
  <si>
    <t>991028</t>
  </si>
  <si>
    <t>山本　亜加梨</t>
  </si>
  <si>
    <t>ﾔﾏﾓﾄ ｱｶﾘ</t>
  </si>
  <si>
    <t>猪阪　幸花</t>
  </si>
  <si>
    <t>ｲﾉｻｶ ｻﾁｶ</t>
  </si>
  <si>
    <t>肥塚　真実</t>
  </si>
  <si>
    <t>ｺｴﾂﾞｶ ﾏﾐ</t>
  </si>
  <si>
    <t>水田　京佳</t>
  </si>
  <si>
    <t>ﾐｽﾞﾀ ｷｮｳｶ</t>
  </si>
  <si>
    <t>溝内　里紗</t>
  </si>
  <si>
    <t>ﾐｿﾞｳﾁ ﾘｻ</t>
  </si>
  <si>
    <t>宇都　さくら</t>
  </si>
  <si>
    <t>ｳﾄ ｻｸﾗ</t>
  </si>
  <si>
    <t>奥田　真実</t>
  </si>
  <si>
    <t>ｵｸﾀﾞ ﾏﾐ</t>
  </si>
  <si>
    <t>片桐　穂乃香</t>
  </si>
  <si>
    <t>ｶﾀｷﾞﾘ ﾎﾉｶ</t>
  </si>
  <si>
    <t>冨田　彩水</t>
  </si>
  <si>
    <t>ﾄﾐﾀ ｱﾐ</t>
  </si>
  <si>
    <t>011024</t>
  </si>
  <si>
    <t>林　静里奈</t>
  </si>
  <si>
    <t>ﾊﾔｼ ｾﾘﾅ</t>
  </si>
  <si>
    <t>西田　華奈</t>
  </si>
  <si>
    <t>ﾆｼﾀﾞ ｶﾅ</t>
  </si>
  <si>
    <t>西原　瑠菜</t>
  </si>
  <si>
    <t>ﾆｼﾊﾗ ﾙﾅ</t>
  </si>
  <si>
    <t>廣川　綾香</t>
  </si>
  <si>
    <t>ﾋﾛｶﾜ ｱﾔｶ</t>
  </si>
  <si>
    <t>落合　優希子</t>
  </si>
  <si>
    <t>ｵﾁｱｲ ﾕｷｺ</t>
  </si>
  <si>
    <t>明瀬　陽花</t>
  </si>
  <si>
    <t>ｱｷｾ ﾊﾙｶ</t>
  </si>
  <si>
    <t>大道　優薫</t>
  </si>
  <si>
    <t>ｵｵﾐﾁ ﾕｳｶ</t>
  </si>
  <si>
    <t>亀谷　舞</t>
  </si>
  <si>
    <t>ｶﾒｶﾞﾔ ﾏｲ</t>
  </si>
  <si>
    <t>000308</t>
  </si>
  <si>
    <t>佐々木　ひかり</t>
  </si>
  <si>
    <t>ｻｻｷ ﾋｶﾘ</t>
  </si>
  <si>
    <t>留守　悠</t>
  </si>
  <si>
    <t>ﾄﾒﾓﾘ ﾕｳ</t>
  </si>
  <si>
    <t>與久田　光咲</t>
  </si>
  <si>
    <t>ﾖｸﾀﾞ ﾐｻｷ</t>
  </si>
  <si>
    <t>川田　朱夏</t>
  </si>
  <si>
    <t>ｶﾜﾀ ｱﾔｶ</t>
  </si>
  <si>
    <t>神薗　芽衣子</t>
  </si>
  <si>
    <t>ｶﾐｿﾞﾉ ﾒｲｺ</t>
  </si>
  <si>
    <t>小路　美咲</t>
  </si>
  <si>
    <t>ｼｮｳｼﾞ ﾐｻｷ</t>
  </si>
  <si>
    <t>000224</t>
  </si>
  <si>
    <t>大西　愛永</t>
  </si>
  <si>
    <t>ｵｵﾆｼ ﾏﾅｴ</t>
  </si>
  <si>
    <t>畑田　星来</t>
  </si>
  <si>
    <t>ﾊﾀﾀﾞ ｾﾗ</t>
  </si>
  <si>
    <t>木虎　莉奈</t>
  </si>
  <si>
    <t>ｷﾄﾗ ﾘﾅ</t>
  </si>
  <si>
    <t>010130</t>
  </si>
  <si>
    <t>ｱﾘﾋﾛ ﾘﾘｶ</t>
  </si>
  <si>
    <t>窪　美咲</t>
  </si>
  <si>
    <t>ｸﾎﾞ ﾐｻｷ</t>
  </si>
  <si>
    <t>福岡　真悠莉</t>
  </si>
  <si>
    <t>ﾌｸｵｶ ﾏﾕﾘ</t>
  </si>
  <si>
    <t>外山　桃</t>
  </si>
  <si>
    <t>ﾄﾔﾏ ﾓﾓ</t>
  </si>
  <si>
    <t>辻　歩理</t>
  </si>
  <si>
    <t>ﾂｼﾞ ｱﾕﾘ</t>
  </si>
  <si>
    <t>上田　尚実</t>
  </si>
  <si>
    <t>ｳｴﾀﾞ ﾅｵﾐ</t>
  </si>
  <si>
    <t>時永　志帆</t>
  </si>
  <si>
    <t>ﾄｷﾅｶﾞ ｼﾎ</t>
  </si>
  <si>
    <t>990808</t>
  </si>
  <si>
    <t>米田　江里奈</t>
  </si>
  <si>
    <t>ｺﾒﾀﾞ ｴﾘﾅ</t>
  </si>
  <si>
    <t>000220</t>
  </si>
  <si>
    <t>澤田　愛</t>
  </si>
  <si>
    <t>ｻﾜﾀﾞ ｱｲ</t>
  </si>
  <si>
    <t>由肥　くるみ</t>
  </si>
  <si>
    <t>ﾕﾋ ｸﾙﾐ</t>
  </si>
  <si>
    <t>前田　七海</t>
  </si>
  <si>
    <t>ﾏｴﾀﾞ ﾅﾅﾐ</t>
  </si>
  <si>
    <t>中　萌々佳</t>
  </si>
  <si>
    <t>ﾅｶ ﾓﾓｶ</t>
  </si>
  <si>
    <t>西村　南</t>
  </si>
  <si>
    <t>ﾆｼﾑﾗ ﾐﾅﾐ</t>
  </si>
  <si>
    <t>高橋　沙湖</t>
  </si>
  <si>
    <t>山口　莉穂</t>
  </si>
  <si>
    <t>ﾔﾏｸﾞﾁ ﾘﾎ</t>
  </si>
  <si>
    <t>001020</t>
  </si>
  <si>
    <t>荒井　香穂</t>
  </si>
  <si>
    <t>ｱﾗｲ ｶﾎ</t>
  </si>
  <si>
    <t>有本　吏里</t>
  </si>
  <si>
    <t>ｱﾘﾓﾄ ﾘﾘ</t>
  </si>
  <si>
    <t>植田　真野</t>
  </si>
  <si>
    <t>ｳｴﾀ ﾏﾔ</t>
  </si>
  <si>
    <t>片岡　夏美</t>
  </si>
  <si>
    <t>ｶﾀｵｶ ﾅﾂﾐ</t>
  </si>
  <si>
    <t>木下　嘉奈</t>
  </si>
  <si>
    <t>ｷﾉｼﾀ ｶﾅ</t>
  </si>
  <si>
    <t>杉江　美香</t>
  </si>
  <si>
    <t>ｽｷﾞｴ ﾐｶ</t>
  </si>
  <si>
    <t>宮前　鼓</t>
  </si>
  <si>
    <t>ﾐﾔﾏｴ ﾂﾂﾞﾐ</t>
  </si>
  <si>
    <t>010407</t>
  </si>
  <si>
    <t>磯部　莉那</t>
  </si>
  <si>
    <t>ｲｿﾍﾞ ﾘﾅ</t>
  </si>
  <si>
    <t>堀　彩美</t>
  </si>
  <si>
    <t>ﾎﾘ ｱﾔﾐ</t>
  </si>
  <si>
    <t>ｶｸﾔ ﾐｺ</t>
  </si>
  <si>
    <t>小椋　美洸</t>
  </si>
  <si>
    <t>ｵｸﾞﾗ ﾋｶﾙ</t>
  </si>
  <si>
    <t>友江　奈穂子</t>
  </si>
  <si>
    <t>ﾄﾓｴ ﾅﾎｺ</t>
  </si>
  <si>
    <t>山崎　くるみ</t>
  </si>
  <si>
    <t>ﾔﾏｻﾞｷ ｸﾙﾐ</t>
  </si>
  <si>
    <t>深江　唯花</t>
  </si>
  <si>
    <t>ﾌｶｴ ﾕｲｶ</t>
  </si>
  <si>
    <t>伊吹　空倫</t>
  </si>
  <si>
    <t>ｲﾌﾞｷ ｸｳﾘ</t>
  </si>
  <si>
    <t>藤岡　成美</t>
  </si>
  <si>
    <t>ﾌｼﾞｵｶ ﾅﾙﾐ</t>
  </si>
  <si>
    <t>山下　未夢</t>
  </si>
  <si>
    <t>ﾔﾏｼﾀ ﾐｭｳ</t>
  </si>
  <si>
    <t>堀内　紀彩子</t>
  </si>
  <si>
    <t>ﾎﾘｳﾁ ｷｻｺ</t>
  </si>
  <si>
    <t>泉　佑奈</t>
  </si>
  <si>
    <t>ｲｽﾞﾐ ﾕｳﾅ</t>
  </si>
  <si>
    <t>尾﨑　未悠</t>
  </si>
  <si>
    <t>ｵｻﾞｷ ﾐﾕ</t>
  </si>
  <si>
    <t>坂本　聡美</t>
  </si>
  <si>
    <t>ｻｶﾓﾄ ｻﾄﾐ</t>
  </si>
  <si>
    <t>011005</t>
  </si>
  <si>
    <t>是枝　和佳奈</t>
  </si>
  <si>
    <t>ｺﾚｴﾀﾞ ﾜｶﾅ</t>
  </si>
  <si>
    <t>川村　ひかる</t>
  </si>
  <si>
    <t>ｶﾜﾑﾗ ﾋｶﾙ</t>
  </si>
  <si>
    <t>010907</t>
  </si>
  <si>
    <t>ｲﾜﾓﾄ ﾏﾅﾐ</t>
  </si>
  <si>
    <t>010812</t>
  </si>
  <si>
    <t>原　華澄</t>
  </si>
  <si>
    <t>ﾊﾗ ｶｽﾐ</t>
  </si>
  <si>
    <t>吉野　仁美</t>
  </si>
  <si>
    <t>ﾖｼﾉ ﾋﾄﾐ</t>
  </si>
  <si>
    <t>ｲｿｶﾞﾜ ﾘｺ</t>
  </si>
  <si>
    <t>竹谷　陸</t>
  </si>
  <si>
    <t>020124</t>
  </si>
  <si>
    <t>中瀬　綺音</t>
  </si>
  <si>
    <t>三辻　菜月</t>
  </si>
  <si>
    <t>ﾐﾂｼﾞ ﾅﾂｷ</t>
  </si>
  <si>
    <t>杉林　歩</t>
  </si>
  <si>
    <t>ｽｷﾞﾊﾞﾔｼ ｱﾕﾐ</t>
  </si>
  <si>
    <t>高井　知沙</t>
  </si>
  <si>
    <t>ﾀｶｲ ﾁｻ</t>
  </si>
  <si>
    <t>010510</t>
  </si>
  <si>
    <t>筒井　さくら</t>
  </si>
  <si>
    <t>ﾂﾂｲ ｻｸﾗ</t>
  </si>
  <si>
    <t>西岡　瞳</t>
  </si>
  <si>
    <t>ﾆｼｵｶ ﾋﾄﾐ</t>
  </si>
  <si>
    <t>金子　舞羽</t>
  </si>
  <si>
    <t>ｶﾈｺ ﾏｳ</t>
  </si>
  <si>
    <t>吉田　実由</t>
  </si>
  <si>
    <t>ﾖｼﾀﾞ ﾐﾕ</t>
  </si>
  <si>
    <t>ﾔﾏﾓﾄ ｶﾅ</t>
  </si>
  <si>
    <t>020114</t>
  </si>
  <si>
    <t>村上　ひかる</t>
  </si>
  <si>
    <t>ﾑﾗｶﾐ ﾋｶﾙ</t>
  </si>
  <si>
    <t>藤田　英里</t>
  </si>
  <si>
    <t>ﾌｼﾞﾀ ｴﾘ</t>
  </si>
  <si>
    <t>010921</t>
  </si>
  <si>
    <t>大津　裕貴野</t>
  </si>
  <si>
    <t>ｵｵﾂ ﾕｷﾉ</t>
  </si>
  <si>
    <t>片山　鈴香</t>
  </si>
  <si>
    <t>ｶﾀﾔﾏ ﾘｮｳｶ</t>
  </si>
  <si>
    <t>山田　なつ子</t>
  </si>
  <si>
    <t>ﾔﾏﾀﾞ ﾅﾂｺ</t>
  </si>
  <si>
    <t>吉田　果恋</t>
  </si>
  <si>
    <t>ﾖｼﾀﾞ ｶﾚﾝ</t>
  </si>
  <si>
    <t>ﾜｹﾐ ﾏﾐﾕ</t>
  </si>
  <si>
    <t>若杉　栞奈</t>
  </si>
  <si>
    <t>ﾜｶｽｷﾞ ｶﾝﾅ</t>
  </si>
  <si>
    <t>臼野　友実子</t>
  </si>
  <si>
    <t>ｳｽﾉ ﾕﾐｺ</t>
  </si>
  <si>
    <t>020322</t>
  </si>
  <si>
    <t>東谷　美都</t>
  </si>
  <si>
    <t>ﾋｶﾞｼﾀﾆ ﾐﾄ</t>
  </si>
  <si>
    <t>水上　結貴</t>
  </si>
  <si>
    <t>ﾐｽﾞｶﾐ ﾕｷ</t>
  </si>
  <si>
    <t>甲斐　美羽</t>
  </si>
  <si>
    <t>ｶｲ ﾐｳ</t>
  </si>
  <si>
    <t>ﾊﾅﾔﾏ ﾓﾓｶ</t>
  </si>
  <si>
    <t>宮本　奈美夏</t>
  </si>
  <si>
    <t>ﾐﾔﾓﾄ ﾅﾐｶ</t>
  </si>
  <si>
    <t>山下　柚月</t>
  </si>
  <si>
    <t>ﾔﾏｼﾀ ﾕﾂﾞｷ</t>
  </si>
  <si>
    <t>西田　澪可</t>
  </si>
  <si>
    <t>ﾆｼﾀﾞ ﾚｲｶ</t>
  </si>
  <si>
    <t>ﾀﾁｶﾜ ｶﾉ</t>
  </si>
  <si>
    <t>田畑　奈都希</t>
  </si>
  <si>
    <t>ﾀﾊﾞﾀ ﾅﾂｷ</t>
  </si>
  <si>
    <t>ﾊﾏﾀﾞ ｱｶﾘ</t>
  </si>
  <si>
    <t>011123</t>
  </si>
  <si>
    <t>山本　華</t>
  </si>
  <si>
    <t>ﾔﾏﾓﾄ ﾊﾅ</t>
  </si>
  <si>
    <t>000520</t>
  </si>
  <si>
    <t>森　七海</t>
  </si>
  <si>
    <t>ﾓﾘ ﾅﾅﾐ</t>
  </si>
  <si>
    <t>西村　純夏</t>
  </si>
  <si>
    <t>ﾆｼﾑﾗ ｽﾐｶ</t>
  </si>
  <si>
    <t>010820</t>
  </si>
  <si>
    <t>05</t>
  </si>
  <si>
    <t>IIDA</t>
  </si>
  <si>
    <t>Yuzuki</t>
  </si>
  <si>
    <t>Rina</t>
  </si>
  <si>
    <t>KOYAMA</t>
  </si>
  <si>
    <t>Wakana</t>
  </si>
  <si>
    <t>Miki</t>
  </si>
  <si>
    <t>NISHIMURA</t>
  </si>
  <si>
    <t>Minami</t>
  </si>
  <si>
    <t>TAKAHASHI</t>
  </si>
  <si>
    <t>Sako</t>
  </si>
  <si>
    <t>Riho</t>
  </si>
  <si>
    <t>ARAI</t>
  </si>
  <si>
    <t>Kaho</t>
  </si>
  <si>
    <t>ARIMOTO</t>
  </si>
  <si>
    <t>Riri</t>
  </si>
  <si>
    <t>UETA</t>
  </si>
  <si>
    <t>Maya</t>
  </si>
  <si>
    <t>KINOSHITA</t>
  </si>
  <si>
    <t>Kana</t>
  </si>
  <si>
    <t>SUGIE</t>
  </si>
  <si>
    <t>Mika</t>
  </si>
  <si>
    <t>Nozomi</t>
  </si>
  <si>
    <t>MIYAMAE</t>
  </si>
  <si>
    <t>Tsuzumi</t>
  </si>
  <si>
    <t>ISOBE</t>
  </si>
  <si>
    <t>UESHIMA</t>
  </si>
  <si>
    <t>Yuri</t>
  </si>
  <si>
    <t>HATA</t>
  </si>
  <si>
    <t>Tomoyo</t>
  </si>
  <si>
    <t>KADOYA</t>
  </si>
  <si>
    <t>Himeka</t>
  </si>
  <si>
    <t>HORI</t>
  </si>
  <si>
    <t>Ayami</t>
  </si>
  <si>
    <t>KAKUYA</t>
  </si>
  <si>
    <t>Miko</t>
  </si>
  <si>
    <t>OGURA</t>
  </si>
  <si>
    <t>TOMOE</t>
  </si>
  <si>
    <t>Nahoko</t>
  </si>
  <si>
    <t>Kurumi</t>
  </si>
  <si>
    <t>FUKAE</t>
  </si>
  <si>
    <t>Yuika</t>
  </si>
  <si>
    <t>IBUKI</t>
  </si>
  <si>
    <t>Kuri</t>
  </si>
  <si>
    <t>FUJIOKA</t>
  </si>
  <si>
    <t>Narumi</t>
  </si>
  <si>
    <t>YAMASHITA</t>
  </si>
  <si>
    <t>Myu</t>
  </si>
  <si>
    <t>HORIUCHI</t>
  </si>
  <si>
    <t>Kisako</t>
  </si>
  <si>
    <t>IZUMI</t>
  </si>
  <si>
    <t>Yuna</t>
  </si>
  <si>
    <t>Miyu</t>
  </si>
  <si>
    <t>Satomi</t>
  </si>
  <si>
    <t>KOREEDA</t>
  </si>
  <si>
    <t>KAWAGUCHI</t>
  </si>
  <si>
    <t>Ai</t>
  </si>
  <si>
    <t>Manami</t>
  </si>
  <si>
    <t>HARA</t>
  </si>
  <si>
    <t>Kasumi</t>
  </si>
  <si>
    <t>YOSHINO</t>
  </si>
  <si>
    <t>Hitomi</t>
  </si>
  <si>
    <t>ISOGAWA</t>
  </si>
  <si>
    <t>Riko</t>
  </si>
  <si>
    <t>NAKASE</t>
  </si>
  <si>
    <t>Ayane</t>
  </si>
  <si>
    <t>Natsuki</t>
  </si>
  <si>
    <t>SUGIBAYASHI</t>
  </si>
  <si>
    <t>Ayumi</t>
  </si>
  <si>
    <t>TAKAI</t>
  </si>
  <si>
    <t>Chisa</t>
  </si>
  <si>
    <t>TSUTSUI</t>
  </si>
  <si>
    <t>Sakura</t>
  </si>
  <si>
    <t>KANEKO</t>
  </si>
  <si>
    <t>Mau</t>
  </si>
  <si>
    <t>YOSHIDA</t>
  </si>
  <si>
    <t>ISHINO</t>
  </si>
  <si>
    <t>Manaka</t>
  </si>
  <si>
    <t>Tomoka</t>
  </si>
  <si>
    <t>Eri</t>
  </si>
  <si>
    <t>OTSU</t>
  </si>
  <si>
    <t>Yukino</t>
  </si>
  <si>
    <t>KATAYAMA</t>
  </si>
  <si>
    <t>Ryoka</t>
  </si>
  <si>
    <t>Natsuko</t>
  </si>
  <si>
    <t>Karen</t>
  </si>
  <si>
    <t>WAKEMI</t>
  </si>
  <si>
    <t>Mamiyu</t>
  </si>
  <si>
    <t>WAKASUGI</t>
  </si>
  <si>
    <t>Kanna</t>
  </si>
  <si>
    <t>USUNO</t>
  </si>
  <si>
    <t>Yumiko</t>
  </si>
  <si>
    <t>HIGASHITANI</t>
  </si>
  <si>
    <t>Mito</t>
  </si>
  <si>
    <t>MIZUKAMI</t>
  </si>
  <si>
    <t>YAMANE</t>
  </si>
  <si>
    <t>Mutsuki</t>
  </si>
  <si>
    <t>KAI</t>
  </si>
  <si>
    <t>Miu</t>
  </si>
  <si>
    <t>HANAYAMA</t>
  </si>
  <si>
    <t>Momoka</t>
  </si>
  <si>
    <t>MIYAMOTO</t>
  </si>
  <si>
    <t>Namika</t>
  </si>
  <si>
    <t>Reika</t>
  </si>
  <si>
    <t>Mei</t>
  </si>
  <si>
    <t>TACHIKAWA</t>
  </si>
  <si>
    <t>Kano</t>
  </si>
  <si>
    <t>TABATA</t>
  </si>
  <si>
    <t>Akari</t>
  </si>
  <si>
    <t>Hana</t>
  </si>
  <si>
    <t>Nanami</t>
  </si>
  <si>
    <t>Sumika</t>
  </si>
  <si>
    <t>DB</t>
  </si>
  <si>
    <t>N1</t>
  </si>
  <si>
    <t>N2</t>
  </si>
  <si>
    <t>SX</t>
  </si>
  <si>
    <t>KC</t>
  </si>
  <si>
    <t>MC</t>
  </si>
  <si>
    <t>TL</t>
  </si>
  <si>
    <t>WT</t>
  </si>
  <si>
    <t>ZK</t>
  </si>
  <si>
    <t>S1</t>
  </si>
  <si>
    <t>S2</t>
  </si>
  <si>
    <t>種目1</t>
    <rPh sb="0" eb="2">
      <t>シュモク</t>
    </rPh>
    <phoneticPr fontId="2"/>
  </si>
  <si>
    <t>コード1</t>
    <phoneticPr fontId="2"/>
  </si>
  <si>
    <t>種目2</t>
    <rPh sb="0" eb="2">
      <t>シュモク</t>
    </rPh>
    <phoneticPr fontId="2"/>
  </si>
  <si>
    <t>コード2</t>
    <phoneticPr fontId="2"/>
  </si>
  <si>
    <t>00200</t>
    <phoneticPr fontId="2"/>
  </si>
  <si>
    <t>00300</t>
    <phoneticPr fontId="2"/>
  </si>
  <si>
    <t>00500</t>
    <phoneticPr fontId="2"/>
  </si>
  <si>
    <t>00600</t>
    <phoneticPr fontId="2"/>
  </si>
  <si>
    <t>00800</t>
    <phoneticPr fontId="2"/>
  </si>
  <si>
    <t>04400</t>
    <phoneticPr fontId="2"/>
  </si>
  <si>
    <t>04600</t>
    <phoneticPr fontId="2"/>
  </si>
  <si>
    <t>05400</t>
    <phoneticPr fontId="2"/>
  </si>
  <si>
    <t>07100</t>
    <phoneticPr fontId="2"/>
  </si>
  <si>
    <t>07200</t>
    <phoneticPr fontId="2"/>
  </si>
  <si>
    <t>07300</t>
    <phoneticPr fontId="2"/>
  </si>
  <si>
    <t>07400</t>
    <phoneticPr fontId="2"/>
  </si>
  <si>
    <t>08400</t>
    <phoneticPr fontId="2"/>
  </si>
  <si>
    <t>08800</t>
    <phoneticPr fontId="2"/>
  </si>
  <si>
    <t>09400</t>
    <phoneticPr fontId="2"/>
  </si>
  <si>
    <t>03400</t>
    <phoneticPr fontId="2"/>
  </si>
  <si>
    <t>03700</t>
    <phoneticPr fontId="2"/>
  </si>
  <si>
    <t>05300</t>
    <phoneticPr fontId="2"/>
  </si>
  <si>
    <t>08100</t>
    <phoneticPr fontId="2"/>
  </si>
  <si>
    <t>08600</t>
    <phoneticPr fontId="2"/>
  </si>
  <si>
    <t>漢字（学年）</t>
    <rPh sb="0" eb="2">
      <t>カンジ</t>
    </rPh>
    <rPh sb="3" eb="5">
      <t>ガクネン</t>
    </rPh>
    <phoneticPr fontId="2"/>
  </si>
  <si>
    <t>アルファベット（生年月日）</t>
    <rPh sb="8" eb="12">
      <t>セイネンガッピ</t>
    </rPh>
    <phoneticPr fontId="2"/>
  </si>
  <si>
    <t>N3</t>
    <phoneticPr fontId="2"/>
  </si>
  <si>
    <t>アルファベット（生年月日）</t>
    <rPh sb="8" eb="10">
      <t>セイネン</t>
    </rPh>
    <rPh sb="10" eb="12">
      <t>ガッピ</t>
    </rPh>
    <phoneticPr fontId="2"/>
  </si>
  <si>
    <t>NT</t>
    <phoneticPr fontId="2"/>
  </si>
  <si>
    <t>大学名</t>
    <rPh sb="0" eb="2">
      <t>ダイガク</t>
    </rPh>
    <rPh sb="2" eb="3">
      <t>メイ</t>
    </rPh>
    <phoneticPr fontId="2"/>
  </si>
  <si>
    <t>大学名</t>
    <rPh sb="0" eb="3">
      <t>ダイガクメイ</t>
    </rPh>
    <phoneticPr fontId="2"/>
  </si>
  <si>
    <t>DB</t>
    <phoneticPr fontId="2"/>
  </si>
  <si>
    <t>KC</t>
    <phoneticPr fontId="2"/>
  </si>
  <si>
    <t>N1</t>
    <phoneticPr fontId="2"/>
  </si>
  <si>
    <t>N2</t>
    <phoneticPr fontId="2"/>
  </si>
  <si>
    <t>TM</t>
    <phoneticPr fontId="2"/>
  </si>
  <si>
    <t>S1</t>
    <phoneticPr fontId="2"/>
  </si>
  <si>
    <t>S2</t>
    <phoneticPr fontId="2"/>
  </si>
  <si>
    <t>S3</t>
    <phoneticPr fontId="2"/>
  </si>
  <si>
    <t>S4</t>
    <phoneticPr fontId="2"/>
  </si>
  <si>
    <t>S5</t>
    <phoneticPr fontId="2"/>
  </si>
  <si>
    <t>S6</t>
    <phoneticPr fontId="2"/>
  </si>
  <si>
    <t>京都工芸繊維大</t>
  </si>
  <si>
    <t>京都府立医科大</t>
  </si>
  <si>
    <t>奈良県立医科大</t>
  </si>
  <si>
    <t>和歌山県立医大</t>
  </si>
  <si>
    <t>ﾜｶﾔﾏｹﾝﾘﾂｲｶﾀﾞｲ</t>
  </si>
  <si>
    <t>京都外国語大</t>
  </si>
  <si>
    <t>京都光華女子大</t>
  </si>
  <si>
    <t>京都橘大</t>
  </si>
  <si>
    <t>ｷｮｳﾄﾀﾁﾊﾞﾅﾀﾞｲ</t>
  </si>
  <si>
    <t>同志社女子大</t>
  </si>
  <si>
    <t>大阪経済法科大</t>
  </si>
  <si>
    <t>大阪電気通信大</t>
  </si>
  <si>
    <t>ｵｵｻｶﾔｯｶﾀﾞｲ</t>
  </si>
  <si>
    <t>追手門学院大</t>
  </si>
  <si>
    <t>関西外国語大</t>
  </si>
  <si>
    <t>ｿﾉﾀﾞｶﾞｸｴﾝｼﾞｮｼﾀﾞｲ</t>
  </si>
  <si>
    <t>武庫川女子大</t>
  </si>
  <si>
    <t>明治国際医療大</t>
  </si>
  <si>
    <t>ﾒｲｼﾞｺｸｻｲｲﾘｮｳﾀﾞｲ</t>
  </si>
  <si>
    <t>神戸医療福祉大</t>
  </si>
  <si>
    <t>びわこ学院大</t>
  </si>
  <si>
    <t>ﾀｶﾗﾂﾞｶｲﾘｮｳﾀﾞｲ</t>
  </si>
  <si>
    <t>京都ND女子大</t>
  </si>
  <si>
    <t>ｷｮｳﾄﾉｰﾄﾙﾀﾞﾑｼﾞｮｼﾀﾞｲ</t>
  </si>
  <si>
    <t>森ノ宮医療大</t>
  </si>
  <si>
    <t>ﾓﾘﾉﾐﾔｲﾘｮｳﾀﾞｲ</t>
  </si>
  <si>
    <t>D4kei</t>
    <phoneticPr fontId="2"/>
  </si>
  <si>
    <t>Dmail</t>
    <phoneticPr fontId="2"/>
  </si>
  <si>
    <t>J4kei</t>
    <phoneticPr fontId="2"/>
  </si>
  <si>
    <t>Jmail</t>
    <phoneticPr fontId="2"/>
  </si>
  <si>
    <t>100000002</t>
  </si>
  <si>
    <t>100000003</t>
  </si>
  <si>
    <t>100000004</t>
  </si>
  <si>
    <t>100000005</t>
  </si>
  <si>
    <t>100000006</t>
  </si>
  <si>
    <t>100000007</t>
  </si>
  <si>
    <t>100000008</t>
  </si>
  <si>
    <t>100000009</t>
  </si>
  <si>
    <t>100000010</t>
  </si>
  <si>
    <t>100000011</t>
  </si>
  <si>
    <t>100000012</t>
  </si>
  <si>
    <t>100000013</t>
  </si>
  <si>
    <t>100000014</t>
  </si>
  <si>
    <t>100000015</t>
  </si>
  <si>
    <t>100000016</t>
  </si>
  <si>
    <t>100000017</t>
  </si>
  <si>
    <t>100000018</t>
  </si>
  <si>
    <t>100000019</t>
  </si>
  <si>
    <t>100000020</t>
  </si>
  <si>
    <t>100000021</t>
  </si>
  <si>
    <t>100000022</t>
  </si>
  <si>
    <t>100000023</t>
  </si>
  <si>
    <t>100000024</t>
  </si>
  <si>
    <t>100000025</t>
  </si>
  <si>
    <t>100000026</t>
  </si>
  <si>
    <t>100000027</t>
  </si>
  <si>
    <t>100000028</t>
  </si>
  <si>
    <t>100000029</t>
  </si>
  <si>
    <t>100000030</t>
  </si>
  <si>
    <t>100000031</t>
  </si>
  <si>
    <t>100000032</t>
  </si>
  <si>
    <t>100000033</t>
  </si>
  <si>
    <t>100000034</t>
  </si>
  <si>
    <t>100000035</t>
  </si>
  <si>
    <t>100000036</t>
  </si>
  <si>
    <t>100000037</t>
  </si>
  <si>
    <t>100000038</t>
  </si>
  <si>
    <t>100000039</t>
  </si>
  <si>
    <t>100000040</t>
  </si>
  <si>
    <t>100000041</t>
  </si>
  <si>
    <t>100000042</t>
  </si>
  <si>
    <t>100000043</t>
  </si>
  <si>
    <t>100000044</t>
  </si>
  <si>
    <t>100000045</t>
  </si>
  <si>
    <t>100000046</t>
  </si>
  <si>
    <t>100000047</t>
  </si>
  <si>
    <t>100000048</t>
  </si>
  <si>
    <t>100000049</t>
  </si>
  <si>
    <t>100000050</t>
  </si>
  <si>
    <t>100000051</t>
  </si>
  <si>
    <t>100000052</t>
  </si>
  <si>
    <t>100000053</t>
  </si>
  <si>
    <t>100000054</t>
  </si>
  <si>
    <t>100000055</t>
  </si>
  <si>
    <t>100000056</t>
  </si>
  <si>
    <t>100000057</t>
  </si>
  <si>
    <t>100000058</t>
  </si>
  <si>
    <t>100000059</t>
  </si>
  <si>
    <t>100000060</t>
  </si>
  <si>
    <t>100000061</t>
  </si>
  <si>
    <t>100000062</t>
  </si>
  <si>
    <t>100000063</t>
  </si>
  <si>
    <t>100000064</t>
  </si>
  <si>
    <t>100000065</t>
  </si>
  <si>
    <t>100000066</t>
  </si>
  <si>
    <t>100000067</t>
  </si>
  <si>
    <t>100000068</t>
  </si>
  <si>
    <t>100000069</t>
  </si>
  <si>
    <t>100000070</t>
  </si>
  <si>
    <t>100000071</t>
  </si>
  <si>
    <t>100000072</t>
  </si>
  <si>
    <t>100000073</t>
  </si>
  <si>
    <t>100000074</t>
  </si>
  <si>
    <t>100000075</t>
  </si>
  <si>
    <t>100000076</t>
  </si>
  <si>
    <t>100000077</t>
  </si>
  <si>
    <t>100000078</t>
  </si>
  <si>
    <t>100000079</t>
  </si>
  <si>
    <t>100000080</t>
  </si>
  <si>
    <t>100000081</t>
  </si>
  <si>
    <t>100000082</t>
  </si>
  <si>
    <t>100000083</t>
  </si>
  <si>
    <t>100000084</t>
  </si>
  <si>
    <t>100000085</t>
  </si>
  <si>
    <t>100000086</t>
  </si>
  <si>
    <t>100000087</t>
  </si>
  <si>
    <t>100000088</t>
  </si>
  <si>
    <t>100000089</t>
  </si>
  <si>
    <t>100000090</t>
  </si>
  <si>
    <t>100000091</t>
  </si>
  <si>
    <t>100000092</t>
  </si>
  <si>
    <t>100000093</t>
  </si>
  <si>
    <t>100000094</t>
  </si>
  <si>
    <t>100000095</t>
  </si>
  <si>
    <t>100000096</t>
  </si>
  <si>
    <t>100000097</t>
  </si>
  <si>
    <t>100000098</t>
  </si>
  <si>
    <t>100000099</t>
  </si>
  <si>
    <t>100000100</t>
  </si>
  <si>
    <t>100000101</t>
  </si>
  <si>
    <t>100000102</t>
  </si>
  <si>
    <t>100000103</t>
  </si>
  <si>
    <t>100000104</t>
  </si>
  <si>
    <t>100000105</t>
  </si>
  <si>
    <t>100000106</t>
  </si>
  <si>
    <t>100000107</t>
  </si>
  <si>
    <t>100000108</t>
  </si>
  <si>
    <t>100000109</t>
  </si>
  <si>
    <t>100000110</t>
  </si>
  <si>
    <t>100000111</t>
  </si>
  <si>
    <t>100000112</t>
  </si>
  <si>
    <t>100000113</t>
  </si>
  <si>
    <t>100000114</t>
  </si>
  <si>
    <t>100000115</t>
  </si>
  <si>
    <t>100000116</t>
  </si>
  <si>
    <t>100000117</t>
  </si>
  <si>
    <t>100000118</t>
  </si>
  <si>
    <t>100000119</t>
  </si>
  <si>
    <t>100000120</t>
  </si>
  <si>
    <t>100000121</t>
  </si>
  <si>
    <t>100000122</t>
  </si>
  <si>
    <t>100000123</t>
  </si>
  <si>
    <t>100000124</t>
  </si>
  <si>
    <t>100000125</t>
  </si>
  <si>
    <t>100000126</t>
  </si>
  <si>
    <t>100000127</t>
  </si>
  <si>
    <t>100000128</t>
  </si>
  <si>
    <t>100000129</t>
  </si>
  <si>
    <t>100000130</t>
  </si>
  <si>
    <t>100000131</t>
  </si>
  <si>
    <t>100000132</t>
  </si>
  <si>
    <t>100000133</t>
  </si>
  <si>
    <t>100000134</t>
  </si>
  <si>
    <t>100000135</t>
  </si>
  <si>
    <t>100000136</t>
  </si>
  <si>
    <t>100000137</t>
  </si>
  <si>
    <t>100000138</t>
  </si>
  <si>
    <t>100000139</t>
  </si>
  <si>
    <t>100000140</t>
  </si>
  <si>
    <t>100000141</t>
  </si>
  <si>
    <t>100000142</t>
  </si>
  <si>
    <t>100000143</t>
  </si>
  <si>
    <t>100000144</t>
  </si>
  <si>
    <t>100000145</t>
  </si>
  <si>
    <t>100000146</t>
  </si>
  <si>
    <t>100000147</t>
  </si>
  <si>
    <t>100000148</t>
  </si>
  <si>
    <t>100000149</t>
  </si>
  <si>
    <t>100000150</t>
  </si>
  <si>
    <t>100000151</t>
  </si>
  <si>
    <t>100000152</t>
  </si>
  <si>
    <t>100000153</t>
  </si>
  <si>
    <t>100000154</t>
  </si>
  <si>
    <t>100000155</t>
  </si>
  <si>
    <t>100000156</t>
  </si>
  <si>
    <t>100000157</t>
  </si>
  <si>
    <t>100000158</t>
  </si>
  <si>
    <t>100000159</t>
  </si>
  <si>
    <t>100000160</t>
  </si>
  <si>
    <t>100000161</t>
  </si>
  <si>
    <t>100000162</t>
  </si>
  <si>
    <t>100000163</t>
  </si>
  <si>
    <t>100000164</t>
  </si>
  <si>
    <t>100000165</t>
  </si>
  <si>
    <t>100000166</t>
  </si>
  <si>
    <t>100000167</t>
  </si>
  <si>
    <t>100000168</t>
  </si>
  <si>
    <t>100000169</t>
  </si>
  <si>
    <t>100000170</t>
  </si>
  <si>
    <t>100000171</t>
  </si>
  <si>
    <t>100000172</t>
  </si>
  <si>
    <t>100000173</t>
  </si>
  <si>
    <t>100000174</t>
  </si>
  <si>
    <t>100000175</t>
  </si>
  <si>
    <t>100000176</t>
  </si>
  <si>
    <t>100000177</t>
  </si>
  <si>
    <t>100000178</t>
  </si>
  <si>
    <t>100000179</t>
  </si>
  <si>
    <t>100000180</t>
  </si>
  <si>
    <t>100000181</t>
  </si>
  <si>
    <t>100000182</t>
  </si>
  <si>
    <t>100000183</t>
  </si>
  <si>
    <t>100000184</t>
  </si>
  <si>
    <t>100000185</t>
  </si>
  <si>
    <t>100000186</t>
  </si>
  <si>
    <t>100000187</t>
  </si>
  <si>
    <t>100000188</t>
  </si>
  <si>
    <t>100000189</t>
  </si>
  <si>
    <t>100000190</t>
  </si>
  <si>
    <t>100000191</t>
  </si>
  <si>
    <t>100000192</t>
  </si>
  <si>
    <t>100000193</t>
  </si>
  <si>
    <t>100000194</t>
  </si>
  <si>
    <t>100000195</t>
  </si>
  <si>
    <t>100000196</t>
  </si>
  <si>
    <t>100000197</t>
  </si>
  <si>
    <t>100000198</t>
  </si>
  <si>
    <t>100000199</t>
  </si>
  <si>
    <t>100000200</t>
  </si>
  <si>
    <t>100000201</t>
  </si>
  <si>
    <t>100000202</t>
  </si>
  <si>
    <t>100000203</t>
  </si>
  <si>
    <t>100000204</t>
  </si>
  <si>
    <t>100000205</t>
  </si>
  <si>
    <t>100000206</t>
  </si>
  <si>
    <t>100000207</t>
  </si>
  <si>
    <t>100000208</t>
  </si>
  <si>
    <t>100000209</t>
  </si>
  <si>
    <t>100000210</t>
  </si>
  <si>
    <t>100000211</t>
  </si>
  <si>
    <t>100000212</t>
  </si>
  <si>
    <t>100000213</t>
  </si>
  <si>
    <t>100000214</t>
  </si>
  <si>
    <t>100000215</t>
  </si>
  <si>
    <t>100000216</t>
  </si>
  <si>
    <t>100000217</t>
  </si>
  <si>
    <t>100000218</t>
  </si>
  <si>
    <t>100000219</t>
  </si>
  <si>
    <t>100000220</t>
  </si>
  <si>
    <t>100000221</t>
  </si>
  <si>
    <t>100000222</t>
  </si>
  <si>
    <t>100000223</t>
  </si>
  <si>
    <t>100000224</t>
  </si>
  <si>
    <t>100000225</t>
  </si>
  <si>
    <t>100000226</t>
  </si>
  <si>
    <t>100000227</t>
  </si>
  <si>
    <t>100000228</t>
  </si>
  <si>
    <t>100000229</t>
  </si>
  <si>
    <t>100000230</t>
  </si>
  <si>
    <t>100000231</t>
  </si>
  <si>
    <t>100000232</t>
  </si>
  <si>
    <t>100000233</t>
  </si>
  <si>
    <t>100000234</t>
  </si>
  <si>
    <t>100000235</t>
  </si>
  <si>
    <t>100000236</t>
  </si>
  <si>
    <t>100000237</t>
  </si>
  <si>
    <t>100000238</t>
  </si>
  <si>
    <t>100000239</t>
  </si>
  <si>
    <t>100000240</t>
  </si>
  <si>
    <t>100000241</t>
  </si>
  <si>
    <t>100000242</t>
  </si>
  <si>
    <t>100000243</t>
  </si>
  <si>
    <t>100000244</t>
  </si>
  <si>
    <t>100000245</t>
  </si>
  <si>
    <t>100000246</t>
  </si>
  <si>
    <t>100000247</t>
  </si>
  <si>
    <t>100000248</t>
  </si>
  <si>
    <t>100000249</t>
  </si>
  <si>
    <t>100000250</t>
  </si>
  <si>
    <t>100000251</t>
  </si>
  <si>
    <t>100000252</t>
  </si>
  <si>
    <t>100000253</t>
  </si>
  <si>
    <t>100000254</t>
  </si>
  <si>
    <t>100000255</t>
  </si>
  <si>
    <t>100000256</t>
  </si>
  <si>
    <t>100000257</t>
  </si>
  <si>
    <t>100000258</t>
  </si>
  <si>
    <t>100000259</t>
  </si>
  <si>
    <t>100000260</t>
  </si>
  <si>
    <t>100000261</t>
  </si>
  <si>
    <t>100000262</t>
  </si>
  <si>
    <t>100000263</t>
  </si>
  <si>
    <t>100000264</t>
  </si>
  <si>
    <t>100000265</t>
  </si>
  <si>
    <t>100000266</t>
  </si>
  <si>
    <t>100000267</t>
  </si>
  <si>
    <t>100000268</t>
  </si>
  <si>
    <t>100000269</t>
  </si>
  <si>
    <t>100000270</t>
  </si>
  <si>
    <t>100000271</t>
  </si>
  <si>
    <t>100000272</t>
  </si>
  <si>
    <t>100000273</t>
  </si>
  <si>
    <t>100000274</t>
  </si>
  <si>
    <t>100000275</t>
  </si>
  <si>
    <t>100000276</t>
  </si>
  <si>
    <t>100000277</t>
  </si>
  <si>
    <t>100000278</t>
  </si>
  <si>
    <t>100000279</t>
  </si>
  <si>
    <t>100000280</t>
  </si>
  <si>
    <t>100000281</t>
  </si>
  <si>
    <t>100000282</t>
  </si>
  <si>
    <t>100000283</t>
  </si>
  <si>
    <t>100000284</t>
  </si>
  <si>
    <t>100000285</t>
  </si>
  <si>
    <t>100000286</t>
  </si>
  <si>
    <t>100000287</t>
  </si>
  <si>
    <t>100000288</t>
  </si>
  <si>
    <t>100000289</t>
  </si>
  <si>
    <t>100000290</t>
  </si>
  <si>
    <t>100000291</t>
  </si>
  <si>
    <t>100000292</t>
  </si>
  <si>
    <t>100000293</t>
  </si>
  <si>
    <t>100000294</t>
  </si>
  <si>
    <t>100000295</t>
  </si>
  <si>
    <t>100000296</t>
  </si>
  <si>
    <t>100000297</t>
  </si>
  <si>
    <t>100000298</t>
  </si>
  <si>
    <t>100000299</t>
  </si>
  <si>
    <t>100000300</t>
  </si>
  <si>
    <t>100000301</t>
  </si>
  <si>
    <t>100000302</t>
  </si>
  <si>
    <t>100000303</t>
  </si>
  <si>
    <t>100000304</t>
  </si>
  <si>
    <t>100000305</t>
  </si>
  <si>
    <t>100000306</t>
  </si>
  <si>
    <t>100000307</t>
  </si>
  <si>
    <t>100000308</t>
  </si>
  <si>
    <t>100000309</t>
  </si>
  <si>
    <t>100000310</t>
  </si>
  <si>
    <t>100000311</t>
  </si>
  <si>
    <t>100000312</t>
  </si>
  <si>
    <t>100000313</t>
  </si>
  <si>
    <t>100000314</t>
  </si>
  <si>
    <t>100000315</t>
  </si>
  <si>
    <t>100000316</t>
  </si>
  <si>
    <t>100000317</t>
  </si>
  <si>
    <t>100000318</t>
  </si>
  <si>
    <t>100000319</t>
  </si>
  <si>
    <t>100000320</t>
  </si>
  <si>
    <t>100000321</t>
  </si>
  <si>
    <t>100000322</t>
  </si>
  <si>
    <t>100000323</t>
  </si>
  <si>
    <t>100000324</t>
  </si>
  <si>
    <t>100000325</t>
  </si>
  <si>
    <t>100000326</t>
  </si>
  <si>
    <t>100000327</t>
  </si>
  <si>
    <t>100000328</t>
  </si>
  <si>
    <t>100000329</t>
  </si>
  <si>
    <t>100000330</t>
  </si>
  <si>
    <t>100000331</t>
  </si>
  <si>
    <t>100000332</t>
  </si>
  <si>
    <t>100000333</t>
  </si>
  <si>
    <t>100000334</t>
  </si>
  <si>
    <t>100000335</t>
  </si>
  <si>
    <t>100000336</t>
  </si>
  <si>
    <t>100000337</t>
  </si>
  <si>
    <t>100000338</t>
  </si>
  <si>
    <t>100000339</t>
  </si>
  <si>
    <t>100000340</t>
  </si>
  <si>
    <t>100000341</t>
  </si>
  <si>
    <t>100000342</t>
  </si>
  <si>
    <t>100000343</t>
  </si>
  <si>
    <t>100000344</t>
  </si>
  <si>
    <t>100000345</t>
  </si>
  <si>
    <t>100000346</t>
  </si>
  <si>
    <t>100000347</t>
  </si>
  <si>
    <t>100000348</t>
  </si>
  <si>
    <t>100000349</t>
  </si>
  <si>
    <t>100000350</t>
  </si>
  <si>
    <t>100000351</t>
  </si>
  <si>
    <t>100000352</t>
  </si>
  <si>
    <t>100000353</t>
  </si>
  <si>
    <t>100000354</t>
  </si>
  <si>
    <t>100000355</t>
  </si>
  <si>
    <t>100000356</t>
  </si>
  <si>
    <t>100000357</t>
  </si>
  <si>
    <t>100000358</t>
  </si>
  <si>
    <t>100000359</t>
  </si>
  <si>
    <t>100000360</t>
  </si>
  <si>
    <t>100000361</t>
  </si>
  <si>
    <t>100000362</t>
  </si>
  <si>
    <t>100000363</t>
  </si>
  <si>
    <t>100000364</t>
  </si>
  <si>
    <t>100000365</t>
  </si>
  <si>
    <t>100000366</t>
  </si>
  <si>
    <t>100000367</t>
  </si>
  <si>
    <t>100000368</t>
  </si>
  <si>
    <t>100000369</t>
  </si>
  <si>
    <t>100000370</t>
  </si>
  <si>
    <t>100000371</t>
  </si>
  <si>
    <t>100000372</t>
  </si>
  <si>
    <t>100000373</t>
  </si>
  <si>
    <t>100000374</t>
  </si>
  <si>
    <t>100000375</t>
  </si>
  <si>
    <t>100000376</t>
  </si>
  <si>
    <t>100000377</t>
  </si>
  <si>
    <t>100000378</t>
  </si>
  <si>
    <t>100000379</t>
  </si>
  <si>
    <t>100000380</t>
  </si>
  <si>
    <t>100000381</t>
  </si>
  <si>
    <t>100000382</t>
  </si>
  <si>
    <t>100000383</t>
  </si>
  <si>
    <t>100000384</t>
  </si>
  <si>
    <t>100000385</t>
  </si>
  <si>
    <t>100000386</t>
  </si>
  <si>
    <t>100000387</t>
  </si>
  <si>
    <t>100000388</t>
  </si>
  <si>
    <t>100000389</t>
  </si>
  <si>
    <t>100000390</t>
  </si>
  <si>
    <t>100000391</t>
  </si>
  <si>
    <t>100000392</t>
  </si>
  <si>
    <t>100000393</t>
  </si>
  <si>
    <t>100000394</t>
  </si>
  <si>
    <t>100000395</t>
  </si>
  <si>
    <t>100000396</t>
  </si>
  <si>
    <t>100000397</t>
  </si>
  <si>
    <t>100000398</t>
  </si>
  <si>
    <t>100000399</t>
  </si>
  <si>
    <t>100000400</t>
  </si>
  <si>
    <t>100000401</t>
  </si>
  <si>
    <t>100000402</t>
  </si>
  <si>
    <t>100000403</t>
  </si>
  <si>
    <t>100000404</t>
  </si>
  <si>
    <t>100000405</t>
  </si>
  <si>
    <t>100000406</t>
  </si>
  <si>
    <t>100000407</t>
  </si>
  <si>
    <t>100000408</t>
  </si>
  <si>
    <t>100000409</t>
  </si>
  <si>
    <t>100000410</t>
  </si>
  <si>
    <t>100000411</t>
  </si>
  <si>
    <t>100000412</t>
  </si>
  <si>
    <t>100000413</t>
  </si>
  <si>
    <t>100000414</t>
  </si>
  <si>
    <t>100000415</t>
  </si>
  <si>
    <t>100000416</t>
  </si>
  <si>
    <t>100000417</t>
  </si>
  <si>
    <t>100000418</t>
  </si>
  <si>
    <t>100000419</t>
  </si>
  <si>
    <t>100000420</t>
  </si>
  <si>
    <t>100000421</t>
  </si>
  <si>
    <t>100000422</t>
  </si>
  <si>
    <t>100000423</t>
  </si>
  <si>
    <t>100000424</t>
  </si>
  <si>
    <t>100000425</t>
  </si>
  <si>
    <t>100000426</t>
  </si>
  <si>
    <t>100000427</t>
  </si>
  <si>
    <t>100000428</t>
  </si>
  <si>
    <t>100000429</t>
  </si>
  <si>
    <t>100000430</t>
  </si>
  <si>
    <t>100000431</t>
  </si>
  <si>
    <t>100000432</t>
  </si>
  <si>
    <t>100000433</t>
  </si>
  <si>
    <t>100000434</t>
  </si>
  <si>
    <t>100000435</t>
  </si>
  <si>
    <t>100000436</t>
  </si>
  <si>
    <t>100000437</t>
  </si>
  <si>
    <t>100000438</t>
  </si>
  <si>
    <t>100000439</t>
  </si>
  <si>
    <t>100000440</t>
  </si>
  <si>
    <t>100000441</t>
  </si>
  <si>
    <t>100000442</t>
  </si>
  <si>
    <t>100000443</t>
  </si>
  <si>
    <t>100000444</t>
  </si>
  <si>
    <t>100000445</t>
  </si>
  <si>
    <t>100000446</t>
  </si>
  <si>
    <t>100000447</t>
  </si>
  <si>
    <t>100000448</t>
  </si>
  <si>
    <t>100000449</t>
  </si>
  <si>
    <t>100000450</t>
  </si>
  <si>
    <t>100000451</t>
  </si>
  <si>
    <t>100000452</t>
  </si>
  <si>
    <t>100000453</t>
  </si>
  <si>
    <t>100000454</t>
  </si>
  <si>
    <t>100000455</t>
  </si>
  <si>
    <t>100000456</t>
  </si>
  <si>
    <t>100000457</t>
  </si>
  <si>
    <t>100000458</t>
  </si>
  <si>
    <t>100000459</t>
  </si>
  <si>
    <t>100000460</t>
  </si>
  <si>
    <t>100000461</t>
  </si>
  <si>
    <t>100000462</t>
  </si>
  <si>
    <t>100000463</t>
  </si>
  <si>
    <t>100000464</t>
  </si>
  <si>
    <t>100000465</t>
  </si>
  <si>
    <t>100000466</t>
  </si>
  <si>
    <t>100000467</t>
  </si>
  <si>
    <t>100000468</t>
  </si>
  <si>
    <t>100000469</t>
  </si>
  <si>
    <t>100000470</t>
  </si>
  <si>
    <t>100000471</t>
  </si>
  <si>
    <t>100000472</t>
  </si>
  <si>
    <t>100000473</t>
  </si>
  <si>
    <t>100000474</t>
  </si>
  <si>
    <t>100000475</t>
  </si>
  <si>
    <t>100000476</t>
  </si>
  <si>
    <t>100000477</t>
  </si>
  <si>
    <t>100000478</t>
  </si>
  <si>
    <t>100000479</t>
  </si>
  <si>
    <t>100000480</t>
  </si>
  <si>
    <t>100000481</t>
  </si>
  <si>
    <t>100000482</t>
  </si>
  <si>
    <t>100000483</t>
  </si>
  <si>
    <t>100000484</t>
  </si>
  <si>
    <t>100000485</t>
  </si>
  <si>
    <t>100000486</t>
  </si>
  <si>
    <t>100000487</t>
  </si>
  <si>
    <t>100000488</t>
  </si>
  <si>
    <t>100000489</t>
  </si>
  <si>
    <t>100000490</t>
  </si>
  <si>
    <t>100000491</t>
  </si>
  <si>
    <t>100000492</t>
  </si>
  <si>
    <t>100000493</t>
  </si>
  <si>
    <t>100000494</t>
  </si>
  <si>
    <t>100000495</t>
  </si>
  <si>
    <t>100000496</t>
  </si>
  <si>
    <t>100000497</t>
  </si>
  <si>
    <t>100000498</t>
  </si>
  <si>
    <t>100000499</t>
  </si>
  <si>
    <t>100000500</t>
  </si>
  <si>
    <t>100000501</t>
  </si>
  <si>
    <t>100000502</t>
  </si>
  <si>
    <t>100000503</t>
  </si>
  <si>
    <t>100000504</t>
  </si>
  <si>
    <t>100000505</t>
  </si>
  <si>
    <t>100000506</t>
  </si>
  <si>
    <t>100000507</t>
  </si>
  <si>
    <t>100000508</t>
  </si>
  <si>
    <t>100000509</t>
  </si>
  <si>
    <t>100000510</t>
  </si>
  <si>
    <t>100000511</t>
  </si>
  <si>
    <t>100000512</t>
  </si>
  <si>
    <t>100000513</t>
  </si>
  <si>
    <t>100000514</t>
  </si>
  <si>
    <t>100000515</t>
  </si>
  <si>
    <t>100000516</t>
  </si>
  <si>
    <t>100000517</t>
  </si>
  <si>
    <t>100000518</t>
  </si>
  <si>
    <t>100000519</t>
  </si>
  <si>
    <t>100000520</t>
  </si>
  <si>
    <t>100000521</t>
  </si>
  <si>
    <t>100000522</t>
  </si>
  <si>
    <t>100000523</t>
  </si>
  <si>
    <t>100000524</t>
  </si>
  <si>
    <t>100000525</t>
  </si>
  <si>
    <t>100000526</t>
  </si>
  <si>
    <t>100000527</t>
  </si>
  <si>
    <t>100000528</t>
  </si>
  <si>
    <t>100000529</t>
  </si>
  <si>
    <t>100000530</t>
  </si>
  <si>
    <t>100000531</t>
  </si>
  <si>
    <t>100000532</t>
  </si>
  <si>
    <t>100000533</t>
  </si>
  <si>
    <t>100000534</t>
  </si>
  <si>
    <t>100000535</t>
  </si>
  <si>
    <t>100000536</t>
  </si>
  <si>
    <t>100000537</t>
  </si>
  <si>
    <t>100000538</t>
  </si>
  <si>
    <t>100000539</t>
  </si>
  <si>
    <t>100000540</t>
  </si>
  <si>
    <t>100000541</t>
  </si>
  <si>
    <t>100000542</t>
  </si>
  <si>
    <t>100000543</t>
  </si>
  <si>
    <t>100000544</t>
  </si>
  <si>
    <t>100000545</t>
  </si>
  <si>
    <t>100000546</t>
  </si>
  <si>
    <t>100000547</t>
  </si>
  <si>
    <t>100000548</t>
  </si>
  <si>
    <t>100000549</t>
  </si>
  <si>
    <t>100000550</t>
  </si>
  <si>
    <t>100000551</t>
  </si>
  <si>
    <t>100000552</t>
  </si>
  <si>
    <t>100000553</t>
  </si>
  <si>
    <t>100000554</t>
  </si>
  <si>
    <t>100000555</t>
  </si>
  <si>
    <t>100000556</t>
  </si>
  <si>
    <t>100000557</t>
  </si>
  <si>
    <t>100000558</t>
  </si>
  <si>
    <t>100000559</t>
  </si>
  <si>
    <t>100000560</t>
  </si>
  <si>
    <t>100000561</t>
  </si>
  <si>
    <t>100000562</t>
  </si>
  <si>
    <t>100000563</t>
  </si>
  <si>
    <t>100000564</t>
  </si>
  <si>
    <t>100000565</t>
  </si>
  <si>
    <t>100000566</t>
  </si>
  <si>
    <t>100000567</t>
  </si>
  <si>
    <t>100000568</t>
  </si>
  <si>
    <t>100000569</t>
  </si>
  <si>
    <t>100000570</t>
  </si>
  <si>
    <t>100000571</t>
  </si>
  <si>
    <t>100000572</t>
  </si>
  <si>
    <t>100000573</t>
  </si>
  <si>
    <t>100000574</t>
  </si>
  <si>
    <t>100000575</t>
  </si>
  <si>
    <t>100000576</t>
  </si>
  <si>
    <t>100000577</t>
  </si>
  <si>
    <t>100000578</t>
  </si>
  <si>
    <t>100000579</t>
  </si>
  <si>
    <t>100000580</t>
  </si>
  <si>
    <t>100000581</t>
  </si>
  <si>
    <t>100000582</t>
  </si>
  <si>
    <t>100000583</t>
  </si>
  <si>
    <t>100000584</t>
  </si>
  <si>
    <t>100000585</t>
  </si>
  <si>
    <t>100000586</t>
  </si>
  <si>
    <t>100000587</t>
  </si>
  <si>
    <t>100000588</t>
  </si>
  <si>
    <t>100000589</t>
  </si>
  <si>
    <t>100000590</t>
  </si>
  <si>
    <t>100000591</t>
  </si>
  <si>
    <t>100000592</t>
  </si>
  <si>
    <t>100000593</t>
  </si>
  <si>
    <t>100000594</t>
  </si>
  <si>
    <t>100000595</t>
  </si>
  <si>
    <t>100000596</t>
  </si>
  <si>
    <t>100000597</t>
  </si>
  <si>
    <t>100000598</t>
  </si>
  <si>
    <t>100000599</t>
  </si>
  <si>
    <t>100000600</t>
  </si>
  <si>
    <t>100000601</t>
  </si>
  <si>
    <t>100000602</t>
  </si>
  <si>
    <t>100000603</t>
  </si>
  <si>
    <t>100000604</t>
  </si>
  <si>
    <t>100000605</t>
  </si>
  <si>
    <t>100000606</t>
  </si>
  <si>
    <t>100000607</t>
  </si>
  <si>
    <t>100000608</t>
  </si>
  <si>
    <t>100000609</t>
  </si>
  <si>
    <t>100000610</t>
  </si>
  <si>
    <t>100000611</t>
  </si>
  <si>
    <t>100000612</t>
  </si>
  <si>
    <t>100000613</t>
  </si>
  <si>
    <t>100000614</t>
  </si>
  <si>
    <t>100000615</t>
  </si>
  <si>
    <t>100000616</t>
  </si>
  <si>
    <t>100000617</t>
  </si>
  <si>
    <t>100000618</t>
  </si>
  <si>
    <t>100000619</t>
  </si>
  <si>
    <t>100000620</t>
  </si>
  <si>
    <t>100000621</t>
  </si>
  <si>
    <t>100000622</t>
  </si>
  <si>
    <t>100000623</t>
  </si>
  <si>
    <t>100000624</t>
  </si>
  <si>
    <t>100000625</t>
  </si>
  <si>
    <t>100000626</t>
  </si>
  <si>
    <t>100000627</t>
  </si>
  <si>
    <t>100000628</t>
  </si>
  <si>
    <t>100000629</t>
  </si>
  <si>
    <t>100000630</t>
  </si>
  <si>
    <t>100000631</t>
  </si>
  <si>
    <t>100000632</t>
  </si>
  <si>
    <t>100000633</t>
  </si>
  <si>
    <t>100000634</t>
  </si>
  <si>
    <t>100000635</t>
  </si>
  <si>
    <t>100000636</t>
  </si>
  <si>
    <t>100000637</t>
  </si>
  <si>
    <t>100000638</t>
  </si>
  <si>
    <t>100000639</t>
  </si>
  <si>
    <t>100000640</t>
  </si>
  <si>
    <t>100000641</t>
  </si>
  <si>
    <t>100000642</t>
  </si>
  <si>
    <t>100000643</t>
  </si>
  <si>
    <t>100000644</t>
  </si>
  <si>
    <t>100000645</t>
  </si>
  <si>
    <t>100000646</t>
  </si>
  <si>
    <t>100000647</t>
  </si>
  <si>
    <t>100000648</t>
  </si>
  <si>
    <t>100000649</t>
  </si>
  <si>
    <t>100000650</t>
  </si>
  <si>
    <t>100000651</t>
  </si>
  <si>
    <t>100000652</t>
  </si>
  <si>
    <t>100000653</t>
  </si>
  <si>
    <t>100000654</t>
  </si>
  <si>
    <t>100000655</t>
  </si>
  <si>
    <t>100000656</t>
  </si>
  <si>
    <t>100000657</t>
  </si>
  <si>
    <t>100000658</t>
  </si>
  <si>
    <t>100000659</t>
  </si>
  <si>
    <t>100000660</t>
  </si>
  <si>
    <t>100000661</t>
  </si>
  <si>
    <t>100000662</t>
  </si>
  <si>
    <t>100000663</t>
  </si>
  <si>
    <t>100000664</t>
  </si>
  <si>
    <t>100000665</t>
  </si>
  <si>
    <t>100000666</t>
  </si>
  <si>
    <t>100000667</t>
  </si>
  <si>
    <t>100000668</t>
  </si>
  <si>
    <t>100000669</t>
  </si>
  <si>
    <t>100000670</t>
  </si>
  <si>
    <t>100000671</t>
  </si>
  <si>
    <t>100000672</t>
  </si>
  <si>
    <t>100000673</t>
  </si>
  <si>
    <t>100000674</t>
  </si>
  <si>
    <t>100000675</t>
  </si>
  <si>
    <t>100000676</t>
  </si>
  <si>
    <t>100000677</t>
  </si>
  <si>
    <t>100000678</t>
  </si>
  <si>
    <t>100000679</t>
  </si>
  <si>
    <t>100000680</t>
  </si>
  <si>
    <t>100000681</t>
  </si>
  <si>
    <t>100000682</t>
  </si>
  <si>
    <t>100000683</t>
  </si>
  <si>
    <t>100000684</t>
  </si>
  <si>
    <t>100000685</t>
  </si>
  <si>
    <t>100000686</t>
  </si>
  <si>
    <t>100000687</t>
  </si>
  <si>
    <t>100000688</t>
  </si>
  <si>
    <t>100000689</t>
  </si>
  <si>
    <t>100000690</t>
  </si>
  <si>
    <t>100000691</t>
  </si>
  <si>
    <t>100000692</t>
  </si>
  <si>
    <t>100000693</t>
  </si>
  <si>
    <t>100000694</t>
  </si>
  <si>
    <t>100000695</t>
  </si>
  <si>
    <t>100000696</t>
  </si>
  <si>
    <t>100000697</t>
  </si>
  <si>
    <t>100000698</t>
  </si>
  <si>
    <t>100000699</t>
  </si>
  <si>
    <t>100000700</t>
  </si>
  <si>
    <t>100000701</t>
  </si>
  <si>
    <t>100000702</t>
  </si>
  <si>
    <t>100000703</t>
  </si>
  <si>
    <t>100000704</t>
  </si>
  <si>
    <t>100000705</t>
  </si>
  <si>
    <t>100000706</t>
  </si>
  <si>
    <t>100000707</t>
  </si>
  <si>
    <t>100000708</t>
  </si>
  <si>
    <t>100000709</t>
  </si>
  <si>
    <t>100000710</t>
  </si>
  <si>
    <t>100000711</t>
  </si>
  <si>
    <t>100000712</t>
  </si>
  <si>
    <t>100000713</t>
  </si>
  <si>
    <t>100000714</t>
  </si>
  <si>
    <t>100000715</t>
  </si>
  <si>
    <t>100000716</t>
  </si>
  <si>
    <t>100000717</t>
  </si>
  <si>
    <t>100000718</t>
  </si>
  <si>
    <t>100000719</t>
  </si>
  <si>
    <t>100000720</t>
  </si>
  <si>
    <t>100000721</t>
  </si>
  <si>
    <t>100000722</t>
  </si>
  <si>
    <t>100000723</t>
  </si>
  <si>
    <t>100000724</t>
  </si>
  <si>
    <t>100000725</t>
  </si>
  <si>
    <t>100000726</t>
  </si>
  <si>
    <t>100000727</t>
  </si>
  <si>
    <t>100000728</t>
  </si>
  <si>
    <t>100000729</t>
  </si>
  <si>
    <t>100000730</t>
  </si>
  <si>
    <t>100000731</t>
  </si>
  <si>
    <t>100000732</t>
  </si>
  <si>
    <t>100000733</t>
  </si>
  <si>
    <t>100000734</t>
  </si>
  <si>
    <t>100000735</t>
  </si>
  <si>
    <t>100000736</t>
  </si>
  <si>
    <t>100000737</t>
  </si>
  <si>
    <t>100000738</t>
  </si>
  <si>
    <t>100000739</t>
  </si>
  <si>
    <t>100000740</t>
  </si>
  <si>
    <t>100000741</t>
  </si>
  <si>
    <t>100000742</t>
  </si>
  <si>
    <t>100000743</t>
  </si>
  <si>
    <t>100000744</t>
  </si>
  <si>
    <t>100000745</t>
  </si>
  <si>
    <t>100000746</t>
  </si>
  <si>
    <t>100000747</t>
  </si>
  <si>
    <t>100000748</t>
  </si>
  <si>
    <t>100000749</t>
  </si>
  <si>
    <t>100000750</t>
  </si>
  <si>
    <t>100000751</t>
  </si>
  <si>
    <t>100000752</t>
  </si>
  <si>
    <t>100000753</t>
  </si>
  <si>
    <t>100000754</t>
  </si>
  <si>
    <t>100000755</t>
  </si>
  <si>
    <t>100000756</t>
  </si>
  <si>
    <t>100000757</t>
  </si>
  <si>
    <t>100000758</t>
  </si>
  <si>
    <t>100000759</t>
  </si>
  <si>
    <t>100000760</t>
  </si>
  <si>
    <t>100000761</t>
  </si>
  <si>
    <t>100000762</t>
  </si>
  <si>
    <t>100000763</t>
  </si>
  <si>
    <t>100000764</t>
  </si>
  <si>
    <t>100000765</t>
  </si>
  <si>
    <t>100000766</t>
  </si>
  <si>
    <t>100000767</t>
  </si>
  <si>
    <t>100000768</t>
  </si>
  <si>
    <t>100000769</t>
  </si>
  <si>
    <t>100000770</t>
  </si>
  <si>
    <t>100000771</t>
  </si>
  <si>
    <t>100000772</t>
  </si>
  <si>
    <t>100000773</t>
  </si>
  <si>
    <t>100000774</t>
  </si>
  <si>
    <t>100000775</t>
  </si>
  <si>
    <t>100000776</t>
  </si>
  <si>
    <t>100000777</t>
  </si>
  <si>
    <t>100000778</t>
  </si>
  <si>
    <t>100000779</t>
  </si>
  <si>
    <t>100000780</t>
  </si>
  <si>
    <t>100000781</t>
  </si>
  <si>
    <t>100000782</t>
  </si>
  <si>
    <t>100000783</t>
  </si>
  <si>
    <t>100000784</t>
  </si>
  <si>
    <t>100000785</t>
  </si>
  <si>
    <t>100000786</t>
  </si>
  <si>
    <t>100000787</t>
  </si>
  <si>
    <t>100000788</t>
  </si>
  <si>
    <t>100000789</t>
  </si>
  <si>
    <t>100000790</t>
  </si>
  <si>
    <t>100000791</t>
  </si>
  <si>
    <t>100000792</t>
  </si>
  <si>
    <t>100000793</t>
  </si>
  <si>
    <t>100000794</t>
  </si>
  <si>
    <t>100000795</t>
  </si>
  <si>
    <t>100000796</t>
  </si>
  <si>
    <t>100000797</t>
  </si>
  <si>
    <t>100000798</t>
  </si>
  <si>
    <t>100000799</t>
  </si>
  <si>
    <t>100000800</t>
  </si>
  <si>
    <t>100000801</t>
  </si>
  <si>
    <t>100000802</t>
  </si>
  <si>
    <t>100000803</t>
  </si>
  <si>
    <t>100000804</t>
  </si>
  <si>
    <t>100000805</t>
  </si>
  <si>
    <t>100000806</t>
  </si>
  <si>
    <t>100000807</t>
  </si>
  <si>
    <t>100000808</t>
  </si>
  <si>
    <t>100000809</t>
  </si>
  <si>
    <t>100000810</t>
  </si>
  <si>
    <t>100000811</t>
  </si>
  <si>
    <t>100000812</t>
  </si>
  <si>
    <t>100000813</t>
  </si>
  <si>
    <t>100000814</t>
  </si>
  <si>
    <t>100000815</t>
  </si>
  <si>
    <t>100000816</t>
  </si>
  <si>
    <t>100000817</t>
  </si>
  <si>
    <t>100000818</t>
  </si>
  <si>
    <t>100000819</t>
  </si>
  <si>
    <t>100000820</t>
  </si>
  <si>
    <t>100000821</t>
  </si>
  <si>
    <t>100000822</t>
  </si>
  <si>
    <t>100000823</t>
  </si>
  <si>
    <t>100000824</t>
  </si>
  <si>
    <t>100000825</t>
  </si>
  <si>
    <t>100000826</t>
  </si>
  <si>
    <t>100000827</t>
  </si>
  <si>
    <t>100000828</t>
  </si>
  <si>
    <t>100000829</t>
  </si>
  <si>
    <t>100000830</t>
  </si>
  <si>
    <t>100000831</t>
  </si>
  <si>
    <t>100000832</t>
  </si>
  <si>
    <t>100000833</t>
  </si>
  <si>
    <t>100000834</t>
  </si>
  <si>
    <t>100000835</t>
  </si>
  <si>
    <t>100000836</t>
  </si>
  <si>
    <t>100000837</t>
  </si>
  <si>
    <t>100000838</t>
  </si>
  <si>
    <t>100000839</t>
  </si>
  <si>
    <t>100000840</t>
  </si>
  <si>
    <t>100000841</t>
  </si>
  <si>
    <t>100000842</t>
  </si>
  <si>
    <t>100000843</t>
  </si>
  <si>
    <t>100000844</t>
  </si>
  <si>
    <t>100000845</t>
  </si>
  <si>
    <t>100000846</t>
  </si>
  <si>
    <t>100000847</t>
  </si>
  <si>
    <t>100000848</t>
  </si>
  <si>
    <t>100000849</t>
  </si>
  <si>
    <t>100000850</t>
  </si>
  <si>
    <t>100000851</t>
  </si>
  <si>
    <t>100000852</t>
  </si>
  <si>
    <t>100000853</t>
  </si>
  <si>
    <t>100000854</t>
  </si>
  <si>
    <t>100000855</t>
  </si>
  <si>
    <t>100000856</t>
  </si>
  <si>
    <t>100000857</t>
  </si>
  <si>
    <t>100000858</t>
  </si>
  <si>
    <t>100000859</t>
  </si>
  <si>
    <t>100000860</t>
  </si>
  <si>
    <t>100000861</t>
  </si>
  <si>
    <t>100000862</t>
  </si>
  <si>
    <t>100000863</t>
  </si>
  <si>
    <t>100000864</t>
  </si>
  <si>
    <t>100000865</t>
  </si>
  <si>
    <t>100000866</t>
  </si>
  <si>
    <t>100000867</t>
  </si>
  <si>
    <t>100000868</t>
  </si>
  <si>
    <t>100000869</t>
  </si>
  <si>
    <t>100000870</t>
  </si>
  <si>
    <t>100000871</t>
  </si>
  <si>
    <t>100000872</t>
  </si>
  <si>
    <t>100000873</t>
  </si>
  <si>
    <t>100000874</t>
  </si>
  <si>
    <t>100000875</t>
  </si>
  <si>
    <t>100000876</t>
  </si>
  <si>
    <t>100000877</t>
  </si>
  <si>
    <t>100000878</t>
  </si>
  <si>
    <t>100000879</t>
  </si>
  <si>
    <t>100000880</t>
  </si>
  <si>
    <t>100000881</t>
  </si>
  <si>
    <t>100000882</t>
  </si>
  <si>
    <t>100000883</t>
  </si>
  <si>
    <t>100000884</t>
  </si>
  <si>
    <t>100000885</t>
  </si>
  <si>
    <t>100000886</t>
  </si>
  <si>
    <t>100000887</t>
  </si>
  <si>
    <t>100000888</t>
  </si>
  <si>
    <t>100000889</t>
  </si>
  <si>
    <t>100000890</t>
  </si>
  <si>
    <t>100000891</t>
  </si>
  <si>
    <t>100000892</t>
  </si>
  <si>
    <t>100000893</t>
  </si>
  <si>
    <t>100000894</t>
  </si>
  <si>
    <t>100000895</t>
  </si>
  <si>
    <t>100000896</t>
  </si>
  <si>
    <t>100000897</t>
  </si>
  <si>
    <t>100000898</t>
  </si>
  <si>
    <t>100000899</t>
  </si>
  <si>
    <t>100000900</t>
  </si>
  <si>
    <t>100000901</t>
  </si>
  <si>
    <t>100000902</t>
  </si>
  <si>
    <t>100000903</t>
  </si>
  <si>
    <t>100000904</t>
  </si>
  <si>
    <t>100000905</t>
  </si>
  <si>
    <t>100000906</t>
  </si>
  <si>
    <t>100000907</t>
  </si>
  <si>
    <t>100000908</t>
  </si>
  <si>
    <t>100000909</t>
  </si>
  <si>
    <t>100000910</t>
  </si>
  <si>
    <t>100000911</t>
  </si>
  <si>
    <t>100000912</t>
  </si>
  <si>
    <t>100000913</t>
  </si>
  <si>
    <t>100000914</t>
  </si>
  <si>
    <t>100000915</t>
  </si>
  <si>
    <t>100000916</t>
  </si>
  <si>
    <t>100000917</t>
  </si>
  <si>
    <t>100000918</t>
  </si>
  <si>
    <t>100000919</t>
  </si>
  <si>
    <t>100000920</t>
  </si>
  <si>
    <t>100000921</t>
  </si>
  <si>
    <t>100000922</t>
  </si>
  <si>
    <t>100000923</t>
  </si>
  <si>
    <t>100000924</t>
  </si>
  <si>
    <t>100000925</t>
  </si>
  <si>
    <t>100000926</t>
  </si>
  <si>
    <t>100000927</t>
  </si>
  <si>
    <t>100000928</t>
  </si>
  <si>
    <t>100000929</t>
  </si>
  <si>
    <t>100000930</t>
  </si>
  <si>
    <t>100000931</t>
  </si>
  <si>
    <t>100000932</t>
  </si>
  <si>
    <t>100000933</t>
  </si>
  <si>
    <t>100000934</t>
  </si>
  <si>
    <t>100000935</t>
  </si>
  <si>
    <t>100000936</t>
  </si>
  <si>
    <t>100000937</t>
  </si>
  <si>
    <t>100000938</t>
  </si>
  <si>
    <t>100000939</t>
  </si>
  <si>
    <t>100000940</t>
  </si>
  <si>
    <t>100000941</t>
  </si>
  <si>
    <t>100000942</t>
  </si>
  <si>
    <t>100000943</t>
  </si>
  <si>
    <t>100000944</t>
  </si>
  <si>
    <t>100000945</t>
  </si>
  <si>
    <t>100000946</t>
  </si>
  <si>
    <t>100000947</t>
  </si>
  <si>
    <t>100000948</t>
  </si>
  <si>
    <t>100000949</t>
  </si>
  <si>
    <t>100000950</t>
  </si>
  <si>
    <t>100000951</t>
  </si>
  <si>
    <t>100000952</t>
  </si>
  <si>
    <t>100000953</t>
  </si>
  <si>
    <t>100000954</t>
  </si>
  <si>
    <t>100000955</t>
  </si>
  <si>
    <t>100000956</t>
  </si>
  <si>
    <t>100000957</t>
  </si>
  <si>
    <t>100000958</t>
  </si>
  <si>
    <t>100000959</t>
  </si>
  <si>
    <t>100000960</t>
  </si>
  <si>
    <t>100000961</t>
  </si>
  <si>
    <t>100000962</t>
  </si>
  <si>
    <t>100000963</t>
  </si>
  <si>
    <t>100000964</t>
  </si>
  <si>
    <t>100000965</t>
  </si>
  <si>
    <t>100000966</t>
  </si>
  <si>
    <t>100000967</t>
  </si>
  <si>
    <t>100000968</t>
  </si>
  <si>
    <t>100000969</t>
  </si>
  <si>
    <t>100000970</t>
  </si>
  <si>
    <t>100000971</t>
  </si>
  <si>
    <t>100000972</t>
  </si>
  <si>
    <t>100000973</t>
  </si>
  <si>
    <t>100000974</t>
  </si>
  <si>
    <t>100000975</t>
  </si>
  <si>
    <t>100000976</t>
  </si>
  <si>
    <t>100000977</t>
  </si>
  <si>
    <t>100000978</t>
  </si>
  <si>
    <t>100000979</t>
  </si>
  <si>
    <t>100000980</t>
  </si>
  <si>
    <t>100000981</t>
  </si>
  <si>
    <t>100000982</t>
  </si>
  <si>
    <t>100000983</t>
  </si>
  <si>
    <t>100000984</t>
  </si>
  <si>
    <t>100000985</t>
  </si>
  <si>
    <t>100000986</t>
  </si>
  <si>
    <t>100000987</t>
  </si>
  <si>
    <t>100000988</t>
  </si>
  <si>
    <t>100000989</t>
  </si>
  <si>
    <t>100000990</t>
  </si>
  <si>
    <t>100000991</t>
  </si>
  <si>
    <t>100000992</t>
  </si>
  <si>
    <t>100000993</t>
  </si>
  <si>
    <t>100000994</t>
  </si>
  <si>
    <t>100000995</t>
  </si>
  <si>
    <t>100000996</t>
  </si>
  <si>
    <t>100000997</t>
  </si>
  <si>
    <t>100000998</t>
  </si>
  <si>
    <t>100000999</t>
  </si>
  <si>
    <t>100001000</t>
  </si>
  <si>
    <t>100001001</t>
  </si>
  <si>
    <t>100001002</t>
  </si>
  <si>
    <t>100001003</t>
  </si>
  <si>
    <t>100001004</t>
  </si>
  <si>
    <t>100001005</t>
  </si>
  <si>
    <t>100001006</t>
  </si>
  <si>
    <t>100001007</t>
  </si>
  <si>
    <t>100001008</t>
  </si>
  <si>
    <t>100001009</t>
  </si>
  <si>
    <t>100001010</t>
  </si>
  <si>
    <t>100001011</t>
  </si>
  <si>
    <t>100001012</t>
  </si>
  <si>
    <t>100001013</t>
  </si>
  <si>
    <t>100001014</t>
  </si>
  <si>
    <t>100001015</t>
  </si>
  <si>
    <t>100001016</t>
  </si>
  <si>
    <t>100001017</t>
  </si>
  <si>
    <t>100001018</t>
  </si>
  <si>
    <t>100001019</t>
  </si>
  <si>
    <t>100001020</t>
  </si>
  <si>
    <t>100001021</t>
  </si>
  <si>
    <t>100001022</t>
  </si>
  <si>
    <t>100001023</t>
  </si>
  <si>
    <t>100001024</t>
  </si>
  <si>
    <t>100001025</t>
  </si>
  <si>
    <t>100001026</t>
  </si>
  <si>
    <t>100001027</t>
  </si>
  <si>
    <t>100001028</t>
  </si>
  <si>
    <t>100001029</t>
  </si>
  <si>
    <t>100001030</t>
  </si>
  <si>
    <t>100001031</t>
  </si>
  <si>
    <t>100001032</t>
  </si>
  <si>
    <t>100001033</t>
  </si>
  <si>
    <t>100001034</t>
  </si>
  <si>
    <t>100001035</t>
  </si>
  <si>
    <t>100001036</t>
  </si>
  <si>
    <t>100001037</t>
  </si>
  <si>
    <t>100001038</t>
  </si>
  <si>
    <t>100001039</t>
  </si>
  <si>
    <t>100001040</t>
  </si>
  <si>
    <t>100001041</t>
  </si>
  <si>
    <t>100001042</t>
  </si>
  <si>
    <t>100001043</t>
  </si>
  <si>
    <t>100001044</t>
  </si>
  <si>
    <t>100001045</t>
  </si>
  <si>
    <t>100001046</t>
  </si>
  <si>
    <t>100001047</t>
  </si>
  <si>
    <t>100001048</t>
  </si>
  <si>
    <t>100001049</t>
  </si>
  <si>
    <t>100001050</t>
  </si>
  <si>
    <t>100001051</t>
  </si>
  <si>
    <t>100001052</t>
  </si>
  <si>
    <t>100001053</t>
  </si>
  <si>
    <t>100001054</t>
  </si>
  <si>
    <t>100001055</t>
  </si>
  <si>
    <t>100001056</t>
  </si>
  <si>
    <t>100001057</t>
  </si>
  <si>
    <t>100001058</t>
  </si>
  <si>
    <t>100001059</t>
  </si>
  <si>
    <t>100001060</t>
  </si>
  <si>
    <t>100001061</t>
  </si>
  <si>
    <t>100001062</t>
  </si>
  <si>
    <t>100001063</t>
  </si>
  <si>
    <t>100001064</t>
  </si>
  <si>
    <t>100001065</t>
  </si>
  <si>
    <t>100001066</t>
  </si>
  <si>
    <t>100001067</t>
  </si>
  <si>
    <t>100001068</t>
  </si>
  <si>
    <t>100001069</t>
  </si>
  <si>
    <t>100001070</t>
  </si>
  <si>
    <t>100001071</t>
  </si>
  <si>
    <t>100001072</t>
  </si>
  <si>
    <t>100001073</t>
  </si>
  <si>
    <t>100001074</t>
  </si>
  <si>
    <t>100001075</t>
  </si>
  <si>
    <t>100001076</t>
  </si>
  <si>
    <t>100001077</t>
  </si>
  <si>
    <t>100001078</t>
  </si>
  <si>
    <t>100001079</t>
  </si>
  <si>
    <t>100001080</t>
  </si>
  <si>
    <t>100001081</t>
  </si>
  <si>
    <t>100001082</t>
  </si>
  <si>
    <t>100001083</t>
  </si>
  <si>
    <t>100001084</t>
  </si>
  <si>
    <t>100001085</t>
  </si>
  <si>
    <t>100001086</t>
  </si>
  <si>
    <t>100001087</t>
  </si>
  <si>
    <t>100001088</t>
  </si>
  <si>
    <t>100001089</t>
  </si>
  <si>
    <t>100001090</t>
  </si>
  <si>
    <t>100001091</t>
  </si>
  <si>
    <t>100001092</t>
  </si>
  <si>
    <t>100001093</t>
  </si>
  <si>
    <t>100001094</t>
  </si>
  <si>
    <t>100001095</t>
  </si>
  <si>
    <t>100001096</t>
  </si>
  <si>
    <t>100001097</t>
  </si>
  <si>
    <t>100001098</t>
  </si>
  <si>
    <t>100001099</t>
  </si>
  <si>
    <t>100001100</t>
  </si>
  <si>
    <t>100001101</t>
  </si>
  <si>
    <t>100001102</t>
  </si>
  <si>
    <t>100001103</t>
  </si>
  <si>
    <t>100001104</t>
  </si>
  <si>
    <t>100001105</t>
  </si>
  <si>
    <t>100001106</t>
  </si>
  <si>
    <t>100001107</t>
  </si>
  <si>
    <t>100001108</t>
  </si>
  <si>
    <t>100001109</t>
  </si>
  <si>
    <t>100001110</t>
  </si>
  <si>
    <t>100001111</t>
  </si>
  <si>
    <t>100001112</t>
  </si>
  <si>
    <t>100001113</t>
  </si>
  <si>
    <t>100001114</t>
  </si>
  <si>
    <t>100001115</t>
  </si>
  <si>
    <t>100001116</t>
  </si>
  <si>
    <t>100001117</t>
  </si>
  <si>
    <t>100001118</t>
  </si>
  <si>
    <t>100001119</t>
  </si>
  <si>
    <t>100001120</t>
  </si>
  <si>
    <t>100001121</t>
  </si>
  <si>
    <t>100001122</t>
  </si>
  <si>
    <t>100001123</t>
  </si>
  <si>
    <t>100001124</t>
  </si>
  <si>
    <t>100001125</t>
  </si>
  <si>
    <t>100001126</t>
  </si>
  <si>
    <t>100001127</t>
  </si>
  <si>
    <t>100001128</t>
  </si>
  <si>
    <t>100001129</t>
  </si>
  <si>
    <t>100001130</t>
  </si>
  <si>
    <t>100001131</t>
  </si>
  <si>
    <t>100001132</t>
  </si>
  <si>
    <t>100001133</t>
  </si>
  <si>
    <t>100001134</t>
  </si>
  <si>
    <t>100001135</t>
  </si>
  <si>
    <t>100001136</t>
  </si>
  <si>
    <t>100001137</t>
  </si>
  <si>
    <t>100001138</t>
  </si>
  <si>
    <t>100001139</t>
  </si>
  <si>
    <t>100001140</t>
  </si>
  <si>
    <t>100001141</t>
  </si>
  <si>
    <t>100001142</t>
  </si>
  <si>
    <t>100001143</t>
  </si>
  <si>
    <t>100001144</t>
  </si>
  <si>
    <t>100001145</t>
  </si>
  <si>
    <t>100001146</t>
  </si>
  <si>
    <t>100001147</t>
  </si>
  <si>
    <t>100001148</t>
  </si>
  <si>
    <t>100001149</t>
  </si>
  <si>
    <t>100001150</t>
  </si>
  <si>
    <t>100001151</t>
  </si>
  <si>
    <t>100001152</t>
  </si>
  <si>
    <t>100001153</t>
  </si>
  <si>
    <t>100001154</t>
  </si>
  <si>
    <t>100001155</t>
  </si>
  <si>
    <t>100001156</t>
  </si>
  <si>
    <t>100001157</t>
  </si>
  <si>
    <t>100001158</t>
  </si>
  <si>
    <t>100001159</t>
  </si>
  <si>
    <t>100001160</t>
  </si>
  <si>
    <t>100001161</t>
  </si>
  <si>
    <t>100001162</t>
  </si>
  <si>
    <t>100001163</t>
  </si>
  <si>
    <t>100001164</t>
  </si>
  <si>
    <t>100001165</t>
  </si>
  <si>
    <t>100001166</t>
  </si>
  <si>
    <t>100001167</t>
  </si>
  <si>
    <t>100001168</t>
  </si>
  <si>
    <t>100001169</t>
  </si>
  <si>
    <t>100001170</t>
  </si>
  <si>
    <t>100001171</t>
  </si>
  <si>
    <t>100001172</t>
  </si>
  <si>
    <t>100001173</t>
  </si>
  <si>
    <t>100001174</t>
  </si>
  <si>
    <t>100001175</t>
  </si>
  <si>
    <t>100001176</t>
  </si>
  <si>
    <t>100001177</t>
  </si>
  <si>
    <t>100001178</t>
  </si>
  <si>
    <t>100001179</t>
  </si>
  <si>
    <t>100001180</t>
  </si>
  <si>
    <t>100001181</t>
  </si>
  <si>
    <t>100001182</t>
  </si>
  <si>
    <t>100001183</t>
  </si>
  <si>
    <t>100001184</t>
  </si>
  <si>
    <t>100001185</t>
  </si>
  <si>
    <t>100001186</t>
  </si>
  <si>
    <t>100001187</t>
  </si>
  <si>
    <t>100001188</t>
  </si>
  <si>
    <t>100001189</t>
  </si>
  <si>
    <t>100001190</t>
  </si>
  <si>
    <t>100001191</t>
  </si>
  <si>
    <t>100001192</t>
  </si>
  <si>
    <t>100001193</t>
  </si>
  <si>
    <t>100001194</t>
  </si>
  <si>
    <t>100001195</t>
  </si>
  <si>
    <t>100001196</t>
  </si>
  <si>
    <t>100001197</t>
  </si>
  <si>
    <t>100001198</t>
  </si>
  <si>
    <t>100001199</t>
  </si>
  <si>
    <t>100001200</t>
  </si>
  <si>
    <t>100001201</t>
  </si>
  <si>
    <t>100001202</t>
  </si>
  <si>
    <t>100001203</t>
  </si>
  <si>
    <t>100001204</t>
  </si>
  <si>
    <t>100001205</t>
  </si>
  <si>
    <t>100001206</t>
  </si>
  <si>
    <t>100001207</t>
  </si>
  <si>
    <t>100001208</t>
  </si>
  <si>
    <t>100001209</t>
  </si>
  <si>
    <t>100001210</t>
  </si>
  <si>
    <t>100001211</t>
  </si>
  <si>
    <t>100001212</t>
  </si>
  <si>
    <t>100001213</t>
  </si>
  <si>
    <t>100001214</t>
  </si>
  <si>
    <t>100001215</t>
  </si>
  <si>
    <t>100001216</t>
  </si>
  <si>
    <t>100001217</t>
  </si>
  <si>
    <t>100001218</t>
  </si>
  <si>
    <t>100001219</t>
  </si>
  <si>
    <t>100001220</t>
  </si>
  <si>
    <t>100001221</t>
  </si>
  <si>
    <t>100001222</t>
  </si>
  <si>
    <t>100001223</t>
  </si>
  <si>
    <t>100001224</t>
  </si>
  <si>
    <t>100001225</t>
  </si>
  <si>
    <t>100001226</t>
  </si>
  <si>
    <t>100001227</t>
  </si>
  <si>
    <t>100001228</t>
  </si>
  <si>
    <t>100001229</t>
  </si>
  <si>
    <t>100001230</t>
  </si>
  <si>
    <t>100001231</t>
  </si>
  <si>
    <t>100001232</t>
  </si>
  <si>
    <t>100001233</t>
  </si>
  <si>
    <t>100001234</t>
  </si>
  <si>
    <t>100001235</t>
  </si>
  <si>
    <t>100001236</t>
  </si>
  <si>
    <t>100001237</t>
  </si>
  <si>
    <t>100001238</t>
  </si>
  <si>
    <t>100001239</t>
  </si>
  <si>
    <t>100001240</t>
  </si>
  <si>
    <t>100001241</t>
  </si>
  <si>
    <t>100001242</t>
  </si>
  <si>
    <t>100001243</t>
  </si>
  <si>
    <t>100001244</t>
  </si>
  <si>
    <t>100001245</t>
  </si>
  <si>
    <t>100001246</t>
  </si>
  <si>
    <t>100001247</t>
  </si>
  <si>
    <t>100001248</t>
  </si>
  <si>
    <t>100001249</t>
  </si>
  <si>
    <t>100001250</t>
  </si>
  <si>
    <t>100001251</t>
  </si>
  <si>
    <t>100001252</t>
  </si>
  <si>
    <t>100001253</t>
  </si>
  <si>
    <t>100001254</t>
  </si>
  <si>
    <t>100001255</t>
  </si>
  <si>
    <t>100001256</t>
  </si>
  <si>
    <t>100001257</t>
  </si>
  <si>
    <t>100001258</t>
  </si>
  <si>
    <t>100001259</t>
  </si>
  <si>
    <t>100001260</t>
  </si>
  <si>
    <t>100001261</t>
  </si>
  <si>
    <t>100001262</t>
  </si>
  <si>
    <t>100001263</t>
  </si>
  <si>
    <t>100001264</t>
  </si>
  <si>
    <t>100001265</t>
  </si>
  <si>
    <t>100001266</t>
  </si>
  <si>
    <t>100001267</t>
  </si>
  <si>
    <t>100001268</t>
  </si>
  <si>
    <t>100001269</t>
  </si>
  <si>
    <t>100001270</t>
  </si>
  <si>
    <t>100001271</t>
  </si>
  <si>
    <t>100001272</t>
  </si>
  <si>
    <t>100001273</t>
  </si>
  <si>
    <t>100001274</t>
  </si>
  <si>
    <t>100001275</t>
  </si>
  <si>
    <t>100001276</t>
  </si>
  <si>
    <t>100001277</t>
  </si>
  <si>
    <t>100001278</t>
  </si>
  <si>
    <t>100001279</t>
  </si>
  <si>
    <t>100001280</t>
  </si>
  <si>
    <t>100001281</t>
  </si>
  <si>
    <t>100001282</t>
  </si>
  <si>
    <t>100001283</t>
  </si>
  <si>
    <t>100001284</t>
  </si>
  <si>
    <t>100001285</t>
  </si>
  <si>
    <t>100001286</t>
  </si>
  <si>
    <t>100001287</t>
  </si>
  <si>
    <t>100001288</t>
  </si>
  <si>
    <t>100001289</t>
  </si>
  <si>
    <t>100001290</t>
  </si>
  <si>
    <t>100001291</t>
  </si>
  <si>
    <t>100001292</t>
  </si>
  <si>
    <t>100001293</t>
  </si>
  <si>
    <t>100001294</t>
  </si>
  <si>
    <t>100001295</t>
  </si>
  <si>
    <t>100001296</t>
  </si>
  <si>
    <t>100001297</t>
  </si>
  <si>
    <t>100001298</t>
  </si>
  <si>
    <t>100001299</t>
  </si>
  <si>
    <t>100001300</t>
  </si>
  <si>
    <t>100001301</t>
  </si>
  <si>
    <t>100001302</t>
  </si>
  <si>
    <t>100001303</t>
  </si>
  <si>
    <t>100001304</t>
  </si>
  <si>
    <t>100001305</t>
  </si>
  <si>
    <t>100001306</t>
  </si>
  <si>
    <t>100001307</t>
  </si>
  <si>
    <t>100001308</t>
  </si>
  <si>
    <t>100001309</t>
  </si>
  <si>
    <t>100001310</t>
  </si>
  <si>
    <t>100001311</t>
  </si>
  <si>
    <t>100001312</t>
  </si>
  <si>
    <t>100001313</t>
  </si>
  <si>
    <t>100001314</t>
  </si>
  <si>
    <t>100001315</t>
  </si>
  <si>
    <t>100001316</t>
  </si>
  <si>
    <t>100001317</t>
  </si>
  <si>
    <t>100001318</t>
  </si>
  <si>
    <t>100001319</t>
  </si>
  <si>
    <t>100001320</t>
  </si>
  <si>
    <t>100001321</t>
  </si>
  <si>
    <t>100001322</t>
  </si>
  <si>
    <t>100001323</t>
  </si>
  <si>
    <t>100001324</t>
  </si>
  <si>
    <t>100001325</t>
  </si>
  <si>
    <t>100001326</t>
  </si>
  <si>
    <t>100001327</t>
  </si>
  <si>
    <t>100001328</t>
  </si>
  <si>
    <t>100001329</t>
  </si>
  <si>
    <t>100001330</t>
  </si>
  <si>
    <t>100001331</t>
  </si>
  <si>
    <t>100001332</t>
  </si>
  <si>
    <t>100001333</t>
  </si>
  <si>
    <t>100001334</t>
  </si>
  <si>
    <t>100001335</t>
  </si>
  <si>
    <t>100001336</t>
  </si>
  <si>
    <t>100001337</t>
  </si>
  <si>
    <t>100001338</t>
  </si>
  <si>
    <t>100001339</t>
  </si>
  <si>
    <t>100001340</t>
  </si>
  <si>
    <t>100001341</t>
  </si>
  <si>
    <t>100001342</t>
  </si>
  <si>
    <t>100001343</t>
  </si>
  <si>
    <t>100001344</t>
  </si>
  <si>
    <t>100001345</t>
  </si>
  <si>
    <t>100001346</t>
  </si>
  <si>
    <t>100001347</t>
  </si>
  <si>
    <t>100001348</t>
  </si>
  <si>
    <t>100001349</t>
  </si>
  <si>
    <t>100001350</t>
  </si>
  <si>
    <t>100001351</t>
  </si>
  <si>
    <t>100001352</t>
  </si>
  <si>
    <t>100001353</t>
  </si>
  <si>
    <t>100001354</t>
  </si>
  <si>
    <t>100001355</t>
  </si>
  <si>
    <t>100001356</t>
  </si>
  <si>
    <t>100001357</t>
  </si>
  <si>
    <t>100001358</t>
  </si>
  <si>
    <t>100001359</t>
  </si>
  <si>
    <t>100001360</t>
  </si>
  <si>
    <t>100001361</t>
  </si>
  <si>
    <t>100001362</t>
  </si>
  <si>
    <t>100001363</t>
  </si>
  <si>
    <t>100001364</t>
  </si>
  <si>
    <t>100001365</t>
  </si>
  <si>
    <t>100001366</t>
  </si>
  <si>
    <t>100001367</t>
  </si>
  <si>
    <t>100001368</t>
  </si>
  <si>
    <t>100001369</t>
  </si>
  <si>
    <t>100001370</t>
  </si>
  <si>
    <t>100001371</t>
  </si>
  <si>
    <t>100001372</t>
  </si>
  <si>
    <t>100001373</t>
  </si>
  <si>
    <t>100001374</t>
  </si>
  <si>
    <t>100001375</t>
  </si>
  <si>
    <t>100001376</t>
  </si>
  <si>
    <t>100001377</t>
  </si>
  <si>
    <t>100001378</t>
  </si>
  <si>
    <t>100001379</t>
  </si>
  <si>
    <t>100001380</t>
  </si>
  <si>
    <t>100001381</t>
  </si>
  <si>
    <t>100001382</t>
  </si>
  <si>
    <t>100001383</t>
  </si>
  <si>
    <t>100001384</t>
  </si>
  <si>
    <t>100001385</t>
  </si>
  <si>
    <t>100001386</t>
  </si>
  <si>
    <t>100001387</t>
  </si>
  <si>
    <t>100001388</t>
  </si>
  <si>
    <t>100001389</t>
  </si>
  <si>
    <t>100001390</t>
  </si>
  <si>
    <t>100001391</t>
  </si>
  <si>
    <t>100001392</t>
  </si>
  <si>
    <t>100001393</t>
  </si>
  <si>
    <t>100001394</t>
  </si>
  <si>
    <t>100001395</t>
  </si>
  <si>
    <t>100001396</t>
  </si>
  <si>
    <t>100001397</t>
  </si>
  <si>
    <t>100001398</t>
  </si>
  <si>
    <t>100001399</t>
  </si>
  <si>
    <t>100001400</t>
  </si>
  <si>
    <t>100001401</t>
  </si>
  <si>
    <t>100001402</t>
  </si>
  <si>
    <t>100001403</t>
  </si>
  <si>
    <t>100001404</t>
  </si>
  <si>
    <t>100001405</t>
  </si>
  <si>
    <t>100001406</t>
  </si>
  <si>
    <t>100001407</t>
  </si>
  <si>
    <t>100001408</t>
  </si>
  <si>
    <t>100001409</t>
  </si>
  <si>
    <t>100001410</t>
  </si>
  <si>
    <t>100001411</t>
  </si>
  <si>
    <t>100001412</t>
  </si>
  <si>
    <t>100001413</t>
  </si>
  <si>
    <t>100001414</t>
  </si>
  <si>
    <t>100001415</t>
  </si>
  <si>
    <t>100001416</t>
  </si>
  <si>
    <t>100001417</t>
  </si>
  <si>
    <t>100001418</t>
  </si>
  <si>
    <t>100001419</t>
  </si>
  <si>
    <t>100001420</t>
  </si>
  <si>
    <t>100001421</t>
  </si>
  <si>
    <t>100001422</t>
  </si>
  <si>
    <t>100001423</t>
  </si>
  <si>
    <t>100001424</t>
  </si>
  <si>
    <t>100001425</t>
  </si>
  <si>
    <t>100001426</t>
  </si>
  <si>
    <t>100001427</t>
  </si>
  <si>
    <t>100001428</t>
  </si>
  <si>
    <t>100001429</t>
  </si>
  <si>
    <t>100001430</t>
  </si>
  <si>
    <t>100001431</t>
  </si>
  <si>
    <t>100001432</t>
  </si>
  <si>
    <t>100001433</t>
  </si>
  <si>
    <t>100001434</t>
  </si>
  <si>
    <t>100001435</t>
  </si>
  <si>
    <t>100001436</t>
  </si>
  <si>
    <t>100001437</t>
  </si>
  <si>
    <t>100001438</t>
  </si>
  <si>
    <t>100001439</t>
  </si>
  <si>
    <t>100001440</t>
  </si>
  <si>
    <t>100001441</t>
  </si>
  <si>
    <t>100001442</t>
  </si>
  <si>
    <t>100001443</t>
  </si>
  <si>
    <t>100001444</t>
  </si>
  <si>
    <t>100001445</t>
  </si>
  <si>
    <t>100001446</t>
  </si>
  <si>
    <t>100001447</t>
  </si>
  <si>
    <t>100001448</t>
  </si>
  <si>
    <t>100001449</t>
  </si>
  <si>
    <t>100001450</t>
  </si>
  <si>
    <t>100001451</t>
  </si>
  <si>
    <t>100001452</t>
  </si>
  <si>
    <t>100001453</t>
  </si>
  <si>
    <t>100001454</t>
  </si>
  <si>
    <t>100001455</t>
  </si>
  <si>
    <t>100001456</t>
  </si>
  <si>
    <t>100001457</t>
  </si>
  <si>
    <t>100001458</t>
  </si>
  <si>
    <t>100001459</t>
  </si>
  <si>
    <t>100001460</t>
  </si>
  <si>
    <t>100001461</t>
  </si>
  <si>
    <t>100001462</t>
  </si>
  <si>
    <t>100001463</t>
  </si>
  <si>
    <t>100001464</t>
  </si>
  <si>
    <t>100001465</t>
  </si>
  <si>
    <t>100001466</t>
  </si>
  <si>
    <t>100001467</t>
  </si>
  <si>
    <t>100001468</t>
  </si>
  <si>
    <t>100001469</t>
  </si>
  <si>
    <t>100001470</t>
  </si>
  <si>
    <t>100001471</t>
  </si>
  <si>
    <t>100001472</t>
  </si>
  <si>
    <t>100001473</t>
  </si>
  <si>
    <t>100001474</t>
  </si>
  <si>
    <t>100001475</t>
  </si>
  <si>
    <t>100001476</t>
  </si>
  <si>
    <t>100001477</t>
  </si>
  <si>
    <t>100001478</t>
  </si>
  <si>
    <t>100001479</t>
  </si>
  <si>
    <t>100001480</t>
  </si>
  <si>
    <t>100001481</t>
  </si>
  <si>
    <t>100001482</t>
  </si>
  <si>
    <t>100001483</t>
  </si>
  <si>
    <t>100001484</t>
  </si>
  <si>
    <t>100001485</t>
  </si>
  <si>
    <t>100001486</t>
  </si>
  <si>
    <t>100001487</t>
  </si>
  <si>
    <t>100001488</t>
  </si>
  <si>
    <t>100001489</t>
  </si>
  <si>
    <t>100001490</t>
  </si>
  <si>
    <t>100001491</t>
  </si>
  <si>
    <t>100001492</t>
  </si>
  <si>
    <t>100001493</t>
  </si>
  <si>
    <t>100001494</t>
  </si>
  <si>
    <t>100001495</t>
  </si>
  <si>
    <t>100001496</t>
  </si>
  <si>
    <t>100001497</t>
  </si>
  <si>
    <t>100001498</t>
  </si>
  <si>
    <t>100001499</t>
  </si>
  <si>
    <t>100001500</t>
  </si>
  <si>
    <t>100001501</t>
  </si>
  <si>
    <t>100001502</t>
  </si>
  <si>
    <t>100001503</t>
  </si>
  <si>
    <t>100001504</t>
  </si>
  <si>
    <t>100001505</t>
  </si>
  <si>
    <t>100001506</t>
  </si>
  <si>
    <t>100001507</t>
  </si>
  <si>
    <t>100001508</t>
  </si>
  <si>
    <t>100001509</t>
  </si>
  <si>
    <t>100001510</t>
  </si>
  <si>
    <t>100001511</t>
  </si>
  <si>
    <t>100001512</t>
  </si>
  <si>
    <t>100001513</t>
  </si>
  <si>
    <t>100001514</t>
  </si>
  <si>
    <t>100001515</t>
  </si>
  <si>
    <t>100001516</t>
  </si>
  <si>
    <t>100001517</t>
  </si>
  <si>
    <t>100001518</t>
  </si>
  <si>
    <t>100001519</t>
  </si>
  <si>
    <t>100001520</t>
  </si>
  <si>
    <t>100001521</t>
  </si>
  <si>
    <t>100001522</t>
  </si>
  <si>
    <t>100001523</t>
  </si>
  <si>
    <t>100001524</t>
  </si>
  <si>
    <t>100001525</t>
  </si>
  <si>
    <t>100001526</t>
  </si>
  <si>
    <t>100001527</t>
  </si>
  <si>
    <t>100001528</t>
  </si>
  <si>
    <t>100001529</t>
  </si>
  <si>
    <t>100001530</t>
  </si>
  <si>
    <t>100001531</t>
  </si>
  <si>
    <t>100001532</t>
  </si>
  <si>
    <t>100001533</t>
  </si>
  <si>
    <t>100001534</t>
  </si>
  <si>
    <t>100001535</t>
  </si>
  <si>
    <t>100001536</t>
  </si>
  <si>
    <t>100001537</t>
  </si>
  <si>
    <t>100001538</t>
  </si>
  <si>
    <t>100001539</t>
  </si>
  <si>
    <t>100001540</t>
  </si>
  <si>
    <t>100001541</t>
  </si>
  <si>
    <t>100001542</t>
  </si>
  <si>
    <t>100001543</t>
  </si>
  <si>
    <t>100001544</t>
  </si>
  <si>
    <t>100001545</t>
  </si>
  <si>
    <t>100001546</t>
  </si>
  <si>
    <t>100001547</t>
  </si>
  <si>
    <t>100001548</t>
  </si>
  <si>
    <t>100001549</t>
  </si>
  <si>
    <t>100001550</t>
  </si>
  <si>
    <t>100001551</t>
  </si>
  <si>
    <t>100001552</t>
  </si>
  <si>
    <t>100001553</t>
  </si>
  <si>
    <t>100001554</t>
  </si>
  <si>
    <t>100001555</t>
  </si>
  <si>
    <t>100001556</t>
  </si>
  <si>
    <t>100001557</t>
  </si>
  <si>
    <t>100001558</t>
  </si>
  <si>
    <t>100001559</t>
  </si>
  <si>
    <t>100001560</t>
  </si>
  <si>
    <t>100001561</t>
  </si>
  <si>
    <t>100001562</t>
  </si>
  <si>
    <t>100001563</t>
  </si>
  <si>
    <t>100001564</t>
  </si>
  <si>
    <t>100001565</t>
  </si>
  <si>
    <t>100001566</t>
  </si>
  <si>
    <t>100001567</t>
  </si>
  <si>
    <t>100001568</t>
  </si>
  <si>
    <t>100001569</t>
  </si>
  <si>
    <t>100001570</t>
  </si>
  <si>
    <t>100001571</t>
  </si>
  <si>
    <t>100001572</t>
  </si>
  <si>
    <t>100001573</t>
  </si>
  <si>
    <t>100001574</t>
  </si>
  <si>
    <t>100001575</t>
  </si>
  <si>
    <t>100001576</t>
  </si>
  <si>
    <t>100001577</t>
  </si>
  <si>
    <t>100001578</t>
  </si>
  <si>
    <t>100001579</t>
  </si>
  <si>
    <t>100001580</t>
  </si>
  <si>
    <t>100001581</t>
  </si>
  <si>
    <t>100001582</t>
  </si>
  <si>
    <t>100001583</t>
  </si>
  <si>
    <t>100001584</t>
  </si>
  <si>
    <t>100001585</t>
  </si>
  <si>
    <t>100001586</t>
  </si>
  <si>
    <t>100001587</t>
  </si>
  <si>
    <t>100001588</t>
  </si>
  <si>
    <t>100001589</t>
  </si>
  <si>
    <t>100001590</t>
  </si>
  <si>
    <t>100001591</t>
  </si>
  <si>
    <t>100001592</t>
  </si>
  <si>
    <t>100001593</t>
  </si>
  <si>
    <t>100001594</t>
  </si>
  <si>
    <t>100001595</t>
  </si>
  <si>
    <t>100001596</t>
  </si>
  <si>
    <t>100001597</t>
  </si>
  <si>
    <t>100001598</t>
  </si>
  <si>
    <t>100001599</t>
  </si>
  <si>
    <t>100001600</t>
  </si>
  <si>
    <t>100001601</t>
  </si>
  <si>
    <t>100001602</t>
  </si>
  <si>
    <t>100001603</t>
  </si>
  <si>
    <t>100001604</t>
  </si>
  <si>
    <t>100001605</t>
  </si>
  <si>
    <t>100001606</t>
  </si>
  <si>
    <t>100001607</t>
  </si>
  <si>
    <t>100001608</t>
  </si>
  <si>
    <t>100001609</t>
  </si>
  <si>
    <t>100001610</t>
  </si>
  <si>
    <t>100001611</t>
  </si>
  <si>
    <t>100001612</t>
  </si>
  <si>
    <t>100001613</t>
  </si>
  <si>
    <t>100001614</t>
  </si>
  <si>
    <t>100001615</t>
  </si>
  <si>
    <t>100001616</t>
  </si>
  <si>
    <t>100001617</t>
  </si>
  <si>
    <t>100001618</t>
  </si>
  <si>
    <t>100001619</t>
  </si>
  <si>
    <t>100001620</t>
  </si>
  <si>
    <t>100001621</t>
  </si>
  <si>
    <t>100001622</t>
  </si>
  <si>
    <t>100001623</t>
  </si>
  <si>
    <t>100001624</t>
  </si>
  <si>
    <t>100001625</t>
  </si>
  <si>
    <t>100001626</t>
  </si>
  <si>
    <t>100001627</t>
  </si>
  <si>
    <t>100001628</t>
  </si>
  <si>
    <t>100001629</t>
  </si>
  <si>
    <t>100001630</t>
  </si>
  <si>
    <t>100001631</t>
  </si>
  <si>
    <t>100001632</t>
  </si>
  <si>
    <t>100001633</t>
  </si>
  <si>
    <t>100001634</t>
  </si>
  <si>
    <t>100001635</t>
  </si>
  <si>
    <t>100001636</t>
  </si>
  <si>
    <t>100001637</t>
  </si>
  <si>
    <t>100001638</t>
  </si>
  <si>
    <t>100001639</t>
  </si>
  <si>
    <t>100001640</t>
  </si>
  <si>
    <t>100001641</t>
  </si>
  <si>
    <t>100001642</t>
  </si>
  <si>
    <t>100001643</t>
  </si>
  <si>
    <t>100001644</t>
  </si>
  <si>
    <t>100001645</t>
  </si>
  <si>
    <t>100001646</t>
  </si>
  <si>
    <t>100001647</t>
  </si>
  <si>
    <t>100001648</t>
  </si>
  <si>
    <t>100001649</t>
  </si>
  <si>
    <t>100001650</t>
  </si>
  <si>
    <t>100001651</t>
  </si>
  <si>
    <t>100001652</t>
  </si>
  <si>
    <t>100001653</t>
  </si>
  <si>
    <t>100001654</t>
  </si>
  <si>
    <t>100001655</t>
  </si>
  <si>
    <t>100001656</t>
  </si>
  <si>
    <t>100001657</t>
  </si>
  <si>
    <t>100001658</t>
  </si>
  <si>
    <t>100001659</t>
  </si>
  <si>
    <t>100001660</t>
  </si>
  <si>
    <t>100001661</t>
  </si>
  <si>
    <t>100001662</t>
  </si>
  <si>
    <t>100001663</t>
  </si>
  <si>
    <t>100001664</t>
  </si>
  <si>
    <t>100001665</t>
  </si>
  <si>
    <t>100001666</t>
  </si>
  <si>
    <t>100001667</t>
  </si>
  <si>
    <t>100001668</t>
  </si>
  <si>
    <t>100001669</t>
  </si>
  <si>
    <t>100001670</t>
  </si>
  <si>
    <t>100001671</t>
  </si>
  <si>
    <t>100001672</t>
  </si>
  <si>
    <t>100001673</t>
  </si>
  <si>
    <t>100001674</t>
  </si>
  <si>
    <t>100001675</t>
  </si>
  <si>
    <t>100001676</t>
  </si>
  <si>
    <t>100001677</t>
  </si>
  <si>
    <t>100001678</t>
  </si>
  <si>
    <t>100001679</t>
  </si>
  <si>
    <t>100001680</t>
  </si>
  <si>
    <t>100001681</t>
  </si>
  <si>
    <t>100001682</t>
  </si>
  <si>
    <t>100001683</t>
  </si>
  <si>
    <t>100001684</t>
  </si>
  <si>
    <t>100001685</t>
  </si>
  <si>
    <t>100001686</t>
  </si>
  <si>
    <t>100001687</t>
  </si>
  <si>
    <t>100001688</t>
  </si>
  <si>
    <t>100001689</t>
  </si>
  <si>
    <t>100001690</t>
  </si>
  <si>
    <t>100001691</t>
  </si>
  <si>
    <t>100001692</t>
  </si>
  <si>
    <t>100001693</t>
  </si>
  <si>
    <t>100001694</t>
  </si>
  <si>
    <t>100001695</t>
  </si>
  <si>
    <t>100001696</t>
  </si>
  <si>
    <t>100001697</t>
  </si>
  <si>
    <t>100001698</t>
  </si>
  <si>
    <t>100001699</t>
  </si>
  <si>
    <t>100001700</t>
  </si>
  <si>
    <t>100001701</t>
  </si>
  <si>
    <t>100001702</t>
  </si>
  <si>
    <t>100001703</t>
  </si>
  <si>
    <t>100001704</t>
  </si>
  <si>
    <t>100001705</t>
  </si>
  <si>
    <t>100001706</t>
  </si>
  <si>
    <t>100001707</t>
  </si>
  <si>
    <t>100001708</t>
  </si>
  <si>
    <t>100001709</t>
  </si>
  <si>
    <t>100001710</t>
  </si>
  <si>
    <t>100001711</t>
  </si>
  <si>
    <t>100001712</t>
  </si>
  <si>
    <t>100001713</t>
  </si>
  <si>
    <t>100001714</t>
  </si>
  <si>
    <t>100001715</t>
  </si>
  <si>
    <t>100001716</t>
  </si>
  <si>
    <t>100001717</t>
  </si>
  <si>
    <t>100001718</t>
  </si>
  <si>
    <t>100001719</t>
  </si>
  <si>
    <t>100001720</t>
  </si>
  <si>
    <t>100001721</t>
  </si>
  <si>
    <t>100001722</t>
  </si>
  <si>
    <t>100001723</t>
  </si>
  <si>
    <t>100001724</t>
  </si>
  <si>
    <t>100001725</t>
  </si>
  <si>
    <t>100001726</t>
  </si>
  <si>
    <t>100001727</t>
  </si>
  <si>
    <t>100001728</t>
  </si>
  <si>
    <t>100001729</t>
  </si>
  <si>
    <t>100001730</t>
  </si>
  <si>
    <t>100001731</t>
  </si>
  <si>
    <t>100001732</t>
  </si>
  <si>
    <t>100001733</t>
  </si>
  <si>
    <t>100001734</t>
  </si>
  <si>
    <t>100001735</t>
  </si>
  <si>
    <t>100001736</t>
  </si>
  <si>
    <t>100001737</t>
  </si>
  <si>
    <t>100001738</t>
  </si>
  <si>
    <t>100001739</t>
  </si>
  <si>
    <t>100001740</t>
  </si>
  <si>
    <t>100001741</t>
  </si>
  <si>
    <t>100001742</t>
  </si>
  <si>
    <t>100001743</t>
  </si>
  <si>
    <t>100001744</t>
  </si>
  <si>
    <t>100001745</t>
  </si>
  <si>
    <t>100001746</t>
  </si>
  <si>
    <t>100001747</t>
  </si>
  <si>
    <t>100001748</t>
  </si>
  <si>
    <t>100001749</t>
  </si>
  <si>
    <t>100001750</t>
  </si>
  <si>
    <t>100001751</t>
  </si>
  <si>
    <t>100001752</t>
  </si>
  <si>
    <t>100001753</t>
  </si>
  <si>
    <t>100001754</t>
  </si>
  <si>
    <t>100001755</t>
  </si>
  <si>
    <t>100001756</t>
  </si>
  <si>
    <t>100001757</t>
  </si>
  <si>
    <t>100001758</t>
  </si>
  <si>
    <t>100001759</t>
  </si>
  <si>
    <t>100001760</t>
  </si>
  <si>
    <t>100001761</t>
  </si>
  <si>
    <t>100001762</t>
  </si>
  <si>
    <t>100001763</t>
  </si>
  <si>
    <t>100001764</t>
  </si>
  <si>
    <t>100001765</t>
  </si>
  <si>
    <t>100001766</t>
  </si>
  <si>
    <t>100001767</t>
  </si>
  <si>
    <t>100001768</t>
  </si>
  <si>
    <t>100001769</t>
  </si>
  <si>
    <t>100001770</t>
  </si>
  <si>
    <t>100001771</t>
  </si>
  <si>
    <t>100001772</t>
  </si>
  <si>
    <t>100001773</t>
  </si>
  <si>
    <t>100001774</t>
  </si>
  <si>
    <t>100001775</t>
  </si>
  <si>
    <t>100001776</t>
  </si>
  <si>
    <t>100001777</t>
  </si>
  <si>
    <t>100001778</t>
  </si>
  <si>
    <t>100001779</t>
  </si>
  <si>
    <t>100001780</t>
  </si>
  <si>
    <t>100001781</t>
  </si>
  <si>
    <t>100001782</t>
  </si>
  <si>
    <t>100001783</t>
  </si>
  <si>
    <t>100001784</t>
  </si>
  <si>
    <t>100001785</t>
  </si>
  <si>
    <t>100001786</t>
  </si>
  <si>
    <t>100001787</t>
  </si>
  <si>
    <t>100001788</t>
  </si>
  <si>
    <t>100001789</t>
  </si>
  <si>
    <t>100001790</t>
  </si>
  <si>
    <t>100001791</t>
  </si>
  <si>
    <t>100001792</t>
  </si>
  <si>
    <t>100001793</t>
  </si>
  <si>
    <t>100001794</t>
  </si>
  <si>
    <t>100001795</t>
  </si>
  <si>
    <t>100001796</t>
  </si>
  <si>
    <t>100001797</t>
  </si>
  <si>
    <t>100001798</t>
  </si>
  <si>
    <t>100001799</t>
  </si>
  <si>
    <t>100001800</t>
  </si>
  <si>
    <t>100001801</t>
  </si>
  <si>
    <t>100001802</t>
  </si>
  <si>
    <t>100001803</t>
  </si>
  <si>
    <t>100001804</t>
  </si>
  <si>
    <t>100001805</t>
  </si>
  <si>
    <t>100001806</t>
  </si>
  <si>
    <t>100001807</t>
  </si>
  <si>
    <t>100001808</t>
  </si>
  <si>
    <t>100001809</t>
  </si>
  <si>
    <t>100001810</t>
  </si>
  <si>
    <t>100001811</t>
  </si>
  <si>
    <t>100001812</t>
  </si>
  <si>
    <t>100001813</t>
  </si>
  <si>
    <t>100001814</t>
  </si>
  <si>
    <t>100001815</t>
  </si>
  <si>
    <t>100001816</t>
  </si>
  <si>
    <t>100001817</t>
  </si>
  <si>
    <t>100001818</t>
  </si>
  <si>
    <t>100001819</t>
  </si>
  <si>
    <t>100001820</t>
  </si>
  <si>
    <t>100001821</t>
  </si>
  <si>
    <t>100001822</t>
  </si>
  <si>
    <t>100001823</t>
  </si>
  <si>
    <t>100001824</t>
  </si>
  <si>
    <t>100001825</t>
  </si>
  <si>
    <t>100001826</t>
  </si>
  <si>
    <t>100001827</t>
  </si>
  <si>
    <t>100001828</t>
  </si>
  <si>
    <t>100001829</t>
  </si>
  <si>
    <t>100001830</t>
  </si>
  <si>
    <t>100001831</t>
  </si>
  <si>
    <t>100001832</t>
  </si>
  <si>
    <t>100001833</t>
  </si>
  <si>
    <t>100001834</t>
  </si>
  <si>
    <t>100001835</t>
  </si>
  <si>
    <t>100001836</t>
  </si>
  <si>
    <t>100001837</t>
  </si>
  <si>
    <t>100001838</t>
  </si>
  <si>
    <t>100001839</t>
  </si>
  <si>
    <t>100001840</t>
  </si>
  <si>
    <t>100001841</t>
  </si>
  <si>
    <t>100001842</t>
  </si>
  <si>
    <t>100001843</t>
  </si>
  <si>
    <t>100001844</t>
  </si>
  <si>
    <t>100001845</t>
  </si>
  <si>
    <t>100001846</t>
  </si>
  <si>
    <t>100001847</t>
  </si>
  <si>
    <t>100001848</t>
  </si>
  <si>
    <t>100001849</t>
  </si>
  <si>
    <t>100001850</t>
  </si>
  <si>
    <t>100001851</t>
  </si>
  <si>
    <t>100001852</t>
  </si>
  <si>
    <t>100001853</t>
  </si>
  <si>
    <t>100001854</t>
  </si>
  <si>
    <t>100001855</t>
  </si>
  <si>
    <t>100001856</t>
  </si>
  <si>
    <t>100001857</t>
  </si>
  <si>
    <t>100001858</t>
  </si>
  <si>
    <t>100001859</t>
  </si>
  <si>
    <t>100001860</t>
  </si>
  <si>
    <t>100001861</t>
  </si>
  <si>
    <t>100001862</t>
  </si>
  <si>
    <t>100001863</t>
  </si>
  <si>
    <t>100001864</t>
  </si>
  <si>
    <t>100001865</t>
  </si>
  <si>
    <t>100001866</t>
  </si>
  <si>
    <t>100001867</t>
  </si>
  <si>
    <t>100001868</t>
  </si>
  <si>
    <t>100001869</t>
  </si>
  <si>
    <t>100001870</t>
  </si>
  <si>
    <t>100001871</t>
  </si>
  <si>
    <t>100001872</t>
  </si>
  <si>
    <t>100001873</t>
  </si>
  <si>
    <t>100001874</t>
  </si>
  <si>
    <t>100001875</t>
  </si>
  <si>
    <t>100001876</t>
  </si>
  <si>
    <t>100001877</t>
  </si>
  <si>
    <t>100001878</t>
  </si>
  <si>
    <t>100001879</t>
  </si>
  <si>
    <t>100001880</t>
  </si>
  <si>
    <t>100001881</t>
  </si>
  <si>
    <t>100001882</t>
  </si>
  <si>
    <t>100001883</t>
  </si>
  <si>
    <t>100001884</t>
  </si>
  <si>
    <t>100001885</t>
  </si>
  <si>
    <t>100001886</t>
  </si>
  <si>
    <t>100001887</t>
  </si>
  <si>
    <t>100001888</t>
  </si>
  <si>
    <t>100001889</t>
  </si>
  <si>
    <t>100001890</t>
  </si>
  <si>
    <t>100001891</t>
  </si>
  <si>
    <t>100001892</t>
  </si>
  <si>
    <t>100001893</t>
  </si>
  <si>
    <t>100001894</t>
  </si>
  <si>
    <t>100001895</t>
  </si>
  <si>
    <t>100001896</t>
  </si>
  <si>
    <t>100001897</t>
  </si>
  <si>
    <t>100001898</t>
  </si>
  <si>
    <t>100001899</t>
  </si>
  <si>
    <t>100001900</t>
  </si>
  <si>
    <t>100001901</t>
  </si>
  <si>
    <t>100001902</t>
  </si>
  <si>
    <t>100001903</t>
  </si>
  <si>
    <t>100001904</t>
  </si>
  <si>
    <t>100001905</t>
  </si>
  <si>
    <t>100001906</t>
  </si>
  <si>
    <t>100001907</t>
  </si>
  <si>
    <t>100001908</t>
  </si>
  <si>
    <t>100001909</t>
  </si>
  <si>
    <t>100001910</t>
  </si>
  <si>
    <t>100001911</t>
  </si>
  <si>
    <t>100001912</t>
  </si>
  <si>
    <t>100001913</t>
  </si>
  <si>
    <t>100001914</t>
  </si>
  <si>
    <t>100001915</t>
  </si>
  <si>
    <t>100001916</t>
  </si>
  <si>
    <t>100001917</t>
  </si>
  <si>
    <t>100001918</t>
  </si>
  <si>
    <t>100001919</t>
  </si>
  <si>
    <t>100001920</t>
  </si>
  <si>
    <t>100001921</t>
  </si>
  <si>
    <t>100001922</t>
  </si>
  <si>
    <t>100001923</t>
  </si>
  <si>
    <t>100001924</t>
  </si>
  <si>
    <t>100001925</t>
  </si>
  <si>
    <t>100001926</t>
  </si>
  <si>
    <t>100001927</t>
  </si>
  <si>
    <t>100001928</t>
  </si>
  <si>
    <t>100001929</t>
  </si>
  <si>
    <t>100001930</t>
  </si>
  <si>
    <t>100001931</t>
  </si>
  <si>
    <t>100001932</t>
  </si>
  <si>
    <t>100001933</t>
  </si>
  <si>
    <t>100001934</t>
  </si>
  <si>
    <t>100001935</t>
  </si>
  <si>
    <t>100001936</t>
  </si>
  <si>
    <t>100001937</t>
  </si>
  <si>
    <t>100001938</t>
  </si>
  <si>
    <t>100001939</t>
  </si>
  <si>
    <t>100001940</t>
  </si>
  <si>
    <t>100001941</t>
  </si>
  <si>
    <t>100001942</t>
  </si>
  <si>
    <t>100001943</t>
  </si>
  <si>
    <t>100001944</t>
  </si>
  <si>
    <t>100001945</t>
  </si>
  <si>
    <t>100001946</t>
  </si>
  <si>
    <t>100001947</t>
  </si>
  <si>
    <t>100001948</t>
  </si>
  <si>
    <t>100001949</t>
  </si>
  <si>
    <t>100001950</t>
  </si>
  <si>
    <t>100001951</t>
  </si>
  <si>
    <t>100001952</t>
  </si>
  <si>
    <t>100001953</t>
  </si>
  <si>
    <t>100001954</t>
  </si>
  <si>
    <t>100001955</t>
  </si>
  <si>
    <t>100001956</t>
  </si>
  <si>
    <t>100001957</t>
  </si>
  <si>
    <t>100001958</t>
  </si>
  <si>
    <t>100001959</t>
  </si>
  <si>
    <t>100001960</t>
  </si>
  <si>
    <t>100001961</t>
  </si>
  <si>
    <t>100001962</t>
  </si>
  <si>
    <t>100001963</t>
  </si>
  <si>
    <t>100001964</t>
  </si>
  <si>
    <t>100001965</t>
  </si>
  <si>
    <t>100001966</t>
  </si>
  <si>
    <t>100001967</t>
  </si>
  <si>
    <t>100001968</t>
  </si>
  <si>
    <t>100001969</t>
  </si>
  <si>
    <t>100001970</t>
  </si>
  <si>
    <t>100001971</t>
  </si>
  <si>
    <t>100001972</t>
  </si>
  <si>
    <t>100001973</t>
  </si>
  <si>
    <t>100001974</t>
  </si>
  <si>
    <t>100001975</t>
  </si>
  <si>
    <t>100001976</t>
  </si>
  <si>
    <t>100001977</t>
  </si>
  <si>
    <t>100001978</t>
  </si>
  <si>
    <t>100001979</t>
  </si>
  <si>
    <t>100001980</t>
  </si>
  <si>
    <t>100001981</t>
  </si>
  <si>
    <t>100001982</t>
  </si>
  <si>
    <t>100001983</t>
  </si>
  <si>
    <t>100001984</t>
  </si>
  <si>
    <t>100001985</t>
  </si>
  <si>
    <t>100001986</t>
  </si>
  <si>
    <t>100001987</t>
  </si>
  <si>
    <t>100001988</t>
  </si>
  <si>
    <t>100001989</t>
  </si>
  <si>
    <t>100001990</t>
  </si>
  <si>
    <t>100001991</t>
  </si>
  <si>
    <t>100001992</t>
  </si>
  <si>
    <t>100001993</t>
  </si>
  <si>
    <t>100001994</t>
  </si>
  <si>
    <t>100001995</t>
  </si>
  <si>
    <t>100001996</t>
  </si>
  <si>
    <t>100001997</t>
  </si>
  <si>
    <t>100001998</t>
  </si>
  <si>
    <t>100001999</t>
  </si>
  <si>
    <t>100002000</t>
  </si>
  <si>
    <t>100002001</t>
  </si>
  <si>
    <t>100002002</t>
  </si>
  <si>
    <t>100002003</t>
  </si>
  <si>
    <t>100002004</t>
  </si>
  <si>
    <t>100002005</t>
  </si>
  <si>
    <t>100002006</t>
  </si>
  <si>
    <t>100002007</t>
  </si>
  <si>
    <t>100002008</t>
  </si>
  <si>
    <t>100002009</t>
  </si>
  <si>
    <t>100002010</t>
  </si>
  <si>
    <t>100002011</t>
  </si>
  <si>
    <t>100002012</t>
  </si>
  <si>
    <t>100002013</t>
  </si>
  <si>
    <t>100002014</t>
  </si>
  <si>
    <t>100002015</t>
  </si>
  <si>
    <t>100002016</t>
  </si>
  <si>
    <t>100002017</t>
  </si>
  <si>
    <t>100002018</t>
  </si>
  <si>
    <t>100002019</t>
  </si>
  <si>
    <t>100002020</t>
  </si>
  <si>
    <t>100002021</t>
  </si>
  <si>
    <t>100002022</t>
  </si>
  <si>
    <t>100002023</t>
  </si>
  <si>
    <t>100002024</t>
  </si>
  <si>
    <t>100002025</t>
  </si>
  <si>
    <t>100002026</t>
  </si>
  <si>
    <t>100002027</t>
  </si>
  <si>
    <t>100002028</t>
  </si>
  <si>
    <t>100002029</t>
  </si>
  <si>
    <t>100002030</t>
  </si>
  <si>
    <t>100002031</t>
  </si>
  <si>
    <t>100002032</t>
  </si>
  <si>
    <t>100002033</t>
  </si>
  <si>
    <t>100002034</t>
  </si>
  <si>
    <t>100002035</t>
  </si>
  <si>
    <t>100002036</t>
  </si>
  <si>
    <t>100002037</t>
  </si>
  <si>
    <t>100002038</t>
  </si>
  <si>
    <t>100002039</t>
  </si>
  <si>
    <t>100002040</t>
  </si>
  <si>
    <t>100002041</t>
  </si>
  <si>
    <t>100002042</t>
  </si>
  <si>
    <t>100002043</t>
  </si>
  <si>
    <t>100002044</t>
  </si>
  <si>
    <t>100002045</t>
  </si>
  <si>
    <t>100002046</t>
  </si>
  <si>
    <t>100002047</t>
  </si>
  <si>
    <t>100002048</t>
  </si>
  <si>
    <t>100002049</t>
  </si>
  <si>
    <t>100002050</t>
  </si>
  <si>
    <t>100002051</t>
  </si>
  <si>
    <t>100002052</t>
  </si>
  <si>
    <t>100002053</t>
  </si>
  <si>
    <t>100002054</t>
  </si>
  <si>
    <t>100002055</t>
  </si>
  <si>
    <t>100002056</t>
  </si>
  <si>
    <t>100002057</t>
  </si>
  <si>
    <t>100002058</t>
  </si>
  <si>
    <t>100002059</t>
  </si>
  <si>
    <t>100002060</t>
  </si>
  <si>
    <t>100002061</t>
  </si>
  <si>
    <t>100002062</t>
  </si>
  <si>
    <t>100002063</t>
  </si>
  <si>
    <t>100002064</t>
  </si>
  <si>
    <t>100002065</t>
  </si>
  <si>
    <t>100002066</t>
  </si>
  <si>
    <t>100002067</t>
  </si>
  <si>
    <t>100002068</t>
  </si>
  <si>
    <t>100002069</t>
  </si>
  <si>
    <t>100002070</t>
  </si>
  <si>
    <t>100002071</t>
  </si>
  <si>
    <t>100002072</t>
  </si>
  <si>
    <t>100002073</t>
  </si>
  <si>
    <t>100002074</t>
  </si>
  <si>
    <t>100002075</t>
  </si>
  <si>
    <t>100002076</t>
  </si>
  <si>
    <t>100002077</t>
  </si>
  <si>
    <t>100002078</t>
  </si>
  <si>
    <t>100002079</t>
  </si>
  <si>
    <t>100002080</t>
  </si>
  <si>
    <t>100002081</t>
  </si>
  <si>
    <t>100002082</t>
  </si>
  <si>
    <t>100002083</t>
  </si>
  <si>
    <t>100002084</t>
  </si>
  <si>
    <t>100002085</t>
  </si>
  <si>
    <t>100002086</t>
  </si>
  <si>
    <t>100002087</t>
  </si>
  <si>
    <t>100002088</t>
  </si>
  <si>
    <t>100002089</t>
  </si>
  <si>
    <t>100002090</t>
  </si>
  <si>
    <t>100002091</t>
  </si>
  <si>
    <t>100002092</t>
  </si>
  <si>
    <t>100002093</t>
  </si>
  <si>
    <t>100002094</t>
  </si>
  <si>
    <t>100002095</t>
  </si>
  <si>
    <t>100002096</t>
  </si>
  <si>
    <t>100002097</t>
  </si>
  <si>
    <t>100002098</t>
  </si>
  <si>
    <t>100002099</t>
  </si>
  <si>
    <t>100002100</t>
  </si>
  <si>
    <t>100002101</t>
  </si>
  <si>
    <t>100002102</t>
  </si>
  <si>
    <t>100002103</t>
  </si>
  <si>
    <t>100002104</t>
  </si>
  <si>
    <t>100002105</t>
  </si>
  <si>
    <t>100002106</t>
  </si>
  <si>
    <t>100002107</t>
  </si>
  <si>
    <t>100002108</t>
  </si>
  <si>
    <t>100002109</t>
  </si>
  <si>
    <t>100002110</t>
  </si>
  <si>
    <t>100002111</t>
  </si>
  <si>
    <t>100002112</t>
  </si>
  <si>
    <t>100002113</t>
  </si>
  <si>
    <t>100002114</t>
  </si>
  <si>
    <t>100002115</t>
  </si>
  <si>
    <t>100002116</t>
  </si>
  <si>
    <t>100002117</t>
  </si>
  <si>
    <t>100002118</t>
  </si>
  <si>
    <t>100002119</t>
  </si>
  <si>
    <t>100002120</t>
  </si>
  <si>
    <t>100002121</t>
  </si>
  <si>
    <t>100002122</t>
  </si>
  <si>
    <t>100002123</t>
  </si>
  <si>
    <t>100002124</t>
  </si>
  <si>
    <t>100002125</t>
  </si>
  <si>
    <t>100002126</t>
  </si>
  <si>
    <t>100002127</t>
  </si>
  <si>
    <t>100002128</t>
  </si>
  <si>
    <t>100002129</t>
  </si>
  <si>
    <t>100002130</t>
  </si>
  <si>
    <t>100002131</t>
  </si>
  <si>
    <t>100002132</t>
  </si>
  <si>
    <t>100002133</t>
  </si>
  <si>
    <t>100002134</t>
  </si>
  <si>
    <t>100002135</t>
  </si>
  <si>
    <t>100002136</t>
  </si>
  <si>
    <t>100002137</t>
  </si>
  <si>
    <t>100002138</t>
  </si>
  <si>
    <t>100002139</t>
  </si>
  <si>
    <t>100002140</t>
  </si>
  <si>
    <t>100002141</t>
  </si>
  <si>
    <t>100002142</t>
  </si>
  <si>
    <t>100002143</t>
  </si>
  <si>
    <t>100002144</t>
  </si>
  <si>
    <t>100002145</t>
  </si>
  <si>
    <t>100002146</t>
  </si>
  <si>
    <t>100002147</t>
  </si>
  <si>
    <t>100002148</t>
  </si>
  <si>
    <t>100002149</t>
  </si>
  <si>
    <t>100002150</t>
  </si>
  <si>
    <t>100002151</t>
  </si>
  <si>
    <t>100002152</t>
  </si>
  <si>
    <t>100002153</t>
  </si>
  <si>
    <t>100002154</t>
  </si>
  <si>
    <t>100002155</t>
  </si>
  <si>
    <t>100002156</t>
  </si>
  <si>
    <t>100002157</t>
  </si>
  <si>
    <t>100002158</t>
  </si>
  <si>
    <t>100002159</t>
  </si>
  <si>
    <t>100002160</t>
  </si>
  <si>
    <t>100002161</t>
  </si>
  <si>
    <t>100002162</t>
  </si>
  <si>
    <t>100002163</t>
  </si>
  <si>
    <t>100002164</t>
  </si>
  <si>
    <t>100002165</t>
  </si>
  <si>
    <t>100002166</t>
  </si>
  <si>
    <t>100002167</t>
  </si>
  <si>
    <t>100002168</t>
  </si>
  <si>
    <t>100002169</t>
  </si>
  <si>
    <t>100002170</t>
  </si>
  <si>
    <t>100002171</t>
  </si>
  <si>
    <t>100002172</t>
  </si>
  <si>
    <t>100002173</t>
  </si>
  <si>
    <t>100002174</t>
  </si>
  <si>
    <t>100002175</t>
  </si>
  <si>
    <t>100002176</t>
  </si>
  <si>
    <t>100002177</t>
  </si>
  <si>
    <t>100002178</t>
  </si>
  <si>
    <t>100002179</t>
  </si>
  <si>
    <t>100002180</t>
  </si>
  <si>
    <t>100002181</t>
  </si>
  <si>
    <t>100002182</t>
  </si>
  <si>
    <t>100002183</t>
  </si>
  <si>
    <t>100002184</t>
  </si>
  <si>
    <t>100002185</t>
  </si>
  <si>
    <t>100002186</t>
  </si>
  <si>
    <t>100002187</t>
  </si>
  <si>
    <t>100002188</t>
  </si>
  <si>
    <t>100002189</t>
  </si>
  <si>
    <t>100002190</t>
  </si>
  <si>
    <t>100002191</t>
  </si>
  <si>
    <t>100002192</t>
  </si>
  <si>
    <t>100002193</t>
  </si>
  <si>
    <t>100002194</t>
  </si>
  <si>
    <t>100002195</t>
  </si>
  <si>
    <t>100002196</t>
  </si>
  <si>
    <t>100002197</t>
  </si>
  <si>
    <t>100002198</t>
  </si>
  <si>
    <t>100002199</t>
  </si>
  <si>
    <t>100002200</t>
  </si>
  <si>
    <t>100002201</t>
  </si>
  <si>
    <t>100002202</t>
  </si>
  <si>
    <t>100002203</t>
  </si>
  <si>
    <t>100002204</t>
  </si>
  <si>
    <t>100002205</t>
  </si>
  <si>
    <t>100002206</t>
  </si>
  <si>
    <t>100002207</t>
  </si>
  <si>
    <t>100002208</t>
  </si>
  <si>
    <t>100002209</t>
  </si>
  <si>
    <t>100002210</t>
  </si>
  <si>
    <t>100002211</t>
  </si>
  <si>
    <t>100002212</t>
  </si>
  <si>
    <t>100002213</t>
  </si>
  <si>
    <t>100002214</t>
  </si>
  <si>
    <t>100002215</t>
  </si>
  <si>
    <t>100002216</t>
  </si>
  <si>
    <t>100002217</t>
  </si>
  <si>
    <t>100002218</t>
  </si>
  <si>
    <t>100002219</t>
  </si>
  <si>
    <t>100002220</t>
  </si>
  <si>
    <t>100002221</t>
  </si>
  <si>
    <t>100002222</t>
  </si>
  <si>
    <t>100002223</t>
  </si>
  <si>
    <t>100002224</t>
  </si>
  <si>
    <t>100002225</t>
  </si>
  <si>
    <t>100002226</t>
  </si>
  <si>
    <t>100002227</t>
  </si>
  <si>
    <t>100002228</t>
  </si>
  <si>
    <t>100002229</t>
  </si>
  <si>
    <t>100002230</t>
  </si>
  <si>
    <t>100002231</t>
  </si>
  <si>
    <t>100002232</t>
  </si>
  <si>
    <t>100002233</t>
  </si>
  <si>
    <t>100002234</t>
  </si>
  <si>
    <t>100002235</t>
  </si>
  <si>
    <t>100002236</t>
  </si>
  <si>
    <t>100002237</t>
  </si>
  <si>
    <t>100002238</t>
  </si>
  <si>
    <t>100002239</t>
  </si>
  <si>
    <t>100002240</t>
  </si>
  <si>
    <t>100002241</t>
  </si>
  <si>
    <t>100002242</t>
  </si>
  <si>
    <t>100002243</t>
  </si>
  <si>
    <t>100002244</t>
  </si>
  <si>
    <t>100002245</t>
  </si>
  <si>
    <t>100002246</t>
  </si>
  <si>
    <t>100002247</t>
  </si>
  <si>
    <t>100002248</t>
  </si>
  <si>
    <t>100002249</t>
  </si>
  <si>
    <t>100002250</t>
  </si>
  <si>
    <t>100002251</t>
  </si>
  <si>
    <t>100002252</t>
  </si>
  <si>
    <t>100002253</t>
  </si>
  <si>
    <t>100002254</t>
  </si>
  <si>
    <t>100002255</t>
  </si>
  <si>
    <t>100002256</t>
  </si>
  <si>
    <t>100002257</t>
  </si>
  <si>
    <t>100002258</t>
  </si>
  <si>
    <t>100002259</t>
  </si>
  <si>
    <t>100002260</t>
  </si>
  <si>
    <t>100002261</t>
  </si>
  <si>
    <t>100002262</t>
  </si>
  <si>
    <t>100002263</t>
  </si>
  <si>
    <t>100002264</t>
  </si>
  <si>
    <t>100002265</t>
  </si>
  <si>
    <t>100002266</t>
  </si>
  <si>
    <t>100002267</t>
  </si>
  <si>
    <t>100002268</t>
  </si>
  <si>
    <t>100002269</t>
  </si>
  <si>
    <t>100002270</t>
  </si>
  <si>
    <t>100002271</t>
  </si>
  <si>
    <t>100002272</t>
  </si>
  <si>
    <t>100002273</t>
  </si>
  <si>
    <t>100002274</t>
  </si>
  <si>
    <t>100002275</t>
  </si>
  <si>
    <t>100002276</t>
  </si>
  <si>
    <t>100002277</t>
  </si>
  <si>
    <t>100002278</t>
  </si>
  <si>
    <t>100002279</t>
  </si>
  <si>
    <t>100002280</t>
  </si>
  <si>
    <t>100002281</t>
  </si>
  <si>
    <t>100002282</t>
  </si>
  <si>
    <t>100002283</t>
  </si>
  <si>
    <t>100002284</t>
  </si>
  <si>
    <t>100002285</t>
  </si>
  <si>
    <t>100002286</t>
  </si>
  <si>
    <t>100002287</t>
  </si>
  <si>
    <t>100002288</t>
  </si>
  <si>
    <t>100002289</t>
  </si>
  <si>
    <t>100002290</t>
  </si>
  <si>
    <t>100002291</t>
  </si>
  <si>
    <t>100002292</t>
  </si>
  <si>
    <t>100002293</t>
  </si>
  <si>
    <t>100002294</t>
  </si>
  <si>
    <t>100002295</t>
  </si>
  <si>
    <t>100002296</t>
  </si>
  <si>
    <t>100002297</t>
  </si>
  <si>
    <t>100002298</t>
  </si>
  <si>
    <t>100002299</t>
  </si>
  <si>
    <t>100002300</t>
  </si>
  <si>
    <t>100002301</t>
  </si>
  <si>
    <t>100002302</t>
  </si>
  <si>
    <t>100002303</t>
  </si>
  <si>
    <t>100002304</t>
  </si>
  <si>
    <t>100002305</t>
  </si>
  <si>
    <t>100002306</t>
  </si>
  <si>
    <t>100002307</t>
  </si>
  <si>
    <t>100002308</t>
  </si>
  <si>
    <t>100002309</t>
  </si>
  <si>
    <t>100002310</t>
  </si>
  <si>
    <t>100002311</t>
  </si>
  <si>
    <t>100002312</t>
  </si>
  <si>
    <t>100002313</t>
  </si>
  <si>
    <t>100002314</t>
  </si>
  <si>
    <t>100002315</t>
  </si>
  <si>
    <t>100002316</t>
  </si>
  <si>
    <t>100002317</t>
  </si>
  <si>
    <t>SX</t>
    <phoneticPr fontId="2"/>
  </si>
  <si>
    <t>MC</t>
    <phoneticPr fontId="2"/>
  </si>
  <si>
    <t>TL</t>
    <phoneticPr fontId="2"/>
  </si>
  <si>
    <t>WK</t>
    <phoneticPr fontId="2"/>
  </si>
  <si>
    <t>ZK</t>
    <phoneticPr fontId="2"/>
  </si>
  <si>
    <t>JPN</t>
    <phoneticPr fontId="2"/>
  </si>
  <si>
    <t>放送大</t>
    <rPh sb="0" eb="2">
      <t>ホウソウ</t>
    </rPh>
    <rPh sb="2" eb="3">
      <t>ダイ</t>
    </rPh>
    <phoneticPr fontId="2"/>
  </si>
  <si>
    <t>ﾎｳｿｳﾀﾞｲ</t>
    <phoneticPr fontId="2"/>
  </si>
  <si>
    <t>上田　健登</t>
  </si>
  <si>
    <t>大原　聖悟</t>
  </si>
  <si>
    <t>山﨑　広夢</t>
  </si>
  <si>
    <t>吉田　圭太</t>
  </si>
  <si>
    <t>井上　瑞貴</t>
  </si>
  <si>
    <t>尾川　颯太</t>
  </si>
  <si>
    <t>馬場　涼輔</t>
  </si>
  <si>
    <t>鈴木　堅考</t>
  </si>
  <si>
    <t>市原　詩音</t>
  </si>
  <si>
    <t>尾原　翔</t>
  </si>
  <si>
    <t>梶　慎介</t>
  </si>
  <si>
    <t>木之下　隆弘</t>
  </si>
  <si>
    <t>嵯峨　宙飛</t>
  </si>
  <si>
    <t>島村　夏惟</t>
  </si>
  <si>
    <t>藤浦　敦士</t>
  </si>
  <si>
    <t>宮澤　知希</t>
  </si>
  <si>
    <t>宮園　隼人</t>
  </si>
  <si>
    <t>井上　裕介</t>
  </si>
  <si>
    <t>糸井　拓哉</t>
  </si>
  <si>
    <t>米山　遼</t>
  </si>
  <si>
    <t>ｳｴﾀﾞ ｹﾝﾄ</t>
  </si>
  <si>
    <t>ｵｵﾊﾗ ｼｮｳｺﾞ</t>
  </si>
  <si>
    <t>ﾔﾏｻｷ ﾋﾛﾑ</t>
  </si>
  <si>
    <t>ﾖｼﾀﾞ ｹｲﾀ</t>
  </si>
  <si>
    <t>ｲﾉｳｴ ﾐｽﾞｷ</t>
  </si>
  <si>
    <t>ｵｶﾞﾜ ｿｳﾀ</t>
  </si>
  <si>
    <t>ｵｻﾞｷ ﾕｳｷ</t>
  </si>
  <si>
    <t>ｷﾓﾄ ｼﾞｭﾝﾍﾟｲ</t>
  </si>
  <si>
    <t>ﾀﾉ ﾏｻｷ</t>
  </si>
  <si>
    <t>ﾅｶﾀﾆ ﾀｸﾛｳ</t>
  </si>
  <si>
    <t>ﾀﾆ ﾊﾔﾄ</t>
  </si>
  <si>
    <t>ﾊﾞﾊﾞ ﾘｮｳｽｹ</t>
  </si>
  <si>
    <t>ｽｽﾞｷ ﾀｶﾉﾘ</t>
  </si>
  <si>
    <t>ｲｿﾀﾞ ｾｲﾀﾛｳ</t>
  </si>
  <si>
    <t>ｻｴｷ ﾕｷﾄ</t>
  </si>
  <si>
    <t>ｶｲｷﾀ ﾘｮｳｽｹ</t>
  </si>
  <si>
    <t>ｲﾁﾊﾗ ｼｵﾝ</t>
  </si>
  <si>
    <t>ｵﾊﾗ ｼｮｳ</t>
  </si>
  <si>
    <t>ｶｼﾞ ｼﾝｽｹ</t>
  </si>
  <si>
    <t>ｷﾉｼﾀ ﾀｶﾋﾛ</t>
  </si>
  <si>
    <t>ｻｶﾞ ﾕｳﾄ</t>
  </si>
  <si>
    <t>ｼﾏﾑﾗ ｶｲ</t>
  </si>
  <si>
    <t>ﾌｼﾞｳﾗ ｱﾂｼ</t>
  </si>
  <si>
    <t>ﾐﾔｻﾞﾜ ﾄﾓｷ</t>
  </si>
  <si>
    <t>ﾐﾔｿﾞﾉ ﾊﾔﾄ</t>
  </si>
  <si>
    <t>ｲﾉｳｴ ﾕｳｽｹ</t>
  </si>
  <si>
    <t>ｲﾄｲ ﾀｸﾔ</t>
  </si>
  <si>
    <t>ﾖﾈﾔﾏ ﾘｮｳ</t>
  </si>
  <si>
    <t>010802</t>
  </si>
  <si>
    <t>010528</t>
  </si>
  <si>
    <t>020109</t>
  </si>
  <si>
    <t>001218</t>
  </si>
  <si>
    <t>Hiromu</t>
  </si>
  <si>
    <t>KIMOTO</t>
  </si>
  <si>
    <t>TANO</t>
  </si>
  <si>
    <t>Masaki</t>
  </si>
  <si>
    <t>NAKATANI</t>
  </si>
  <si>
    <t>TANI</t>
  </si>
  <si>
    <t>Takanori</t>
  </si>
  <si>
    <t>ISODA</t>
  </si>
  <si>
    <t>Seitaro</t>
  </si>
  <si>
    <t>SAEKI</t>
  </si>
  <si>
    <t>Yukito</t>
  </si>
  <si>
    <t>KAIKITA</t>
  </si>
  <si>
    <t>ICHIHARA</t>
  </si>
  <si>
    <t>Takahiro</t>
  </si>
  <si>
    <t>SAGA</t>
  </si>
  <si>
    <t>Yuto</t>
  </si>
  <si>
    <t>SHIMAMURA</t>
  </si>
  <si>
    <t>FUJIURA</t>
  </si>
  <si>
    <t>MIYAZAWA</t>
  </si>
  <si>
    <t>MIYAZONO</t>
  </si>
  <si>
    <t>Akira</t>
  </si>
  <si>
    <t>ITOI</t>
  </si>
  <si>
    <t>YONEYAMA</t>
  </si>
  <si>
    <t>100002318</t>
  </si>
  <si>
    <t>100002319</t>
  </si>
  <si>
    <t>100002320</t>
  </si>
  <si>
    <t>100002321</t>
  </si>
  <si>
    <t>100002322</t>
  </si>
  <si>
    <t>100002323</t>
  </si>
  <si>
    <t>100002324</t>
  </si>
  <si>
    <t>100002325</t>
  </si>
  <si>
    <t>100002326</t>
  </si>
  <si>
    <t>100002327</t>
  </si>
  <si>
    <t>100002328</t>
  </si>
  <si>
    <t>100002329</t>
  </si>
  <si>
    <t>100002330</t>
  </si>
  <si>
    <t>100002331</t>
  </si>
  <si>
    <t>100002332</t>
  </si>
  <si>
    <t>100002333</t>
  </si>
  <si>
    <t>100002334</t>
  </si>
  <si>
    <t>100002335</t>
  </si>
  <si>
    <t>100002336</t>
  </si>
  <si>
    <t>100002337</t>
  </si>
  <si>
    <t>100002338</t>
  </si>
  <si>
    <t>100002339</t>
  </si>
  <si>
    <t>100002340</t>
  </si>
  <si>
    <t>100002341</t>
  </si>
  <si>
    <t>100002342</t>
  </si>
  <si>
    <t>100002343</t>
  </si>
  <si>
    <t>100002344</t>
  </si>
  <si>
    <t>100002345</t>
  </si>
  <si>
    <t>100002346</t>
  </si>
  <si>
    <t>100002347</t>
  </si>
  <si>
    <t>100002348</t>
  </si>
  <si>
    <t/>
  </si>
  <si>
    <t>加藤　千紘</t>
  </si>
  <si>
    <t>ｶﾄｳ ﾁﾋﾛ</t>
  </si>
  <si>
    <t>本宮　亜希子</t>
  </si>
  <si>
    <t>ﾎﾝｸﾞｳ ｱｷｺ</t>
  </si>
  <si>
    <t>飯倉　梨乃</t>
  </si>
  <si>
    <t>ｲｲｸﾗ ﾘﾉ</t>
  </si>
  <si>
    <t>大林　真緒</t>
  </si>
  <si>
    <t>ｵｵﾊﾞﾔｼ ﾏｵ</t>
  </si>
  <si>
    <t>綿田　真子</t>
  </si>
  <si>
    <t>ﾜﾀﾀﾞ ﾏｺ</t>
  </si>
  <si>
    <t>渡邉　美紅</t>
  </si>
  <si>
    <t>ﾜﾀﾅﾍﾞ ﾐｸ</t>
  </si>
  <si>
    <t>河原林　桃音</t>
  </si>
  <si>
    <t>ｶﾜﾗﾊﾞﾔｼ ﾓﾓﾈ</t>
  </si>
  <si>
    <t>長瀬　美七海</t>
  </si>
  <si>
    <t>ﾅｶﾞｾ ﾐﾅﾐ</t>
  </si>
  <si>
    <t>大岡 千咲</t>
  </si>
  <si>
    <t>ｵｵｵｶ ﾁｻｷ</t>
  </si>
  <si>
    <t>坂本　里利香</t>
  </si>
  <si>
    <t>ｻｶﾓﾄ ﾘﾘｶ</t>
  </si>
  <si>
    <t>020129</t>
  </si>
  <si>
    <t>KATO</t>
  </si>
  <si>
    <t>HONGU</t>
  </si>
  <si>
    <t>Akiko</t>
  </si>
  <si>
    <t>Rino</t>
  </si>
  <si>
    <t>OBAYASHI</t>
  </si>
  <si>
    <t>Mao</t>
  </si>
  <si>
    <t>WATADA</t>
  </si>
  <si>
    <t>Mako</t>
  </si>
  <si>
    <t>Miku</t>
  </si>
  <si>
    <t>KAWARABAYASHI</t>
  </si>
  <si>
    <t>Momone</t>
  </si>
  <si>
    <t>NAGASE</t>
  </si>
  <si>
    <t>OOKA</t>
  </si>
  <si>
    <t>Chisaki</t>
  </si>
  <si>
    <t>Asaka</t>
  </si>
  <si>
    <t>Ririka</t>
  </si>
  <si>
    <t>平安女学院大</t>
    <rPh sb="0" eb="2">
      <t>ヘイアン</t>
    </rPh>
    <rPh sb="2" eb="5">
      <t>ジョガクイン</t>
    </rPh>
    <rPh sb="5" eb="6">
      <t>ダイ</t>
    </rPh>
    <phoneticPr fontId="2"/>
  </si>
  <si>
    <t>ﾍｲｱﾝｼﾞｮｶﾞｸｲﾝﾀﾞｲ</t>
    <phoneticPr fontId="2"/>
  </si>
  <si>
    <t>放送大学関西</t>
  </si>
  <si>
    <t>東野　祥士</t>
  </si>
  <si>
    <t>樋口　航生</t>
  </si>
  <si>
    <t>石川　新</t>
  </si>
  <si>
    <t>花満　星哉</t>
  </si>
  <si>
    <t>山口　祐司</t>
  </si>
  <si>
    <t>大平　陸斗</t>
  </si>
  <si>
    <t>柴田　智広</t>
  </si>
  <si>
    <t>井上　夢大</t>
  </si>
  <si>
    <t>前田　啓太</t>
  </si>
  <si>
    <t>藤澤　丈</t>
  </si>
  <si>
    <t>藤原　晋伍</t>
  </si>
  <si>
    <t>永田　秀悟</t>
  </si>
  <si>
    <t>江端　康汰</t>
  </si>
  <si>
    <t>川野　樹生</t>
  </si>
  <si>
    <t>橘　周平</t>
  </si>
  <si>
    <t>大久保　開</t>
  </si>
  <si>
    <t>矢久保　慧</t>
  </si>
  <si>
    <t>田上　陽悠</t>
  </si>
  <si>
    <t>飯島　直祈</t>
  </si>
  <si>
    <t>井内　陽希</t>
  </si>
  <si>
    <t>石田　莉人</t>
  </si>
  <si>
    <t>本田　貴大</t>
  </si>
  <si>
    <t>松原　天馬</t>
  </si>
  <si>
    <t>阿川　晃平</t>
  </si>
  <si>
    <t>畑中　涼聖</t>
  </si>
  <si>
    <t>船戸　優</t>
  </si>
  <si>
    <t>八尾　康平</t>
  </si>
  <si>
    <t>植木　雄大</t>
  </si>
  <si>
    <t>關　憲行</t>
  </si>
  <si>
    <t>柳下　智史</t>
  </si>
  <si>
    <t>杉田　幸輝</t>
  </si>
  <si>
    <t>桐畑　創一</t>
  </si>
  <si>
    <t>西谷　好祐</t>
  </si>
  <si>
    <t>澤井　麟太郎</t>
  </si>
  <si>
    <t>石井　克樹</t>
  </si>
  <si>
    <t>二井　悠太</t>
  </si>
  <si>
    <t>田中　大督</t>
  </si>
  <si>
    <t>平田　岳</t>
  </si>
  <si>
    <t>宮田　耕太郎</t>
  </si>
  <si>
    <t>上坪　篤大</t>
  </si>
  <si>
    <t>鴛原　泰輝</t>
  </si>
  <si>
    <t>原　圭佑</t>
  </si>
  <si>
    <t>角谷　幸紀</t>
  </si>
  <si>
    <t>永岡　紘知</t>
  </si>
  <si>
    <t>宮﨑　龍斗</t>
  </si>
  <si>
    <t>松川　恵二郎</t>
  </si>
  <si>
    <t>戸田　侑希</t>
  </si>
  <si>
    <t>岡田　有音</t>
  </si>
  <si>
    <t>大石　陸斗</t>
  </si>
  <si>
    <t>小田　裕次郎</t>
  </si>
  <si>
    <t>ﾋｶﾞｼﾉ ｼｮｳｼﾞ</t>
  </si>
  <si>
    <t>ﾋｸﾞﾁ ｺｳｷ</t>
  </si>
  <si>
    <t>ｲｼｶﾜ ｱﾗﾀ</t>
  </si>
  <si>
    <t>ﾊﾅﾐﾂ ｾｲﾔ</t>
  </si>
  <si>
    <t>ﾔﾏｸﾞﾁ ﾄﾓﾔ</t>
  </si>
  <si>
    <t>ﾔﾏｸﾞﾁ ﾕｳｼﾞ</t>
  </si>
  <si>
    <t>ｵｵﾋﾗ ﾘｸﾄ</t>
  </si>
  <si>
    <t>ｼﾊﾞﾀ ﾄﾓﾋﾛ</t>
  </si>
  <si>
    <t>ｲﾉｳｴ ﾕｳﾀﾞｲ</t>
  </si>
  <si>
    <t>ﾀﾅﾍﾞ ﾎﾏﾚ</t>
  </si>
  <si>
    <t>ﾏｴﾀﾞ ｹｲﾀ</t>
  </si>
  <si>
    <t>ﾌｼﾞｻﾜ ｼﾞｮｳ</t>
  </si>
  <si>
    <t>ﾌｼﾞﾜﾗ ｼﾝｺﾞ</t>
  </si>
  <si>
    <t>ﾅｶﾞﾀ ｼｭｳｺﾞ</t>
  </si>
  <si>
    <t>ｴﾊﾞﾀ ｺｳﾀ</t>
  </si>
  <si>
    <t>ﾅｶﾔ ｺｳｼﾛｳ</t>
  </si>
  <si>
    <t>ｶﾜﾉ ｲﾂｷ</t>
  </si>
  <si>
    <t>ﾀﾁﾊﾞﾅ ｼｭｳﾍｲ</t>
  </si>
  <si>
    <t>ｵｵｸﾎﾞ ｶｲ</t>
  </si>
  <si>
    <t>ﾔｸﾎﾞ ｹｲ</t>
  </si>
  <si>
    <t>ﾀｶﾞﾐ ﾊﾙﾋｻ</t>
  </si>
  <si>
    <t>ｲｲｼﾞﾏ ﾅｵｷ</t>
  </si>
  <si>
    <t>ｲｳﾁ ﾊﾙｷ</t>
  </si>
  <si>
    <t>ｲｼﾀﾞ ﾘﾋﾄ</t>
  </si>
  <si>
    <t>ﾎﾝﾀﾞ ﾀｶﾋﾛ</t>
  </si>
  <si>
    <t>ﾏﾂﾊﾞﾗ ﾃﾝﾏ</t>
  </si>
  <si>
    <t>ｱｶﾞﾜ ｺｳﾍｲ</t>
  </si>
  <si>
    <t>ﾊﾀﾅｶ ﾘｮｳｾｲ</t>
  </si>
  <si>
    <t>ﾌﾅﾄ ﾕｳ</t>
  </si>
  <si>
    <t>ﾔｵ ｺｳﾍｲ</t>
  </si>
  <si>
    <t>ｳｴｷ ﾕｳﾀﾞｲ</t>
  </si>
  <si>
    <t>ｾｷ ﾉﾘﾕｷ</t>
  </si>
  <si>
    <t>ﾔｷﾞｼﾀ ﾄﾓｼ</t>
  </si>
  <si>
    <t>ｽｷﾞﾀ ｺｳｷ</t>
  </si>
  <si>
    <t>ｷﾘﾊﾀ ｿｳｲﾁ</t>
  </si>
  <si>
    <t>ﾆｼﾀﾆ ｺｳｽｹ</t>
  </si>
  <si>
    <t>ﾀﾆｸﾞﾁ ｷｮｳﾍｲ</t>
  </si>
  <si>
    <t>ｻﾜｲ ﾘﾝﾀﾛｳ</t>
  </si>
  <si>
    <t>ｲｼｲ ｶﾂｷ</t>
  </si>
  <si>
    <t>ﾌﾀｲ ﾕｳﾀ</t>
  </si>
  <si>
    <t>ﾀﾅｶ ﾀﾞｲｽｹ</t>
  </si>
  <si>
    <t>ﾋﾗﾀ ｶﾞｸ</t>
  </si>
  <si>
    <t>ﾐﾔﾀ ｺｳﾀﾛｳ</t>
  </si>
  <si>
    <t>ｶﾐﾂﾎﾞ ｱﾂﾋﾛ</t>
  </si>
  <si>
    <t>ｵｼﾊﾗ ﾀｲｷ</t>
  </si>
  <si>
    <t>ﾊﾗ ｹｲｽｹ</t>
  </si>
  <si>
    <t>ｶﾄﾞﾔ ｺｳｷ</t>
  </si>
  <si>
    <t>ﾅｶﾞｵｶ ﾋﾛﾄ</t>
  </si>
  <si>
    <t>ﾐﾔｻﾞｷ ﾘｭｳﾄ</t>
  </si>
  <si>
    <t>ﾏﾂｶﾜ ｹｲｼﾞﾛｳ</t>
  </si>
  <si>
    <t>ﾄﾀﾞ ﾕｳｷ</t>
  </si>
  <si>
    <t>ｵｶﾀﾞ ｱﾙﾄ</t>
  </si>
  <si>
    <t>ｵｵｲｼ ﾘｸﾄ</t>
  </si>
  <si>
    <t>ｵﾀﾞ ﾕｳｼﾞﾛｳ</t>
  </si>
  <si>
    <t>010413</t>
  </si>
  <si>
    <t>020220</t>
  </si>
  <si>
    <t>011023</t>
  </si>
  <si>
    <t>960611</t>
  </si>
  <si>
    <t>011125</t>
  </si>
  <si>
    <t>010430</t>
  </si>
  <si>
    <t>011204</t>
  </si>
  <si>
    <t>020309</t>
  </si>
  <si>
    <t>HIGASHINO</t>
  </si>
  <si>
    <t>HIRANO</t>
  </si>
  <si>
    <t>OHIRA</t>
  </si>
  <si>
    <t>FUJISAWA</t>
  </si>
  <si>
    <t>NAGATA</t>
  </si>
  <si>
    <t>EBATA</t>
  </si>
  <si>
    <t>NAKAYA</t>
  </si>
  <si>
    <t>TACHIBANA</t>
  </si>
  <si>
    <t>OKUBO</t>
  </si>
  <si>
    <t>YAKUBO</t>
  </si>
  <si>
    <t>TAGAMI</t>
  </si>
  <si>
    <t>IIJIMA</t>
  </si>
  <si>
    <t>IUCHI</t>
  </si>
  <si>
    <t>HONDA</t>
  </si>
  <si>
    <t>KAWAI</t>
  </si>
  <si>
    <t>AGAWA</t>
  </si>
  <si>
    <t>HATANAKA</t>
  </si>
  <si>
    <t>FUNATO</t>
  </si>
  <si>
    <t>YAO</t>
  </si>
  <si>
    <t>UEKI</t>
  </si>
  <si>
    <t>SEKI</t>
  </si>
  <si>
    <t>YAGISHITA</t>
  </si>
  <si>
    <t>KIRIHATA</t>
  </si>
  <si>
    <t>NISHITANI</t>
  </si>
  <si>
    <t>TANIGUCHI</t>
  </si>
  <si>
    <t>SAWAI</t>
  </si>
  <si>
    <t>FUTAI</t>
  </si>
  <si>
    <t>HIRATA</t>
  </si>
  <si>
    <t>MIYATA</t>
  </si>
  <si>
    <t xml:space="preserve">KAMITSUBO </t>
  </si>
  <si>
    <t>OSHIHARA</t>
  </si>
  <si>
    <t>HASEGAWA</t>
  </si>
  <si>
    <t>NAGAOKA</t>
  </si>
  <si>
    <t>MIYAZAKI</t>
  </si>
  <si>
    <t>TODA</t>
  </si>
  <si>
    <t>OISHI</t>
  </si>
  <si>
    <t>Shoji</t>
  </si>
  <si>
    <t>Arata</t>
  </si>
  <si>
    <t>Yuji</t>
  </si>
  <si>
    <t>Homare</t>
  </si>
  <si>
    <t>Jo</t>
  </si>
  <si>
    <t>Shingo</t>
  </si>
  <si>
    <t>Koshiro</t>
  </si>
  <si>
    <t>Shuhei</t>
  </si>
  <si>
    <t>Haruhisa</t>
  </si>
  <si>
    <t>Rihito</t>
  </si>
  <si>
    <t>Ryosei</t>
  </si>
  <si>
    <t>Katsuki</t>
  </si>
  <si>
    <t>Koichiro</t>
  </si>
  <si>
    <t>Noriyuki</t>
  </si>
  <si>
    <t>Tomoshi</t>
  </si>
  <si>
    <t>Soichi</t>
  </si>
  <si>
    <t>Kyohei</t>
  </si>
  <si>
    <t>Rintaro</t>
  </si>
  <si>
    <t>Gaku</t>
  </si>
  <si>
    <t>Atsuhiro</t>
  </si>
  <si>
    <t>Asahi</t>
  </si>
  <si>
    <t>Keisuke</t>
  </si>
  <si>
    <t>Ryuto</t>
  </si>
  <si>
    <t>Keijiro</t>
  </si>
  <si>
    <t>Aruto</t>
  </si>
  <si>
    <t>Yujiro</t>
  </si>
  <si>
    <t>水沼　千紘</t>
  </si>
  <si>
    <t>宮本　愛香</t>
  </si>
  <si>
    <t>田和　捺未</t>
  </si>
  <si>
    <t>浜田　愛梨</t>
  </si>
  <si>
    <t>中村　美紀</t>
  </si>
  <si>
    <t>三好　紗椰</t>
  </si>
  <si>
    <t>日野谷　レナ</t>
  </si>
  <si>
    <t>郡山　月花</t>
  </si>
  <si>
    <t>堀川　今日子</t>
  </si>
  <si>
    <t>宮川　千緒里</t>
  </si>
  <si>
    <t>粟津　志帆</t>
  </si>
  <si>
    <t>守永　恵美</t>
  </si>
  <si>
    <t>ﾐｽﾞﾇﾏ ﾁﾋﾛ</t>
  </si>
  <si>
    <t>ﾐﾔﾓﾄ ﾏﾅｶ</t>
  </si>
  <si>
    <t>ﾀﾜ ﾅﾂﾐ</t>
  </si>
  <si>
    <t>ﾊﾏﾀﾞ ｱｲﾘ</t>
  </si>
  <si>
    <t>ﾅｶﾑﾗ ﾐﾉﾘ</t>
  </si>
  <si>
    <t>ﾐﾖｼ ｻﾔ</t>
  </si>
  <si>
    <t>ﾋﾉﾀﾆ ﾚﾅ</t>
  </si>
  <si>
    <t>ｺｵﾘﾔﾏ ﾂｷｶ</t>
  </si>
  <si>
    <t>ﾎﾘｶﾜ ｷｮｳｺ</t>
  </si>
  <si>
    <t>ﾐﾔｶﾞﾜ ﾁｵﾘ</t>
  </si>
  <si>
    <t>ｸｼ ﾕｳｶ</t>
  </si>
  <si>
    <t>ｱﾜﾂﾞ ｼﾎ</t>
  </si>
  <si>
    <t>ﾓﾘﾅｶﾞ ｴﾐ</t>
  </si>
  <si>
    <t>011212</t>
  </si>
  <si>
    <t>010511</t>
  </si>
  <si>
    <t>020201</t>
  </si>
  <si>
    <t>MIZUNUMA</t>
  </si>
  <si>
    <t>TAWA</t>
  </si>
  <si>
    <t>MIYOSHI</t>
  </si>
  <si>
    <t>HINOTANI</t>
  </si>
  <si>
    <t>KORIYAMA</t>
  </si>
  <si>
    <t>HORIKAWA</t>
  </si>
  <si>
    <t>KUSHI</t>
  </si>
  <si>
    <t>AWAZU</t>
  </si>
  <si>
    <t>MORINAGA</t>
  </si>
  <si>
    <t>Yui</t>
  </si>
  <si>
    <t>Natsumi</t>
  </si>
  <si>
    <t>Airi</t>
  </si>
  <si>
    <t>Minori</t>
  </si>
  <si>
    <t>Saya</t>
  </si>
  <si>
    <t>Rena</t>
  </si>
  <si>
    <t>Tsukika</t>
  </si>
  <si>
    <t>Kyoko</t>
  </si>
  <si>
    <t>Chiori</t>
  </si>
  <si>
    <t>Yuka</t>
  </si>
  <si>
    <t>Shiho</t>
  </si>
  <si>
    <t>Emi</t>
  </si>
  <si>
    <t>100002349</t>
  </si>
  <si>
    <t>100002350</t>
  </si>
  <si>
    <t>100002351</t>
  </si>
  <si>
    <t>100002352</t>
  </si>
  <si>
    <t>100002353</t>
  </si>
  <si>
    <t>100002354</t>
  </si>
  <si>
    <t>100002355</t>
  </si>
  <si>
    <t>100002356</t>
  </si>
  <si>
    <t>100002357</t>
  </si>
  <si>
    <t>100002358</t>
  </si>
  <si>
    <t>100002359</t>
  </si>
  <si>
    <t>100002360</t>
  </si>
  <si>
    <t>100002361</t>
  </si>
  <si>
    <t>100002362</t>
  </si>
  <si>
    <t>100002363</t>
  </si>
  <si>
    <t>100002364</t>
  </si>
  <si>
    <t>100002365</t>
  </si>
  <si>
    <t>100002366</t>
  </si>
  <si>
    <t>100002367</t>
  </si>
  <si>
    <t>100002368</t>
  </si>
  <si>
    <t>100002369</t>
  </si>
  <si>
    <t>100002370</t>
  </si>
  <si>
    <t>100002371</t>
  </si>
  <si>
    <t>100002372</t>
  </si>
  <si>
    <t>100002373</t>
  </si>
  <si>
    <t>100002374</t>
  </si>
  <si>
    <t>100002375</t>
  </si>
  <si>
    <t>100002376</t>
  </si>
  <si>
    <t>100002377</t>
  </si>
  <si>
    <t>100002378</t>
  </si>
  <si>
    <t>100002379</t>
  </si>
  <si>
    <t>100002380</t>
  </si>
  <si>
    <t>100002381</t>
  </si>
  <si>
    <t>100002382</t>
  </si>
  <si>
    <t>100002383</t>
  </si>
  <si>
    <t>100002384</t>
  </si>
  <si>
    <t>100002385</t>
  </si>
  <si>
    <t>100002386</t>
  </si>
  <si>
    <t>100002388</t>
  </si>
  <si>
    <t>100002389</t>
  </si>
  <si>
    <t>種目３</t>
    <rPh sb="0" eb="2">
      <t>シュモク</t>
    </rPh>
    <phoneticPr fontId="2"/>
  </si>
  <si>
    <t>コード３</t>
    <phoneticPr fontId="2"/>
  </si>
  <si>
    <t>コード３ 0記録</t>
    <rPh sb="6" eb="8">
      <t>キロク</t>
    </rPh>
    <phoneticPr fontId="2"/>
  </si>
  <si>
    <t>種目3</t>
    <rPh sb="0" eb="2">
      <t>シュモク</t>
    </rPh>
    <phoneticPr fontId="2"/>
  </si>
  <si>
    <t>コード3</t>
    <phoneticPr fontId="2"/>
  </si>
  <si>
    <t>TAKAYASU</t>
  </si>
  <si>
    <t>兵庫医科大学</t>
  </si>
  <si>
    <t>大阪医科薬科大学</t>
  </si>
  <si>
    <t>神戸薬科大学　</t>
  </si>
  <si>
    <t>大和大学</t>
  </si>
  <si>
    <t>清水　功一朗</t>
  </si>
  <si>
    <t>今井　由伸</t>
  </si>
  <si>
    <t>吉田　肖聡</t>
  </si>
  <si>
    <t>斎藤　翔也</t>
  </si>
  <si>
    <t>高田　皓太郎</t>
  </si>
  <si>
    <t>林　昇</t>
  </si>
  <si>
    <t>井渕　優馬</t>
  </si>
  <si>
    <t>中谷　賢太朗</t>
  </si>
  <si>
    <t>首藤　大</t>
  </si>
  <si>
    <t>鶴崎　誠</t>
  </si>
  <si>
    <t>田鳥　創太</t>
  </si>
  <si>
    <t>岡田　晃成</t>
  </si>
  <si>
    <t>大村　一斗</t>
  </si>
  <si>
    <t>佐藤　颯</t>
  </si>
  <si>
    <t>横井　友基</t>
  </si>
  <si>
    <t>安藤　正紀</t>
  </si>
  <si>
    <t>牧　蒼太</t>
  </si>
  <si>
    <t>金原　淳晟</t>
  </si>
  <si>
    <t>中尾　心哉</t>
  </si>
  <si>
    <t>八木　悠晟</t>
  </si>
  <si>
    <t>野呂　仁人</t>
  </si>
  <si>
    <t>栂尾　鷹兵</t>
  </si>
  <si>
    <t>松本　汰壱</t>
  </si>
  <si>
    <t>稲山　太郎</t>
  </si>
  <si>
    <t>齊藤　颯</t>
  </si>
  <si>
    <t>遠藤　耕介</t>
  </si>
  <si>
    <t>北辻　巴樹</t>
  </si>
  <si>
    <t>栗林　隼正</t>
  </si>
  <si>
    <t>伊藤　光輝</t>
  </si>
  <si>
    <t>谷口　晴信</t>
  </si>
  <si>
    <t>大石　晃嗣</t>
  </si>
  <si>
    <t>細野　颯人</t>
  </si>
  <si>
    <t>相生　敦海</t>
  </si>
  <si>
    <t>寺井　智也</t>
  </si>
  <si>
    <t>藤本　皓士</t>
  </si>
  <si>
    <t>小塚　創太</t>
  </si>
  <si>
    <t>今関　康明</t>
  </si>
  <si>
    <t>小林　一稀</t>
  </si>
  <si>
    <t>清水　優輝</t>
  </si>
  <si>
    <t>稲田　和樹</t>
  </si>
  <si>
    <t>朝日　靖博</t>
  </si>
  <si>
    <t>小島　健誠</t>
  </si>
  <si>
    <t>西村　晟太朗</t>
  </si>
  <si>
    <t>松田　慎太郎</t>
  </si>
  <si>
    <t>竹内　蒼真</t>
  </si>
  <si>
    <t>川北　脩斗</t>
  </si>
  <si>
    <t>田口 龍</t>
  </si>
  <si>
    <t>中屋　宏志郎</t>
  </si>
  <si>
    <t>山崎　崇嗣</t>
  </si>
  <si>
    <t>西田　拓暉</t>
  </si>
  <si>
    <t>大石　真也</t>
  </si>
  <si>
    <t>田巻　月雅</t>
  </si>
  <si>
    <t>深田　拓海</t>
  </si>
  <si>
    <t>森　大雅</t>
  </si>
  <si>
    <t>沖　千紘</t>
  </si>
  <si>
    <t>新納　大基</t>
  </si>
  <si>
    <t>髙橋　慧伍</t>
  </si>
  <si>
    <t>野﨑　龍海</t>
  </si>
  <si>
    <t>中村　大哉</t>
  </si>
  <si>
    <t>松本　直樹</t>
  </si>
  <si>
    <t>船戸　洋</t>
  </si>
  <si>
    <t>高木　恒</t>
  </si>
  <si>
    <t>濱橋　雅幸</t>
  </si>
  <si>
    <t>尾崎　友基</t>
  </si>
  <si>
    <t>谷　颯人</t>
  </si>
  <si>
    <t>濱口　虎汰郎</t>
  </si>
  <si>
    <t>田野　雅樹</t>
  </si>
  <si>
    <t>木本　純平</t>
  </si>
  <si>
    <t>藤井　新</t>
  </si>
  <si>
    <t>中谷　拓郎</t>
  </si>
  <si>
    <t>川谷内　啓太</t>
  </si>
  <si>
    <t>内田　晃太</t>
  </si>
  <si>
    <t>樋口　航</t>
  </si>
  <si>
    <t>松崎　太星</t>
  </si>
  <si>
    <t>平野　塁</t>
  </si>
  <si>
    <t>松田　真治</t>
  </si>
  <si>
    <t>西尾　晃太</t>
  </si>
  <si>
    <t>別所　響</t>
  </si>
  <si>
    <t>森髙　颯治朗</t>
  </si>
  <si>
    <t>琴寄　晴仁</t>
  </si>
  <si>
    <t>富士　克哉</t>
  </si>
  <si>
    <t>吉元　陽太朗</t>
  </si>
  <si>
    <t>宮崎　稜</t>
  </si>
  <si>
    <t>小玉　啓太</t>
  </si>
  <si>
    <t>新崎　匠真</t>
  </si>
  <si>
    <t>和中　龍一郎</t>
  </si>
  <si>
    <t>井上　駿人</t>
  </si>
  <si>
    <t>重松　星矢</t>
  </si>
  <si>
    <t>黒田　翔貴</t>
  </si>
  <si>
    <t>水波　航輔</t>
  </si>
  <si>
    <t>中嶋　佑</t>
  </si>
  <si>
    <t>當房　樹</t>
  </si>
  <si>
    <t>中西　隆世</t>
  </si>
  <si>
    <t>濱中　祥伍</t>
  </si>
  <si>
    <t>矢部　隼也</t>
  </si>
  <si>
    <t>村田　直樹</t>
  </si>
  <si>
    <t>亀田　仁一路</t>
  </si>
  <si>
    <t>栗原　拓海</t>
  </si>
  <si>
    <t>森　亮太朗</t>
  </si>
  <si>
    <t>石黒　慶史</t>
  </si>
  <si>
    <t>池村　剛志</t>
  </si>
  <si>
    <t>坂本　亘生</t>
  </si>
  <si>
    <t>高梨　有仁</t>
  </si>
  <si>
    <t>濱田　澪</t>
  </si>
  <si>
    <t>松井　健斗</t>
  </si>
  <si>
    <t>岡田　寛人</t>
  </si>
  <si>
    <t>梅野　真生</t>
  </si>
  <si>
    <t>安達　匠</t>
  </si>
  <si>
    <t>鄭　晟皓</t>
  </si>
  <si>
    <t>髙橋　惇寿</t>
  </si>
  <si>
    <t>岩崎　光起</t>
  </si>
  <si>
    <t>中喜多　和孝</t>
  </si>
  <si>
    <t>泉　竣哉</t>
  </si>
  <si>
    <t>山﨑　貴仁</t>
  </si>
  <si>
    <t>富田　和宏</t>
  </si>
  <si>
    <t>平野　達也</t>
  </si>
  <si>
    <t>茶圓　裕希</t>
  </si>
  <si>
    <t>競　友哉</t>
  </si>
  <si>
    <t>小宮路　大翔</t>
  </si>
  <si>
    <t>今泉　蓮</t>
  </si>
  <si>
    <t>二ノ宮　裕平</t>
  </si>
  <si>
    <t>中村　祐也</t>
  </si>
  <si>
    <t>柴田　桂吾</t>
  </si>
  <si>
    <t>大月　勇典</t>
  </si>
  <si>
    <t>松﨑　智也</t>
  </si>
  <si>
    <t>山城　良汰</t>
  </si>
  <si>
    <t>山口　勇樹</t>
  </si>
  <si>
    <t>松阪　駿希</t>
  </si>
  <si>
    <t>杉浦　正吾</t>
  </si>
  <si>
    <t>髙嶋　敬祐</t>
  </si>
  <si>
    <t>八田　晴生</t>
  </si>
  <si>
    <t>梶川　裕貴</t>
  </si>
  <si>
    <t>細見　大樹</t>
  </si>
  <si>
    <t>中東　大輔</t>
  </si>
  <si>
    <t>平井　柊太</t>
  </si>
  <si>
    <t>浦田　昂生</t>
  </si>
  <si>
    <t>松原　渓士朗</t>
  </si>
  <si>
    <t>永本　洋佑</t>
  </si>
  <si>
    <t>鬼塚　秀斗</t>
  </si>
  <si>
    <t>粟井　駿平</t>
  </si>
  <si>
    <t>小泉　成</t>
  </si>
  <si>
    <t>小嶋　郁依斗</t>
  </si>
  <si>
    <t>杉本　和己</t>
  </si>
  <si>
    <t>多田　颯太</t>
  </si>
  <si>
    <t>中村　光稀</t>
  </si>
  <si>
    <t>山口　太誉</t>
  </si>
  <si>
    <t>弓取　天喜</t>
  </si>
  <si>
    <t>大久保　颯汰</t>
  </si>
  <si>
    <t>中安　琢登</t>
  </si>
  <si>
    <t>山本　雄大</t>
  </si>
  <si>
    <t>坂口　昇大</t>
  </si>
  <si>
    <t>富永　健心</t>
  </si>
  <si>
    <t>中野　龍治</t>
  </si>
  <si>
    <t>千田　康弘</t>
  </si>
  <si>
    <t>新居　裕大</t>
  </si>
  <si>
    <t>大橋　怜央</t>
  </si>
  <si>
    <t>馬塲　海翔</t>
  </si>
  <si>
    <t>安藤　光輝</t>
  </si>
  <si>
    <t>奥村　孝太郎</t>
  </si>
  <si>
    <t>村上　真矢</t>
  </si>
  <si>
    <t>西山　樹</t>
  </si>
  <si>
    <t>杉本　壮吾</t>
  </si>
  <si>
    <t>喜代田　悠輝</t>
  </si>
  <si>
    <t>伊部　智哉</t>
  </si>
  <si>
    <t>八木　翔也</t>
  </si>
  <si>
    <t>北澤　蒼梧</t>
  </si>
  <si>
    <t>南部　海斗</t>
  </si>
  <si>
    <t>樽見　遊佑</t>
  </si>
  <si>
    <t>竪山　泰正</t>
  </si>
  <si>
    <t>中谷　知博</t>
  </si>
  <si>
    <t>米田　陽太</t>
  </si>
  <si>
    <t>松川　敏徳</t>
  </si>
  <si>
    <t>長谷部　豪</t>
  </si>
  <si>
    <t>高原　健</t>
  </si>
  <si>
    <t>磯田　晴太郎</t>
  </si>
  <si>
    <t>海北　遼介</t>
  </si>
  <si>
    <t>佐伯　有輝人</t>
  </si>
  <si>
    <t>杉島　匠</t>
  </si>
  <si>
    <t>土原　優太</t>
  </si>
  <si>
    <t>永井　純平</t>
  </si>
  <si>
    <t>早川　悠也</t>
  </si>
  <si>
    <t>伏本　カーディン</t>
  </si>
  <si>
    <t>矢守　志穏</t>
  </si>
  <si>
    <t>上村　侑</t>
  </si>
  <si>
    <t>中田　小太郎</t>
  </si>
  <si>
    <t>安藤　亮介</t>
  </si>
  <si>
    <t>吉川　知宏</t>
  </si>
  <si>
    <t>板谷　太郎</t>
  </si>
  <si>
    <t>柴田　直人</t>
  </si>
  <si>
    <t>前迫　哲史</t>
  </si>
  <si>
    <t>平野　雅浩</t>
  </si>
  <si>
    <t>葭山　稜</t>
  </si>
  <si>
    <t>金子　青矢</t>
  </si>
  <si>
    <t>柿原　直季</t>
  </si>
  <si>
    <t>河合　翔太</t>
  </si>
  <si>
    <t>石原　尚輝</t>
  </si>
  <si>
    <t>藤田　勲</t>
  </si>
  <si>
    <t>前田　拓海</t>
  </si>
  <si>
    <t>山本　空知</t>
  </si>
  <si>
    <t>高木　拓人</t>
  </si>
  <si>
    <t>竹中　慎裕</t>
  </si>
  <si>
    <t>立石　陽斗</t>
  </si>
  <si>
    <t>佐藤　智也</t>
  </si>
  <si>
    <t>平山　銀次郎</t>
  </si>
  <si>
    <t>三谷　崇将</t>
  </si>
  <si>
    <t>藤瀬　健</t>
  </si>
  <si>
    <t>太田　壮優</t>
  </si>
  <si>
    <t>猿渡　善斗</t>
  </si>
  <si>
    <t>衣笠　拓実</t>
  </si>
  <si>
    <t>阪崎　祐太</t>
  </si>
  <si>
    <t>児島　翔太</t>
  </si>
  <si>
    <t>米田　翔太</t>
  </si>
  <si>
    <t>下里　淳司</t>
  </si>
  <si>
    <t>川本　源一郎</t>
  </si>
  <si>
    <t>春田　展幸</t>
  </si>
  <si>
    <t>平野　渚生</t>
  </si>
  <si>
    <t>田原　大暉</t>
  </si>
  <si>
    <t>山下　遼也</t>
  </si>
  <si>
    <t>前川　誠之介</t>
  </si>
  <si>
    <t>昆陽　海士</t>
  </si>
  <si>
    <t>桐月　健斗</t>
  </si>
  <si>
    <t>大西　遼太郎</t>
  </si>
  <si>
    <t>立花　元希</t>
  </si>
  <si>
    <t>永野　隆丞</t>
  </si>
  <si>
    <t>平井　遥次朗</t>
  </si>
  <si>
    <t>坂本　裕太</t>
  </si>
  <si>
    <t>山口　智也</t>
  </si>
  <si>
    <t>松岡　泰貴</t>
  </si>
  <si>
    <t>櫻井　悠登</t>
  </si>
  <si>
    <t>後藤　槙翼</t>
  </si>
  <si>
    <t>髙味　珠眞</t>
  </si>
  <si>
    <t>寺谷　光汰</t>
  </si>
  <si>
    <t>寺谷　壮汰</t>
  </si>
  <si>
    <t>平野　幸季</t>
  </si>
  <si>
    <t>藤村　晴夫</t>
  </si>
  <si>
    <t>田中　俊輔</t>
  </si>
  <si>
    <t>正田　陽人</t>
  </si>
  <si>
    <t>濟木　圭介</t>
  </si>
  <si>
    <t>田崎　奨真</t>
  </si>
  <si>
    <t>宅間　泰河</t>
  </si>
  <si>
    <t>高松　千也</t>
  </si>
  <si>
    <t>浅尾　颯</t>
  </si>
  <si>
    <t>茨木　大和</t>
  </si>
  <si>
    <t>柏堂　翔太</t>
  </si>
  <si>
    <t>河村　颯志</t>
  </si>
  <si>
    <t>呉原　昌希</t>
  </si>
  <si>
    <t>河内山　広基</t>
  </si>
  <si>
    <t>小西　巧海</t>
  </si>
  <si>
    <t>新田　颯斗</t>
  </si>
  <si>
    <t>鶴崎　柊太</t>
  </si>
  <si>
    <t>服部　結月</t>
  </si>
  <si>
    <t>平岡　照土</t>
  </si>
  <si>
    <t>廣野　温大</t>
  </si>
  <si>
    <t>古川　弘人</t>
  </si>
  <si>
    <t>古谷　皆人</t>
  </si>
  <si>
    <t>本多　凌生</t>
  </si>
  <si>
    <t>三原　光</t>
  </si>
  <si>
    <t>宮本　康成</t>
  </si>
  <si>
    <t>宗石　悠希</t>
  </si>
  <si>
    <t>安本　晃時</t>
  </si>
  <si>
    <t>祐島　陸人</t>
  </si>
  <si>
    <t>伊藤　？晟</t>
  </si>
  <si>
    <t>大岡　諒真</t>
  </si>
  <si>
    <t>出口　泰成</t>
  </si>
  <si>
    <t>中村　悦人</t>
  </si>
  <si>
    <t>髙野　龍也</t>
  </si>
  <si>
    <t>北野　陽大</t>
  </si>
  <si>
    <t>有冨　智哉</t>
  </si>
  <si>
    <t>田鍋　帆稀</t>
  </si>
  <si>
    <t>徳田　尚也</t>
  </si>
  <si>
    <t>神谷　瑞貴</t>
  </si>
  <si>
    <t>森下　太揮</t>
  </si>
  <si>
    <t>中岡　太陽</t>
  </si>
  <si>
    <t>安藤　優太</t>
  </si>
  <si>
    <t>的場　凌</t>
  </si>
  <si>
    <t>福塚　亮介</t>
  </si>
  <si>
    <t>細見　健太</t>
  </si>
  <si>
    <t>松本　功一</t>
  </si>
  <si>
    <t>杉本　誠大</t>
  </si>
  <si>
    <t>山下　新史</t>
  </si>
  <si>
    <t>横山　志穏</t>
  </si>
  <si>
    <t>依岡　朋紀</t>
  </si>
  <si>
    <t>豕瀬　友徳</t>
  </si>
  <si>
    <t>細田　修平</t>
  </si>
  <si>
    <t>土谷　将太郎</t>
  </si>
  <si>
    <t>藤島　早登</t>
  </si>
  <si>
    <t>白矢　昂汰</t>
  </si>
  <si>
    <t>櫻井　春誓</t>
  </si>
  <si>
    <t>臼井　健悟</t>
  </si>
  <si>
    <t>山田　悠太</t>
  </si>
  <si>
    <t>安井　涼</t>
  </si>
  <si>
    <t>栗山　玲温</t>
  </si>
  <si>
    <t>山本　想真</t>
  </si>
  <si>
    <t>宜野座金　流亜</t>
  </si>
  <si>
    <t>島田　昌佳</t>
  </si>
  <si>
    <t>日下　樹</t>
  </si>
  <si>
    <t>坂東　雄大</t>
  </si>
  <si>
    <t>小林　那緒</t>
  </si>
  <si>
    <t>三村　颯</t>
  </si>
  <si>
    <t>中田　祐伍</t>
  </si>
  <si>
    <t>古田　七海</t>
  </si>
  <si>
    <t>白髭　洋介</t>
  </si>
  <si>
    <t>谷口　響平</t>
  </si>
  <si>
    <t>堀内　毅</t>
  </si>
  <si>
    <t>前田　旺佳</t>
  </si>
  <si>
    <t>伊藤　憧</t>
  </si>
  <si>
    <t>柊　勇飛</t>
  </si>
  <si>
    <t>三本木　優也</t>
  </si>
  <si>
    <t>富永　悠太</t>
  </si>
  <si>
    <t>増田　大誠</t>
  </si>
  <si>
    <t>市井　祐雅</t>
  </si>
  <si>
    <t>高橋　樹</t>
  </si>
  <si>
    <t>藤木　悠里</t>
  </si>
  <si>
    <t>瑜伽　日和</t>
  </si>
  <si>
    <t>魚谷　朋哉</t>
  </si>
  <si>
    <t>櫻井　晃平</t>
  </si>
  <si>
    <t>岸田　朋己</t>
  </si>
  <si>
    <t>浅田　和樹</t>
  </si>
  <si>
    <t>神崎　俊孝</t>
  </si>
  <si>
    <t>前川　昂輝</t>
  </si>
  <si>
    <t>山添　裕生</t>
  </si>
  <si>
    <t>菅野　蛍斗</t>
  </si>
  <si>
    <t>大門　賢斗</t>
  </si>
  <si>
    <t>木田　慧司</t>
  </si>
  <si>
    <t>柏木　駿弥</t>
  </si>
  <si>
    <t>清水　大地</t>
  </si>
  <si>
    <t>松木　聖直</t>
  </si>
  <si>
    <t>田中　佑弥</t>
  </si>
  <si>
    <t>野田　昂汰</t>
  </si>
  <si>
    <t>松原　光汰</t>
  </si>
  <si>
    <t>藤原　翔真</t>
  </si>
  <si>
    <t>田中　柊</t>
  </si>
  <si>
    <t>渡邊　准基</t>
  </si>
  <si>
    <t>山中　聡一郎</t>
  </si>
  <si>
    <t>吉田　勇</t>
  </si>
  <si>
    <t>両見　颯真</t>
  </si>
  <si>
    <t>村上　隆晃</t>
  </si>
  <si>
    <t>上田　浩輔</t>
  </si>
  <si>
    <t>岡本　真樹</t>
  </si>
  <si>
    <t>玉川　正純</t>
  </si>
  <si>
    <t>島本　賢志</t>
  </si>
  <si>
    <t>藤江　成歩</t>
  </si>
  <si>
    <t>吾郷　優介</t>
  </si>
  <si>
    <t>坂本　真駿</t>
  </si>
  <si>
    <t>九野　耀太</t>
  </si>
  <si>
    <t>岡田　大典</t>
  </si>
  <si>
    <t>川瀬　翔大</t>
  </si>
  <si>
    <t>草垣　涼太</t>
  </si>
  <si>
    <t>櫻井　清剛</t>
  </si>
  <si>
    <t>関　裕大</t>
  </si>
  <si>
    <t>高辻　正広</t>
  </si>
  <si>
    <t>髙村　響</t>
  </si>
  <si>
    <t>田上　凌真</t>
  </si>
  <si>
    <t>中井　歩夢</t>
  </si>
  <si>
    <t>早津　光</t>
  </si>
  <si>
    <t>兵頭　拓真</t>
  </si>
  <si>
    <t>山本　太陽</t>
  </si>
  <si>
    <t>宮腰　連</t>
  </si>
  <si>
    <t>田中　祐世</t>
  </si>
  <si>
    <t>中沢　実夢</t>
  </si>
  <si>
    <t>木村　彰吾</t>
  </si>
  <si>
    <t>田邉　大輝</t>
  </si>
  <si>
    <t>木子　雄斗</t>
  </si>
  <si>
    <t>上村　壮吾</t>
  </si>
  <si>
    <t>鷹野　優士</t>
  </si>
  <si>
    <t>山下　玲皇</t>
  </si>
  <si>
    <t>泉　翔太</t>
  </si>
  <si>
    <t>粟野　聖瑳</t>
  </si>
  <si>
    <t>中澤　孝太</t>
  </si>
  <si>
    <t>佐々木　良徳</t>
  </si>
  <si>
    <t>荒川　潤</t>
  </si>
  <si>
    <t>北谷　宏人</t>
  </si>
  <si>
    <t>三木　颯大</t>
  </si>
  <si>
    <t>飯田　晃也</t>
  </si>
  <si>
    <t>赤松　蒼太</t>
  </si>
  <si>
    <t>諏訪　皓己</t>
  </si>
  <si>
    <t>明後　達也</t>
  </si>
  <si>
    <t>古谷　健吾</t>
  </si>
  <si>
    <t>三津谷　明弘</t>
  </si>
  <si>
    <t>田中　創太郎</t>
  </si>
  <si>
    <t>加藤　優希</t>
  </si>
  <si>
    <t>浅原　来羽</t>
  </si>
  <si>
    <t>更谷　侑</t>
  </si>
  <si>
    <t>井上　拓己</t>
  </si>
  <si>
    <t>林　倖輝</t>
  </si>
  <si>
    <t>長谷　拓哉</t>
  </si>
  <si>
    <t>池田　航大</t>
  </si>
  <si>
    <t>玉田　幸治</t>
  </si>
  <si>
    <t>武内　優大</t>
  </si>
  <si>
    <t>吉渡　真士</t>
  </si>
  <si>
    <t>松清　碧海</t>
  </si>
  <si>
    <t>北村　龍章</t>
  </si>
  <si>
    <t>谷口　真貴</t>
  </si>
  <si>
    <t>福本　清貴</t>
  </si>
  <si>
    <t>能登　荘太朗</t>
  </si>
  <si>
    <t>紀之定　玲司</t>
  </si>
  <si>
    <t>斎藤　優成</t>
  </si>
  <si>
    <t>中川　遥仁</t>
  </si>
  <si>
    <t>山田　慎之助</t>
  </si>
  <si>
    <t>山中　駿</t>
  </si>
  <si>
    <t>山本　峰丸</t>
  </si>
  <si>
    <t>益田　椋多</t>
  </si>
  <si>
    <t>長田　雅史</t>
  </si>
  <si>
    <t>天野　功太郎</t>
  </si>
  <si>
    <t>尾通　久倫</t>
  </si>
  <si>
    <t>藤居　儀史</t>
  </si>
  <si>
    <t>島田　蓮太郎</t>
  </si>
  <si>
    <t>富崎　広大</t>
  </si>
  <si>
    <t>岡野　悠生</t>
  </si>
  <si>
    <t>信川　瞭</t>
  </si>
  <si>
    <t>原口　泰志</t>
  </si>
  <si>
    <t>二村　草輔</t>
  </si>
  <si>
    <t>西村　玲哉</t>
  </si>
  <si>
    <t>壬生　麟太郎</t>
  </si>
  <si>
    <t>井上　貴文</t>
  </si>
  <si>
    <t>田中　駿一朗</t>
  </si>
  <si>
    <t>田畑　篤志</t>
  </si>
  <si>
    <t>藤本　凛太朗</t>
  </si>
  <si>
    <t>中野　虎依</t>
  </si>
  <si>
    <t>小倉　舞大</t>
  </si>
  <si>
    <t>白井　海斗</t>
  </si>
  <si>
    <t>瀧　涼太</t>
  </si>
  <si>
    <t>綾野　皓太</t>
  </si>
  <si>
    <t>安藤　元彦</t>
  </si>
  <si>
    <t>出口　和貴</t>
  </si>
  <si>
    <t>藤江　昂史</t>
  </si>
  <si>
    <t>松井　洋輔</t>
  </si>
  <si>
    <t>谷尾　匠</t>
  </si>
  <si>
    <t>中田　誠之</t>
  </si>
  <si>
    <t>時枝　結一</t>
  </si>
  <si>
    <t>前田　陸人</t>
  </si>
  <si>
    <t>森下　和哉</t>
  </si>
  <si>
    <t>三木　諭</t>
  </si>
  <si>
    <t>大須賀　空</t>
  </si>
  <si>
    <t>河島　光佑</t>
  </si>
  <si>
    <t>伊藤　蓮哉</t>
  </si>
  <si>
    <t>佐藤　隼</t>
  </si>
  <si>
    <t>澤田　和希</t>
  </si>
  <si>
    <t>島本　駿</t>
  </si>
  <si>
    <t>松本　祐茉</t>
  </si>
  <si>
    <t>植田　真史</t>
  </si>
  <si>
    <t>井上　晴史</t>
  </si>
  <si>
    <t>徳久　諒芽</t>
  </si>
  <si>
    <t>辻井　冬和</t>
  </si>
  <si>
    <t>吉田　開</t>
  </si>
  <si>
    <t>神戸　翔伍</t>
  </si>
  <si>
    <t>嵯峨山　楓汰</t>
  </si>
  <si>
    <t>長尾　太智</t>
  </si>
  <si>
    <t>伴　直輝</t>
  </si>
  <si>
    <t>末成　壮司</t>
  </si>
  <si>
    <t>清水　皓太</t>
  </si>
  <si>
    <t>山上　敦大</t>
  </si>
  <si>
    <t>西村　康汰</t>
  </si>
  <si>
    <t>高島　駿介</t>
  </si>
  <si>
    <t>福間　陽仁</t>
  </si>
  <si>
    <t>山岸　由昂</t>
  </si>
  <si>
    <t>伊原　和希</t>
  </si>
  <si>
    <t>梅村　侑生</t>
  </si>
  <si>
    <t>岡　寛大</t>
  </si>
  <si>
    <t>江田　政紀</t>
  </si>
  <si>
    <t>佃　勇卓</t>
  </si>
  <si>
    <t>森脇　寛太</t>
  </si>
  <si>
    <t>幡中　涼太</t>
  </si>
  <si>
    <t>青野　智也</t>
  </si>
  <si>
    <t>安藤　智紘</t>
  </si>
  <si>
    <t>松岡　玄大</t>
  </si>
  <si>
    <t>丸山　翔平</t>
  </si>
  <si>
    <t>田中　吹輝</t>
  </si>
  <si>
    <t>小原　有季斗</t>
  </si>
  <si>
    <t>湯浅　貴斗</t>
  </si>
  <si>
    <t>板東　帝太</t>
  </si>
  <si>
    <t>井上　陽登</t>
  </si>
  <si>
    <t>衣川　卓希</t>
  </si>
  <si>
    <t>佐藤　智樹</t>
  </si>
  <si>
    <t>志水　宙斗</t>
  </si>
  <si>
    <t>大森　駿斗</t>
  </si>
  <si>
    <t>山﨑　皓太</t>
  </si>
  <si>
    <t>榎本　隆之介</t>
  </si>
  <si>
    <t>中田　千太郎</t>
  </si>
  <si>
    <t>山田　いづる</t>
  </si>
  <si>
    <t>村島　佑樹</t>
  </si>
  <si>
    <t>山本　智丈</t>
  </si>
  <si>
    <t>山田　優斗</t>
  </si>
  <si>
    <t>細江　友暉</t>
  </si>
  <si>
    <t>菅沼　玲央</t>
  </si>
  <si>
    <t>橋本　慶太</t>
  </si>
  <si>
    <t>尾﨑　颯太</t>
  </si>
  <si>
    <t>関　晃太朗</t>
  </si>
  <si>
    <t>中村　一貴</t>
  </si>
  <si>
    <t>森　天克</t>
  </si>
  <si>
    <t>石原　誠</t>
  </si>
  <si>
    <t>足立　琉希</t>
  </si>
  <si>
    <t>飯田　太陽</t>
  </si>
  <si>
    <t>石川　朝翔</t>
  </si>
  <si>
    <t>今井　悠介</t>
  </si>
  <si>
    <t>居村　宣孝</t>
  </si>
  <si>
    <t>江阪　智樹</t>
  </si>
  <si>
    <t>太田　元</t>
  </si>
  <si>
    <t>太田　彪真</t>
  </si>
  <si>
    <t>岡田　大暉</t>
  </si>
  <si>
    <t>荻野　壮人</t>
  </si>
  <si>
    <t>奥谷　俊介</t>
  </si>
  <si>
    <t>小掠　太智</t>
  </si>
  <si>
    <t>金澤　直輝</t>
  </si>
  <si>
    <t>川田　一稀</t>
  </si>
  <si>
    <t>岸　祐樹</t>
  </si>
  <si>
    <t>北尾　響</t>
  </si>
  <si>
    <t>木下　博翔</t>
  </si>
  <si>
    <t>黒木　史也</t>
  </si>
  <si>
    <t>小出　健太</t>
  </si>
  <si>
    <t>西藤　我空</t>
  </si>
  <si>
    <t>斉藤　雄汰郎</t>
  </si>
  <si>
    <t>下平　瞬</t>
  </si>
  <si>
    <t>須戸　遼</t>
  </si>
  <si>
    <t>妹尾　康太朗</t>
  </si>
  <si>
    <t>辰野　文哉</t>
  </si>
  <si>
    <t>田原　凌太朗</t>
  </si>
  <si>
    <t>檀上　敬彦</t>
  </si>
  <si>
    <t>寺尾　翔</t>
  </si>
  <si>
    <t>仲里　真悟</t>
  </si>
  <si>
    <t>中村　智哉</t>
  </si>
  <si>
    <t>中山　敬太</t>
  </si>
  <si>
    <t>西村　祥</t>
  </si>
  <si>
    <t>東田　佳樹</t>
  </si>
  <si>
    <t>細見　明也</t>
  </si>
  <si>
    <t>御宿　一輝</t>
  </si>
  <si>
    <t>三谷　陽太</t>
  </si>
  <si>
    <t>美藤　瑠希</t>
  </si>
  <si>
    <t>森　貫太</t>
  </si>
  <si>
    <t>矢野　雄大</t>
  </si>
  <si>
    <t>山下　雄紀</t>
  </si>
  <si>
    <t>赤松　心太郎</t>
  </si>
  <si>
    <t>石田　一</t>
  </si>
  <si>
    <t>大久保　優馬</t>
  </si>
  <si>
    <t>迫田　唯斗</t>
  </si>
  <si>
    <t>武田　佑季</t>
  </si>
  <si>
    <t>西田　大地</t>
  </si>
  <si>
    <t>本村　和也</t>
  </si>
  <si>
    <t>三神　光汰</t>
  </si>
  <si>
    <t>大上　侑也</t>
  </si>
  <si>
    <t>安川　楓</t>
  </si>
  <si>
    <t>城戸　裕登</t>
  </si>
  <si>
    <t>古川　紘規</t>
  </si>
  <si>
    <t>小松　祥大</t>
  </si>
  <si>
    <t>朝田　康聖</t>
  </si>
  <si>
    <t>石井　亮多</t>
  </si>
  <si>
    <t>嘉本　容己</t>
  </si>
  <si>
    <t>木村　元</t>
  </si>
  <si>
    <t>渋谷　航平</t>
  </si>
  <si>
    <t>島田　拓実</t>
  </si>
  <si>
    <t>杉田　侑弥</t>
  </si>
  <si>
    <t>田中　悠雅</t>
  </si>
  <si>
    <t>古川　尊</t>
  </si>
  <si>
    <t>古野　汰樹</t>
  </si>
  <si>
    <t>居林　和輝</t>
  </si>
  <si>
    <t>坂東　壮琉</t>
  </si>
  <si>
    <t>深井　翔太郎</t>
  </si>
  <si>
    <t>坂部　海太</t>
  </si>
  <si>
    <t>山本　多聞</t>
  </si>
  <si>
    <t>磯田　敬幸</t>
  </si>
  <si>
    <t>井上　幹太</t>
  </si>
  <si>
    <t>北脇　涼也</t>
  </si>
  <si>
    <t>吉本　達矢</t>
  </si>
  <si>
    <t>高岡　秀次</t>
  </si>
  <si>
    <t>都倉　青</t>
  </si>
  <si>
    <t>五島　亜飛夢</t>
  </si>
  <si>
    <t>古市　禅</t>
  </si>
  <si>
    <t>英　唯明</t>
  </si>
  <si>
    <t>檜田　大喜</t>
  </si>
  <si>
    <t>成瀬　朝日</t>
  </si>
  <si>
    <t>山城　爽輔</t>
  </si>
  <si>
    <t>中谷　颯太</t>
  </si>
  <si>
    <t>原田　将輝</t>
  </si>
  <si>
    <t>梶田　陸空</t>
  </si>
  <si>
    <t>大藪　輝</t>
  </si>
  <si>
    <t>大路　龍之介</t>
  </si>
  <si>
    <t>執行　隼之介</t>
  </si>
  <si>
    <t>岡村　陸王</t>
  </si>
  <si>
    <t>中平　貴之</t>
  </si>
  <si>
    <t>濱本　竜多</t>
  </si>
  <si>
    <t>佐野　嘉彦</t>
  </si>
  <si>
    <t>中村　勇斗</t>
  </si>
  <si>
    <t>田村　翔</t>
  </si>
  <si>
    <t>木村　太陽</t>
  </si>
  <si>
    <t>西端　将司</t>
  </si>
  <si>
    <t>藤村　雅紀</t>
  </si>
  <si>
    <t>田中　大貴</t>
  </si>
  <si>
    <t>前田　大輔</t>
  </si>
  <si>
    <t>岡本　颯太</t>
  </si>
  <si>
    <t>森田　勇斗</t>
  </si>
  <si>
    <t>宮森　崇広</t>
  </si>
  <si>
    <t>川邉　吉則</t>
  </si>
  <si>
    <t>仁茂田　雄也</t>
  </si>
  <si>
    <t>廣瀬　凌輔</t>
  </si>
  <si>
    <t>竹中　康晴</t>
  </si>
  <si>
    <t>鷲尾　虎太郎</t>
  </si>
  <si>
    <t>定井　祥真</t>
  </si>
  <si>
    <t>江川　秀磨</t>
  </si>
  <si>
    <t>國貞　俊広</t>
  </si>
  <si>
    <t>丸谷　翔真</t>
  </si>
  <si>
    <t>黄地　一希</t>
  </si>
  <si>
    <t>北田　颯</t>
  </si>
  <si>
    <t>下妻　樹生</t>
  </si>
  <si>
    <t>武本　佳明</t>
  </si>
  <si>
    <t>波多野　快斗</t>
  </si>
  <si>
    <t>藤井　智也</t>
  </si>
  <si>
    <t>山口　誉</t>
  </si>
  <si>
    <t>大髙　流南</t>
  </si>
  <si>
    <t>沖　尚悟</t>
  </si>
  <si>
    <t>竹迫　蒼真</t>
  </si>
  <si>
    <t>幸村　侑哉</t>
  </si>
  <si>
    <t>山根　汰一</t>
  </si>
  <si>
    <t>駒井　智己</t>
  </si>
  <si>
    <t>伊佐治　優斗</t>
  </si>
  <si>
    <t>伊崎　健太郎</t>
  </si>
  <si>
    <t>吉田　龍</t>
  </si>
  <si>
    <t>古河　拓真</t>
  </si>
  <si>
    <t>岡村　拓明</t>
  </si>
  <si>
    <t>眞田　健心</t>
  </si>
  <si>
    <t>下田　悠誠</t>
  </si>
  <si>
    <t>溝内　将人</t>
  </si>
  <si>
    <t>岡田　聖大</t>
  </si>
  <si>
    <t>吉田　昂平</t>
  </si>
  <si>
    <t>治田　尚太朗</t>
  </si>
  <si>
    <t>渡邊　真</t>
  </si>
  <si>
    <t>森田　修馬</t>
  </si>
  <si>
    <t>山口　風磨</t>
  </si>
  <si>
    <t>櫻井　綜平</t>
  </si>
  <si>
    <t>赤峰　健斗</t>
  </si>
  <si>
    <t>菊池　太賀</t>
  </si>
  <si>
    <t>山田　大夢</t>
  </si>
  <si>
    <t>竹重　怜</t>
  </si>
  <si>
    <t>西岡田　航大</t>
  </si>
  <si>
    <t>武田　博樹</t>
  </si>
  <si>
    <t>沖田　啓紀</t>
  </si>
  <si>
    <t>梅田　光太朗</t>
  </si>
  <si>
    <t>中井　颯人</t>
  </si>
  <si>
    <t>小西　俊輔</t>
  </si>
  <si>
    <t>尾田　晴風</t>
  </si>
  <si>
    <t>野田　雄也</t>
  </si>
  <si>
    <t>石川　隼吉</t>
  </si>
  <si>
    <t>山路　涼太</t>
  </si>
  <si>
    <t>井上　翔大</t>
  </si>
  <si>
    <t>北村　智紀</t>
  </si>
  <si>
    <t>辻本　駿葵</t>
  </si>
  <si>
    <t>西田　雄哉</t>
  </si>
  <si>
    <t>長濱　宏人</t>
  </si>
  <si>
    <t>田丸　拓樹</t>
  </si>
  <si>
    <t>妹尾　亮斗</t>
  </si>
  <si>
    <t>佐藤　凌太</t>
  </si>
  <si>
    <t>松永　宗大</t>
  </si>
  <si>
    <t>萬治　周平</t>
  </si>
  <si>
    <t>安井　涼音</t>
  </si>
  <si>
    <t>木塚　海詩</t>
  </si>
  <si>
    <t>大西　悠生</t>
  </si>
  <si>
    <t>福本　雄太</t>
  </si>
  <si>
    <t>谷垣　幹</t>
  </si>
  <si>
    <t>増田　陸人</t>
  </si>
  <si>
    <t>渕本　太陽</t>
  </si>
  <si>
    <t>伊藤　拓真</t>
  </si>
  <si>
    <t>水内　政孝</t>
  </si>
  <si>
    <t>藤代　理久</t>
  </si>
  <si>
    <t>角川　裕哉</t>
  </si>
  <si>
    <t>中山　翔太</t>
  </si>
  <si>
    <t>北村　健人</t>
  </si>
  <si>
    <t>西村　知朗</t>
  </si>
  <si>
    <t>池本　陽介</t>
  </si>
  <si>
    <t>磯野　佑太</t>
  </si>
  <si>
    <t>田村　快人</t>
  </si>
  <si>
    <t>西尾　咲人</t>
  </si>
  <si>
    <t>貫里　拓未</t>
  </si>
  <si>
    <t>原　麻嘉</t>
  </si>
  <si>
    <t>廣畑　敬太</t>
  </si>
  <si>
    <t>吉岡　樹永</t>
  </si>
  <si>
    <t>安藤　正貴</t>
  </si>
  <si>
    <t>五十嵐　聖</t>
  </si>
  <si>
    <t>岡　樹生</t>
  </si>
  <si>
    <t>岩本　翔太</t>
  </si>
  <si>
    <t>池田　幹</t>
  </si>
  <si>
    <t>深井　颯一郎</t>
  </si>
  <si>
    <t>西川　洸平</t>
  </si>
  <si>
    <t>蝶野　浩平</t>
  </si>
  <si>
    <t>平山　悦章</t>
  </si>
  <si>
    <t>川崎　玲央</t>
  </si>
  <si>
    <t>須山　傑</t>
  </si>
  <si>
    <t>藤原　秀朗</t>
  </si>
  <si>
    <t>金盛　圭悟</t>
  </si>
  <si>
    <t>宍倉　隆浩</t>
  </si>
  <si>
    <t>安原　侑汰</t>
  </si>
  <si>
    <t>吉田　創詠</t>
  </si>
  <si>
    <t>古屋　昂大</t>
  </si>
  <si>
    <t>中井　裕彰</t>
  </si>
  <si>
    <t>東　爽</t>
  </si>
  <si>
    <t>木戸　海斗</t>
  </si>
  <si>
    <t>廣岡　潤哉</t>
  </si>
  <si>
    <t>岡野　拓真</t>
  </si>
  <si>
    <t>金森　雄亮</t>
  </si>
  <si>
    <t>中井　貴也</t>
  </si>
  <si>
    <t>矢野　弦紀</t>
  </si>
  <si>
    <t>矢野　悠太</t>
  </si>
  <si>
    <t>西　亜孟</t>
  </si>
  <si>
    <t>田平　皓己</t>
  </si>
  <si>
    <t>池田　隆人</t>
  </si>
  <si>
    <t>馬場　勇弥</t>
  </si>
  <si>
    <t>川井　和樹</t>
  </si>
  <si>
    <t>黒川　雄太</t>
  </si>
  <si>
    <t>中出　蓮</t>
  </si>
  <si>
    <t>橋田　大輝</t>
  </si>
  <si>
    <t>米澤　僚祐</t>
  </si>
  <si>
    <t>西山　在喜</t>
  </si>
  <si>
    <t>中川　祥太</t>
  </si>
  <si>
    <t>山崎　奨</t>
  </si>
  <si>
    <t>谷口　哲也</t>
  </si>
  <si>
    <t>岡本　亜哲</t>
  </si>
  <si>
    <t>高山　兼輔</t>
  </si>
  <si>
    <t>髙田　雄平</t>
  </si>
  <si>
    <t>三嶋　友貴</t>
  </si>
  <si>
    <t>服部　航大</t>
  </si>
  <si>
    <t>小笹　陽輝</t>
  </si>
  <si>
    <t>藤田　拓実</t>
  </si>
  <si>
    <t>松本　凌</t>
  </si>
  <si>
    <t>松本　涼聖</t>
  </si>
  <si>
    <t>北本　健阿樹</t>
  </si>
  <si>
    <t>田中　聖也</t>
  </si>
  <si>
    <t>喜田　澪哉</t>
  </si>
  <si>
    <t>今井　一志</t>
  </si>
  <si>
    <t>横手　瞳万</t>
  </si>
  <si>
    <t>酒井　智哉</t>
  </si>
  <si>
    <t>室元　寛史</t>
  </si>
  <si>
    <t>伴野　凪都</t>
  </si>
  <si>
    <t>中部　拓斗</t>
  </si>
  <si>
    <t>藤木　瑞生</t>
  </si>
  <si>
    <t>谷口　遼</t>
  </si>
  <si>
    <t>三橋　凌久</t>
  </si>
  <si>
    <t>谷中　隆晟</t>
  </si>
  <si>
    <t>村本　有士</t>
  </si>
  <si>
    <t>南東　岳</t>
  </si>
  <si>
    <t>北川　達也</t>
  </si>
  <si>
    <t>高瀬　友佑</t>
  </si>
  <si>
    <t>大西　柾輝</t>
  </si>
  <si>
    <t>南　賢三</t>
  </si>
  <si>
    <t>富山　開</t>
  </si>
  <si>
    <t>ガブリュク　ナザル</t>
  </si>
  <si>
    <t>坂本　元喜</t>
  </si>
  <si>
    <t>小塚　陽介</t>
  </si>
  <si>
    <t>玉井　雅也</t>
  </si>
  <si>
    <t>中西　漣</t>
  </si>
  <si>
    <t>宿谷　竜生</t>
  </si>
  <si>
    <t>ﾋﾉ ﾀﾂﾔ</t>
  </si>
  <si>
    <t>ﾊﾔｼ ﾉﾎﾞﾙ</t>
  </si>
  <si>
    <t>ｲﾌﾞﾁ ﾕｳﾏ</t>
  </si>
  <si>
    <t>ﾅｶﾀﾆ ｹﾝﾀﾛｳ</t>
  </si>
  <si>
    <t>ｽﾄｳ ﾀﾞｲ</t>
  </si>
  <si>
    <t>ﾂﾙｻｷ ﾏｺﾄ</t>
  </si>
  <si>
    <t>ﾀﾄﾘ ｿｳﾀ</t>
  </si>
  <si>
    <t>ｵｶﾀﾞ ｺｳｾｲ</t>
  </si>
  <si>
    <t>ｵｵﾑﾗ ｶｽﾞﾄ</t>
  </si>
  <si>
    <t>ｻﾄｳ ｿｳ</t>
  </si>
  <si>
    <t>ﾖｺｲ ﾄﾓｷ</t>
  </si>
  <si>
    <t>ｱﾝﾄﾞｳ ﾏｻｷ</t>
  </si>
  <si>
    <t>ﾏｷ ｿｳﾀ</t>
  </si>
  <si>
    <t>ｶﾈﾊﾗ ｼﾞｭﾝｾｲ</t>
  </si>
  <si>
    <t>ﾅｶｵ ｼﾝﾔ</t>
  </si>
  <si>
    <t>ﾔｷﾞ ﾕｳｾｲ</t>
  </si>
  <si>
    <t>ﾉﾛ ﾖｼﾄ</t>
  </si>
  <si>
    <t>ﾄｶﾞｵ ﾖｳﾍｲ</t>
  </si>
  <si>
    <t>ﾏﾂﾓﾄ ﾀｲﾁ</t>
  </si>
  <si>
    <t>ｲﾅﾔﾏ ﾀﾛｳ</t>
  </si>
  <si>
    <t>ﾐﾔﾆｼ ｹﾝﾀ</t>
  </si>
  <si>
    <t>ﾌｼﾞﾓﾄ ｺｳｼ</t>
  </si>
  <si>
    <t>ｺﾂﾞｶ ｿｳﾀ</t>
  </si>
  <si>
    <t>ｲﾏｾﾞｷ ﾔｽｱｷ</t>
  </si>
  <si>
    <t>ｲﾅﾀﾞ ｶｽﾞｷ</t>
  </si>
  <si>
    <t>ｱｻﾋ ﾔｽﾋﾛ</t>
  </si>
  <si>
    <t>ｺｼﾞﾏ ｹﾝｾｲ</t>
  </si>
  <si>
    <t>ﾆｼﾑﾗ ｾｲﾀﾛｳ</t>
  </si>
  <si>
    <t>ﾏﾂﾀﾞ ｼﾝﾀﾛｳ</t>
  </si>
  <si>
    <t>ﾔﾏｻｷ ﾀｶﾂｸﾞ</t>
  </si>
  <si>
    <t>ﾆｼﾀﾞ ﾋﾛｷ</t>
  </si>
  <si>
    <t>ｵｵｲｼ ｼﾝﾔ</t>
  </si>
  <si>
    <t>ﾀﾏｷ ﾐﾔﾋﾞ</t>
  </si>
  <si>
    <t>ﾌｶﾀﾞ ﾀｸﾐ</t>
  </si>
  <si>
    <t>ﾓﾘ ﾀｲｶﾞ</t>
  </si>
  <si>
    <t>ｵｷ ﾁﾋﾛ</t>
  </si>
  <si>
    <t>ﾆｲﾉｳ ﾋﾛｷ</t>
  </si>
  <si>
    <t>ﾀｶﾊｼ ｹｲｺﾞ</t>
  </si>
  <si>
    <t>ﾉｻﾞｷ ﾀﾂﾐ</t>
  </si>
  <si>
    <t>ﾅｶﾑﾗ ﾀﾞｲﾔ</t>
  </si>
  <si>
    <t>ﾏﾂﾓﾄ ﾅｵｷ</t>
  </si>
  <si>
    <t>ﾌﾅﾄ ﾋﾛｼ</t>
  </si>
  <si>
    <t>ﾌｼﾞｲ ｱﾗﾀ</t>
  </si>
  <si>
    <t>ﾋｸﾞﾁ ﾜﾀﾙ</t>
  </si>
  <si>
    <t>ﾏﾂｻﾞｷ ﾀｲｾｲ</t>
  </si>
  <si>
    <t>ﾋﾗﾉ ﾙｲ</t>
  </si>
  <si>
    <t>ﾏﾂﾀﾞ ｼﾝｼﾞ</t>
  </si>
  <si>
    <t>ﾆｼｵ ｺｳﾀ</t>
  </si>
  <si>
    <t>ﾍﾞｯｼｮ ﾋﾋﾞｷ</t>
  </si>
  <si>
    <t>ﾓﾘﾀｶ ｿｳｼﾞﾛｳ</t>
  </si>
  <si>
    <t>ｺﾄﾖﾘ ﾊﾙﾄ</t>
  </si>
  <si>
    <t>ﾐｽﾞﾅﾐ ｺｳｽｹ</t>
  </si>
  <si>
    <t>ﾅｶｼﾞﾏ ﾀｽｸ</t>
  </si>
  <si>
    <t>ﾏﾂﾊﾗ ﾄﾓﾔ</t>
  </si>
  <si>
    <t>ｲｼｸﾞﾛ ﾖｼﾌﾐ</t>
  </si>
  <si>
    <t>ｲｹﾑﾗ ﾂﾖｼ</t>
  </si>
  <si>
    <t>ｻｶﾓﾄ ｺｳｾｲ</t>
  </si>
  <si>
    <t>ﾀｶﾅｼ ｱﾙﾋﾄ</t>
  </si>
  <si>
    <t>ﾊﾏﾀﾞ ﾚｲ</t>
  </si>
  <si>
    <t>ﾏﾂｲ ｹﾝﾄ</t>
  </si>
  <si>
    <t>ｵｶﾀﾞ ﾋﾛﾄ</t>
  </si>
  <si>
    <t>ｳﾒﾉ ﾏｻｷ</t>
  </si>
  <si>
    <t>ｱﾀﾞﾁ ﾀｸﾐ</t>
  </si>
  <si>
    <t>ｲﾜｻｷ ｺｳｷ</t>
  </si>
  <si>
    <t>ﾅｶｷﾀ ｶｽﾞﾀｶ</t>
  </si>
  <si>
    <t>ｲｽﾞﾐ ｼｭﾝﾔ</t>
  </si>
  <si>
    <t>ﾔﾏｻﾞｷ ﾀｶﾄ</t>
  </si>
  <si>
    <t>ﾋﾗﾉ ﾀﾂﾔ</t>
  </si>
  <si>
    <t>ﾁｬｴﾝ ﾋﾛｷ</t>
  </si>
  <si>
    <t>ｷｿｲ ﾄﾓﾔ</t>
  </si>
  <si>
    <t>ｺﾐﾔｼﾞ ﾂﾊﾞｻ</t>
  </si>
  <si>
    <t>ｲﾏｲｽﾞﾐ ﾚﾝ</t>
  </si>
  <si>
    <t>ｷﾀﾀﾞ ﾀｲｷ</t>
  </si>
  <si>
    <t>ﾔﾏｼﾛ ﾘｮｳﾀ</t>
  </si>
  <si>
    <t>ﾏﾂｻｶ ｼｭﾝｷ</t>
  </si>
  <si>
    <t>ｽｷﾞｳﾗ ｼｮｳｺﾞ</t>
  </si>
  <si>
    <t>ﾀｶｼﾏ ｹｲｽｹ</t>
  </si>
  <si>
    <t>ﾊｯﾀ ﾊﾙｾ</t>
  </si>
  <si>
    <t>ｶｼﾞｶﾜ ﾋﾛｷ</t>
  </si>
  <si>
    <t>ｷﾑﾗ ｱﾅﾝ</t>
  </si>
  <si>
    <t>ﾎｿﾐ ﾀﾞｲｷ</t>
  </si>
  <si>
    <t>ﾅｶﾋｶﾞｼ ﾀﾞｲｽｹ</t>
  </si>
  <si>
    <t>ﾋﾗｲ ｼｭｳﾀ</t>
  </si>
  <si>
    <t>ｵﾆﾂﾞｶ ﾋﾃﾞﾄ</t>
  </si>
  <si>
    <t>ｱﾜｲ ｼｭﾝﾍﾟｲ</t>
  </si>
  <si>
    <t>ｺｲｽﾞﾐ ｱｷﾗ</t>
  </si>
  <si>
    <t>ｺｼﾞﾏ ｶｲﾄ</t>
  </si>
  <si>
    <t>ｽｷﾞﾓﾄ ｶｽﾞｷ</t>
  </si>
  <si>
    <t>ﾀﾀﾞ ｿｳﾀ</t>
  </si>
  <si>
    <t>ﾅｶﾑﾗ ｺｳｷ</t>
  </si>
  <si>
    <t>ﾔﾏｸﾞﾁ ﾀｲﾖｳ</t>
  </si>
  <si>
    <t>ﾕﾐﾄﾘ ﾃﾝｷ</t>
  </si>
  <si>
    <t>ｵｵｸﾎﾞ ｿｳﾀ</t>
  </si>
  <si>
    <t>ﾐﾔｶﾞﾜ ﾋﾛﾑ</t>
  </si>
  <si>
    <t>ﾔﾏﾓﾄ ﾕｳﾀﾞｲ</t>
  </si>
  <si>
    <t>ｻｶｸﾞﾁ ｼｮｳﾀ</t>
  </si>
  <si>
    <t>ﾄﾐﾅｶﾞ ｹﾝｼﾝ</t>
  </si>
  <si>
    <t>ﾅｶﾉ ﾘｭｳｼﾞ</t>
  </si>
  <si>
    <t>ｾﾝﾀﾞ ﾔｽﾋﾛ</t>
  </si>
  <si>
    <t>ﾐﾔｳﾁ ｺｰｼ</t>
  </si>
  <si>
    <t>ｽｽﾞｷ ﾏｻﾙ</t>
  </si>
  <si>
    <t>ｼﾌﾞﾔ ﾄﾓｷ</t>
  </si>
  <si>
    <t>ｵｵﾊｼ ﾚｵ</t>
  </si>
  <si>
    <t>ｱﾝﾄﾞｳ ｺｳｷ</t>
  </si>
  <si>
    <t>ｵｸﾑﾗ ｺｳﾀﾛｳ</t>
  </si>
  <si>
    <t>ﾑﾗｶﾐ ｼﾝﾔ</t>
  </si>
  <si>
    <t>ﾆｼﾔﾏ ﾀﾂｷ</t>
  </si>
  <si>
    <t>ｽｷﾞﾓﾄ ｿｳｺﾞ</t>
  </si>
  <si>
    <t>ｷﾖﾀ ﾕｳｷ</t>
  </si>
  <si>
    <t>ｲﾍﾞ ﾄﾓﾔ</t>
  </si>
  <si>
    <t>ﾔｷﾞ ｼｮｳﾔ</t>
  </si>
  <si>
    <t>ｷﾀｻﾞﾜ ｿｳｺﾞ</t>
  </si>
  <si>
    <t>ﾅﾝﾌﾞ ｶｲﾄ</t>
  </si>
  <si>
    <t>ﾀﾙﾐ ﾕｳｽｹ</t>
  </si>
  <si>
    <t>ﾀﾃﾔﾏ ﾔｽﾏｻ</t>
  </si>
  <si>
    <t>ﾅｶﾀﾆ ﾄﾓﾋﾛ</t>
  </si>
  <si>
    <t>ﾖﾈﾀﾞ ﾖｳﾀ</t>
  </si>
  <si>
    <t>ﾏﾂｶﾜ ﾄｼﾉﾘ</t>
  </si>
  <si>
    <t>ﾊｾﾍ ﾞｺﾞｳ</t>
  </si>
  <si>
    <t>ｽｷﾞｼﾏ ﾀｸﾐ</t>
  </si>
  <si>
    <t>ｱﾝﾄﾞｳ ﾘｮｳｽｹ</t>
  </si>
  <si>
    <t>ﾖｼｶﾜ ﾁﾋﾛ</t>
  </si>
  <si>
    <t>ｲﾀﾔ ﾀﾛｳ</t>
  </si>
  <si>
    <t>ｼﾊﾞﾀ ﾅｵﾄ</t>
  </si>
  <si>
    <t>ﾏｴｻｺ ﾃﾂﾊﾙ</t>
  </si>
  <si>
    <t>ﾋﾗﾉ ﾏｻﾋﾛ</t>
  </si>
  <si>
    <t>ﾖｼﾔﾏ ﾘｮｳ</t>
  </si>
  <si>
    <t>ｶﾈｺ ｾｲﾔ</t>
  </si>
  <si>
    <t>ｶｷﾊﾗ ﾅｵｷ</t>
  </si>
  <si>
    <t>ｶﾜｲ ｼｮｳﾀ</t>
  </si>
  <si>
    <t>ｲｼﾊﾗ ﾅｵｷ</t>
  </si>
  <si>
    <t>ﾌｼﾞﾀ ｲｻｵ</t>
  </si>
  <si>
    <t>ﾀｶｷ ﾀｸﾄ</t>
  </si>
  <si>
    <t>ﾀﾃｲｼ ﾊﾙﾄ</t>
  </si>
  <si>
    <t>ｻﾄｳ ﾄﾓﾔ</t>
  </si>
  <si>
    <t>ﾐﾀﾆ ﾀｶﾏｻ</t>
  </si>
  <si>
    <t>ﾌｼﾞｾ ﾀｹﾙ</t>
  </si>
  <si>
    <t>ｵｵﾀ ｿｳﾏ</t>
  </si>
  <si>
    <t>ｻﾙﾜﾀﾘ ﾖｼﾄ</t>
  </si>
  <si>
    <t>ｷﾇｶﾞｻ ﾀｸﾐ</t>
  </si>
  <si>
    <t>ｻｶｻﾞｷ ﾕｳﾀ</t>
  </si>
  <si>
    <t>ｺｼﾞﾏ ｼｮｳﾀ</t>
  </si>
  <si>
    <t>ﾖﾈﾀﾞ ｼｮｳﾀ</t>
  </si>
  <si>
    <t>ｼﾓｻﾞﾄ ｼﾞｭﾝｼﾞ</t>
  </si>
  <si>
    <t>ｶﾜﾓﾄ ｹﾞﾝｲﾁﾛｳ</t>
  </si>
  <si>
    <t>ﾊﾙﾀ ﾉﾌﾞﾕｷ</t>
  </si>
  <si>
    <t>ﾋﾗﾉ ｼｮｳ</t>
  </si>
  <si>
    <t>ﾀﾊﾗ ﾀﾞｲｷ</t>
  </si>
  <si>
    <t>ﾔﾏｼﾀ ﾘｮｳﾔ</t>
  </si>
  <si>
    <t>ﾏｴｶﾜ ｾｲﾉｽｹ</t>
  </si>
  <si>
    <t>ｺﾝﾖｳ ｶｲﾄ</t>
  </si>
  <si>
    <t>ｷﾘﾂﾞｷ ﾀｹﾄ</t>
  </si>
  <si>
    <t>ｵｵﾆｼ ﾘｮｳﾀﾛｳ</t>
  </si>
  <si>
    <t>ﾀﾁﾊﾞﾅ ｹﾞﾝｷ</t>
  </si>
  <si>
    <t>ﾅｶﾞﾉ ﾘｭｳｽｹ</t>
  </si>
  <si>
    <t>ｻｶﾓﾄ ﾕｳﾀ</t>
  </si>
  <si>
    <t>ﾏﾂｵｶ ﾀｲｷ</t>
  </si>
  <si>
    <t>ｻｸﾗｲ ﾕｳﾄ</t>
  </si>
  <si>
    <t>ｻﾄｳ ﾊﾔﾃ</t>
  </si>
  <si>
    <t>ﾃﾗﾀﾆ ｺｳﾀ</t>
  </si>
  <si>
    <t>ﾃﾗﾀﾆ ｿｳﾀ</t>
  </si>
  <si>
    <t>ﾋﾗﾉ ｺｳｷ</t>
  </si>
  <si>
    <t>ﾌｼﾞﾑﾗ ﾊﾙｵ</t>
  </si>
  <si>
    <t>ﾀﾅｶ ｼｭﾝｽｹ</t>
  </si>
  <si>
    <t>ﾏｻﾀﾞ ﾖﾋﾄ</t>
  </si>
  <si>
    <t>ｲｼﾂﾞｶ ﾄﾓｷ</t>
  </si>
  <si>
    <t>ﾀｸﾏ ﾀｲｶﾞ</t>
  </si>
  <si>
    <t>ｺｳﾉ ﾀﾂﾔ</t>
  </si>
  <si>
    <t>ｱｻｵ ﾊﾔﾃ</t>
  </si>
  <si>
    <t>ｲﾊﾞﾗｷ ﾔﾏﾄ</t>
  </si>
  <si>
    <t>ｶｼﾜﾄﾞｳ ｼｮｳﾀ</t>
  </si>
  <si>
    <t>ｶﾜﾑﾗ ｿｳｼ</t>
  </si>
  <si>
    <t>ｸﾚﾊﾗ ｼｮｳｷ</t>
  </si>
  <si>
    <t>ｺｳﾁﾔﾏ ｺｳｷ</t>
  </si>
  <si>
    <t>ｺﾆｼ ﾀｸﾐ</t>
  </si>
  <si>
    <t>ｼﾝﾃﾞﾝ ﾊﾔﾄ</t>
  </si>
  <si>
    <t>ﾂﾙｻｷ ｼｭｳﾀ</t>
  </si>
  <si>
    <t>ﾊｯﾄﾘ ﾕﾂﾞｷ</t>
  </si>
  <si>
    <t>ﾋﾗｵｶ ｱｷﾄ</t>
  </si>
  <si>
    <t>ﾋﾛﾉ ﾊﾙﾄ</t>
  </si>
  <si>
    <t>ﾌﾙｶﾜ ﾋﾛﾄ</t>
  </si>
  <si>
    <t>ﾌﾙﾀﾆ ﾐﾅﾄ</t>
  </si>
  <si>
    <t>ﾎﾝﾀﾞ ﾘｮｳｾｲ</t>
  </si>
  <si>
    <t>ﾐﾊﾗ ｱｷﾗ</t>
  </si>
  <si>
    <t>ﾐﾔﾓﾄ ｺｳｾｲ</t>
  </si>
  <si>
    <t>ﾑﾈｲｼ ﾕｳｷ</t>
  </si>
  <si>
    <t>ﾔｽﾓﾄ ｺｳｼﾞ</t>
  </si>
  <si>
    <t>ﾕｳｼﾏ ﾘｸﾄ</t>
  </si>
  <si>
    <t>ﾃﾞｸﾞﾁ ﾀｲｾｲ</t>
  </si>
  <si>
    <t>ﾔﾏｸﾞﾁ ｹｲｺﾞ</t>
  </si>
  <si>
    <t>ﾀｶﾉ ﾀﾂﾔ</t>
  </si>
  <si>
    <t>ｷﾀﾉ ﾊﾙﾄ</t>
  </si>
  <si>
    <t>ﾄｸﾀﾞ ﾅｵﾔ</t>
  </si>
  <si>
    <t>ｶﾐﾔ ﾐｽﾞｷ</t>
  </si>
  <si>
    <t>ﾓﾘｼﾀ ﾀﾞｲｷ</t>
  </si>
  <si>
    <t>ﾅｶｵｶ ﾀｲﾖｳ</t>
  </si>
  <si>
    <t>ｱﾝﾄﾞｳ ﾕｳﾀ</t>
  </si>
  <si>
    <t>ﾏﾄﾊﾞ ﾘｮｳ</t>
  </si>
  <si>
    <t>ﾌｸﾂｶ ﾘｮｳｽｹ</t>
  </si>
  <si>
    <t>ﾎｿﾐ ｹﾝﾀ</t>
  </si>
  <si>
    <t>ﾏﾂﾓﾄ ｺｳｲﾁ</t>
  </si>
  <si>
    <t>ｽｷﾞﾓﾄ ﾏｻﾋﾛ</t>
  </si>
  <si>
    <t>ﾔﾏｼﾀ ｱﾗｼ</t>
  </si>
  <si>
    <t>ｲﾉｾ ﾄﾓﾉﾘ</t>
  </si>
  <si>
    <t>ﾎｿﾀﾞ ｼｭｳﾍｲ</t>
  </si>
  <si>
    <t>ﾂﾁﾀﾆ ｼｮｳﾀﾛｳ</t>
  </si>
  <si>
    <t>ﾌｼﾞｼﾏ ﾊﾔﾄ</t>
  </si>
  <si>
    <t>ｼﾗﾔ ｺｳﾀ</t>
  </si>
  <si>
    <t>ｻｸﾗｲ ﾊﾙﾁ</t>
  </si>
  <si>
    <t>ｳｽｲ ｹﾝｺﾞ</t>
  </si>
  <si>
    <t>ﾔﾏﾀﾞ ﾕｳﾀ</t>
  </si>
  <si>
    <t>ﾔｽｲ ﾘｮｳ</t>
  </si>
  <si>
    <t>ｸﾘﾔﾏ ﾚｵﾝ</t>
  </si>
  <si>
    <t>ﾔﾏﾓﾄ ｿｳﾏ</t>
  </si>
  <si>
    <t>ｷﾞﾉｻﾞｷﾑ ﾙｱ</t>
  </si>
  <si>
    <t>ｼﾏﾀﾞ ﾏｻﾖｼ</t>
  </si>
  <si>
    <t>ｱﾝﾄﾞｳ ﾖｳｽｹ</t>
  </si>
  <si>
    <t>ｸｻｶ ｲﾂｷ</t>
  </si>
  <si>
    <t>ﾊﾏｻｷ ｹｲﾏ</t>
  </si>
  <si>
    <t>ﾏﾂﾀﾞ ﾕｳｷ</t>
  </si>
  <si>
    <t>ｺﾊﾞﾔｼ ﾅｵ</t>
  </si>
  <si>
    <t>ﾐﾑﾗ ﾊﾔﾃ</t>
  </si>
  <si>
    <t>ﾌﾙﾀ ﾅﾅﾐ</t>
  </si>
  <si>
    <t>ｼﾗﾋｹﾞ ﾖｳｽｹ</t>
  </si>
  <si>
    <t>ﾎﾘｳﾁ ﾀｹｼ</t>
  </si>
  <si>
    <t>ﾏｴﾀﾞ ｵｳｶ</t>
  </si>
  <si>
    <t>ｲﾄｳ ｼｮｳ</t>
  </si>
  <si>
    <t>ｻﾝﾎﾞﾝｷﾞ ﾕｳﾔ</t>
  </si>
  <si>
    <t>ﾏｽﾀﾞ ﾀｲｾｲ</t>
  </si>
  <si>
    <t>ｲﾁｲ ﾕｳﾏ</t>
  </si>
  <si>
    <t>ﾀｶﾊｼ ｲﾂｷ</t>
  </si>
  <si>
    <t>ﾌｼﾞｷ ﾕｳﾘ</t>
  </si>
  <si>
    <t>ｳｵﾀﾆ ﾄﾓﾔ</t>
  </si>
  <si>
    <t>ｻｸﾗｲ ｺｳﾍｲ</t>
  </si>
  <si>
    <t>ｷｼﾀﾞ ﾄﾓｷ</t>
  </si>
  <si>
    <t>ｱｻﾀﾞ ｶｽﾞｷ</t>
  </si>
  <si>
    <t>ﾔﾏｿﾞｴ ﾋﾛｷ</t>
  </si>
  <si>
    <t>ｵｵｶﾄﾞ ｹﾝﾄ</t>
  </si>
  <si>
    <t>ｷﾀﾞ ｻﾄｼ</t>
  </si>
  <si>
    <t>ｶｼﾜｷﾞ ｼｭﾝﾔ</t>
  </si>
  <si>
    <t>ｼﾐｽﾞ ﾀﾞｲﾁ</t>
  </si>
  <si>
    <t>ﾏﾂｷ ﾏｻﾅｵ</t>
  </si>
  <si>
    <t>ﾀﾅｶ ﾕｳﾔ</t>
  </si>
  <si>
    <t>ﾉﾀﾞ ｺｳﾀ</t>
  </si>
  <si>
    <t>ﾏﾂﾊﾞﾗ ｺｳﾀ</t>
  </si>
  <si>
    <t>ﾌｼﾞﾜﾗ ｼｮｳﾏ</t>
  </si>
  <si>
    <t>ﾀﾅｶ ｼｭｳ</t>
  </si>
  <si>
    <t>ﾜﾀﾅﾍﾞ ｼﾞｭﾝｷ</t>
  </si>
  <si>
    <t>ﾖｼﾀﾞ ﾕｳ</t>
  </si>
  <si>
    <t>ﾘｮｳｹﾝ ｿｳﾏ</t>
  </si>
  <si>
    <t>ﾑﾗｶﾐ ﾀｶｱｷ</t>
  </si>
  <si>
    <t>ｳｴﾀﾞ ｺｳｽｹ</t>
  </si>
  <si>
    <t>ｵｶﾓﾄ ﾏｻｷ</t>
  </si>
  <si>
    <t>ﾀﾏｶﾞﾜ ﾏｻｽﾞﾐ</t>
  </si>
  <si>
    <t>ｼﾏﾓﾄ ｹﾝｼﾞ</t>
  </si>
  <si>
    <t>ｱｺﾞｳ ﾕｳｽｹ</t>
  </si>
  <si>
    <t>ｻｶﾓﾄ ﾏｻﾄｼ</t>
  </si>
  <si>
    <t>ｵｶﾀﾞ ﾀﾞｲｽｹ</t>
  </si>
  <si>
    <t>ｶﾜｾ ｼｮｳﾀ</t>
  </si>
  <si>
    <t>ｸｻｶﾞｷ ﾘｮｳﾀ</t>
  </si>
  <si>
    <t>ｻｸﾗｲ ｷﾖﾀｶ</t>
  </si>
  <si>
    <t>ｾｷ ﾕｳﾀﾞｲ</t>
  </si>
  <si>
    <t>ﾀｶﾂｼﾞ ﾏｻﾋﾛ</t>
  </si>
  <si>
    <t>ﾀｶﾑﾗ ﾋﾋﾞｷ</t>
  </si>
  <si>
    <t>ﾀﾉｳｴ ﾘｮｳﾏ</t>
  </si>
  <si>
    <t>ﾅｶｲ ｱﾕﾑ</t>
  </si>
  <si>
    <t>ﾊﾔﾂ ﾋｶﾙ</t>
  </si>
  <si>
    <t>ﾋｮｳﾄﾞｳ ﾀｸﾏ</t>
  </si>
  <si>
    <t>ﾔﾏﾓﾄ ﾀｲﾖｳ</t>
  </si>
  <si>
    <t>ﾐﾔｺﾞｼ ﾚﾝ</t>
  </si>
  <si>
    <t>ﾀﾅｶ ﾕｳｾｲ</t>
  </si>
  <si>
    <t>ﾅｶｻﾞﾜ ﾐﾕ</t>
  </si>
  <si>
    <t>ｷﾑﾗ ｼｮｳｺﾞ</t>
  </si>
  <si>
    <t>ﾀﾅﾍﾞ ﾀﾞｲｷ</t>
  </si>
  <si>
    <t>ｷｺﾞ ﾕｳﾄ</t>
  </si>
  <si>
    <t>ﾊｷﾞｵ ｼｭｳﾄ</t>
  </si>
  <si>
    <t>ｳｴﾑﾗ ｿｳｺﾞ</t>
  </si>
  <si>
    <t>ﾀｶﾉ ﾕｳｼ</t>
  </si>
  <si>
    <t>ﾔﾏｼﾀ ﾚｵ</t>
  </si>
  <si>
    <t>ｲｽﾞﾐ ｼｮｳﾀ</t>
  </si>
  <si>
    <t>ｱﾜﾉ ｾｲｻﾞ</t>
  </si>
  <si>
    <t>ﾅｶｻﾞﾜ ｺｳﾀ</t>
  </si>
  <si>
    <t>ｻｻｷ ﾘｮｳﾄｸ</t>
  </si>
  <si>
    <t>ｱﾗｶﾜ ｼﾞｭﾝ</t>
  </si>
  <si>
    <t>ｷﾀﾀﾞﾆ ﾋﾛﾄ</t>
  </si>
  <si>
    <t>ﾐｷ ｿｳﾀﾞｲ</t>
  </si>
  <si>
    <t>ｲｲﾀﾞ ﾃﾙﾔ</t>
  </si>
  <si>
    <t>ｱｶﾏﾂ ｿｳﾀ</t>
  </si>
  <si>
    <t>ｽﾜ ｺｳｷ</t>
  </si>
  <si>
    <t>ﾐｮｳｺﾞ ﾀﾂﾔ</t>
  </si>
  <si>
    <t>ﾌﾙﾀﾆ ｹﾝｺﾞ</t>
  </si>
  <si>
    <t>ﾐﾂﾔ ｱｷﾋﾛ</t>
  </si>
  <si>
    <t>ﾀﾅｶ ｿｳﾀﾛｳ</t>
  </si>
  <si>
    <t>ｱｻﾊﾗ ｺｳ</t>
  </si>
  <si>
    <t>ｻﾗﾀﾆ ﾀｽｸ</t>
  </si>
  <si>
    <t>ｲﾉｳｴ ﾀｸﾐ</t>
  </si>
  <si>
    <t>ﾊﾔｼ ｺｳｷ</t>
  </si>
  <si>
    <t>ﾅｶﾞﾀﾆ ﾀｸﾔ</t>
  </si>
  <si>
    <t>ｲｹﾀﾞ ｺｳﾀﾞｲ</t>
  </si>
  <si>
    <t>ﾀﾏﾀﾞ ｺｳｼﾞ</t>
  </si>
  <si>
    <t>ﾖｼﾜﾀﾘ ｼﾝﾄ</t>
  </si>
  <si>
    <t>ﾏﾂｷﾖ ｱｵﾄ</t>
  </si>
  <si>
    <t>ｷﾀﾑﾗ ﾘｭｳｼｮｳ</t>
  </si>
  <si>
    <t>ﾀﾆｸﾞﾁ ﾏｻｷ</t>
  </si>
  <si>
    <t>ﾌｸﾓﾄ ｷﾖﾀｶ</t>
  </si>
  <si>
    <t>ﾉﾄ ｿｳﾀﾛｳ</t>
  </si>
  <si>
    <t>ｷﾉｻﾀﾞ ﾚｲｼﾞ</t>
  </si>
  <si>
    <t>ｻｲﾄｳ ﾕｳｾｲ</t>
  </si>
  <si>
    <t>ﾅｶｶﾞﾜ ﾊﾙﾄ</t>
  </si>
  <si>
    <t>ﾔﾏﾀﾞ ｼﾝﾉｽｹ</t>
  </si>
  <si>
    <t>ﾔﾏﾅｶ ｼｭﾝ</t>
  </si>
  <si>
    <t>ﾔﾏﾓﾄ ﾐﾈﾏﾙ</t>
  </si>
  <si>
    <t>ﾏｽﾀﾞ ﾘｮｳﾀ</t>
  </si>
  <si>
    <t>ﾅｶﾞﾀ ﾏｻｼ</t>
  </si>
  <si>
    <t>ｱﾏﾉ ｺｳﾀﾛｳ</t>
  </si>
  <si>
    <t>ｵﾄﾘ ﾋｻﾉﾘ</t>
  </si>
  <si>
    <t>ﾌｼﾞｲ ﾉﾘﾌﾐ</t>
  </si>
  <si>
    <t>ｼﾏﾀﾞ ﾚﾝﾀﾛｳ</t>
  </si>
  <si>
    <t>ﾄﾐｻﾞｷ ｺｳﾀ</t>
  </si>
  <si>
    <t>ｵｶﾉ ﾕｳｷ</t>
  </si>
  <si>
    <t>ﾉﾌﾞｶﾜ ﾘｮｳ</t>
  </si>
  <si>
    <t>ﾊﾗｸﾞﾁ ﾀｲｼ</t>
  </si>
  <si>
    <t>ﾆﾑﾗ ｿｳｽｹ</t>
  </si>
  <si>
    <t>ﾆｼﾑﾗ ﾚｲﾔ</t>
  </si>
  <si>
    <t>ﾐﾌﾞ ﾘﾝﾀﾛｳ</t>
  </si>
  <si>
    <t>ｲﾉｳｴ ﾀｶﾌﾐ</t>
  </si>
  <si>
    <t>ﾀﾅｶ ｼｭﾝｲﾁﾛｳ</t>
  </si>
  <si>
    <t>ﾀｹﾉｳﾁ ｺｳｽｹ</t>
  </si>
  <si>
    <t>ﾀﾊﾞﾀ ｱﾂｼ</t>
  </si>
  <si>
    <t>ﾌｼﾞﾓﾄ ﾘﾝﾀﾛｳ</t>
  </si>
  <si>
    <t>ﾅｶﾉ ﾄﾗｲ</t>
  </si>
  <si>
    <t>ｵｸﾞﾗ ﾏｲﾄ</t>
  </si>
  <si>
    <t>ｼﾗｲ ｶｲﾄ</t>
  </si>
  <si>
    <t>ﾀｷ ﾘｮｳﾀ</t>
  </si>
  <si>
    <t>ｱﾔﾉ ｺｳﾀ</t>
  </si>
  <si>
    <t>ｱﾝﾄﾞｳ ﾓﾄﾋｺ</t>
  </si>
  <si>
    <t>ﾃﾞｸﾞﾁ ｶｽﾞｷ</t>
  </si>
  <si>
    <t>ﾌｼﾞｴ ﾀｶﾌﾐ</t>
  </si>
  <si>
    <t>ﾏﾂｲ ﾖｳｽｹ</t>
  </si>
  <si>
    <t>ﾀﾆｵ ﾀｸﾐ</t>
  </si>
  <si>
    <t>ﾅｶﾀﾞﾏ ｻﾕｷ</t>
  </si>
  <si>
    <t>ﾄｷｴﾀﾞ ﾕｲ</t>
  </si>
  <si>
    <t>ﾏｴﾀﾞ ﾘｸﾄ</t>
  </si>
  <si>
    <t>ﾓﾘｼﾀ ｶｽﾞﾔ</t>
  </si>
  <si>
    <t>ﾐｷ ｻﾄｼ</t>
  </si>
  <si>
    <t>ｵｵｽｶﾞ ｿﾗ</t>
  </si>
  <si>
    <t>ｶﾜｼﾏ ｺｳｽｹ</t>
  </si>
  <si>
    <t>ｲﾄｳ ﾚﾝﾔ</t>
  </si>
  <si>
    <t>ｻﾄｳ ｼﾞｭﾝ</t>
  </si>
  <si>
    <t>ｻﾜﾀﾞ ｶｽﾞｷ</t>
  </si>
  <si>
    <t>ｼﾏﾓﾄ ﾊﾔﾄ</t>
  </si>
  <si>
    <t>ﾏﾂﾓﾄ ﾕｳﾏ</t>
  </si>
  <si>
    <t>ｳｴﾀﾞ ﾏｻﾌﾐ</t>
  </si>
  <si>
    <t>ｲﾉｳｴ ﾊﾙﾌﾐ</t>
  </si>
  <si>
    <t>ﾄｸﾋｻ ﾘｮｳｶﾞ</t>
  </si>
  <si>
    <t>ﾂｼﾞｲ ﾄﾜ</t>
  </si>
  <si>
    <t>ﾖｼﾀﾞ ｶｲ</t>
  </si>
  <si>
    <t>ｶﾝﾍﾞ ｼｮｳｺﾞ</t>
  </si>
  <si>
    <t>ｻｶﾞﾔﾏ ﾌｳﾀ</t>
  </si>
  <si>
    <t>ﾅｶﾞｵ ﾀｲﾁ</t>
  </si>
  <si>
    <t>ﾊﾞﾝ ﾅｵｷ</t>
  </si>
  <si>
    <t>ｽｴﾅﾘ ｿｳｼ</t>
  </si>
  <si>
    <t>ｼﾐｽﾞ ｺｳﾀ</t>
  </si>
  <si>
    <t>ﾔﾏｶﾞﾐ ｱﾂﾋﾛ</t>
  </si>
  <si>
    <t>ﾆｼﾑﾗ ｺｳﾀ</t>
  </si>
  <si>
    <t>ﾀｶｼﾏ ｼｭﾝｽｹ</t>
  </si>
  <si>
    <t>ﾌｸﾏ ﾊﾙﾄ</t>
  </si>
  <si>
    <t>ﾔﾏｷﾞｼ ﾖｼﾀｶ</t>
  </si>
  <si>
    <t>ｲﾊﾗ ｶｽﾞｷ</t>
  </si>
  <si>
    <t>ｳﾒﾑﾗ ﾕｳｷ</t>
  </si>
  <si>
    <t>ｵｶ ｶﾝﾀﾞｲ</t>
  </si>
  <si>
    <t>ｴﾀﾞ ﾏｻﾉﾘ</t>
  </si>
  <si>
    <t>ﾂｸﾀﾞ ﾕｳﾄ</t>
  </si>
  <si>
    <t>ﾓﾘﾜｷ ｶﾝﾀ</t>
  </si>
  <si>
    <t>ﾊﾀﾅｶ ﾘｮｳﾀ</t>
  </si>
  <si>
    <t>ｱｵﾉ ﾄﾓﾔ</t>
  </si>
  <si>
    <t>ｱﾝﾄﾞｳ ﾁﾋﾛ</t>
  </si>
  <si>
    <t>ﾏﾂｵｶ ｹﾞﾝﾀ</t>
  </si>
  <si>
    <t>ﾏﾙﾔﾏ ｼｮｳﾍｲ</t>
  </si>
  <si>
    <t>ﾀﾅｶ ﾌﾌﾞｷ</t>
  </si>
  <si>
    <t>ｺﾊﾗ ﾕｷﾄ</t>
  </si>
  <si>
    <t>ﾕｱｻ ﾀｶﾄ</t>
  </si>
  <si>
    <t>ﾊﾞﾝﾄﾞｳ ｵｳﾀ</t>
  </si>
  <si>
    <t>ｲﾉｳｴ ｱｷﾄ</t>
  </si>
  <si>
    <t>ｷﾇｶﾞﾜ ﾀｸｷ</t>
  </si>
  <si>
    <t>ｻﾄｳ ﾄﾓｷ</t>
  </si>
  <si>
    <t>ｼﾐｽﾞ ﾋﾛﾄ</t>
  </si>
  <si>
    <t>ｵｵﾓﾘ ﾊﾔﾄ</t>
  </si>
  <si>
    <t>ﾔﾏｻｷ ｺｳﾀ</t>
  </si>
  <si>
    <t>ｴﾉﾓﾄ ﾘｭｳﾉｽｹ</t>
  </si>
  <si>
    <t>ﾅｶﾀ ｾﾝﾀﾛｳ</t>
  </si>
  <si>
    <t>ﾔﾏﾀﾞ ｲﾂﾞﾙ</t>
  </si>
  <si>
    <t>ﾑﾗｼﾏ ﾕｳｷ</t>
  </si>
  <si>
    <t>ﾔﾏﾓﾄ ﾄﾓﾋﾛ</t>
  </si>
  <si>
    <t>ﾔﾏﾀﾞ ﾕｳﾄ</t>
  </si>
  <si>
    <t>ﾎｿｴ ﾕｳｷ</t>
  </si>
  <si>
    <t>ｽｶﾞﾇﾏ ﾚｵ</t>
  </si>
  <si>
    <t>ﾊｼﾓﾄ ｹｲﾀ</t>
  </si>
  <si>
    <t>ｵｻﾞｷ ｿｳﾀ</t>
  </si>
  <si>
    <t>ｾｷ ｺｳﾀﾛｳ</t>
  </si>
  <si>
    <t>ﾅｶﾑﾗ ｶｽﾞﾀｶ</t>
  </si>
  <si>
    <t>ﾓﾘ ﾋﾛｶﾂ</t>
  </si>
  <si>
    <t>ｲｼﾊﾗ ｾｲ</t>
  </si>
  <si>
    <t>ｱﾀﾞﾁ ﾘｭｳｷ</t>
  </si>
  <si>
    <t>ｲｲﾀﾞ ﾀｲﾖｳ</t>
  </si>
  <si>
    <t>ｲｼｶﾜ ｱｻﾄ</t>
  </si>
  <si>
    <t>ｲﾏｲ ﾕｳｽｹ</t>
  </si>
  <si>
    <t>ｲﾑﾗ ﾉﾘﾀｶ</t>
  </si>
  <si>
    <t>ｴｻｶ ﾄﾓｷ</t>
  </si>
  <si>
    <t>ｵｵﾀ ｹﾞﾝ</t>
  </si>
  <si>
    <t>ｵｵﾀ ﾋｮｳﾏ</t>
  </si>
  <si>
    <t>ｵｶﾀﾞ ﾀﾞｲｷ</t>
  </si>
  <si>
    <t>ｵｷﾞﾉ ﾀｹﾄ</t>
  </si>
  <si>
    <t>ｵｸﾀﾆ ｼｭﾝｽｹ</t>
  </si>
  <si>
    <t>ｵｸﾞﾗ ﾀｲﾁ</t>
  </si>
  <si>
    <t>ｶﾅｻﾞﾜ ﾅｵｷ</t>
  </si>
  <si>
    <t>ｶﾜﾀ ｶｽﾞｷ</t>
  </si>
  <si>
    <t>ｷﾀｵ ﾋﾋﾞｷ</t>
  </si>
  <si>
    <t>ｷﾉｼﾀ ﾋﾛﾄ</t>
  </si>
  <si>
    <t>ｸﾛｷ ﾌﾐﾔ</t>
  </si>
  <si>
    <t>ｺｲﾃﾞ ｹﾝﾀ</t>
  </si>
  <si>
    <t>ｻｲﾄｳ ｶﾞｸ</t>
  </si>
  <si>
    <t>ｻｲﾄｳ ﾕｳﾀﾛｳ</t>
  </si>
  <si>
    <t>ｼﾓﾋﾗ ｼｭﾝ</t>
  </si>
  <si>
    <t>ｽﾄﾞ ﾘｮｳ</t>
  </si>
  <si>
    <t>ｾｵ ｺｳﾀﾛｳ</t>
  </si>
  <si>
    <t>ﾀﾂﾉ ﾌﾐﾔ</t>
  </si>
  <si>
    <t>ﾀﾊﾗ ﾘｮｳﾀﾛｳ</t>
  </si>
  <si>
    <t>ﾀﾞﾝｼﾞｮｳ ﾄｼﾋｺ</t>
  </si>
  <si>
    <t>ﾃﾗｵ ｼｮｳ</t>
  </si>
  <si>
    <t>ﾅｶｻﾞﾄ ｼﾝｺﾞ</t>
  </si>
  <si>
    <t>ﾅｶﾑﾗ ﾄﾓﾔ</t>
  </si>
  <si>
    <t>ﾅｶﾔﾏ ｹｲﾀ</t>
  </si>
  <si>
    <t>ﾆｼﾑﾗ ｼｮｳ</t>
  </si>
  <si>
    <t>ﾋｶﾞｼﾀﾞ ﾖｼｷ</t>
  </si>
  <si>
    <t>ﾎｿﾐ ﾒｲﾔ</t>
  </si>
  <si>
    <t>ﾐｼｭｸ ｶｽﾞｷ</t>
  </si>
  <si>
    <t>ﾐﾀﾆ ﾖｳﾀ</t>
  </si>
  <si>
    <t>ﾐﾄｳ ﾙｷ</t>
  </si>
  <si>
    <t>ﾓﾘ ｶﾝﾀ</t>
  </si>
  <si>
    <t>ﾔﾉ ﾕｳﾀﾞｲ</t>
  </si>
  <si>
    <t>ﾔﾏｼﾀ ﾕｳｷ</t>
  </si>
  <si>
    <t>ｱｶﾏﾂ ｼﾝﾀﾛｳ</t>
  </si>
  <si>
    <t>ｲｶﾞ ﾀﾞｲｾｲ</t>
  </si>
  <si>
    <t>ｲｼﾀﾞ ﾊｼﾞﾒ</t>
  </si>
  <si>
    <t>ｵｵｸﾎﾞ ﾕｳﾏ</t>
  </si>
  <si>
    <t>ｻｺﾀﾞ ﾕｲﾄ</t>
  </si>
  <si>
    <t>ﾀｹﾀﾞ ﾕｳｷ</t>
  </si>
  <si>
    <t>ﾆｼﾀﾞ ﾀﾞｲﾁ</t>
  </si>
  <si>
    <t>ﾓﾄﾑﾗ ｶｽﾞﾔ</t>
  </si>
  <si>
    <t>ﾐｶﾐ ｺｳﾀ</t>
  </si>
  <si>
    <t>ｵｵｳｴ ﾕｳﾔ</t>
  </si>
  <si>
    <t>ﾔｽｶﾜ ｶｴﾃﾞ</t>
  </si>
  <si>
    <t>ｷﾄﾞ ﾕｳﾄ</t>
  </si>
  <si>
    <t>ﾌﾙｶﾜ ｺｳｷ</t>
  </si>
  <si>
    <t>ｱｻﾀﾞ ｺｳｾｲ</t>
  </si>
  <si>
    <t>ｲｼｲ ﾘｮｳﾀ</t>
  </si>
  <si>
    <t>ｶﾓﾄ ﾋﾛｷ</t>
  </si>
  <si>
    <t>ｷﾑﾗ ｹﾞﾝ</t>
  </si>
  <si>
    <t>ｼﾌﾞﾔ ｺｳﾍｲ</t>
  </si>
  <si>
    <t>ｼﾏﾀﾞ ﾀｸﾐ</t>
  </si>
  <si>
    <t>ｽｷﾞﾀ ﾕｳﾔ</t>
  </si>
  <si>
    <t>ﾀﾅｶ ﾕｳｶﾞ</t>
  </si>
  <si>
    <t>ﾌｸｻﾞｷ ﾄﾓｷ</t>
  </si>
  <si>
    <t>ﾌﾙｶﾜ ﾀｹﾙ</t>
  </si>
  <si>
    <t>ﾌﾙﾉ ﾀｲｷ</t>
  </si>
  <si>
    <t>ｲﾊﾞﾔｼ ｶｽﾞｷ</t>
  </si>
  <si>
    <t>ﾊﾞﾝﾄﾞｳ ﾀｹﾙ</t>
  </si>
  <si>
    <t>ﾌｶｲ ｼｮｳﾀﾛｳ</t>
  </si>
  <si>
    <t>ｻｶﾍﾞ ｶｲﾀ</t>
  </si>
  <si>
    <t>ﾔﾏﾓﾄ ﾀﾓﾝ</t>
  </si>
  <si>
    <t>ｲｿﾀﾞ ﾀｶﾕｷ</t>
  </si>
  <si>
    <t>ｲﾉｳｴ ｶﾝﾀ</t>
  </si>
  <si>
    <t>ｷﾀﾜｷ ﾘｮｳﾔ</t>
  </si>
  <si>
    <t>ﾖｼﾓﾄ ﾀﾂﾔ</t>
  </si>
  <si>
    <t>ﾀｶｵｶ ｼｭｳｼﾞ</t>
  </si>
  <si>
    <t>ﾄｸﾗ ﾊﾙ</t>
  </si>
  <si>
    <t>ｺﾞﾄｳ ｱﾄﾑ</t>
  </si>
  <si>
    <t>ﾌﾙｲﾁ ｾﾞﾝ</t>
  </si>
  <si>
    <t>ﾊﾅﾌｻ ﾀﾀﾞｱｷ</t>
  </si>
  <si>
    <t>ﾋﾜﾀﾞ ﾋﾛｷ</t>
  </si>
  <si>
    <t>ﾅﾙｾ ｱｻﾋ</t>
  </si>
  <si>
    <t>ﾔﾏｼﾛ ｿｳｽｹ</t>
  </si>
  <si>
    <t>ﾅｶﾀﾆ ｿｳﾀ</t>
  </si>
  <si>
    <t>ﾊﾗﾀﾞ ﾏｻｷ</t>
  </si>
  <si>
    <t>ｶｼﾞﾀ ﾘｸ</t>
  </si>
  <si>
    <t>ｵｵﾔﾌﾞ ｱｷﾗ</t>
  </si>
  <si>
    <t>ｵｵｼﾞ ﾘｭｳﾉｽｹ</t>
  </si>
  <si>
    <t>ｼｷﾞｮｳ ｼｭﾝﾉｽｹ</t>
  </si>
  <si>
    <t>ｵｶﾑﾗ ﾘｸｵ</t>
  </si>
  <si>
    <t>ﾅｶﾋﾗ ﾀｶﾕｷ</t>
  </si>
  <si>
    <t>ﾊﾏﾓﾄ ﾘｭｳﾀ</t>
  </si>
  <si>
    <t>ｻﾉ ﾖｼﾋｺ</t>
  </si>
  <si>
    <t>ﾅｶﾑﾗ ﾕｳﾄ</t>
  </si>
  <si>
    <t>ﾀﾑﾗ ｼｮｳ</t>
  </si>
  <si>
    <t>ｷﾑﾗ ﾀｲﾖｳ</t>
  </si>
  <si>
    <t>ﾆｼﾊﾞﾀ ﾏｻｼ</t>
  </si>
  <si>
    <t>ﾌｼﾞﾑﾗ ﾏｻｷ</t>
  </si>
  <si>
    <t>ﾀﾅｶ ﾀﾞｲｷ</t>
  </si>
  <si>
    <t>ﾏｴﾀﾞ ﾀﾞｲｽｹ</t>
  </si>
  <si>
    <t>ｵｶﾓﾄ ｿｳﾀ</t>
  </si>
  <si>
    <t>ﾓﾘﾀ ﾊﾔﾄ</t>
  </si>
  <si>
    <t>ﾐﾔﾓﾘ ﾀｶﾋﾛ</t>
  </si>
  <si>
    <t>ｶﾜﾍﾞ ﾖｼﾉﾘ</t>
  </si>
  <si>
    <t>ﾆﾓﾀ ﾕｳﾔ</t>
  </si>
  <si>
    <t>ﾋﾛｾ ﾘｮｳｽｹ</t>
  </si>
  <si>
    <t>ﾀｹﾅｶ ｺｳｾｲ</t>
  </si>
  <si>
    <t>ﾜｼｵ ｺﾀﾛｳ</t>
  </si>
  <si>
    <t>ｻﾀﾞｲ ｼｮｳﾏ</t>
  </si>
  <si>
    <t>ｴｶﾜ ｼｭｳﾏ</t>
  </si>
  <si>
    <t>ｸﾆｻﾀﾞ ﾄｼﾋﾛ</t>
  </si>
  <si>
    <t>ﾏﾙﾀﾆ ｼｮｳﾏ</t>
  </si>
  <si>
    <t>ｵｳﾁ ｶｽﾞｷ</t>
  </si>
  <si>
    <t>ｷﾀﾀﾞ ｿｳ</t>
  </si>
  <si>
    <t>ｼﾓﾂﾞﾏ ﾀﾂｷ</t>
  </si>
  <si>
    <t>ﾀｹﾓﾄ ﾖｼｱｷ</t>
  </si>
  <si>
    <t>ﾊﾀﾉ ｶｲﾄ</t>
  </si>
  <si>
    <t>ﾌｼﾞｲ ﾄﾓﾔ</t>
  </si>
  <si>
    <t>ﾔﾏｸﾞﾁ ﾎﾏﾚ</t>
  </si>
  <si>
    <t>ｵｵﾀｶ ﾙﾅﾝ</t>
  </si>
  <si>
    <t>ｵｷ ｼｮｳｺﾞ</t>
  </si>
  <si>
    <t>ﾀｹｻｺ ｿｳﾏ</t>
  </si>
  <si>
    <t>ｺｳﾑﾗ ﾕｳﾔ</t>
  </si>
  <si>
    <t>ﾔﾏﾈ ﾀｲﾁ</t>
  </si>
  <si>
    <t>ｺﾏｲ ﾄﾓｷ</t>
  </si>
  <si>
    <t>ｲｻｼﾞ ﾕｳﾄ</t>
  </si>
  <si>
    <t>ｲｻﾞｷ ｹﾝﾀﾛｳ</t>
  </si>
  <si>
    <t>ﾖｼﾀﾞ ﾘｭｳ</t>
  </si>
  <si>
    <t>ﾌﾙｶﾜ ﾀｸﾏ</t>
  </si>
  <si>
    <t>ｵｶﾑﾗ ﾀｸｱｷ</t>
  </si>
  <si>
    <t>ｻﾅﾀﾞ ｹﾝｼﾝ</t>
  </si>
  <si>
    <t>ｼﾓﾀﾞ ﾕｳｾｲ</t>
  </si>
  <si>
    <t>ﾐｿﾞｳﾁ ﾏｻﾄ</t>
  </si>
  <si>
    <t>ｵｶﾀﾞ ﾏﾅﾄ</t>
  </si>
  <si>
    <t>ﾖｼﾀﾞ ｺｳﾍｲ</t>
  </si>
  <si>
    <t>ｼﾞﾀﾞ ﾅｵﾀﾛｳ</t>
  </si>
  <si>
    <t>ﾜﾀﾅﾍﾞ ｼﾝ</t>
  </si>
  <si>
    <t>ﾓﾘﾀ ｼｭｳﾏ</t>
  </si>
  <si>
    <t>ﾔﾏｸﾞﾁ ﾌｳﾏ</t>
  </si>
  <si>
    <t>ｻｸﾗｲ ｿｳﾍｲ</t>
  </si>
  <si>
    <t>ｱｶﾐﾈ ｹﾝﾄ</t>
  </si>
  <si>
    <t>ｷｸﾁ ﾀｲｶﾞ</t>
  </si>
  <si>
    <t>ﾔﾏﾀﾞ ﾋﾛﾑ</t>
  </si>
  <si>
    <t>ﾀｹｼｹﾞ ﾚｲ</t>
  </si>
  <si>
    <t>ﾆｼｵｶﾀﾞ ｺｳﾀﾞｲ</t>
  </si>
  <si>
    <t>ﾀｹﾀﾞ ﾋﾛｷ</t>
  </si>
  <si>
    <t>ｵｷﾀ ﾋﾛｷ</t>
  </si>
  <si>
    <t>ｳﾒﾀﾞ ｺｳﾀﾛｳ</t>
  </si>
  <si>
    <t>ﾅｶｲ ﾊﾔﾄ</t>
  </si>
  <si>
    <t>ｺﾆｼ ｼｭﾝｽｹ</t>
  </si>
  <si>
    <t>ｵﾀﾞ ﾊﾔｶ</t>
  </si>
  <si>
    <t>ﾉﾀﾞ ﾕｳﾔ</t>
  </si>
  <si>
    <t>ｲｼｶﾜ ｼｭﾝｷﾁ</t>
  </si>
  <si>
    <t>ﾔﾏｼﾞ ﾘｮｳﾀ</t>
  </si>
  <si>
    <t>ｲﾉｳｴ ｼｮｳﾀ</t>
  </si>
  <si>
    <t>ｷﾀﾑﾗ ﾄﾓｷ</t>
  </si>
  <si>
    <t>ﾂｼﾞﾓﾄ ｼｭﾝｷ</t>
  </si>
  <si>
    <t>ﾆｼﾀﾞ ﾕｳﾔ</t>
  </si>
  <si>
    <t>ﾅｶﾞﾊﾏ ﾋﾛﾄ</t>
  </si>
  <si>
    <t>ﾀﾏﾙ ﾋﾛｷ</t>
  </si>
  <si>
    <t>ｾﾉｵ ﾘｮｳﾄ</t>
  </si>
  <si>
    <t>ｻﾄｳ ﾘｮｳﾀ</t>
  </si>
  <si>
    <t>ﾏﾂﾅｶﾞ ｿｳﾀ</t>
  </si>
  <si>
    <t>ﾏﾝｼﾞ ｼｭｳﾍｲ</t>
  </si>
  <si>
    <t>ﾔｽｲ ﾘｮｵ</t>
  </si>
  <si>
    <t>ｷﾂﾞｶ ｶｲｼ</t>
  </si>
  <si>
    <t>ｵｵﾆｼ ﾕｳｾｲ</t>
  </si>
  <si>
    <t>ﾌｸﾓﾄ ﾕｳﾀ</t>
  </si>
  <si>
    <t>ﾀﾆｶﾞｷ ﾂﾖｼ</t>
  </si>
  <si>
    <t>ﾏｼﾀﾞ ﾘｸﾄ</t>
  </si>
  <si>
    <t>ﾌﾁﾓﾄ ﾀｲﾖｳ</t>
  </si>
  <si>
    <t>ｲﾄｳ ﾀｸﾏ</t>
  </si>
  <si>
    <t>ﾐｽﾞｳﾁ ﾏｻﾀｶ</t>
  </si>
  <si>
    <t>ﾌｼﾞｼﾛ ﾘｸ</t>
  </si>
  <si>
    <t>ｶﾄﾞｶﾜ ﾕｳﾔ</t>
  </si>
  <si>
    <t>ﾅｶﾔﾏ ｼｮｳﾀ</t>
  </si>
  <si>
    <t>ｷﾀﾑﾗ ｹﾝﾄ</t>
  </si>
  <si>
    <t>ﾆｼﾑﾗ ﾄﾓﾛｳ</t>
  </si>
  <si>
    <t>ｲｹﾓﾄ ﾖｳｽｹ</t>
  </si>
  <si>
    <t>ｲｿﾉ ﾕｳﾀ</t>
  </si>
  <si>
    <t>ﾀﾑﾗ ｶｲﾝﾄﾞ</t>
  </si>
  <si>
    <t>ﾆｼｵ ｻｸﾄ</t>
  </si>
  <si>
    <t>ﾇｷｻﾄ ﾀｸﾐ</t>
  </si>
  <si>
    <t>ﾊﾗ ﾏﾋﾛ</t>
  </si>
  <si>
    <t>ﾋﾛﾊﾀ ｹｲﾀ</t>
  </si>
  <si>
    <t>ﾖｼｵｶ ﾐｷﾄ</t>
  </si>
  <si>
    <t>ｲｶﾗｼ ﾋｼﾞﾘ</t>
  </si>
  <si>
    <t>ｵｶ ｲﾂｷ</t>
  </si>
  <si>
    <t>ｲﾜﾓﾄ ｼｮｳﾀ</t>
  </si>
  <si>
    <t>ｲｹﾀﾞ ﾓﾄｷ</t>
  </si>
  <si>
    <t>ﾌｶｲ ｿｳｲﾁﾛｳ</t>
  </si>
  <si>
    <t>ﾆｼｶﾜ ｺｳﾍｲ</t>
  </si>
  <si>
    <t>ﾁｮｳﾉ ｺｳﾍｲ</t>
  </si>
  <si>
    <t>ﾋﾗﾔﾏ ﾖｼｱｷ</t>
  </si>
  <si>
    <t>ｶﾜｻｷ ﾚｵ</t>
  </si>
  <si>
    <t>ｽﾔﾏ ｽｸﾞﾙ</t>
  </si>
  <si>
    <t>ﾌｼﾞﾊﾗ ﾋﾃﾞｱｷ</t>
  </si>
  <si>
    <t>ｶﾅﾓﾘ ｹｲｺﾞ</t>
  </si>
  <si>
    <t>ｼｼｸﾗ ﾀｶﾋﾛ</t>
  </si>
  <si>
    <t>ﾜﾀﾅﾍﾞ ﾊﾔﾄ</t>
  </si>
  <si>
    <t>ﾔｽﾊﾗ ﾕｳﾀ</t>
  </si>
  <si>
    <t>ﾖｼﾀﾞ ｿｳｴｲ</t>
  </si>
  <si>
    <t>ﾌﾙﾔ ｺｳﾀﾞｲ</t>
  </si>
  <si>
    <t>ﾅｶｲ ﾋﾛｱｷ</t>
  </si>
  <si>
    <t>ｱｽﾞﾏ ｿｳ</t>
  </si>
  <si>
    <t>ｷﾄﾞ ｶｲﾄ</t>
  </si>
  <si>
    <t>ﾋﾛｵｶ ｼﾞｭﾝﾔ</t>
  </si>
  <si>
    <t>ｵｶﾉ ﾀｸﾏ</t>
  </si>
  <si>
    <t>ｶﾅﾓﾘ ﾕｳｽｹ</t>
  </si>
  <si>
    <t>ﾅｶｲ ﾀｶﾔ</t>
  </si>
  <si>
    <t>ﾔﾉ ｹﾞﾝｷ</t>
  </si>
  <si>
    <t>ﾔﾉ ﾕｳﾀ</t>
  </si>
  <si>
    <t>ﾆｼ ｱﾏﾝ</t>
  </si>
  <si>
    <t>ﾀﾋﾞﾗ ｺｳｷ</t>
  </si>
  <si>
    <t>ｲｹﾀﾞ ﾘｭｳﾄ</t>
  </si>
  <si>
    <t>ﾊﾞﾊﾞ ﾕｳﾔ</t>
  </si>
  <si>
    <t>ｶﾜｲ ｶｽﾞｷ</t>
  </si>
  <si>
    <t>ｸﾛｶﾜ ﾕｳﾀ</t>
  </si>
  <si>
    <t>ﾅｶﾃﾞ ﾚﾝ</t>
  </si>
  <si>
    <t>ﾊｼﾀﾞ ﾀﾞｲｷ</t>
  </si>
  <si>
    <t>ﾖﾈｻﾞﾜ ﾘｮｳｽｹ</t>
  </si>
  <si>
    <t>ﾆｼﾔﾏ ｱﾘｷ</t>
  </si>
  <si>
    <t>ﾅｶｶﾞﾜ ｼｮｳﾀ</t>
  </si>
  <si>
    <t>ﾔﾏｻｷ ﾀｽｸ</t>
  </si>
  <si>
    <t>ﾀﾆｸﾞﾁ ﾃﾂﾔ</t>
  </si>
  <si>
    <t>ｵｶﾓﾄ ｱｻﾄ</t>
  </si>
  <si>
    <t>ﾀｶﾔﾏ ｹﾝｽｹ</t>
  </si>
  <si>
    <t>ﾀｶﾀﾞ ﾕｳﾍｲ</t>
  </si>
  <si>
    <t>ﾐｼﾏ ﾄﾓｷ</t>
  </si>
  <si>
    <t>ﾊｯﾄﾘ ｺｳﾀﾞｲ</t>
  </si>
  <si>
    <t>ｵｻﾞｻ ﾊﾙｷ</t>
  </si>
  <si>
    <t>ﾏﾂﾓﾄ ﾘｮｳ</t>
  </si>
  <si>
    <t>ﾏﾂﾓﾄ ﾘｮｳｾｲ</t>
  </si>
  <si>
    <t>ｷﾀﾓﾄ ﾀｹｱｷ</t>
  </si>
  <si>
    <t>ﾀﾅｶ ｾｲﾔ</t>
  </si>
  <si>
    <t>ｷﾀﾞ ﾚｲﾔ</t>
  </si>
  <si>
    <t>ｲﾏｲ ｲｯｼ</t>
  </si>
  <si>
    <t>ﾖｺﾃ ﾄｳﾏ</t>
  </si>
  <si>
    <t>ｻｶｲ ﾄﾓﾔ</t>
  </si>
  <si>
    <t>ﾑﾛﾓﾄ ｶﾝｼ</t>
  </si>
  <si>
    <t>ﾊﾞﾝﾉ ﾅｷﾞﾄ</t>
  </si>
  <si>
    <t>ﾅｶﾍﾞ ﾀｸﾄ</t>
  </si>
  <si>
    <t>ﾌｼﾞｷ ﾐｽﾞｷ</t>
  </si>
  <si>
    <t>ﾀﾆｸﾞﾁ ﾘｮｳ</t>
  </si>
  <si>
    <t>ﾐﾂﾊｼ ﾘｸ</t>
  </si>
  <si>
    <t>ﾀﾆﾅｶ ﾘｭｳｾｲ</t>
  </si>
  <si>
    <t>ﾑﾗﾓﾄ ﾕｳｼﾞ</t>
  </si>
  <si>
    <t>ﾅﾝﾄｳ ｶﾞｸ</t>
  </si>
  <si>
    <t>ｷﾀｶﾞﾜ ﾀﾂﾔ</t>
  </si>
  <si>
    <t>ﾀｶｾ ﾕｳｽｹ</t>
  </si>
  <si>
    <t>ｵｵﾆｼ ﾏｻｷ</t>
  </si>
  <si>
    <t>ﾐﾅﾐ ｹﾝｿﾞｳ</t>
  </si>
  <si>
    <t>ﾄﾐﾔﾏ ﾋﾛｷ</t>
  </si>
  <si>
    <t>ｶﾞﾌﾞﾘｭｸ ﾅｻﾞﾙ</t>
  </si>
  <si>
    <t>ｻｶﾓﾄ ｹﾞﾝｷ</t>
  </si>
  <si>
    <t>ｺﾂｶ ﾖｳｽｹ</t>
  </si>
  <si>
    <t>ﾀｶｷﾞ ﾘｮｳｺﾞ</t>
  </si>
  <si>
    <t>ﾀﾏｲ ﾏｻﾔ</t>
  </si>
  <si>
    <t>ﾅｶﾆｼ ﾚﾝ</t>
  </si>
  <si>
    <t>ｼｭｸﾀﾆ ﾀﾂｷ</t>
  </si>
  <si>
    <t>021015</t>
  </si>
  <si>
    <t>020605</t>
  </si>
  <si>
    <t>020602</t>
  </si>
  <si>
    <t>020713</t>
  </si>
  <si>
    <t>030325</t>
  </si>
  <si>
    <t>021220</t>
  </si>
  <si>
    <t>021122</t>
  </si>
  <si>
    <t>020730</t>
  </si>
  <si>
    <t>020519</t>
  </si>
  <si>
    <t>030110</t>
  </si>
  <si>
    <t>021224</t>
  </si>
  <si>
    <t>020608</t>
  </si>
  <si>
    <t>020927</t>
  </si>
  <si>
    <t>020925</t>
  </si>
  <si>
    <t>020718</t>
  </si>
  <si>
    <t>030327</t>
  </si>
  <si>
    <t>990928</t>
  </si>
  <si>
    <t>011025</t>
  </si>
  <si>
    <t>020810</t>
  </si>
  <si>
    <t>020902</t>
  </si>
  <si>
    <t>020703</t>
  </si>
  <si>
    <t>030125</t>
  </si>
  <si>
    <t>020604</t>
  </si>
  <si>
    <t>020711</t>
  </si>
  <si>
    <t>020727</t>
  </si>
  <si>
    <t>021225</t>
  </si>
  <si>
    <t>020526</t>
  </si>
  <si>
    <t>020830</t>
  </si>
  <si>
    <t>990425</t>
  </si>
  <si>
    <t>990703</t>
  </si>
  <si>
    <t>990527</t>
  </si>
  <si>
    <t>971222</t>
  </si>
  <si>
    <t>020829</t>
  </si>
  <si>
    <t>020425</t>
  </si>
  <si>
    <t>020710</t>
  </si>
  <si>
    <t>020404</t>
  </si>
  <si>
    <t>020530</t>
  </si>
  <si>
    <t>030121</t>
  </si>
  <si>
    <t>020409</t>
  </si>
  <si>
    <t>990625</t>
  </si>
  <si>
    <t>980925</t>
  </si>
  <si>
    <t>990120</t>
  </si>
  <si>
    <t>020427</t>
  </si>
  <si>
    <t>020812</t>
  </si>
  <si>
    <t>030210</t>
  </si>
  <si>
    <t>020909</t>
  </si>
  <si>
    <t>021106</t>
  </si>
  <si>
    <t>021024</t>
  </si>
  <si>
    <t>020413</t>
  </si>
  <si>
    <t>011208</t>
  </si>
  <si>
    <t>010401</t>
  </si>
  <si>
    <t>020421</t>
  </si>
  <si>
    <t>020402</t>
  </si>
  <si>
    <t>020921</t>
  </si>
  <si>
    <t>020821</t>
  </si>
  <si>
    <t>020527</t>
  </si>
  <si>
    <t>010228</t>
  </si>
  <si>
    <t>020828</t>
  </si>
  <si>
    <t>021212</t>
  </si>
  <si>
    <t>020715</t>
  </si>
  <si>
    <t>020625</t>
  </si>
  <si>
    <t>030308</t>
  </si>
  <si>
    <t>030330</t>
  </si>
  <si>
    <t>030106</t>
  </si>
  <si>
    <t>020826</t>
  </si>
  <si>
    <t>020423</t>
  </si>
  <si>
    <t>020704</t>
  </si>
  <si>
    <t>020514</t>
  </si>
  <si>
    <t>030303</t>
  </si>
  <si>
    <t>020502</t>
  </si>
  <si>
    <t>030310</t>
  </si>
  <si>
    <t>020803</t>
  </si>
  <si>
    <t>020609</t>
  </si>
  <si>
    <t>030105</t>
  </si>
  <si>
    <t>021114</t>
  </si>
  <si>
    <t>021013</t>
  </si>
  <si>
    <t>020726</t>
  </si>
  <si>
    <t>020507</t>
  </si>
  <si>
    <t>030309</t>
  </si>
  <si>
    <t>020424</t>
  </si>
  <si>
    <t>021028</t>
  </si>
  <si>
    <t>020815</t>
  </si>
  <si>
    <t>020709</t>
  </si>
  <si>
    <t>970416</t>
  </si>
  <si>
    <t>960927</t>
  </si>
  <si>
    <t>020103</t>
  </si>
  <si>
    <t>010815</t>
  </si>
  <si>
    <t>951112</t>
  </si>
  <si>
    <t>970609</t>
  </si>
  <si>
    <t>970417</t>
  </si>
  <si>
    <t>980316</t>
  </si>
  <si>
    <t>980117</t>
  </si>
  <si>
    <t>970811</t>
  </si>
  <si>
    <t>980125</t>
  </si>
  <si>
    <t>020922</t>
  </si>
  <si>
    <t>030328</t>
  </si>
  <si>
    <t>021002</t>
  </si>
  <si>
    <t>021118</t>
  </si>
  <si>
    <t>020520</t>
  </si>
  <si>
    <t>020626</t>
  </si>
  <si>
    <t>020407</t>
  </si>
  <si>
    <t>021011</t>
  </si>
  <si>
    <t>020913</t>
  </si>
  <si>
    <t>021012</t>
  </si>
  <si>
    <t>020321</t>
  </si>
  <si>
    <t>990805</t>
  </si>
  <si>
    <t>021105</t>
  </si>
  <si>
    <t>020619</t>
  </si>
  <si>
    <t>020513</t>
  </si>
  <si>
    <t>021029</t>
  </si>
  <si>
    <t>030305</t>
  </si>
  <si>
    <t>020620</t>
  </si>
  <si>
    <t>021023</t>
  </si>
  <si>
    <t>030112</t>
  </si>
  <si>
    <t>020716</t>
  </si>
  <si>
    <t>020827</t>
  </si>
  <si>
    <t>021016</t>
  </si>
  <si>
    <t>021128</t>
  </si>
  <si>
    <t>020719</t>
  </si>
  <si>
    <t>030203</t>
  </si>
  <si>
    <t>021228</t>
  </si>
  <si>
    <t>030222</t>
  </si>
  <si>
    <t>020414</t>
  </si>
  <si>
    <t>020618</t>
  </si>
  <si>
    <t>030130</t>
  </si>
  <si>
    <t>021107</t>
  </si>
  <si>
    <t>981128</t>
  </si>
  <si>
    <t>970424</t>
  </si>
  <si>
    <t>951221</t>
  </si>
  <si>
    <t>970619</t>
  </si>
  <si>
    <t>951014</t>
  </si>
  <si>
    <t>950912</t>
  </si>
  <si>
    <t>950818</t>
  </si>
  <si>
    <t>960613</t>
  </si>
  <si>
    <t>960116</t>
  </si>
  <si>
    <t>971229</t>
  </si>
  <si>
    <t>991221</t>
  </si>
  <si>
    <t>961021</t>
  </si>
  <si>
    <t>011006</t>
  </si>
  <si>
    <t>020807</t>
  </si>
  <si>
    <t>020818</t>
  </si>
  <si>
    <t>020724</t>
  </si>
  <si>
    <t>030221</t>
  </si>
  <si>
    <t>020814</t>
  </si>
  <si>
    <t>020903</t>
  </si>
  <si>
    <t>011211</t>
  </si>
  <si>
    <t>020206</t>
  </si>
  <si>
    <t>021007</t>
  </si>
  <si>
    <t>021112</t>
  </si>
  <si>
    <t>021231</t>
  </si>
  <si>
    <t>020817</t>
  </si>
  <si>
    <t>020606</t>
  </si>
  <si>
    <t>020430</t>
  </si>
  <si>
    <t>021209</t>
  </si>
  <si>
    <t>010728</t>
  </si>
  <si>
    <t>970131</t>
  </si>
  <si>
    <t>021104</t>
  </si>
  <si>
    <t>020712</t>
  </si>
  <si>
    <t>020524</t>
  </si>
  <si>
    <t>030122</t>
  </si>
  <si>
    <t>020501</t>
  </si>
  <si>
    <t>020907</t>
  </si>
  <si>
    <t>021101</t>
  </si>
  <si>
    <t>030111</t>
  </si>
  <si>
    <t>021120</t>
  </si>
  <si>
    <t>020528</t>
  </si>
  <si>
    <t>020405</t>
  </si>
  <si>
    <t>021222</t>
  </si>
  <si>
    <t>020910</t>
  </si>
  <si>
    <t>020701</t>
  </si>
  <si>
    <t>021203</t>
  </si>
  <si>
    <t>030320</t>
  </si>
  <si>
    <t>020926</t>
  </si>
  <si>
    <t>991215</t>
  </si>
  <si>
    <t>020908</t>
  </si>
  <si>
    <t>020503</t>
  </si>
  <si>
    <t>021206</t>
  </si>
  <si>
    <t>030307</t>
  </si>
  <si>
    <t>030302</t>
  </si>
  <si>
    <t>020410</t>
  </si>
  <si>
    <t>030319</t>
  </si>
  <si>
    <t>020731</t>
  </si>
  <si>
    <t>020911</t>
  </si>
  <si>
    <t>021223</t>
  </si>
  <si>
    <t>020612</t>
  </si>
  <si>
    <t>021214</t>
  </si>
  <si>
    <t>030323</t>
  </si>
  <si>
    <t>020522</t>
  </si>
  <si>
    <t>021208</t>
  </si>
  <si>
    <t>020429</t>
  </si>
  <si>
    <t>020918</t>
  </si>
  <si>
    <t>020603</t>
  </si>
  <si>
    <t>030131</t>
  </si>
  <si>
    <t>030205</t>
  </si>
  <si>
    <t>021027</t>
  </si>
  <si>
    <t>020824</t>
  </si>
  <si>
    <t>020428</t>
  </si>
  <si>
    <t>021129</t>
  </si>
  <si>
    <t>021103</t>
  </si>
  <si>
    <t>020904</t>
  </si>
  <si>
    <t>021030</t>
  </si>
  <si>
    <t>030211</t>
  </si>
  <si>
    <t>030104</t>
  </si>
  <si>
    <t>030101</t>
  </si>
  <si>
    <t>021110</t>
  </si>
  <si>
    <t>020504</t>
  </si>
  <si>
    <t>020721</t>
  </si>
  <si>
    <t>020819</t>
  </si>
  <si>
    <t>030315</t>
  </si>
  <si>
    <t>020723</t>
  </si>
  <si>
    <t>021003</t>
  </si>
  <si>
    <t>030113</t>
  </si>
  <si>
    <t>020525</t>
  </si>
  <si>
    <t>020403</t>
  </si>
  <si>
    <t>021102</t>
  </si>
  <si>
    <t>030314</t>
  </si>
  <si>
    <t>020714</t>
  </si>
  <si>
    <t>030201</t>
  </si>
  <si>
    <t>020515</t>
  </si>
  <si>
    <t>030202</t>
  </si>
  <si>
    <t>020426</t>
  </si>
  <si>
    <t>021126</t>
  </si>
  <si>
    <t>020823</t>
  </si>
  <si>
    <t>021227</t>
  </si>
  <si>
    <t>021021</t>
  </si>
  <si>
    <t>020411</t>
  </si>
  <si>
    <t>020816</t>
  </si>
  <si>
    <t>020805</t>
  </si>
  <si>
    <t>020607</t>
  </si>
  <si>
    <t>020820</t>
  </si>
  <si>
    <t>021001</t>
  </si>
  <si>
    <t>020616</t>
  </si>
  <si>
    <t>030214</t>
  </si>
  <si>
    <t>021211</t>
  </si>
  <si>
    <t>021218</t>
  </si>
  <si>
    <t>020920</t>
  </si>
  <si>
    <t>030324</t>
  </si>
  <si>
    <t>020517</t>
  </si>
  <si>
    <t>030115</t>
  </si>
  <si>
    <t>021022</t>
  </si>
  <si>
    <t>020929</t>
  </si>
  <si>
    <t>021010</t>
  </si>
  <si>
    <t>021005</t>
  </si>
  <si>
    <t>020508</t>
  </si>
  <si>
    <t>020629</t>
  </si>
  <si>
    <t>020627</t>
  </si>
  <si>
    <t>030116</t>
  </si>
  <si>
    <t>020613</t>
  </si>
  <si>
    <t>021009</t>
  </si>
  <si>
    <t>020905</t>
  </si>
  <si>
    <t>020505</t>
  </si>
  <si>
    <t>021019</t>
  </si>
  <si>
    <t>021119</t>
  </si>
  <si>
    <t>030124</t>
  </si>
  <si>
    <t>021127</t>
  </si>
  <si>
    <t>021004</t>
  </si>
  <si>
    <t>020622</t>
  </si>
  <si>
    <t>021204</t>
  </si>
  <si>
    <t>030306</t>
  </si>
  <si>
    <t>030226</t>
  </si>
  <si>
    <t>020516</t>
  </si>
  <si>
    <t>020412</t>
  </si>
  <si>
    <t>020930</t>
  </si>
  <si>
    <t>020621</t>
  </si>
  <si>
    <t>030128</t>
  </si>
  <si>
    <t>020506</t>
  </si>
  <si>
    <t>021111</t>
  </si>
  <si>
    <t>960129</t>
  </si>
  <si>
    <t>020924</t>
  </si>
  <si>
    <t>020610</t>
  </si>
  <si>
    <t>021213</t>
  </si>
  <si>
    <t>020802</t>
  </si>
  <si>
    <t>020531</t>
  </si>
  <si>
    <t>021229</t>
  </si>
  <si>
    <t>020417</t>
  </si>
  <si>
    <t>020806</t>
  </si>
  <si>
    <t>020804</t>
  </si>
  <si>
    <t>020919</t>
  </si>
  <si>
    <t>030213</t>
  </si>
  <si>
    <t>030224</t>
  </si>
  <si>
    <t>020702</t>
  </si>
  <si>
    <t>020912</t>
  </si>
  <si>
    <t>020720</t>
  </si>
  <si>
    <t>021109</t>
  </si>
  <si>
    <t>020917</t>
  </si>
  <si>
    <t>030219</t>
  </si>
  <si>
    <t>021202</t>
  </si>
  <si>
    <t>020706</t>
  </si>
  <si>
    <t>021205</t>
  </si>
  <si>
    <t>020614</t>
  </si>
  <si>
    <t>020121</t>
  </si>
  <si>
    <t>960501</t>
  </si>
  <si>
    <t>030217</t>
  </si>
  <si>
    <t>020415</t>
  </si>
  <si>
    <t>020722</t>
  </si>
  <si>
    <t>030225</t>
  </si>
  <si>
    <t>971028</t>
  </si>
  <si>
    <t>030127</t>
  </si>
  <si>
    <t>021008</t>
  </si>
  <si>
    <t>030107</t>
  </si>
  <si>
    <t>020529</t>
  </si>
  <si>
    <t>020729</t>
  </si>
  <si>
    <t>020708</t>
  </si>
  <si>
    <t>021018</t>
  </si>
  <si>
    <t>021017</t>
  </si>
  <si>
    <t>020615</t>
  </si>
  <si>
    <t>030102</t>
  </si>
  <si>
    <t>021124</t>
  </si>
  <si>
    <t>030216</t>
  </si>
  <si>
    <t>7</t>
  </si>
  <si>
    <t>10</t>
  </si>
  <si>
    <t>27</t>
  </si>
  <si>
    <t xml:space="preserve">KARASUYAMA </t>
  </si>
  <si>
    <t>SHIBAYAMA</t>
  </si>
  <si>
    <t>KITAYAMA</t>
  </si>
  <si>
    <t>KUNIEDA</t>
  </si>
  <si>
    <t>ICHINOMIYA</t>
  </si>
  <si>
    <t>REMBA</t>
  </si>
  <si>
    <t>TOMIIE</t>
  </si>
  <si>
    <t>MORIMOTO</t>
  </si>
  <si>
    <t>TAKEGAMI</t>
  </si>
  <si>
    <t>MORITA</t>
  </si>
  <si>
    <t>KUWAMURA</t>
  </si>
  <si>
    <t>YAGI</t>
  </si>
  <si>
    <t>FURUICHI</t>
  </si>
  <si>
    <t>MINAKUCHI</t>
  </si>
  <si>
    <t>KUWAHARA</t>
  </si>
  <si>
    <t>FUNATSU</t>
  </si>
  <si>
    <t>KITAOKA</t>
  </si>
  <si>
    <t>MIYAKE</t>
  </si>
  <si>
    <t>MITODA</t>
  </si>
  <si>
    <t>MATSUO</t>
  </si>
  <si>
    <t>IMAI</t>
  </si>
  <si>
    <t>TAGAWA</t>
  </si>
  <si>
    <t>IDE</t>
  </si>
  <si>
    <t>IMAZEKI</t>
  </si>
  <si>
    <t>NISHIO</t>
  </si>
  <si>
    <t>FUJIKI</t>
  </si>
  <si>
    <t>KURAMOTO</t>
  </si>
  <si>
    <t>UCHIYAMA</t>
  </si>
  <si>
    <t>IKEGAMI</t>
  </si>
  <si>
    <t>TOSHIDA</t>
  </si>
  <si>
    <t>YOKOYAMAA</t>
  </si>
  <si>
    <t>KUBOTA</t>
  </si>
  <si>
    <t>UCHINONO</t>
  </si>
  <si>
    <t>ANDO</t>
  </si>
  <si>
    <t>TSUKUDA</t>
  </si>
  <si>
    <t>ARAHORI</t>
  </si>
  <si>
    <t xml:space="preserve">HINO </t>
  </si>
  <si>
    <t xml:space="preserve">IBARAKI </t>
  </si>
  <si>
    <t>KANAYA</t>
  </si>
  <si>
    <t>IBUCHI</t>
  </si>
  <si>
    <t>SUTO</t>
  </si>
  <si>
    <t>TSURUSAKI</t>
  </si>
  <si>
    <t>TATORI</t>
  </si>
  <si>
    <t>OMURA</t>
  </si>
  <si>
    <t>YOKOI</t>
  </si>
  <si>
    <t>MAKI</t>
  </si>
  <si>
    <t>KANEHARA</t>
  </si>
  <si>
    <t>NORO</t>
  </si>
  <si>
    <t>TOGAO</t>
  </si>
  <si>
    <t>INAYAMA</t>
  </si>
  <si>
    <t>UCHINO</t>
  </si>
  <si>
    <t>KAJIKAWA</t>
  </si>
  <si>
    <t>AKI</t>
  </si>
  <si>
    <t>TOKUOKA</t>
  </si>
  <si>
    <t>TAKAHATA</t>
  </si>
  <si>
    <t>HIGASHI</t>
  </si>
  <si>
    <t>OKUMOTO</t>
  </si>
  <si>
    <t>AKAGAWA</t>
  </si>
  <si>
    <t>MITANI</t>
  </si>
  <si>
    <t>MATSUMURA</t>
  </si>
  <si>
    <t>FUKUDA</t>
  </si>
  <si>
    <t>NAITO</t>
  </si>
  <si>
    <t>NATE</t>
  </si>
  <si>
    <t>MINEURA</t>
  </si>
  <si>
    <t>KONDO</t>
  </si>
  <si>
    <t>FUJIHARA</t>
  </si>
  <si>
    <t>NOMURA</t>
  </si>
  <si>
    <t>HIRATSUKA</t>
  </si>
  <si>
    <t>MATSUYAMA</t>
  </si>
  <si>
    <t>MATSUSHIMA</t>
  </si>
  <si>
    <t>TAWADA</t>
  </si>
  <si>
    <t>NOSE</t>
  </si>
  <si>
    <t>MATSUKAWA</t>
  </si>
  <si>
    <t>HARADA</t>
  </si>
  <si>
    <t>YONEKURA</t>
  </si>
  <si>
    <t>OTOTAKE</t>
  </si>
  <si>
    <t>OTAWA</t>
  </si>
  <si>
    <t>TAKAMURA</t>
  </si>
  <si>
    <t>KAGEYAMA</t>
  </si>
  <si>
    <t>KAWAJIRI</t>
  </si>
  <si>
    <t>ENDO</t>
  </si>
  <si>
    <t>KITATSUJI</t>
  </si>
  <si>
    <t>KURIBAYASHI</t>
  </si>
  <si>
    <t>HOSONO</t>
  </si>
  <si>
    <t>FUKUJI</t>
  </si>
  <si>
    <t>ASHIKAGA</t>
  </si>
  <si>
    <t>HANAMITSU</t>
  </si>
  <si>
    <t>KOZUKA</t>
  </si>
  <si>
    <t>INADA</t>
  </si>
  <si>
    <t>ASAHI</t>
  </si>
  <si>
    <t>MATSUDA</t>
  </si>
  <si>
    <t>ASHIDA</t>
  </si>
  <si>
    <t>IKEMATSU</t>
  </si>
  <si>
    <t>IMABEPPU</t>
  </si>
  <si>
    <t>UEMATSU</t>
  </si>
  <si>
    <t>USUI</t>
  </si>
  <si>
    <t>OTANI</t>
  </si>
  <si>
    <t>KADOTA</t>
  </si>
  <si>
    <t>KANAI</t>
  </si>
  <si>
    <t>KOCHI</t>
  </si>
  <si>
    <t>KOMORI</t>
  </si>
  <si>
    <t>SHIMO</t>
  </si>
  <si>
    <t>CHIBA</t>
  </si>
  <si>
    <t>NAGASAWA</t>
  </si>
  <si>
    <t>MAKINO</t>
  </si>
  <si>
    <t>YANAGIHARA</t>
  </si>
  <si>
    <t>MATSUI</t>
  </si>
  <si>
    <t>UEYAMA</t>
  </si>
  <si>
    <t>URUSHIBATA</t>
  </si>
  <si>
    <t>OCHIAI</t>
  </si>
  <si>
    <t>KAJIHARA</t>
  </si>
  <si>
    <t>KAWAZOE</t>
  </si>
  <si>
    <t>KAWATA</t>
  </si>
  <si>
    <t>KISHIMOTO</t>
  </si>
  <si>
    <t>KITAO</t>
  </si>
  <si>
    <t>KUSUMI</t>
  </si>
  <si>
    <t>SHIMAJI</t>
  </si>
  <si>
    <t>SHIMOHIRA</t>
  </si>
  <si>
    <t>TADA</t>
  </si>
  <si>
    <t>TSUDA</t>
  </si>
  <si>
    <t>TSURUO</t>
  </si>
  <si>
    <t>NATSUME</t>
  </si>
  <si>
    <t>HANAZAWA</t>
  </si>
  <si>
    <t>HANADA</t>
  </si>
  <si>
    <t>HANATANI</t>
  </si>
  <si>
    <t>HIRAI</t>
  </si>
  <si>
    <t>HIRANUMA</t>
  </si>
  <si>
    <t>MAIZONO</t>
  </si>
  <si>
    <t>MAKITA</t>
  </si>
  <si>
    <t>MISHINA</t>
  </si>
  <si>
    <t>MIYAGI</t>
  </si>
  <si>
    <t>YAMAMURA</t>
  </si>
  <si>
    <t>ADACHI</t>
  </si>
  <si>
    <t>TAGUCHI</t>
  </si>
  <si>
    <t>KANEMITSU</t>
  </si>
  <si>
    <t>IKEUCHI</t>
  </si>
  <si>
    <t>KAKU</t>
  </si>
  <si>
    <t>HASHIMOTO</t>
  </si>
  <si>
    <t>WARAYA</t>
  </si>
  <si>
    <t>OIKAWA</t>
  </si>
  <si>
    <t>OBATA</t>
  </si>
  <si>
    <t>SHINOHE</t>
  </si>
  <si>
    <t>TSUNODA</t>
  </si>
  <si>
    <t>TAKAOKA</t>
  </si>
  <si>
    <t>NISHIYAMA</t>
  </si>
  <si>
    <t>OKAMURA</t>
  </si>
  <si>
    <t xml:space="preserve">INABA </t>
  </si>
  <si>
    <t>OMAE</t>
  </si>
  <si>
    <t xml:space="preserve">KUSANO </t>
  </si>
  <si>
    <t>SHINJO</t>
  </si>
  <si>
    <t>OSHIMA</t>
  </si>
  <si>
    <t>HARUTA</t>
  </si>
  <si>
    <t>TAKASUGA</t>
  </si>
  <si>
    <t>KONO</t>
  </si>
  <si>
    <t>NISHIKAWA</t>
  </si>
  <si>
    <t>TANIMOTO</t>
  </si>
  <si>
    <t>TSUJIMOTO</t>
  </si>
  <si>
    <t>TSUTSUMI</t>
  </si>
  <si>
    <t>SAWADA</t>
  </si>
  <si>
    <t>KAMIMURA</t>
  </si>
  <si>
    <t>TOCHIOKA</t>
  </si>
  <si>
    <t>IWAHORI</t>
  </si>
  <si>
    <t>TAMAKI</t>
  </si>
  <si>
    <t>FUKADA</t>
  </si>
  <si>
    <t>OKI</t>
  </si>
  <si>
    <t>NIINO</t>
  </si>
  <si>
    <t>NOZAKI</t>
  </si>
  <si>
    <t>NAKAMICHI</t>
  </si>
  <si>
    <t>MATOBA</t>
  </si>
  <si>
    <t>MORII</t>
  </si>
  <si>
    <t>DEHARA</t>
  </si>
  <si>
    <t>MIKI</t>
  </si>
  <si>
    <t>YABUCHI</t>
  </si>
  <si>
    <t>TAKEYAMA</t>
  </si>
  <si>
    <t>HANEDA</t>
  </si>
  <si>
    <t>NAKA</t>
  </si>
  <si>
    <t>SHINTANI</t>
  </si>
  <si>
    <t>NEGORO</t>
  </si>
  <si>
    <t>ISHIBASHI</t>
  </si>
  <si>
    <t>YASUTA</t>
  </si>
  <si>
    <t>UMADE</t>
  </si>
  <si>
    <t>TABARU</t>
  </si>
  <si>
    <t>HIROI</t>
  </si>
  <si>
    <t>TAKAGI</t>
  </si>
  <si>
    <t>TAKAYAMA</t>
  </si>
  <si>
    <t>TSUCHIDE</t>
  </si>
  <si>
    <t>URABE</t>
  </si>
  <si>
    <t>HAMAHASHI</t>
  </si>
  <si>
    <t>HAMAGUCHI</t>
  </si>
  <si>
    <t>KAWANISHI</t>
  </si>
  <si>
    <t>FUJII</t>
  </si>
  <si>
    <t>SUENAGA</t>
  </si>
  <si>
    <t>KAWAYACHI</t>
  </si>
  <si>
    <t>UCHIDA</t>
  </si>
  <si>
    <t>MATSUZAKI</t>
  </si>
  <si>
    <t>BESSHO</t>
  </si>
  <si>
    <t>MORITAKA</t>
  </si>
  <si>
    <t>KOTOYORI</t>
  </si>
  <si>
    <t>WAKABAYASHI</t>
  </si>
  <si>
    <t>SASAMOTO</t>
  </si>
  <si>
    <t>IIO</t>
  </si>
  <si>
    <t>TAKEDA</t>
  </si>
  <si>
    <t>KUSU</t>
  </si>
  <si>
    <t>SHIMOURA</t>
  </si>
  <si>
    <t>KATAGAWA</t>
  </si>
  <si>
    <t>AOKI</t>
  </si>
  <si>
    <t>ICHIKAWA</t>
  </si>
  <si>
    <t>TERAGUCHI</t>
  </si>
  <si>
    <t>TOYOSHIMA</t>
  </si>
  <si>
    <t>DOTE</t>
  </si>
  <si>
    <t>NAKASONE</t>
  </si>
  <si>
    <t>HIRASHITA</t>
  </si>
  <si>
    <t>FURUKAWA</t>
  </si>
  <si>
    <t>MORINISHI</t>
  </si>
  <si>
    <t>YAMAUCHI</t>
  </si>
  <si>
    <t>YOSHIMOTO</t>
  </si>
  <si>
    <t>HATANKA</t>
  </si>
  <si>
    <t>HANNO</t>
  </si>
  <si>
    <t>HIDANO</t>
  </si>
  <si>
    <t>FUKUMI</t>
  </si>
  <si>
    <t>SAHARA</t>
  </si>
  <si>
    <t>SUETSUGU</t>
  </si>
  <si>
    <t>HASHIOKA</t>
  </si>
  <si>
    <t>YONEKAWA</t>
  </si>
  <si>
    <t>NAKAJIMA</t>
  </si>
  <si>
    <t>NARIMATSU</t>
  </si>
  <si>
    <t>AKAO</t>
  </si>
  <si>
    <t>NAKASUJI</t>
  </si>
  <si>
    <t>KOI</t>
  </si>
  <si>
    <t>TSURI</t>
  </si>
  <si>
    <t>SHINZAKI</t>
  </si>
  <si>
    <t>SONE</t>
  </si>
  <si>
    <t>IMANAKA</t>
  </si>
  <si>
    <t>IWASAKI</t>
  </si>
  <si>
    <t>KAWABATA</t>
  </si>
  <si>
    <t>KITANI</t>
  </si>
  <si>
    <t>SETO</t>
  </si>
  <si>
    <t>HIRAHARA</t>
  </si>
  <si>
    <t>WANAKA</t>
  </si>
  <si>
    <t>KOGA</t>
  </si>
  <si>
    <t>SHIGEMATSU</t>
  </si>
  <si>
    <t>MATSUHARA</t>
  </si>
  <si>
    <t>HINO</t>
  </si>
  <si>
    <t>NAGAYAMA</t>
  </si>
  <si>
    <t>NAKATSUJI</t>
  </si>
  <si>
    <t>AIKAWA</t>
  </si>
  <si>
    <t>BOIKE</t>
  </si>
  <si>
    <t>KITAHARA</t>
  </si>
  <si>
    <t>YOSHIOKA</t>
  </si>
  <si>
    <t>TSUCHIHASHI</t>
  </si>
  <si>
    <t>KUYAMA</t>
  </si>
  <si>
    <t>GIBO</t>
  </si>
  <si>
    <t>IWATANI</t>
  </si>
  <si>
    <t>ANAI</t>
  </si>
  <si>
    <t>SHIMATANI</t>
  </si>
  <si>
    <t>ICHIBAYASHI</t>
  </si>
  <si>
    <t>UTSUMI</t>
  </si>
  <si>
    <t>OTAKA</t>
  </si>
  <si>
    <t>NOSHI</t>
  </si>
  <si>
    <t>KAKUDA</t>
  </si>
  <si>
    <t>KOZAWA</t>
  </si>
  <si>
    <t>TSUCHIMOTO</t>
  </si>
  <si>
    <t>NABARA</t>
  </si>
  <si>
    <t>TSUGE</t>
  </si>
  <si>
    <t>KAWAKUBO</t>
  </si>
  <si>
    <t>OTO</t>
  </si>
  <si>
    <t>OKABE</t>
  </si>
  <si>
    <t>KAMEDA</t>
  </si>
  <si>
    <t>MIYAUCHI</t>
  </si>
  <si>
    <t>BANDO</t>
  </si>
  <si>
    <t>FUJITO</t>
  </si>
  <si>
    <t>TERADA</t>
  </si>
  <si>
    <t>ISHI</t>
  </si>
  <si>
    <t xml:space="preserve">ISHIGURO </t>
  </si>
  <si>
    <t>IKEMURA</t>
  </si>
  <si>
    <t>TAKANASHI</t>
  </si>
  <si>
    <t>UMENO</t>
  </si>
  <si>
    <t>IGARASHI</t>
  </si>
  <si>
    <t>AIZAWA</t>
  </si>
  <si>
    <t>TSUCHIYA</t>
  </si>
  <si>
    <t>MIKAMI</t>
  </si>
  <si>
    <t>ASAI</t>
  </si>
  <si>
    <t>KAJIWARA</t>
  </si>
  <si>
    <t>TSUYOSHI</t>
  </si>
  <si>
    <t>TAKENAMI</t>
  </si>
  <si>
    <t>KUROKAWA</t>
  </si>
  <si>
    <t>YOSHIMURA</t>
  </si>
  <si>
    <t>OTOMORI</t>
  </si>
  <si>
    <t>KAWA</t>
  </si>
  <si>
    <t>TSURUMI</t>
  </si>
  <si>
    <t>TEI</t>
  </si>
  <si>
    <t>NODA</t>
  </si>
  <si>
    <t>HIRAOKA</t>
  </si>
  <si>
    <t>YAMANO</t>
  </si>
  <si>
    <t>YUTANI</t>
  </si>
  <si>
    <t>MURO</t>
  </si>
  <si>
    <t>MANABE</t>
  </si>
  <si>
    <t>IMANISHI</t>
  </si>
  <si>
    <t>TAKASHIGE</t>
  </si>
  <si>
    <t>KOZAKI</t>
  </si>
  <si>
    <t>NAKAKITA</t>
  </si>
  <si>
    <t>SHIOZAKI</t>
  </si>
  <si>
    <t>IWANAMI</t>
  </si>
  <si>
    <t>TAKEMURA</t>
  </si>
  <si>
    <t>IKAI</t>
  </si>
  <si>
    <t>KANNO</t>
  </si>
  <si>
    <t>KORI</t>
  </si>
  <si>
    <t>TERANISHI</t>
  </si>
  <si>
    <t>DOMOTO</t>
  </si>
  <si>
    <t>NAKAI</t>
  </si>
  <si>
    <t>HAENO</t>
  </si>
  <si>
    <t>HIRAKAWA</t>
  </si>
  <si>
    <t>MORIWAKI</t>
  </si>
  <si>
    <t>ICHIDA</t>
  </si>
  <si>
    <t>OTOMURA</t>
  </si>
  <si>
    <t>KANEDA</t>
  </si>
  <si>
    <t>SANO</t>
  </si>
  <si>
    <t>TAKEMOTO</t>
  </si>
  <si>
    <t>TSUKAMOTO</t>
  </si>
  <si>
    <t>NAKAFUJI</t>
  </si>
  <si>
    <t>FUGONO</t>
  </si>
  <si>
    <t>MORIGUTCHI</t>
  </si>
  <si>
    <t>YANO</t>
  </si>
  <si>
    <t>YOSHII</t>
  </si>
  <si>
    <t>KIKUI</t>
  </si>
  <si>
    <t>DOI</t>
  </si>
  <si>
    <t>CHAEN</t>
  </si>
  <si>
    <t>KISOI</t>
  </si>
  <si>
    <t>KOMIYAJI</t>
  </si>
  <si>
    <t>IMAIZUMI</t>
  </si>
  <si>
    <t>UEMOTO</t>
  </si>
  <si>
    <t>TAKAKI</t>
  </si>
  <si>
    <t>HARAYOSHI</t>
  </si>
  <si>
    <t>KUNITANI</t>
  </si>
  <si>
    <t>NINOMIYA</t>
  </si>
  <si>
    <t>NAMBA</t>
  </si>
  <si>
    <t>TSUBOI</t>
  </si>
  <si>
    <t>KOIZUMI</t>
  </si>
  <si>
    <t>HAMANO</t>
  </si>
  <si>
    <t>KITADA</t>
  </si>
  <si>
    <t>TAJIKA</t>
  </si>
  <si>
    <t>OTSUKI</t>
  </si>
  <si>
    <t>YAMASHIRO</t>
  </si>
  <si>
    <t>IMAHIGASHI</t>
  </si>
  <si>
    <t>SASABE</t>
  </si>
  <si>
    <t>NAKAE</t>
  </si>
  <si>
    <t>HARITA</t>
  </si>
  <si>
    <t>MATSUSAKA</t>
  </si>
  <si>
    <t>SUGIURA</t>
  </si>
  <si>
    <t>TAKASHIMA</t>
  </si>
  <si>
    <t>HATTA</t>
  </si>
  <si>
    <t>NAKAHIGASHI</t>
  </si>
  <si>
    <t>KAJIMOTO</t>
  </si>
  <si>
    <t>URATA</t>
  </si>
  <si>
    <t>KITAZAWA</t>
  </si>
  <si>
    <t>KATAI</t>
  </si>
  <si>
    <t>TOKIOKA</t>
  </si>
  <si>
    <t>NAGAMOTO</t>
  </si>
  <si>
    <t>ONIZUKA</t>
  </si>
  <si>
    <t>NOGAMI</t>
  </si>
  <si>
    <t>YOSHINARI</t>
  </si>
  <si>
    <t>AWAI</t>
  </si>
  <si>
    <t>YUMITORI</t>
  </si>
  <si>
    <t>OMORI</t>
  </si>
  <si>
    <t>NAKAYASU</t>
  </si>
  <si>
    <t>URYUJIMA</t>
  </si>
  <si>
    <t>MIHARA</t>
  </si>
  <si>
    <t>NAGAMORI</t>
  </si>
  <si>
    <t>TSUKAZAKI</t>
  </si>
  <si>
    <t>TOMINAGA</t>
  </si>
  <si>
    <t>SENDA</t>
  </si>
  <si>
    <t xml:space="preserve">MAEDA </t>
  </si>
  <si>
    <t>YUKAWA</t>
  </si>
  <si>
    <t>IWAMURA</t>
  </si>
  <si>
    <t>MATSUHIRA</t>
  </si>
  <si>
    <t>NISHIJIMA</t>
  </si>
  <si>
    <t>SASADA</t>
  </si>
  <si>
    <t>KAKIUCHI</t>
  </si>
  <si>
    <t>KUNIKI</t>
  </si>
  <si>
    <t>SHIBUYA</t>
  </si>
  <si>
    <t>TAHARA</t>
  </si>
  <si>
    <t>FUJINO</t>
  </si>
  <si>
    <t>FURUYASHIKI</t>
  </si>
  <si>
    <t>KATANO</t>
  </si>
  <si>
    <t>KITAURA</t>
  </si>
  <si>
    <t>OHASHI</t>
  </si>
  <si>
    <t>ASAYAMA</t>
  </si>
  <si>
    <t>OKU</t>
  </si>
  <si>
    <t>MIZUTANI</t>
  </si>
  <si>
    <t>IMAMURA</t>
  </si>
  <si>
    <t>SHIMADA</t>
  </si>
  <si>
    <t>KIYOTA</t>
  </si>
  <si>
    <t>IBE</t>
  </si>
  <si>
    <t>NAMBU</t>
  </si>
  <si>
    <t>TARUMI</t>
  </si>
  <si>
    <t>TATEYAMA</t>
  </si>
  <si>
    <t>ANZAI</t>
  </si>
  <si>
    <t>MORIGAKI</t>
  </si>
  <si>
    <t>IKENAKA</t>
  </si>
  <si>
    <t>SENDO</t>
  </si>
  <si>
    <t>KAWAHATA</t>
  </si>
  <si>
    <t>TERASAKI</t>
  </si>
  <si>
    <t>YONEDA</t>
  </si>
  <si>
    <t>HU</t>
  </si>
  <si>
    <t>KOSUGI</t>
  </si>
  <si>
    <t>SAIHARA</t>
  </si>
  <si>
    <t>SHIOHATA</t>
  </si>
  <si>
    <t>TERAMOTO</t>
  </si>
  <si>
    <t>HORITA</t>
  </si>
  <si>
    <t>YASUI</t>
  </si>
  <si>
    <t xml:space="preserve">NAITO </t>
  </si>
  <si>
    <t>HIEDA</t>
  </si>
  <si>
    <t>IKUNO</t>
  </si>
  <si>
    <t>HIROKANE</t>
  </si>
  <si>
    <t>TASATO</t>
  </si>
  <si>
    <t>KASHIYAMA</t>
  </si>
  <si>
    <t>KUDO</t>
  </si>
  <si>
    <t>SHIBAGAKI</t>
  </si>
  <si>
    <t>SUMIHIRA</t>
  </si>
  <si>
    <t>TERAMAE</t>
  </si>
  <si>
    <t>KIDAKA</t>
  </si>
  <si>
    <t>HASEBE</t>
  </si>
  <si>
    <t>WATASE</t>
  </si>
  <si>
    <t>AKASE</t>
  </si>
  <si>
    <t>ISHIHARA</t>
  </si>
  <si>
    <t>OTSUKA</t>
  </si>
  <si>
    <t>OBISHIMA</t>
  </si>
  <si>
    <t>KAWASAKI</t>
  </si>
  <si>
    <t>SHIGA</t>
  </si>
  <si>
    <t>CHO</t>
  </si>
  <si>
    <t>TSUZUKI</t>
  </si>
  <si>
    <t>NISHIRA</t>
  </si>
  <si>
    <t>HADA</t>
  </si>
  <si>
    <t>HIDAKA</t>
  </si>
  <si>
    <t>OKAWACHI</t>
  </si>
  <si>
    <t>OFUCHI</t>
  </si>
  <si>
    <t>KUNISHIGE</t>
  </si>
  <si>
    <t>KUBO</t>
  </si>
  <si>
    <t>TAMAI</t>
  </si>
  <si>
    <t>NISHIHARA</t>
  </si>
  <si>
    <t>FUJIMURA</t>
  </si>
  <si>
    <t>FURUSAWA</t>
  </si>
  <si>
    <t>EMORI</t>
  </si>
  <si>
    <t>GODA</t>
  </si>
  <si>
    <t>SADAYOSHI</t>
  </si>
  <si>
    <t>DOSE</t>
  </si>
  <si>
    <t>NISHINOMIYA</t>
  </si>
  <si>
    <t>HIROYA</t>
  </si>
  <si>
    <t>MI</t>
  </si>
  <si>
    <t>MOMONO</t>
  </si>
  <si>
    <t>YAKATA</t>
  </si>
  <si>
    <t>YUDA</t>
  </si>
  <si>
    <t>SUGISHIMA</t>
  </si>
  <si>
    <t>FUSHIMOTO</t>
  </si>
  <si>
    <t>YAMORI</t>
  </si>
  <si>
    <t>HIROSHIMA</t>
  </si>
  <si>
    <t>YAMANA</t>
  </si>
  <si>
    <t>INABA</t>
  </si>
  <si>
    <t>OKUI</t>
  </si>
  <si>
    <t>ODAHARA</t>
  </si>
  <si>
    <t>KAKUMOTO</t>
  </si>
  <si>
    <t>KOSAKA</t>
  </si>
  <si>
    <t>OUCHI</t>
  </si>
  <si>
    <t>HOSOYA</t>
  </si>
  <si>
    <t>ITAYA</t>
  </si>
  <si>
    <t>MAESAKO</t>
  </si>
  <si>
    <t>YOSHIYAMA</t>
  </si>
  <si>
    <t>KAKIHARA</t>
  </si>
  <si>
    <t>NIIYAMA</t>
  </si>
  <si>
    <t>MUKAI</t>
  </si>
  <si>
    <t>TAKAYANAGI</t>
  </si>
  <si>
    <t>SAKUMA</t>
  </si>
  <si>
    <t>HANASAKI</t>
  </si>
  <si>
    <t>NIO</t>
  </si>
  <si>
    <t>IMASHIRO</t>
  </si>
  <si>
    <t>WARABIGAWA</t>
  </si>
  <si>
    <t>TANIGAKI</t>
  </si>
  <si>
    <t>IWASA</t>
  </si>
  <si>
    <t>WAKAE</t>
  </si>
  <si>
    <t>KAJIURA</t>
  </si>
  <si>
    <t>TANOUE</t>
  </si>
  <si>
    <t>HIROZAWA</t>
  </si>
  <si>
    <t>NAKAARAI</t>
  </si>
  <si>
    <t>NISHIZAWA</t>
  </si>
  <si>
    <t>MINAMIKAWA</t>
  </si>
  <si>
    <t>KASE</t>
  </si>
  <si>
    <t>ASAO</t>
  </si>
  <si>
    <t>KARASUNO</t>
  </si>
  <si>
    <t>TAKENAKA</t>
  </si>
  <si>
    <t>TSURUTA</t>
  </si>
  <si>
    <t>TATEISHI</t>
  </si>
  <si>
    <t>TANINISHI</t>
  </si>
  <si>
    <t>SAINO</t>
  </si>
  <si>
    <t>WAKAMATSU</t>
  </si>
  <si>
    <t>HARIMOTO</t>
  </si>
  <si>
    <t>KOMA</t>
  </si>
  <si>
    <t>IKUTA</t>
  </si>
  <si>
    <t>KANZAKI</t>
  </si>
  <si>
    <t>FUJIIE</t>
  </si>
  <si>
    <t>KUZUKAWA</t>
  </si>
  <si>
    <t>NITTA</t>
  </si>
  <si>
    <t>FURUBAYASHI</t>
  </si>
  <si>
    <t>FUJISE</t>
  </si>
  <si>
    <t>SARUWATARI</t>
  </si>
  <si>
    <t>KINUGASA</t>
  </si>
  <si>
    <t>SAKAZAKI</t>
  </si>
  <si>
    <t>ISEMI</t>
  </si>
  <si>
    <t>INAOKA</t>
  </si>
  <si>
    <t>UMEDA</t>
  </si>
  <si>
    <t>SHIMOZATO</t>
  </si>
  <si>
    <t>HIGASHIHAMA</t>
  </si>
  <si>
    <t>MORIKAWA</t>
  </si>
  <si>
    <t>ARITA</t>
  </si>
  <si>
    <t>KONYO</t>
  </si>
  <si>
    <t>KIRIZUKI</t>
  </si>
  <si>
    <t>MINE</t>
  </si>
  <si>
    <t>MORIGUCHI</t>
  </si>
  <si>
    <t>SHIMANAKA</t>
  </si>
  <si>
    <t>SHIRAHIGE</t>
  </si>
  <si>
    <t>TOYOOKA</t>
  </si>
  <si>
    <t>MATSUNAGA</t>
  </si>
  <si>
    <t>MIZUHATA</t>
  </si>
  <si>
    <t>YOKOGAWA</t>
  </si>
  <si>
    <t>SONAE</t>
  </si>
  <si>
    <t>TERAGAITO</t>
  </si>
  <si>
    <t xml:space="preserve">HAMADA </t>
  </si>
  <si>
    <t>OSHIO</t>
  </si>
  <si>
    <t>SUDA</t>
  </si>
  <si>
    <t>KUSUDA</t>
  </si>
  <si>
    <t>SUGIHARA</t>
  </si>
  <si>
    <t xml:space="preserve">NISHI </t>
  </si>
  <si>
    <t>OHATA</t>
  </si>
  <si>
    <t>KUSUMOTO</t>
  </si>
  <si>
    <t>HORITO</t>
  </si>
  <si>
    <t>SHIMANO</t>
  </si>
  <si>
    <t>NAKAZUMI</t>
  </si>
  <si>
    <t>TERATANI</t>
  </si>
  <si>
    <t>MASADA</t>
  </si>
  <si>
    <t>UEMASU</t>
  </si>
  <si>
    <t>KAMEGAWA</t>
  </si>
  <si>
    <t>KAWACHI</t>
  </si>
  <si>
    <t>AZUMA</t>
  </si>
  <si>
    <t>ABOSHI</t>
  </si>
  <si>
    <t>ONOUE</t>
  </si>
  <si>
    <t>KUROOKA</t>
  </si>
  <si>
    <t>KUROBUCHI</t>
  </si>
  <si>
    <t>SAISHO</t>
  </si>
  <si>
    <t>SAWA</t>
  </si>
  <si>
    <t>SHIRAISHI</t>
  </si>
  <si>
    <t>NEGISHI</t>
  </si>
  <si>
    <t>HIRABAYASHI</t>
  </si>
  <si>
    <t>MAENO</t>
  </si>
  <si>
    <t>MOTONISHI</t>
  </si>
  <si>
    <t>ISHIZUKA</t>
  </si>
  <si>
    <t>IMAHORI</t>
  </si>
  <si>
    <t>SAIKI</t>
  </si>
  <si>
    <t>KISHIWAKI</t>
  </si>
  <si>
    <t>SENAGA</t>
  </si>
  <si>
    <t>TASAKI</t>
  </si>
  <si>
    <t>TSUJINAKA</t>
  </si>
  <si>
    <t>TAKUMA</t>
  </si>
  <si>
    <t>DEMIZU</t>
  </si>
  <si>
    <t>TOKUNAGA</t>
  </si>
  <si>
    <t xml:space="preserve">NISHIKAWA </t>
  </si>
  <si>
    <t>HAYASHIBARA</t>
  </si>
  <si>
    <t>FUSHIMI</t>
  </si>
  <si>
    <t>KAIEDA</t>
  </si>
  <si>
    <t>IBARAKI</t>
  </si>
  <si>
    <t>KASHIWADO</t>
  </si>
  <si>
    <t>KUREHARA</t>
  </si>
  <si>
    <t>KOCHIYAMA</t>
  </si>
  <si>
    <t>SHINDEN</t>
  </si>
  <si>
    <t>HATTORI</t>
  </si>
  <si>
    <t>HIRONO</t>
  </si>
  <si>
    <t>FURUTANI</t>
  </si>
  <si>
    <t>MUNEISHI</t>
  </si>
  <si>
    <t>YASUMOTO</t>
  </si>
  <si>
    <t>YUSHIMA</t>
  </si>
  <si>
    <t>UMEMOTO</t>
  </si>
  <si>
    <t>NAKAOKA</t>
  </si>
  <si>
    <t>NISHIKAKU</t>
  </si>
  <si>
    <t>HOGAKI</t>
  </si>
  <si>
    <t>MARUO</t>
  </si>
  <si>
    <t>KIBOSHI</t>
  </si>
  <si>
    <t>SAKAUE</t>
  </si>
  <si>
    <t>TANIMURA</t>
  </si>
  <si>
    <t>MYOKAI</t>
  </si>
  <si>
    <t>TORI</t>
  </si>
  <si>
    <t>TANIOKA</t>
  </si>
  <si>
    <t>OBA</t>
  </si>
  <si>
    <t>DEGUCHI</t>
  </si>
  <si>
    <t>HARAGUCHI</t>
  </si>
  <si>
    <t>NAGAFUJI</t>
  </si>
  <si>
    <t>SAKA</t>
  </si>
  <si>
    <t>TAKANO</t>
  </si>
  <si>
    <t>KITANO</t>
  </si>
  <si>
    <t>SANDA</t>
  </si>
  <si>
    <t>ARIDOMI</t>
  </si>
  <si>
    <t>HORIKIRI</t>
  </si>
  <si>
    <t>TOKUDA</t>
  </si>
  <si>
    <t>HIOKI</t>
  </si>
  <si>
    <t>FUKUSE</t>
  </si>
  <si>
    <t>KAMIYA</t>
  </si>
  <si>
    <t>FUKUTSUKA</t>
  </si>
  <si>
    <t>IWATO</t>
  </si>
  <si>
    <t>MASUHARA</t>
  </si>
  <si>
    <t>IKEJIMA</t>
  </si>
  <si>
    <t>TAKASAGO</t>
  </si>
  <si>
    <t>ISHIMOTO</t>
  </si>
  <si>
    <t>YOKOYAMA</t>
  </si>
  <si>
    <t>MAEGAWA</t>
  </si>
  <si>
    <t>OKITA</t>
  </si>
  <si>
    <t>OSAKI</t>
  </si>
  <si>
    <t>HASA</t>
  </si>
  <si>
    <t>YAMAJO</t>
  </si>
  <si>
    <t>KOZUKI</t>
  </si>
  <si>
    <t>FURUTA</t>
  </si>
  <si>
    <t>KATSUMA</t>
  </si>
  <si>
    <t>OKUGAWA</t>
  </si>
  <si>
    <t>TAMADA</t>
  </si>
  <si>
    <t>IKEBE</t>
  </si>
  <si>
    <t>KODA</t>
  </si>
  <si>
    <t>ENOMOTO</t>
  </si>
  <si>
    <t>TAKIGAMI</t>
  </si>
  <si>
    <t>INOSE</t>
  </si>
  <si>
    <t>HOSODA</t>
  </si>
  <si>
    <t>NISHINO</t>
  </si>
  <si>
    <t>SHINKE</t>
  </si>
  <si>
    <t>TSUCHITANI</t>
  </si>
  <si>
    <t>FUJISHIMA</t>
  </si>
  <si>
    <t>SHIRAYA</t>
  </si>
  <si>
    <t>KURIYAMA</t>
  </si>
  <si>
    <t>AJIKATA</t>
  </si>
  <si>
    <t>ARASHI</t>
  </si>
  <si>
    <t>ARIKAWA</t>
  </si>
  <si>
    <t>SHIMMURA</t>
  </si>
  <si>
    <t>AKITA</t>
  </si>
  <si>
    <t>HABATA</t>
  </si>
  <si>
    <t xml:space="preserve">ASHITANI </t>
  </si>
  <si>
    <t>GINOZAKIMU</t>
  </si>
  <si>
    <t>KUSAKA</t>
  </si>
  <si>
    <t>HAMASAKI</t>
  </si>
  <si>
    <t>WAKAMOTO</t>
  </si>
  <si>
    <t>MIMASU</t>
  </si>
  <si>
    <t>YONEZAWA</t>
  </si>
  <si>
    <t>KAWAKATSU</t>
  </si>
  <si>
    <t>YUKUMOTO</t>
  </si>
  <si>
    <t>IKAWA</t>
  </si>
  <si>
    <t>SEIRIKI</t>
  </si>
  <si>
    <t>SAKAKURA</t>
  </si>
  <si>
    <t>AIKA</t>
  </si>
  <si>
    <t>HAYAMA</t>
  </si>
  <si>
    <t>OHAMA</t>
  </si>
  <si>
    <t>TAJIRI</t>
  </si>
  <si>
    <t>MIMURA</t>
  </si>
  <si>
    <t>TAKEYA</t>
  </si>
  <si>
    <t>SUGIMACHI</t>
  </si>
  <si>
    <t>HIGASHIYAMA</t>
  </si>
  <si>
    <t>DOISHITA</t>
  </si>
  <si>
    <t>TAKINO</t>
  </si>
  <si>
    <t>YASAKA</t>
  </si>
  <si>
    <t>TADAMURA</t>
  </si>
  <si>
    <t>NOMOATO</t>
  </si>
  <si>
    <t>KANAZAWA</t>
  </si>
  <si>
    <t>SHIRAKASHI</t>
  </si>
  <si>
    <t>HIGO</t>
  </si>
  <si>
    <t>MIKATA</t>
  </si>
  <si>
    <t>YOSHIHARA</t>
  </si>
  <si>
    <t>CHIKAMUNE</t>
  </si>
  <si>
    <t>HIIRAGI</t>
  </si>
  <si>
    <t>ARAKI</t>
  </si>
  <si>
    <t>MATSUTANI</t>
  </si>
  <si>
    <t>SUGAHARA</t>
  </si>
  <si>
    <t>HAKIRI</t>
  </si>
  <si>
    <t>UMEHARA</t>
  </si>
  <si>
    <t>MASUMOTO</t>
  </si>
  <si>
    <t>USAMI</t>
  </si>
  <si>
    <t xml:space="preserve">MINEYAMA </t>
  </si>
  <si>
    <t>SAMBONGI</t>
  </si>
  <si>
    <t>HOKI</t>
  </si>
  <si>
    <t>IGUCHI</t>
  </si>
  <si>
    <t>KONNO</t>
  </si>
  <si>
    <t>OSAWA</t>
  </si>
  <si>
    <t>KIDA</t>
  </si>
  <si>
    <t>MIYA</t>
  </si>
  <si>
    <t>ICHII</t>
  </si>
  <si>
    <t>MOMIKURA</t>
  </si>
  <si>
    <t>ZENTA</t>
  </si>
  <si>
    <t>ISHITA</t>
  </si>
  <si>
    <t>KOGETSU</t>
  </si>
  <si>
    <t>KAWASE</t>
  </si>
  <si>
    <t>YUKA</t>
  </si>
  <si>
    <t>KIWAKI</t>
  </si>
  <si>
    <t>UOTANI</t>
  </si>
  <si>
    <t>KISHIDA</t>
  </si>
  <si>
    <t>ASADA</t>
  </si>
  <si>
    <t>TSUGAWA</t>
  </si>
  <si>
    <t>WAKASA</t>
  </si>
  <si>
    <t>NAKAKIMURA</t>
  </si>
  <si>
    <t>HORIMOTO</t>
  </si>
  <si>
    <t>SHIMOMURA</t>
  </si>
  <si>
    <t>TATARA</t>
  </si>
  <si>
    <t>MAESHIMA</t>
  </si>
  <si>
    <t>MIYAWAKI</t>
  </si>
  <si>
    <t>ISOZUMI</t>
  </si>
  <si>
    <t>SHIBASAKA</t>
  </si>
  <si>
    <t>HIROTA</t>
  </si>
  <si>
    <t>YAMAZOE</t>
  </si>
  <si>
    <t>OKADO</t>
  </si>
  <si>
    <t>MATSUKI</t>
  </si>
  <si>
    <t>RYOKEN</t>
  </si>
  <si>
    <t>TAMAGAWA</t>
  </si>
  <si>
    <t>SENO</t>
  </si>
  <si>
    <t>NYUNOYA</t>
  </si>
  <si>
    <t>NUMAMOTO</t>
  </si>
  <si>
    <t>FUKUMITSU</t>
  </si>
  <si>
    <t>MITO</t>
  </si>
  <si>
    <t>OSA</t>
  </si>
  <si>
    <t>SAKODA</t>
  </si>
  <si>
    <t>TATEHATA</t>
  </si>
  <si>
    <t>TOZAWA</t>
  </si>
  <si>
    <t>FUJIE</t>
  </si>
  <si>
    <t>MARUTAKA</t>
  </si>
  <si>
    <t>ISEWAKI</t>
  </si>
  <si>
    <t>KII</t>
  </si>
  <si>
    <t>MASUTANI</t>
  </si>
  <si>
    <t>YOSHITOSHI</t>
  </si>
  <si>
    <t>AGO</t>
  </si>
  <si>
    <t>URAKAWA</t>
  </si>
  <si>
    <t>SUGIOKA</t>
  </si>
  <si>
    <t>HIGUMA</t>
  </si>
  <si>
    <t>KUNO</t>
  </si>
  <si>
    <t>KOKUBO</t>
  </si>
  <si>
    <t>TAGAI</t>
  </si>
  <si>
    <t>DOHI</t>
  </si>
  <si>
    <t>NISHISHIBA</t>
  </si>
  <si>
    <t>KUSAGAKI</t>
  </si>
  <si>
    <t>TAKATSUJI</t>
  </si>
  <si>
    <t>HAYATSU</t>
  </si>
  <si>
    <t>HYODO</t>
  </si>
  <si>
    <t>KITAGAWA</t>
  </si>
  <si>
    <t>HIRAO</t>
  </si>
  <si>
    <t>HORIGUCHI</t>
  </si>
  <si>
    <t>MITA</t>
  </si>
  <si>
    <t>MIYAGOSHI</t>
  </si>
  <si>
    <t>KOJIMOTO</t>
  </si>
  <si>
    <t>MAE</t>
  </si>
  <si>
    <t>IBARA</t>
  </si>
  <si>
    <t>KIGO</t>
  </si>
  <si>
    <t>HAGIO</t>
  </si>
  <si>
    <t>AWANO</t>
  </si>
  <si>
    <t>ARAKAWA</t>
  </si>
  <si>
    <t>KITADANI</t>
  </si>
  <si>
    <t>AKAMATSU</t>
  </si>
  <si>
    <t>SUWA</t>
  </si>
  <si>
    <t>MYOGO</t>
  </si>
  <si>
    <t>MITSUYA</t>
  </si>
  <si>
    <t>ASAHARA</t>
  </si>
  <si>
    <t>SARATANI</t>
  </si>
  <si>
    <t>NAGATANI</t>
  </si>
  <si>
    <t>YOSHIWATARI</t>
  </si>
  <si>
    <t>MATSUKIYO</t>
  </si>
  <si>
    <t>SAWASHITA</t>
  </si>
  <si>
    <t>FUKUMOTO</t>
  </si>
  <si>
    <t>NOTO</t>
  </si>
  <si>
    <t>KINOSADA</t>
  </si>
  <si>
    <t>AMANO</t>
  </si>
  <si>
    <t>OTORI</t>
  </si>
  <si>
    <t>TOMIZAKI</t>
  </si>
  <si>
    <t>OKANO</t>
  </si>
  <si>
    <t>NOBUKAWA</t>
  </si>
  <si>
    <t>NIMURA</t>
  </si>
  <si>
    <t xml:space="preserve">MIBU </t>
  </si>
  <si>
    <t xml:space="preserve">TANAKA </t>
  </si>
  <si>
    <t>TAKENOUCHI</t>
  </si>
  <si>
    <t xml:space="preserve">TABATA </t>
  </si>
  <si>
    <t>SHIRAI</t>
  </si>
  <si>
    <t>TAKI</t>
  </si>
  <si>
    <t>AYANO</t>
  </si>
  <si>
    <t>KOBATA</t>
  </si>
  <si>
    <t>Tanio</t>
  </si>
  <si>
    <t>Nakada</t>
  </si>
  <si>
    <t>Tokieda</t>
  </si>
  <si>
    <t>Maeda</t>
  </si>
  <si>
    <t>Morishita</t>
  </si>
  <si>
    <t>OSUGA</t>
  </si>
  <si>
    <t>KAWASHIMA</t>
  </si>
  <si>
    <t>TOKUHISA</t>
  </si>
  <si>
    <t>TSUJII</t>
  </si>
  <si>
    <t>KAMBE</t>
  </si>
  <si>
    <t>SAGAYAMA</t>
  </si>
  <si>
    <t>NAGAO</t>
  </si>
  <si>
    <t>SUENARI</t>
  </si>
  <si>
    <t>FUKUMA</t>
  </si>
  <si>
    <t>YAMAGISHI</t>
  </si>
  <si>
    <t>UMEMURA</t>
  </si>
  <si>
    <t>OKA</t>
  </si>
  <si>
    <t>EDA</t>
  </si>
  <si>
    <t>OSHIKUBO</t>
  </si>
  <si>
    <t>AONO</t>
  </si>
  <si>
    <t>KOHARA</t>
  </si>
  <si>
    <t xml:space="preserve">KINUGAWA </t>
  </si>
  <si>
    <t>OHMORI</t>
  </si>
  <si>
    <t>MURASHIMA</t>
  </si>
  <si>
    <t>HOSOE</t>
  </si>
  <si>
    <t>SUGANUMA</t>
  </si>
  <si>
    <t>IMURA</t>
  </si>
  <si>
    <t>ESAKA</t>
  </si>
  <si>
    <t>OOTA</t>
  </si>
  <si>
    <t>OKUTANI</t>
  </si>
  <si>
    <t>KISHI</t>
  </si>
  <si>
    <t>KUROKI</t>
  </si>
  <si>
    <t>KOIDE</t>
  </si>
  <si>
    <t>SUDO</t>
  </si>
  <si>
    <t>TATSUNO</t>
  </si>
  <si>
    <t>DANJO</t>
  </si>
  <si>
    <t>TERAO</t>
  </si>
  <si>
    <t>NAKAZATO</t>
  </si>
  <si>
    <t>MAKAMURA</t>
  </si>
  <si>
    <t>HIGASHIDA</t>
  </si>
  <si>
    <t>MISHUKU</t>
  </si>
  <si>
    <t>IGA</t>
  </si>
  <si>
    <t>MOTOMURA</t>
  </si>
  <si>
    <t>TAIRA</t>
  </si>
  <si>
    <t xml:space="preserve">MIKAMI </t>
  </si>
  <si>
    <t>OUE</t>
  </si>
  <si>
    <t>YASUKAWA</t>
  </si>
  <si>
    <t>KIDO</t>
  </si>
  <si>
    <t>UWAGAWA</t>
  </si>
  <si>
    <t>KAMOTO</t>
  </si>
  <si>
    <t>FUKUZAKI</t>
  </si>
  <si>
    <t>FURUNO</t>
  </si>
  <si>
    <t>PAN</t>
  </si>
  <si>
    <t>IBAYASHI</t>
  </si>
  <si>
    <t>FUKAI</t>
  </si>
  <si>
    <t>SAKABE</t>
  </si>
  <si>
    <t>KITAWAKI</t>
  </si>
  <si>
    <t>TOKURA</t>
  </si>
  <si>
    <t>HANAFUSA</t>
  </si>
  <si>
    <t>HIWADA</t>
  </si>
  <si>
    <t>NARUSE</t>
  </si>
  <si>
    <t>ARIKATA</t>
  </si>
  <si>
    <t>OONISHI</t>
  </si>
  <si>
    <t>HODA</t>
  </si>
  <si>
    <t>KAJITA</t>
  </si>
  <si>
    <t>OOYABU</t>
  </si>
  <si>
    <t>OOJI</t>
  </si>
  <si>
    <t>SHIGYO</t>
  </si>
  <si>
    <t>NAKAHIRA</t>
  </si>
  <si>
    <t>HAMAMOTO</t>
  </si>
  <si>
    <t>NISHIBATA</t>
  </si>
  <si>
    <t>MIYAMORI</t>
  </si>
  <si>
    <t>KAWABE</t>
  </si>
  <si>
    <t>NIMOTA</t>
  </si>
  <si>
    <t>WASHIO</t>
  </si>
  <si>
    <t>SADAI</t>
  </si>
  <si>
    <t>EKAWA</t>
  </si>
  <si>
    <t>KUNISADA</t>
  </si>
  <si>
    <t>MARUTANI</t>
  </si>
  <si>
    <t>OCHI</t>
  </si>
  <si>
    <t>SHIMOZUMA</t>
  </si>
  <si>
    <t>HATANO</t>
  </si>
  <si>
    <t>TAKESAKO</t>
  </si>
  <si>
    <t>KOMURA</t>
  </si>
  <si>
    <t>KOMAI</t>
  </si>
  <si>
    <t>ISAJI</t>
  </si>
  <si>
    <t>IZAKI</t>
  </si>
  <si>
    <t>SANADA</t>
  </si>
  <si>
    <t>SHIMODA</t>
  </si>
  <si>
    <t>MIZOUCHI</t>
  </si>
  <si>
    <t>JIDA</t>
  </si>
  <si>
    <t>AKAMINE</t>
  </si>
  <si>
    <t>TAKESHIGE</t>
  </si>
  <si>
    <t>NISHIOKADA</t>
  </si>
  <si>
    <t>YAMAJI</t>
  </si>
  <si>
    <t>NAGAHAMA</t>
  </si>
  <si>
    <t>TAMARU</t>
  </si>
  <si>
    <t>SENOO</t>
  </si>
  <si>
    <t>SATA</t>
  </si>
  <si>
    <t>MANJI</t>
  </si>
  <si>
    <t>KIZUKA</t>
  </si>
  <si>
    <t>MASHIDA</t>
  </si>
  <si>
    <t>FUCHIMOTO</t>
  </si>
  <si>
    <t>MIZUUCHI</t>
  </si>
  <si>
    <t>FUJISHIRO</t>
  </si>
  <si>
    <t>KADOKAWA</t>
  </si>
  <si>
    <t xml:space="preserve">NISHIMURA </t>
  </si>
  <si>
    <t>IKEMOTO</t>
  </si>
  <si>
    <t>ISONO</t>
  </si>
  <si>
    <t>NUKISATO</t>
  </si>
  <si>
    <t>HIROHATA</t>
  </si>
  <si>
    <t>IKARASHI</t>
  </si>
  <si>
    <t>CHONO</t>
  </si>
  <si>
    <t>SUYAMA</t>
  </si>
  <si>
    <t>KANAMORI</t>
  </si>
  <si>
    <t>SHISHIKURA</t>
  </si>
  <si>
    <t>YASUHARA</t>
  </si>
  <si>
    <t>YOSIDA</t>
  </si>
  <si>
    <t>FURUYA</t>
  </si>
  <si>
    <t>HIROOKA</t>
  </si>
  <si>
    <t>Nakai</t>
  </si>
  <si>
    <t>Yano</t>
  </si>
  <si>
    <t>NISHI</t>
  </si>
  <si>
    <t>TABIRA</t>
  </si>
  <si>
    <t>NAKADE</t>
  </si>
  <si>
    <t>HASHIDA</t>
  </si>
  <si>
    <t>OZASA</t>
  </si>
  <si>
    <t>KITAMOTO</t>
  </si>
  <si>
    <t>YOKOTE</t>
  </si>
  <si>
    <t>MUROMOTO</t>
  </si>
  <si>
    <t>BANNO</t>
  </si>
  <si>
    <t>NAKABE</t>
  </si>
  <si>
    <t>MITSUHASHI</t>
  </si>
  <si>
    <t>TANINAKA</t>
  </si>
  <si>
    <t>MURAMOTO</t>
  </si>
  <si>
    <t>NANTO</t>
  </si>
  <si>
    <t>TAKASE</t>
  </si>
  <si>
    <t>TOMIYAMA</t>
  </si>
  <si>
    <t>GAVRYLIUK</t>
  </si>
  <si>
    <t>KOTSUKA</t>
  </si>
  <si>
    <t>SHUKUTANI</t>
  </si>
  <si>
    <t>Hideru</t>
  </si>
  <si>
    <t>Ryuya</t>
  </si>
  <si>
    <t>Kimitaro</t>
  </si>
  <si>
    <t>Takero</t>
  </si>
  <si>
    <t>Shigenari</t>
  </si>
  <si>
    <t>Yuga</t>
  </si>
  <si>
    <t>Hitoshi</t>
  </si>
  <si>
    <t>Takashi</t>
  </si>
  <si>
    <t>Suguru</t>
  </si>
  <si>
    <t>Kazuho</t>
  </si>
  <si>
    <t>Koya</t>
  </si>
  <si>
    <t>Sho</t>
  </si>
  <si>
    <t>Yushi</t>
  </si>
  <si>
    <t>Yoshinobu</t>
  </si>
  <si>
    <t>Sento</t>
  </si>
  <si>
    <t>Kakeru</t>
  </si>
  <si>
    <t>Rikiya</t>
  </si>
  <si>
    <t>Yuzo</t>
  </si>
  <si>
    <t>Ayuto</t>
  </si>
  <si>
    <t>Shuta</t>
  </si>
  <si>
    <t>Ryuki</t>
  </si>
  <si>
    <t>Iori</t>
  </si>
  <si>
    <t>Taichiro</t>
  </si>
  <si>
    <t>Tokuhisa</t>
  </si>
  <si>
    <t>Kenshiro</t>
  </si>
  <si>
    <t>Kengo</t>
  </si>
  <si>
    <t>Shoya</t>
  </si>
  <si>
    <t>Yasuaki</t>
  </si>
  <si>
    <t xml:space="preserve">Takuto </t>
  </si>
  <si>
    <t>Noboru</t>
  </si>
  <si>
    <t>Dai</t>
  </si>
  <si>
    <t>Makoto</t>
  </si>
  <si>
    <t>Kosei</t>
  </si>
  <si>
    <t>Kazuto</t>
  </si>
  <si>
    <t>Junsei</t>
  </si>
  <si>
    <t>Shinya</t>
  </si>
  <si>
    <t>Yusei</t>
  </si>
  <si>
    <t>Yohei</t>
  </si>
  <si>
    <t>Taro</t>
  </si>
  <si>
    <t>Takamasa</t>
  </si>
  <si>
    <t>Koyo</t>
  </si>
  <si>
    <t>Hiromichi</t>
  </si>
  <si>
    <t>Shunji</t>
  </si>
  <si>
    <t>Masanao</t>
  </si>
  <si>
    <t>Kairi</t>
  </si>
  <si>
    <t>Subaru</t>
  </si>
  <si>
    <t>Toshiyuki</t>
  </si>
  <si>
    <t>Jun</t>
  </si>
  <si>
    <t>Ryuhei</t>
  </si>
  <si>
    <t>Maki</t>
  </si>
  <si>
    <t>Daiki</t>
  </si>
  <si>
    <t>Ayumu</t>
  </si>
  <si>
    <t>Hayate</t>
  </si>
  <si>
    <t>Akifumi</t>
  </si>
  <si>
    <t>Toshimasa</t>
  </si>
  <si>
    <t>Harunobu</t>
  </si>
  <si>
    <t>Koji</t>
  </si>
  <si>
    <t>Shonosuke</t>
  </si>
  <si>
    <t>Yasuhiro</t>
  </si>
  <si>
    <t>Kensei</t>
  </si>
  <si>
    <t>Eita</t>
  </si>
  <si>
    <t>Toshiya</t>
  </si>
  <si>
    <t>Keisui</t>
  </si>
  <si>
    <t>Hiroya</t>
  </si>
  <si>
    <t>Motoki</t>
  </si>
  <si>
    <t>Ippei</t>
  </si>
  <si>
    <t>Seia</t>
  </si>
  <si>
    <t>Kaoru</t>
  </si>
  <si>
    <t>Shinichiro</t>
  </si>
  <si>
    <t>Jin</t>
  </si>
  <si>
    <t>Shodai</t>
  </si>
  <si>
    <t>Ryu</t>
  </si>
  <si>
    <t>Taito</t>
  </si>
  <si>
    <t>Masayuki</t>
  </si>
  <si>
    <t>Ryuta</t>
  </si>
  <si>
    <t>Rensei</t>
  </si>
  <si>
    <t>Yukihisa</t>
  </si>
  <si>
    <t>Masahito</t>
  </si>
  <si>
    <t>Akinobu</t>
  </si>
  <si>
    <t>Shizuki</t>
  </si>
  <si>
    <t>Jyunya</t>
  </si>
  <si>
    <t>Noriaki</t>
  </si>
  <si>
    <t>Harata</t>
  </si>
  <si>
    <t>Takafumi</t>
  </si>
  <si>
    <t>Jiro</t>
  </si>
  <si>
    <t>Keitaro</t>
  </si>
  <si>
    <t>Kiichiro</t>
  </si>
  <si>
    <t>Yugo</t>
  </si>
  <si>
    <t>Yamato</t>
  </si>
  <si>
    <t>Tsunehiro</t>
  </si>
  <si>
    <t>Tobira</t>
  </si>
  <si>
    <t>Takeru</t>
  </si>
  <si>
    <t>Kazuharu</t>
  </si>
  <si>
    <t>Fumiaki</t>
  </si>
  <si>
    <t>Shoma</t>
  </si>
  <si>
    <t>Seima</t>
  </si>
  <si>
    <t>Ruito</t>
  </si>
  <si>
    <t>Ryuichiro</t>
  </si>
  <si>
    <t>Junki</t>
  </si>
  <si>
    <t>Takei</t>
  </si>
  <si>
    <t>Goki</t>
  </si>
  <si>
    <t>Miyabi</t>
  </si>
  <si>
    <t>Taiga</t>
  </si>
  <si>
    <t>Tatsumi</t>
  </si>
  <si>
    <t>Daiya</t>
  </si>
  <si>
    <t>Hiroshi</t>
  </si>
  <si>
    <t>Hideto</t>
  </si>
  <si>
    <t>Yuhi</t>
  </si>
  <si>
    <t>Daigo</t>
  </si>
  <si>
    <t>Shugo</t>
  </si>
  <si>
    <t>Koh</t>
  </si>
  <si>
    <t>Mahiro</t>
  </si>
  <si>
    <t>Yusue</t>
  </si>
  <si>
    <t>Asuma</t>
  </si>
  <si>
    <t>Ryoki</t>
  </si>
  <si>
    <t>Toma</t>
  </si>
  <si>
    <t>Takuro</t>
  </si>
  <si>
    <t>Tadashi</t>
  </si>
  <si>
    <t>Wataru</t>
  </si>
  <si>
    <t>Rui</t>
  </si>
  <si>
    <t>Shinji</t>
  </si>
  <si>
    <t>Sojiro</t>
  </si>
  <si>
    <t>Taku</t>
  </si>
  <si>
    <t>Itto</t>
  </si>
  <si>
    <t>Shimon</t>
  </si>
  <si>
    <t>Katsuya</t>
  </si>
  <si>
    <t>Takayuki</t>
  </si>
  <si>
    <t>Shoichi</t>
  </si>
  <si>
    <t>Hajime</t>
  </si>
  <si>
    <t>Yotaro</t>
  </si>
  <si>
    <t>Kanaru</t>
  </si>
  <si>
    <t>Shuya</t>
  </si>
  <si>
    <t>Tenshin</t>
  </si>
  <si>
    <t>Ryutaro</t>
  </si>
  <si>
    <t>Ryoga</t>
  </si>
  <si>
    <t>Kantaro</t>
  </si>
  <si>
    <t>Fumiya</t>
  </si>
  <si>
    <t>Kishin</t>
  </si>
  <si>
    <t>Kiichi</t>
  </si>
  <si>
    <t>Kaisei</t>
  </si>
  <si>
    <t>Harumu</t>
  </si>
  <si>
    <t>Shunichi</t>
  </si>
  <si>
    <t>Junta</t>
  </si>
  <si>
    <t>Hiroaki</t>
  </si>
  <si>
    <t>Takao</t>
  </si>
  <si>
    <t>Kensuke</t>
  </si>
  <si>
    <t>Tarsuki</t>
  </si>
  <si>
    <t xml:space="preserve"> Kazuma</t>
  </si>
  <si>
    <t>Chiharu</t>
  </si>
  <si>
    <t>Hideaki</t>
  </si>
  <si>
    <t>Eigo</t>
  </si>
  <si>
    <t>Yasunari</t>
  </si>
  <si>
    <t>Fuga</t>
  </si>
  <si>
    <t>Shoto</t>
  </si>
  <si>
    <t>Shojiro</t>
  </si>
  <si>
    <t>Hyuga</t>
  </si>
  <si>
    <t>Yoshitatsu</t>
  </si>
  <si>
    <t>Hideki</t>
  </si>
  <si>
    <t>Yuho</t>
  </si>
  <si>
    <t>Kaiyo</t>
  </si>
  <si>
    <t>Jinichiro</t>
  </si>
  <si>
    <t>Ryotatsu</t>
  </si>
  <si>
    <t>Yoshifumi</t>
  </si>
  <si>
    <t>Aruhito</t>
  </si>
  <si>
    <t>Ichihiko</t>
  </si>
  <si>
    <t>Tetsu</t>
  </si>
  <si>
    <t>Masataka</t>
  </si>
  <si>
    <t>Toshiaki</t>
  </si>
  <si>
    <t>Yasuki</t>
  </si>
  <si>
    <t>Shunta</t>
  </si>
  <si>
    <t>Seiko</t>
  </si>
  <si>
    <t>Toya</t>
  </si>
  <si>
    <t>Yoshu</t>
  </si>
  <si>
    <t>Ritsuki</t>
  </si>
  <si>
    <t>Sasuke</t>
  </si>
  <si>
    <t>Atsutoshi</t>
  </si>
  <si>
    <t>Yasutoki</t>
  </si>
  <si>
    <t>Sunao</t>
  </si>
  <si>
    <t>Shumma</t>
  </si>
  <si>
    <t>Wakoto</t>
  </si>
  <si>
    <t>Yushiro</t>
  </si>
  <si>
    <t>Yoshiyuki</t>
  </si>
  <si>
    <t>Reo</t>
  </si>
  <si>
    <t>Kazuhisa</t>
  </si>
  <si>
    <t>Kaiki</t>
  </si>
  <si>
    <t>Eishin</t>
  </si>
  <si>
    <t>Yota</t>
  </si>
  <si>
    <t>Hiro</t>
  </si>
  <si>
    <t>Shunki</t>
  </si>
  <si>
    <t>Haruse</t>
  </si>
  <si>
    <t>Anan</t>
  </si>
  <si>
    <t>Muneo</t>
  </si>
  <si>
    <t>Kohaku</t>
  </si>
  <si>
    <t>Shumpei</t>
  </si>
  <si>
    <t>Taiyo</t>
  </si>
  <si>
    <t>Tenki</t>
  </si>
  <si>
    <t>Masatake</t>
  </si>
  <si>
    <t>Ryoichi</t>
  </si>
  <si>
    <t>Rensho</t>
  </si>
  <si>
    <t>Shuntaro</t>
  </si>
  <si>
    <t>Kenshin</t>
  </si>
  <si>
    <t>Ryuji</t>
  </si>
  <si>
    <t>Kazuhito</t>
  </si>
  <si>
    <t>Narutaka</t>
  </si>
  <si>
    <t>Masaru</t>
  </si>
  <si>
    <t>Hyuma</t>
  </si>
  <si>
    <t>Bunta</t>
  </si>
  <si>
    <t>Sosuke</t>
  </si>
  <si>
    <t>Sogo</t>
  </si>
  <si>
    <t>Yasumasa</t>
  </si>
  <si>
    <t>Eiji</t>
  </si>
  <si>
    <t>Yujin</t>
  </si>
  <si>
    <t>Xiaoyue</t>
  </si>
  <si>
    <t>Tetsuya</t>
  </si>
  <si>
    <t>Kojiro</t>
  </si>
  <si>
    <t>Genichiro</t>
  </si>
  <si>
    <t>Katsuhiko</t>
  </si>
  <si>
    <t>Toshinori</t>
  </si>
  <si>
    <t>Yoshinari</t>
  </si>
  <si>
    <t>Go</t>
  </si>
  <si>
    <t>Komei</t>
  </si>
  <si>
    <t>Nobuki</t>
  </si>
  <si>
    <t>Hayata</t>
  </si>
  <si>
    <t>Taishi</t>
  </si>
  <si>
    <t>Yonosuke</t>
  </si>
  <si>
    <t>Ken</t>
  </si>
  <si>
    <t>Teruhito</t>
  </si>
  <si>
    <t>Hirokazu</t>
  </si>
  <si>
    <t>Shunichiro</t>
  </si>
  <si>
    <t>Soichiro</t>
  </si>
  <si>
    <t>Asei</t>
  </si>
  <si>
    <t>Tomoaki</t>
  </si>
  <si>
    <t>Cardin</t>
  </si>
  <si>
    <t>Akiyoshi</t>
  </si>
  <si>
    <t>Taketo</t>
  </si>
  <si>
    <t>Genya</t>
  </si>
  <si>
    <t>Tetsuharu</t>
  </si>
  <si>
    <t>Isao</t>
  </si>
  <si>
    <t>Masanori</t>
  </si>
  <si>
    <t>Sohei</t>
  </si>
  <si>
    <t>Ujitoki</t>
  </si>
  <si>
    <t>Futa</t>
  </si>
  <si>
    <t>Kozo</t>
  </si>
  <si>
    <t>Hirotaka</t>
  </si>
  <si>
    <t>Yumeto</t>
  </si>
  <si>
    <t>Kazunari</t>
  </si>
  <si>
    <t>Shuji</t>
  </si>
  <si>
    <t>Kamiyu</t>
  </si>
  <si>
    <t>Shinyu</t>
  </si>
  <si>
    <t>Reiji</t>
  </si>
  <si>
    <t>Ginjiro</t>
  </si>
  <si>
    <t>Keneto</t>
  </si>
  <si>
    <t>Takahito</t>
  </si>
  <si>
    <t>Nomasa</t>
  </si>
  <si>
    <t>Masakatsu</t>
  </si>
  <si>
    <t>Takaki</t>
  </si>
  <si>
    <t>Nobuyuki</t>
  </si>
  <si>
    <t>Yuan</t>
  </si>
  <si>
    <t>Toshinari</t>
  </si>
  <si>
    <t>Ryoya</t>
  </si>
  <si>
    <t>Seinosuke</t>
  </si>
  <si>
    <t>Issho</t>
  </si>
  <si>
    <t>Yojiro</t>
  </si>
  <si>
    <t>Tomonori</t>
  </si>
  <si>
    <t>Tatsuhiro</t>
  </si>
  <si>
    <t>Koichi</t>
  </si>
  <si>
    <t>Kenichiro</t>
  </si>
  <si>
    <t>Miraki</t>
  </si>
  <si>
    <t>Gakuto</t>
  </si>
  <si>
    <t>Shimba</t>
  </si>
  <si>
    <t>Minaki</t>
  </si>
  <si>
    <t>Shinichi</t>
  </si>
  <si>
    <t>Juma</t>
  </si>
  <si>
    <t>Kazuyuki</t>
  </si>
  <si>
    <t>Heita</t>
  </si>
  <si>
    <t>Juntaro</t>
  </si>
  <si>
    <t>Haruo</t>
  </si>
  <si>
    <t>Yohito</t>
  </si>
  <si>
    <t>Towa</t>
  </si>
  <si>
    <t>YujI</t>
  </si>
  <si>
    <t>Kensho</t>
  </si>
  <si>
    <t>Kyota</t>
  </si>
  <si>
    <t>Ibuki</t>
  </si>
  <si>
    <t>Kunihito</t>
  </si>
  <si>
    <t>Masashi</t>
  </si>
  <si>
    <t>Takenari</t>
  </si>
  <si>
    <t>Motomasa</t>
  </si>
  <si>
    <t>Shoei</t>
  </si>
  <si>
    <t>Temma</t>
  </si>
  <si>
    <t>Raiki</t>
  </si>
  <si>
    <t>Minato</t>
  </si>
  <si>
    <t>Reona</t>
  </si>
  <si>
    <t>Kazuaki</t>
  </si>
  <si>
    <t>Tomo</t>
  </si>
  <si>
    <t>Hisanori</t>
  </si>
  <si>
    <t>Yoshitaka</t>
  </si>
  <si>
    <t>Rodan</t>
  </si>
  <si>
    <t>Keya</t>
  </si>
  <si>
    <t>Tmotaka</t>
  </si>
  <si>
    <t>Kumpei</t>
  </si>
  <si>
    <t>Yoshinori</t>
  </si>
  <si>
    <t>Arashi</t>
  </si>
  <si>
    <t>Tadahisa</t>
  </si>
  <si>
    <t>Akiya</t>
  </si>
  <si>
    <t>Tetsuo</t>
  </si>
  <si>
    <t>Shuichiro</t>
  </si>
  <si>
    <t>Haruchi</t>
  </si>
  <si>
    <t>Reon</t>
  </si>
  <si>
    <t>Hayaki</t>
  </si>
  <si>
    <t>Shigeto</t>
  </si>
  <si>
    <t>Chikuma</t>
  </si>
  <si>
    <t>Takeshi</t>
  </si>
  <si>
    <t>Ryushin</t>
  </si>
  <si>
    <t>Rua</t>
  </si>
  <si>
    <t>Masayoshi</t>
  </si>
  <si>
    <t>Keima</t>
  </si>
  <si>
    <t>Mototsugu</t>
  </si>
  <si>
    <t>Tadayuki</t>
  </si>
  <si>
    <t>Ryuri</t>
  </si>
  <si>
    <t>Yoshihiro</t>
  </si>
  <si>
    <t>Kazusa</t>
  </si>
  <si>
    <t>Haruya</t>
  </si>
  <si>
    <t>Yoshiro</t>
  </si>
  <si>
    <t>Shunjiro</t>
  </si>
  <si>
    <t>Oka</t>
  </si>
  <si>
    <t>Shimpei</t>
  </si>
  <si>
    <t>Takeaki</t>
  </si>
  <si>
    <t>Yoshihito</t>
  </si>
  <si>
    <t>Kenichi</t>
  </si>
  <si>
    <t>Nasa</t>
  </si>
  <si>
    <t>Renato</t>
  </si>
  <si>
    <t>Noritaka</t>
  </si>
  <si>
    <t>Yusaku</t>
  </si>
  <si>
    <t>Haruhi</t>
  </si>
  <si>
    <t>Aoto</t>
  </si>
  <si>
    <t>Kandai</t>
  </si>
  <si>
    <t>Hiyori</t>
  </si>
  <si>
    <t>Satoru</t>
  </si>
  <si>
    <t>Toshitaka</t>
  </si>
  <si>
    <t>Ryoto</t>
  </si>
  <si>
    <t>Seidai</t>
  </si>
  <si>
    <t>Mitsuhiko</t>
  </si>
  <si>
    <t>Shu</t>
  </si>
  <si>
    <t>Tomoharu</t>
  </si>
  <si>
    <t>Masazumi</t>
  </si>
  <si>
    <t>Kenji</t>
  </si>
  <si>
    <t>Kanade</t>
  </si>
  <si>
    <t>Yutaro</t>
  </si>
  <si>
    <t>Naruho</t>
  </si>
  <si>
    <t>Shusuke</t>
  </si>
  <si>
    <t>Keiichiro</t>
  </si>
  <si>
    <t>Masatoshi</t>
  </si>
  <si>
    <t>Itaru</t>
  </si>
  <si>
    <t>Rukiya</t>
  </si>
  <si>
    <t>Muto</t>
  </si>
  <si>
    <t>Shigeki</t>
  </si>
  <si>
    <t>Hakuto</t>
  </si>
  <si>
    <t>Amon</t>
  </si>
  <si>
    <t>Kiyotaka</t>
  </si>
  <si>
    <t>Kyo</t>
  </si>
  <si>
    <t>Seiza</t>
  </si>
  <si>
    <t>Ryotoku</t>
  </si>
  <si>
    <t>Sodai</t>
  </si>
  <si>
    <t>Teruya</t>
  </si>
  <si>
    <t>Ko</t>
  </si>
  <si>
    <t>Shinto</t>
  </si>
  <si>
    <t>Kazumasa</t>
  </si>
  <si>
    <t>Ryusho</t>
  </si>
  <si>
    <t>Minemaru</t>
  </si>
  <si>
    <t>Norifumi</t>
  </si>
  <si>
    <t>Yuuki</t>
  </si>
  <si>
    <t>Reiya</t>
  </si>
  <si>
    <t>Torai</t>
  </si>
  <si>
    <t>Maito</t>
  </si>
  <si>
    <t>Motohiko</t>
  </si>
  <si>
    <t>TAKUMI</t>
  </si>
  <si>
    <t>MASAYUKI</t>
  </si>
  <si>
    <t>YUI</t>
  </si>
  <si>
    <t>RIKUTO</t>
  </si>
  <si>
    <t>KAZUYA</t>
  </si>
  <si>
    <t>Masafumi</t>
  </si>
  <si>
    <t>Harufumi</t>
  </si>
  <si>
    <t>Fubuki</t>
  </si>
  <si>
    <t>Outa</t>
  </si>
  <si>
    <t>Takuki</t>
  </si>
  <si>
    <t>Sentaro</t>
  </si>
  <si>
    <t>Izuru</t>
  </si>
  <si>
    <t>Hirokatsu</t>
  </si>
  <si>
    <t>Sei</t>
  </si>
  <si>
    <t>Gen</t>
  </si>
  <si>
    <t>Hyoma</t>
  </si>
  <si>
    <t>Toshihiko</t>
  </si>
  <si>
    <t>Meiya</t>
  </si>
  <si>
    <t>Ruki</t>
  </si>
  <si>
    <t>Daisei</t>
  </si>
  <si>
    <t>Kaede</t>
  </si>
  <si>
    <t>Sodo</t>
  </si>
  <si>
    <t>Kaita</t>
  </si>
  <si>
    <t>Tamon</t>
  </si>
  <si>
    <t>Atomu</t>
  </si>
  <si>
    <t>Zen</t>
  </si>
  <si>
    <t>Tadaaki</t>
  </si>
  <si>
    <t>Chikara</t>
  </si>
  <si>
    <t>Rikuo</t>
  </si>
  <si>
    <t>Yoshihiko</t>
  </si>
  <si>
    <t>Shuma</t>
  </si>
  <si>
    <t>Toshihiro</t>
  </si>
  <si>
    <t>Runan</t>
  </si>
  <si>
    <t>Takuaki</t>
  </si>
  <si>
    <t>Naotaro</t>
  </si>
  <si>
    <t>Hayaka</t>
  </si>
  <si>
    <t>Shunkichi</t>
  </si>
  <si>
    <t>Kaishi</t>
  </si>
  <si>
    <t>Syota</t>
  </si>
  <si>
    <t>Tomorou</t>
  </si>
  <si>
    <t>Kaindo</t>
  </si>
  <si>
    <t>Sakuto</t>
  </si>
  <si>
    <t>Mikito</t>
  </si>
  <si>
    <t>Hijiri</t>
  </si>
  <si>
    <t>Soei</t>
  </si>
  <si>
    <t>Sou</t>
  </si>
  <si>
    <t>Takaya</t>
  </si>
  <si>
    <t>Aman</t>
  </si>
  <si>
    <t>Ariki</t>
  </si>
  <si>
    <t>Isshi</t>
  </si>
  <si>
    <t>Kanshi</t>
  </si>
  <si>
    <t>Nagito</t>
  </si>
  <si>
    <t>Kenzo</t>
  </si>
  <si>
    <t>Nazar</t>
  </si>
  <si>
    <t>CHN</t>
  </si>
  <si>
    <t>KOR</t>
  </si>
  <si>
    <t>UKR</t>
  </si>
  <si>
    <t>492430</t>
  </si>
  <si>
    <t>492207</t>
  </si>
  <si>
    <t>492219</t>
  </si>
  <si>
    <t>492240</t>
  </si>
  <si>
    <t>490991</t>
  </si>
  <si>
    <t>片岡　菜月</t>
  </si>
  <si>
    <t>宮﨑　陽子</t>
  </si>
  <si>
    <t>工藤　芽衣</t>
  </si>
  <si>
    <t>新名　陽花</t>
  </si>
  <si>
    <t>西田　好伽</t>
  </si>
  <si>
    <t>室月　里莉花</t>
  </si>
  <si>
    <t>山本　紗矢</t>
  </si>
  <si>
    <t>山本　亜美</t>
  </si>
  <si>
    <t>渡邉　光咲</t>
  </si>
  <si>
    <t>菊地　琴子</t>
  </si>
  <si>
    <t>中地　こころ</t>
  </si>
  <si>
    <t>福永　楓花</t>
  </si>
  <si>
    <t>村松　灯</t>
  </si>
  <si>
    <t>釆睪　見</t>
  </si>
  <si>
    <t>濱田　あかり</t>
  </si>
  <si>
    <t>高橋　真子</t>
  </si>
  <si>
    <t>中尾　玲</t>
  </si>
  <si>
    <t>名原　紫音</t>
  </si>
  <si>
    <t>太下　果音</t>
  </si>
  <si>
    <t>長瀬　仁美</t>
  </si>
  <si>
    <t>松本　真凛</t>
  </si>
  <si>
    <t>𠮷田　優香</t>
  </si>
  <si>
    <t>花山　桃香</t>
  </si>
  <si>
    <t>岩本　真波</t>
  </si>
  <si>
    <t>五十川　利心</t>
  </si>
  <si>
    <t>山本　佳奈</t>
  </si>
  <si>
    <t>沖谷　友奈</t>
  </si>
  <si>
    <t>上島　優里</t>
  </si>
  <si>
    <t>立川　加乃</t>
  </si>
  <si>
    <t>葛本　美羽</t>
  </si>
  <si>
    <t>石松　空</t>
  </si>
  <si>
    <t>伐栗　夢七</t>
  </si>
  <si>
    <t>土井　理沙</t>
  </si>
  <si>
    <t>尾石　陽菜</t>
  </si>
  <si>
    <t>井上　晴稀</t>
  </si>
  <si>
    <t>三谷　春菜</t>
    <rPh sb="4" eb="5">
      <t>ナ</t>
    </rPh>
    <phoneticPr fontId="2"/>
  </si>
  <si>
    <t>鶴尾　奈々佳</t>
  </si>
  <si>
    <t>加納　京果</t>
  </si>
  <si>
    <t>小山　葵</t>
  </si>
  <si>
    <t>濵添　麻那</t>
  </si>
  <si>
    <t>卜部　由莉香</t>
  </si>
  <si>
    <t>坂牧　紗衣</t>
  </si>
  <si>
    <t>長谷川　莉子</t>
  </si>
  <si>
    <t>原田　愛菜</t>
  </si>
  <si>
    <t>政田　愛梨</t>
  </si>
  <si>
    <t>平瀬　由乃</t>
  </si>
  <si>
    <t>野尻　真由</t>
  </si>
  <si>
    <t>丸箸　里奈</t>
  </si>
  <si>
    <t>菅野　瑞惠</t>
  </si>
  <si>
    <t>稲原　南穂</t>
  </si>
  <si>
    <t>中芝　美玖</t>
  </si>
  <si>
    <t>太田　朱香</t>
  </si>
  <si>
    <t>岸根　雪葉</t>
  </si>
  <si>
    <t>須賀　睦月</t>
  </si>
  <si>
    <t>山元　美保子</t>
  </si>
  <si>
    <t>垂水　千紘</t>
  </si>
  <si>
    <t>佐伯　美奈</t>
  </si>
  <si>
    <t>安達　茉鈴</t>
  </si>
  <si>
    <t>井上　純白</t>
  </si>
  <si>
    <t>大坂谷　明里</t>
  </si>
  <si>
    <t>梶原　有咲</t>
  </si>
  <si>
    <t>川西　可紗</t>
  </si>
  <si>
    <t>清田　愛来</t>
  </si>
  <si>
    <t>近藤　美穂</t>
  </si>
  <si>
    <t>定池　弥音</t>
  </si>
  <si>
    <t>白石　香乃</t>
  </si>
  <si>
    <t>城　まなみ</t>
  </si>
  <si>
    <t>堂西　愛加</t>
  </si>
  <si>
    <t>中野　悠菜</t>
  </si>
  <si>
    <t>中村　智恵</t>
  </si>
  <si>
    <t>東　楓</t>
  </si>
  <si>
    <t>福光　由佳</t>
  </si>
  <si>
    <t>藤野　楓</t>
  </si>
  <si>
    <t>古林　愛理</t>
  </si>
  <si>
    <t>昌　琴音</t>
  </si>
  <si>
    <t>松室　真優</t>
  </si>
  <si>
    <t>三浦　紫音</t>
  </si>
  <si>
    <t>水江　麻友</t>
  </si>
  <si>
    <t>村上　和葉</t>
  </si>
  <si>
    <t>安岡　若菜</t>
  </si>
  <si>
    <t>山本　遥花</t>
  </si>
  <si>
    <t>渡辺　愛</t>
  </si>
  <si>
    <t>長濵　奈々美</t>
  </si>
  <si>
    <t>井上　和奏</t>
  </si>
  <si>
    <t>玉田　若菜</t>
  </si>
  <si>
    <t>土井　香織里</t>
  </si>
  <si>
    <t>籔田　みのり</t>
  </si>
  <si>
    <t>石野　智深</t>
  </si>
  <si>
    <t>稲谷　凪紗</t>
  </si>
  <si>
    <t>加藤　りの</t>
  </si>
  <si>
    <t>水谷　文香</t>
  </si>
  <si>
    <t>白井　かすみ</t>
  </si>
  <si>
    <t>長岡　あず</t>
  </si>
  <si>
    <t>福永　愛佳</t>
  </si>
  <si>
    <t>梨木　佳美</t>
  </si>
  <si>
    <t>久司　侑佳</t>
  </si>
  <si>
    <t>岡崎　汀</t>
  </si>
  <si>
    <t>続木　千尋</t>
  </si>
  <si>
    <t>青野　美咲</t>
  </si>
  <si>
    <t>青山　華依</t>
  </si>
  <si>
    <t>大崎　由布子</t>
  </si>
  <si>
    <t>尾崎　星</t>
  </si>
  <si>
    <t>河村　彩香</t>
  </si>
  <si>
    <t>國本　美柚</t>
  </si>
  <si>
    <t>安田　彩乃</t>
  </si>
  <si>
    <t>神吉　優海</t>
  </si>
  <si>
    <t>太田　美月</t>
  </si>
  <si>
    <t>大江　百華</t>
  </si>
  <si>
    <t>古川　天音</t>
  </si>
  <si>
    <t>松本　陽暖</t>
  </si>
  <si>
    <t>三戸　真美</t>
  </si>
  <si>
    <t>津村　友愛</t>
  </si>
  <si>
    <t>谷本　きなり</t>
  </si>
  <si>
    <t>井上　未悠</t>
  </si>
  <si>
    <t>渡邉　里咲</t>
  </si>
  <si>
    <t>鹿野　日陽南</t>
  </si>
  <si>
    <t>中家　愛希</t>
  </si>
  <si>
    <t>大河原　愛礼</t>
  </si>
  <si>
    <t>岸下　美月</t>
  </si>
  <si>
    <t>大林　由依</t>
  </si>
  <si>
    <t>菊地　結香</t>
  </si>
  <si>
    <t>中谷　妃菜乃</t>
  </si>
  <si>
    <t>野中　和佳菜</t>
  </si>
  <si>
    <t>中尾　伽音</t>
  </si>
  <si>
    <t>山下　真実</t>
  </si>
  <si>
    <t>楠本　風花</t>
  </si>
  <si>
    <t>貞松　真帆</t>
  </si>
  <si>
    <t>水田　史南</t>
  </si>
  <si>
    <t>金澤　怜那</t>
  </si>
  <si>
    <t>大門　まこ</t>
  </si>
  <si>
    <t>高木　美悠</t>
  </si>
  <si>
    <t>筒井　穂乃茄</t>
  </si>
  <si>
    <t>中川　千彩都</t>
  </si>
  <si>
    <t>櫨山　わかば</t>
  </si>
  <si>
    <t>上本　歩未</t>
  </si>
  <si>
    <t>佐藤　桜子</t>
  </si>
  <si>
    <t>杉山　静香</t>
  </si>
  <si>
    <t>武田　芽依</t>
  </si>
  <si>
    <t>西田　涼夏</t>
  </si>
  <si>
    <t>増原　なつみ</t>
  </si>
  <si>
    <t>三輪　南菜子</t>
  </si>
  <si>
    <t>森脇　奈々</t>
  </si>
  <si>
    <t>隅本　千遥</t>
  </si>
  <si>
    <t>服部　七海</t>
  </si>
  <si>
    <t>密井　みやび</t>
  </si>
  <si>
    <t>増井　彩月</t>
  </si>
  <si>
    <t>柿本　晴香</t>
  </si>
  <si>
    <t>岡島　遥奈</t>
  </si>
  <si>
    <t>安達　未菜</t>
  </si>
  <si>
    <t>岩本　真歩</t>
  </si>
  <si>
    <t>進藤　秋穂</t>
  </si>
  <si>
    <t>中澤　麻友</t>
  </si>
  <si>
    <t>永長　里緒</t>
  </si>
  <si>
    <t>小林　舞妃留</t>
  </si>
  <si>
    <t>鈴木　笑理</t>
  </si>
  <si>
    <t>依田　来巳</t>
  </si>
  <si>
    <t>桒原　藍</t>
  </si>
  <si>
    <t>柊　朋花</t>
  </si>
  <si>
    <t>小林　沙羅</t>
  </si>
  <si>
    <t>槙本　さくら</t>
  </si>
  <si>
    <t>吉村　知華</t>
  </si>
  <si>
    <t>𠮷野　史織</t>
  </si>
  <si>
    <t>アシィ　しおりパメラ</t>
  </si>
  <si>
    <t>中西　さくら</t>
  </si>
  <si>
    <t>川勝　裕夏</t>
  </si>
  <si>
    <t>野一色　玲花</t>
  </si>
  <si>
    <t>西田　葉夏</t>
  </si>
  <si>
    <t>長谷部　那菜</t>
  </si>
  <si>
    <t>池田　芽以</t>
  </si>
  <si>
    <t>西口　真美生</t>
  </si>
  <si>
    <t>小澤　彩奈</t>
  </si>
  <si>
    <t>北田　結子</t>
  </si>
  <si>
    <t>西田　佑季</t>
  </si>
  <si>
    <t>森田　真緒</t>
  </si>
  <si>
    <t>徳田　絢子</t>
  </si>
  <si>
    <t>小畑　真稀</t>
  </si>
  <si>
    <t>上田　有希</t>
  </si>
  <si>
    <t>柴田　麗華</t>
  </si>
  <si>
    <t>片山　優奈</t>
  </si>
  <si>
    <t>伊藤　亜友加</t>
  </si>
  <si>
    <t>尾上　萌花</t>
  </si>
  <si>
    <t>谷口　萌優</t>
  </si>
  <si>
    <t>藤田　百詠</t>
  </si>
  <si>
    <t>渡辺　望美</t>
  </si>
  <si>
    <t>吉田　藍</t>
  </si>
  <si>
    <t>池田　朱里</t>
  </si>
  <si>
    <t>植田　萌恵</t>
  </si>
  <si>
    <t>北川　莉那</t>
  </si>
  <si>
    <t>国本　陽菜</t>
  </si>
  <si>
    <t>高瀨　優月</t>
  </si>
  <si>
    <t>髙田　陽織</t>
  </si>
  <si>
    <t>森　乙葉</t>
  </si>
  <si>
    <t>堤　怜奈</t>
  </si>
  <si>
    <t>角谷　美湖</t>
  </si>
  <si>
    <t>シェイラ・チェロティチ</t>
  </si>
  <si>
    <t>本田　芽吹</t>
  </si>
  <si>
    <t>金沢　杏音</t>
  </si>
  <si>
    <t>濱口　真幸</t>
  </si>
  <si>
    <t>梛野　響木</t>
  </si>
  <si>
    <t>杉野　樹里海</t>
  </si>
  <si>
    <t>有廣　璃々香</t>
  </si>
  <si>
    <t>辻　有咲</t>
  </si>
  <si>
    <t>筒井　心桜</t>
  </si>
  <si>
    <t>宮崎　明音</t>
  </si>
  <si>
    <t>福井　友葉</t>
  </si>
  <si>
    <t>邨田　菜摘</t>
  </si>
  <si>
    <t>中地　真菜</t>
  </si>
  <si>
    <t>中村　怜</t>
  </si>
  <si>
    <t>野口　明花里</t>
  </si>
  <si>
    <t>濱田　真帆</t>
  </si>
  <si>
    <t>近藤　瑠奈</t>
  </si>
  <si>
    <t>藤田　日菜</t>
  </si>
  <si>
    <t>北村　留菜</t>
  </si>
  <si>
    <t>山口　菜摘</t>
  </si>
  <si>
    <t>岸　幸奈</t>
  </si>
  <si>
    <t>高場　茄乃</t>
  </si>
  <si>
    <t>秋元　由良</t>
  </si>
  <si>
    <t>松永　理沙ジェニファー</t>
  </si>
  <si>
    <t>岐部　あみか</t>
  </si>
  <si>
    <t>田渕　美沙紀</t>
  </si>
  <si>
    <t>森田　音羽</t>
  </si>
  <si>
    <t>青海　夢生</t>
  </si>
  <si>
    <t>津田　明翔</t>
  </si>
  <si>
    <t>森岡　未優</t>
  </si>
  <si>
    <t>貴島　萌夏美</t>
  </si>
  <si>
    <t>加地　真侑</t>
  </si>
  <si>
    <t>小林　美音</t>
  </si>
  <si>
    <t>門林　歩</t>
  </si>
  <si>
    <t>津田　百翔</t>
  </si>
  <si>
    <t>横山　結香</t>
  </si>
  <si>
    <t>大西　愛莉</t>
  </si>
  <si>
    <t>保田　真優</t>
  </si>
  <si>
    <t>大濱　未結</t>
  </si>
  <si>
    <t>福永　涼華</t>
  </si>
  <si>
    <t>塩尻　真結</t>
  </si>
  <si>
    <t>野間　名津巳</t>
  </si>
  <si>
    <t>小林　叶音</t>
  </si>
  <si>
    <t>吉原　愛</t>
  </si>
  <si>
    <t>森　望来</t>
  </si>
  <si>
    <t>浦尾　凛</t>
  </si>
  <si>
    <t>本田　結子</t>
  </si>
  <si>
    <t>伊藤　彩花</t>
  </si>
  <si>
    <t>新保　歩</t>
  </si>
  <si>
    <t>椿原　響</t>
  </si>
  <si>
    <t>服部　七子</t>
  </si>
  <si>
    <t>谷　奈美</t>
  </si>
  <si>
    <t>安藤　妃那</t>
  </si>
  <si>
    <t>竹　優花</t>
  </si>
  <si>
    <t>三木　優里奈</t>
  </si>
  <si>
    <t>次郎垣内　友依</t>
  </si>
  <si>
    <t>久保　亜梨沙</t>
  </si>
  <si>
    <t>齊藤　麻乃花</t>
  </si>
  <si>
    <t>室永　実那依</t>
  </si>
  <si>
    <t>豆板　佳那子</t>
  </si>
  <si>
    <t>加藤　結衣</t>
  </si>
  <si>
    <t>大熊　姫佳</t>
  </si>
  <si>
    <t>土井　萌々香</t>
  </si>
  <si>
    <t>石﨑　こはる</t>
  </si>
  <si>
    <t>辻内　杏奈</t>
  </si>
  <si>
    <t>市川　紗有</t>
  </si>
  <si>
    <t>松本　耀</t>
  </si>
  <si>
    <t>戸田　奈菜羽</t>
  </si>
  <si>
    <t>丸尾　明代</t>
  </si>
  <si>
    <t>黒川　翔音</t>
  </si>
  <si>
    <t>武久　由佳</t>
  </si>
  <si>
    <t>古屋　敦子</t>
  </si>
  <si>
    <t>東舎　葵</t>
  </si>
  <si>
    <t>島中　初音</t>
  </si>
  <si>
    <t>中藤　望</t>
  </si>
  <si>
    <t>林　真奈美</t>
  </si>
  <si>
    <t>佐々木　萌恵</t>
  </si>
  <si>
    <t>水越　青空</t>
  </si>
  <si>
    <t>中村　友香</t>
  </si>
  <si>
    <t>松本　美紀</t>
  </si>
  <si>
    <t>鈴木　凪</t>
  </si>
  <si>
    <t>安達　可菜</t>
  </si>
  <si>
    <t>足立　弥佑華</t>
  </si>
  <si>
    <t>原　佳奈穂</t>
  </si>
  <si>
    <t>中島　杏奈</t>
  </si>
  <si>
    <t>森口　佳音</t>
  </si>
  <si>
    <t>竹本　千帆海</t>
  </si>
  <si>
    <t>末永　聖佳</t>
  </si>
  <si>
    <t>朝木　梨央</t>
  </si>
  <si>
    <t>藤田　吉乃</t>
  </si>
  <si>
    <t>木下　佳奈</t>
  </si>
  <si>
    <t>野口　美琴</t>
  </si>
  <si>
    <t>比嘉　理人</t>
  </si>
  <si>
    <t>杉山　未帆</t>
  </si>
  <si>
    <t>伊藤　愛理咲</t>
  </si>
  <si>
    <t>濱田　惠美</t>
  </si>
  <si>
    <t>武村　紀歩</t>
  </si>
  <si>
    <t>小川　桃依</t>
  </si>
  <si>
    <t>二井　範子</t>
  </si>
  <si>
    <t>伊藤　柚姫</t>
  </si>
  <si>
    <t>伊藤　帆乃香</t>
  </si>
  <si>
    <t>金武　栞菜</t>
  </si>
  <si>
    <t>山口　絢子</t>
  </si>
  <si>
    <t>坪倉　楓</t>
  </si>
  <si>
    <t>寺田　早希</t>
  </si>
  <si>
    <t>中澤　春香</t>
  </si>
  <si>
    <t>村上　舞衣</t>
  </si>
  <si>
    <t>上田　悠香子</t>
  </si>
  <si>
    <t>久龍　未空</t>
  </si>
  <si>
    <t>周藤　紗季</t>
  </si>
  <si>
    <t>篠田　佳奈</t>
  </si>
  <si>
    <t>楠本　麻弥</t>
  </si>
  <si>
    <t>中田　穂紀</t>
  </si>
  <si>
    <t>岡本　莉奈</t>
  </si>
  <si>
    <t>大森　夢菜</t>
  </si>
  <si>
    <t>中川　満瑠</t>
  </si>
  <si>
    <t>西山　愛華</t>
  </si>
  <si>
    <t>田原　彩名</t>
  </si>
  <si>
    <t>森尾　美月</t>
  </si>
  <si>
    <t>小林　千夏</t>
  </si>
  <si>
    <t>笹田　涼華</t>
  </si>
  <si>
    <t>鈴木　奏</t>
  </si>
  <si>
    <t>瀧田　真央</t>
  </si>
  <si>
    <t>辻川　茜</t>
  </si>
  <si>
    <t>松原　志歩</t>
  </si>
  <si>
    <t>森田　実優</t>
  </si>
  <si>
    <t>門川　凛々子</t>
  </si>
  <si>
    <t>小丸　碧</t>
  </si>
  <si>
    <t>加茂　万由子</t>
  </si>
  <si>
    <t>ｶﾀｵｶ ﾅﾂｷ</t>
  </si>
  <si>
    <t>ﾐﾔｻﾞｷ ﾖｳｺ</t>
  </si>
  <si>
    <t>ｸﾄﾞｳ ﾒｲ</t>
  </si>
  <si>
    <t>ﾆｲﾅ ﾊﾙｶ</t>
  </si>
  <si>
    <t>ﾆｼﾀﾞ ｺﾉｶ</t>
  </si>
  <si>
    <t>ﾑﾛﾂﾞｷ ﾘﾘｶ</t>
  </si>
  <si>
    <t>ﾔﾏﾓﾄ ｻﾔ</t>
  </si>
  <si>
    <t>ﾔﾏﾓﾄ ｱﾐ</t>
  </si>
  <si>
    <t>ﾜﾀﾅﾍﾞ ﾐｻｷ</t>
  </si>
  <si>
    <t>ｷｸﾁ ｺﾄｺ</t>
  </si>
  <si>
    <t>ﾅｶﾁ ｺｺﾛ</t>
  </si>
  <si>
    <t>ﾌｸﾅｶﾞ ﾌｳｶ</t>
  </si>
  <si>
    <t>ﾑﾗﾏﾂ ﾄﾓ</t>
  </si>
  <si>
    <t>ﾀｶﾊｼ ﾏｺ</t>
  </si>
  <si>
    <t>ﾅｶｵ ﾚｲ</t>
  </si>
  <si>
    <t>ﾅﾊﾞﾗ ｼｵﾝ</t>
  </si>
  <si>
    <t>ｵｵｼﾀ ｶﾉﾝ</t>
  </si>
  <si>
    <t>ﾀｹﾀﾆ ﾑﾂﾐ</t>
  </si>
  <si>
    <t>ﾅｶｾ ｱﾔﾈ</t>
  </si>
  <si>
    <t>ｳｴｼﾏ ﾕﾘ</t>
  </si>
  <si>
    <t>ｸｽﾞﾓﾄ ﾐｳ</t>
  </si>
  <si>
    <t>ｲｼﾏﾂ ｿﾗ</t>
  </si>
  <si>
    <t>ｷﾘｸﾘ ﾕﾒﾅ</t>
  </si>
  <si>
    <t>ﾄﾞｲ ﾘｻ</t>
  </si>
  <si>
    <t>ｵｲｼ ﾋﾅ</t>
  </si>
  <si>
    <t>ｲﾉｳｴ ﾊﾙｷ</t>
  </si>
  <si>
    <t>ﾂｼﾞﾑﾗ ﾕﾂﾞｷ</t>
  </si>
  <si>
    <t>ﾂﾙｵ ﾅﾅｶ</t>
  </si>
  <si>
    <t>ｶﾉｳ ｷｮｳｶ</t>
  </si>
  <si>
    <t>ｺﾔﾏ ｱｵｲ</t>
  </si>
  <si>
    <t>ｳﾗﾍﾞ ﾕﾘｶ</t>
  </si>
  <si>
    <t>ｻｶﾏｷ ｻｴ</t>
  </si>
  <si>
    <t>ﾊｾｶﾞﾜ ﾘｺ</t>
  </si>
  <si>
    <t>ﾊﾗﾀﾞ ｱｲﾅ</t>
  </si>
  <si>
    <t>ﾏｻﾀﾞ ｱｲﾘ</t>
  </si>
  <si>
    <t>ﾋﾗｾ ﾕｷﾉ</t>
  </si>
  <si>
    <t>ﾉｼﾞﾘ ﾏﾕ</t>
  </si>
  <si>
    <t>ﾏﾙﾊｼ ﾘﾅ</t>
  </si>
  <si>
    <t>ｲﾅﾊﾗ ﾅﾎ</t>
  </si>
  <si>
    <t>ﾅｶｼﾊﾞ ﾐｸ</t>
  </si>
  <si>
    <t>ｵｵﾀ ｱﾔｶ</t>
  </si>
  <si>
    <t>ｷｼﾈ ﾕｷﾊ</t>
  </si>
  <si>
    <t>ｽｶﾞ ﾑﾂｷ</t>
  </si>
  <si>
    <t>ﾔﾏﾓﾄ ﾐﾎｺ</t>
  </si>
  <si>
    <t>ﾀﾙﾐ ﾁﾋﾛ</t>
  </si>
  <si>
    <t>ｱﾀﾞﾁ ﾏﾘﾝ</t>
  </si>
  <si>
    <t>ｲﾉｳｴ ﾏｼﾛ</t>
  </si>
  <si>
    <t>ｵｵｻｶﾔ ｱｶﾘ</t>
  </si>
  <si>
    <t>ｶｼﾞﾜﾗ ｱｻ</t>
  </si>
  <si>
    <t>ｶﾜﾆｼ ｱﾘｻ</t>
  </si>
  <si>
    <t>ｷﾖﾀ ｱｲﾗ</t>
  </si>
  <si>
    <t>ｺﾝﾄﾞｳ ﾐﾎ</t>
  </si>
  <si>
    <t>ｻﾀﾞｲｹ ﾐﾈ</t>
  </si>
  <si>
    <t>ｼﾗｲｼ ｶﾉ</t>
  </si>
  <si>
    <t>ﾀﾁ ﾏﾅﾐ</t>
  </si>
  <si>
    <t>ﾄﾞｳﾆｼ ｱｲｶ</t>
  </si>
  <si>
    <t>ﾅｶﾑﾗ ﾁｴ</t>
  </si>
  <si>
    <t>ﾋｶﾞｼ ｶｴﾃﾞ</t>
  </si>
  <si>
    <t>ﾌｸﾐﾂ ﾕｶ</t>
  </si>
  <si>
    <t>ﾌｼﾞﾉ ｶｴﾃﾞ</t>
  </si>
  <si>
    <t>ﾌﾙﾊﾞﾔｼ ｴﾘ</t>
  </si>
  <si>
    <t>ﾏｻ ｺﾄﾈ</t>
  </si>
  <si>
    <t>ﾏﾂﾑﾛ ﾏﾕ</t>
  </si>
  <si>
    <t>ﾐｳﾗ ｼｵﾝ</t>
  </si>
  <si>
    <t>ﾐｽﾞｴ ﾏﾕ</t>
  </si>
  <si>
    <t>ﾑﾗｶﾐ ｶｽﾞﾊ</t>
  </si>
  <si>
    <t>ﾔｽｵｶ ﾜｶﾅ</t>
  </si>
  <si>
    <t>ﾜﾀﾅﾍﾞ ｱｲ</t>
  </si>
  <si>
    <t>ﾅｶﾞﾊﾏ ﾅﾅﾐ</t>
  </si>
  <si>
    <t>ｲﾉｳｴ ﾜｶﾅ</t>
  </si>
  <si>
    <t>ﾀﾏﾀﾞ ﾜｶﾅ</t>
  </si>
  <si>
    <t>ﾄﾞｲ ｶｵﾘ</t>
  </si>
  <si>
    <t>ｲｼﾉ ﾄﾓﾐ</t>
  </si>
  <si>
    <t>ｲﾅﾀﾆ ﾅｷﾞｻ</t>
  </si>
  <si>
    <t>ｶﾄｳ ﾘﾉ</t>
  </si>
  <si>
    <t>ﾐｽﾞﾀﾆ ｱﾔｶ</t>
  </si>
  <si>
    <t>ｼﾗｲ ｶｽﾐ</t>
  </si>
  <si>
    <t>ﾅｶﾞｵｶ ｱｽﾞ</t>
  </si>
  <si>
    <t>ﾌｸﾅｶﾞ ｱｲｶ</t>
  </si>
  <si>
    <t>ﾅｼｷ ﾖｼﾐ</t>
  </si>
  <si>
    <t>ﾀｶﾀﾏ ｱﾔﾈ</t>
  </si>
  <si>
    <t>ｱｵﾉ ﾐｻｷ</t>
  </si>
  <si>
    <t>ｱｵﾔﾏ ﾊﾅｴ</t>
  </si>
  <si>
    <t>ｵｵｻｷ ﾕｳｺ</t>
  </si>
  <si>
    <t>ｵｻｷ ｱｶﾘ</t>
  </si>
  <si>
    <t>ｶﾜﾑﾗ ｻﾔｶ</t>
  </si>
  <si>
    <t>ｸﾆﾓﾄ ﾐﾕ</t>
  </si>
  <si>
    <t>ﾔｽﾀﾞ ｱﾔﾉ</t>
  </si>
  <si>
    <t>ｺﾀｶ ﾕｽﾞｷ</t>
  </si>
  <si>
    <t>ｶﾝｷ ﾕｳﾐ</t>
  </si>
  <si>
    <t>ｵｵﾀ ﾐﾂﾞｷ</t>
  </si>
  <si>
    <t>ｵｵｴ ﾓｶ</t>
  </si>
  <si>
    <t>ﾌﾙｶﾜ ｱﾏﾈ</t>
  </si>
  <si>
    <t>ﾏﾂﾓﾄ ﾋﾅﾀ</t>
  </si>
  <si>
    <t>ﾐﾄ ﾏﾐ</t>
  </si>
  <si>
    <t>ﾂﾑﾗ ﾕｳｱ</t>
  </si>
  <si>
    <t>ﾀﾆﾓﾄ ｷﾅﾘ</t>
  </si>
  <si>
    <t>ｲﾉｳｴ ﾐﾕ</t>
  </si>
  <si>
    <t>ﾜﾀﾅﾍﾞ ﾘｻ</t>
  </si>
  <si>
    <t>ｼｶﾉ ﾋﾖﾅ</t>
  </si>
  <si>
    <t>ﾅｶｲｴ ｱｷ</t>
  </si>
  <si>
    <t>ｵｵｶﾜﾗ ｱｲﾗ</t>
  </si>
  <si>
    <t>ｷｼｼﾀ ﾐﾂﾞｷ</t>
  </si>
  <si>
    <t>ｵｵﾊﾞﾔｼ ﾕｲ</t>
  </si>
  <si>
    <t>ｷｸﾁ ﾕｲｶ</t>
  </si>
  <si>
    <t>ﾅｶﾀﾆ ﾋﾅﾉ</t>
  </si>
  <si>
    <t>ﾉﾅｶ ﾜｶﾅ</t>
  </si>
  <si>
    <t>ﾅｶｵ ｶﾉﾝ</t>
  </si>
  <si>
    <t>ﾔﾏｼﾀ ﾏﾁｶ</t>
  </si>
  <si>
    <t>ｸｽﾓﾄ ﾌｳｶ</t>
  </si>
  <si>
    <t>ｻﾀﾞﾏﾂ ﾏﾎ</t>
  </si>
  <si>
    <t>ﾀﾞｲﾓﾝ ﾏｺ</t>
  </si>
  <si>
    <t>ﾀｶｷﾞ ﾐﾕｳ</t>
  </si>
  <si>
    <t>ﾂﾂｲ ﾎﾉｶ</t>
  </si>
  <si>
    <t>ﾅｶｶﾞﾜ ﾁｻﾄ</t>
  </si>
  <si>
    <t>ﾊｾﾞﾔﾏ ﾜｶﾊﾞ</t>
  </si>
  <si>
    <t>ｳｴﾓﾄ ｱﾕﾐ</t>
  </si>
  <si>
    <t>ｻﾄｳ ｻｸﾗｺ</t>
  </si>
  <si>
    <t>ｽｷﾞﾔﾏ ｼｽﾞｶ</t>
  </si>
  <si>
    <t>ﾀｹﾀﾞ ﾒｲ</t>
  </si>
  <si>
    <t>ﾆｼﾀﾞ ｽｽﾞｶ</t>
  </si>
  <si>
    <t>ﾏｽﾊﾗ ﾅﾂﾐ</t>
  </si>
  <si>
    <t>ﾐﾜ ﾅﾅｺ</t>
  </si>
  <si>
    <t>ﾓﾘﾜｷ ﾅﾅ</t>
  </si>
  <si>
    <t>ｽﾐﾓﾄ ﾁﾊﾙ</t>
  </si>
  <si>
    <t>ﾊｯﾄﾘ ﾅﾅﾐ</t>
  </si>
  <si>
    <t>ﾐﾂｲ ﾐﾔﾋﾞ</t>
  </si>
  <si>
    <t>ﾏｽｲ ｻﾂｷ</t>
  </si>
  <si>
    <t>ｶｷﾓﾄ ﾊﾙｶ</t>
  </si>
  <si>
    <t>ｵｶｼﾞﾏ ﾊﾙﾅ</t>
  </si>
  <si>
    <t>ｱﾀﾞﾁ ﾐﾅ</t>
  </si>
  <si>
    <t>ｲﾜﾓﾄ ﾏﾎ</t>
  </si>
  <si>
    <t>ｼﾝﾄﾞｳ ｱｷﾎ</t>
  </si>
  <si>
    <t>ﾅｶｻﾞﾜ ﾏﾕ</t>
  </si>
  <si>
    <t>ｴｲﾅｶﾞ ﾘｵ</t>
  </si>
  <si>
    <t>ｺﾊﾞﾔｼ ﾏﾋﾙ</t>
  </si>
  <si>
    <t>ｽｽﾞｷ ｴﾐﾘ</t>
  </si>
  <si>
    <t>ﾖﾀﾞ ｸﾙﾐ</t>
  </si>
  <si>
    <t>ｸﾜﾊﾞﾗ ｱｲ</t>
  </si>
  <si>
    <t>ﾋｲﾗｷﾞ ﾄﾓｶ</t>
  </si>
  <si>
    <t>ｺﾊﾞﾔｼ ｻﾗ</t>
  </si>
  <si>
    <t>ﾖｼﾑﾗ ﾄﾓｶ</t>
  </si>
  <si>
    <t>ｱｼｨ ｼｵﾘﾊﾟﾒﾗ</t>
  </si>
  <si>
    <t>ﾅｶﾆｼ ｻｸﾗ</t>
  </si>
  <si>
    <t>ﾉｲｼｷ ﾚｲｶ</t>
  </si>
  <si>
    <t>ﾆｼﾀﾞ ﾊﾅ</t>
  </si>
  <si>
    <t>ﾊｾﾍﾞ ﾅﾅ</t>
  </si>
  <si>
    <t>ｲｹﾀﾞ ﾒｲ</t>
  </si>
  <si>
    <t>ﾆｼｸﾞﾁ ﾏﾐｲ</t>
  </si>
  <si>
    <t>ｵｻﾞﾜ ｻﾅ</t>
  </si>
  <si>
    <t>ｷﾀﾀﾞ ﾕｲｺ</t>
  </si>
  <si>
    <t>ﾆｼﾀﾞ ﾕｳｷ</t>
  </si>
  <si>
    <t>ﾓﾘﾀ ﾏｵ</t>
  </si>
  <si>
    <t>ﾄｸﾀﾞ ｱﾔｺ</t>
  </si>
  <si>
    <t>ｵﾊﾞﾀ ﾏｷ</t>
  </si>
  <si>
    <t>ｼﾊﾞﾀ ﾚｲｶ</t>
  </si>
  <si>
    <t>ｶﾀﾔﾏ ﾕｳﾅ</t>
  </si>
  <si>
    <t>ｲﾄｳ ｱﾕｶ</t>
  </si>
  <si>
    <t>ｵﾉｳｴ ﾎﾉｶ</t>
  </si>
  <si>
    <t>ﾀﾆｸﾞﾁ ﾓﾕ</t>
  </si>
  <si>
    <t>ﾌｼﾞﾀ ﾓｴ</t>
  </si>
  <si>
    <t>ﾜﾀﾅﾍﾞ ﾉｿﾞﾐ</t>
  </si>
  <si>
    <t>ｲｹﾀﾞ ｱｶﾘ</t>
  </si>
  <si>
    <t>ｳｴﾀﾞ ﾓｴ</t>
  </si>
  <si>
    <t>ｷﾀｶﾞﾜ ﾘﾅ</t>
  </si>
  <si>
    <t>ｸﾆﾓﾄ ﾊﾙﾅ</t>
  </si>
  <si>
    <t>ﾀｶｾ ﾕﾂﾞｷ</t>
  </si>
  <si>
    <t>ﾀｶﾀﾞ ﾋｵﾘ</t>
  </si>
  <si>
    <t>ﾓﾘ ｵﾄﾊ</t>
  </si>
  <si>
    <t>SHEILA,Cerotich</t>
  </si>
  <si>
    <t>ﾎﾝﾀﾞ ﾒﾌﾞｷ</t>
  </si>
  <si>
    <t>ｶﾅｻﾞﾜ ﾓﾓﾈ</t>
  </si>
  <si>
    <t>ﾊﾏｸﾞﾁ ﾏﾕｷ</t>
  </si>
  <si>
    <t>ﾅｷﾞﾉ ﾋﾋﾞｷ</t>
  </si>
  <si>
    <t>ｽｷﾞﾉ ｼﾞｭﾘｱ</t>
  </si>
  <si>
    <t>ﾂｼﾞ ｱﾘｻ</t>
  </si>
  <si>
    <t>ﾂﾂｲ ｺﾊﾙ</t>
  </si>
  <si>
    <t>ﾐﾔｻﾞｷ ｱｶﾈ</t>
  </si>
  <si>
    <t>ﾌｸｲ ﾄﾓﾊ</t>
  </si>
  <si>
    <t>ﾑﾗﾀ ﾅﾂﾐ</t>
  </si>
  <si>
    <t>ﾅｶﾁﾞ ﾏﾅ</t>
  </si>
  <si>
    <t>ﾅｶﾑﾗ ﾚｲ</t>
  </si>
  <si>
    <t>ﾉｸﾞﾁ ｱｶﾘ</t>
  </si>
  <si>
    <t>ﾊﾏﾀﾞ ﾏﾎ</t>
  </si>
  <si>
    <t>ｺﾝﾄﾞｳ ﾙﾅ</t>
  </si>
  <si>
    <t>ﾌｼﾞﾀ ﾋﾅ</t>
  </si>
  <si>
    <t>ｷﾀﾑﾗ ﾙﾅ</t>
  </si>
  <si>
    <t>ﾔﾏｸﾞﾁ ﾅﾂﾐ</t>
  </si>
  <si>
    <t>ｷｼ ﾕｷﾅ</t>
  </si>
  <si>
    <t>ﾀｶﾊﾞ ｶﾉ</t>
  </si>
  <si>
    <t>ｱｷﾓﾄ ﾕﾗ</t>
  </si>
  <si>
    <t>ﾏﾂﾅｶﾞ ﾘｻｼﾞｪﾆﾌｧｰ</t>
  </si>
  <si>
    <t>ｷﾍﾞ ｱﾐｶ</t>
  </si>
  <si>
    <t>ﾀﾌﾞﾁ ﾐｻｷ</t>
  </si>
  <si>
    <t>ﾓﾘﾀ ｵﾄﾊ</t>
  </si>
  <si>
    <t>ｱｵｲ ﾕｲ</t>
  </si>
  <si>
    <t>ﾂﾀﾞ ｱｽｶ</t>
  </si>
  <si>
    <t>ﾓﾘｵｶ ﾐﾕ</t>
  </si>
  <si>
    <t>ｷｼﾞﾏ ﾓﾅﾐ</t>
  </si>
  <si>
    <t>ｶﾁﾞ ﾏﾕｳ</t>
  </si>
  <si>
    <t>ｺﾊﾞﾔｼ ﾐﾉﾝ</t>
  </si>
  <si>
    <t>ｶﾄﾞﾊﾞﾔｼ ｱﾕﾐ</t>
  </si>
  <si>
    <t>ﾂﾀﾞ ﾓﾓｶ</t>
  </si>
  <si>
    <t>ﾖｺﾔﾏ ﾕｲｶ</t>
  </si>
  <si>
    <t>ｵｵﾆｼ ｱｲﾘ</t>
  </si>
  <si>
    <t>ﾔｽﾀﾞ ﾏﾕ</t>
  </si>
  <si>
    <t>ｵｵﾊﾏ ﾐﾕ</t>
  </si>
  <si>
    <t>ﾌｸﾅｶﾞ ﾘｮｳｶ</t>
  </si>
  <si>
    <t>ｼｵｼﾞﾘ ﾏﾕ</t>
  </si>
  <si>
    <t>ﾉﾏ ﾅﾂﾐ</t>
  </si>
  <si>
    <t>ｺﾊﾞﾔｼ ｶﾉﾝ</t>
  </si>
  <si>
    <t>ﾖｼﾊﾗ ｱｲ</t>
  </si>
  <si>
    <t>ﾓﾘ ﾐﾗｲ</t>
  </si>
  <si>
    <t>ｳﾗｵ ﾘﾝ</t>
  </si>
  <si>
    <t>ﾎﾝﾀﾞ ﾕｲｺ</t>
  </si>
  <si>
    <t>ｲﾄｳ ｱﾔｶ</t>
  </si>
  <si>
    <t>ｼﾝﾎﾞ ｱﾕﾐ</t>
  </si>
  <si>
    <t>ﾂﾊﾞｷﾊﾗ ﾋﾋﾞｷ</t>
  </si>
  <si>
    <t>ﾊｯﾄﾘ ﾅﾅｺ</t>
  </si>
  <si>
    <t>ﾀﾆ ﾅﾐ</t>
  </si>
  <si>
    <t>ｱﾝﾄﾞｳ ﾋﾅ</t>
  </si>
  <si>
    <t>ﾀｹ ﾕｳｶ</t>
  </si>
  <si>
    <t>ﾐｷ ﾕﾘﾅ</t>
  </si>
  <si>
    <t>ｼﾞﾛｳｶﾞｲﾁ ﾕｲ</t>
  </si>
  <si>
    <t>ｸﾎﾞ ｱﾘｻ</t>
  </si>
  <si>
    <t>ｻｲﾄｳ ﾏﾉｶ</t>
  </si>
  <si>
    <t>ﾑﾛﾅｶﾞ ﾐﾅｴ</t>
  </si>
  <si>
    <t>ﾏﾒｲﾀ ｶﾅｺ</t>
  </si>
  <si>
    <t>ｵｵｸﾞﾏ ﾋﾒｶ</t>
  </si>
  <si>
    <t>ﾄﾞｲ ﾓﾓｶ</t>
  </si>
  <si>
    <t>ｲｼｻｷ ｺﾊﾙ</t>
  </si>
  <si>
    <t>ﾂｼﾞｳﾁ ｱﾝﾅ</t>
  </si>
  <si>
    <t>ｲﾁｶﾜ ｻﾕ</t>
  </si>
  <si>
    <t>ﾏﾂﾓﾄ ｷﾗﾘ</t>
  </si>
  <si>
    <t>ﾄﾀﾞ ﾅﾅﾊ</t>
  </si>
  <si>
    <t>ﾏﾙｵ ｱｷﾖ</t>
  </si>
  <si>
    <t>ｸﾛｶﾜ ｻﾈ</t>
  </si>
  <si>
    <t>ﾀｹﾋｻ ﾕｶ</t>
  </si>
  <si>
    <t>ﾌﾙﾔ ｱﾂｺ</t>
  </si>
  <si>
    <t>ﾋｶﾞｼﾔ ｱｵｲ</t>
  </si>
  <si>
    <t>ｼﾏﾅｶ ﾊﾂﾈ</t>
  </si>
  <si>
    <t>ﾅｶﾄｳ ﾉｿﾞﾐ</t>
  </si>
  <si>
    <t>ﾊﾔｼ ﾏﾅﾐ</t>
  </si>
  <si>
    <t>ｻｻｷ ﾓｴ</t>
  </si>
  <si>
    <t>ﾐｽﾞｺｼ ｱｵｿﾞﾗ</t>
  </si>
  <si>
    <t>ﾅｶﾑﾗ ﾕｳｶ</t>
  </si>
  <si>
    <t>ﾏﾂﾓﾄ ﾐｷ</t>
  </si>
  <si>
    <t>ｽｽﾞｷ ﾅｷﾞ</t>
  </si>
  <si>
    <t>ｱﾀﾞﾁ ｶﾅ</t>
  </si>
  <si>
    <t>ｱﾀﾞﾁ ﾐｭｳｶ</t>
  </si>
  <si>
    <t>ﾊﾗ ｶﾅﾎ</t>
  </si>
  <si>
    <t>ﾅｶｼﾞﾏ ｱﾝﾅ</t>
  </si>
  <si>
    <t>ﾓﾘｸﾞﾁ ｶﾉﾝ</t>
  </si>
  <si>
    <t>ﾀｹﾓﾄ ﾁﾎﾐ</t>
  </si>
  <si>
    <t>ｽｴﾅｶﾞ ｷﾖｶ</t>
  </si>
  <si>
    <t>ｱｻｷ ﾘｵ</t>
  </si>
  <si>
    <t>ﾌｼﾞﾀ ﾖｼﾉ</t>
  </si>
  <si>
    <t>ﾉｸﾞﾁ ﾐｺﾄ</t>
  </si>
  <si>
    <t>ﾋｶﾞ ﾘﾄ</t>
  </si>
  <si>
    <t>ｽｷﾞﾔﾏ ﾐﾎ</t>
  </si>
  <si>
    <t>ｲﾄｳ ｱﾘｻ</t>
  </si>
  <si>
    <t>ﾊﾏﾀﾞ ｴﾐ</t>
  </si>
  <si>
    <t>ﾀｹﾑﾗ ｷﾎ</t>
  </si>
  <si>
    <t>ｵｶﾞﾜ ﾓﾓｴ</t>
  </si>
  <si>
    <t>ﾌﾀｲ ﾉﾘｺ</t>
  </si>
  <si>
    <t>ｲﾄｳ ﾕｽﾞｷ</t>
  </si>
  <si>
    <t>ｲﾄｳ ﾎﾉｶ</t>
  </si>
  <si>
    <t>ｶﾈﾀｹ ｶﾝﾅ</t>
  </si>
  <si>
    <t>ﾔﾏｸﾞﾁ ｱﾔｺ</t>
  </si>
  <si>
    <t>ﾂﾎﾞｸﾗ ｶｴﾃﾞ</t>
  </si>
  <si>
    <t>ﾃﾗﾀﾞ ｻｷ</t>
  </si>
  <si>
    <t>ﾅｶｻﾞﾜ ﾊﾙｶ</t>
  </si>
  <si>
    <t>ﾑﾗｶﾐ ﾏｲ</t>
  </si>
  <si>
    <t>ｳｴﾀﾞ ﾕｶｺ</t>
  </si>
  <si>
    <t>ｸﾘｭｳ ﾐｸ</t>
  </si>
  <si>
    <t>ｽﾄｳ ｻｷ</t>
  </si>
  <si>
    <t>ｼﾉﾀﾞ ｶﾅ</t>
  </si>
  <si>
    <t>ｸｽﾓﾄ ﾏﾔ</t>
  </si>
  <si>
    <t>ﾅｶﾀ ﾎﾉﾘ</t>
  </si>
  <si>
    <t>ｵｶﾓﾄ ﾘﾅ</t>
  </si>
  <si>
    <t>ｵｵﾓﾘ ﾕﾅ</t>
  </si>
  <si>
    <t>ﾅｶｶﾞﾜ ﾐﾁﾙ</t>
  </si>
  <si>
    <t>ﾆｼﾔﾏ ｱｲｶ</t>
  </si>
  <si>
    <t>ﾀﾊﾗ ｱﾔﾅ</t>
  </si>
  <si>
    <t>ﾓﾘｵ ﾐﾂﾞｷ</t>
  </si>
  <si>
    <t>ｺﾊﾞﾔｼ ﾁﾅﾂ</t>
  </si>
  <si>
    <t>ｻｻﾀﾞ ｽｽﾞｶ</t>
  </si>
  <si>
    <t>ｽｽﾞｷ ｶﾅ</t>
  </si>
  <si>
    <t>ﾀｷﾀﾞ ﾏｵ</t>
  </si>
  <si>
    <t>ﾂｼﾞｶﾜ ｱｶﾈ</t>
  </si>
  <si>
    <t>ﾏﾂﾊﾞﾗ ｼﾎ</t>
  </si>
  <si>
    <t>ﾓﾘﾀ ﾐﾕ</t>
  </si>
  <si>
    <t>ﾓﾝｶﾜ ﾘﾘｺ</t>
  </si>
  <si>
    <t>ｺﾏﾙ ｱｵｲ</t>
  </si>
  <si>
    <t>ｶﾓ ﾏﾕｺ</t>
  </si>
  <si>
    <t>020416</t>
  </si>
  <si>
    <t>030329</t>
  </si>
  <si>
    <t>020611</t>
  </si>
  <si>
    <t>020419</t>
  </si>
  <si>
    <t>030206</t>
  </si>
  <si>
    <t>021113</t>
  </si>
  <si>
    <t>020617</t>
  </si>
  <si>
    <t>010527</t>
  </si>
  <si>
    <t>990510</t>
  </si>
  <si>
    <t>990729</t>
  </si>
  <si>
    <t>971228</t>
  </si>
  <si>
    <t>010710</t>
  </si>
  <si>
    <t>021121</t>
  </si>
  <si>
    <t>021014</t>
  </si>
  <si>
    <t>020906</t>
  </si>
  <si>
    <t>980605</t>
  </si>
  <si>
    <t>960723</t>
  </si>
  <si>
    <t>961125</t>
  </si>
  <si>
    <t>940128</t>
  </si>
  <si>
    <t>030123</t>
  </si>
  <si>
    <t>030109</t>
  </si>
  <si>
    <t>030204</t>
  </si>
  <si>
    <t>021125</t>
  </si>
  <si>
    <t>030322</t>
  </si>
  <si>
    <t>020418</t>
  </si>
  <si>
    <t>021226</t>
  </si>
  <si>
    <t>030114</t>
  </si>
  <si>
    <t>020523</t>
  </si>
  <si>
    <t>020813</t>
  </si>
  <si>
    <t>021025</t>
  </si>
  <si>
    <t>000401</t>
  </si>
  <si>
    <t>021217</t>
  </si>
  <si>
    <t>021207</t>
  </si>
  <si>
    <t>021006</t>
  </si>
  <si>
    <t>021216</t>
  </si>
  <si>
    <t>030129</t>
  </si>
  <si>
    <t>030301</t>
  </si>
  <si>
    <t>030326</t>
  </si>
  <si>
    <t>030215</t>
  </si>
  <si>
    <t>030321</t>
  </si>
  <si>
    <t>020509</t>
  </si>
  <si>
    <t>021026</t>
  </si>
  <si>
    <t>000824</t>
  </si>
  <si>
    <t>021108</t>
  </si>
  <si>
    <t>020825</t>
  </si>
  <si>
    <t>030120</t>
  </si>
  <si>
    <t>030223</t>
  </si>
  <si>
    <t>991220</t>
  </si>
  <si>
    <t>990910</t>
  </si>
  <si>
    <t>020808</t>
  </si>
  <si>
    <t>020822</t>
  </si>
  <si>
    <t>020406</t>
  </si>
  <si>
    <t>030218</t>
  </si>
  <si>
    <t>020224</t>
  </si>
  <si>
    <t>020628</t>
  </si>
  <si>
    <t>020707</t>
  </si>
  <si>
    <t>030313</t>
  </si>
  <si>
    <t>030108</t>
  </si>
  <si>
    <t>021130</t>
  </si>
  <si>
    <t>020809</t>
  </si>
  <si>
    <t>020928</t>
  </si>
  <si>
    <t>020705</t>
  </si>
  <si>
    <t>940723</t>
  </si>
  <si>
    <t>030317</t>
  </si>
  <si>
    <t>020624</t>
  </si>
  <si>
    <t>020521</t>
  </si>
  <si>
    <t>030212</t>
  </si>
  <si>
    <t>HIROSAWA</t>
  </si>
  <si>
    <t>KUME</t>
  </si>
  <si>
    <t>KAICHI</t>
  </si>
  <si>
    <t>HIGAKI</t>
  </si>
  <si>
    <t>KAWAGISHI</t>
  </si>
  <si>
    <t>SAKAE</t>
  </si>
  <si>
    <t>SHIOMI</t>
  </si>
  <si>
    <t>YANAGAWA</t>
  </si>
  <si>
    <t>SAKAJIRI</t>
  </si>
  <si>
    <t>MISAKI</t>
  </si>
  <si>
    <t>YOSHIZONO</t>
  </si>
  <si>
    <t>IKI</t>
  </si>
  <si>
    <t>KAWAKUCHI</t>
  </si>
  <si>
    <t>KAWANAKA</t>
  </si>
  <si>
    <t>SHISHIDO</t>
  </si>
  <si>
    <t>HIDA</t>
  </si>
  <si>
    <t>ASANO</t>
  </si>
  <si>
    <t>OKETANI</t>
  </si>
  <si>
    <t xml:space="preserve">MINA </t>
  </si>
  <si>
    <t>MUROZUKI</t>
  </si>
  <si>
    <t xml:space="preserve">WATANABE </t>
  </si>
  <si>
    <t>NAKACHI</t>
  </si>
  <si>
    <t>FUKUNAGA</t>
  </si>
  <si>
    <t>MURAMATSU</t>
  </si>
  <si>
    <t>UMEZU</t>
  </si>
  <si>
    <t>SHISHIDA</t>
  </si>
  <si>
    <t>HIRAFUKU</t>
  </si>
  <si>
    <t>KATSUMATA</t>
  </si>
  <si>
    <t>MASUYAMA</t>
  </si>
  <si>
    <t>MASUKAWA</t>
  </si>
  <si>
    <t>YANAGISAWA</t>
  </si>
  <si>
    <t>KISE</t>
  </si>
  <si>
    <t>YASUMI</t>
  </si>
  <si>
    <t>TOKUHARA</t>
  </si>
  <si>
    <t>SHIMOKA</t>
  </si>
  <si>
    <t>NOGUCHI</t>
  </si>
  <si>
    <t>ISHIGURO</t>
  </si>
  <si>
    <t>OSHITA</t>
  </si>
  <si>
    <t>HORII</t>
  </si>
  <si>
    <t>KANATA</t>
  </si>
  <si>
    <t>SAKAZAWA</t>
  </si>
  <si>
    <t>NANDA</t>
  </si>
  <si>
    <t>HAJI</t>
  </si>
  <si>
    <t>SAGAWA</t>
  </si>
  <si>
    <t>SHIMBO</t>
  </si>
  <si>
    <t>NISHIWAKI</t>
  </si>
  <si>
    <t>YUKIOKA</t>
  </si>
  <si>
    <t>INAGOSHI</t>
  </si>
  <si>
    <t>SAKANO</t>
  </si>
  <si>
    <t>YANAGITANI</t>
  </si>
  <si>
    <t>KASHIHARA</t>
  </si>
  <si>
    <t>OKITANI</t>
  </si>
  <si>
    <t>GOMI</t>
  </si>
  <si>
    <t>KAMESAWA</t>
  </si>
  <si>
    <t>KOMOTO</t>
  </si>
  <si>
    <t>IMAIKARI</t>
  </si>
  <si>
    <t>EGUSA</t>
  </si>
  <si>
    <t>KUZUMOTO</t>
  </si>
  <si>
    <t>ISHIMATSU</t>
  </si>
  <si>
    <t>KIRIKURI</t>
  </si>
  <si>
    <t>OSAKA</t>
  </si>
  <si>
    <t>FUJIBAYASHI</t>
  </si>
  <si>
    <t>TERAKAWA</t>
  </si>
  <si>
    <t>WATANO</t>
  </si>
  <si>
    <t>KATSURA</t>
  </si>
  <si>
    <t>TSUJIMURA</t>
  </si>
  <si>
    <t>KANO</t>
  </si>
  <si>
    <t>HORIO</t>
  </si>
  <si>
    <t>WAKAI</t>
  </si>
  <si>
    <t>TOYODA</t>
  </si>
  <si>
    <t>FUROTANI</t>
  </si>
  <si>
    <t>HEMMI</t>
  </si>
  <si>
    <t>HAMAZOE</t>
  </si>
  <si>
    <t>SAKAMAKI</t>
  </si>
  <si>
    <t>HIRASE</t>
  </si>
  <si>
    <t>MIYADE</t>
  </si>
  <si>
    <t>NAKAGOME</t>
  </si>
  <si>
    <t>MIKE</t>
  </si>
  <si>
    <t>NOJIRI</t>
  </si>
  <si>
    <t>NOBUYASU</t>
  </si>
  <si>
    <t>HARIMA</t>
  </si>
  <si>
    <t>TAJIMA</t>
  </si>
  <si>
    <t xml:space="preserve">MARUHASHI </t>
  </si>
  <si>
    <t>YAMATO</t>
  </si>
  <si>
    <t>OZAWA</t>
  </si>
  <si>
    <t>INAHARA</t>
  </si>
  <si>
    <t>NAKASHIBA</t>
  </si>
  <si>
    <t>KISHINE</t>
  </si>
  <si>
    <t>SUGA</t>
  </si>
  <si>
    <t>UMEZAKI</t>
  </si>
  <si>
    <t>TAKEMAE</t>
  </si>
  <si>
    <t>TOKIDA</t>
  </si>
  <si>
    <t>HAKAMADA</t>
  </si>
  <si>
    <t>HIMENO</t>
  </si>
  <si>
    <t>HOSOKAWA</t>
  </si>
  <si>
    <t>MIKUBO</t>
  </si>
  <si>
    <t>ISHITANI</t>
  </si>
  <si>
    <t>ENJOJI</t>
  </si>
  <si>
    <t>OKAHASHI</t>
  </si>
  <si>
    <t>SUGIMURA</t>
  </si>
  <si>
    <t>TSUCHIYAMA</t>
  </si>
  <si>
    <t>TOMOMATSU</t>
  </si>
  <si>
    <t>HIROSHITA</t>
  </si>
  <si>
    <t>FUKUBAYASHI</t>
  </si>
  <si>
    <t>YASUZATO</t>
  </si>
  <si>
    <t>YATA</t>
  </si>
  <si>
    <t>IGAWA</t>
  </si>
  <si>
    <t>FUKUI</t>
  </si>
  <si>
    <t>MATSUKATA</t>
  </si>
  <si>
    <t>MOTOKA</t>
  </si>
  <si>
    <t>YAMAO</t>
  </si>
  <si>
    <t>OSAKAYA</t>
  </si>
  <si>
    <t>SADAIKE</t>
  </si>
  <si>
    <t xml:space="preserve">TACHI </t>
  </si>
  <si>
    <t>DONISHI</t>
  </si>
  <si>
    <t>MASA</t>
  </si>
  <si>
    <t>MATSUMURO</t>
  </si>
  <si>
    <t>MIZUE</t>
  </si>
  <si>
    <t>YASUOKA</t>
  </si>
  <si>
    <t>IDA</t>
  </si>
  <si>
    <t>KAMBARA</t>
  </si>
  <si>
    <t>KOHIGASHI</t>
  </si>
  <si>
    <t>SHIRATA</t>
  </si>
  <si>
    <t>TATSUKAWA</t>
  </si>
  <si>
    <t>MICHISHITA</t>
  </si>
  <si>
    <t>WATAGAWA</t>
  </si>
  <si>
    <t>KISHINO</t>
  </si>
  <si>
    <t>SUEOKA</t>
  </si>
  <si>
    <t>NAKATSUKA</t>
  </si>
  <si>
    <t>HATOUCHI</t>
  </si>
  <si>
    <t>FUCHIGAMI</t>
  </si>
  <si>
    <t>FUNADA</t>
  </si>
  <si>
    <t>ARASHIMA</t>
  </si>
  <si>
    <t>IIKURA</t>
  </si>
  <si>
    <t>NAGAMI</t>
  </si>
  <si>
    <t>MINEMOTO</t>
  </si>
  <si>
    <t>YABUTA</t>
  </si>
  <si>
    <t>INATANI</t>
  </si>
  <si>
    <t>WASAN</t>
  </si>
  <si>
    <t>OKASHITA</t>
  </si>
  <si>
    <t>NASHIKI</t>
  </si>
  <si>
    <t>ONOE</t>
  </si>
  <si>
    <t>SAWATANI</t>
  </si>
  <si>
    <t>OKAZAKI</t>
  </si>
  <si>
    <t>OGASAWARA</t>
  </si>
  <si>
    <t>HASHIZUME</t>
  </si>
  <si>
    <t>MAETA</t>
  </si>
  <si>
    <t>IDO ABIGEIRU</t>
  </si>
  <si>
    <t>TATSUYAMA</t>
  </si>
  <si>
    <t>KUNIMOTO</t>
  </si>
  <si>
    <t>TASHIRO</t>
  </si>
  <si>
    <t>HIROUCHI</t>
  </si>
  <si>
    <t>KOTAKA</t>
  </si>
  <si>
    <t>YUMOTO</t>
  </si>
  <si>
    <t>KANKI</t>
  </si>
  <si>
    <t>OE</t>
  </si>
  <si>
    <t>TANINE</t>
  </si>
  <si>
    <t>TATEIWA</t>
  </si>
  <si>
    <t>TSUMURA</t>
  </si>
  <si>
    <t>SHIKANO</t>
  </si>
  <si>
    <t>NAKAIE</t>
  </si>
  <si>
    <t>OKAWARA</t>
  </si>
  <si>
    <t>KISHISHITA</t>
  </si>
  <si>
    <t>KITAGUCHI</t>
  </si>
  <si>
    <t>MIYANAGA</t>
  </si>
  <si>
    <t>SHIROTANI</t>
  </si>
  <si>
    <t>HIYOSHI</t>
  </si>
  <si>
    <t>UNIGAME</t>
  </si>
  <si>
    <t>KAWAHARA</t>
  </si>
  <si>
    <t>NONAKA</t>
  </si>
  <si>
    <t>SADAMATSU</t>
  </si>
  <si>
    <t>NASU</t>
  </si>
  <si>
    <t>AKIMOTO</t>
  </si>
  <si>
    <t>KOIWA</t>
  </si>
  <si>
    <t>SEGAI</t>
  </si>
  <si>
    <t>TAKASU</t>
  </si>
  <si>
    <t>NEZU</t>
  </si>
  <si>
    <t>MIZUTA</t>
  </si>
  <si>
    <t xml:space="preserve">TSUJI </t>
  </si>
  <si>
    <t>KOMINAMI</t>
  </si>
  <si>
    <t>MATSUKANE</t>
  </si>
  <si>
    <t>YOSHIKI</t>
  </si>
  <si>
    <t xml:space="preserve">TSUTSUI </t>
  </si>
  <si>
    <t>HAZEYAMA</t>
  </si>
  <si>
    <t>MISAKA</t>
  </si>
  <si>
    <t>TAI</t>
  </si>
  <si>
    <t>NISHIDE</t>
  </si>
  <si>
    <t>KAINUMA</t>
  </si>
  <si>
    <t>SHIRAHASE</t>
  </si>
  <si>
    <t>MORISAKI</t>
  </si>
  <si>
    <t>MIWA</t>
  </si>
  <si>
    <t>INAGAKI</t>
  </si>
  <si>
    <t>MATSUNASHI</t>
  </si>
  <si>
    <t>SUMIMOTO</t>
  </si>
  <si>
    <t>MASUI</t>
  </si>
  <si>
    <t>KAKIMOTO</t>
  </si>
  <si>
    <t>MIYAYAMA</t>
  </si>
  <si>
    <t>KODANI</t>
  </si>
  <si>
    <t>SHINDO</t>
  </si>
  <si>
    <t>IRIE</t>
  </si>
  <si>
    <t>MUROFUSHI</t>
  </si>
  <si>
    <t>HAKAMATA</t>
  </si>
  <si>
    <t>KASHIMA</t>
  </si>
  <si>
    <t>YONEHARA</t>
  </si>
  <si>
    <t>EINAGA</t>
  </si>
  <si>
    <t>YODA</t>
  </si>
  <si>
    <t>AKISE</t>
  </si>
  <si>
    <t>HIROKAWA</t>
  </si>
  <si>
    <t>KAKIZAKI</t>
  </si>
  <si>
    <t>OMICHI</t>
  </si>
  <si>
    <t>KAMEGAYA</t>
  </si>
  <si>
    <t>TOMEMORI</t>
  </si>
  <si>
    <t>YOKUDA</t>
  </si>
  <si>
    <t>KUWABARA</t>
  </si>
  <si>
    <t>HIRAGI</t>
  </si>
  <si>
    <t>YOMESAKA</t>
  </si>
  <si>
    <t>SAEGUSA</t>
  </si>
  <si>
    <t>MATSUMINE</t>
  </si>
  <si>
    <t>MAKIMOTO</t>
  </si>
  <si>
    <t>FUCHIDA</t>
  </si>
  <si>
    <t>ACHY</t>
  </si>
  <si>
    <t>TOKINAGA</t>
  </si>
  <si>
    <t>KOMEDA</t>
  </si>
  <si>
    <t>YUHI</t>
  </si>
  <si>
    <t>NOISHIKI</t>
  </si>
  <si>
    <t>AKINAGA</t>
  </si>
  <si>
    <t>TSUJIKAWA</t>
  </si>
  <si>
    <t>HIGASHITSUTSUMI</t>
  </si>
  <si>
    <t>FURUMI</t>
  </si>
  <si>
    <t>NISHIGUCHI</t>
  </si>
  <si>
    <t>SHIMONO</t>
  </si>
  <si>
    <t>KISHIGUCHI</t>
  </si>
  <si>
    <t>KASHIBA</t>
  </si>
  <si>
    <t>MASHINO</t>
  </si>
  <si>
    <t>SHIMOHATA</t>
  </si>
  <si>
    <t>UWABA</t>
  </si>
  <si>
    <t xml:space="preserve">NAKAO </t>
  </si>
  <si>
    <t>SHIMAKAWA</t>
  </si>
  <si>
    <t>FUKUOKA</t>
  </si>
  <si>
    <t>ASAKA</t>
  </si>
  <si>
    <t>KOKAJI</t>
  </si>
  <si>
    <t>TAKAKURA</t>
  </si>
  <si>
    <t>TASE</t>
  </si>
  <si>
    <t>INOSAKA</t>
  </si>
  <si>
    <t>KOEZUKA</t>
  </si>
  <si>
    <t>UTO</t>
  </si>
  <si>
    <t>OKUDA</t>
  </si>
  <si>
    <t>KATAGIRI</t>
  </si>
  <si>
    <t>AOMATSU</t>
  </si>
  <si>
    <t>SHIBAMOTO</t>
  </si>
  <si>
    <t>KYUKI</t>
  </si>
  <si>
    <t>ICHIMOTO</t>
  </si>
  <si>
    <t>SHIMURA</t>
  </si>
  <si>
    <t>SENGA</t>
  </si>
  <si>
    <t xml:space="preserve">TAKADA </t>
  </si>
  <si>
    <t>USHIZAWA</t>
  </si>
  <si>
    <t>MARUNO</t>
  </si>
  <si>
    <t>MITSUJI</t>
  </si>
  <si>
    <t>TOMBE</t>
  </si>
  <si>
    <t>TAKAMOTO</t>
  </si>
  <si>
    <t>MURAI</t>
  </si>
  <si>
    <t>HIRASAWA</t>
  </si>
  <si>
    <t>HIBI</t>
  </si>
  <si>
    <t>UEHARA</t>
  </si>
  <si>
    <t>AKAHORI</t>
  </si>
  <si>
    <t>URATANI</t>
  </si>
  <si>
    <t>NAGANUMA</t>
  </si>
  <si>
    <t>ZAHA</t>
  </si>
  <si>
    <t>IBARAMOTO</t>
  </si>
  <si>
    <t>MORIOKA</t>
  </si>
  <si>
    <t>SHEILA</t>
  </si>
  <si>
    <t>NAGINO</t>
  </si>
  <si>
    <t>SHIBUTANI</t>
  </si>
  <si>
    <t>FUSE</t>
  </si>
  <si>
    <t>KAMIZONO</t>
  </si>
  <si>
    <t>SHOJI</t>
  </si>
  <si>
    <t>HATADA</t>
  </si>
  <si>
    <t>KITORA</t>
  </si>
  <si>
    <t>ARIHIRO</t>
  </si>
  <si>
    <t>TOYAMA</t>
  </si>
  <si>
    <t>NAKAJI</t>
  </si>
  <si>
    <t>TAKABA</t>
  </si>
  <si>
    <t>KIBE</t>
  </si>
  <si>
    <t>TABUCHI</t>
  </si>
  <si>
    <t>AOI</t>
  </si>
  <si>
    <t>TUDA</t>
  </si>
  <si>
    <t>KIJIMA</t>
  </si>
  <si>
    <t>KADOBAYASHI</t>
  </si>
  <si>
    <t>SHIOJIRI</t>
  </si>
  <si>
    <t>NOMA</t>
  </si>
  <si>
    <t>SEIKE</t>
  </si>
  <si>
    <t>URAO</t>
  </si>
  <si>
    <t>TUBAKIHARA</t>
  </si>
  <si>
    <t>TAKE</t>
  </si>
  <si>
    <t>JIROGAICHI</t>
  </si>
  <si>
    <t>MURONAGA</t>
  </si>
  <si>
    <t>MAMEITA</t>
  </si>
  <si>
    <t>OGUMA</t>
  </si>
  <si>
    <t>ISHISAKI</t>
  </si>
  <si>
    <t>TSUJIUCHI</t>
  </si>
  <si>
    <t>TAKEHISA</t>
  </si>
  <si>
    <t xml:space="preserve">FURUYA </t>
  </si>
  <si>
    <t>HIGASHIYA</t>
  </si>
  <si>
    <t>NAKATO</t>
  </si>
  <si>
    <t>MIZUKOSHI</t>
  </si>
  <si>
    <t>ASAKI</t>
  </si>
  <si>
    <t xml:space="preserve">FUJITA </t>
  </si>
  <si>
    <t>HIGA</t>
  </si>
  <si>
    <t>KANETAKE</t>
  </si>
  <si>
    <t>TSUBOKURA</t>
  </si>
  <si>
    <t>KURYU</t>
  </si>
  <si>
    <t>SHINODA</t>
  </si>
  <si>
    <t>Nakata</t>
  </si>
  <si>
    <t>MORIO</t>
  </si>
  <si>
    <t>TAKIDA</t>
  </si>
  <si>
    <t>MONKAWA</t>
  </si>
  <si>
    <t>KOMARU</t>
  </si>
  <si>
    <t>KAMO</t>
  </si>
  <si>
    <t>Nana</t>
  </si>
  <si>
    <t>Suzuka</t>
  </si>
  <si>
    <t>Saho</t>
  </si>
  <si>
    <t>Aina</t>
  </si>
  <si>
    <t>Sena</t>
  </si>
  <si>
    <t>Ria</t>
  </si>
  <si>
    <t>Mayu</t>
  </si>
  <si>
    <t>Ami</t>
  </si>
  <si>
    <t>Yoko</t>
  </si>
  <si>
    <t>Nagisa</t>
  </si>
  <si>
    <t>Akane</t>
  </si>
  <si>
    <t>Ayano</t>
  </si>
  <si>
    <t>Neneka</t>
  </si>
  <si>
    <t>Marin</t>
  </si>
  <si>
    <t>Sakiko</t>
  </si>
  <si>
    <t>Madoka</t>
  </si>
  <si>
    <t>Mana</t>
  </si>
  <si>
    <t>Mai</t>
  </si>
  <si>
    <t>Hikari</t>
  </si>
  <si>
    <t>Shiori</t>
  </si>
  <si>
    <t>Aiko</t>
  </si>
  <si>
    <t>Koharu</t>
  </si>
  <si>
    <t>Yae</t>
  </si>
  <si>
    <t>Sayaka</t>
  </si>
  <si>
    <t>Kina</t>
  </si>
  <si>
    <t>Miyuko</t>
  </si>
  <si>
    <t>Rinka</t>
  </si>
  <si>
    <t>Miho</t>
  </si>
  <si>
    <t>Suzuha</t>
  </si>
  <si>
    <t>Jura</t>
  </si>
  <si>
    <t>Misuzu</t>
  </si>
  <si>
    <t>Shino</t>
  </si>
  <si>
    <t>Yume</t>
  </si>
  <si>
    <t>Asa</t>
  </si>
  <si>
    <t>Nonoka</t>
  </si>
  <si>
    <t>Aika</t>
  </si>
  <si>
    <t>Haruka</t>
  </si>
  <si>
    <t>Konoka</t>
  </si>
  <si>
    <t>Kotoko</t>
  </si>
  <si>
    <t>Kokoro</t>
  </si>
  <si>
    <t>Fuka</t>
  </si>
  <si>
    <t>Ayaka</t>
  </si>
  <si>
    <t>Asaki</t>
  </si>
  <si>
    <t>Saori</t>
  </si>
  <si>
    <t>Honoka</t>
  </si>
  <si>
    <t>Hinata</t>
  </si>
  <si>
    <t>Aoi</t>
  </si>
  <si>
    <t>Yusa</t>
  </si>
  <si>
    <t>Yukiha</t>
  </si>
  <si>
    <t>Yuko</t>
  </si>
  <si>
    <t>Koto</t>
  </si>
  <si>
    <t>Sumire</t>
  </si>
  <si>
    <t>Mitsuki</t>
  </si>
  <si>
    <t>Konomi</t>
  </si>
  <si>
    <t>Moeka</t>
  </si>
  <si>
    <t>Rika</t>
  </si>
  <si>
    <t>Anju</t>
  </si>
  <si>
    <t>Risa</t>
  </si>
  <si>
    <t>Kyoka</t>
  </si>
  <si>
    <t>Kiko</t>
  </si>
  <si>
    <t>Kanon</t>
  </si>
  <si>
    <t>Reiko</t>
  </si>
  <si>
    <t>Sae</t>
  </si>
  <si>
    <t>Miyuka</t>
  </si>
  <si>
    <t>Nami</t>
  </si>
  <si>
    <t>Nanaka</t>
  </si>
  <si>
    <t>Mairu</t>
  </si>
  <si>
    <t>Chinatsu</t>
  </si>
  <si>
    <t>Konami</t>
  </si>
  <si>
    <t>Suzuna</t>
  </si>
  <si>
    <t>Yudsuki</t>
  </si>
  <si>
    <t>Mutsumi</t>
  </si>
  <si>
    <t>Hina</t>
  </si>
  <si>
    <t>Mami</t>
  </si>
  <si>
    <t>Maho</t>
  </si>
  <si>
    <t>Naoko</t>
  </si>
  <si>
    <t>Nayu</t>
  </si>
  <si>
    <t>Rana</t>
  </si>
  <si>
    <t>Karin</t>
  </si>
  <si>
    <t>Yumena</t>
  </si>
  <si>
    <t>Momoko</t>
  </si>
  <si>
    <t>Kanako</t>
  </si>
  <si>
    <t>Nodoka</t>
  </si>
  <si>
    <t>Mizuho</t>
  </si>
  <si>
    <t>Haruna</t>
  </si>
  <si>
    <t>Satsuki</t>
  </si>
  <si>
    <t>Rio</t>
  </si>
  <si>
    <t>Ayu</t>
  </si>
  <si>
    <t>Kaori</t>
  </si>
  <si>
    <t>Yurika</t>
  </si>
  <si>
    <t>Suzuho</t>
  </si>
  <si>
    <t>Erina</t>
  </si>
  <si>
    <t>Emika</t>
  </si>
  <si>
    <t>Miroku</t>
  </si>
  <si>
    <t>Misato</t>
  </si>
  <si>
    <t>Sayuri</t>
  </si>
  <si>
    <t>Mio</t>
  </si>
  <si>
    <t>Nae</t>
  </si>
  <si>
    <t>Natsu</t>
  </si>
  <si>
    <t>Yoshika</t>
  </si>
  <si>
    <t>Hiroko</t>
  </si>
  <si>
    <t>Shiina</t>
  </si>
  <si>
    <t>Mizue</t>
  </si>
  <si>
    <t>Ryona</t>
  </si>
  <si>
    <t>Saki</t>
  </si>
  <si>
    <t>Naho</t>
  </si>
  <si>
    <t>Mihoko</t>
  </si>
  <si>
    <t>Yukine</t>
  </si>
  <si>
    <t>Chikako</t>
  </si>
  <si>
    <t>Moeno</t>
  </si>
  <si>
    <t>Mina</t>
  </si>
  <si>
    <t>Nari</t>
  </si>
  <si>
    <t>Aya</t>
  </si>
  <si>
    <t>Miona</t>
  </si>
  <si>
    <t>Mikoto</t>
  </si>
  <si>
    <t>Marino</t>
  </si>
  <si>
    <t>Miwa</t>
  </si>
  <si>
    <t>Rin</t>
  </si>
  <si>
    <t>Yumika</t>
  </si>
  <si>
    <t>Asuka</t>
  </si>
  <si>
    <t>Ayana</t>
  </si>
  <si>
    <t>Azumi</t>
  </si>
  <si>
    <t>Kotomi</t>
  </si>
  <si>
    <t>Michi</t>
  </si>
  <si>
    <t>Koyume</t>
  </si>
  <si>
    <t>Sari</t>
  </si>
  <si>
    <t>Momona</t>
  </si>
  <si>
    <t>Suzuno</t>
  </si>
  <si>
    <t>Kurea</t>
  </si>
  <si>
    <t>Sayano</t>
  </si>
  <si>
    <t>Chiana</t>
  </si>
  <si>
    <t>Mashiro</t>
  </si>
  <si>
    <t>Arisa</t>
  </si>
  <si>
    <t>Aira</t>
  </si>
  <si>
    <t>Mine</t>
  </si>
  <si>
    <t>Chie</t>
  </si>
  <si>
    <t>Kotone</t>
  </si>
  <si>
    <t>Kazuha</t>
  </si>
  <si>
    <t>Mebae</t>
  </si>
  <si>
    <t>Yorika</t>
  </si>
  <si>
    <t>Fumina</t>
  </si>
  <si>
    <t>Moe</t>
  </si>
  <si>
    <t>Sarika</t>
  </si>
  <si>
    <t>Chiaki</t>
  </si>
  <si>
    <t>Yukiko</t>
  </si>
  <si>
    <t>Nano</t>
  </si>
  <si>
    <t>Tomomi</t>
  </si>
  <si>
    <t>Yukari</t>
  </si>
  <si>
    <t>Azu</t>
  </si>
  <si>
    <t>Yoshimi</t>
  </si>
  <si>
    <t>Yuzuka</t>
  </si>
  <si>
    <t>Otoha</t>
  </si>
  <si>
    <t>Hinako</t>
  </si>
  <si>
    <t>Kirari</t>
  </si>
  <si>
    <t>Shuna</t>
  </si>
  <si>
    <t>Hanae</t>
  </si>
  <si>
    <t>Kisachi</t>
  </si>
  <si>
    <t>Hinano</t>
  </si>
  <si>
    <t>Anri</t>
  </si>
  <si>
    <t>Yumi</t>
  </si>
  <si>
    <t>Moka</t>
  </si>
  <si>
    <t>Amane</t>
  </si>
  <si>
    <t>Yua</t>
  </si>
  <si>
    <t>Kinari</t>
  </si>
  <si>
    <t>Hiyona</t>
  </si>
  <si>
    <t>Aki</t>
  </si>
  <si>
    <t>Mayuka</t>
  </si>
  <si>
    <t>Ayako</t>
  </si>
  <si>
    <t>Motoko</t>
  </si>
  <si>
    <t>Mikiho</t>
  </si>
  <si>
    <t>Anzu</t>
  </si>
  <si>
    <t>Sakurako</t>
  </si>
  <si>
    <t>Hanami</t>
  </si>
  <si>
    <t>Natsune</t>
  </si>
  <si>
    <t>Anna</t>
  </si>
  <si>
    <t>Hifumi</t>
  </si>
  <si>
    <t>Kiyone</t>
  </si>
  <si>
    <t>Machika</t>
  </si>
  <si>
    <t>Ruka</t>
  </si>
  <si>
    <t>Reina</t>
  </si>
  <si>
    <t>Yayoi</t>
  </si>
  <si>
    <t>Hazuki</t>
  </si>
  <si>
    <t>Emiri</t>
  </si>
  <si>
    <t>Chisato</t>
  </si>
  <si>
    <t>Wakaba</t>
  </si>
  <si>
    <t>Kumiko</t>
  </si>
  <si>
    <t>Mikiko</t>
  </si>
  <si>
    <t>Rumi</t>
  </si>
  <si>
    <t>Yuzu</t>
  </si>
  <si>
    <t>Shizuka</t>
  </si>
  <si>
    <t>Nanako</t>
  </si>
  <si>
    <t>Risako</t>
  </si>
  <si>
    <t>Ayuka</t>
  </si>
  <si>
    <t>Kae</t>
  </si>
  <si>
    <t>Junna</t>
  </si>
  <si>
    <t>Akiho</t>
  </si>
  <si>
    <t>Chihayu</t>
  </si>
  <si>
    <t>Shihoka</t>
  </si>
  <si>
    <t>Nina</t>
  </si>
  <si>
    <t>Maria</t>
  </si>
  <si>
    <t>Mahiru</t>
  </si>
  <si>
    <t>Hruka</t>
  </si>
  <si>
    <t>Runa</t>
  </si>
  <si>
    <t>Sara</t>
  </si>
  <si>
    <t>Asako</t>
  </si>
  <si>
    <t>Shiori Pamela</t>
  </si>
  <si>
    <t>Shizuru</t>
  </si>
  <si>
    <t>Naomi</t>
  </si>
  <si>
    <t>Rikako</t>
  </si>
  <si>
    <t>Mamii</t>
  </si>
  <si>
    <t>Sana</t>
  </si>
  <si>
    <t>Yuiko</t>
  </si>
  <si>
    <t>Terumi</t>
  </si>
  <si>
    <t>Mayuko</t>
  </si>
  <si>
    <t>Arina</t>
  </si>
  <si>
    <t>Fumino</t>
  </si>
  <si>
    <t>Moegi</t>
  </si>
  <si>
    <t>Sayako</t>
  </si>
  <si>
    <t>Mion</t>
  </si>
  <si>
    <t>Sachika</t>
  </si>
  <si>
    <t>Serina</t>
  </si>
  <si>
    <t>Moyu</t>
  </si>
  <si>
    <t>Mariko</t>
  </si>
  <si>
    <t>Urara</t>
  </si>
  <si>
    <t>Kanae</t>
  </si>
  <si>
    <t>Aimi</t>
  </si>
  <si>
    <t>Misako</t>
  </si>
  <si>
    <t>,momoko</t>
  </si>
  <si>
    <t>Hiori</t>
  </si>
  <si>
    <t>Miori</t>
  </si>
  <si>
    <t>Azuki</t>
  </si>
  <si>
    <t>Mihayu</t>
  </si>
  <si>
    <t>Chiaya</t>
  </si>
  <si>
    <t>Norimi</t>
  </si>
  <si>
    <t>Ran</t>
  </si>
  <si>
    <t>Cerotich</t>
  </si>
  <si>
    <t>Mebuki</t>
  </si>
  <si>
    <t>Mayuki</t>
  </si>
  <si>
    <t>Juria</t>
  </si>
  <si>
    <t>Meiko</t>
  </si>
  <si>
    <t>Manae</t>
  </si>
  <si>
    <t>Sera</t>
  </si>
  <si>
    <t>Mayuri</t>
  </si>
  <si>
    <t>Momo</t>
  </si>
  <si>
    <t>Ayuri</t>
  </si>
  <si>
    <t>Tomoha</t>
  </si>
  <si>
    <t>Ema</t>
  </si>
  <si>
    <t>Yukina</t>
  </si>
  <si>
    <t>Yura</t>
  </si>
  <si>
    <t>Amika</t>
  </si>
  <si>
    <t>Monami</t>
  </si>
  <si>
    <t>Mayuu</t>
  </si>
  <si>
    <t>Minon</t>
  </si>
  <si>
    <t>Mirai</t>
  </si>
  <si>
    <t>Yuuka</t>
  </si>
  <si>
    <t>Yurina</t>
  </si>
  <si>
    <t>Manoka</t>
  </si>
  <si>
    <t>Minae</t>
  </si>
  <si>
    <t>Sayu</t>
  </si>
  <si>
    <t>Nanaha</t>
  </si>
  <si>
    <t>Akiyo</t>
  </si>
  <si>
    <t>Sane</t>
  </si>
  <si>
    <t>Atsuko</t>
  </si>
  <si>
    <t>Hatsune</t>
  </si>
  <si>
    <t>Aozora</t>
  </si>
  <si>
    <t>Nagi</t>
  </si>
  <si>
    <t>Myuka</t>
  </si>
  <si>
    <t>Kanaho</t>
  </si>
  <si>
    <t>Chihomi</t>
  </si>
  <si>
    <t>Kiyoka</t>
  </si>
  <si>
    <t>Yoshino</t>
  </si>
  <si>
    <t>Rito</t>
  </si>
  <si>
    <t>Kiho</t>
  </si>
  <si>
    <t>Momoe</t>
  </si>
  <si>
    <t>Noriko</t>
  </si>
  <si>
    <t>Yukako</t>
  </si>
  <si>
    <t>Honori</t>
  </si>
  <si>
    <t>Michiru</t>
  </si>
  <si>
    <t>Ririko</t>
  </si>
  <si>
    <t>CIV</t>
  </si>
  <si>
    <t>KEN</t>
  </si>
  <si>
    <t>登録番号</t>
    <rPh sb="0" eb="2">
      <t>トウロク</t>
    </rPh>
    <rPh sb="2" eb="4">
      <t>バンゴウ</t>
    </rPh>
    <phoneticPr fontId="1"/>
  </si>
  <si>
    <t>氏名</t>
    <rPh sb="0" eb="2">
      <t>シメイ</t>
    </rPh>
    <phoneticPr fontId="1"/>
  </si>
  <si>
    <t>所属団体</t>
    <rPh sb="0" eb="2">
      <t>ショゾク</t>
    </rPh>
    <rPh sb="2" eb="4">
      <t>ダンタイ</t>
    </rPh>
    <phoneticPr fontId="1"/>
  </si>
  <si>
    <t>最高記録</t>
    <rPh sb="0" eb="2">
      <t>サイコウ</t>
    </rPh>
    <rPh sb="2" eb="4">
      <t>キロク</t>
    </rPh>
    <phoneticPr fontId="1"/>
  </si>
  <si>
    <t>100ｍ</t>
  </si>
  <si>
    <t>400ｍ</t>
  </si>
  <si>
    <t>1500ｍ</t>
  </si>
  <si>
    <t>110ｍＨ</t>
  </si>
  <si>
    <t>走高跳</t>
    <rPh sb="0" eb="1">
      <t>ハシ</t>
    </rPh>
    <rPh sb="1" eb="3">
      <t>タカト</t>
    </rPh>
    <phoneticPr fontId="1"/>
  </si>
  <si>
    <t>棒高跳</t>
    <rPh sb="0" eb="3">
      <t>ボウタカト</t>
    </rPh>
    <phoneticPr fontId="1"/>
  </si>
  <si>
    <t>走幅跳</t>
    <rPh sb="0" eb="1">
      <t>ハシ</t>
    </rPh>
    <rPh sb="1" eb="3">
      <t>ハバト</t>
    </rPh>
    <phoneticPr fontId="1"/>
  </si>
  <si>
    <t>砲丸投</t>
    <rPh sb="0" eb="3">
      <t>ホウガンナ</t>
    </rPh>
    <phoneticPr fontId="1"/>
  </si>
  <si>
    <t>やり投</t>
    <rPh sb="2" eb="3">
      <t>ナ</t>
    </rPh>
    <phoneticPr fontId="1"/>
  </si>
  <si>
    <t>円盤投</t>
    <rPh sb="0" eb="3">
      <t>エンバンナ</t>
    </rPh>
    <phoneticPr fontId="1"/>
  </si>
  <si>
    <t>200ｍ</t>
  </si>
  <si>
    <t>800ｍ</t>
  </si>
  <si>
    <t>100ｍＨ　</t>
  </si>
  <si>
    <t>学連大学</t>
    <rPh sb="0" eb="2">
      <t>ガクレン</t>
    </rPh>
    <rPh sb="2" eb="4">
      <t>ダイガク</t>
    </rPh>
    <phoneticPr fontId="2"/>
  </si>
  <si>
    <t>学連太郎</t>
    <rPh sb="0" eb="2">
      <t>ガクレン</t>
    </rPh>
    <rPh sb="2" eb="4">
      <t>タロウ</t>
    </rPh>
    <phoneticPr fontId="2"/>
  </si>
  <si>
    <t>例</t>
    <rPh sb="0" eb="1">
      <t>レイ</t>
    </rPh>
    <phoneticPr fontId="2"/>
  </si>
  <si>
    <t>学連花子</t>
    <rPh sb="0" eb="2">
      <t>ガクレン</t>
    </rPh>
    <rPh sb="2" eb="4">
      <t>ハナコ</t>
    </rPh>
    <phoneticPr fontId="2"/>
  </si>
  <si>
    <t>川井　流星</t>
  </si>
  <si>
    <t>小南　翔</t>
  </si>
  <si>
    <t>松下　純也</t>
  </si>
  <si>
    <t>永沼　渡輝央</t>
  </si>
  <si>
    <t>西山　寛人</t>
  </si>
  <si>
    <t>黒川　廉</t>
  </si>
  <si>
    <t>河本　琉希</t>
  </si>
  <si>
    <t>遠田　悠大郎</t>
  </si>
  <si>
    <t>織田　暁則</t>
  </si>
  <si>
    <t>天白　陸斗</t>
  </si>
  <si>
    <t>長谷川　大智</t>
  </si>
  <si>
    <t>小田原　舜</t>
  </si>
  <si>
    <t>吉岡　翼</t>
  </si>
  <si>
    <t>大場　絢心</t>
  </si>
  <si>
    <t>池田　拓人</t>
  </si>
  <si>
    <t>千秋　輝祥</t>
  </si>
  <si>
    <t>山﨑　天真</t>
  </si>
  <si>
    <t>黒田　翔生</t>
  </si>
  <si>
    <t>山崎　直樹</t>
  </si>
  <si>
    <t>山尾　育吹</t>
  </si>
  <si>
    <t>長木　涼馬</t>
  </si>
  <si>
    <t>岡野　翼</t>
  </si>
  <si>
    <t>西川　裕太</t>
  </si>
  <si>
    <t>橋本　虎大郎</t>
  </si>
  <si>
    <t>田代　隼</t>
  </si>
  <si>
    <t>ｶﾜｲ ﾘｭｳｾｲ</t>
  </si>
  <si>
    <t>ｺﾐﾅﾐ ｼｮｳ</t>
  </si>
  <si>
    <t>ﾏﾂｼﾀ ｼﾞｭﾝﾔ</t>
  </si>
  <si>
    <t>ﾅｶﾞﾇﾏ ﾄｷｵ</t>
  </si>
  <si>
    <t>ﾆｼﾔﾏ ﾋﾛﾄ</t>
  </si>
  <si>
    <t>ｸﾛｶﾜ ﾚﾝ</t>
  </si>
  <si>
    <t>ｶﾜﾓﾄ ﾘｭｳｷ</t>
  </si>
  <si>
    <t>ﾄｵﾀﾞ ﾕｳﾀﾛｳ</t>
  </si>
  <si>
    <t>ｵﾘﾀ ｱｷﾉﾘ</t>
  </si>
  <si>
    <t>ﾃﾝﾊﾟｸ ﾘｸﾄ</t>
  </si>
  <si>
    <t>ﾊｾｶﾞﾜ ﾀﾞｲﾁ</t>
  </si>
  <si>
    <t>ｵﾀﾞﾊﾗ ｼｭﾝ</t>
  </si>
  <si>
    <t>ﾖｼｵｶ ﾂﾊﾞｻ</t>
  </si>
  <si>
    <t>ｵｵﾊﾞ ｹﾝｼﾝ</t>
  </si>
  <si>
    <t>ｲｹﾀﾞ ﾀｸﾄ</t>
  </si>
  <si>
    <t>ﾁｱｷ ﾃﾙﾖｼ</t>
  </si>
  <si>
    <t>ﾔﾏｻｷ ﾃﾝﾏ</t>
  </si>
  <si>
    <t>ﾔﾏｻﾞｷ ﾅｵｷ</t>
  </si>
  <si>
    <t>ﾔﾏｵ ｲﾌﾞｷ</t>
  </si>
  <si>
    <t>ﾅｶﾞｷ ﾘｮｳﾏ</t>
  </si>
  <si>
    <t>ｵｶﾉ ﾂﾊﾞｻ</t>
  </si>
  <si>
    <t>ﾆｼｶﾜ ﾕｳﾀ</t>
  </si>
  <si>
    <t>ﾊｼﾓﾄ ｺﾀﾛｳ</t>
  </si>
  <si>
    <t>ﾀｼﾛ ｼｭﾝ</t>
  </si>
  <si>
    <t>030208</t>
  </si>
  <si>
    <t>020725</t>
  </si>
  <si>
    <t>961001</t>
  </si>
  <si>
    <t>980722</t>
  </si>
  <si>
    <t>021117</t>
  </si>
  <si>
    <t>TEMPAKU</t>
  </si>
  <si>
    <t>OHBA</t>
  </si>
  <si>
    <t>CHIAKI</t>
  </si>
  <si>
    <t>NAGAKI</t>
  </si>
  <si>
    <t>Akinori</t>
  </si>
  <si>
    <t>Kennshin</t>
  </si>
  <si>
    <t>Teruyoshi</t>
  </si>
  <si>
    <t>100002390</t>
  </si>
  <si>
    <t>100002391</t>
  </si>
  <si>
    <t>100002392</t>
  </si>
  <si>
    <t>100002393</t>
  </si>
  <si>
    <t>100002394</t>
  </si>
  <si>
    <t>100002395</t>
  </si>
  <si>
    <t>100002396</t>
  </si>
  <si>
    <t>100002397</t>
  </si>
  <si>
    <t>100002398</t>
  </si>
  <si>
    <t>100002399</t>
  </si>
  <si>
    <t>100002400</t>
  </si>
  <si>
    <t>100002401</t>
  </si>
  <si>
    <t>100002402</t>
  </si>
  <si>
    <t>100002403</t>
  </si>
  <si>
    <t>100002404</t>
  </si>
  <si>
    <t>100002405</t>
  </si>
  <si>
    <t>100002406</t>
  </si>
  <si>
    <t>100002407</t>
  </si>
  <si>
    <t>100002408</t>
  </si>
  <si>
    <t>100002409</t>
  </si>
  <si>
    <t>100002410</t>
  </si>
  <si>
    <t>100002411</t>
  </si>
  <si>
    <t>100002412</t>
  </si>
  <si>
    <t>100002413</t>
  </si>
  <si>
    <t>100002414</t>
  </si>
  <si>
    <t>100002415</t>
  </si>
  <si>
    <t>100002416</t>
  </si>
  <si>
    <t>100002417</t>
  </si>
  <si>
    <t>100002418</t>
  </si>
  <si>
    <t>阿部　愛美</t>
  </si>
  <si>
    <t>ｱﾍﾞ ﾏﾅﾐ</t>
  </si>
  <si>
    <t>011120</t>
  </si>
  <si>
    <t>寺田　志帆</t>
  </si>
  <si>
    <t>ﾃﾗﾀﾞ ｼﾎ</t>
  </si>
  <si>
    <t>瀬山　結菜</t>
  </si>
  <si>
    <t>ｾﾔﾏ ﾕｲﾅ</t>
  </si>
  <si>
    <t>小藤　みなみ</t>
  </si>
  <si>
    <t>ｺﾌｼﾞ ﾐﾅﾐ</t>
  </si>
  <si>
    <t>後藤　彩乃</t>
  </si>
  <si>
    <t>ｺﾞﾄｳ ｱﾔﾉ</t>
  </si>
  <si>
    <t>980703</t>
  </si>
  <si>
    <t>小村　愛</t>
  </si>
  <si>
    <t>ｺﾑﾗ ｱｲ</t>
  </si>
  <si>
    <t>池上　綾華</t>
  </si>
  <si>
    <t>ｲｹｶﾞﾐ ｱﾔｶ</t>
  </si>
  <si>
    <t>SEYAMA</t>
  </si>
  <si>
    <t>Yuina</t>
  </si>
  <si>
    <t>KOFUJI</t>
  </si>
  <si>
    <t>第1回学連競技会</t>
    <phoneticPr fontId="2"/>
  </si>
  <si>
    <t>十種競技</t>
    <rPh sb="0" eb="4">
      <t>ジュッシュキョウギ</t>
    </rPh>
    <phoneticPr fontId="2"/>
  </si>
  <si>
    <t>七種競技</t>
    <rPh sb="0" eb="2">
      <t>ナナシュ</t>
    </rPh>
    <rPh sb="2" eb="4">
      <t>キョウギ</t>
    </rPh>
    <phoneticPr fontId="2"/>
  </si>
  <si>
    <t>-</t>
    <phoneticPr fontId="2"/>
  </si>
  <si>
    <t>１１０ｍＨ</t>
    <phoneticPr fontId="2"/>
  </si>
  <si>
    <t>１００ｍＨ</t>
    <phoneticPr fontId="2"/>
  </si>
  <si>
    <t>４００ｍＨ</t>
    <phoneticPr fontId="2"/>
  </si>
  <si>
    <t>08900</t>
    <phoneticPr fontId="2"/>
  </si>
  <si>
    <t>09200</t>
    <phoneticPr fontId="2"/>
  </si>
  <si>
    <t>09300</t>
    <phoneticPr fontId="2"/>
  </si>
  <si>
    <t>2021　第3回長距離強化記録会</t>
    <rPh sb="5" eb="6">
      <t>ダイ</t>
    </rPh>
    <rPh sb="7" eb="8">
      <t>カイ</t>
    </rPh>
    <rPh sb="8" eb="11">
      <t>チョウキョリ</t>
    </rPh>
    <rPh sb="11" eb="16">
      <t>キョウカキロクカイ</t>
    </rPh>
    <phoneticPr fontId="2"/>
  </si>
  <si>
    <t>2021 第3回長距離強化記録会　団体申込一覧</t>
    <rPh sb="5" eb="6">
      <t>ダイ</t>
    </rPh>
    <rPh sb="7" eb="8">
      <t>カイ</t>
    </rPh>
    <rPh sb="8" eb="11">
      <t>チョウキョリ</t>
    </rPh>
    <rPh sb="11" eb="13">
      <t>キョウカ</t>
    </rPh>
    <rPh sb="13" eb="15">
      <t>キロク</t>
    </rPh>
    <rPh sb="15" eb="16">
      <t>カイ</t>
    </rPh>
    <rPh sb="17" eb="19">
      <t>ダンタイ</t>
    </rPh>
    <rPh sb="19" eb="21">
      <t>モウシコミ</t>
    </rPh>
    <rPh sb="21" eb="23">
      <t>イチラン</t>
    </rPh>
    <phoneticPr fontId="2"/>
  </si>
  <si>
    <t xml:space="preserve"> 2021 第3回長距離強化記録会 　団体申込一覧</t>
    <rPh sb="6" eb="7">
      <t>ダイ</t>
    </rPh>
    <rPh sb="8" eb="9">
      <t>カイ</t>
    </rPh>
    <rPh sb="9" eb="12">
      <t>チョウキョリ</t>
    </rPh>
    <rPh sb="12" eb="14">
      <t>キョウカ</t>
    </rPh>
    <rPh sb="14" eb="16">
      <t>キロク</t>
    </rPh>
    <rPh sb="16" eb="17">
      <t>カイ</t>
    </rPh>
    <rPh sb="19" eb="21">
      <t>ダンタイ</t>
    </rPh>
    <rPh sb="21" eb="23">
      <t>モウシコミ</t>
    </rPh>
    <rPh sb="23" eb="25">
      <t>イチラン</t>
    </rPh>
    <phoneticPr fontId="2"/>
  </si>
  <si>
    <t>2021 第3回長距離強化記録会</t>
    <rPh sb="5" eb="6">
      <t>ダイ</t>
    </rPh>
    <rPh sb="7" eb="8">
      <t>カイ</t>
    </rPh>
    <rPh sb="8" eb="13">
      <t>チョウキョリキョウカ</t>
    </rPh>
    <rPh sb="13" eb="16">
      <t>キロクカイ</t>
    </rPh>
    <phoneticPr fontId="2"/>
  </si>
  <si>
    <t>492302</t>
  </si>
  <si>
    <t>大阪経済法科大学</t>
  </si>
  <si>
    <t>藤岡　英一</t>
  </si>
  <si>
    <t>ﾌｼﾞｵｶ ｴｲｲﾁ</t>
  </si>
  <si>
    <t>980507</t>
  </si>
  <si>
    <t>田邉　昇</t>
  </si>
  <si>
    <t>001005</t>
  </si>
  <si>
    <t>木村　天南</t>
  </si>
  <si>
    <t>萩尾　脩人</t>
  </si>
  <si>
    <t>福﨑　友喜</t>
  </si>
  <si>
    <t>木村　駿之介</t>
  </si>
  <si>
    <t>ｷﾑﾗ ｼｭﾝﾉｽｹ</t>
  </si>
  <si>
    <t>松岡　潤</t>
  </si>
  <si>
    <t>ﾏﾂｵｶ ｼﾞｭﾝ</t>
  </si>
  <si>
    <t>孫　陽勲</t>
  </si>
  <si>
    <t>ｿﾝ ﾔﾝﾌﾝ</t>
  </si>
  <si>
    <t>松本　良平</t>
  </si>
  <si>
    <t>ﾏﾂﾓﾄ ﾘｮｳﾍｲ</t>
  </si>
  <si>
    <t>小井　稜真</t>
  </si>
  <si>
    <t>ｺｲ ﾘｮｳﾏ</t>
  </si>
  <si>
    <t>北脇　巧也</t>
  </si>
  <si>
    <t>ｷﾀﾜｷ ﾀｸﾔ</t>
  </si>
  <si>
    <t>西　駿一郎</t>
  </si>
  <si>
    <t>ﾆｼ ｿｳｲﾁﾛｳ</t>
  </si>
  <si>
    <t>大山　翔樹</t>
  </si>
  <si>
    <t>ｵｵﾔﾏ ｼｮｳｷ</t>
  </si>
  <si>
    <t>川元　翔理</t>
  </si>
  <si>
    <t>ｶﾜﾓﾄ ｼｮｳﾘ</t>
  </si>
  <si>
    <t>今里　壮汰</t>
  </si>
  <si>
    <t>ｲﾏｻﾞﾄ ｿｳﾀ</t>
  </si>
  <si>
    <t>030207</t>
  </si>
  <si>
    <t>瀬川　大翔</t>
  </si>
  <si>
    <t>ｾｶﾞﾜ ﾋﾛﾄ</t>
  </si>
  <si>
    <t>矢野　迅人</t>
  </si>
  <si>
    <t>ﾔﾉ ﾊﾔﾄ</t>
  </si>
  <si>
    <t>四元　圭佑</t>
  </si>
  <si>
    <t>ﾖﾂﾓﾄ ｹｲｽｹ</t>
  </si>
  <si>
    <t>山田　祥汰</t>
  </si>
  <si>
    <t>北澤　友琉</t>
  </si>
  <si>
    <t>ｷﾀｻﾞﾜ ﾕｳﾙ</t>
  </si>
  <si>
    <t>伊瀬　拓斗</t>
  </si>
  <si>
    <t>ｲｾ ﾀｸﾄ</t>
  </si>
  <si>
    <t>蛭子谷　大夢</t>
  </si>
  <si>
    <t>ｴﾋﾞｽﾀﾞﾆ ﾋﾛﾑ</t>
  </si>
  <si>
    <t>021116</t>
  </si>
  <si>
    <t>田村　樹</t>
  </si>
  <si>
    <t>ﾀﾑﾗ ｲﾂｷ</t>
  </si>
  <si>
    <t>平松　康</t>
  </si>
  <si>
    <t>ﾋﾗﾏﾂ ｺｳ</t>
  </si>
  <si>
    <t>西田　憲吾</t>
  </si>
  <si>
    <t>ﾆｼﾀﾞ ｹﾝｺﾞ</t>
  </si>
  <si>
    <t>020518</t>
  </si>
  <si>
    <t>山口　紫童</t>
  </si>
  <si>
    <t>ﾔﾏｸﾞﾁ ｼﾄﾞｳ</t>
  </si>
  <si>
    <t>吉ノ元　武義</t>
  </si>
  <si>
    <t>ﾖｼﾉﾓﾄ ﾑｷﾞ</t>
  </si>
  <si>
    <t>太田　潤</t>
  </si>
  <si>
    <t>ｵｵﾀ ｼﾞｭﾝ</t>
  </si>
  <si>
    <t>齋藤　優稀</t>
  </si>
  <si>
    <t>ｻｲﾄｳ ﾕｳｷ</t>
  </si>
  <si>
    <t>松橋　悠馬</t>
  </si>
  <si>
    <t>ﾏﾂﾊｼ ﾕｳﾏ</t>
  </si>
  <si>
    <t>020801</t>
  </si>
  <si>
    <t>松崎　竜也</t>
  </si>
  <si>
    <t>ﾏﾂｻﾞｷ ﾀﾂﾔ</t>
  </si>
  <si>
    <t>大原　一樹</t>
  </si>
  <si>
    <t>ｵｵﾊﾗ ｲﾂｷ</t>
  </si>
  <si>
    <t>吉田　健太郎</t>
  </si>
  <si>
    <t>ﾖｼﾀﾞ ｹﾝﾀﾛｳ</t>
  </si>
  <si>
    <t>川間　羅聖</t>
  </si>
  <si>
    <t>ｶﾜﾏ ﾗｷ</t>
  </si>
  <si>
    <t>970308</t>
  </si>
  <si>
    <t>岡崎　優樹</t>
  </si>
  <si>
    <t>ｵｶｻﾞｷ ﾕｳｷ</t>
  </si>
  <si>
    <t>高橋　考輝</t>
  </si>
  <si>
    <t>長田　紳太郎</t>
  </si>
  <si>
    <t>ﾅｶﾞﾀ ｼﾝﾀﾛｳ</t>
  </si>
  <si>
    <t>二宮　章</t>
  </si>
  <si>
    <t>ﾆﾉﾐﾔ ｱｷﾗ</t>
  </si>
  <si>
    <t>平西　幸貴</t>
  </si>
  <si>
    <t>ﾋﾗﾆｼ ｺｳｷ</t>
  </si>
  <si>
    <t>深津　新太郎</t>
  </si>
  <si>
    <t>ﾌｶﾂ ｼﾝﾀﾛｳ</t>
  </si>
  <si>
    <t>010923</t>
  </si>
  <si>
    <t>島谷　浩明</t>
  </si>
  <si>
    <t>ｼﾏﾔ ﾋﾛｱｷ</t>
  </si>
  <si>
    <t>桑島　和輝</t>
  </si>
  <si>
    <t>ｸﾜｼﾞﾏ ｶｽﾞｷ</t>
  </si>
  <si>
    <t>大西　晟輔</t>
  </si>
  <si>
    <t>ｵｵﾆｼ ｾｲｽｹ</t>
  </si>
  <si>
    <t>槇野　尚輝</t>
  </si>
  <si>
    <t>ﾏｷﾉ ﾅｵｷ</t>
  </si>
  <si>
    <t>屋宜　峻輔</t>
  </si>
  <si>
    <t>ﾔｷﾞ ｼｭﾝｽｹ</t>
  </si>
  <si>
    <t>石谷　崚</t>
  </si>
  <si>
    <t>ｲｼﾀﾆ ﾘｮｳ</t>
  </si>
  <si>
    <t>020923</t>
  </si>
  <si>
    <t>島田　凜太郎</t>
  </si>
  <si>
    <t>ｼﾏﾀﾞ ﾘﾝﾀﾛｳ</t>
  </si>
  <si>
    <t>荒木　智仁</t>
  </si>
  <si>
    <t>ｱﾗｷ ﾄﾓﾋﾄ</t>
  </si>
  <si>
    <t>010929</t>
  </si>
  <si>
    <t>岩田　樹</t>
  </si>
  <si>
    <t>ｲﾜﾀ ﾀﾂｷ</t>
  </si>
  <si>
    <t>船越　涼雅</t>
  </si>
  <si>
    <t>ﾌﾅｺｼ ﾘｮｳｶﾞ</t>
  </si>
  <si>
    <t>長島　聖</t>
  </si>
  <si>
    <t>ﾅｶﾞｼﾏ ﾋｼﾞﾘ</t>
  </si>
  <si>
    <t>松浦　亮太</t>
  </si>
  <si>
    <t>ﾏﾂｳﾗ ﾘｮｳﾀ</t>
  </si>
  <si>
    <t>栗本　幹也</t>
  </si>
  <si>
    <t>ｸﾘﾓﾄ ﾐｷﾔ</t>
  </si>
  <si>
    <t>中西　光</t>
  </si>
  <si>
    <t>ﾅｶﾆｼ ﾋｶﾙ</t>
  </si>
  <si>
    <t>981231</t>
  </si>
  <si>
    <t>上野　将大</t>
  </si>
  <si>
    <t>ｳｴﾉ ｼｮｳﾀﾞｲ</t>
  </si>
  <si>
    <t>永春　宏治</t>
  </si>
  <si>
    <t>ﾅｶﾞﾊﾙ ｺｳｼﾞ</t>
  </si>
  <si>
    <t>藤原　健跳</t>
  </si>
  <si>
    <t>ﾌｼﾞﾜﾗ ｹﾝﾄ</t>
  </si>
  <si>
    <t>直塚　天晴</t>
  </si>
  <si>
    <t>ﾅｵﾂｶ ﾃﾝｾｲ</t>
  </si>
  <si>
    <t>谷口　輝幸</t>
  </si>
  <si>
    <t>ﾀﾆｸﾞﾁ ﾃﾙﾕｷ</t>
  </si>
  <si>
    <t>金山　拓矢</t>
  </si>
  <si>
    <t>ｶﾅﾔﾏ ﾀｸﾔ</t>
  </si>
  <si>
    <t>020831</t>
  </si>
  <si>
    <t>辺見　俊輝</t>
  </si>
  <si>
    <t>ﾍﾝﾐ ﾄｼｷ</t>
  </si>
  <si>
    <t>東　亮佑</t>
  </si>
  <si>
    <t>ｱｽﾞﾏ ﾘｮｳｽｹ</t>
  </si>
  <si>
    <t>東蔵盛　幹斗</t>
  </si>
  <si>
    <t>ﾋｶﾞｼｸﾗﾓﾘ ﾏｻﾄ</t>
  </si>
  <si>
    <t>綿村　裕介</t>
  </si>
  <si>
    <t>ﾜﾀﾑﾗ ﾕｳｽｹ</t>
  </si>
  <si>
    <t>001023</t>
  </si>
  <si>
    <t>岩城　尚弥</t>
  </si>
  <si>
    <t>ｲﾜｷ ﾅｵﾔ</t>
  </si>
  <si>
    <t>日上　雄喜</t>
  </si>
  <si>
    <t>ﾋｶﾐ ﾕｳｷ</t>
  </si>
  <si>
    <t>豊田　亮介</t>
  </si>
  <si>
    <t>ﾄﾖﾀ ﾘｮｳｽｹ</t>
  </si>
  <si>
    <t>長田　颯太</t>
  </si>
  <si>
    <t>ｵｻﾀﾞ ｿｳﾀ</t>
  </si>
  <si>
    <t>030304</t>
  </si>
  <si>
    <t>小宮　大輔</t>
  </si>
  <si>
    <t>ｺﾐﾔ ﾀﾞｲｽｹ</t>
  </si>
  <si>
    <t>仲西　幹地</t>
  </si>
  <si>
    <t>ﾅｶﾆｼ ｶﾝﾁ</t>
  </si>
  <si>
    <t>米田　陵真</t>
  </si>
  <si>
    <t>ﾖﾈﾀﾞ ﾘｮｳﾏ</t>
  </si>
  <si>
    <t>福沢　光希</t>
  </si>
  <si>
    <t>ﾌｸｻﾜ ﾃﾙｷ</t>
  </si>
  <si>
    <t>SON</t>
  </si>
  <si>
    <t>OYAMA</t>
  </si>
  <si>
    <t>IMAZATO</t>
  </si>
  <si>
    <t>SEGAWA</t>
  </si>
  <si>
    <t>YOTSUMOTO</t>
  </si>
  <si>
    <t>ISE</t>
  </si>
  <si>
    <t>EBISUDANI</t>
  </si>
  <si>
    <t>HIRAMATSU</t>
  </si>
  <si>
    <t>YOSHINOMOTO</t>
  </si>
  <si>
    <t>MATSUHASHI</t>
  </si>
  <si>
    <t>KAWAMA</t>
  </si>
  <si>
    <t>HIRANISHI</t>
  </si>
  <si>
    <t>FUKATSU</t>
  </si>
  <si>
    <t>SHIMAYA</t>
  </si>
  <si>
    <t>KUWAJIMA</t>
  </si>
  <si>
    <t>OHNISHI</t>
  </si>
  <si>
    <t>FUNAKOSHI</t>
  </si>
  <si>
    <t>NAGASHIMA</t>
  </si>
  <si>
    <t>MATSUURA</t>
  </si>
  <si>
    <t>KURIMOTO</t>
  </si>
  <si>
    <t>NAGAHARU</t>
  </si>
  <si>
    <t>NAOTSUKA</t>
  </si>
  <si>
    <t>KANAYAMA</t>
  </si>
  <si>
    <t>HIGASIKURAMORI</t>
  </si>
  <si>
    <t>WATAMURA</t>
  </si>
  <si>
    <t>IWAKI</t>
  </si>
  <si>
    <t>HIKAMI</t>
  </si>
  <si>
    <t>TOYOTA</t>
  </si>
  <si>
    <t>OSADA</t>
  </si>
  <si>
    <t>KOMIYA</t>
  </si>
  <si>
    <t>FUKUSAWA</t>
  </si>
  <si>
    <t>Eiichi</t>
  </si>
  <si>
    <t>Yangfun</t>
  </si>
  <si>
    <t>Souitirou</t>
  </si>
  <si>
    <t>Shouki</t>
  </si>
  <si>
    <t>Souta</t>
  </si>
  <si>
    <t>Yuru</t>
  </si>
  <si>
    <t>Kou</t>
  </si>
  <si>
    <t>Shido</t>
  </si>
  <si>
    <t>Mugi</t>
  </si>
  <si>
    <t>Raki</t>
  </si>
  <si>
    <t>Seisuke</t>
  </si>
  <si>
    <t>Tomohito</t>
  </si>
  <si>
    <t>Ryouga</t>
  </si>
  <si>
    <t>Mikiya</t>
  </si>
  <si>
    <t>Teruyuki</t>
  </si>
  <si>
    <t>Kanchi</t>
  </si>
  <si>
    <t>Teruki</t>
  </si>
  <si>
    <t>PRK</t>
  </si>
  <si>
    <t>神戸薬科大学</t>
  </si>
  <si>
    <t>太田　葵</t>
  </si>
  <si>
    <t>ｵｵﾀ ｱｵｲ</t>
  </si>
  <si>
    <t>010831</t>
  </si>
  <si>
    <t>谷尾　春果</t>
  </si>
  <si>
    <t>ﾀﾆｵ ﾊﾙｶ</t>
  </si>
  <si>
    <t>030220</t>
  </si>
  <si>
    <t>冨田　紗妃</t>
  </si>
  <si>
    <t>ﾄﾝﾀﾞ ｻｷ</t>
  </si>
  <si>
    <t>大浦　はるな</t>
  </si>
  <si>
    <t>ｵｵｳﾗ ﾊﾙﾅ</t>
  </si>
  <si>
    <t>020717</t>
  </si>
  <si>
    <t>吉田　萌夏</t>
  </si>
  <si>
    <t>ﾖｼﾀﾞ ﾓｶ</t>
  </si>
  <si>
    <t>辻　穂花</t>
  </si>
  <si>
    <t>ﾂｼﾞ ﾎﾉｶ</t>
  </si>
  <si>
    <t>岩崎　莉子</t>
  </si>
  <si>
    <t>ｲﾜｻｷ ﾘｺ</t>
  </si>
  <si>
    <t>保田　朋香</t>
  </si>
  <si>
    <t>ﾔｽﾀﾞ ﾎﾉｶ</t>
  </si>
  <si>
    <t>020512</t>
  </si>
  <si>
    <t>佐藤　琴音</t>
  </si>
  <si>
    <t>ｻﾄｳ ｺﾄﾈ</t>
  </si>
  <si>
    <t>川尻　絵留</t>
  </si>
  <si>
    <t>ｶﾜｼﾞﾘ ｴﾙ</t>
  </si>
  <si>
    <t>柿元　紗奈</t>
  </si>
  <si>
    <t>ｶｷﾓﾄ ｻﾅ</t>
  </si>
  <si>
    <t>湯垣　七彩</t>
  </si>
  <si>
    <t>ﾕｶﾞｷ ﾅﾅｻ</t>
  </si>
  <si>
    <t>981222</t>
  </si>
  <si>
    <t>島塚　咲衣</t>
  </si>
  <si>
    <t>ｼﾏﾂｶ ｻｴ</t>
  </si>
  <si>
    <t>尾田　祭</t>
  </si>
  <si>
    <t>ｵﾀﾞ ﾏﾂﾘ</t>
  </si>
  <si>
    <t>010617</t>
  </si>
  <si>
    <t>木村　彩乃</t>
  </si>
  <si>
    <t>ｷﾑﾗ ｱﾔﾉ</t>
  </si>
  <si>
    <t>泉　淳奈</t>
  </si>
  <si>
    <t>ｲｽﾞﾐ ｼﾞｭﾝﾅ</t>
  </si>
  <si>
    <t>史　絢華</t>
  </si>
  <si>
    <t>ｼ ｱﾔｶ</t>
  </si>
  <si>
    <t>020117</t>
  </si>
  <si>
    <t>國沢　かさね</t>
  </si>
  <si>
    <t>ｸﾆｻﾜ ｶｻﾈ</t>
  </si>
  <si>
    <t>正垣　早彩</t>
  </si>
  <si>
    <t>ｼｮｳｶﾞｷ ｻﾔ</t>
  </si>
  <si>
    <t>平林　里和子</t>
  </si>
  <si>
    <t>ﾋﾗﾊﾞﾔｼ ﾘﾜｺ</t>
  </si>
  <si>
    <t>010708</t>
  </si>
  <si>
    <t>原口　薫乃</t>
  </si>
  <si>
    <t>ﾊﾗｸﾞﾁ ﾕｷﾉ</t>
  </si>
  <si>
    <t>大薗　真子</t>
  </si>
  <si>
    <t>ｵｵｿﾞﾉ ﾏｺ</t>
  </si>
  <si>
    <t>土手　七夏</t>
  </si>
  <si>
    <t>ﾄﾞﾃ ﾅﾅｶ</t>
  </si>
  <si>
    <t>000723</t>
  </si>
  <si>
    <t>TANIO</t>
  </si>
  <si>
    <t>TONDA</t>
  </si>
  <si>
    <t>OURA</t>
  </si>
  <si>
    <t>YUGAKI</t>
  </si>
  <si>
    <t>SHIMATSUKA</t>
  </si>
  <si>
    <t>SHI</t>
  </si>
  <si>
    <t>KUNISAWA</t>
  </si>
  <si>
    <t>SHOGAKI</t>
  </si>
  <si>
    <t>OZONO</t>
  </si>
  <si>
    <t>Eru</t>
  </si>
  <si>
    <t>Nanasa</t>
  </si>
  <si>
    <t>Matsuri</t>
  </si>
  <si>
    <t>Kasane</t>
  </si>
  <si>
    <t>Riwako</t>
  </si>
  <si>
    <t>100000000</t>
    <phoneticPr fontId="2"/>
  </si>
  <si>
    <t>100000001</t>
    <phoneticPr fontId="2"/>
  </si>
  <si>
    <t>100002387</t>
  </si>
  <si>
    <t>100002419</t>
  </si>
  <si>
    <t>100002420</t>
  </si>
  <si>
    <t>100002421</t>
  </si>
  <si>
    <t>100002422</t>
  </si>
  <si>
    <t>100002423</t>
  </si>
  <si>
    <t>100002424</t>
  </si>
  <si>
    <t>100002425</t>
  </si>
  <si>
    <t>100002426</t>
  </si>
  <si>
    <t>100002427</t>
  </si>
  <si>
    <t>100002428</t>
  </si>
  <si>
    <t>100002429</t>
  </si>
  <si>
    <t>100002430</t>
  </si>
  <si>
    <t>100002431</t>
  </si>
  <si>
    <t>100002432</t>
  </si>
  <si>
    <t>100002433</t>
  </si>
  <si>
    <t>100002434</t>
  </si>
  <si>
    <t>100002435</t>
  </si>
  <si>
    <t>100002436</t>
  </si>
  <si>
    <t>100002437</t>
  </si>
  <si>
    <t>100002438</t>
  </si>
  <si>
    <t>100002439</t>
  </si>
  <si>
    <t>100002440</t>
  </si>
  <si>
    <t>100002441</t>
  </si>
  <si>
    <t>100002442</t>
  </si>
  <si>
    <t>100002443</t>
  </si>
  <si>
    <t>100002444</t>
  </si>
  <si>
    <t>100002445</t>
  </si>
  <si>
    <t>100002446</t>
  </si>
  <si>
    <t>100002447</t>
  </si>
  <si>
    <t>100002448</t>
  </si>
  <si>
    <t>100002449</t>
  </si>
  <si>
    <t>100002450</t>
  </si>
  <si>
    <t>100002451</t>
  </si>
  <si>
    <t>100002452</t>
  </si>
  <si>
    <t>100002453</t>
  </si>
  <si>
    <t>100002454</t>
  </si>
  <si>
    <t>100002455</t>
  </si>
  <si>
    <t>100002456</t>
  </si>
  <si>
    <t>100002457</t>
  </si>
  <si>
    <t>100002458</t>
  </si>
  <si>
    <t>100002459</t>
  </si>
  <si>
    <t>100002460</t>
  </si>
  <si>
    <t>100002461</t>
  </si>
  <si>
    <t>100002462</t>
  </si>
  <si>
    <t>100002463</t>
  </si>
  <si>
    <t>100002464</t>
  </si>
  <si>
    <t>100002465</t>
  </si>
  <si>
    <t>100002466</t>
  </si>
  <si>
    <t>100002467</t>
  </si>
  <si>
    <t>100002468</t>
  </si>
  <si>
    <t>100002469</t>
  </si>
  <si>
    <t>100002470</t>
  </si>
  <si>
    <t>100002471</t>
  </si>
  <si>
    <t>100002472</t>
  </si>
  <si>
    <t>100002473</t>
  </si>
  <si>
    <t>100002474</t>
  </si>
  <si>
    <t>100002475</t>
  </si>
  <si>
    <t>100002476</t>
  </si>
  <si>
    <t>100002477</t>
  </si>
  <si>
    <t>100002478</t>
  </si>
  <si>
    <t>100002479</t>
  </si>
  <si>
    <t>100002480</t>
  </si>
  <si>
    <t>100002481</t>
  </si>
  <si>
    <t>100002482</t>
  </si>
  <si>
    <t>21</t>
  </si>
  <si>
    <t>28</t>
  </si>
  <si>
    <t>18</t>
  </si>
  <si>
    <t>8</t>
  </si>
  <si>
    <t>12</t>
  </si>
  <si>
    <t>38</t>
  </si>
  <si>
    <t>13</t>
  </si>
  <si>
    <t>14</t>
  </si>
  <si>
    <t>26</t>
  </si>
  <si>
    <t>15</t>
  </si>
  <si>
    <t>16</t>
  </si>
  <si>
    <t>17</t>
  </si>
  <si>
    <t>29</t>
  </si>
  <si>
    <t>19</t>
  </si>
  <si>
    <t>37</t>
  </si>
  <si>
    <t>20</t>
  </si>
  <si>
    <t>46</t>
  </si>
  <si>
    <t>22</t>
  </si>
  <si>
    <t>23</t>
  </si>
  <si>
    <t>24</t>
  </si>
  <si>
    <t>25</t>
  </si>
  <si>
    <t>30</t>
  </si>
  <si>
    <t>31</t>
  </si>
  <si>
    <t>32</t>
  </si>
  <si>
    <t>40</t>
  </si>
  <si>
    <t>33</t>
  </si>
  <si>
    <t>34</t>
  </si>
  <si>
    <t>35</t>
  </si>
  <si>
    <t>36</t>
  </si>
  <si>
    <t>39</t>
  </si>
  <si>
    <t>41</t>
  </si>
  <si>
    <t>42</t>
  </si>
  <si>
    <t>43</t>
  </si>
  <si>
    <t>44</t>
  </si>
  <si>
    <t>45</t>
  </si>
  <si>
    <t>47</t>
  </si>
  <si>
    <t>菊地　玲</t>
  </si>
  <si>
    <t>松本　和真</t>
  </si>
  <si>
    <t>990402</t>
  </si>
  <si>
    <t>970505</t>
  </si>
  <si>
    <t>970724</t>
  </si>
  <si>
    <t>980701</t>
  </si>
  <si>
    <t>980622</t>
  </si>
  <si>
    <t>981219</t>
  </si>
  <si>
    <t>960831</t>
  </si>
  <si>
    <t>492217</t>
  </si>
  <si>
    <t>971114</t>
  </si>
  <si>
    <t>492356</t>
  </si>
  <si>
    <t>492247</t>
  </si>
  <si>
    <t>492227</t>
  </si>
  <si>
    <t>492216</t>
  </si>
  <si>
    <t>安東　洋祐</t>
  </si>
  <si>
    <t>濱崎　佳真</t>
  </si>
  <si>
    <t>小林　優佑</t>
  </si>
  <si>
    <t>970409</t>
  </si>
  <si>
    <t>491054</t>
  </si>
  <si>
    <t>492194</t>
  </si>
  <si>
    <t>492212</t>
  </si>
  <si>
    <t>竹之内　孝祐</t>
  </si>
  <si>
    <t>伊賀　大晟</t>
  </si>
  <si>
    <t>492222</t>
  </si>
  <si>
    <t>980706</t>
  </si>
  <si>
    <t>三木　康裕</t>
  </si>
  <si>
    <t>髙木　良悟</t>
  </si>
  <si>
    <t>渡邊　隼斗</t>
  </si>
  <si>
    <t>10412</t>
  </si>
  <si>
    <t>970530</t>
  </si>
  <si>
    <t>30218</t>
  </si>
  <si>
    <t>21008</t>
  </si>
  <si>
    <t>990105</t>
  </si>
  <si>
    <t>492206</t>
  </si>
  <si>
    <t>５０００ｍ</t>
    <phoneticPr fontId="2"/>
  </si>
  <si>
    <t>１００００ｍ</t>
    <phoneticPr fontId="2"/>
  </si>
  <si>
    <t>01100</t>
    <phoneticPr fontId="2"/>
  </si>
  <si>
    <t>01200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</si>
</sst>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¥&quot;#,##0;&quot;¥&quot;\-#,##0"/>
    <numFmt numFmtId="6" formatCode="&quot;¥&quot;#,##0;[Red]&quot;¥&quot;\-#,##0"/>
    <numFmt numFmtId="42" formatCode="_ &quot;¥&quot;* #,##0_ ;_ &quot;¥&quot;* \-#,##0_ ;_ &quot;¥&quot;* &quot;-&quot;_ ;_ @_ "/>
    <numFmt numFmtId="176" formatCode="[&lt;=999]000;[&lt;=9999]000\-00;000\-0000"/>
    <numFmt numFmtId="177" formatCode="0&quot;人&quot;"/>
    <numFmt numFmtId="178" formatCode="0&quot;種目&quot;"/>
    <numFmt numFmtId="179" formatCode="0&quot;チーム&quot;"/>
    <numFmt numFmtId="180" formatCode="0&quot;枠&quot;"/>
    <numFmt numFmtId="181" formatCode="0_);[Red]\(0\)"/>
  </numFmts>
  <fonts count="2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14"/>
      <name val="ＭＳ Ｐゴシック"/>
      <family val="3"/>
      <charset val="128"/>
    </font>
    <font>
      <sz val="20"/>
      <name val="ＭＳ Ｐ明朝"/>
      <family val="1"/>
      <charset val="128"/>
    </font>
    <font>
      <sz val="11"/>
      <name val="ＭＳ Ｐ明朝"/>
      <family val="1"/>
      <charset val="128"/>
    </font>
    <font>
      <b/>
      <sz val="20"/>
      <name val="ＭＳ Ｐ明朝"/>
      <family val="1"/>
      <charset val="128"/>
    </font>
    <font>
      <sz val="16"/>
      <name val="ＭＳ Ｐ明朝"/>
      <family val="1"/>
      <charset val="128"/>
    </font>
    <font>
      <sz val="14"/>
      <color indexed="10"/>
      <name val="ＭＳ Ｐ明朝"/>
      <family val="1"/>
      <charset val="128"/>
    </font>
    <font>
      <b/>
      <sz val="16"/>
      <name val="ＭＳ Ｐ明朝"/>
      <family val="1"/>
      <charset val="128"/>
    </font>
    <font>
      <sz val="12"/>
      <name val="ＭＳ Ｐ明朝"/>
      <family val="1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sz val="16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theme="2" tint="-0.499984740745262"/>
        <bgColor indexed="64"/>
      </patternFill>
    </fill>
  </fills>
  <borders count="122">
    <border>
      <left/>
      <right/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 diagonalDown="1">
      <left/>
      <right/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double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double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 diagonalDown="1"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 diagonalDown="1">
      <left/>
      <right/>
      <top style="thin">
        <color indexed="64"/>
      </top>
      <bottom style="medium">
        <color indexed="64"/>
      </bottom>
      <diagonal style="thin">
        <color indexed="64"/>
      </diagonal>
    </border>
    <border diagonalUp="1" diagonalDown="1">
      <left style="thin">
        <color indexed="64"/>
      </left>
      <right/>
      <top style="thin">
        <color indexed="64"/>
      </top>
      <bottom style="medium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 diagonalDown="1">
      <left/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 style="double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7">
    <xf numFmtId="0" fontId="0" fillId="0" borderId="0"/>
    <xf numFmtId="6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/>
    <xf numFmtId="38" fontId="18" fillId="0" borderId="0" applyFont="0" applyFill="0" applyBorder="0" applyAlignment="0" applyProtection="0">
      <alignment vertical="center"/>
    </xf>
    <xf numFmtId="0" fontId="18" fillId="0" borderId="0">
      <alignment vertical="center"/>
    </xf>
  </cellStyleXfs>
  <cellXfs count="389">
    <xf numFmtId="0" fontId="0" fillId="0" borderId="0" xfId="0"/>
    <xf numFmtId="0" fontId="3" fillId="0" borderId="0" xfId="3" applyFont="1" applyProtection="1">
      <alignment vertical="center"/>
      <protection hidden="1"/>
    </xf>
    <xf numFmtId="0" fontId="3" fillId="0" borderId="1" xfId="3" applyFont="1" applyBorder="1" applyAlignment="1" applyProtection="1">
      <alignment horizontal="center" vertical="center"/>
      <protection hidden="1"/>
    </xf>
    <xf numFmtId="0" fontId="5" fillId="0" borderId="2" xfId="3" applyFont="1" applyBorder="1" applyAlignment="1" applyProtection="1">
      <alignment horizontal="center" vertical="center" shrinkToFit="1"/>
      <protection hidden="1"/>
    </xf>
    <xf numFmtId="0" fontId="6" fillId="0" borderId="0" xfId="3" applyFont="1" applyProtection="1">
      <alignment vertical="center"/>
      <protection hidden="1"/>
    </xf>
    <xf numFmtId="22" fontId="6" fillId="0" borderId="0" xfId="3" applyNumberFormat="1" applyFont="1" applyProtection="1">
      <alignment vertical="center"/>
      <protection hidden="1"/>
    </xf>
    <xf numFmtId="0" fontId="3" fillId="0" borderId="0" xfId="3" applyFont="1" applyAlignment="1" applyProtection="1">
      <alignment vertical="center" shrinkToFit="1"/>
      <protection hidden="1"/>
    </xf>
    <xf numFmtId="0" fontId="5" fillId="0" borderId="2" xfId="3" applyFont="1" applyBorder="1" applyAlignment="1" applyProtection="1">
      <alignment horizontal="center" vertical="center" shrinkToFit="1"/>
      <protection locked="0"/>
    </xf>
    <xf numFmtId="0" fontId="6" fillId="0" borderId="0" xfId="0" applyFont="1" applyAlignment="1" applyProtection="1">
      <alignment vertical="center"/>
      <protection hidden="1"/>
    </xf>
    <xf numFmtId="0" fontId="6" fillId="0" borderId="0" xfId="2" applyFont="1" applyProtection="1">
      <alignment vertical="center"/>
      <protection hidden="1"/>
    </xf>
    <xf numFmtId="0" fontId="6" fillId="0" borderId="0" xfId="3" applyFont="1" applyAlignment="1" applyProtection="1">
      <alignment horizontal="center" vertical="center"/>
      <protection hidden="1"/>
    </xf>
    <xf numFmtId="0" fontId="3" fillId="0" borderId="3" xfId="3" applyFont="1" applyBorder="1" applyAlignment="1" applyProtection="1">
      <alignment horizontal="center" vertical="center"/>
      <protection hidden="1"/>
    </xf>
    <xf numFmtId="0" fontId="5" fillId="0" borderId="4" xfId="3" applyFont="1" applyBorder="1" applyAlignment="1" applyProtection="1">
      <alignment horizontal="center" vertical="center" shrinkToFit="1"/>
      <protection locked="0"/>
    </xf>
    <xf numFmtId="0" fontId="8" fillId="0" borderId="0" xfId="2" applyFont="1" applyProtection="1">
      <alignment vertical="center"/>
      <protection hidden="1"/>
    </xf>
    <xf numFmtId="0" fontId="6" fillId="0" borderId="0" xfId="0" applyFont="1" applyBorder="1" applyAlignment="1" applyProtection="1">
      <alignment vertical="center"/>
      <protection hidden="1"/>
    </xf>
    <xf numFmtId="177" fontId="8" fillId="0" borderId="5" xfId="2" applyNumberFormat="1" applyFont="1" applyBorder="1" applyAlignment="1" applyProtection="1">
      <alignment horizontal="center" vertical="center"/>
      <protection hidden="1"/>
    </xf>
    <xf numFmtId="177" fontId="8" fillId="0" borderId="6" xfId="2" applyNumberFormat="1" applyFont="1" applyBorder="1" applyAlignment="1" applyProtection="1">
      <alignment horizontal="center" vertical="center"/>
      <protection hidden="1"/>
    </xf>
    <xf numFmtId="177" fontId="8" fillId="0" borderId="7" xfId="2" applyNumberFormat="1" applyFont="1" applyBorder="1" applyAlignment="1" applyProtection="1">
      <alignment horizontal="center" vertical="center"/>
      <protection hidden="1"/>
    </xf>
    <xf numFmtId="177" fontId="8" fillId="0" borderId="0" xfId="2" applyNumberFormat="1" applyFont="1" applyBorder="1" applyProtection="1">
      <alignment vertical="center"/>
      <protection hidden="1"/>
    </xf>
    <xf numFmtId="5" fontId="8" fillId="0" borderId="8" xfId="2" applyNumberFormat="1" applyFont="1" applyBorder="1" applyAlignment="1" applyProtection="1">
      <alignment horizontal="right" vertical="center" shrinkToFit="1"/>
      <protection hidden="1"/>
    </xf>
    <xf numFmtId="0" fontId="8" fillId="0" borderId="9" xfId="2" applyFont="1" applyBorder="1" applyAlignment="1" applyProtection="1">
      <alignment vertical="center" shrinkToFit="1"/>
      <protection hidden="1"/>
    </xf>
    <xf numFmtId="0" fontId="8" fillId="0" borderId="10" xfId="2" applyFont="1" applyBorder="1" applyAlignment="1" applyProtection="1">
      <alignment horizontal="right" vertical="center" shrinkToFit="1"/>
      <protection hidden="1"/>
    </xf>
    <xf numFmtId="0" fontId="8" fillId="0" borderId="11" xfId="2" applyFont="1" applyBorder="1" applyAlignment="1" applyProtection="1">
      <alignment horizontal="right" vertical="center" shrinkToFit="1"/>
      <protection hidden="1"/>
    </xf>
    <xf numFmtId="42" fontId="8" fillId="0" borderId="10" xfId="2" applyNumberFormat="1" applyFont="1" applyBorder="1" applyAlignment="1" applyProtection="1">
      <alignment vertical="center" shrinkToFit="1"/>
      <protection hidden="1"/>
    </xf>
    <xf numFmtId="42" fontId="8" fillId="0" borderId="11" xfId="2" applyNumberFormat="1" applyFont="1" applyBorder="1" applyAlignment="1" applyProtection="1">
      <alignment vertical="center" shrinkToFit="1"/>
      <protection hidden="1"/>
    </xf>
    <xf numFmtId="0" fontId="8" fillId="0" borderId="13" xfId="2" applyFont="1" applyBorder="1" applyAlignment="1" applyProtection="1">
      <alignment vertical="center" shrinkToFit="1"/>
      <protection hidden="1"/>
    </xf>
    <xf numFmtId="42" fontId="8" fillId="0" borderId="14" xfId="2" applyNumberFormat="1" applyFont="1" applyBorder="1" applyAlignment="1" applyProtection="1">
      <alignment vertical="center" shrinkToFit="1"/>
      <protection hidden="1"/>
    </xf>
    <xf numFmtId="0" fontId="5" fillId="0" borderId="15" xfId="2" applyFont="1" applyBorder="1" applyAlignment="1" applyProtection="1">
      <alignment vertical="center" shrinkToFit="1"/>
      <protection hidden="1"/>
    </xf>
    <xf numFmtId="0" fontId="5" fillId="0" borderId="16" xfId="2" applyFont="1" applyBorder="1" applyAlignment="1" applyProtection="1">
      <alignment vertical="center" shrinkToFit="1"/>
      <protection hidden="1"/>
    </xf>
    <xf numFmtId="42" fontId="5" fillId="0" borderId="15" xfId="2" applyNumberFormat="1" applyFont="1" applyBorder="1" applyAlignment="1" applyProtection="1">
      <alignment vertical="center" shrinkToFit="1"/>
      <protection hidden="1"/>
    </xf>
    <xf numFmtId="42" fontId="5" fillId="0" borderId="17" xfId="2" applyNumberFormat="1" applyFont="1" applyBorder="1" applyAlignment="1" applyProtection="1">
      <alignment vertical="center" shrinkToFit="1"/>
      <protection hidden="1"/>
    </xf>
    <xf numFmtId="42" fontId="5" fillId="0" borderId="16" xfId="2" applyNumberFormat="1" applyFont="1" applyBorder="1" applyAlignment="1" applyProtection="1">
      <alignment vertical="center" shrinkToFit="1"/>
      <protection hidden="1"/>
    </xf>
    <xf numFmtId="0" fontId="9" fillId="0" borderId="0" xfId="2" applyFont="1" applyAlignment="1" applyProtection="1">
      <alignment vertical="center"/>
      <protection hidden="1"/>
    </xf>
    <xf numFmtId="0" fontId="3" fillId="0" borderId="0" xfId="2" applyFont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3" fillId="0" borderId="0" xfId="2" applyFont="1" applyProtection="1">
      <alignment vertical="center"/>
      <protection hidden="1"/>
    </xf>
    <xf numFmtId="0" fontId="3" fillId="0" borderId="18" xfId="2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6" fillId="0" borderId="0" xfId="2" applyFont="1" applyAlignment="1" applyProtection="1">
      <alignment horizontal="right" vertical="center"/>
      <protection hidden="1"/>
    </xf>
    <xf numFmtId="0" fontId="1" fillId="0" borderId="0" xfId="2" applyAlignment="1" applyProtection="1">
      <alignment vertical="center"/>
      <protection hidden="1"/>
    </xf>
    <xf numFmtId="0" fontId="3" fillId="0" borderId="0" xfId="2" applyFont="1" applyAlignment="1" applyProtection="1">
      <alignment vertical="center" shrinkToFit="1"/>
      <protection hidden="1"/>
    </xf>
    <xf numFmtId="0" fontId="13" fillId="0" borderId="19" xfId="2" applyFont="1" applyBorder="1" applyAlignment="1" applyProtection="1">
      <alignment horizontal="center" vertical="center" shrinkToFit="1"/>
      <protection hidden="1"/>
    </xf>
    <xf numFmtId="180" fontId="13" fillId="0" borderId="0" xfId="2" applyNumberFormat="1" applyFont="1" applyBorder="1" applyAlignment="1" applyProtection="1">
      <alignment vertical="center"/>
      <protection hidden="1"/>
    </xf>
    <xf numFmtId="0" fontId="1" fillId="0" borderId="0" xfId="2" applyProtection="1">
      <alignment vertical="center"/>
      <protection hidden="1"/>
    </xf>
    <xf numFmtId="0" fontId="6" fillId="0" borderId="0" xfId="2" quotePrefix="1" applyFont="1" applyProtection="1">
      <alignment vertical="center"/>
      <protection hidden="1"/>
    </xf>
    <xf numFmtId="0" fontId="1" fillId="0" borderId="18" xfId="2" applyBorder="1" applyAlignment="1" applyProtection="1">
      <alignment horizontal="center" vertical="center"/>
      <protection hidden="1"/>
    </xf>
    <xf numFmtId="0" fontId="6" fillId="0" borderId="0" xfId="2" applyNumberFormat="1" applyFont="1" applyProtection="1">
      <alignment vertical="center"/>
      <protection hidden="1"/>
    </xf>
    <xf numFmtId="0" fontId="6" fillId="0" borderId="0" xfId="2" applyFont="1" applyFill="1" applyBorder="1" applyProtection="1">
      <alignment vertical="center"/>
      <protection hidden="1"/>
    </xf>
    <xf numFmtId="0" fontId="8" fillId="0" borderId="20" xfId="3" applyFont="1" applyBorder="1" applyAlignment="1" applyProtection="1">
      <alignment horizontal="center" vertical="center"/>
      <protection hidden="1"/>
    </xf>
    <xf numFmtId="0" fontId="1" fillId="0" borderId="21" xfId="3" applyBorder="1" applyAlignment="1" applyProtection="1">
      <alignment horizontal="center" vertical="center" shrinkToFit="1"/>
      <protection hidden="1"/>
    </xf>
    <xf numFmtId="0" fontId="6" fillId="0" borderId="0" xfId="2" applyNumberFormat="1" applyFont="1" applyAlignment="1" applyProtection="1">
      <alignment horizontal="right" vertical="center"/>
      <protection hidden="1"/>
    </xf>
    <xf numFmtId="0" fontId="6" fillId="0" borderId="0" xfId="2" applyFont="1" applyBorder="1" applyProtection="1">
      <alignment vertical="center"/>
      <protection hidden="1"/>
    </xf>
    <xf numFmtId="0" fontId="6" fillId="2" borderId="22" xfId="2" applyFont="1" applyFill="1" applyBorder="1" applyProtection="1">
      <alignment vertical="center"/>
      <protection hidden="1"/>
    </xf>
    <xf numFmtId="0" fontId="3" fillId="0" borderId="23" xfId="2" applyFont="1" applyBorder="1" applyAlignment="1" applyProtection="1">
      <alignment horizontal="center" wrapText="1"/>
      <protection hidden="1"/>
    </xf>
    <xf numFmtId="0" fontId="3" fillId="0" borderId="24" xfId="2" applyFont="1" applyBorder="1" applyAlignment="1" applyProtection="1">
      <alignment horizontal="center" vertical="center"/>
      <protection hidden="1"/>
    </xf>
    <xf numFmtId="0" fontId="3" fillId="0" borderId="25" xfId="2" applyFont="1" applyBorder="1" applyAlignment="1" applyProtection="1">
      <alignment horizontal="center" vertical="center" textRotation="255"/>
      <protection hidden="1"/>
    </xf>
    <xf numFmtId="0" fontId="3" fillId="0" borderId="26" xfId="2" applyFont="1" applyBorder="1" applyAlignment="1" applyProtection="1">
      <alignment horizontal="center" vertical="center"/>
      <protection hidden="1"/>
    </xf>
    <xf numFmtId="0" fontId="6" fillId="0" borderId="0" xfId="2" applyFont="1" applyBorder="1" applyAlignment="1" applyProtection="1">
      <alignment vertical="center"/>
      <protection hidden="1"/>
    </xf>
    <xf numFmtId="0" fontId="3" fillId="0" borderId="27" xfId="2" applyFont="1" applyBorder="1" applyAlignment="1" applyProtection="1">
      <alignment horizontal="center" vertical="top" wrapText="1"/>
      <protection hidden="1"/>
    </xf>
    <xf numFmtId="0" fontId="3" fillId="0" borderId="6" xfId="2" applyFont="1" applyBorder="1" applyAlignment="1" applyProtection="1">
      <alignment horizontal="center" vertical="center"/>
      <protection hidden="1"/>
    </xf>
    <xf numFmtId="0" fontId="1" fillId="0" borderId="27" xfId="2" applyBorder="1" applyAlignment="1" applyProtection="1">
      <alignment horizontal="center" vertical="center" textRotation="255"/>
      <protection hidden="1"/>
    </xf>
    <xf numFmtId="0" fontId="3" fillId="0" borderId="6" xfId="2" applyFont="1" applyBorder="1" applyAlignment="1" applyProtection="1">
      <alignment horizontal="center" vertical="center" shrinkToFit="1"/>
      <protection hidden="1"/>
    </xf>
    <xf numFmtId="0" fontId="3" fillId="0" borderId="7" xfId="2" applyFont="1" applyBorder="1" applyAlignment="1" applyProtection="1">
      <alignment horizontal="center" vertical="center"/>
      <protection hidden="1"/>
    </xf>
    <xf numFmtId="0" fontId="8" fillId="0" borderId="8" xfId="2" applyFont="1" applyBorder="1" applyProtection="1">
      <alignment vertical="center"/>
      <protection hidden="1"/>
    </xf>
    <xf numFmtId="0" fontId="8" fillId="0" borderId="29" xfId="2" applyFont="1" applyBorder="1" applyAlignment="1" applyProtection="1">
      <alignment vertical="center" shrinkToFit="1"/>
      <protection hidden="1"/>
    </xf>
    <xf numFmtId="0" fontId="8" fillId="0" borderId="30" xfId="2" applyFont="1" applyBorder="1" applyAlignment="1" applyProtection="1">
      <alignment horizontal="center" vertical="center" shrinkToFit="1"/>
      <protection hidden="1"/>
    </xf>
    <xf numFmtId="49" fontId="8" fillId="0" borderId="30" xfId="2" applyNumberFormat="1" applyFont="1" applyBorder="1" applyAlignment="1" applyProtection="1">
      <alignment vertical="center" shrinkToFit="1"/>
      <protection hidden="1"/>
    </xf>
    <xf numFmtId="0" fontId="8" fillId="0" borderId="12" xfId="2" applyFont="1" applyBorder="1" applyProtection="1">
      <alignment vertical="center"/>
      <protection hidden="1"/>
    </xf>
    <xf numFmtId="0" fontId="8" fillId="0" borderId="31" xfId="2" applyFont="1" applyBorder="1" applyAlignment="1" applyProtection="1">
      <alignment horizontal="center" vertical="center" shrinkToFit="1"/>
      <protection hidden="1"/>
    </xf>
    <xf numFmtId="49" fontId="8" fillId="0" borderId="31" xfId="2" applyNumberFormat="1" applyFont="1" applyBorder="1" applyAlignment="1" applyProtection="1">
      <alignment vertical="center" shrinkToFit="1"/>
      <protection hidden="1"/>
    </xf>
    <xf numFmtId="0" fontId="8" fillId="0" borderId="32" xfId="2" applyFont="1" applyBorder="1" applyProtection="1">
      <alignment vertical="center"/>
      <protection hidden="1"/>
    </xf>
    <xf numFmtId="0" fontId="8" fillId="0" borderId="33" xfId="2" applyFont="1" applyBorder="1" applyAlignment="1" applyProtection="1">
      <alignment vertical="center" shrinkToFit="1"/>
      <protection hidden="1"/>
    </xf>
    <xf numFmtId="0" fontId="8" fillId="0" borderId="34" xfId="2" applyFont="1" applyBorder="1" applyAlignment="1" applyProtection="1">
      <alignment horizontal="center" vertical="center" shrinkToFit="1"/>
      <protection hidden="1"/>
    </xf>
    <xf numFmtId="49" fontId="8" fillId="0" borderId="34" xfId="2" applyNumberFormat="1" applyFont="1" applyBorder="1" applyAlignment="1" applyProtection="1">
      <alignment vertical="center" shrinkToFit="1"/>
      <protection hidden="1"/>
    </xf>
    <xf numFmtId="0" fontId="3" fillId="0" borderId="23" xfId="2" applyFont="1" applyBorder="1" applyAlignment="1" applyProtection="1">
      <alignment horizontal="center" vertical="center"/>
      <protection hidden="1"/>
    </xf>
    <xf numFmtId="0" fontId="6" fillId="0" borderId="23" xfId="2" applyFont="1" applyBorder="1" applyAlignment="1" applyProtection="1">
      <alignment horizontal="center" vertical="center"/>
      <protection hidden="1"/>
    </xf>
    <xf numFmtId="0" fontId="3" fillId="0" borderId="0" xfId="2" applyFont="1" applyAlignment="1" applyProtection="1">
      <alignment horizontal="right" vertical="center"/>
      <protection hidden="1"/>
    </xf>
    <xf numFmtId="0" fontId="13" fillId="0" borderId="35" xfId="2" applyFont="1" applyBorder="1" applyAlignment="1" applyProtection="1">
      <alignment horizontal="center" vertical="center"/>
      <protection hidden="1"/>
    </xf>
    <xf numFmtId="179" fontId="6" fillId="0" borderId="36" xfId="2" applyNumberFormat="1" applyFont="1" applyBorder="1" applyAlignment="1" applyProtection="1">
      <alignment horizontal="center" vertical="center" shrinkToFit="1"/>
      <protection hidden="1"/>
    </xf>
    <xf numFmtId="0" fontId="3" fillId="0" borderId="20" xfId="2" applyFont="1" applyBorder="1" applyAlignment="1" applyProtection="1">
      <alignment horizontal="center" vertical="center"/>
      <protection hidden="1"/>
    </xf>
    <xf numFmtId="0" fontId="3" fillId="0" borderId="0" xfId="2" applyFont="1" applyFill="1" applyProtection="1">
      <alignment vertical="center"/>
      <protection hidden="1"/>
    </xf>
    <xf numFmtId="0" fontId="3" fillId="0" borderId="0" xfId="2" applyFont="1" applyAlignment="1" applyProtection="1">
      <alignment vertical="center"/>
      <protection hidden="1"/>
    </xf>
    <xf numFmtId="3" fontId="3" fillId="0" borderId="24" xfId="2" applyNumberFormat="1" applyFont="1" applyBorder="1" applyAlignment="1" applyProtection="1">
      <alignment horizontal="center" vertical="center"/>
      <protection hidden="1"/>
    </xf>
    <xf numFmtId="0" fontId="3" fillId="0" borderId="5" xfId="2" applyFont="1" applyBorder="1" applyAlignment="1" applyProtection="1">
      <alignment horizontal="center" vertical="center"/>
      <protection hidden="1"/>
    </xf>
    <xf numFmtId="0" fontId="3" fillId="0" borderId="37" xfId="2" applyFont="1" applyBorder="1" applyAlignment="1" applyProtection="1">
      <alignment horizontal="center" vertical="center" wrapText="1"/>
      <protection hidden="1"/>
    </xf>
    <xf numFmtId="0" fontId="3" fillId="0" borderId="38" xfId="2" applyFont="1" applyBorder="1" applyAlignment="1" applyProtection="1">
      <alignment horizontal="center" vertical="center"/>
      <protection hidden="1"/>
    </xf>
    <xf numFmtId="0" fontId="3" fillId="0" borderId="28" xfId="2" applyFont="1" applyBorder="1" applyAlignment="1" applyProtection="1">
      <alignment horizontal="center" vertical="center" wrapText="1"/>
      <protection hidden="1"/>
    </xf>
    <xf numFmtId="0" fontId="3" fillId="0" borderId="39" xfId="2" applyFont="1" applyBorder="1" applyAlignment="1" applyProtection="1">
      <alignment horizontal="center" vertical="center"/>
      <protection hidden="1"/>
    </xf>
    <xf numFmtId="0" fontId="3" fillId="0" borderId="40" xfId="2" applyFont="1" applyBorder="1" applyProtection="1">
      <alignment vertical="center"/>
      <protection hidden="1"/>
    </xf>
    <xf numFmtId="0" fontId="3" fillId="0" borderId="41" xfId="2" applyFont="1" applyBorder="1" applyProtection="1">
      <alignment vertical="center"/>
      <protection hidden="1"/>
    </xf>
    <xf numFmtId="0" fontId="3" fillId="2" borderId="0" xfId="2" applyFont="1" applyFill="1" applyProtection="1">
      <alignment vertical="center"/>
      <protection hidden="1"/>
    </xf>
    <xf numFmtId="0" fontId="3" fillId="0" borderId="42" xfId="2" applyFont="1" applyBorder="1" applyProtection="1">
      <alignment vertical="center"/>
      <protection hidden="1"/>
    </xf>
    <xf numFmtId="0" fontId="3" fillId="0" borderId="33" xfId="2" applyFont="1" applyBorder="1" applyProtection="1">
      <alignment vertical="center"/>
      <protection hidden="1"/>
    </xf>
    <xf numFmtId="0" fontId="3" fillId="0" borderId="29" xfId="2" applyFont="1" applyBorder="1" applyProtection="1">
      <alignment vertical="center"/>
      <protection hidden="1"/>
    </xf>
    <xf numFmtId="0" fontId="3" fillId="0" borderId="43" xfId="2" applyFont="1" applyBorder="1" applyProtection="1">
      <alignment vertical="center"/>
      <protection hidden="1"/>
    </xf>
    <xf numFmtId="0" fontId="3" fillId="0" borderId="44" xfId="2" applyFont="1" applyBorder="1" applyProtection="1">
      <alignment vertical="center"/>
      <protection hidden="1"/>
    </xf>
    <xf numFmtId="0" fontId="3" fillId="2" borderId="44" xfId="2" applyFont="1" applyFill="1" applyBorder="1" applyProtection="1">
      <alignment vertical="center"/>
      <protection hidden="1"/>
    </xf>
    <xf numFmtId="0" fontId="0" fillId="0" borderId="0" xfId="0" applyProtection="1">
      <protection hidden="1"/>
    </xf>
    <xf numFmtId="0" fontId="1" fillId="0" borderId="0" xfId="2" applyFont="1" applyProtection="1">
      <alignment vertical="center"/>
      <protection hidden="1"/>
    </xf>
    <xf numFmtId="0" fontId="1" fillId="0" borderId="0" xfId="2" quotePrefix="1" applyProtection="1">
      <alignment vertical="center"/>
      <protection hidden="1"/>
    </xf>
    <xf numFmtId="0" fontId="1" fillId="0" borderId="0" xfId="2">
      <alignment vertical="center"/>
    </xf>
    <xf numFmtId="0" fontId="1" fillId="0" borderId="0" xfId="2" applyFont="1">
      <alignment vertical="center"/>
    </xf>
    <xf numFmtId="49" fontId="1" fillId="0" borderId="0" xfId="2" applyNumberFormat="1">
      <alignment vertical="center"/>
    </xf>
    <xf numFmtId="0" fontId="1" fillId="0" borderId="0" xfId="2" applyNumberFormat="1" applyFill="1" applyBorder="1">
      <alignment vertical="center"/>
    </xf>
    <xf numFmtId="0" fontId="0" fillId="0" borderId="0" xfId="0" applyFill="1" applyBorder="1"/>
    <xf numFmtId="0" fontId="1" fillId="0" borderId="0" xfId="2" applyFill="1" applyBorder="1">
      <alignment vertical="center"/>
    </xf>
    <xf numFmtId="0" fontId="1" fillId="0" borderId="0" xfId="2" applyFont="1" applyFill="1" applyBorder="1">
      <alignment vertical="center"/>
    </xf>
    <xf numFmtId="0" fontId="1" fillId="0" borderId="0" xfId="2" applyNumberFormat="1" applyFont="1" applyFill="1" applyBorder="1">
      <alignment vertical="center"/>
    </xf>
    <xf numFmtId="6" fontId="1" fillId="0" borderId="0" xfId="1" applyFont="1" applyFill="1" applyBorder="1" applyAlignment="1">
      <alignment vertical="center"/>
    </xf>
    <xf numFmtId="0" fontId="1" fillId="0" borderId="0" xfId="2" quotePrefix="1" applyNumberFormat="1" applyFill="1" applyBorder="1">
      <alignment vertical="center"/>
    </xf>
    <xf numFmtId="0" fontId="1" fillId="0" borderId="0" xfId="2" quotePrefix="1">
      <alignment vertical="center"/>
    </xf>
    <xf numFmtId="0" fontId="1" fillId="0" borderId="0" xfId="2" quotePrefix="1" applyNumberFormat="1">
      <alignment vertical="center"/>
    </xf>
    <xf numFmtId="0" fontId="1" fillId="0" borderId="0" xfId="2" quotePrefix="1" applyFont="1">
      <alignment vertical="center"/>
    </xf>
    <xf numFmtId="0" fontId="0" fillId="0" borderId="0" xfId="0" quotePrefix="1"/>
    <xf numFmtId="0" fontId="8" fillId="0" borderId="40" xfId="2" applyFont="1" applyBorder="1" applyAlignment="1" applyProtection="1">
      <alignment vertical="center" shrinkToFit="1"/>
      <protection locked="0"/>
    </xf>
    <xf numFmtId="0" fontId="8" fillId="0" borderId="29" xfId="2" applyFont="1" applyBorder="1" applyAlignment="1" applyProtection="1">
      <alignment vertical="center" shrinkToFit="1"/>
      <protection locked="0"/>
    </xf>
    <xf numFmtId="0" fontId="8" fillId="0" borderId="33" xfId="2" applyFont="1" applyBorder="1" applyAlignment="1" applyProtection="1">
      <alignment vertical="center" shrinkToFit="1"/>
      <protection locked="0"/>
    </xf>
    <xf numFmtId="49" fontId="8" fillId="0" borderId="40" xfId="2" applyNumberFormat="1" applyFont="1" applyBorder="1" applyAlignment="1" applyProtection="1">
      <alignment vertical="center" shrinkToFit="1"/>
      <protection locked="0"/>
    </xf>
    <xf numFmtId="49" fontId="8" fillId="0" borderId="29" xfId="2" applyNumberFormat="1" applyFont="1" applyBorder="1" applyAlignment="1" applyProtection="1">
      <alignment vertical="center" shrinkToFit="1"/>
      <protection locked="0"/>
    </xf>
    <xf numFmtId="49" fontId="8" fillId="0" borderId="33" xfId="2" applyNumberFormat="1" applyFont="1" applyBorder="1" applyAlignment="1" applyProtection="1">
      <alignment vertical="center" shrinkToFit="1"/>
      <protection locked="0"/>
    </xf>
    <xf numFmtId="49" fontId="3" fillId="0" borderId="46" xfId="2" applyNumberFormat="1" applyFont="1" applyBorder="1" applyProtection="1">
      <alignment vertical="center"/>
      <protection locked="0"/>
    </xf>
    <xf numFmtId="0" fontId="3" fillId="0" borderId="47" xfId="2" applyFont="1" applyBorder="1" applyProtection="1">
      <alignment vertical="center"/>
      <protection hidden="1"/>
    </xf>
    <xf numFmtId="0" fontId="3" fillId="0" borderId="25" xfId="2" applyFont="1" applyBorder="1" applyAlignment="1" applyProtection="1">
      <alignment horizontal="center" wrapText="1"/>
      <protection hidden="1"/>
    </xf>
    <xf numFmtId="0" fontId="3" fillId="0" borderId="48" xfId="2" applyFont="1" applyBorder="1" applyAlignment="1" applyProtection="1">
      <alignment horizontal="center" vertical="top" wrapText="1"/>
      <protection hidden="1"/>
    </xf>
    <xf numFmtId="0" fontId="3" fillId="0" borderId="49" xfId="2" applyFont="1" applyBorder="1" applyProtection="1">
      <alignment vertical="center"/>
      <protection locked="0"/>
    </xf>
    <xf numFmtId="0" fontId="3" fillId="0" borderId="29" xfId="2" applyFont="1" applyBorder="1" applyProtection="1">
      <alignment vertical="center"/>
      <protection locked="0"/>
    </xf>
    <xf numFmtId="0" fontId="3" fillId="0" borderId="50" xfId="2" applyFont="1" applyBorder="1" applyProtection="1">
      <alignment vertical="center"/>
      <protection locked="0"/>
    </xf>
    <xf numFmtId="0" fontId="3" fillId="0" borderId="51" xfId="2" applyFont="1" applyBorder="1" applyProtection="1">
      <alignment vertical="center"/>
      <protection locked="0"/>
    </xf>
    <xf numFmtId="0" fontId="8" fillId="0" borderId="29" xfId="2" applyFont="1" applyBorder="1" applyProtection="1">
      <alignment vertical="center"/>
      <protection hidden="1"/>
    </xf>
    <xf numFmtId="49" fontId="16" fillId="0" borderId="0" xfId="0" applyNumberFormat="1" applyFont="1" applyFill="1" applyAlignment="1">
      <alignment horizontal="left"/>
    </xf>
    <xf numFmtId="49" fontId="16" fillId="0" borderId="0" xfId="0" applyNumberFormat="1" applyFont="1" applyAlignment="1">
      <alignment horizontal="left"/>
    </xf>
    <xf numFmtId="0" fontId="16" fillId="0" borderId="0" xfId="0" applyNumberFormat="1" applyFont="1" applyFill="1" applyAlignment="1">
      <alignment horizontal="left"/>
    </xf>
    <xf numFmtId="176" fontId="16" fillId="0" borderId="0" xfId="0" applyNumberFormat="1" applyFont="1" applyFill="1" applyAlignment="1">
      <alignment horizontal="left"/>
    </xf>
    <xf numFmtId="0" fontId="16" fillId="0" borderId="0" xfId="0" applyNumberFormat="1" applyFont="1" applyAlignment="1">
      <alignment horizontal="left"/>
    </xf>
    <xf numFmtId="0" fontId="16" fillId="0" borderId="0" xfId="0" applyFont="1" applyFill="1" applyAlignment="1">
      <alignment horizontal="left"/>
    </xf>
    <xf numFmtId="0" fontId="17" fillId="0" borderId="0" xfId="0" applyFont="1"/>
    <xf numFmtId="49" fontId="16" fillId="0" borderId="0" xfId="0" applyNumberFormat="1" applyFont="1" applyAlignment="1"/>
    <xf numFmtId="49" fontId="16" fillId="0" borderId="0" xfId="0" applyNumberFormat="1" applyFont="1" applyFill="1"/>
    <xf numFmtId="49" fontId="16" fillId="0" borderId="0" xfId="0" applyNumberFormat="1" applyFont="1" applyFill="1" applyAlignment="1"/>
    <xf numFmtId="0" fontId="0" fillId="0" borderId="0" xfId="0" applyNumberFormat="1" applyAlignment="1">
      <alignment vertical="center"/>
    </xf>
    <xf numFmtId="0" fontId="0" fillId="0" borderId="0" xfId="0" applyNumberFormat="1"/>
    <xf numFmtId="49" fontId="0" fillId="0" borderId="0" xfId="0" applyNumberFormat="1" applyAlignment="1">
      <alignment vertical="center"/>
    </xf>
    <xf numFmtId="49" fontId="0" fillId="0" borderId="0" xfId="0" applyNumberFormat="1"/>
    <xf numFmtId="0" fontId="6" fillId="0" borderId="40" xfId="2" applyFont="1" applyBorder="1" applyProtection="1">
      <alignment vertical="center"/>
      <protection hidden="1"/>
    </xf>
    <xf numFmtId="49" fontId="3" fillId="0" borderId="40" xfId="2" applyNumberFormat="1" applyFont="1" applyBorder="1" applyProtection="1">
      <alignment vertical="center"/>
      <protection locked="0"/>
    </xf>
    <xf numFmtId="49" fontId="3" fillId="0" borderId="24" xfId="2" applyNumberFormat="1" applyFont="1" applyBorder="1" applyProtection="1">
      <alignment vertical="center"/>
      <protection locked="0"/>
    </xf>
    <xf numFmtId="0" fontId="8" fillId="0" borderId="29" xfId="2" applyNumberFormat="1" applyFont="1" applyBorder="1" applyProtection="1">
      <alignment vertical="center"/>
      <protection hidden="1"/>
    </xf>
    <xf numFmtId="0" fontId="3" fillId="0" borderId="85" xfId="2" applyFont="1" applyBorder="1" applyProtection="1">
      <alignment vertical="center"/>
      <protection hidden="1"/>
    </xf>
    <xf numFmtId="5" fontId="8" fillId="3" borderId="12" xfId="2" applyNumberFormat="1" applyFont="1" applyFill="1" applyBorder="1" applyAlignment="1" applyProtection="1">
      <alignment horizontal="right" vertical="center" shrinkToFit="1"/>
      <protection hidden="1"/>
    </xf>
    <xf numFmtId="0" fontId="8" fillId="3" borderId="13" xfId="2" applyFont="1" applyFill="1" applyBorder="1" applyAlignment="1" applyProtection="1">
      <alignment vertical="center" shrinkToFit="1"/>
      <protection hidden="1"/>
    </xf>
    <xf numFmtId="0" fontId="8" fillId="3" borderId="10" xfId="2" applyFont="1" applyFill="1" applyBorder="1" applyAlignment="1" applyProtection="1">
      <alignment horizontal="right" vertical="center" shrinkToFit="1"/>
      <protection hidden="1"/>
    </xf>
    <xf numFmtId="0" fontId="8" fillId="3" borderId="11" xfId="2" applyFont="1" applyFill="1" applyBorder="1" applyAlignment="1" applyProtection="1">
      <alignment horizontal="right" vertical="center" shrinkToFit="1"/>
      <protection hidden="1"/>
    </xf>
    <xf numFmtId="42" fontId="8" fillId="3" borderId="14" xfId="2" applyNumberFormat="1" applyFont="1" applyFill="1" applyBorder="1" applyAlignment="1" applyProtection="1">
      <alignment vertical="center" shrinkToFit="1"/>
      <protection hidden="1"/>
    </xf>
    <xf numFmtId="181" fontId="0" fillId="0" borderId="0" xfId="0" applyNumberFormat="1" applyAlignment="1">
      <alignment horizontal="right"/>
    </xf>
    <xf numFmtId="0" fontId="3" fillId="0" borderId="40" xfId="2" applyFont="1" applyBorder="1" applyAlignment="1" applyProtection="1">
      <alignment vertical="center" shrinkToFit="1"/>
      <protection hidden="1"/>
    </xf>
    <xf numFmtId="0" fontId="3" fillId="0" borderId="29" xfId="2" applyFont="1" applyBorder="1" applyAlignment="1" applyProtection="1">
      <alignment vertical="center" shrinkToFit="1"/>
      <protection hidden="1"/>
    </xf>
    <xf numFmtId="0" fontId="3" fillId="0" borderId="29" xfId="2" applyFont="1" applyBorder="1" applyProtection="1">
      <alignment vertical="center"/>
      <protection locked="0" hidden="1"/>
    </xf>
    <xf numFmtId="0" fontId="3" fillId="0" borderId="29" xfId="2" applyFont="1" applyBorder="1" applyAlignment="1" applyProtection="1">
      <alignment vertical="center" shrinkToFit="1"/>
    </xf>
    <xf numFmtId="42" fontId="8" fillId="4" borderId="10" xfId="2" applyNumberFormat="1" applyFont="1" applyFill="1" applyBorder="1" applyAlignment="1" applyProtection="1">
      <alignment vertical="center" shrinkToFit="1"/>
      <protection hidden="1"/>
    </xf>
    <xf numFmtId="0" fontId="3" fillId="0" borderId="36" xfId="2" applyFont="1" applyBorder="1" applyAlignment="1" applyProtection="1">
      <alignment vertical="center" shrinkToFit="1"/>
    </xf>
    <xf numFmtId="0" fontId="3" fillId="0" borderId="89" xfId="2" applyFont="1" applyBorder="1" applyProtection="1">
      <alignment vertical="center"/>
      <protection hidden="1"/>
    </xf>
    <xf numFmtId="0" fontId="3" fillId="0" borderId="57" xfId="2" applyFont="1" applyBorder="1" applyProtection="1">
      <alignment vertical="center"/>
      <protection hidden="1"/>
    </xf>
    <xf numFmtId="0" fontId="3" fillId="0" borderId="90" xfId="2" applyFont="1" applyBorder="1" applyAlignment="1" applyProtection="1">
      <alignment vertical="center" shrinkToFit="1"/>
      <protection hidden="1"/>
    </xf>
    <xf numFmtId="49" fontId="3" fillId="0" borderId="91" xfId="2" applyNumberFormat="1" applyFont="1" applyBorder="1" applyProtection="1">
      <alignment vertical="center"/>
      <protection locked="0"/>
    </xf>
    <xf numFmtId="0" fontId="3" fillId="0" borderId="92" xfId="2" applyFont="1" applyBorder="1" applyProtection="1">
      <alignment vertical="center"/>
      <protection hidden="1"/>
    </xf>
    <xf numFmtId="0" fontId="3" fillId="0" borderId="93" xfId="2" applyFont="1" applyBorder="1" applyProtection="1">
      <alignment vertical="center"/>
      <protection hidden="1"/>
    </xf>
    <xf numFmtId="0" fontId="3" fillId="0" borderId="94" xfId="2" applyFont="1" applyBorder="1" applyProtection="1">
      <alignment vertical="center"/>
      <protection locked="0"/>
    </xf>
    <xf numFmtId="0" fontId="3" fillId="0" borderId="95" xfId="2" applyFont="1" applyBorder="1" applyAlignment="1" applyProtection="1">
      <alignment vertical="center" shrinkToFit="1"/>
    </xf>
    <xf numFmtId="0" fontId="3" fillId="0" borderId="95" xfId="2" applyFont="1" applyBorder="1" applyAlignment="1" applyProtection="1">
      <alignment vertical="center" shrinkToFit="1"/>
      <protection hidden="1"/>
    </xf>
    <xf numFmtId="0" fontId="3" fillId="0" borderId="95" xfId="2" applyFont="1" applyBorder="1" applyProtection="1">
      <alignment vertical="center"/>
      <protection locked="0"/>
    </xf>
    <xf numFmtId="0" fontId="3" fillId="0" borderId="96" xfId="2" applyFont="1" applyBorder="1" applyProtection="1">
      <alignment vertical="center"/>
      <protection hidden="1"/>
    </xf>
    <xf numFmtId="0" fontId="3" fillId="0" borderId="97" xfId="2" applyFont="1" applyBorder="1" applyAlignment="1" applyProtection="1">
      <alignment vertical="center" shrinkToFit="1"/>
    </xf>
    <xf numFmtId="49" fontId="3" fillId="0" borderId="98" xfId="2" applyNumberFormat="1" applyFont="1" applyBorder="1" applyProtection="1">
      <alignment vertical="center"/>
      <protection locked="0"/>
    </xf>
    <xf numFmtId="0" fontId="3" fillId="0" borderId="99" xfId="2" applyFont="1" applyBorder="1" applyProtection="1">
      <alignment vertical="center"/>
      <protection hidden="1"/>
    </xf>
    <xf numFmtId="0" fontId="3" fillId="0" borderId="100" xfId="2" applyFont="1" applyBorder="1" applyProtection="1">
      <alignment vertical="center"/>
      <protection hidden="1"/>
    </xf>
    <xf numFmtId="0" fontId="3" fillId="0" borderId="101" xfId="2" applyFont="1" applyBorder="1" applyProtection="1">
      <alignment vertical="center"/>
      <protection locked="0"/>
    </xf>
    <xf numFmtId="0" fontId="3" fillId="0" borderId="102" xfId="2" applyFont="1" applyBorder="1" applyAlignment="1" applyProtection="1">
      <alignment vertical="center" shrinkToFit="1"/>
    </xf>
    <xf numFmtId="0" fontId="3" fillId="0" borderId="102" xfId="2" applyFont="1" applyBorder="1" applyAlignment="1" applyProtection="1">
      <alignment vertical="center" shrinkToFit="1"/>
      <protection hidden="1"/>
    </xf>
    <xf numFmtId="0" fontId="3" fillId="0" borderId="102" xfId="2" applyFont="1" applyBorder="1" applyProtection="1">
      <alignment vertical="center"/>
      <protection locked="0"/>
    </xf>
    <xf numFmtId="0" fontId="3" fillId="0" borderId="103" xfId="2" applyFont="1" applyBorder="1" applyProtection="1">
      <alignment vertical="center"/>
      <protection hidden="1"/>
    </xf>
    <xf numFmtId="0" fontId="3" fillId="0" borderId="33" xfId="2" applyFont="1" applyBorder="1" applyProtection="1">
      <alignment vertical="center"/>
      <protection locked="0" hidden="1"/>
    </xf>
    <xf numFmtId="0" fontId="8" fillId="0" borderId="56" xfId="2" applyFont="1" applyBorder="1" applyProtection="1">
      <alignment vertical="center"/>
      <protection hidden="1"/>
    </xf>
    <xf numFmtId="0" fontId="0" fillId="0" borderId="0" xfId="0" applyAlignment="1">
      <alignment vertical="center"/>
    </xf>
    <xf numFmtId="49" fontId="3" fillId="0" borderId="42" xfId="2" applyNumberFormat="1" applyFont="1" applyBorder="1" applyProtection="1">
      <alignment vertical="center"/>
      <protection locked="0"/>
    </xf>
    <xf numFmtId="0" fontId="8" fillId="0" borderId="42" xfId="2" applyFont="1" applyBorder="1" applyProtection="1">
      <alignment vertical="center"/>
      <protection hidden="1"/>
    </xf>
    <xf numFmtId="0" fontId="3" fillId="0" borderId="105" xfId="2" applyFont="1" applyBorder="1" applyProtection="1">
      <alignment vertical="center"/>
      <protection hidden="1"/>
    </xf>
    <xf numFmtId="0" fontId="3" fillId="0" borderId="106" xfId="2" applyFont="1" applyBorder="1" applyProtection="1">
      <alignment vertical="center"/>
      <protection locked="0"/>
    </xf>
    <xf numFmtId="0" fontId="3" fillId="0" borderId="42" xfId="2" applyFont="1" applyBorder="1" applyProtection="1">
      <alignment vertical="center"/>
      <protection locked="0"/>
    </xf>
    <xf numFmtId="49" fontId="3" fillId="0" borderId="29" xfId="2" applyNumberFormat="1" applyFont="1" applyBorder="1" applyProtection="1">
      <alignment vertical="center"/>
      <protection locked="0"/>
    </xf>
    <xf numFmtId="0" fontId="3" fillId="0" borderId="107" xfId="2" applyFont="1" applyBorder="1" applyProtection="1">
      <alignment vertical="center"/>
      <protection hidden="1"/>
    </xf>
    <xf numFmtId="49" fontId="3" fillId="0" borderId="108" xfId="2" applyNumberFormat="1" applyFont="1" applyBorder="1" applyProtection="1">
      <alignment vertical="center"/>
      <protection locked="0"/>
    </xf>
    <xf numFmtId="49" fontId="3" fillId="0" borderId="33" xfId="2" applyNumberFormat="1" applyFont="1" applyBorder="1" applyProtection="1">
      <alignment vertical="center"/>
      <protection locked="0"/>
    </xf>
    <xf numFmtId="0" fontId="3" fillId="0" borderId="109" xfId="2" applyFont="1" applyBorder="1" applyProtection="1">
      <alignment vertical="center"/>
      <protection hidden="1"/>
    </xf>
    <xf numFmtId="0" fontId="3" fillId="0" borderId="110" xfId="2" applyFont="1" applyBorder="1" applyProtection="1">
      <alignment vertical="center"/>
      <protection locked="0"/>
    </xf>
    <xf numFmtId="0" fontId="3" fillId="0" borderId="33" xfId="2" applyFont="1" applyBorder="1" applyProtection="1">
      <alignment vertical="center"/>
      <protection locked="0"/>
    </xf>
    <xf numFmtId="0" fontId="3" fillId="5" borderId="24" xfId="2" applyFont="1" applyFill="1" applyBorder="1" applyAlignment="1" applyProtection="1">
      <alignment horizontal="center" vertical="center"/>
      <protection hidden="1"/>
    </xf>
    <xf numFmtId="0" fontId="3" fillId="5" borderId="6" xfId="2" applyFont="1" applyFill="1" applyBorder="1" applyAlignment="1" applyProtection="1">
      <alignment horizontal="center" vertical="center"/>
      <protection hidden="1"/>
    </xf>
    <xf numFmtId="0" fontId="3" fillId="5" borderId="6" xfId="2" applyFont="1" applyFill="1" applyBorder="1" applyAlignment="1" applyProtection="1">
      <alignment horizontal="center" vertical="center" shrinkToFit="1"/>
      <protection hidden="1"/>
    </xf>
    <xf numFmtId="0" fontId="8" fillId="5" borderId="40" xfId="2" applyFont="1" applyFill="1" applyBorder="1" applyAlignment="1" applyProtection="1">
      <alignment vertical="center" shrinkToFit="1"/>
      <protection locked="0"/>
    </xf>
    <xf numFmtId="0" fontId="8" fillId="5" borderId="30" xfId="2" applyFont="1" applyFill="1" applyBorder="1" applyAlignment="1" applyProtection="1">
      <alignment horizontal="center" vertical="center" shrinkToFit="1"/>
      <protection hidden="1"/>
    </xf>
    <xf numFmtId="49" fontId="8" fillId="5" borderId="40" xfId="2" applyNumberFormat="1" applyFont="1" applyFill="1" applyBorder="1" applyAlignment="1" applyProtection="1">
      <alignment vertical="center" shrinkToFit="1"/>
      <protection locked="0"/>
    </xf>
    <xf numFmtId="49" fontId="8" fillId="5" borderId="30" xfId="2" applyNumberFormat="1" applyFont="1" applyFill="1" applyBorder="1" applyAlignment="1" applyProtection="1">
      <alignment vertical="center" shrinkToFit="1"/>
      <protection hidden="1"/>
    </xf>
    <xf numFmtId="0" fontId="8" fillId="5" borderId="29" xfId="2" applyFont="1" applyFill="1" applyBorder="1" applyAlignment="1" applyProtection="1">
      <alignment vertical="center" shrinkToFit="1"/>
      <protection locked="0"/>
    </xf>
    <xf numFmtId="0" fontId="8" fillId="5" borderId="31" xfId="2" applyFont="1" applyFill="1" applyBorder="1" applyAlignment="1" applyProtection="1">
      <alignment horizontal="center" vertical="center" shrinkToFit="1"/>
      <protection hidden="1"/>
    </xf>
    <xf numFmtId="49" fontId="8" fillId="5" borderId="29" xfId="2" applyNumberFormat="1" applyFont="1" applyFill="1" applyBorder="1" applyAlignment="1" applyProtection="1">
      <alignment vertical="center" shrinkToFit="1"/>
      <protection locked="0"/>
    </xf>
    <xf numFmtId="49" fontId="8" fillId="5" borderId="31" xfId="2" applyNumberFormat="1" applyFont="1" applyFill="1" applyBorder="1" applyAlignment="1" applyProtection="1">
      <alignment vertical="center" shrinkToFit="1"/>
      <protection hidden="1"/>
    </xf>
    <xf numFmtId="0" fontId="8" fillId="5" borderId="33" xfId="2" applyFont="1" applyFill="1" applyBorder="1" applyAlignment="1" applyProtection="1">
      <alignment vertical="center" shrinkToFit="1"/>
      <protection locked="0"/>
    </xf>
    <xf numFmtId="0" fontId="8" fillId="5" borderId="34" xfId="2" applyFont="1" applyFill="1" applyBorder="1" applyAlignment="1" applyProtection="1">
      <alignment horizontal="center" vertical="center" shrinkToFit="1"/>
      <protection hidden="1"/>
    </xf>
    <xf numFmtId="49" fontId="8" fillId="5" borderId="33" xfId="2" applyNumberFormat="1" applyFont="1" applyFill="1" applyBorder="1" applyAlignment="1" applyProtection="1">
      <alignment vertical="center" shrinkToFit="1"/>
      <protection locked="0"/>
    </xf>
    <xf numFmtId="49" fontId="8" fillId="5" borderId="34" xfId="2" applyNumberFormat="1" applyFont="1" applyFill="1" applyBorder="1" applyAlignment="1" applyProtection="1">
      <alignment vertical="center" shrinkToFit="1"/>
      <protection hidden="1"/>
    </xf>
    <xf numFmtId="49" fontId="8" fillId="5" borderId="42" xfId="2" applyNumberFormat="1" applyFont="1" applyFill="1" applyBorder="1" applyAlignment="1" applyProtection="1">
      <alignment vertical="center" shrinkToFit="1"/>
      <protection locked="0"/>
    </xf>
    <xf numFmtId="0" fontId="3" fillId="0" borderId="0" xfId="2" applyFont="1" applyBorder="1" applyProtection="1">
      <alignment vertical="center"/>
      <protection hidden="1"/>
    </xf>
    <xf numFmtId="0" fontId="3" fillId="5" borderId="107" xfId="2" applyFont="1" applyFill="1" applyBorder="1" applyProtection="1">
      <alignment vertical="center"/>
      <protection hidden="1"/>
    </xf>
    <xf numFmtId="49" fontId="8" fillId="5" borderId="40" xfId="2" applyNumberFormat="1" applyFont="1" applyFill="1" applyBorder="1" applyAlignment="1" applyProtection="1">
      <alignment vertical="center" shrinkToFit="1"/>
      <protection hidden="1"/>
    </xf>
    <xf numFmtId="49" fontId="8" fillId="5" borderId="29" xfId="2" applyNumberFormat="1" applyFont="1" applyFill="1" applyBorder="1" applyAlignment="1" applyProtection="1">
      <alignment vertical="center" shrinkToFit="1"/>
      <protection hidden="1"/>
    </xf>
    <xf numFmtId="49" fontId="8" fillId="5" borderId="33" xfId="2" applyNumberFormat="1" applyFont="1" applyFill="1" applyBorder="1" applyAlignment="1" applyProtection="1">
      <alignment vertical="center" shrinkToFit="1"/>
      <protection hidden="1"/>
    </xf>
    <xf numFmtId="0" fontId="0" fillId="0" borderId="0" xfId="0"/>
    <xf numFmtId="49" fontId="16" fillId="0" borderId="0" xfId="0" applyNumberFormat="1" applyFont="1" applyFill="1" applyAlignment="1">
      <alignment horizontal="left"/>
    </xf>
    <xf numFmtId="49" fontId="16" fillId="0" borderId="0" xfId="0" applyNumberFormat="1" applyFont="1" applyFill="1"/>
    <xf numFmtId="0" fontId="0" fillId="6" borderId="59" xfId="0" applyFill="1" applyBorder="1"/>
    <xf numFmtId="0" fontId="0" fillId="0" borderId="24" xfId="0" applyBorder="1"/>
    <xf numFmtId="0" fontId="0" fillId="6" borderId="24" xfId="0" applyFill="1" applyBorder="1"/>
    <xf numFmtId="0" fontId="0" fillId="6" borderId="57" xfId="0" applyFill="1" applyBorder="1"/>
    <xf numFmtId="0" fontId="19" fillId="7" borderId="12" xfId="0" applyFont="1" applyFill="1" applyBorder="1"/>
    <xf numFmtId="0" fontId="19" fillId="7" borderId="42" xfId="0" applyFont="1" applyFill="1" applyBorder="1"/>
    <xf numFmtId="0" fontId="19" fillId="7" borderId="14" xfId="0" applyFont="1" applyFill="1" applyBorder="1"/>
    <xf numFmtId="0" fontId="8" fillId="5" borderId="42" xfId="2" applyFont="1" applyFill="1" applyBorder="1" applyAlignment="1" applyProtection="1">
      <alignment vertical="center" shrinkToFit="1"/>
      <protection locked="0"/>
    </xf>
    <xf numFmtId="49" fontId="3" fillId="0" borderId="0" xfId="2" applyNumberFormat="1" applyFont="1" applyProtection="1">
      <alignment vertical="center"/>
      <protection hidden="1"/>
    </xf>
    <xf numFmtId="49" fontId="3" fillId="5" borderId="107" xfId="2" applyNumberFormat="1" applyFont="1" applyFill="1" applyBorder="1" applyProtection="1">
      <alignment vertical="center"/>
      <protection hidden="1"/>
    </xf>
    <xf numFmtId="0" fontId="0" fillId="6" borderId="12" xfId="0" applyFill="1" applyBorder="1" applyProtection="1">
      <protection locked="0"/>
    </xf>
    <xf numFmtId="0" fontId="0" fillId="6" borderId="42" xfId="0" applyFill="1" applyBorder="1" applyProtection="1">
      <protection locked="0"/>
    </xf>
    <xf numFmtId="0" fontId="0" fillId="6" borderId="14" xfId="0" applyFill="1" applyBorder="1" applyProtection="1">
      <protection locked="0"/>
    </xf>
    <xf numFmtId="0" fontId="0" fillId="6" borderId="32" xfId="0" applyFill="1" applyBorder="1" applyProtection="1">
      <protection locked="0"/>
    </xf>
    <xf numFmtId="0" fontId="0" fillId="6" borderId="33" xfId="0" applyFill="1" applyBorder="1" applyProtection="1">
      <protection locked="0"/>
    </xf>
    <xf numFmtId="0" fontId="0" fillId="6" borderId="45" xfId="0" applyFill="1" applyBorder="1" applyProtection="1">
      <protection locked="0"/>
    </xf>
    <xf numFmtId="0" fontId="0" fillId="0" borderId="42" xfId="0" applyBorder="1" applyProtection="1"/>
    <xf numFmtId="0" fontId="0" fillId="6" borderId="59" xfId="0" applyFill="1" applyBorder="1" applyProtection="1">
      <protection locked="0"/>
    </xf>
    <xf numFmtId="0" fontId="0" fillId="0" borderId="24" xfId="0" applyBorder="1" applyProtection="1">
      <protection locked="0"/>
    </xf>
    <xf numFmtId="0" fontId="0" fillId="6" borderId="24" xfId="0" applyFill="1" applyBorder="1" applyProtection="1">
      <protection locked="0"/>
    </xf>
    <xf numFmtId="0" fontId="0" fillId="6" borderId="57" xfId="0" applyFill="1" applyBorder="1" applyProtection="1">
      <protection locked="0"/>
    </xf>
    <xf numFmtId="0" fontId="19" fillId="7" borderId="12" xfId="0" applyFont="1" applyFill="1" applyBorder="1" applyProtection="1">
      <protection locked="0"/>
    </xf>
    <xf numFmtId="0" fontId="19" fillId="7" borderId="42" xfId="0" applyFont="1" applyFill="1" applyBorder="1" applyProtection="1">
      <protection locked="0"/>
    </xf>
    <xf numFmtId="0" fontId="19" fillId="7" borderId="14" xfId="0" applyFont="1" applyFill="1" applyBorder="1" applyProtection="1">
      <protection locked="0"/>
    </xf>
    <xf numFmtId="0" fontId="0" fillId="0" borderId="33" xfId="0" applyBorder="1" applyProtection="1"/>
    <xf numFmtId="49" fontId="16" fillId="8" borderId="0" xfId="0" applyNumberFormat="1" applyFont="1" applyFill="1" applyAlignment="1">
      <alignment horizontal="left"/>
    </xf>
    <xf numFmtId="49" fontId="16" fillId="0" borderId="0" xfId="0" applyNumberFormat="1" applyFont="1"/>
    <xf numFmtId="49" fontId="0" fillId="0" borderId="0" xfId="0" applyNumberFormat="1" applyAlignment="1">
      <alignment horizontal="right"/>
    </xf>
    <xf numFmtId="0" fontId="0" fillId="0" borderId="0" xfId="0" applyNumberFormat="1" applyAlignment="1">
      <alignment horizontal="left"/>
    </xf>
    <xf numFmtId="0" fontId="16" fillId="0" borderId="0" xfId="0" applyNumberFormat="1" applyFont="1" applyFill="1"/>
    <xf numFmtId="0" fontId="16" fillId="0" borderId="0" xfId="0" applyNumberFormat="1" applyFont="1" applyFill="1" applyAlignment="1"/>
    <xf numFmtId="0" fontId="16" fillId="0" borderId="0" xfId="0" applyNumberFormat="1" applyFont="1" applyAlignment="1"/>
    <xf numFmtId="0" fontId="6" fillId="0" borderId="42" xfId="2" applyFont="1" applyBorder="1" applyProtection="1">
      <alignment vertical="center"/>
      <protection hidden="1"/>
    </xf>
    <xf numFmtId="0" fontId="6" fillId="0" borderId="33" xfId="2" applyFont="1" applyBorder="1" applyProtection="1">
      <alignment vertical="center"/>
      <protection hidden="1"/>
    </xf>
    <xf numFmtId="0" fontId="8" fillId="9" borderId="30" xfId="2" applyFont="1" applyFill="1" applyBorder="1" applyAlignment="1" applyProtection="1">
      <alignment horizontal="center" vertical="center" shrinkToFit="1"/>
      <protection hidden="1"/>
    </xf>
    <xf numFmtId="0" fontId="8" fillId="9" borderId="31" xfId="2" applyFont="1" applyFill="1" applyBorder="1" applyAlignment="1" applyProtection="1">
      <alignment horizontal="center" vertical="center" shrinkToFit="1"/>
      <protection hidden="1"/>
    </xf>
    <xf numFmtId="0" fontId="8" fillId="9" borderId="34" xfId="2" applyFont="1" applyFill="1" applyBorder="1" applyAlignment="1" applyProtection="1">
      <alignment horizontal="center" vertical="center" shrinkToFit="1"/>
      <protection hidden="1"/>
    </xf>
    <xf numFmtId="0" fontId="3" fillId="9" borderId="114" xfId="2" applyFont="1" applyFill="1" applyBorder="1" applyAlignment="1" applyProtection="1">
      <alignment horizontal="center" vertical="center"/>
      <protection hidden="1"/>
    </xf>
    <xf numFmtId="0" fontId="3" fillId="9" borderId="115" xfId="2" applyFont="1" applyFill="1" applyBorder="1" applyAlignment="1" applyProtection="1">
      <alignment horizontal="center" vertical="center" shrinkToFit="1"/>
      <protection hidden="1"/>
    </xf>
    <xf numFmtId="0" fontId="3" fillId="9" borderId="116" xfId="2" applyFont="1" applyFill="1" applyBorder="1" applyAlignment="1" applyProtection="1">
      <alignment horizontal="center" vertical="center"/>
      <protection hidden="1"/>
    </xf>
    <xf numFmtId="0" fontId="8" fillId="9" borderId="30" xfId="2" applyFont="1" applyFill="1" applyBorder="1" applyAlignment="1" applyProtection="1">
      <alignment vertical="center" shrinkToFit="1"/>
      <protection locked="0"/>
    </xf>
    <xf numFmtId="49" fontId="8" fillId="9" borderId="117" xfId="2" applyNumberFormat="1" applyFont="1" applyFill="1" applyBorder="1" applyAlignment="1" applyProtection="1">
      <alignment vertical="center" shrinkToFit="1"/>
      <protection locked="0"/>
    </xf>
    <xf numFmtId="0" fontId="8" fillId="9" borderId="31" xfId="2" applyFont="1" applyFill="1" applyBorder="1" applyAlignment="1" applyProtection="1">
      <alignment vertical="center" shrinkToFit="1"/>
      <protection locked="0"/>
    </xf>
    <xf numFmtId="49" fontId="8" fillId="9" borderId="118" xfId="2" applyNumberFormat="1" applyFont="1" applyFill="1" applyBorder="1" applyAlignment="1" applyProtection="1">
      <alignment vertical="center" shrinkToFit="1"/>
      <protection locked="0"/>
    </xf>
    <xf numFmtId="0" fontId="8" fillId="9" borderId="34" xfId="2" applyFont="1" applyFill="1" applyBorder="1" applyAlignment="1" applyProtection="1">
      <alignment vertical="center" shrinkToFit="1"/>
      <protection locked="0"/>
    </xf>
    <xf numFmtId="49" fontId="8" fillId="9" borderId="119" xfId="2" applyNumberFormat="1" applyFont="1" applyFill="1" applyBorder="1" applyAlignment="1" applyProtection="1">
      <alignment vertical="center" shrinkToFit="1"/>
      <protection locked="0"/>
    </xf>
    <xf numFmtId="0" fontId="8" fillId="9" borderId="120" xfId="2" applyFont="1" applyFill="1" applyBorder="1" applyAlignment="1" applyProtection="1">
      <alignment vertical="center" shrinkToFit="1"/>
      <protection locked="0"/>
    </xf>
    <xf numFmtId="49" fontId="8" fillId="9" borderId="121" xfId="2" applyNumberFormat="1" applyFont="1" applyFill="1" applyBorder="1" applyAlignment="1" applyProtection="1">
      <alignment vertical="center" shrinkToFit="1"/>
      <protection locked="0"/>
    </xf>
    <xf numFmtId="0" fontId="3" fillId="0" borderId="3" xfId="3" applyFont="1" applyBorder="1" applyAlignment="1" applyProtection="1">
      <alignment horizontal="center" vertical="center"/>
      <protection hidden="1"/>
    </xf>
    <xf numFmtId="0" fontId="5" fillId="0" borderId="4" xfId="3" applyFont="1" applyBorder="1" applyAlignment="1" applyProtection="1">
      <alignment horizontal="center" vertical="center" wrapText="1"/>
      <protection locked="0"/>
    </xf>
    <xf numFmtId="0" fontId="3" fillId="0" borderId="55" xfId="3" applyFont="1" applyBorder="1" applyAlignment="1" applyProtection="1">
      <alignment horizontal="center" vertical="center"/>
      <protection hidden="1"/>
    </xf>
    <xf numFmtId="0" fontId="5" fillId="0" borderId="56" xfId="3" applyFont="1" applyBorder="1" applyAlignment="1" applyProtection="1">
      <alignment horizontal="center" vertical="center" shrinkToFit="1"/>
      <protection locked="0"/>
    </xf>
    <xf numFmtId="0" fontId="5" fillId="0" borderId="55" xfId="3" applyFont="1" applyBorder="1" applyAlignment="1" applyProtection="1">
      <alignment horizontal="center" vertical="center" shrinkToFit="1"/>
      <protection locked="0"/>
    </xf>
    <xf numFmtId="0" fontId="3" fillId="0" borderId="1" xfId="3" applyFont="1" applyBorder="1" applyAlignment="1" applyProtection="1">
      <alignment horizontal="center" vertical="center"/>
      <protection hidden="1"/>
    </xf>
    <xf numFmtId="0" fontId="4" fillId="0" borderId="52" xfId="3" applyFont="1" applyBorder="1" applyAlignment="1" applyProtection="1">
      <alignment horizontal="center" vertical="center"/>
      <protection hidden="1"/>
    </xf>
    <xf numFmtId="176" fontId="5" fillId="0" borderId="4" xfId="3" applyNumberFormat="1" applyFont="1" applyBorder="1" applyAlignment="1" applyProtection="1">
      <alignment horizontal="center" vertical="center" shrinkToFit="1"/>
      <protection locked="0"/>
    </xf>
    <xf numFmtId="0" fontId="3" fillId="0" borderId="53" xfId="3" applyFont="1" applyBorder="1" applyAlignment="1" applyProtection="1">
      <alignment horizontal="center" vertical="center"/>
      <protection hidden="1"/>
    </xf>
    <xf numFmtId="0" fontId="4" fillId="0" borderId="54" xfId="3" applyFont="1" applyBorder="1" applyAlignment="1" applyProtection="1">
      <alignment horizontal="center" vertical="center"/>
      <protection hidden="1"/>
    </xf>
    <xf numFmtId="0" fontId="13" fillId="0" borderId="72" xfId="2" applyFont="1" applyBorder="1" applyAlignment="1" applyProtection="1">
      <alignment horizontal="center" vertical="center" shrinkToFit="1"/>
      <protection hidden="1"/>
    </xf>
    <xf numFmtId="0" fontId="13" fillId="0" borderId="21" xfId="2" applyFont="1" applyBorder="1" applyAlignment="1" applyProtection="1">
      <alignment horizontal="center" vertical="center" shrinkToFit="1"/>
      <protection hidden="1"/>
    </xf>
    <xf numFmtId="0" fontId="13" fillId="0" borderId="15" xfId="2" applyFont="1" applyBorder="1" applyAlignment="1" applyProtection="1">
      <alignment horizontal="center" vertical="center" shrinkToFit="1"/>
      <protection hidden="1"/>
    </xf>
    <xf numFmtId="0" fontId="13" fillId="0" borderId="72" xfId="3" applyFont="1" applyBorder="1" applyAlignment="1" applyProtection="1">
      <alignment horizontal="center" vertical="center" shrinkToFit="1"/>
      <protection hidden="1"/>
    </xf>
    <xf numFmtId="0" fontId="13" fillId="0" borderId="21" xfId="3" applyFont="1" applyBorder="1" applyAlignment="1" applyProtection="1">
      <alignment horizontal="center" vertical="center" shrinkToFit="1"/>
      <protection hidden="1"/>
    </xf>
    <xf numFmtId="0" fontId="10" fillId="0" borderId="0" xfId="2" applyFont="1" applyBorder="1" applyAlignment="1" applyProtection="1">
      <alignment horizontal="center" vertical="center" shrinkToFit="1"/>
      <protection hidden="1"/>
    </xf>
    <xf numFmtId="0" fontId="0" fillId="0" borderId="0" xfId="0" applyBorder="1" applyAlignment="1" applyProtection="1">
      <alignment vertical="center" shrinkToFit="1"/>
      <protection hidden="1"/>
    </xf>
    <xf numFmtId="0" fontId="11" fillId="0" borderId="0" xfId="2" applyFont="1" applyAlignment="1" applyProtection="1">
      <alignment horizontal="right" shrinkToFit="1"/>
      <protection hidden="1"/>
    </xf>
    <xf numFmtId="0" fontId="12" fillId="0" borderId="0" xfId="0" applyFont="1" applyAlignment="1" applyProtection="1">
      <alignment shrinkToFit="1"/>
      <protection hidden="1"/>
    </xf>
    <xf numFmtId="0" fontId="3" fillId="0" borderId="18" xfId="2" applyFont="1" applyBorder="1" applyAlignment="1" applyProtection="1">
      <alignment horizontal="center" vertical="center"/>
      <protection hidden="1"/>
    </xf>
    <xf numFmtId="0" fontId="0" fillId="0" borderId="18" xfId="0" applyBorder="1" applyAlignment="1">
      <alignment vertical="center"/>
    </xf>
    <xf numFmtId="3" fontId="3" fillId="0" borderId="18" xfId="2" applyNumberFormat="1" applyFon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vertical="center"/>
      <protection hidden="1"/>
    </xf>
    <xf numFmtId="0" fontId="0" fillId="0" borderId="74" xfId="0" applyBorder="1" applyAlignment="1" applyProtection="1">
      <alignment vertical="center"/>
      <protection hidden="1"/>
    </xf>
    <xf numFmtId="3" fontId="3" fillId="0" borderId="73" xfId="2" applyNumberFormat="1" applyFont="1" applyBorder="1" applyAlignment="1" applyProtection="1">
      <alignment horizontal="center" vertical="center"/>
      <protection hidden="1"/>
    </xf>
    <xf numFmtId="3" fontId="3" fillId="0" borderId="70" xfId="2" applyNumberFormat="1" applyFont="1" applyBorder="1" applyAlignment="1" applyProtection="1">
      <alignment horizontal="center" vertical="center"/>
      <protection hidden="1"/>
    </xf>
    <xf numFmtId="3" fontId="3" fillId="0" borderId="79" xfId="2" applyNumberFormat="1" applyFont="1" applyBorder="1" applyAlignment="1" applyProtection="1">
      <alignment horizontal="center" vertical="center"/>
      <protection hidden="1"/>
    </xf>
    <xf numFmtId="0" fontId="13" fillId="0" borderId="66" xfId="2" applyNumberFormat="1" applyFont="1" applyBorder="1" applyAlignment="1" applyProtection="1">
      <alignment horizontal="center" vertical="center" shrinkToFit="1"/>
      <protection hidden="1"/>
    </xf>
    <xf numFmtId="0" fontId="0" fillId="0" borderId="21" xfId="0" applyNumberFormat="1" applyBorder="1" applyAlignment="1" applyProtection="1">
      <alignment horizontal="center" vertical="center"/>
      <protection hidden="1"/>
    </xf>
    <xf numFmtId="0" fontId="0" fillId="0" borderId="67" xfId="0" applyNumberFormat="1" applyBorder="1" applyAlignment="1" applyProtection="1">
      <alignment horizontal="center" vertical="center"/>
      <protection hidden="1"/>
    </xf>
    <xf numFmtId="0" fontId="3" fillId="0" borderId="68" xfId="2" applyFont="1" applyBorder="1" applyAlignment="1" applyProtection="1">
      <alignment horizontal="center" vertical="center"/>
      <protection hidden="1"/>
    </xf>
    <xf numFmtId="0" fontId="1" fillId="0" borderId="18" xfId="2" applyBorder="1" applyAlignment="1" applyProtection="1">
      <alignment horizontal="center" vertical="center"/>
      <protection hidden="1"/>
    </xf>
    <xf numFmtId="0" fontId="3" fillId="0" borderId="18" xfId="2" applyFont="1" applyBorder="1" applyAlignment="1" applyProtection="1">
      <alignment horizontal="center" vertical="center" shrinkToFit="1"/>
      <protection hidden="1"/>
    </xf>
    <xf numFmtId="0" fontId="3" fillId="0" borderId="69" xfId="2" applyFont="1" applyBorder="1" applyAlignment="1" applyProtection="1">
      <alignment horizontal="center" vertical="center" shrinkToFit="1"/>
      <protection hidden="1"/>
    </xf>
    <xf numFmtId="0" fontId="0" fillId="0" borderId="70" xfId="0" applyBorder="1" applyAlignment="1" applyProtection="1">
      <alignment vertical="center" shrinkToFit="1"/>
      <protection hidden="1"/>
    </xf>
    <xf numFmtId="0" fontId="0" fillId="0" borderId="70" xfId="0" applyBorder="1" applyAlignment="1">
      <alignment vertical="center" shrinkToFit="1"/>
    </xf>
    <xf numFmtId="0" fontId="0" fillId="0" borderId="71" xfId="0" applyBorder="1" applyAlignment="1">
      <alignment vertical="center" shrinkToFit="1"/>
    </xf>
    <xf numFmtId="176" fontId="13" fillId="0" borderId="66" xfId="3" applyNumberFormat="1" applyFont="1" applyBorder="1" applyAlignment="1" applyProtection="1">
      <alignment horizontal="center" vertical="center" shrinkToFit="1"/>
      <protection hidden="1"/>
    </xf>
    <xf numFmtId="0" fontId="0" fillId="0" borderId="21" xfId="0" applyBorder="1" applyAlignment="1" applyProtection="1">
      <alignment horizontal="center" vertical="center" shrinkToFit="1"/>
      <protection hidden="1"/>
    </xf>
    <xf numFmtId="0" fontId="13" fillId="0" borderId="66" xfId="3" applyFont="1" applyBorder="1" applyAlignment="1" applyProtection="1">
      <alignment horizontal="center" vertical="center" shrinkToFit="1"/>
      <protection hidden="1"/>
    </xf>
    <xf numFmtId="0" fontId="1" fillId="0" borderId="21" xfId="3" applyBorder="1" applyAlignment="1" applyProtection="1">
      <alignment horizontal="center" vertical="center" shrinkToFit="1"/>
      <protection hidden="1"/>
    </xf>
    <xf numFmtId="0" fontId="0" fillId="0" borderId="21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177" fontId="13" fillId="0" borderId="17" xfId="2" applyNumberFormat="1" applyFont="1" applyBorder="1" applyAlignment="1" applyProtection="1">
      <alignment horizontal="center" vertical="center" shrinkToFit="1"/>
      <protection hidden="1"/>
    </xf>
    <xf numFmtId="0" fontId="0" fillId="0" borderId="17" xfId="0" applyBorder="1" applyAlignment="1">
      <alignment vertical="center"/>
    </xf>
    <xf numFmtId="178" fontId="13" fillId="0" borderId="17" xfId="2" applyNumberFormat="1" applyFont="1" applyBorder="1" applyAlignment="1" applyProtection="1">
      <alignment horizontal="center" vertical="center" shrinkToFit="1"/>
      <protection hidden="1"/>
    </xf>
    <xf numFmtId="0" fontId="13" fillId="0" borderId="17" xfId="0" applyFont="1" applyBorder="1" applyAlignment="1">
      <alignment horizontal="center" vertical="center"/>
    </xf>
    <xf numFmtId="0" fontId="3" fillId="5" borderId="24" xfId="2" applyFont="1" applyFill="1" applyBorder="1" applyAlignment="1" applyProtection="1">
      <alignment horizontal="center" vertical="center"/>
      <protection hidden="1"/>
    </xf>
    <xf numFmtId="0" fontId="3" fillId="9" borderId="111" xfId="2" applyFont="1" applyFill="1" applyBorder="1" applyAlignment="1" applyProtection="1">
      <alignment horizontal="center" vertical="center"/>
      <protection hidden="1"/>
    </xf>
    <xf numFmtId="0" fontId="3" fillId="9" borderId="112" xfId="2" applyFont="1" applyFill="1" applyBorder="1" applyAlignment="1" applyProtection="1">
      <alignment horizontal="center" vertical="center"/>
      <protection hidden="1"/>
    </xf>
    <xf numFmtId="0" fontId="3" fillId="9" borderId="113" xfId="2" applyFont="1" applyFill="1" applyBorder="1" applyAlignment="1" applyProtection="1">
      <alignment horizontal="center" vertical="center"/>
      <protection hidden="1"/>
    </xf>
    <xf numFmtId="3" fontId="3" fillId="0" borderId="58" xfId="2" applyNumberFormat="1" applyFont="1" applyBorder="1" applyAlignment="1" applyProtection="1">
      <alignment vertical="center" shrinkToFit="1"/>
      <protection hidden="1"/>
    </xf>
    <xf numFmtId="0" fontId="3" fillId="0" borderId="58" xfId="2" applyFont="1" applyBorder="1" applyAlignment="1" applyProtection="1">
      <alignment vertical="center" shrinkToFit="1"/>
      <protection hidden="1"/>
    </xf>
    <xf numFmtId="0" fontId="3" fillId="0" borderId="59" xfId="2" applyFont="1" applyBorder="1" applyAlignment="1" applyProtection="1">
      <alignment horizontal="center" vertical="center"/>
      <protection hidden="1"/>
    </xf>
    <xf numFmtId="0" fontId="3" fillId="0" borderId="60" xfId="2" applyFont="1" applyBorder="1" applyAlignment="1" applyProtection="1">
      <alignment horizontal="center" vertical="center"/>
      <protection hidden="1"/>
    </xf>
    <xf numFmtId="0" fontId="3" fillId="0" borderId="61" xfId="2" applyFont="1" applyBorder="1" applyAlignment="1" applyProtection="1">
      <alignment horizontal="center" vertical="center"/>
      <protection hidden="1"/>
    </xf>
    <xf numFmtId="0" fontId="3" fillId="0" borderId="62" xfId="2" applyFont="1" applyBorder="1" applyAlignment="1" applyProtection="1">
      <alignment horizontal="center" vertical="center"/>
      <protection hidden="1"/>
    </xf>
    <xf numFmtId="0" fontId="3" fillId="0" borderId="63" xfId="2" applyFont="1" applyBorder="1" applyAlignment="1" applyProtection="1">
      <alignment horizontal="center" vertical="center" textRotation="255"/>
      <protection hidden="1"/>
    </xf>
    <xf numFmtId="0" fontId="1" fillId="0" borderId="64" xfId="2" applyBorder="1" applyAlignment="1" applyProtection="1">
      <alignment horizontal="center" vertical="center" textRotation="255"/>
      <protection hidden="1"/>
    </xf>
    <xf numFmtId="0" fontId="3" fillId="0" borderId="50" xfId="2" applyFont="1" applyBorder="1" applyAlignment="1" applyProtection="1">
      <alignment horizontal="center" vertical="center"/>
      <protection hidden="1"/>
    </xf>
    <xf numFmtId="0" fontId="3" fillId="0" borderId="65" xfId="2" applyFont="1" applyBorder="1" applyAlignment="1" applyProtection="1">
      <alignment horizontal="center" vertical="center"/>
      <protection hidden="1"/>
    </xf>
    <xf numFmtId="0" fontId="3" fillId="0" borderId="26" xfId="2" applyFont="1" applyBorder="1" applyAlignment="1" applyProtection="1">
      <alignment horizontal="center" vertical="center"/>
      <protection hidden="1"/>
    </xf>
    <xf numFmtId="0" fontId="3" fillId="0" borderId="24" xfId="2" applyFont="1" applyBorder="1" applyAlignment="1" applyProtection="1">
      <alignment horizontal="center" vertical="center"/>
      <protection hidden="1"/>
    </xf>
    <xf numFmtId="0" fontId="3" fillId="0" borderId="23" xfId="2" applyFont="1" applyBorder="1" applyAlignment="1" applyProtection="1">
      <alignment horizontal="center" vertical="center"/>
      <protection hidden="1"/>
    </xf>
    <xf numFmtId="0" fontId="3" fillId="0" borderId="27" xfId="2" applyFont="1" applyBorder="1" applyAlignment="1" applyProtection="1">
      <alignment horizontal="center" vertical="center"/>
      <protection hidden="1"/>
    </xf>
    <xf numFmtId="0" fontId="8" fillId="0" borderId="0" xfId="2" applyFont="1" applyBorder="1" applyAlignment="1" applyProtection="1">
      <alignment vertical="center" wrapText="1"/>
      <protection hidden="1"/>
    </xf>
    <xf numFmtId="0" fontId="14" fillId="0" borderId="0" xfId="2" applyFont="1" applyBorder="1" applyAlignment="1" applyProtection="1">
      <alignment vertical="center"/>
      <protection hidden="1"/>
    </xf>
    <xf numFmtId="0" fontId="3" fillId="0" borderId="73" xfId="2" applyFont="1" applyBorder="1" applyAlignment="1" applyProtection="1">
      <alignment horizontal="center" vertical="center"/>
      <protection hidden="1"/>
    </xf>
    <xf numFmtId="0" fontId="3" fillId="0" borderId="70" xfId="2" applyFont="1" applyBorder="1" applyAlignment="1" applyProtection="1">
      <alignment horizontal="center" vertical="center"/>
      <protection hidden="1"/>
    </xf>
    <xf numFmtId="0" fontId="0" fillId="0" borderId="79" xfId="0" applyBorder="1" applyAlignment="1" applyProtection="1">
      <alignment horizontal="center" vertical="center"/>
      <protection hidden="1"/>
    </xf>
    <xf numFmtId="0" fontId="6" fillId="0" borderId="23" xfId="2" applyFont="1" applyBorder="1" applyAlignment="1" applyProtection="1">
      <alignment horizontal="center" vertical="center"/>
      <protection hidden="1"/>
    </xf>
    <xf numFmtId="0" fontId="6" fillId="0" borderId="80" xfId="2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0" fontId="13" fillId="0" borderId="66" xfId="2" applyFont="1" applyBorder="1" applyAlignment="1" applyProtection="1">
      <alignment horizontal="center" vertical="center" shrinkToFit="1"/>
      <protection hidden="1"/>
    </xf>
    <xf numFmtId="179" fontId="13" fillId="0" borderId="35" xfId="2" applyNumberFormat="1" applyFont="1" applyBorder="1" applyAlignment="1" applyProtection="1">
      <alignment horizontal="center" vertical="center" shrinkToFit="1"/>
      <protection hidden="1"/>
    </xf>
    <xf numFmtId="179" fontId="6" fillId="0" borderId="35" xfId="2" applyNumberFormat="1" applyFont="1" applyBorder="1" applyAlignment="1" applyProtection="1">
      <alignment horizontal="center" vertical="center" shrinkToFit="1"/>
      <protection hidden="1"/>
    </xf>
    <xf numFmtId="0" fontId="6" fillId="0" borderId="21" xfId="2" applyNumberFormat="1" applyFont="1" applyBorder="1" applyAlignment="1" applyProtection="1">
      <alignment horizontal="center" vertical="center" shrinkToFit="1"/>
      <protection hidden="1"/>
    </xf>
    <xf numFmtId="0" fontId="6" fillId="0" borderId="67" xfId="2" applyNumberFormat="1" applyFont="1" applyBorder="1" applyAlignment="1" applyProtection="1">
      <alignment horizontal="center" vertical="center" shrinkToFit="1"/>
      <protection hidden="1"/>
    </xf>
    <xf numFmtId="0" fontId="6" fillId="0" borderId="18" xfId="2" applyFont="1" applyBorder="1" applyAlignment="1" applyProtection="1">
      <alignment horizontal="center" vertical="center"/>
      <protection hidden="1"/>
    </xf>
    <xf numFmtId="0" fontId="0" fillId="0" borderId="79" xfId="0" applyBorder="1" applyAlignment="1">
      <alignment vertical="center" shrinkToFit="1"/>
    </xf>
    <xf numFmtId="0" fontId="0" fillId="0" borderId="70" xfId="0" applyBorder="1" applyAlignment="1">
      <alignment horizontal="center" vertical="center" shrinkToFit="1"/>
    </xf>
    <xf numFmtId="0" fontId="0" fillId="0" borderId="71" xfId="0" applyBorder="1" applyAlignment="1">
      <alignment horizontal="center" vertical="center" shrinkToFit="1"/>
    </xf>
    <xf numFmtId="176" fontId="13" fillId="0" borderId="66" xfId="2" applyNumberFormat="1" applyFont="1" applyBorder="1" applyAlignment="1" applyProtection="1">
      <alignment horizontal="center" vertical="center" shrinkToFit="1"/>
      <protection hidden="1"/>
    </xf>
    <xf numFmtId="0" fontId="15" fillId="0" borderId="21" xfId="0" applyFont="1" applyBorder="1" applyAlignment="1">
      <alignment horizontal="center" vertical="center" shrinkToFit="1"/>
    </xf>
    <xf numFmtId="0" fontId="15" fillId="0" borderId="15" xfId="0" applyFont="1" applyBorder="1" applyAlignment="1">
      <alignment horizontal="center" vertical="center" shrinkToFit="1"/>
    </xf>
    <xf numFmtId="0" fontId="8" fillId="0" borderId="0" xfId="2" applyFont="1" applyBorder="1" applyAlignment="1" applyProtection="1">
      <alignment vertical="center"/>
      <protection hidden="1"/>
    </xf>
    <xf numFmtId="0" fontId="3" fillId="0" borderId="59" xfId="2" applyFont="1" applyBorder="1" applyAlignment="1" applyProtection="1">
      <alignment vertical="center"/>
      <protection hidden="1"/>
    </xf>
    <xf numFmtId="0" fontId="3" fillId="0" borderId="24" xfId="2" applyFont="1" applyBorder="1" applyAlignment="1" applyProtection="1">
      <alignment vertical="center"/>
      <protection hidden="1"/>
    </xf>
    <xf numFmtId="0" fontId="3" fillId="0" borderId="60" xfId="2" applyFont="1" applyBorder="1" applyAlignment="1" applyProtection="1">
      <alignment vertical="center"/>
      <protection hidden="1"/>
    </xf>
    <xf numFmtId="0" fontId="3" fillId="0" borderId="6" xfId="2" applyFont="1" applyBorder="1" applyAlignment="1" applyProtection="1">
      <alignment vertical="center"/>
      <protection hidden="1"/>
    </xf>
    <xf numFmtId="0" fontId="3" fillId="0" borderId="76" xfId="2" applyFont="1" applyBorder="1" applyAlignment="1" applyProtection="1">
      <alignment horizontal="center" vertical="center" wrapText="1"/>
      <protection hidden="1"/>
    </xf>
    <xf numFmtId="0" fontId="1" fillId="0" borderId="77" xfId="2" applyBorder="1" applyProtection="1">
      <alignment vertical="center"/>
      <protection hidden="1"/>
    </xf>
    <xf numFmtId="0" fontId="3" fillId="0" borderId="78" xfId="2" applyFont="1" applyBorder="1" applyAlignment="1" applyProtection="1">
      <alignment horizontal="center" vertical="center"/>
      <protection hidden="1"/>
    </xf>
    <xf numFmtId="0" fontId="3" fillId="0" borderId="39" xfId="2" applyFont="1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3" fillId="0" borderId="0" xfId="2" applyFont="1" applyAlignment="1" applyProtection="1">
      <alignment horizontal="center" vertical="center"/>
      <protection hidden="1"/>
    </xf>
    <xf numFmtId="3" fontId="3" fillId="0" borderId="24" xfId="2" applyNumberFormat="1" applyFont="1" applyBorder="1" applyAlignment="1" applyProtection="1">
      <alignment horizontal="center" vertical="center"/>
      <protection hidden="1"/>
    </xf>
    <xf numFmtId="0" fontId="3" fillId="0" borderId="75" xfId="2" applyFont="1" applyBorder="1" applyAlignment="1" applyProtection="1">
      <alignment horizontal="center" vertical="center" textRotation="90"/>
      <protection hidden="1"/>
    </xf>
    <xf numFmtId="0" fontId="3" fillId="0" borderId="12" xfId="2" applyFont="1" applyBorder="1" applyAlignment="1" applyProtection="1">
      <alignment horizontal="center" vertical="center" textRotation="90"/>
      <protection hidden="1"/>
    </xf>
    <xf numFmtId="0" fontId="3" fillId="0" borderId="32" xfId="2" applyFont="1" applyBorder="1" applyAlignment="1" applyProtection="1">
      <alignment horizontal="center" vertical="center" textRotation="90"/>
      <protection hidden="1"/>
    </xf>
    <xf numFmtId="0" fontId="3" fillId="0" borderId="8" xfId="2" applyFont="1" applyBorder="1" applyAlignment="1" applyProtection="1">
      <alignment horizontal="center" vertical="center" textRotation="90"/>
      <protection hidden="1"/>
    </xf>
    <xf numFmtId="0" fontId="4" fillId="0" borderId="0" xfId="2" applyFont="1" applyAlignment="1" applyProtection="1">
      <alignment horizontal="center" vertical="center"/>
      <protection hidden="1"/>
    </xf>
    <xf numFmtId="0" fontId="3" fillId="0" borderId="6" xfId="2" applyFont="1" applyBorder="1" applyAlignment="1" applyProtection="1">
      <alignment horizontal="center" vertical="center"/>
      <protection hidden="1"/>
    </xf>
    <xf numFmtId="0" fontId="3" fillId="0" borderId="23" xfId="2" applyFont="1" applyBorder="1" applyAlignment="1" applyProtection="1">
      <alignment horizontal="center" vertical="center" textRotation="255"/>
      <protection hidden="1"/>
    </xf>
    <xf numFmtId="0" fontId="1" fillId="0" borderId="27" xfId="2" applyBorder="1" applyAlignment="1" applyProtection="1">
      <alignment horizontal="center" vertical="center" textRotation="255"/>
      <protection hidden="1"/>
    </xf>
    <xf numFmtId="0" fontId="3" fillId="0" borderId="5" xfId="2" applyFont="1" applyBorder="1" applyAlignment="1" applyProtection="1">
      <alignment horizontal="center" vertical="center"/>
      <protection hidden="1"/>
    </xf>
    <xf numFmtId="0" fontId="5" fillId="0" borderId="59" xfId="2" applyNumberFormat="1" applyFont="1" applyBorder="1" applyAlignment="1" applyProtection="1">
      <alignment horizontal="center" vertical="center"/>
      <protection hidden="1"/>
    </xf>
    <xf numFmtId="0" fontId="5" fillId="0" borderId="60" xfId="0" applyFont="1" applyBorder="1" applyAlignment="1" applyProtection="1">
      <alignment vertical="center"/>
      <protection hidden="1"/>
    </xf>
    <xf numFmtId="0" fontId="5" fillId="0" borderId="81" xfId="2" applyFont="1" applyBorder="1" applyAlignment="1" applyProtection="1">
      <alignment horizontal="center" vertical="center"/>
      <protection hidden="1"/>
    </xf>
    <xf numFmtId="0" fontId="5" fillId="0" borderId="82" xfId="0" applyFont="1" applyBorder="1" applyAlignment="1" applyProtection="1">
      <alignment vertical="center"/>
      <protection hidden="1"/>
    </xf>
    <xf numFmtId="0" fontId="5" fillId="0" borderId="83" xfId="2" applyFont="1" applyBorder="1" applyAlignment="1" applyProtection="1">
      <alignment horizontal="center" vertical="center"/>
      <protection hidden="1"/>
    </xf>
    <xf numFmtId="0" fontId="5" fillId="0" borderId="84" xfId="2" applyFont="1" applyBorder="1" applyAlignment="1" applyProtection="1">
      <alignment horizontal="center" vertical="center"/>
      <protection hidden="1"/>
    </xf>
    <xf numFmtId="0" fontId="7" fillId="0" borderId="53" xfId="2" applyFont="1" applyBorder="1" applyAlignment="1" applyProtection="1">
      <alignment horizontal="center" vertical="center"/>
      <protection hidden="1"/>
    </xf>
    <xf numFmtId="0" fontId="7" fillId="0" borderId="87" xfId="2" applyFont="1" applyBorder="1" applyAlignment="1" applyProtection="1">
      <alignment horizontal="center" vertical="center"/>
      <protection hidden="1"/>
    </xf>
    <xf numFmtId="0" fontId="6" fillId="0" borderId="87" xfId="0" applyFont="1" applyBorder="1" applyAlignment="1" applyProtection="1">
      <alignment vertical="center"/>
      <protection hidden="1"/>
    </xf>
    <xf numFmtId="0" fontId="6" fillId="0" borderId="56" xfId="0" applyFont="1" applyBorder="1" applyAlignment="1" applyProtection="1">
      <alignment vertical="center"/>
      <protection hidden="1"/>
    </xf>
    <xf numFmtId="42" fontId="5" fillId="0" borderId="26" xfId="2" applyNumberFormat="1" applyFont="1" applyBorder="1" applyAlignment="1" applyProtection="1">
      <alignment horizontal="center" vertical="center"/>
      <protection hidden="1"/>
    </xf>
    <xf numFmtId="0" fontId="6" fillId="0" borderId="24" xfId="0" applyFont="1" applyBorder="1" applyAlignment="1" applyProtection="1">
      <alignment horizontal="center" vertical="center"/>
      <protection hidden="1"/>
    </xf>
    <xf numFmtId="0" fontId="6" fillId="0" borderId="57" xfId="0" applyFont="1" applyBorder="1" applyAlignment="1" applyProtection="1">
      <alignment horizontal="center" vertical="center"/>
      <protection hidden="1"/>
    </xf>
    <xf numFmtId="0" fontId="8" fillId="0" borderId="88" xfId="2" applyFont="1" applyBorder="1" applyAlignment="1" applyProtection="1">
      <alignment horizontal="center" vertical="center"/>
      <protection hidden="1"/>
    </xf>
    <xf numFmtId="0" fontId="8" fillId="0" borderId="86" xfId="2" applyFont="1" applyBorder="1" applyAlignment="1" applyProtection="1">
      <alignment horizontal="center" vertical="center"/>
      <protection hidden="1"/>
    </xf>
    <xf numFmtId="0" fontId="8" fillId="0" borderId="104" xfId="2" applyFont="1" applyBorder="1" applyAlignment="1" applyProtection="1">
      <alignment horizontal="center" vertical="center"/>
      <protection hidden="1"/>
    </xf>
  </cellXfs>
  <cellStyles count="7">
    <cellStyle name="桁区切り 2" xfId="5" xr:uid="{00000000-0005-0000-0000-000000000000}"/>
    <cellStyle name="桁区切り 3" xfId="4" xr:uid="{00000000-0005-0000-0000-000001000000}"/>
    <cellStyle name="通貨" xfId="1" builtinId="7"/>
    <cellStyle name="標準" xfId="0" builtinId="0"/>
    <cellStyle name="標準 2" xfId="6" xr:uid="{00000000-0005-0000-0000-000004000000}"/>
    <cellStyle name="標準_01_記録会系" xfId="2" xr:uid="{00000000-0005-0000-0000-000005000000}"/>
    <cellStyle name="標準_03_学連登録外" xfId="3" xr:uid="{00000000-0005-0000-0000-000006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13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5_&#35352;&#37682;&#37096;/dataentry/MK_Ent%20test/00_MkEnt(Ver3.0)&#2010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"/>
      <sheetName val="ｺｰﾄﾞ"/>
      <sheetName val="メニュー"/>
      <sheetName val="競技設定１"/>
      <sheetName val="競技設定２"/>
      <sheetName val="ファイル別設定"/>
      <sheetName val="登録情報設定"/>
      <sheetName val="分担金・無条件枠設定"/>
      <sheetName val="男子標準区分"/>
      <sheetName val="女子標準区分"/>
      <sheetName val="男子種目配置"/>
      <sheetName val="女子種目配置"/>
      <sheetName val="男子登録情報"/>
      <sheetName val="女子登録情報"/>
      <sheetName val="団体情報"/>
      <sheetName val="県"/>
      <sheetName val="男子種目情報"/>
      <sheetName val="女子種目情報"/>
    </sheetNames>
    <sheetDataSet>
      <sheetData sheetId="0"/>
      <sheetData sheetId="1">
        <row r="1">
          <cell r="B1" t="str">
            <v>ｺｰﾄﾞ!$A$2:$A$89</v>
          </cell>
          <cell r="E1" t="str">
            <v>ｺｰﾄﾞ!$D$2:$D$11</v>
          </cell>
          <cell r="G1" t="str">
            <v>ｺｰﾄﾞ!$G$2:$G$25</v>
          </cell>
          <cell r="H1" t="str">
            <v>ｺｰﾄﾞ!$H$2:$H$22</v>
          </cell>
          <cell r="J1" t="str">
            <v>ｺｰﾄﾞ!$J$2:$J$4</v>
          </cell>
          <cell r="K1" t="str">
            <v>ｺｰﾄﾞ!$K$2:$K$4</v>
          </cell>
          <cell r="N1" t="str">
            <v>ｺｰﾄﾞ!$M$2:$M$10</v>
          </cell>
          <cell r="P1" t="str">
            <v>ｺｰﾄﾞ!$O$2:$O$7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t07_M_Trk"/>
  <dimension ref="A1:D2639"/>
  <sheetViews>
    <sheetView topLeftCell="A1048576" workbookViewId="0">
      <selection sqref="A1:IV65536"/>
    </sheetView>
  </sheetViews>
  <sheetFormatPr defaultColWidth="9" defaultRowHeight="13.5" customHeight="1" zeroHeight="1" x14ac:dyDescent="0.15"/>
  <cols>
    <col min="1" max="4" width="9" style="43"/>
    <col min="5" max="16384" width="9" style="97"/>
  </cols>
  <sheetData>
    <row r="1" spans="1:4" hidden="1" x14ac:dyDescent="0.15">
      <c r="B1" s="97">
        <v>2637</v>
      </c>
      <c r="C1" s="43" t="s">
        <v>137</v>
      </c>
      <c r="D1" s="98"/>
    </row>
    <row r="2" spans="1:4" hidden="1" x14ac:dyDescent="0.15">
      <c r="A2" s="43" t="s">
        <v>22</v>
      </c>
      <c r="B2" s="97">
        <v>2684</v>
      </c>
      <c r="C2" s="43" t="s">
        <v>138</v>
      </c>
    </row>
    <row r="3" spans="1:4" hidden="1" x14ac:dyDescent="0.15">
      <c r="A3" s="43">
        <v>1</v>
      </c>
      <c r="B3" s="98" t="s">
        <v>139</v>
      </c>
      <c r="C3" s="99" t="s">
        <v>140</v>
      </c>
      <c r="D3" s="43" t="s">
        <v>141</v>
      </c>
    </row>
    <row r="4" spans="1:4" hidden="1" x14ac:dyDescent="0.15">
      <c r="A4" s="43">
        <v>2</v>
      </c>
      <c r="B4" s="43" t="s">
        <v>142</v>
      </c>
      <c r="C4" s="99" t="s">
        <v>140</v>
      </c>
      <c r="D4" s="43" t="s">
        <v>141</v>
      </c>
    </row>
    <row r="5" spans="1:4" hidden="1" x14ac:dyDescent="0.15">
      <c r="A5" s="43">
        <v>3</v>
      </c>
      <c r="B5" s="43" t="s">
        <v>143</v>
      </c>
      <c r="C5" s="99" t="s">
        <v>140</v>
      </c>
      <c r="D5" s="43" t="s">
        <v>141</v>
      </c>
    </row>
    <row r="6" spans="1:4" hidden="1" x14ac:dyDescent="0.15">
      <c r="A6" s="43">
        <v>4</v>
      </c>
      <c r="B6" s="43" t="s">
        <v>144</v>
      </c>
      <c r="C6" s="99" t="s">
        <v>140</v>
      </c>
      <c r="D6" s="43" t="s">
        <v>141</v>
      </c>
    </row>
    <row r="7" spans="1:4" hidden="1" x14ac:dyDescent="0.15">
      <c r="A7" s="43">
        <v>5</v>
      </c>
      <c r="B7" s="43" t="s">
        <v>142</v>
      </c>
      <c r="C7" s="99" t="s">
        <v>140</v>
      </c>
      <c r="D7" s="43" t="s">
        <v>141</v>
      </c>
    </row>
    <row r="8" spans="1:4" hidden="1" x14ac:dyDescent="0.15">
      <c r="A8" s="43">
        <v>6</v>
      </c>
      <c r="B8" s="43" t="s">
        <v>145</v>
      </c>
      <c r="C8" s="99" t="s">
        <v>140</v>
      </c>
      <c r="D8" s="43" t="s">
        <v>146</v>
      </c>
    </row>
    <row r="9" spans="1:4" hidden="1" x14ac:dyDescent="0.15">
      <c r="A9" s="43">
        <v>7</v>
      </c>
      <c r="B9" s="43" t="s">
        <v>147</v>
      </c>
      <c r="C9" s="99" t="s">
        <v>140</v>
      </c>
      <c r="D9" s="43" t="s">
        <v>146</v>
      </c>
    </row>
    <row r="10" spans="1:4" hidden="1" x14ac:dyDescent="0.15">
      <c r="A10" s="43">
        <v>8</v>
      </c>
      <c r="B10" s="43" t="s">
        <v>148</v>
      </c>
      <c r="C10" s="99" t="s">
        <v>140</v>
      </c>
      <c r="D10" s="43" t="s">
        <v>146</v>
      </c>
    </row>
    <row r="11" spans="1:4" hidden="1" x14ac:dyDescent="0.15">
      <c r="A11" s="43">
        <v>9</v>
      </c>
      <c r="B11" s="43" t="s">
        <v>149</v>
      </c>
      <c r="C11" s="99" t="s">
        <v>140</v>
      </c>
      <c r="D11" s="43" t="s">
        <v>146</v>
      </c>
    </row>
    <row r="12" spans="1:4" hidden="1" x14ac:dyDescent="0.15">
      <c r="A12" s="43">
        <v>10</v>
      </c>
      <c r="B12" s="43" t="s">
        <v>150</v>
      </c>
      <c r="C12" s="99" t="s">
        <v>140</v>
      </c>
      <c r="D12" s="43" t="s">
        <v>146</v>
      </c>
    </row>
    <row r="13" spans="1:4" hidden="1" x14ac:dyDescent="0.15">
      <c r="A13" s="43">
        <v>11</v>
      </c>
      <c r="B13" s="43" t="s">
        <v>151</v>
      </c>
      <c r="C13" s="99" t="s">
        <v>140</v>
      </c>
      <c r="D13" s="43" t="s">
        <v>146</v>
      </c>
    </row>
    <row r="14" spans="1:4" hidden="1" x14ac:dyDescent="0.15">
      <c r="A14" s="43">
        <v>12</v>
      </c>
      <c r="B14" s="43" t="s">
        <v>152</v>
      </c>
      <c r="C14" s="99" t="s">
        <v>140</v>
      </c>
      <c r="D14" s="43" t="s">
        <v>146</v>
      </c>
    </row>
    <row r="15" spans="1:4" hidden="1" x14ac:dyDescent="0.15">
      <c r="A15" s="43">
        <v>13</v>
      </c>
      <c r="B15" s="43" t="s">
        <v>143</v>
      </c>
      <c r="C15" s="99" t="s">
        <v>140</v>
      </c>
      <c r="D15" s="43" t="s">
        <v>146</v>
      </c>
    </row>
    <row r="16" spans="1:4" hidden="1" x14ac:dyDescent="0.15">
      <c r="A16" s="43">
        <v>14</v>
      </c>
      <c r="B16" s="43" t="s">
        <v>153</v>
      </c>
      <c r="C16" s="99" t="s">
        <v>140</v>
      </c>
      <c r="D16" s="43" t="s">
        <v>146</v>
      </c>
    </row>
    <row r="17" spans="1:4" hidden="1" x14ac:dyDescent="0.15">
      <c r="A17" s="43">
        <v>15</v>
      </c>
      <c r="B17" s="43" t="s">
        <v>143</v>
      </c>
      <c r="C17" s="99" t="s">
        <v>140</v>
      </c>
      <c r="D17" s="43" t="s">
        <v>146</v>
      </c>
    </row>
    <row r="18" spans="1:4" hidden="1" x14ac:dyDescent="0.15">
      <c r="A18" s="43">
        <v>16</v>
      </c>
      <c r="B18" s="43" t="s">
        <v>139</v>
      </c>
      <c r="C18" s="99" t="s">
        <v>140</v>
      </c>
      <c r="D18" s="43" t="s">
        <v>146</v>
      </c>
    </row>
    <row r="19" spans="1:4" hidden="1" x14ac:dyDescent="0.15">
      <c r="A19" s="43">
        <v>17</v>
      </c>
      <c r="B19" s="43" t="s">
        <v>154</v>
      </c>
      <c r="C19" s="99" t="s">
        <v>140</v>
      </c>
      <c r="D19" s="43" t="s">
        <v>146</v>
      </c>
    </row>
    <row r="20" spans="1:4" hidden="1" x14ac:dyDescent="0.15">
      <c r="A20" s="43">
        <v>18</v>
      </c>
      <c r="B20" s="43" t="s">
        <v>145</v>
      </c>
      <c r="C20" s="99" t="s">
        <v>140</v>
      </c>
      <c r="D20" s="43" t="s">
        <v>146</v>
      </c>
    </row>
    <row r="21" spans="1:4" hidden="1" x14ac:dyDescent="0.15">
      <c r="A21" s="43">
        <v>19</v>
      </c>
      <c r="B21" s="43" t="s">
        <v>155</v>
      </c>
      <c r="C21" s="99" t="s">
        <v>140</v>
      </c>
      <c r="D21" s="43" t="s">
        <v>146</v>
      </c>
    </row>
    <row r="22" spans="1:4" hidden="1" x14ac:dyDescent="0.15">
      <c r="A22" s="43">
        <v>20</v>
      </c>
      <c r="B22" s="43" t="s">
        <v>156</v>
      </c>
      <c r="C22" s="99" t="s">
        <v>140</v>
      </c>
      <c r="D22" s="43" t="s">
        <v>146</v>
      </c>
    </row>
    <row r="23" spans="1:4" hidden="1" x14ac:dyDescent="0.15">
      <c r="A23" s="43">
        <v>21</v>
      </c>
      <c r="B23" s="43" t="s">
        <v>144</v>
      </c>
      <c r="C23" s="99" t="s">
        <v>140</v>
      </c>
      <c r="D23" s="43" t="s">
        <v>146</v>
      </c>
    </row>
    <row r="24" spans="1:4" hidden="1" x14ac:dyDescent="0.15">
      <c r="A24" s="43">
        <v>22</v>
      </c>
      <c r="B24" s="43" t="s">
        <v>157</v>
      </c>
      <c r="C24" s="99" t="s">
        <v>140</v>
      </c>
      <c r="D24" s="43" t="s">
        <v>146</v>
      </c>
    </row>
    <row r="25" spans="1:4" hidden="1" x14ac:dyDescent="0.15">
      <c r="A25" s="43">
        <v>23</v>
      </c>
      <c r="B25" s="43" t="s">
        <v>149</v>
      </c>
      <c r="C25" s="99" t="s">
        <v>140</v>
      </c>
      <c r="D25" s="43" t="s">
        <v>146</v>
      </c>
    </row>
    <row r="26" spans="1:4" hidden="1" x14ac:dyDescent="0.15">
      <c r="A26" s="43">
        <v>24</v>
      </c>
      <c r="B26" s="43" t="s">
        <v>158</v>
      </c>
      <c r="C26" s="99" t="s">
        <v>140</v>
      </c>
      <c r="D26" s="43" t="s">
        <v>146</v>
      </c>
    </row>
    <row r="27" spans="1:4" hidden="1" x14ac:dyDescent="0.15">
      <c r="A27" s="43">
        <v>25</v>
      </c>
      <c r="B27" s="43" t="s">
        <v>158</v>
      </c>
      <c r="C27" s="99" t="s">
        <v>140</v>
      </c>
      <c r="D27" s="43" t="s">
        <v>146</v>
      </c>
    </row>
    <row r="28" spans="1:4" hidden="1" x14ac:dyDescent="0.15">
      <c r="A28" s="43">
        <v>26</v>
      </c>
      <c r="B28" s="43" t="s">
        <v>159</v>
      </c>
      <c r="C28" s="99" t="s">
        <v>140</v>
      </c>
      <c r="D28" s="43" t="s">
        <v>146</v>
      </c>
    </row>
    <row r="29" spans="1:4" hidden="1" x14ac:dyDescent="0.15">
      <c r="A29" s="43">
        <v>27</v>
      </c>
      <c r="B29" s="43" t="s">
        <v>160</v>
      </c>
      <c r="C29" s="99" t="s">
        <v>140</v>
      </c>
      <c r="D29" s="43" t="s">
        <v>146</v>
      </c>
    </row>
    <row r="30" spans="1:4" hidden="1" x14ac:dyDescent="0.15">
      <c r="A30" s="43">
        <v>28</v>
      </c>
      <c r="B30" s="43" t="s">
        <v>158</v>
      </c>
      <c r="C30" s="99" t="s">
        <v>140</v>
      </c>
      <c r="D30" s="43" t="s">
        <v>146</v>
      </c>
    </row>
    <row r="31" spans="1:4" hidden="1" x14ac:dyDescent="0.15">
      <c r="A31" s="43">
        <v>29</v>
      </c>
      <c r="B31" s="43" t="s">
        <v>158</v>
      </c>
      <c r="C31" s="99" t="s">
        <v>140</v>
      </c>
      <c r="D31" s="43" t="s">
        <v>146</v>
      </c>
    </row>
    <row r="32" spans="1:4" hidden="1" x14ac:dyDescent="0.15">
      <c r="A32" s="43">
        <v>30</v>
      </c>
      <c r="B32" s="43" t="s">
        <v>147</v>
      </c>
      <c r="C32" s="99" t="s">
        <v>140</v>
      </c>
      <c r="D32" s="43" t="s">
        <v>146</v>
      </c>
    </row>
    <row r="33" spans="1:4" hidden="1" x14ac:dyDescent="0.15">
      <c r="A33" s="43">
        <v>31</v>
      </c>
      <c r="B33" s="43" t="s">
        <v>147</v>
      </c>
      <c r="C33" s="99" t="s">
        <v>140</v>
      </c>
      <c r="D33" s="43" t="s">
        <v>146</v>
      </c>
    </row>
    <row r="34" spans="1:4" hidden="1" x14ac:dyDescent="0.15">
      <c r="A34" s="43">
        <v>32</v>
      </c>
      <c r="B34" s="43" t="s">
        <v>142</v>
      </c>
      <c r="C34" s="99" t="s">
        <v>140</v>
      </c>
      <c r="D34" s="43" t="s">
        <v>146</v>
      </c>
    </row>
    <row r="35" spans="1:4" hidden="1" x14ac:dyDescent="0.15">
      <c r="A35" s="43">
        <v>33</v>
      </c>
      <c r="B35" s="43" t="s">
        <v>155</v>
      </c>
      <c r="C35" s="99" t="s">
        <v>140</v>
      </c>
      <c r="D35" s="43" t="s">
        <v>146</v>
      </c>
    </row>
    <row r="36" spans="1:4" hidden="1" x14ac:dyDescent="0.15">
      <c r="A36" s="43">
        <v>34</v>
      </c>
      <c r="B36" s="43" t="s">
        <v>148</v>
      </c>
      <c r="C36" s="99" t="s">
        <v>140</v>
      </c>
      <c r="D36" s="43" t="s">
        <v>146</v>
      </c>
    </row>
    <row r="37" spans="1:4" hidden="1" x14ac:dyDescent="0.15">
      <c r="A37" s="43">
        <v>35</v>
      </c>
      <c r="B37" s="43" t="s">
        <v>149</v>
      </c>
      <c r="C37" s="99" t="s">
        <v>140</v>
      </c>
      <c r="D37" s="43" t="s">
        <v>146</v>
      </c>
    </row>
    <row r="38" spans="1:4" hidden="1" x14ac:dyDescent="0.15">
      <c r="A38" s="43">
        <v>36</v>
      </c>
      <c r="B38" s="43" t="s">
        <v>149</v>
      </c>
      <c r="C38" s="99" t="s">
        <v>140</v>
      </c>
      <c r="D38" s="43" t="s">
        <v>146</v>
      </c>
    </row>
    <row r="39" spans="1:4" hidden="1" x14ac:dyDescent="0.15">
      <c r="A39" s="43">
        <v>37</v>
      </c>
      <c r="B39" s="43" t="s">
        <v>161</v>
      </c>
      <c r="C39" s="99" t="s">
        <v>140</v>
      </c>
      <c r="D39" s="43" t="s">
        <v>146</v>
      </c>
    </row>
    <row r="40" spans="1:4" hidden="1" x14ac:dyDescent="0.15">
      <c r="A40" s="43">
        <v>38</v>
      </c>
      <c r="B40" s="43" t="s">
        <v>150</v>
      </c>
      <c r="C40" s="99" t="s">
        <v>140</v>
      </c>
      <c r="D40" s="43" t="s">
        <v>146</v>
      </c>
    </row>
    <row r="41" spans="1:4" hidden="1" x14ac:dyDescent="0.15">
      <c r="A41" s="43">
        <v>39</v>
      </c>
      <c r="B41" s="43" t="s">
        <v>162</v>
      </c>
      <c r="C41" s="99" t="s">
        <v>140</v>
      </c>
      <c r="D41" s="43" t="s">
        <v>146</v>
      </c>
    </row>
    <row r="42" spans="1:4" hidden="1" x14ac:dyDescent="0.15">
      <c r="A42" s="43">
        <v>40</v>
      </c>
      <c r="B42" s="43" t="s">
        <v>160</v>
      </c>
      <c r="C42" s="99" t="s">
        <v>140</v>
      </c>
      <c r="D42" s="43" t="s">
        <v>146</v>
      </c>
    </row>
    <row r="43" spans="1:4" hidden="1" x14ac:dyDescent="0.15">
      <c r="A43" s="43">
        <v>41</v>
      </c>
      <c r="B43" s="43" t="s">
        <v>163</v>
      </c>
      <c r="C43" s="99" t="s">
        <v>140</v>
      </c>
      <c r="D43" s="43" t="s">
        <v>146</v>
      </c>
    </row>
    <row r="44" spans="1:4" hidden="1" x14ac:dyDescent="0.15">
      <c r="A44" s="43">
        <v>42</v>
      </c>
      <c r="B44" s="43" t="s">
        <v>160</v>
      </c>
      <c r="C44" s="99" t="s">
        <v>140</v>
      </c>
      <c r="D44" s="43" t="s">
        <v>146</v>
      </c>
    </row>
    <row r="45" spans="1:4" hidden="1" x14ac:dyDescent="0.15">
      <c r="A45" s="43">
        <v>43</v>
      </c>
      <c r="B45" s="43" t="s">
        <v>142</v>
      </c>
      <c r="C45" s="99" t="s">
        <v>140</v>
      </c>
      <c r="D45" s="43" t="s">
        <v>146</v>
      </c>
    </row>
    <row r="46" spans="1:4" hidden="1" x14ac:dyDescent="0.15">
      <c r="A46" s="43">
        <v>44</v>
      </c>
      <c r="B46" s="43" t="s">
        <v>158</v>
      </c>
      <c r="C46" s="99" t="s">
        <v>140</v>
      </c>
      <c r="D46" s="43" t="s">
        <v>164</v>
      </c>
    </row>
    <row r="47" spans="1:4" hidden="1" x14ac:dyDescent="0.15">
      <c r="A47" s="43">
        <v>45</v>
      </c>
      <c r="B47" s="43" t="s">
        <v>155</v>
      </c>
      <c r="C47" s="99" t="s">
        <v>140</v>
      </c>
      <c r="D47" s="43" t="s">
        <v>164</v>
      </c>
    </row>
    <row r="48" spans="1:4" hidden="1" x14ac:dyDescent="0.15">
      <c r="A48" s="43">
        <v>46</v>
      </c>
      <c r="B48" s="43" t="s">
        <v>149</v>
      </c>
      <c r="C48" s="99" t="s">
        <v>140</v>
      </c>
      <c r="D48" s="43" t="s">
        <v>164</v>
      </c>
    </row>
    <row r="49" spans="1:4" hidden="1" x14ac:dyDescent="0.15">
      <c r="A49" s="43">
        <v>47</v>
      </c>
      <c r="B49" s="43" t="s">
        <v>139</v>
      </c>
      <c r="C49" s="99" t="s">
        <v>140</v>
      </c>
      <c r="D49" s="43" t="s">
        <v>164</v>
      </c>
    </row>
    <row r="50" spans="1:4" hidden="1" x14ac:dyDescent="0.15">
      <c r="A50" s="43">
        <v>48</v>
      </c>
      <c r="B50" s="43" t="s">
        <v>163</v>
      </c>
      <c r="C50" s="99" t="s">
        <v>140</v>
      </c>
      <c r="D50" s="43" t="s">
        <v>164</v>
      </c>
    </row>
    <row r="51" spans="1:4" hidden="1" x14ac:dyDescent="0.15">
      <c r="A51" s="43">
        <v>49</v>
      </c>
      <c r="B51" s="43" t="s">
        <v>149</v>
      </c>
      <c r="C51" s="99" t="s">
        <v>140</v>
      </c>
      <c r="D51" s="43" t="s">
        <v>164</v>
      </c>
    </row>
    <row r="52" spans="1:4" hidden="1" x14ac:dyDescent="0.15">
      <c r="A52" s="43">
        <v>50</v>
      </c>
      <c r="B52" s="43" t="s">
        <v>161</v>
      </c>
      <c r="C52" s="99" t="s">
        <v>140</v>
      </c>
      <c r="D52" s="43" t="s">
        <v>164</v>
      </c>
    </row>
    <row r="53" spans="1:4" hidden="1" x14ac:dyDescent="0.15">
      <c r="A53" s="43">
        <v>51</v>
      </c>
      <c r="B53" s="43" t="s">
        <v>142</v>
      </c>
      <c r="C53" s="99" t="s">
        <v>140</v>
      </c>
      <c r="D53" s="43" t="s">
        <v>164</v>
      </c>
    </row>
    <row r="54" spans="1:4" hidden="1" x14ac:dyDescent="0.15">
      <c r="A54" s="43">
        <v>52</v>
      </c>
      <c r="B54" s="43" t="s">
        <v>165</v>
      </c>
      <c r="C54" s="99" t="s">
        <v>140</v>
      </c>
      <c r="D54" s="43" t="s">
        <v>164</v>
      </c>
    </row>
    <row r="55" spans="1:4" hidden="1" x14ac:dyDescent="0.15">
      <c r="A55" s="43">
        <v>53</v>
      </c>
      <c r="B55" s="43" t="s">
        <v>142</v>
      </c>
      <c r="C55" s="99" t="s">
        <v>140</v>
      </c>
      <c r="D55" s="43" t="s">
        <v>164</v>
      </c>
    </row>
    <row r="56" spans="1:4" hidden="1" x14ac:dyDescent="0.15">
      <c r="A56" s="43">
        <v>54</v>
      </c>
      <c r="B56" s="43" t="s">
        <v>166</v>
      </c>
      <c r="C56" s="99" t="s">
        <v>140</v>
      </c>
      <c r="D56" s="43" t="s">
        <v>164</v>
      </c>
    </row>
    <row r="57" spans="1:4" hidden="1" x14ac:dyDescent="0.15">
      <c r="A57" s="43">
        <v>55</v>
      </c>
      <c r="B57" s="43" t="s">
        <v>166</v>
      </c>
      <c r="C57" s="99" t="s">
        <v>140</v>
      </c>
      <c r="D57" s="43" t="s">
        <v>164</v>
      </c>
    </row>
    <row r="58" spans="1:4" hidden="1" x14ac:dyDescent="0.15">
      <c r="A58" s="43">
        <v>56</v>
      </c>
      <c r="B58" s="43" t="s">
        <v>156</v>
      </c>
      <c r="C58" s="99" t="s">
        <v>140</v>
      </c>
      <c r="D58" s="43" t="s">
        <v>164</v>
      </c>
    </row>
    <row r="59" spans="1:4" hidden="1" x14ac:dyDescent="0.15">
      <c r="A59" s="43">
        <v>57</v>
      </c>
      <c r="B59" s="43" t="s">
        <v>167</v>
      </c>
      <c r="C59" s="99" t="s">
        <v>140</v>
      </c>
      <c r="D59" s="43" t="s">
        <v>164</v>
      </c>
    </row>
    <row r="60" spans="1:4" hidden="1" x14ac:dyDescent="0.15">
      <c r="A60" s="43">
        <v>58</v>
      </c>
      <c r="B60" s="43" t="s">
        <v>154</v>
      </c>
      <c r="C60" s="99" t="s">
        <v>140</v>
      </c>
      <c r="D60" s="43" t="s">
        <v>164</v>
      </c>
    </row>
    <row r="61" spans="1:4" hidden="1" x14ac:dyDescent="0.15">
      <c r="A61" s="43">
        <v>59</v>
      </c>
      <c r="B61" s="43" t="s">
        <v>160</v>
      </c>
      <c r="C61" s="99" t="s">
        <v>140</v>
      </c>
      <c r="D61" s="43" t="s">
        <v>164</v>
      </c>
    </row>
    <row r="62" spans="1:4" hidden="1" x14ac:dyDescent="0.15">
      <c r="A62" s="43">
        <v>60</v>
      </c>
      <c r="B62" s="43" t="s">
        <v>149</v>
      </c>
      <c r="C62" s="99" t="s">
        <v>140</v>
      </c>
      <c r="D62" s="43" t="s">
        <v>164</v>
      </c>
    </row>
    <row r="63" spans="1:4" hidden="1" x14ac:dyDescent="0.15">
      <c r="A63" s="43">
        <v>61</v>
      </c>
      <c r="B63" s="43" t="s">
        <v>143</v>
      </c>
      <c r="C63" s="99" t="s">
        <v>140</v>
      </c>
      <c r="D63" s="43" t="s">
        <v>164</v>
      </c>
    </row>
    <row r="64" spans="1:4" hidden="1" x14ac:dyDescent="0.15">
      <c r="A64" s="43">
        <v>62</v>
      </c>
      <c r="B64" s="43" t="s">
        <v>143</v>
      </c>
      <c r="C64" s="99" t="s">
        <v>140</v>
      </c>
      <c r="D64" s="43" t="s">
        <v>164</v>
      </c>
    </row>
    <row r="65" spans="1:4" hidden="1" x14ac:dyDescent="0.15">
      <c r="A65" s="43">
        <v>63</v>
      </c>
      <c r="B65" s="43" t="s">
        <v>144</v>
      </c>
      <c r="C65" s="99" t="s">
        <v>140</v>
      </c>
      <c r="D65" s="43" t="s">
        <v>164</v>
      </c>
    </row>
    <row r="66" spans="1:4" hidden="1" x14ac:dyDescent="0.15">
      <c r="A66" s="43">
        <v>64</v>
      </c>
      <c r="B66" s="43" t="s">
        <v>160</v>
      </c>
      <c r="C66" s="99" t="s">
        <v>140</v>
      </c>
      <c r="D66" s="43" t="s">
        <v>164</v>
      </c>
    </row>
    <row r="67" spans="1:4" hidden="1" x14ac:dyDescent="0.15">
      <c r="A67" s="43">
        <v>65</v>
      </c>
      <c r="B67" s="43" t="s">
        <v>147</v>
      </c>
      <c r="C67" s="99" t="s">
        <v>140</v>
      </c>
      <c r="D67" s="43" t="s">
        <v>164</v>
      </c>
    </row>
    <row r="68" spans="1:4" hidden="1" x14ac:dyDescent="0.15">
      <c r="A68" s="43">
        <v>66</v>
      </c>
      <c r="B68" s="43" t="s">
        <v>152</v>
      </c>
      <c r="C68" s="99" t="s">
        <v>140</v>
      </c>
      <c r="D68" s="43" t="s">
        <v>164</v>
      </c>
    </row>
    <row r="69" spans="1:4" hidden="1" x14ac:dyDescent="0.15">
      <c r="A69" s="43">
        <v>67</v>
      </c>
      <c r="B69" s="43" t="s">
        <v>157</v>
      </c>
      <c r="C69" s="99" t="s">
        <v>140</v>
      </c>
      <c r="D69" s="43" t="s">
        <v>164</v>
      </c>
    </row>
    <row r="70" spans="1:4" hidden="1" x14ac:dyDescent="0.15">
      <c r="A70" s="43">
        <v>68</v>
      </c>
      <c r="B70" s="43" t="s">
        <v>163</v>
      </c>
      <c r="C70" s="99" t="s">
        <v>140</v>
      </c>
      <c r="D70" s="43" t="s">
        <v>164</v>
      </c>
    </row>
    <row r="71" spans="1:4" hidden="1" x14ac:dyDescent="0.15">
      <c r="A71" s="43">
        <v>69</v>
      </c>
      <c r="B71" s="43" t="s">
        <v>161</v>
      </c>
      <c r="C71" s="99" t="s">
        <v>140</v>
      </c>
      <c r="D71" s="43" t="s">
        <v>164</v>
      </c>
    </row>
    <row r="72" spans="1:4" hidden="1" x14ac:dyDescent="0.15">
      <c r="A72" s="43">
        <v>70</v>
      </c>
      <c r="B72" s="43" t="s">
        <v>139</v>
      </c>
      <c r="C72" s="99" t="s">
        <v>140</v>
      </c>
      <c r="D72" s="43" t="s">
        <v>164</v>
      </c>
    </row>
    <row r="73" spans="1:4" hidden="1" x14ac:dyDescent="0.15">
      <c r="A73" s="43">
        <v>71</v>
      </c>
      <c r="B73" s="43" t="s">
        <v>150</v>
      </c>
      <c r="C73" s="99" t="s">
        <v>140</v>
      </c>
      <c r="D73" s="43" t="s">
        <v>164</v>
      </c>
    </row>
    <row r="74" spans="1:4" hidden="1" x14ac:dyDescent="0.15">
      <c r="A74" s="43">
        <v>72</v>
      </c>
      <c r="B74" s="43" t="s">
        <v>142</v>
      </c>
      <c r="C74" s="99" t="s">
        <v>140</v>
      </c>
      <c r="D74" s="43" t="s">
        <v>164</v>
      </c>
    </row>
    <row r="75" spans="1:4" hidden="1" x14ac:dyDescent="0.15">
      <c r="A75" s="43">
        <v>73</v>
      </c>
      <c r="B75" s="43" t="s">
        <v>139</v>
      </c>
      <c r="C75" s="99" t="s">
        <v>140</v>
      </c>
      <c r="D75" s="43" t="s">
        <v>164</v>
      </c>
    </row>
    <row r="76" spans="1:4" hidden="1" x14ac:dyDescent="0.15">
      <c r="A76" s="43">
        <v>74</v>
      </c>
      <c r="B76" s="43" t="s">
        <v>160</v>
      </c>
      <c r="C76" s="99" t="s">
        <v>140</v>
      </c>
      <c r="D76" s="43" t="s">
        <v>164</v>
      </c>
    </row>
    <row r="77" spans="1:4" hidden="1" x14ac:dyDescent="0.15">
      <c r="A77" s="43">
        <v>75</v>
      </c>
      <c r="B77" s="43" t="s">
        <v>158</v>
      </c>
      <c r="C77" s="99" t="s">
        <v>140</v>
      </c>
      <c r="D77" s="43" t="s">
        <v>164</v>
      </c>
    </row>
    <row r="78" spans="1:4" hidden="1" x14ac:dyDescent="0.15">
      <c r="A78" s="43">
        <v>76</v>
      </c>
      <c r="B78" s="43" t="s">
        <v>165</v>
      </c>
      <c r="C78" s="99" t="s">
        <v>140</v>
      </c>
      <c r="D78" s="43" t="s">
        <v>168</v>
      </c>
    </row>
    <row r="79" spans="1:4" hidden="1" x14ac:dyDescent="0.15">
      <c r="A79" s="43">
        <v>77</v>
      </c>
      <c r="B79" s="43" t="s">
        <v>160</v>
      </c>
      <c r="C79" s="99" t="s">
        <v>140</v>
      </c>
      <c r="D79" s="43" t="s">
        <v>168</v>
      </c>
    </row>
    <row r="80" spans="1:4" hidden="1" x14ac:dyDescent="0.15">
      <c r="A80" s="43">
        <v>78</v>
      </c>
      <c r="B80" s="43" t="s">
        <v>159</v>
      </c>
      <c r="C80" s="99" t="s">
        <v>140</v>
      </c>
      <c r="D80" s="43" t="s">
        <v>168</v>
      </c>
    </row>
    <row r="81" spans="1:4" hidden="1" x14ac:dyDescent="0.15">
      <c r="A81" s="43">
        <v>79</v>
      </c>
      <c r="B81" s="43" t="s">
        <v>158</v>
      </c>
      <c r="C81" s="99" t="s">
        <v>140</v>
      </c>
      <c r="D81" s="43" t="s">
        <v>168</v>
      </c>
    </row>
    <row r="82" spans="1:4" hidden="1" x14ac:dyDescent="0.15">
      <c r="A82" s="43">
        <v>80</v>
      </c>
      <c r="B82" s="43" t="s">
        <v>165</v>
      </c>
      <c r="C82" s="99" t="s">
        <v>140</v>
      </c>
      <c r="D82" s="43" t="s">
        <v>168</v>
      </c>
    </row>
    <row r="83" spans="1:4" hidden="1" x14ac:dyDescent="0.15">
      <c r="A83" s="43">
        <v>81</v>
      </c>
      <c r="B83" s="43" t="s">
        <v>147</v>
      </c>
      <c r="C83" s="99" t="s">
        <v>140</v>
      </c>
      <c r="D83" s="43" t="s">
        <v>168</v>
      </c>
    </row>
    <row r="84" spans="1:4" hidden="1" x14ac:dyDescent="0.15">
      <c r="A84" s="43">
        <v>82</v>
      </c>
      <c r="B84" s="43" t="s">
        <v>143</v>
      </c>
      <c r="C84" s="99" t="s">
        <v>140</v>
      </c>
      <c r="D84" s="43" t="s">
        <v>168</v>
      </c>
    </row>
    <row r="85" spans="1:4" hidden="1" x14ac:dyDescent="0.15">
      <c r="A85" s="43">
        <v>83</v>
      </c>
      <c r="B85" s="43" t="s">
        <v>169</v>
      </c>
      <c r="C85" s="99" t="s">
        <v>140</v>
      </c>
      <c r="D85" s="43" t="s">
        <v>168</v>
      </c>
    </row>
    <row r="86" spans="1:4" hidden="1" x14ac:dyDescent="0.15">
      <c r="A86" s="43">
        <v>84</v>
      </c>
      <c r="B86" s="43" t="s">
        <v>147</v>
      </c>
      <c r="C86" s="99" t="s">
        <v>140</v>
      </c>
      <c r="D86" s="43" t="s">
        <v>168</v>
      </c>
    </row>
    <row r="87" spans="1:4" hidden="1" x14ac:dyDescent="0.15">
      <c r="A87" s="43">
        <v>85</v>
      </c>
      <c r="B87" s="43" t="s">
        <v>155</v>
      </c>
      <c r="C87" s="99" t="s">
        <v>140</v>
      </c>
      <c r="D87" s="43" t="s">
        <v>168</v>
      </c>
    </row>
    <row r="88" spans="1:4" hidden="1" x14ac:dyDescent="0.15">
      <c r="A88" s="43">
        <v>86</v>
      </c>
      <c r="B88" s="43" t="s">
        <v>144</v>
      </c>
      <c r="C88" s="99" t="s">
        <v>140</v>
      </c>
      <c r="D88" s="43" t="s">
        <v>168</v>
      </c>
    </row>
    <row r="89" spans="1:4" hidden="1" x14ac:dyDescent="0.15">
      <c r="A89" s="43">
        <v>87</v>
      </c>
      <c r="B89" s="43" t="s">
        <v>152</v>
      </c>
      <c r="C89" s="99" t="s">
        <v>140</v>
      </c>
      <c r="D89" s="43" t="s">
        <v>168</v>
      </c>
    </row>
    <row r="90" spans="1:4" hidden="1" x14ac:dyDescent="0.15">
      <c r="A90" s="43">
        <v>88</v>
      </c>
      <c r="B90" s="43" t="s">
        <v>160</v>
      </c>
      <c r="C90" s="99" t="s">
        <v>140</v>
      </c>
      <c r="D90" s="43" t="s">
        <v>168</v>
      </c>
    </row>
    <row r="91" spans="1:4" hidden="1" x14ac:dyDescent="0.15">
      <c r="A91" s="43">
        <v>89</v>
      </c>
      <c r="B91" s="43" t="s">
        <v>170</v>
      </c>
      <c r="C91" s="99" t="s">
        <v>140</v>
      </c>
      <c r="D91" s="43" t="s">
        <v>168</v>
      </c>
    </row>
    <row r="92" spans="1:4" hidden="1" x14ac:dyDescent="0.15">
      <c r="A92" s="43">
        <v>90</v>
      </c>
      <c r="B92" s="43" t="s">
        <v>145</v>
      </c>
      <c r="C92" s="99" t="s">
        <v>140</v>
      </c>
      <c r="D92" s="43" t="s">
        <v>168</v>
      </c>
    </row>
    <row r="93" spans="1:4" hidden="1" x14ac:dyDescent="0.15">
      <c r="A93" s="43">
        <v>91</v>
      </c>
      <c r="B93" s="43" t="s">
        <v>169</v>
      </c>
      <c r="C93" s="99" t="s">
        <v>140</v>
      </c>
      <c r="D93" s="43" t="s">
        <v>168</v>
      </c>
    </row>
    <row r="94" spans="1:4" hidden="1" x14ac:dyDescent="0.15">
      <c r="A94" s="43">
        <v>92</v>
      </c>
      <c r="B94" s="43" t="s">
        <v>167</v>
      </c>
      <c r="C94" s="99" t="s">
        <v>140</v>
      </c>
      <c r="D94" s="43" t="s">
        <v>168</v>
      </c>
    </row>
    <row r="95" spans="1:4" hidden="1" x14ac:dyDescent="0.15">
      <c r="A95" s="43">
        <v>93</v>
      </c>
      <c r="B95" s="43" t="s">
        <v>161</v>
      </c>
      <c r="C95" s="99" t="s">
        <v>140</v>
      </c>
      <c r="D95" s="43" t="s">
        <v>168</v>
      </c>
    </row>
    <row r="96" spans="1:4" hidden="1" x14ac:dyDescent="0.15">
      <c r="A96" s="43">
        <v>94</v>
      </c>
      <c r="B96" s="43" t="s">
        <v>165</v>
      </c>
      <c r="C96" s="99" t="s">
        <v>140</v>
      </c>
      <c r="D96" s="43" t="s">
        <v>168</v>
      </c>
    </row>
    <row r="97" spans="1:4" hidden="1" x14ac:dyDescent="0.15">
      <c r="A97" s="43">
        <v>95</v>
      </c>
      <c r="B97" s="43" t="s">
        <v>157</v>
      </c>
      <c r="C97" s="99" t="s">
        <v>140</v>
      </c>
      <c r="D97" s="43" t="s">
        <v>168</v>
      </c>
    </row>
    <row r="98" spans="1:4" hidden="1" x14ac:dyDescent="0.15">
      <c r="A98" s="43">
        <v>96</v>
      </c>
      <c r="B98" s="43" t="s">
        <v>148</v>
      </c>
      <c r="C98" s="99" t="s">
        <v>140</v>
      </c>
      <c r="D98" s="43" t="s">
        <v>168</v>
      </c>
    </row>
    <row r="99" spans="1:4" hidden="1" x14ac:dyDescent="0.15">
      <c r="A99" s="43">
        <v>97</v>
      </c>
      <c r="B99" s="43" t="s">
        <v>142</v>
      </c>
      <c r="C99" s="99" t="s">
        <v>140</v>
      </c>
      <c r="D99" s="43" t="s">
        <v>168</v>
      </c>
    </row>
    <row r="100" spans="1:4" hidden="1" x14ac:dyDescent="0.15">
      <c r="A100" s="43">
        <v>98</v>
      </c>
      <c r="B100" s="43" t="s">
        <v>159</v>
      </c>
      <c r="C100" s="99" t="s">
        <v>140</v>
      </c>
      <c r="D100" s="43" t="s">
        <v>168</v>
      </c>
    </row>
    <row r="101" spans="1:4" hidden="1" x14ac:dyDescent="0.15">
      <c r="A101" s="43">
        <v>99</v>
      </c>
      <c r="B101" s="43" t="s">
        <v>147</v>
      </c>
      <c r="C101" s="99" t="s">
        <v>140</v>
      </c>
      <c r="D101" s="43" t="s">
        <v>168</v>
      </c>
    </row>
    <row r="102" spans="1:4" hidden="1" x14ac:dyDescent="0.15">
      <c r="A102" s="43">
        <v>100</v>
      </c>
      <c r="B102" s="43" t="s">
        <v>161</v>
      </c>
      <c r="C102" s="99" t="s">
        <v>140</v>
      </c>
      <c r="D102" s="43" t="s">
        <v>168</v>
      </c>
    </row>
    <row r="103" spans="1:4" hidden="1" x14ac:dyDescent="0.15">
      <c r="A103" s="43">
        <v>101</v>
      </c>
      <c r="B103" s="43" t="s">
        <v>149</v>
      </c>
      <c r="C103" s="99" t="s">
        <v>140</v>
      </c>
      <c r="D103" s="43" t="s">
        <v>168</v>
      </c>
    </row>
    <row r="104" spans="1:4" hidden="1" x14ac:dyDescent="0.15">
      <c r="A104" s="43">
        <v>102</v>
      </c>
      <c r="B104" s="43" t="s">
        <v>143</v>
      </c>
      <c r="C104" s="99" t="s">
        <v>140</v>
      </c>
      <c r="D104" s="43" t="s">
        <v>168</v>
      </c>
    </row>
    <row r="105" spans="1:4" hidden="1" x14ac:dyDescent="0.15">
      <c r="A105" s="43">
        <v>103</v>
      </c>
      <c r="B105" s="43" t="s">
        <v>171</v>
      </c>
      <c r="C105" s="99" t="s">
        <v>140</v>
      </c>
      <c r="D105" s="43" t="s">
        <v>168</v>
      </c>
    </row>
    <row r="106" spans="1:4" hidden="1" x14ac:dyDescent="0.15">
      <c r="A106" s="43">
        <v>104</v>
      </c>
      <c r="B106" s="43" t="s">
        <v>149</v>
      </c>
      <c r="C106" s="99" t="s">
        <v>140</v>
      </c>
      <c r="D106" s="43" t="s">
        <v>168</v>
      </c>
    </row>
    <row r="107" spans="1:4" hidden="1" x14ac:dyDescent="0.15">
      <c r="A107" s="43">
        <v>105</v>
      </c>
      <c r="B107" s="43" t="s">
        <v>158</v>
      </c>
      <c r="C107" s="99" t="s">
        <v>140</v>
      </c>
      <c r="D107" s="43" t="s">
        <v>168</v>
      </c>
    </row>
    <row r="108" spans="1:4" hidden="1" x14ac:dyDescent="0.15">
      <c r="A108" s="43">
        <v>106</v>
      </c>
      <c r="B108" s="43" t="s">
        <v>165</v>
      </c>
      <c r="C108" s="99" t="s">
        <v>140</v>
      </c>
      <c r="D108" s="43" t="s">
        <v>168</v>
      </c>
    </row>
    <row r="109" spans="1:4" hidden="1" x14ac:dyDescent="0.15">
      <c r="A109" s="43">
        <v>107</v>
      </c>
      <c r="B109" s="43" t="s">
        <v>165</v>
      </c>
      <c r="C109" s="99" t="s">
        <v>140</v>
      </c>
      <c r="D109" s="43" t="s">
        <v>168</v>
      </c>
    </row>
    <row r="110" spans="1:4" hidden="1" x14ac:dyDescent="0.15">
      <c r="A110" s="43">
        <v>108</v>
      </c>
      <c r="B110" s="43" t="s">
        <v>172</v>
      </c>
      <c r="C110" s="99" t="s">
        <v>140</v>
      </c>
      <c r="D110" s="43" t="s">
        <v>173</v>
      </c>
    </row>
    <row r="111" spans="1:4" hidden="1" x14ac:dyDescent="0.15">
      <c r="A111" s="43">
        <v>109</v>
      </c>
      <c r="B111" s="43" t="s">
        <v>165</v>
      </c>
      <c r="C111" s="99" t="s">
        <v>140</v>
      </c>
      <c r="D111" s="43" t="s">
        <v>173</v>
      </c>
    </row>
    <row r="112" spans="1:4" hidden="1" x14ac:dyDescent="0.15">
      <c r="A112" s="43">
        <v>110</v>
      </c>
      <c r="B112" s="43" t="s">
        <v>167</v>
      </c>
      <c r="C112" s="99" t="s">
        <v>140</v>
      </c>
      <c r="D112" s="43" t="s">
        <v>173</v>
      </c>
    </row>
    <row r="113" spans="1:4" hidden="1" x14ac:dyDescent="0.15">
      <c r="A113" s="43">
        <v>111</v>
      </c>
      <c r="B113" s="43" t="s">
        <v>145</v>
      </c>
      <c r="C113" s="99" t="s">
        <v>140</v>
      </c>
      <c r="D113" s="43" t="s">
        <v>173</v>
      </c>
    </row>
    <row r="114" spans="1:4" hidden="1" x14ac:dyDescent="0.15">
      <c r="A114" s="43">
        <v>112</v>
      </c>
      <c r="B114" s="43" t="s">
        <v>143</v>
      </c>
      <c r="C114" s="99" t="s">
        <v>140</v>
      </c>
      <c r="D114" s="43" t="s">
        <v>173</v>
      </c>
    </row>
    <row r="115" spans="1:4" hidden="1" x14ac:dyDescent="0.15">
      <c r="A115" s="43">
        <v>113</v>
      </c>
      <c r="B115" s="43" t="s">
        <v>160</v>
      </c>
      <c r="C115" s="99" t="s">
        <v>140</v>
      </c>
      <c r="D115" s="43" t="s">
        <v>173</v>
      </c>
    </row>
    <row r="116" spans="1:4" hidden="1" x14ac:dyDescent="0.15">
      <c r="A116" s="43">
        <v>114</v>
      </c>
      <c r="B116" s="43" t="s">
        <v>147</v>
      </c>
      <c r="C116" s="99" t="s">
        <v>140</v>
      </c>
      <c r="D116" s="43" t="s">
        <v>173</v>
      </c>
    </row>
    <row r="117" spans="1:4" hidden="1" x14ac:dyDescent="0.15">
      <c r="A117" s="43">
        <v>115</v>
      </c>
      <c r="B117" s="43" t="s">
        <v>147</v>
      </c>
      <c r="C117" s="99" t="s">
        <v>140</v>
      </c>
      <c r="D117" s="43" t="s">
        <v>173</v>
      </c>
    </row>
    <row r="118" spans="1:4" hidden="1" x14ac:dyDescent="0.15">
      <c r="A118" s="43">
        <v>116</v>
      </c>
      <c r="B118" s="43" t="s">
        <v>149</v>
      </c>
      <c r="C118" s="99" t="s">
        <v>140</v>
      </c>
      <c r="D118" s="43" t="s">
        <v>173</v>
      </c>
    </row>
    <row r="119" spans="1:4" hidden="1" x14ac:dyDescent="0.15">
      <c r="A119" s="43">
        <v>117</v>
      </c>
      <c r="B119" s="43" t="s">
        <v>171</v>
      </c>
      <c r="C119" s="99" t="s">
        <v>140</v>
      </c>
      <c r="D119" s="43" t="s">
        <v>173</v>
      </c>
    </row>
    <row r="120" spans="1:4" hidden="1" x14ac:dyDescent="0.15">
      <c r="A120" s="43">
        <v>118</v>
      </c>
      <c r="B120" s="43" t="s">
        <v>149</v>
      </c>
      <c r="C120" s="99" t="s">
        <v>140</v>
      </c>
      <c r="D120" s="43" t="s">
        <v>173</v>
      </c>
    </row>
    <row r="121" spans="1:4" hidden="1" x14ac:dyDescent="0.15">
      <c r="A121" s="43">
        <v>119</v>
      </c>
      <c r="B121" s="43" t="s">
        <v>149</v>
      </c>
      <c r="C121" s="99" t="s">
        <v>140</v>
      </c>
      <c r="D121" s="43" t="s">
        <v>173</v>
      </c>
    </row>
    <row r="122" spans="1:4" hidden="1" x14ac:dyDescent="0.15">
      <c r="A122" s="43">
        <v>120</v>
      </c>
      <c r="B122" s="43" t="s">
        <v>160</v>
      </c>
      <c r="C122" s="99" t="s">
        <v>140</v>
      </c>
      <c r="D122" s="43" t="s">
        <v>173</v>
      </c>
    </row>
    <row r="123" spans="1:4" hidden="1" x14ac:dyDescent="0.15">
      <c r="A123" s="43">
        <v>121</v>
      </c>
      <c r="B123" s="43" t="s">
        <v>174</v>
      </c>
      <c r="C123" s="99" t="s">
        <v>140</v>
      </c>
      <c r="D123" s="43" t="s">
        <v>173</v>
      </c>
    </row>
    <row r="124" spans="1:4" hidden="1" x14ac:dyDescent="0.15">
      <c r="A124" s="43">
        <v>122</v>
      </c>
      <c r="B124" s="43" t="s">
        <v>142</v>
      </c>
      <c r="C124" s="99" t="s">
        <v>140</v>
      </c>
      <c r="D124" s="43" t="s">
        <v>173</v>
      </c>
    </row>
    <row r="125" spans="1:4" hidden="1" x14ac:dyDescent="0.15">
      <c r="A125" s="43">
        <v>123</v>
      </c>
      <c r="B125" s="43" t="s">
        <v>167</v>
      </c>
      <c r="C125" s="99" t="s">
        <v>140</v>
      </c>
      <c r="D125" s="43" t="s">
        <v>173</v>
      </c>
    </row>
    <row r="126" spans="1:4" hidden="1" x14ac:dyDescent="0.15">
      <c r="A126" s="43">
        <v>124</v>
      </c>
      <c r="B126" s="43" t="s">
        <v>161</v>
      </c>
      <c r="C126" s="99" t="s">
        <v>140</v>
      </c>
      <c r="D126" s="43" t="s">
        <v>173</v>
      </c>
    </row>
    <row r="127" spans="1:4" hidden="1" x14ac:dyDescent="0.15">
      <c r="A127" s="43">
        <v>125</v>
      </c>
      <c r="B127" s="43" t="s">
        <v>139</v>
      </c>
      <c r="C127" s="99" t="s">
        <v>140</v>
      </c>
      <c r="D127" s="43" t="s">
        <v>173</v>
      </c>
    </row>
    <row r="128" spans="1:4" hidden="1" x14ac:dyDescent="0.15">
      <c r="A128" s="43">
        <v>126</v>
      </c>
      <c r="B128" s="43" t="s">
        <v>163</v>
      </c>
      <c r="C128" s="99" t="s">
        <v>140</v>
      </c>
      <c r="D128" s="43" t="s">
        <v>173</v>
      </c>
    </row>
    <row r="129" spans="1:4" hidden="1" x14ac:dyDescent="0.15">
      <c r="A129" s="43">
        <v>127</v>
      </c>
      <c r="B129" s="43" t="s">
        <v>150</v>
      </c>
      <c r="C129" s="99" t="s">
        <v>140</v>
      </c>
      <c r="D129" s="43" t="s">
        <v>173</v>
      </c>
    </row>
    <row r="130" spans="1:4" hidden="1" x14ac:dyDescent="0.15">
      <c r="A130" s="43">
        <v>128</v>
      </c>
      <c r="B130" s="43" t="s">
        <v>161</v>
      </c>
      <c r="C130" s="99" t="s">
        <v>140</v>
      </c>
      <c r="D130" s="43" t="s">
        <v>173</v>
      </c>
    </row>
    <row r="131" spans="1:4" hidden="1" x14ac:dyDescent="0.15">
      <c r="A131" s="43">
        <v>129</v>
      </c>
      <c r="B131" s="43" t="s">
        <v>147</v>
      </c>
      <c r="C131" s="99" t="s">
        <v>140</v>
      </c>
      <c r="D131" s="43" t="s">
        <v>173</v>
      </c>
    </row>
    <row r="132" spans="1:4" hidden="1" x14ac:dyDescent="0.15">
      <c r="A132" s="43">
        <v>130</v>
      </c>
      <c r="B132" s="43" t="s">
        <v>150</v>
      </c>
      <c r="C132" s="99" t="s">
        <v>140</v>
      </c>
      <c r="D132" s="43" t="s">
        <v>173</v>
      </c>
    </row>
    <row r="133" spans="1:4" hidden="1" x14ac:dyDescent="0.15">
      <c r="A133" s="43">
        <v>131</v>
      </c>
      <c r="B133" s="43" t="s">
        <v>169</v>
      </c>
      <c r="C133" s="99" t="s">
        <v>140</v>
      </c>
      <c r="D133" s="43" t="s">
        <v>173</v>
      </c>
    </row>
    <row r="134" spans="1:4" hidden="1" x14ac:dyDescent="0.15">
      <c r="A134" s="43">
        <v>134</v>
      </c>
      <c r="B134" s="43" t="s">
        <v>161</v>
      </c>
      <c r="C134" s="99" t="s">
        <v>175</v>
      </c>
      <c r="D134" s="43" t="s">
        <v>176</v>
      </c>
    </row>
    <row r="135" spans="1:4" hidden="1" x14ac:dyDescent="0.15">
      <c r="A135" s="43">
        <v>135</v>
      </c>
      <c r="B135" s="43" t="s">
        <v>143</v>
      </c>
      <c r="C135" s="99" t="s">
        <v>175</v>
      </c>
      <c r="D135" s="43" t="s">
        <v>141</v>
      </c>
    </row>
    <row r="136" spans="1:4" hidden="1" x14ac:dyDescent="0.15">
      <c r="A136" s="43">
        <v>136</v>
      </c>
      <c r="B136" s="43" t="s">
        <v>149</v>
      </c>
      <c r="C136" s="99" t="s">
        <v>175</v>
      </c>
      <c r="D136" s="43" t="s">
        <v>146</v>
      </c>
    </row>
    <row r="137" spans="1:4" hidden="1" x14ac:dyDescent="0.15">
      <c r="A137" s="43">
        <v>137</v>
      </c>
      <c r="B137" s="43" t="s">
        <v>177</v>
      </c>
      <c r="C137" s="99" t="s">
        <v>175</v>
      </c>
      <c r="D137" s="43" t="s">
        <v>146</v>
      </c>
    </row>
    <row r="138" spans="1:4" hidden="1" x14ac:dyDescent="0.15">
      <c r="A138" s="43">
        <v>138</v>
      </c>
      <c r="B138" s="43" t="s">
        <v>143</v>
      </c>
      <c r="C138" s="99" t="s">
        <v>175</v>
      </c>
      <c r="D138" s="43" t="s">
        <v>146</v>
      </c>
    </row>
    <row r="139" spans="1:4" hidden="1" x14ac:dyDescent="0.15">
      <c r="A139" s="43">
        <v>139</v>
      </c>
      <c r="B139" s="43" t="s">
        <v>142</v>
      </c>
      <c r="C139" s="99" t="s">
        <v>175</v>
      </c>
      <c r="D139" s="43" t="s">
        <v>146</v>
      </c>
    </row>
    <row r="140" spans="1:4" hidden="1" x14ac:dyDescent="0.15">
      <c r="A140" s="43">
        <v>140</v>
      </c>
      <c r="B140" s="43" t="s">
        <v>149</v>
      </c>
      <c r="C140" s="99" t="s">
        <v>175</v>
      </c>
      <c r="D140" s="43" t="s">
        <v>146</v>
      </c>
    </row>
    <row r="141" spans="1:4" hidden="1" x14ac:dyDescent="0.15">
      <c r="A141" s="43">
        <v>141</v>
      </c>
      <c r="B141" s="43" t="s">
        <v>155</v>
      </c>
      <c r="C141" s="99" t="s">
        <v>175</v>
      </c>
      <c r="D141" s="43" t="s">
        <v>146</v>
      </c>
    </row>
    <row r="142" spans="1:4" hidden="1" x14ac:dyDescent="0.15">
      <c r="A142" s="43">
        <v>142</v>
      </c>
      <c r="B142" s="43" t="s">
        <v>147</v>
      </c>
      <c r="C142" s="99" t="s">
        <v>175</v>
      </c>
      <c r="D142" s="43" t="s">
        <v>146</v>
      </c>
    </row>
    <row r="143" spans="1:4" hidden="1" x14ac:dyDescent="0.15">
      <c r="A143" s="43">
        <v>143</v>
      </c>
      <c r="B143" s="43" t="s">
        <v>147</v>
      </c>
      <c r="C143" s="99" t="s">
        <v>175</v>
      </c>
      <c r="D143" s="43" t="s">
        <v>146</v>
      </c>
    </row>
    <row r="144" spans="1:4" hidden="1" x14ac:dyDescent="0.15">
      <c r="A144" s="43">
        <v>144</v>
      </c>
      <c r="B144" s="43" t="s">
        <v>160</v>
      </c>
      <c r="C144" s="99" t="s">
        <v>175</v>
      </c>
      <c r="D144" s="43" t="s">
        <v>146</v>
      </c>
    </row>
    <row r="145" spans="1:4" hidden="1" x14ac:dyDescent="0.15">
      <c r="A145" s="43">
        <v>145</v>
      </c>
      <c r="B145" s="43" t="s">
        <v>160</v>
      </c>
      <c r="C145" s="99" t="s">
        <v>175</v>
      </c>
      <c r="D145" s="43" t="s">
        <v>146</v>
      </c>
    </row>
    <row r="146" spans="1:4" hidden="1" x14ac:dyDescent="0.15">
      <c r="A146" s="43">
        <v>146</v>
      </c>
      <c r="B146" s="43" t="s">
        <v>160</v>
      </c>
      <c r="C146" s="99" t="s">
        <v>175</v>
      </c>
      <c r="D146" s="43" t="s">
        <v>146</v>
      </c>
    </row>
    <row r="147" spans="1:4" hidden="1" x14ac:dyDescent="0.15">
      <c r="A147" s="43">
        <v>147</v>
      </c>
      <c r="B147" s="43" t="s">
        <v>156</v>
      </c>
      <c r="C147" s="99" t="s">
        <v>175</v>
      </c>
      <c r="D147" s="43" t="s">
        <v>146</v>
      </c>
    </row>
    <row r="148" spans="1:4" hidden="1" x14ac:dyDescent="0.15">
      <c r="A148" s="43">
        <v>148</v>
      </c>
      <c r="B148" s="43" t="s">
        <v>163</v>
      </c>
      <c r="C148" s="99" t="s">
        <v>175</v>
      </c>
      <c r="D148" s="43" t="s">
        <v>146</v>
      </c>
    </row>
    <row r="149" spans="1:4" hidden="1" x14ac:dyDescent="0.15">
      <c r="A149" s="43">
        <v>149</v>
      </c>
      <c r="B149" s="43" t="s">
        <v>142</v>
      </c>
      <c r="C149" s="99" t="s">
        <v>175</v>
      </c>
      <c r="D149" s="43" t="s">
        <v>146</v>
      </c>
    </row>
    <row r="150" spans="1:4" hidden="1" x14ac:dyDescent="0.15">
      <c r="A150" s="43">
        <v>150</v>
      </c>
      <c r="B150" s="43" t="s">
        <v>142</v>
      </c>
      <c r="C150" s="99" t="s">
        <v>175</v>
      </c>
      <c r="D150" s="43" t="s">
        <v>146</v>
      </c>
    </row>
    <row r="151" spans="1:4" hidden="1" x14ac:dyDescent="0.15">
      <c r="A151" s="43">
        <v>151</v>
      </c>
      <c r="B151" s="43" t="s">
        <v>165</v>
      </c>
      <c r="C151" s="99" t="s">
        <v>175</v>
      </c>
      <c r="D151" s="43" t="s">
        <v>146</v>
      </c>
    </row>
    <row r="152" spans="1:4" hidden="1" x14ac:dyDescent="0.15">
      <c r="A152" s="43">
        <v>152</v>
      </c>
      <c r="B152" s="43" t="s">
        <v>165</v>
      </c>
      <c r="C152" s="99" t="s">
        <v>175</v>
      </c>
      <c r="D152" s="43" t="s">
        <v>146</v>
      </c>
    </row>
    <row r="153" spans="1:4" hidden="1" x14ac:dyDescent="0.15">
      <c r="A153" s="43">
        <v>153</v>
      </c>
      <c r="B153" s="43" t="s">
        <v>161</v>
      </c>
      <c r="C153" s="99" t="s">
        <v>175</v>
      </c>
      <c r="D153" s="43" t="s">
        <v>146</v>
      </c>
    </row>
    <row r="154" spans="1:4" hidden="1" x14ac:dyDescent="0.15">
      <c r="A154" s="43">
        <v>154</v>
      </c>
      <c r="B154" s="43" t="s">
        <v>159</v>
      </c>
      <c r="C154" s="99" t="s">
        <v>175</v>
      </c>
      <c r="D154" s="43" t="s">
        <v>146</v>
      </c>
    </row>
    <row r="155" spans="1:4" hidden="1" x14ac:dyDescent="0.15">
      <c r="A155" s="43">
        <v>155</v>
      </c>
      <c r="B155" s="43" t="s">
        <v>159</v>
      </c>
      <c r="C155" s="99" t="s">
        <v>175</v>
      </c>
      <c r="D155" s="43" t="s">
        <v>146</v>
      </c>
    </row>
    <row r="156" spans="1:4" hidden="1" x14ac:dyDescent="0.15">
      <c r="A156" s="43">
        <v>156</v>
      </c>
      <c r="B156" s="43" t="s">
        <v>156</v>
      </c>
      <c r="C156" s="99" t="s">
        <v>175</v>
      </c>
      <c r="D156" s="43" t="s">
        <v>146</v>
      </c>
    </row>
    <row r="157" spans="1:4" hidden="1" x14ac:dyDescent="0.15">
      <c r="A157" s="43">
        <v>157</v>
      </c>
      <c r="B157" s="43" t="s">
        <v>174</v>
      </c>
      <c r="C157" s="99" t="s">
        <v>175</v>
      </c>
      <c r="D157" s="43" t="s">
        <v>146</v>
      </c>
    </row>
    <row r="158" spans="1:4" hidden="1" x14ac:dyDescent="0.15">
      <c r="A158" s="43">
        <v>158</v>
      </c>
      <c r="B158" s="43" t="s">
        <v>144</v>
      </c>
      <c r="C158" s="99" t="s">
        <v>175</v>
      </c>
      <c r="D158" s="43" t="s">
        <v>146</v>
      </c>
    </row>
    <row r="159" spans="1:4" hidden="1" x14ac:dyDescent="0.15">
      <c r="A159" s="43">
        <v>159</v>
      </c>
      <c r="B159" s="43" t="s">
        <v>143</v>
      </c>
      <c r="C159" s="99" t="s">
        <v>175</v>
      </c>
      <c r="D159" s="43" t="s">
        <v>146</v>
      </c>
    </row>
    <row r="160" spans="1:4" hidden="1" x14ac:dyDescent="0.15">
      <c r="A160" s="43">
        <v>160</v>
      </c>
      <c r="B160" s="43" t="s">
        <v>142</v>
      </c>
      <c r="C160" s="99" t="s">
        <v>175</v>
      </c>
      <c r="D160" s="43" t="s">
        <v>146</v>
      </c>
    </row>
    <row r="161" spans="1:4" hidden="1" x14ac:dyDescent="0.15">
      <c r="A161" s="43">
        <v>161</v>
      </c>
      <c r="B161" s="43" t="s">
        <v>178</v>
      </c>
      <c r="C161" s="99" t="s">
        <v>175</v>
      </c>
      <c r="D161" s="43" t="s">
        <v>146</v>
      </c>
    </row>
    <row r="162" spans="1:4" hidden="1" x14ac:dyDescent="0.15">
      <c r="A162" s="43">
        <v>162</v>
      </c>
      <c r="B162" s="43" t="s">
        <v>154</v>
      </c>
      <c r="C162" s="99" t="s">
        <v>175</v>
      </c>
      <c r="D162" s="43" t="s">
        <v>146</v>
      </c>
    </row>
    <row r="163" spans="1:4" hidden="1" x14ac:dyDescent="0.15">
      <c r="A163" s="43">
        <v>163</v>
      </c>
      <c r="B163" s="43" t="s">
        <v>161</v>
      </c>
      <c r="C163" s="99" t="s">
        <v>175</v>
      </c>
      <c r="D163" s="43" t="s">
        <v>146</v>
      </c>
    </row>
    <row r="164" spans="1:4" hidden="1" x14ac:dyDescent="0.15">
      <c r="A164" s="43">
        <v>164</v>
      </c>
      <c r="B164" s="43" t="s">
        <v>154</v>
      </c>
      <c r="C164" s="99" t="s">
        <v>175</v>
      </c>
      <c r="D164" s="43" t="s">
        <v>146</v>
      </c>
    </row>
    <row r="165" spans="1:4" hidden="1" x14ac:dyDescent="0.15">
      <c r="A165" s="43">
        <v>165</v>
      </c>
      <c r="B165" s="43" t="s">
        <v>149</v>
      </c>
      <c r="C165" s="99" t="s">
        <v>175</v>
      </c>
      <c r="D165" s="43" t="s">
        <v>146</v>
      </c>
    </row>
    <row r="166" spans="1:4" hidden="1" x14ac:dyDescent="0.15">
      <c r="A166" s="43">
        <v>166</v>
      </c>
      <c r="B166" s="43" t="s">
        <v>160</v>
      </c>
      <c r="C166" s="99" t="s">
        <v>175</v>
      </c>
      <c r="D166" s="43" t="s">
        <v>146</v>
      </c>
    </row>
    <row r="167" spans="1:4" hidden="1" x14ac:dyDescent="0.15">
      <c r="A167" s="43">
        <v>167</v>
      </c>
      <c r="B167" s="43" t="s">
        <v>151</v>
      </c>
      <c r="C167" s="99" t="s">
        <v>175</v>
      </c>
      <c r="D167" s="43" t="s">
        <v>146</v>
      </c>
    </row>
    <row r="168" spans="1:4" hidden="1" x14ac:dyDescent="0.15">
      <c r="A168" s="43">
        <v>168</v>
      </c>
      <c r="B168" s="43" t="s">
        <v>179</v>
      </c>
      <c r="C168" s="99" t="s">
        <v>175</v>
      </c>
      <c r="D168" s="43" t="s">
        <v>146</v>
      </c>
    </row>
    <row r="169" spans="1:4" hidden="1" x14ac:dyDescent="0.15">
      <c r="A169" s="43">
        <v>169</v>
      </c>
      <c r="B169" s="43" t="s">
        <v>159</v>
      </c>
      <c r="C169" s="99" t="s">
        <v>175</v>
      </c>
      <c r="D169" s="43" t="s">
        <v>146</v>
      </c>
    </row>
    <row r="170" spans="1:4" hidden="1" x14ac:dyDescent="0.15">
      <c r="A170" s="43">
        <v>170</v>
      </c>
      <c r="B170" s="43" t="s">
        <v>161</v>
      </c>
      <c r="C170" s="99" t="s">
        <v>175</v>
      </c>
      <c r="D170" s="43" t="s">
        <v>146</v>
      </c>
    </row>
    <row r="171" spans="1:4" hidden="1" x14ac:dyDescent="0.15">
      <c r="A171" s="43">
        <v>171</v>
      </c>
      <c r="B171" s="43" t="s">
        <v>147</v>
      </c>
      <c r="C171" s="99" t="s">
        <v>175</v>
      </c>
      <c r="D171" s="43" t="s">
        <v>146</v>
      </c>
    </row>
    <row r="172" spans="1:4" hidden="1" x14ac:dyDescent="0.15">
      <c r="A172" s="43">
        <v>172</v>
      </c>
      <c r="B172" s="43" t="s">
        <v>171</v>
      </c>
      <c r="C172" s="99" t="s">
        <v>175</v>
      </c>
      <c r="D172" s="43" t="s">
        <v>146</v>
      </c>
    </row>
    <row r="173" spans="1:4" hidden="1" x14ac:dyDescent="0.15">
      <c r="A173" s="43">
        <v>173</v>
      </c>
      <c r="B173" s="43" t="s">
        <v>156</v>
      </c>
      <c r="C173" s="99" t="s">
        <v>175</v>
      </c>
      <c r="D173" s="43" t="s">
        <v>146</v>
      </c>
    </row>
    <row r="174" spans="1:4" hidden="1" x14ac:dyDescent="0.15">
      <c r="A174" s="43">
        <v>174</v>
      </c>
      <c r="B174" s="43" t="s">
        <v>149</v>
      </c>
      <c r="C174" s="99" t="s">
        <v>175</v>
      </c>
      <c r="D174" s="43" t="s">
        <v>164</v>
      </c>
    </row>
    <row r="175" spans="1:4" hidden="1" x14ac:dyDescent="0.15">
      <c r="A175" s="43">
        <v>175</v>
      </c>
      <c r="B175" s="43" t="s">
        <v>160</v>
      </c>
      <c r="C175" s="99" t="s">
        <v>175</v>
      </c>
      <c r="D175" s="43" t="s">
        <v>164</v>
      </c>
    </row>
    <row r="176" spans="1:4" hidden="1" x14ac:dyDescent="0.15">
      <c r="A176" s="43">
        <v>176</v>
      </c>
      <c r="B176" s="43" t="s">
        <v>156</v>
      </c>
      <c r="C176" s="99" t="s">
        <v>175</v>
      </c>
      <c r="D176" s="43" t="s">
        <v>164</v>
      </c>
    </row>
    <row r="177" spans="1:4" hidden="1" x14ac:dyDescent="0.15">
      <c r="A177" s="43">
        <v>177</v>
      </c>
      <c r="B177" s="43" t="s">
        <v>156</v>
      </c>
      <c r="C177" s="99" t="s">
        <v>175</v>
      </c>
      <c r="D177" s="43" t="s">
        <v>164</v>
      </c>
    </row>
    <row r="178" spans="1:4" hidden="1" x14ac:dyDescent="0.15">
      <c r="A178" s="43">
        <v>178</v>
      </c>
      <c r="B178" s="43" t="s">
        <v>150</v>
      </c>
      <c r="C178" s="99" t="s">
        <v>175</v>
      </c>
      <c r="D178" s="43" t="s">
        <v>164</v>
      </c>
    </row>
    <row r="179" spans="1:4" hidden="1" x14ac:dyDescent="0.15">
      <c r="A179" s="43">
        <v>179</v>
      </c>
      <c r="B179" s="43" t="s">
        <v>163</v>
      </c>
      <c r="C179" s="99" t="s">
        <v>175</v>
      </c>
      <c r="D179" s="43" t="s">
        <v>164</v>
      </c>
    </row>
    <row r="180" spans="1:4" hidden="1" x14ac:dyDescent="0.15">
      <c r="A180" s="43">
        <v>180</v>
      </c>
      <c r="B180" s="43" t="s">
        <v>143</v>
      </c>
      <c r="C180" s="99" t="s">
        <v>175</v>
      </c>
      <c r="D180" s="43" t="s">
        <v>164</v>
      </c>
    </row>
    <row r="181" spans="1:4" hidden="1" x14ac:dyDescent="0.15">
      <c r="A181" s="43">
        <v>181</v>
      </c>
      <c r="B181" s="43" t="s">
        <v>154</v>
      </c>
      <c r="C181" s="99" t="s">
        <v>175</v>
      </c>
      <c r="D181" s="43" t="s">
        <v>164</v>
      </c>
    </row>
    <row r="182" spans="1:4" hidden="1" x14ac:dyDescent="0.15">
      <c r="A182" s="43">
        <v>182</v>
      </c>
      <c r="B182" s="43" t="s">
        <v>159</v>
      </c>
      <c r="C182" s="99" t="s">
        <v>175</v>
      </c>
      <c r="D182" s="43" t="s">
        <v>164</v>
      </c>
    </row>
    <row r="183" spans="1:4" hidden="1" x14ac:dyDescent="0.15">
      <c r="A183" s="43">
        <v>183</v>
      </c>
      <c r="B183" s="43" t="s">
        <v>172</v>
      </c>
      <c r="C183" s="99" t="s">
        <v>175</v>
      </c>
      <c r="D183" s="43" t="s">
        <v>164</v>
      </c>
    </row>
    <row r="184" spans="1:4" hidden="1" x14ac:dyDescent="0.15">
      <c r="A184" s="43">
        <v>184</v>
      </c>
      <c r="B184" s="43" t="s">
        <v>148</v>
      </c>
      <c r="C184" s="99" t="s">
        <v>175</v>
      </c>
      <c r="D184" s="43" t="s">
        <v>146</v>
      </c>
    </row>
    <row r="185" spans="1:4" hidden="1" x14ac:dyDescent="0.15">
      <c r="A185" s="43">
        <v>185</v>
      </c>
      <c r="B185" s="43" t="s">
        <v>149</v>
      </c>
      <c r="C185" s="99" t="s">
        <v>175</v>
      </c>
      <c r="D185" s="43" t="s">
        <v>164</v>
      </c>
    </row>
    <row r="186" spans="1:4" hidden="1" x14ac:dyDescent="0.15">
      <c r="A186" s="43">
        <v>186</v>
      </c>
      <c r="B186" s="43" t="s">
        <v>150</v>
      </c>
      <c r="C186" s="99" t="s">
        <v>175</v>
      </c>
      <c r="D186" s="43" t="s">
        <v>164</v>
      </c>
    </row>
    <row r="187" spans="1:4" hidden="1" x14ac:dyDescent="0.15">
      <c r="A187" s="43">
        <v>187</v>
      </c>
      <c r="B187" s="43" t="s">
        <v>150</v>
      </c>
      <c r="C187" s="99" t="s">
        <v>175</v>
      </c>
      <c r="D187" s="43" t="s">
        <v>164</v>
      </c>
    </row>
    <row r="188" spans="1:4" hidden="1" x14ac:dyDescent="0.15">
      <c r="A188" s="43">
        <v>188</v>
      </c>
      <c r="B188" s="43" t="s">
        <v>139</v>
      </c>
      <c r="C188" s="99" t="s">
        <v>175</v>
      </c>
      <c r="D188" s="43" t="s">
        <v>164</v>
      </c>
    </row>
    <row r="189" spans="1:4" hidden="1" x14ac:dyDescent="0.15">
      <c r="A189" s="43">
        <v>189</v>
      </c>
      <c r="B189" s="43" t="s">
        <v>149</v>
      </c>
      <c r="C189" s="99" t="s">
        <v>175</v>
      </c>
      <c r="D189" s="43" t="s">
        <v>164</v>
      </c>
    </row>
    <row r="190" spans="1:4" hidden="1" x14ac:dyDescent="0.15">
      <c r="A190" s="43">
        <v>190</v>
      </c>
      <c r="B190" s="43" t="s">
        <v>160</v>
      </c>
      <c r="C190" s="99" t="s">
        <v>175</v>
      </c>
      <c r="D190" s="43" t="s">
        <v>164</v>
      </c>
    </row>
    <row r="191" spans="1:4" hidden="1" x14ac:dyDescent="0.15">
      <c r="A191" s="43">
        <v>191</v>
      </c>
      <c r="B191" s="43" t="s">
        <v>150</v>
      </c>
      <c r="C191" s="99" t="s">
        <v>175</v>
      </c>
      <c r="D191" s="43" t="s">
        <v>164</v>
      </c>
    </row>
    <row r="192" spans="1:4" hidden="1" x14ac:dyDescent="0.15">
      <c r="A192" s="43">
        <v>192</v>
      </c>
      <c r="B192" s="43" t="s">
        <v>143</v>
      </c>
      <c r="C192" s="99" t="s">
        <v>175</v>
      </c>
      <c r="D192" s="43" t="s">
        <v>164</v>
      </c>
    </row>
    <row r="193" spans="1:4" hidden="1" x14ac:dyDescent="0.15">
      <c r="A193" s="43">
        <v>193</v>
      </c>
      <c r="B193" s="43" t="s">
        <v>142</v>
      </c>
      <c r="C193" s="99" t="s">
        <v>175</v>
      </c>
      <c r="D193" s="43" t="s">
        <v>164</v>
      </c>
    </row>
    <row r="194" spans="1:4" hidden="1" x14ac:dyDescent="0.15">
      <c r="A194" s="43">
        <v>194</v>
      </c>
      <c r="B194" s="43" t="s">
        <v>152</v>
      </c>
      <c r="C194" s="99" t="s">
        <v>175</v>
      </c>
      <c r="D194" s="43" t="s">
        <v>164</v>
      </c>
    </row>
    <row r="195" spans="1:4" hidden="1" x14ac:dyDescent="0.15">
      <c r="A195" s="43">
        <v>195</v>
      </c>
      <c r="B195" s="43" t="s">
        <v>161</v>
      </c>
      <c r="C195" s="99" t="s">
        <v>175</v>
      </c>
      <c r="D195" s="43" t="s">
        <v>164</v>
      </c>
    </row>
    <row r="196" spans="1:4" hidden="1" x14ac:dyDescent="0.15">
      <c r="A196" s="43">
        <v>196</v>
      </c>
      <c r="B196" s="43" t="s">
        <v>161</v>
      </c>
      <c r="C196" s="99" t="s">
        <v>175</v>
      </c>
      <c r="D196" s="43" t="s">
        <v>164</v>
      </c>
    </row>
    <row r="197" spans="1:4" hidden="1" x14ac:dyDescent="0.15">
      <c r="A197" s="43">
        <v>197</v>
      </c>
      <c r="B197" s="43" t="s">
        <v>169</v>
      </c>
      <c r="C197" s="99" t="s">
        <v>175</v>
      </c>
      <c r="D197" s="43" t="s">
        <v>164</v>
      </c>
    </row>
    <row r="198" spans="1:4" hidden="1" x14ac:dyDescent="0.15">
      <c r="A198" s="43">
        <v>198</v>
      </c>
      <c r="B198" s="43" t="s">
        <v>147</v>
      </c>
      <c r="C198" s="99" t="s">
        <v>175</v>
      </c>
      <c r="D198" s="43" t="s">
        <v>164</v>
      </c>
    </row>
    <row r="199" spans="1:4" hidden="1" x14ac:dyDescent="0.15">
      <c r="A199" s="43">
        <v>199</v>
      </c>
      <c r="B199" s="43" t="s">
        <v>147</v>
      </c>
      <c r="C199" s="99" t="s">
        <v>175</v>
      </c>
      <c r="D199" s="43" t="s">
        <v>164</v>
      </c>
    </row>
    <row r="200" spans="1:4" hidden="1" x14ac:dyDescent="0.15">
      <c r="A200" s="43">
        <v>200</v>
      </c>
      <c r="B200" s="43" t="s">
        <v>147</v>
      </c>
      <c r="C200" s="99" t="s">
        <v>175</v>
      </c>
      <c r="D200" s="43" t="s">
        <v>164</v>
      </c>
    </row>
    <row r="201" spans="1:4" hidden="1" x14ac:dyDescent="0.15">
      <c r="A201" s="43">
        <v>201</v>
      </c>
      <c r="B201" s="43" t="s">
        <v>144</v>
      </c>
      <c r="C201" s="99" t="s">
        <v>175</v>
      </c>
      <c r="D201" s="43" t="s">
        <v>164</v>
      </c>
    </row>
    <row r="202" spans="1:4" hidden="1" x14ac:dyDescent="0.15">
      <c r="A202" s="43">
        <v>202</v>
      </c>
      <c r="B202" s="43" t="s">
        <v>179</v>
      </c>
      <c r="C202" s="99" t="s">
        <v>175</v>
      </c>
      <c r="D202" s="43" t="s">
        <v>164</v>
      </c>
    </row>
    <row r="203" spans="1:4" hidden="1" x14ac:dyDescent="0.15">
      <c r="A203" s="43">
        <v>203</v>
      </c>
      <c r="B203" s="43" t="s">
        <v>142</v>
      </c>
      <c r="C203" s="99" t="s">
        <v>175</v>
      </c>
      <c r="D203" s="43" t="s">
        <v>164</v>
      </c>
    </row>
    <row r="204" spans="1:4" hidden="1" x14ac:dyDescent="0.15">
      <c r="A204" s="43">
        <v>204</v>
      </c>
      <c r="B204" s="43" t="s">
        <v>165</v>
      </c>
      <c r="C204" s="99" t="s">
        <v>175</v>
      </c>
      <c r="D204" s="43" t="s">
        <v>164</v>
      </c>
    </row>
    <row r="205" spans="1:4" hidden="1" x14ac:dyDescent="0.15">
      <c r="A205" s="43">
        <v>205</v>
      </c>
      <c r="B205" s="43" t="s">
        <v>165</v>
      </c>
      <c r="C205" s="99" t="s">
        <v>175</v>
      </c>
      <c r="D205" s="43" t="s">
        <v>164</v>
      </c>
    </row>
    <row r="206" spans="1:4" hidden="1" x14ac:dyDescent="0.15">
      <c r="A206" s="43">
        <v>206</v>
      </c>
      <c r="B206" s="43" t="s">
        <v>145</v>
      </c>
      <c r="C206" s="99" t="s">
        <v>175</v>
      </c>
      <c r="D206" s="43" t="s">
        <v>164</v>
      </c>
    </row>
    <row r="207" spans="1:4" hidden="1" x14ac:dyDescent="0.15">
      <c r="A207" s="43">
        <v>207</v>
      </c>
      <c r="B207" s="43" t="s">
        <v>161</v>
      </c>
      <c r="C207" s="99" t="s">
        <v>175</v>
      </c>
      <c r="D207" s="43" t="s">
        <v>164</v>
      </c>
    </row>
    <row r="208" spans="1:4" hidden="1" x14ac:dyDescent="0.15">
      <c r="A208" s="43">
        <v>208</v>
      </c>
      <c r="B208" s="43" t="s">
        <v>139</v>
      </c>
      <c r="C208" s="99" t="s">
        <v>175</v>
      </c>
      <c r="D208" s="43" t="s">
        <v>164</v>
      </c>
    </row>
    <row r="209" spans="1:4" hidden="1" x14ac:dyDescent="0.15">
      <c r="A209" s="43">
        <v>209</v>
      </c>
      <c r="B209" s="43" t="s">
        <v>158</v>
      </c>
      <c r="C209" s="99" t="s">
        <v>175</v>
      </c>
      <c r="D209" s="43" t="s">
        <v>164</v>
      </c>
    </row>
    <row r="210" spans="1:4" hidden="1" x14ac:dyDescent="0.15">
      <c r="A210" s="43">
        <v>210</v>
      </c>
      <c r="B210" s="43" t="s">
        <v>171</v>
      </c>
      <c r="C210" s="99" t="s">
        <v>175</v>
      </c>
      <c r="D210" s="43" t="s">
        <v>164</v>
      </c>
    </row>
    <row r="211" spans="1:4" hidden="1" x14ac:dyDescent="0.15">
      <c r="A211" s="43">
        <v>211</v>
      </c>
      <c r="B211" s="43" t="s">
        <v>147</v>
      </c>
      <c r="C211" s="99" t="s">
        <v>175</v>
      </c>
      <c r="D211" s="43" t="s">
        <v>164</v>
      </c>
    </row>
    <row r="212" spans="1:4" hidden="1" x14ac:dyDescent="0.15">
      <c r="A212" s="43">
        <v>212</v>
      </c>
      <c r="B212" s="43" t="s">
        <v>160</v>
      </c>
      <c r="C212" s="99" t="s">
        <v>175</v>
      </c>
      <c r="D212" s="43" t="s">
        <v>164</v>
      </c>
    </row>
    <row r="213" spans="1:4" hidden="1" x14ac:dyDescent="0.15">
      <c r="A213" s="43">
        <v>213</v>
      </c>
      <c r="B213" s="43" t="s">
        <v>163</v>
      </c>
      <c r="C213" s="99" t="s">
        <v>175</v>
      </c>
      <c r="D213" s="43" t="s">
        <v>164</v>
      </c>
    </row>
    <row r="214" spans="1:4" hidden="1" x14ac:dyDescent="0.15">
      <c r="A214" s="43">
        <v>214</v>
      </c>
      <c r="B214" s="43" t="s">
        <v>163</v>
      </c>
      <c r="C214" s="99" t="s">
        <v>175</v>
      </c>
      <c r="D214" s="43" t="s">
        <v>164</v>
      </c>
    </row>
    <row r="215" spans="1:4" hidden="1" x14ac:dyDescent="0.15">
      <c r="A215" s="43">
        <v>215</v>
      </c>
      <c r="B215" s="43" t="s">
        <v>143</v>
      </c>
      <c r="C215" s="99" t="s">
        <v>175</v>
      </c>
      <c r="D215" s="43" t="s">
        <v>164</v>
      </c>
    </row>
    <row r="216" spans="1:4" hidden="1" x14ac:dyDescent="0.15">
      <c r="A216" s="43">
        <v>216</v>
      </c>
      <c r="B216" s="43" t="s">
        <v>158</v>
      </c>
      <c r="C216" s="99" t="s">
        <v>175</v>
      </c>
      <c r="D216" s="43" t="s">
        <v>164</v>
      </c>
    </row>
    <row r="217" spans="1:4" hidden="1" x14ac:dyDescent="0.15">
      <c r="A217" s="43">
        <v>217</v>
      </c>
      <c r="B217" s="43" t="s">
        <v>171</v>
      </c>
      <c r="C217" s="99" t="s">
        <v>175</v>
      </c>
      <c r="D217" s="43" t="s">
        <v>164</v>
      </c>
    </row>
    <row r="218" spans="1:4" hidden="1" x14ac:dyDescent="0.15">
      <c r="A218" s="43">
        <v>218</v>
      </c>
      <c r="B218" s="43" t="s">
        <v>150</v>
      </c>
      <c r="C218" s="99" t="s">
        <v>175</v>
      </c>
      <c r="D218" s="43" t="s">
        <v>164</v>
      </c>
    </row>
    <row r="219" spans="1:4" hidden="1" x14ac:dyDescent="0.15">
      <c r="A219" s="43">
        <v>219</v>
      </c>
      <c r="B219" s="43" t="s">
        <v>148</v>
      </c>
      <c r="C219" s="99" t="s">
        <v>175</v>
      </c>
      <c r="D219" s="43" t="s">
        <v>164</v>
      </c>
    </row>
    <row r="220" spans="1:4" hidden="1" x14ac:dyDescent="0.15">
      <c r="A220" s="43">
        <v>220</v>
      </c>
      <c r="B220" s="43" t="s">
        <v>169</v>
      </c>
      <c r="C220" s="99" t="s">
        <v>175</v>
      </c>
      <c r="D220" s="43" t="s">
        <v>164</v>
      </c>
    </row>
    <row r="221" spans="1:4" hidden="1" x14ac:dyDescent="0.15">
      <c r="A221" s="43">
        <v>221</v>
      </c>
      <c r="B221" s="43" t="s">
        <v>171</v>
      </c>
      <c r="C221" s="99" t="s">
        <v>175</v>
      </c>
      <c r="D221" s="43" t="s">
        <v>168</v>
      </c>
    </row>
    <row r="222" spans="1:4" hidden="1" x14ac:dyDescent="0.15">
      <c r="A222" s="43">
        <v>222</v>
      </c>
      <c r="B222" s="43" t="s">
        <v>149</v>
      </c>
      <c r="C222" s="99" t="s">
        <v>175</v>
      </c>
      <c r="D222" s="43" t="s">
        <v>168</v>
      </c>
    </row>
    <row r="223" spans="1:4" hidden="1" x14ac:dyDescent="0.15">
      <c r="A223" s="43">
        <v>223</v>
      </c>
      <c r="B223" s="43" t="s">
        <v>156</v>
      </c>
      <c r="C223" s="99" t="s">
        <v>175</v>
      </c>
      <c r="D223" s="43" t="s">
        <v>168</v>
      </c>
    </row>
    <row r="224" spans="1:4" hidden="1" x14ac:dyDescent="0.15">
      <c r="A224" s="43">
        <v>224</v>
      </c>
      <c r="B224" s="43" t="s">
        <v>147</v>
      </c>
      <c r="C224" s="99" t="s">
        <v>175</v>
      </c>
      <c r="D224" s="43" t="s">
        <v>168</v>
      </c>
    </row>
    <row r="225" spans="1:4" hidden="1" x14ac:dyDescent="0.15">
      <c r="A225" s="43">
        <v>225</v>
      </c>
      <c r="B225" s="43" t="s">
        <v>143</v>
      </c>
      <c r="C225" s="99" t="s">
        <v>175</v>
      </c>
      <c r="D225" s="43" t="s">
        <v>168</v>
      </c>
    </row>
    <row r="226" spans="1:4" hidden="1" x14ac:dyDescent="0.15">
      <c r="A226" s="43">
        <v>226</v>
      </c>
      <c r="B226" s="43" t="s">
        <v>159</v>
      </c>
      <c r="C226" s="99" t="s">
        <v>175</v>
      </c>
      <c r="D226" s="43" t="s">
        <v>168</v>
      </c>
    </row>
    <row r="227" spans="1:4" hidden="1" x14ac:dyDescent="0.15">
      <c r="A227" s="43">
        <v>227</v>
      </c>
      <c r="B227" s="43" t="s">
        <v>147</v>
      </c>
      <c r="C227" s="99" t="s">
        <v>175</v>
      </c>
      <c r="D227" s="43" t="s">
        <v>168</v>
      </c>
    </row>
    <row r="228" spans="1:4" hidden="1" x14ac:dyDescent="0.15">
      <c r="A228" s="43">
        <v>228</v>
      </c>
      <c r="B228" s="43" t="s">
        <v>150</v>
      </c>
      <c r="C228" s="99" t="s">
        <v>175</v>
      </c>
      <c r="D228" s="43" t="s">
        <v>168</v>
      </c>
    </row>
    <row r="229" spans="1:4" hidden="1" x14ac:dyDescent="0.15">
      <c r="A229" s="43">
        <v>229</v>
      </c>
      <c r="B229" s="43" t="s">
        <v>149</v>
      </c>
      <c r="C229" s="99" t="s">
        <v>175</v>
      </c>
      <c r="D229" s="43" t="s">
        <v>168</v>
      </c>
    </row>
    <row r="230" spans="1:4" hidden="1" x14ac:dyDescent="0.15">
      <c r="A230" s="43">
        <v>230</v>
      </c>
      <c r="B230" s="43" t="s">
        <v>139</v>
      </c>
      <c r="C230" s="99" t="s">
        <v>175</v>
      </c>
      <c r="D230" s="43" t="s">
        <v>168</v>
      </c>
    </row>
    <row r="231" spans="1:4" hidden="1" x14ac:dyDescent="0.15">
      <c r="A231" s="43">
        <v>231</v>
      </c>
      <c r="B231" s="43" t="s">
        <v>159</v>
      </c>
      <c r="C231" s="99" t="s">
        <v>175</v>
      </c>
      <c r="D231" s="43" t="s">
        <v>168</v>
      </c>
    </row>
    <row r="232" spans="1:4" hidden="1" x14ac:dyDescent="0.15">
      <c r="A232" s="43">
        <v>232</v>
      </c>
      <c r="B232" s="43" t="s">
        <v>161</v>
      </c>
      <c r="C232" s="99" t="s">
        <v>175</v>
      </c>
      <c r="D232" s="43" t="s">
        <v>168</v>
      </c>
    </row>
    <row r="233" spans="1:4" hidden="1" x14ac:dyDescent="0.15">
      <c r="A233" s="43">
        <v>233</v>
      </c>
      <c r="B233" s="43" t="s">
        <v>180</v>
      </c>
      <c r="C233" s="99" t="s">
        <v>175</v>
      </c>
      <c r="D233" s="43" t="s">
        <v>168</v>
      </c>
    </row>
    <row r="234" spans="1:4" hidden="1" x14ac:dyDescent="0.15">
      <c r="A234" s="43">
        <v>234</v>
      </c>
      <c r="B234" s="43" t="s">
        <v>154</v>
      </c>
      <c r="C234" s="99" t="s">
        <v>175</v>
      </c>
      <c r="D234" s="43" t="s">
        <v>168</v>
      </c>
    </row>
    <row r="235" spans="1:4" hidden="1" x14ac:dyDescent="0.15">
      <c r="A235" s="43">
        <v>235</v>
      </c>
      <c r="B235" s="43" t="s">
        <v>172</v>
      </c>
      <c r="C235" s="99" t="s">
        <v>175</v>
      </c>
      <c r="D235" s="43" t="s">
        <v>168</v>
      </c>
    </row>
    <row r="236" spans="1:4" hidden="1" x14ac:dyDescent="0.15">
      <c r="A236" s="43">
        <v>236</v>
      </c>
      <c r="B236" s="43" t="s">
        <v>158</v>
      </c>
      <c r="C236" s="99" t="s">
        <v>175</v>
      </c>
      <c r="D236" s="43" t="s">
        <v>168</v>
      </c>
    </row>
    <row r="237" spans="1:4" hidden="1" x14ac:dyDescent="0.15">
      <c r="A237" s="43">
        <v>237</v>
      </c>
      <c r="B237" s="43" t="s">
        <v>158</v>
      </c>
      <c r="C237" s="99" t="s">
        <v>175</v>
      </c>
      <c r="D237" s="43" t="s">
        <v>168</v>
      </c>
    </row>
    <row r="238" spans="1:4" hidden="1" x14ac:dyDescent="0.15">
      <c r="A238" s="43">
        <v>238</v>
      </c>
      <c r="B238" s="43" t="s">
        <v>158</v>
      </c>
      <c r="C238" s="99" t="s">
        <v>175</v>
      </c>
      <c r="D238" s="43" t="s">
        <v>168</v>
      </c>
    </row>
    <row r="239" spans="1:4" hidden="1" x14ac:dyDescent="0.15">
      <c r="A239" s="43">
        <v>239</v>
      </c>
      <c r="B239" s="43" t="s">
        <v>161</v>
      </c>
      <c r="C239" s="99" t="s">
        <v>175</v>
      </c>
      <c r="D239" s="43" t="s">
        <v>168</v>
      </c>
    </row>
    <row r="240" spans="1:4" hidden="1" x14ac:dyDescent="0.15">
      <c r="A240" s="43">
        <v>240</v>
      </c>
      <c r="B240" s="43" t="s">
        <v>161</v>
      </c>
      <c r="C240" s="99" t="s">
        <v>175</v>
      </c>
      <c r="D240" s="43" t="s">
        <v>168</v>
      </c>
    </row>
    <row r="241" spans="1:4" hidden="1" x14ac:dyDescent="0.15">
      <c r="A241" s="43">
        <v>241</v>
      </c>
      <c r="B241" s="43" t="s">
        <v>145</v>
      </c>
      <c r="C241" s="99" t="s">
        <v>175</v>
      </c>
      <c r="D241" s="43" t="s">
        <v>168</v>
      </c>
    </row>
    <row r="242" spans="1:4" hidden="1" x14ac:dyDescent="0.15">
      <c r="A242" s="43">
        <v>242</v>
      </c>
      <c r="B242" s="43" t="s">
        <v>148</v>
      </c>
      <c r="C242" s="99" t="s">
        <v>175</v>
      </c>
      <c r="D242" s="43" t="s">
        <v>168</v>
      </c>
    </row>
    <row r="243" spans="1:4" hidden="1" x14ac:dyDescent="0.15">
      <c r="A243" s="43">
        <v>243</v>
      </c>
      <c r="B243" s="43" t="s">
        <v>144</v>
      </c>
      <c r="C243" s="99" t="s">
        <v>175</v>
      </c>
      <c r="D243" s="43" t="s">
        <v>168</v>
      </c>
    </row>
    <row r="244" spans="1:4" hidden="1" x14ac:dyDescent="0.15">
      <c r="A244" s="43">
        <v>244</v>
      </c>
      <c r="B244" s="43" t="s">
        <v>169</v>
      </c>
      <c r="C244" s="99" t="s">
        <v>175</v>
      </c>
      <c r="D244" s="43" t="s">
        <v>168</v>
      </c>
    </row>
    <row r="245" spans="1:4" hidden="1" x14ac:dyDescent="0.15">
      <c r="A245" s="43">
        <v>245</v>
      </c>
      <c r="B245" s="43" t="s">
        <v>156</v>
      </c>
      <c r="C245" s="99" t="s">
        <v>175</v>
      </c>
      <c r="D245" s="43" t="s">
        <v>168</v>
      </c>
    </row>
    <row r="246" spans="1:4" hidden="1" x14ac:dyDescent="0.15">
      <c r="A246" s="43">
        <v>246</v>
      </c>
      <c r="B246" s="43" t="s">
        <v>160</v>
      </c>
      <c r="C246" s="99" t="s">
        <v>175</v>
      </c>
      <c r="D246" s="43" t="s">
        <v>168</v>
      </c>
    </row>
    <row r="247" spans="1:4" hidden="1" x14ac:dyDescent="0.15">
      <c r="A247" s="43">
        <v>247</v>
      </c>
      <c r="B247" s="43" t="s">
        <v>160</v>
      </c>
      <c r="C247" s="99" t="s">
        <v>175</v>
      </c>
      <c r="D247" s="43" t="s">
        <v>168</v>
      </c>
    </row>
    <row r="248" spans="1:4" hidden="1" x14ac:dyDescent="0.15">
      <c r="A248" s="43">
        <v>248</v>
      </c>
      <c r="B248" s="43" t="s">
        <v>155</v>
      </c>
      <c r="C248" s="99" t="s">
        <v>175</v>
      </c>
      <c r="D248" s="43" t="s">
        <v>168</v>
      </c>
    </row>
    <row r="249" spans="1:4" hidden="1" x14ac:dyDescent="0.15">
      <c r="A249" s="43">
        <v>249</v>
      </c>
      <c r="B249" s="43" t="s">
        <v>171</v>
      </c>
      <c r="C249" s="99" t="s">
        <v>175</v>
      </c>
      <c r="D249" s="43" t="s">
        <v>168</v>
      </c>
    </row>
    <row r="250" spans="1:4" hidden="1" x14ac:dyDescent="0.15">
      <c r="A250" s="43">
        <v>250</v>
      </c>
      <c r="B250" s="43" t="s">
        <v>161</v>
      </c>
      <c r="C250" s="99" t="s">
        <v>175</v>
      </c>
      <c r="D250" s="43" t="s">
        <v>168</v>
      </c>
    </row>
    <row r="251" spans="1:4" hidden="1" x14ac:dyDescent="0.15">
      <c r="A251" s="43">
        <v>251</v>
      </c>
      <c r="B251" s="43" t="s">
        <v>149</v>
      </c>
      <c r="C251" s="99" t="s">
        <v>175</v>
      </c>
      <c r="D251" s="43" t="s">
        <v>168</v>
      </c>
    </row>
    <row r="252" spans="1:4" hidden="1" x14ac:dyDescent="0.15">
      <c r="A252" s="43">
        <v>252</v>
      </c>
      <c r="B252" s="43" t="s">
        <v>144</v>
      </c>
      <c r="C252" s="99" t="s">
        <v>175</v>
      </c>
      <c r="D252" s="43" t="s">
        <v>168</v>
      </c>
    </row>
    <row r="253" spans="1:4" hidden="1" x14ac:dyDescent="0.15">
      <c r="A253" s="43">
        <v>253</v>
      </c>
      <c r="B253" s="43" t="s">
        <v>143</v>
      </c>
      <c r="C253" s="99" t="s">
        <v>175</v>
      </c>
      <c r="D253" s="43" t="s">
        <v>168</v>
      </c>
    </row>
    <row r="254" spans="1:4" hidden="1" x14ac:dyDescent="0.15">
      <c r="A254" s="43">
        <v>254</v>
      </c>
      <c r="B254" s="43" t="s">
        <v>179</v>
      </c>
      <c r="C254" s="99" t="s">
        <v>175</v>
      </c>
      <c r="D254" s="43" t="s">
        <v>168</v>
      </c>
    </row>
    <row r="255" spans="1:4" hidden="1" x14ac:dyDescent="0.15">
      <c r="A255" s="43">
        <v>255</v>
      </c>
      <c r="B255" s="43" t="s">
        <v>161</v>
      </c>
      <c r="C255" s="99" t="s">
        <v>175</v>
      </c>
      <c r="D255" s="43" t="s">
        <v>168</v>
      </c>
    </row>
    <row r="256" spans="1:4" hidden="1" x14ac:dyDescent="0.15">
      <c r="A256" s="43">
        <v>256</v>
      </c>
      <c r="B256" s="43" t="s">
        <v>139</v>
      </c>
      <c r="C256" s="99" t="s">
        <v>175</v>
      </c>
      <c r="D256" s="43" t="s">
        <v>168</v>
      </c>
    </row>
    <row r="257" spans="1:4" hidden="1" x14ac:dyDescent="0.15">
      <c r="A257" s="43">
        <v>257</v>
      </c>
      <c r="B257" s="43" t="s">
        <v>158</v>
      </c>
      <c r="C257" s="99" t="s">
        <v>175</v>
      </c>
      <c r="D257" s="43" t="s">
        <v>168</v>
      </c>
    </row>
    <row r="258" spans="1:4" hidden="1" x14ac:dyDescent="0.15">
      <c r="A258" s="43">
        <v>258</v>
      </c>
      <c r="B258" s="43" t="s">
        <v>159</v>
      </c>
      <c r="C258" s="99" t="s">
        <v>175</v>
      </c>
      <c r="D258" s="43" t="s">
        <v>168</v>
      </c>
    </row>
    <row r="259" spans="1:4" hidden="1" x14ac:dyDescent="0.15">
      <c r="A259" s="43">
        <v>259</v>
      </c>
      <c r="B259" s="43" t="s">
        <v>163</v>
      </c>
      <c r="C259" s="99" t="s">
        <v>175</v>
      </c>
      <c r="D259" s="43" t="s">
        <v>168</v>
      </c>
    </row>
    <row r="260" spans="1:4" hidden="1" x14ac:dyDescent="0.15">
      <c r="A260" s="43">
        <v>260</v>
      </c>
      <c r="B260" s="43" t="s">
        <v>142</v>
      </c>
      <c r="C260" s="99" t="s">
        <v>175</v>
      </c>
      <c r="D260" s="43" t="s">
        <v>168</v>
      </c>
    </row>
    <row r="261" spans="1:4" hidden="1" x14ac:dyDescent="0.15">
      <c r="A261" s="43">
        <v>269</v>
      </c>
      <c r="B261" s="43" t="s">
        <v>145</v>
      </c>
      <c r="C261" s="99" t="s">
        <v>181</v>
      </c>
      <c r="D261" s="43" t="s">
        <v>146</v>
      </c>
    </row>
    <row r="262" spans="1:4" hidden="1" x14ac:dyDescent="0.15">
      <c r="A262" s="43">
        <v>270</v>
      </c>
      <c r="B262" s="43" t="s">
        <v>147</v>
      </c>
      <c r="C262" s="99" t="s">
        <v>181</v>
      </c>
      <c r="D262" s="43" t="s">
        <v>146</v>
      </c>
    </row>
    <row r="263" spans="1:4" hidden="1" x14ac:dyDescent="0.15">
      <c r="A263" s="43">
        <v>271</v>
      </c>
      <c r="B263" s="43" t="s">
        <v>179</v>
      </c>
      <c r="C263" s="99" t="s">
        <v>181</v>
      </c>
      <c r="D263" s="43" t="s">
        <v>146</v>
      </c>
    </row>
    <row r="264" spans="1:4" hidden="1" x14ac:dyDescent="0.15">
      <c r="A264" s="43">
        <v>272</v>
      </c>
      <c r="B264" s="43" t="s">
        <v>182</v>
      </c>
      <c r="C264" s="99" t="s">
        <v>181</v>
      </c>
      <c r="D264" s="43" t="s">
        <v>146</v>
      </c>
    </row>
    <row r="265" spans="1:4" hidden="1" x14ac:dyDescent="0.15">
      <c r="A265" s="43">
        <v>273</v>
      </c>
      <c r="B265" s="43" t="s">
        <v>142</v>
      </c>
      <c r="C265" s="99" t="s">
        <v>181</v>
      </c>
      <c r="D265" s="43" t="s">
        <v>146</v>
      </c>
    </row>
    <row r="266" spans="1:4" hidden="1" x14ac:dyDescent="0.15">
      <c r="A266" s="43">
        <v>274</v>
      </c>
      <c r="B266" s="43" t="s">
        <v>143</v>
      </c>
      <c r="C266" s="99" t="s">
        <v>181</v>
      </c>
      <c r="D266" s="43" t="s">
        <v>146</v>
      </c>
    </row>
    <row r="267" spans="1:4" hidden="1" x14ac:dyDescent="0.15">
      <c r="A267" s="43">
        <v>275</v>
      </c>
      <c r="B267" s="43" t="s">
        <v>147</v>
      </c>
      <c r="C267" s="99" t="s">
        <v>181</v>
      </c>
      <c r="D267" s="43" t="s">
        <v>146</v>
      </c>
    </row>
    <row r="268" spans="1:4" hidden="1" x14ac:dyDescent="0.15">
      <c r="A268" s="43">
        <v>276</v>
      </c>
      <c r="B268" s="43" t="s">
        <v>169</v>
      </c>
      <c r="C268" s="99" t="s">
        <v>181</v>
      </c>
      <c r="D268" s="43" t="s">
        <v>146</v>
      </c>
    </row>
    <row r="269" spans="1:4" hidden="1" x14ac:dyDescent="0.15">
      <c r="A269" s="43">
        <v>277</v>
      </c>
      <c r="B269" s="43" t="s">
        <v>142</v>
      </c>
      <c r="C269" s="99" t="s">
        <v>181</v>
      </c>
      <c r="D269" s="43" t="s">
        <v>146</v>
      </c>
    </row>
    <row r="270" spans="1:4" hidden="1" x14ac:dyDescent="0.15">
      <c r="A270" s="43">
        <v>278</v>
      </c>
      <c r="B270" s="43" t="s">
        <v>142</v>
      </c>
      <c r="C270" s="99" t="s">
        <v>181</v>
      </c>
      <c r="D270" s="43" t="s">
        <v>146</v>
      </c>
    </row>
    <row r="271" spans="1:4" hidden="1" x14ac:dyDescent="0.15">
      <c r="A271" s="43">
        <v>279</v>
      </c>
      <c r="B271" s="43" t="s">
        <v>159</v>
      </c>
      <c r="C271" s="99" t="s">
        <v>181</v>
      </c>
      <c r="D271" s="43" t="s">
        <v>146</v>
      </c>
    </row>
    <row r="272" spans="1:4" hidden="1" x14ac:dyDescent="0.15">
      <c r="A272" s="43">
        <v>280</v>
      </c>
      <c r="B272" s="43" t="s">
        <v>142</v>
      </c>
      <c r="C272" s="99" t="s">
        <v>181</v>
      </c>
      <c r="D272" s="43" t="s">
        <v>146</v>
      </c>
    </row>
    <row r="273" spans="1:4" hidden="1" x14ac:dyDescent="0.15">
      <c r="A273" s="43">
        <v>281</v>
      </c>
      <c r="B273" s="43" t="s">
        <v>142</v>
      </c>
      <c r="C273" s="99" t="s">
        <v>181</v>
      </c>
      <c r="D273" s="43" t="s">
        <v>146</v>
      </c>
    </row>
    <row r="274" spans="1:4" hidden="1" x14ac:dyDescent="0.15">
      <c r="A274" s="43">
        <v>282</v>
      </c>
      <c r="B274" s="43" t="s">
        <v>143</v>
      </c>
      <c r="C274" s="99" t="s">
        <v>181</v>
      </c>
      <c r="D274" s="43" t="s">
        <v>146</v>
      </c>
    </row>
    <row r="275" spans="1:4" hidden="1" x14ac:dyDescent="0.15">
      <c r="A275" s="43">
        <v>283</v>
      </c>
      <c r="B275" s="43" t="s">
        <v>167</v>
      </c>
      <c r="C275" s="99" t="s">
        <v>181</v>
      </c>
      <c r="D275" s="43" t="s">
        <v>146</v>
      </c>
    </row>
    <row r="276" spans="1:4" hidden="1" x14ac:dyDescent="0.15">
      <c r="A276" s="43">
        <v>284</v>
      </c>
      <c r="B276" s="43" t="s">
        <v>160</v>
      </c>
      <c r="C276" s="99" t="s">
        <v>181</v>
      </c>
      <c r="D276" s="43" t="s">
        <v>146</v>
      </c>
    </row>
    <row r="277" spans="1:4" hidden="1" x14ac:dyDescent="0.15">
      <c r="A277" s="43">
        <v>285</v>
      </c>
      <c r="B277" s="43" t="s">
        <v>153</v>
      </c>
      <c r="C277" s="99" t="s">
        <v>181</v>
      </c>
      <c r="D277" s="43" t="s">
        <v>146</v>
      </c>
    </row>
    <row r="278" spans="1:4" hidden="1" x14ac:dyDescent="0.15">
      <c r="A278" s="43">
        <v>286</v>
      </c>
      <c r="B278" s="43" t="s">
        <v>145</v>
      </c>
      <c r="C278" s="99" t="s">
        <v>181</v>
      </c>
      <c r="D278" s="43" t="s">
        <v>146</v>
      </c>
    </row>
    <row r="279" spans="1:4" hidden="1" x14ac:dyDescent="0.15">
      <c r="A279" s="43">
        <v>287</v>
      </c>
      <c r="B279" s="43" t="s">
        <v>149</v>
      </c>
      <c r="C279" s="99" t="s">
        <v>181</v>
      </c>
      <c r="D279" s="43" t="s">
        <v>146</v>
      </c>
    </row>
    <row r="280" spans="1:4" hidden="1" x14ac:dyDescent="0.15">
      <c r="A280" s="43">
        <v>288</v>
      </c>
      <c r="B280" s="43" t="s">
        <v>161</v>
      </c>
      <c r="C280" s="99" t="s">
        <v>181</v>
      </c>
      <c r="D280" s="43" t="s">
        <v>146</v>
      </c>
    </row>
    <row r="281" spans="1:4" hidden="1" x14ac:dyDescent="0.15">
      <c r="A281" s="43">
        <v>289</v>
      </c>
      <c r="B281" s="43" t="s">
        <v>145</v>
      </c>
      <c r="C281" s="99" t="s">
        <v>181</v>
      </c>
      <c r="D281" s="43" t="s">
        <v>146</v>
      </c>
    </row>
    <row r="282" spans="1:4" hidden="1" x14ac:dyDescent="0.15">
      <c r="A282" s="43">
        <v>290</v>
      </c>
      <c r="B282" s="43" t="s">
        <v>171</v>
      </c>
      <c r="C282" s="99" t="s">
        <v>181</v>
      </c>
      <c r="D282" s="43" t="s">
        <v>164</v>
      </c>
    </row>
    <row r="283" spans="1:4" hidden="1" x14ac:dyDescent="0.15">
      <c r="A283" s="43">
        <v>291</v>
      </c>
      <c r="B283" s="43" t="s">
        <v>144</v>
      </c>
      <c r="C283" s="99" t="s">
        <v>181</v>
      </c>
      <c r="D283" s="43" t="s">
        <v>164</v>
      </c>
    </row>
    <row r="284" spans="1:4" hidden="1" x14ac:dyDescent="0.15">
      <c r="A284" s="43">
        <v>292</v>
      </c>
      <c r="B284" s="43" t="s">
        <v>163</v>
      </c>
      <c r="C284" s="99" t="s">
        <v>181</v>
      </c>
      <c r="D284" s="43" t="s">
        <v>164</v>
      </c>
    </row>
    <row r="285" spans="1:4" hidden="1" x14ac:dyDescent="0.15">
      <c r="A285" s="43">
        <v>293</v>
      </c>
      <c r="B285" s="43" t="s">
        <v>152</v>
      </c>
      <c r="C285" s="99" t="s">
        <v>181</v>
      </c>
      <c r="D285" s="43" t="s">
        <v>164</v>
      </c>
    </row>
    <row r="286" spans="1:4" hidden="1" x14ac:dyDescent="0.15">
      <c r="A286" s="43">
        <v>294</v>
      </c>
      <c r="B286" s="43" t="s">
        <v>165</v>
      </c>
      <c r="C286" s="99" t="s">
        <v>181</v>
      </c>
      <c r="D286" s="43" t="s">
        <v>164</v>
      </c>
    </row>
    <row r="287" spans="1:4" hidden="1" x14ac:dyDescent="0.15">
      <c r="A287" s="43">
        <v>295</v>
      </c>
      <c r="B287" s="43" t="s">
        <v>150</v>
      </c>
      <c r="C287" s="99" t="s">
        <v>181</v>
      </c>
      <c r="D287" s="43" t="s">
        <v>164</v>
      </c>
    </row>
    <row r="288" spans="1:4" hidden="1" x14ac:dyDescent="0.15">
      <c r="A288" s="43">
        <v>296</v>
      </c>
      <c r="B288" s="43" t="s">
        <v>160</v>
      </c>
      <c r="C288" s="99" t="s">
        <v>181</v>
      </c>
      <c r="D288" s="43" t="s">
        <v>164</v>
      </c>
    </row>
    <row r="289" spans="1:4" hidden="1" x14ac:dyDescent="0.15">
      <c r="A289" s="43">
        <v>297</v>
      </c>
      <c r="B289" s="43" t="s">
        <v>161</v>
      </c>
      <c r="C289" s="99" t="s">
        <v>181</v>
      </c>
      <c r="D289" s="43" t="s">
        <v>164</v>
      </c>
    </row>
    <row r="290" spans="1:4" hidden="1" x14ac:dyDescent="0.15">
      <c r="A290" s="43">
        <v>298</v>
      </c>
      <c r="B290" s="43" t="s">
        <v>174</v>
      </c>
      <c r="C290" s="99" t="s">
        <v>181</v>
      </c>
      <c r="D290" s="43" t="s">
        <v>164</v>
      </c>
    </row>
    <row r="291" spans="1:4" hidden="1" x14ac:dyDescent="0.15">
      <c r="A291" s="43">
        <v>299</v>
      </c>
      <c r="B291" s="43" t="s">
        <v>149</v>
      </c>
      <c r="C291" s="99" t="s">
        <v>181</v>
      </c>
      <c r="D291" s="43" t="s">
        <v>164</v>
      </c>
    </row>
    <row r="292" spans="1:4" hidden="1" x14ac:dyDescent="0.15">
      <c r="A292" s="43">
        <v>300</v>
      </c>
      <c r="B292" s="43" t="s">
        <v>149</v>
      </c>
      <c r="C292" s="99" t="s">
        <v>181</v>
      </c>
      <c r="D292" s="43" t="s">
        <v>164</v>
      </c>
    </row>
    <row r="293" spans="1:4" hidden="1" x14ac:dyDescent="0.15">
      <c r="A293" s="43">
        <v>301</v>
      </c>
      <c r="B293" s="43" t="s">
        <v>147</v>
      </c>
      <c r="C293" s="99" t="s">
        <v>181</v>
      </c>
      <c r="D293" s="43" t="s">
        <v>164</v>
      </c>
    </row>
    <row r="294" spans="1:4" hidden="1" x14ac:dyDescent="0.15">
      <c r="A294" s="43">
        <v>302</v>
      </c>
      <c r="B294" s="43" t="s">
        <v>174</v>
      </c>
      <c r="C294" s="99" t="s">
        <v>181</v>
      </c>
      <c r="D294" s="43" t="s">
        <v>164</v>
      </c>
    </row>
    <row r="295" spans="1:4" hidden="1" x14ac:dyDescent="0.15">
      <c r="A295" s="43">
        <v>303</v>
      </c>
      <c r="B295" s="43" t="s">
        <v>144</v>
      </c>
      <c r="C295" s="99" t="s">
        <v>181</v>
      </c>
      <c r="D295" s="43" t="s">
        <v>164</v>
      </c>
    </row>
    <row r="296" spans="1:4" hidden="1" x14ac:dyDescent="0.15">
      <c r="A296" s="43">
        <v>304</v>
      </c>
      <c r="B296" s="43" t="s">
        <v>163</v>
      </c>
      <c r="C296" s="99" t="s">
        <v>181</v>
      </c>
      <c r="D296" s="43" t="s">
        <v>164</v>
      </c>
    </row>
    <row r="297" spans="1:4" hidden="1" x14ac:dyDescent="0.15">
      <c r="A297" s="43">
        <v>305</v>
      </c>
      <c r="B297" s="43" t="s">
        <v>163</v>
      </c>
      <c r="C297" s="99" t="s">
        <v>181</v>
      </c>
      <c r="D297" s="43" t="s">
        <v>164</v>
      </c>
    </row>
    <row r="298" spans="1:4" hidden="1" x14ac:dyDescent="0.15">
      <c r="A298" s="43">
        <v>306</v>
      </c>
      <c r="B298" s="43" t="s">
        <v>157</v>
      </c>
      <c r="C298" s="99" t="s">
        <v>181</v>
      </c>
      <c r="D298" s="43" t="s">
        <v>164</v>
      </c>
    </row>
    <row r="299" spans="1:4" hidden="1" x14ac:dyDescent="0.15">
      <c r="A299" s="43">
        <v>307</v>
      </c>
      <c r="B299" s="43" t="s">
        <v>154</v>
      </c>
      <c r="C299" s="99" t="s">
        <v>181</v>
      </c>
      <c r="D299" s="43" t="s">
        <v>164</v>
      </c>
    </row>
    <row r="300" spans="1:4" hidden="1" x14ac:dyDescent="0.15">
      <c r="A300" s="43">
        <v>308</v>
      </c>
      <c r="B300" s="43" t="s">
        <v>142</v>
      </c>
      <c r="C300" s="99" t="s">
        <v>181</v>
      </c>
      <c r="D300" s="43" t="s">
        <v>164</v>
      </c>
    </row>
    <row r="301" spans="1:4" hidden="1" x14ac:dyDescent="0.15">
      <c r="A301" s="43">
        <v>309</v>
      </c>
      <c r="B301" s="43" t="s">
        <v>144</v>
      </c>
      <c r="C301" s="99" t="s">
        <v>181</v>
      </c>
      <c r="D301" s="43" t="s">
        <v>164</v>
      </c>
    </row>
    <row r="302" spans="1:4" hidden="1" x14ac:dyDescent="0.15">
      <c r="A302" s="43">
        <v>310</v>
      </c>
      <c r="B302" s="43" t="s">
        <v>143</v>
      </c>
      <c r="C302" s="99" t="s">
        <v>181</v>
      </c>
      <c r="D302" s="43" t="s">
        <v>164</v>
      </c>
    </row>
    <row r="303" spans="1:4" hidden="1" x14ac:dyDescent="0.15">
      <c r="A303" s="43">
        <v>311</v>
      </c>
      <c r="B303" s="43" t="s">
        <v>171</v>
      </c>
      <c r="C303" s="99" t="s">
        <v>181</v>
      </c>
      <c r="D303" s="43" t="s">
        <v>164</v>
      </c>
    </row>
    <row r="304" spans="1:4" hidden="1" x14ac:dyDescent="0.15">
      <c r="A304" s="43">
        <v>312</v>
      </c>
      <c r="B304" s="43" t="s">
        <v>165</v>
      </c>
      <c r="C304" s="99" t="s">
        <v>181</v>
      </c>
      <c r="D304" s="43" t="s">
        <v>164</v>
      </c>
    </row>
    <row r="305" spans="1:4" hidden="1" x14ac:dyDescent="0.15">
      <c r="A305" s="43">
        <v>313</v>
      </c>
      <c r="B305" s="43" t="s">
        <v>149</v>
      </c>
      <c r="C305" s="99" t="s">
        <v>181</v>
      </c>
      <c r="D305" s="43" t="s">
        <v>168</v>
      </c>
    </row>
    <row r="306" spans="1:4" hidden="1" x14ac:dyDescent="0.15">
      <c r="A306" s="43">
        <v>314</v>
      </c>
      <c r="B306" s="43" t="s">
        <v>165</v>
      </c>
      <c r="C306" s="99" t="s">
        <v>181</v>
      </c>
      <c r="D306" s="43" t="s">
        <v>168</v>
      </c>
    </row>
    <row r="307" spans="1:4" hidden="1" x14ac:dyDescent="0.15">
      <c r="A307" s="43">
        <v>315</v>
      </c>
      <c r="B307" s="43" t="s">
        <v>160</v>
      </c>
      <c r="C307" s="99" t="s">
        <v>181</v>
      </c>
      <c r="D307" s="43" t="s">
        <v>168</v>
      </c>
    </row>
    <row r="308" spans="1:4" hidden="1" x14ac:dyDescent="0.15">
      <c r="A308" s="43">
        <v>316</v>
      </c>
      <c r="B308" s="43" t="s">
        <v>143</v>
      </c>
      <c r="C308" s="99" t="s">
        <v>181</v>
      </c>
      <c r="D308" s="43" t="s">
        <v>168</v>
      </c>
    </row>
    <row r="309" spans="1:4" hidden="1" x14ac:dyDescent="0.15">
      <c r="A309" s="43">
        <v>317</v>
      </c>
      <c r="B309" s="43" t="s">
        <v>159</v>
      </c>
      <c r="C309" s="99" t="s">
        <v>181</v>
      </c>
      <c r="D309" s="43" t="s">
        <v>168</v>
      </c>
    </row>
    <row r="310" spans="1:4" hidden="1" x14ac:dyDescent="0.15">
      <c r="A310" s="43">
        <v>318</v>
      </c>
      <c r="B310" s="43" t="s">
        <v>149</v>
      </c>
      <c r="C310" s="99" t="s">
        <v>181</v>
      </c>
      <c r="D310" s="43" t="s">
        <v>168</v>
      </c>
    </row>
    <row r="311" spans="1:4" hidden="1" x14ac:dyDescent="0.15">
      <c r="A311" s="43">
        <v>319</v>
      </c>
      <c r="B311" s="43" t="s">
        <v>174</v>
      </c>
      <c r="C311" s="99" t="s">
        <v>181</v>
      </c>
      <c r="D311" s="43" t="s">
        <v>168</v>
      </c>
    </row>
    <row r="312" spans="1:4" hidden="1" x14ac:dyDescent="0.15">
      <c r="A312" s="43">
        <v>320</v>
      </c>
      <c r="B312" s="43" t="s">
        <v>167</v>
      </c>
      <c r="C312" s="99" t="s">
        <v>181</v>
      </c>
      <c r="D312" s="43" t="s">
        <v>168</v>
      </c>
    </row>
    <row r="313" spans="1:4" hidden="1" x14ac:dyDescent="0.15">
      <c r="A313" s="43">
        <v>321</v>
      </c>
      <c r="B313" s="43" t="s">
        <v>157</v>
      </c>
      <c r="C313" s="99" t="s">
        <v>181</v>
      </c>
      <c r="D313" s="43" t="s">
        <v>168</v>
      </c>
    </row>
    <row r="314" spans="1:4" hidden="1" x14ac:dyDescent="0.15">
      <c r="A314" s="43">
        <v>322</v>
      </c>
      <c r="B314" s="43" t="s">
        <v>169</v>
      </c>
      <c r="C314" s="99" t="s">
        <v>181</v>
      </c>
      <c r="D314" s="43" t="s">
        <v>168</v>
      </c>
    </row>
    <row r="315" spans="1:4" hidden="1" x14ac:dyDescent="0.15">
      <c r="A315" s="43">
        <v>323</v>
      </c>
      <c r="B315" s="43" t="s">
        <v>171</v>
      </c>
      <c r="C315" s="99" t="s">
        <v>181</v>
      </c>
      <c r="D315" s="43" t="s">
        <v>168</v>
      </c>
    </row>
    <row r="316" spans="1:4" hidden="1" x14ac:dyDescent="0.15">
      <c r="A316" s="43">
        <v>324</v>
      </c>
      <c r="B316" s="43" t="s">
        <v>158</v>
      </c>
      <c r="C316" s="99" t="s">
        <v>181</v>
      </c>
      <c r="D316" s="43" t="s">
        <v>168</v>
      </c>
    </row>
    <row r="317" spans="1:4" hidden="1" x14ac:dyDescent="0.15">
      <c r="A317" s="43">
        <v>325</v>
      </c>
      <c r="B317" s="43" t="s">
        <v>147</v>
      </c>
      <c r="C317" s="99" t="s">
        <v>181</v>
      </c>
      <c r="D317" s="43" t="s">
        <v>168</v>
      </c>
    </row>
    <row r="318" spans="1:4" hidden="1" x14ac:dyDescent="0.15">
      <c r="A318" s="43">
        <v>326</v>
      </c>
      <c r="B318" s="43" t="s">
        <v>142</v>
      </c>
      <c r="C318" s="99" t="s">
        <v>181</v>
      </c>
      <c r="D318" s="43" t="s">
        <v>168</v>
      </c>
    </row>
    <row r="319" spans="1:4" hidden="1" x14ac:dyDescent="0.15">
      <c r="A319" s="43">
        <v>327</v>
      </c>
      <c r="B319" s="43" t="s">
        <v>157</v>
      </c>
      <c r="C319" s="99" t="s">
        <v>181</v>
      </c>
      <c r="D319" s="43" t="s">
        <v>168</v>
      </c>
    </row>
    <row r="320" spans="1:4" hidden="1" x14ac:dyDescent="0.15">
      <c r="A320" s="43">
        <v>328</v>
      </c>
      <c r="B320" s="43" t="s">
        <v>139</v>
      </c>
      <c r="C320" s="99" t="s">
        <v>181</v>
      </c>
      <c r="D320" s="43" t="s">
        <v>168</v>
      </c>
    </row>
    <row r="321" spans="1:4" hidden="1" x14ac:dyDescent="0.15">
      <c r="A321" s="43">
        <v>329</v>
      </c>
      <c r="B321" s="43" t="s">
        <v>165</v>
      </c>
      <c r="C321" s="99" t="s">
        <v>181</v>
      </c>
      <c r="D321" s="43" t="s">
        <v>168</v>
      </c>
    </row>
    <row r="322" spans="1:4" hidden="1" x14ac:dyDescent="0.15">
      <c r="A322" s="43">
        <v>330</v>
      </c>
      <c r="B322" s="43" t="s">
        <v>142</v>
      </c>
      <c r="C322" s="99" t="s">
        <v>181</v>
      </c>
      <c r="D322" s="43" t="s">
        <v>173</v>
      </c>
    </row>
    <row r="323" spans="1:4" hidden="1" x14ac:dyDescent="0.15">
      <c r="A323" s="43">
        <v>331</v>
      </c>
      <c r="B323" s="43" t="s">
        <v>163</v>
      </c>
      <c r="C323" s="99" t="s">
        <v>181</v>
      </c>
      <c r="D323" s="43" t="s">
        <v>173</v>
      </c>
    </row>
    <row r="324" spans="1:4" hidden="1" x14ac:dyDescent="0.15">
      <c r="A324" s="43">
        <v>332</v>
      </c>
      <c r="B324" s="43" t="s">
        <v>163</v>
      </c>
      <c r="C324" s="99" t="s">
        <v>181</v>
      </c>
      <c r="D324" s="43" t="s">
        <v>173</v>
      </c>
    </row>
    <row r="325" spans="1:4" hidden="1" x14ac:dyDescent="0.15">
      <c r="A325" s="43">
        <v>333</v>
      </c>
      <c r="B325" s="43" t="s">
        <v>149</v>
      </c>
      <c r="C325" s="99" t="s">
        <v>181</v>
      </c>
      <c r="D325" s="43" t="s">
        <v>173</v>
      </c>
    </row>
    <row r="326" spans="1:4" hidden="1" x14ac:dyDescent="0.15">
      <c r="A326" s="43">
        <v>334</v>
      </c>
      <c r="B326" s="43" t="s">
        <v>174</v>
      </c>
      <c r="C326" s="99" t="s">
        <v>181</v>
      </c>
      <c r="D326" s="43" t="s">
        <v>173</v>
      </c>
    </row>
    <row r="327" spans="1:4" hidden="1" x14ac:dyDescent="0.15">
      <c r="A327" s="43">
        <v>335</v>
      </c>
      <c r="B327" s="43" t="s">
        <v>139</v>
      </c>
      <c r="C327" s="99" t="s">
        <v>181</v>
      </c>
      <c r="D327" s="43" t="s">
        <v>173</v>
      </c>
    </row>
    <row r="328" spans="1:4" hidden="1" x14ac:dyDescent="0.15">
      <c r="A328" s="43">
        <v>336</v>
      </c>
      <c r="B328" s="43" t="s">
        <v>148</v>
      </c>
      <c r="C328" s="99" t="s">
        <v>181</v>
      </c>
      <c r="D328" s="43" t="s">
        <v>168</v>
      </c>
    </row>
    <row r="329" spans="1:4" hidden="1" x14ac:dyDescent="0.15">
      <c r="A329" s="43">
        <v>337</v>
      </c>
      <c r="B329" s="43" t="s">
        <v>147</v>
      </c>
      <c r="C329" s="99" t="s">
        <v>181</v>
      </c>
      <c r="D329" s="43" t="s">
        <v>168</v>
      </c>
    </row>
    <row r="330" spans="1:4" hidden="1" x14ac:dyDescent="0.15">
      <c r="A330" s="43">
        <v>338</v>
      </c>
      <c r="B330" s="43" t="s">
        <v>139</v>
      </c>
      <c r="C330" s="99" t="s">
        <v>181</v>
      </c>
      <c r="D330" s="43" t="s">
        <v>173</v>
      </c>
    </row>
    <row r="331" spans="1:4" hidden="1" x14ac:dyDescent="0.15">
      <c r="A331" s="43">
        <v>339</v>
      </c>
      <c r="B331" s="43" t="s">
        <v>147</v>
      </c>
      <c r="C331" s="99" t="s">
        <v>181</v>
      </c>
      <c r="D331" s="43" t="s">
        <v>173</v>
      </c>
    </row>
    <row r="332" spans="1:4" hidden="1" x14ac:dyDescent="0.15">
      <c r="A332" s="43">
        <v>340</v>
      </c>
      <c r="B332" s="43" t="s">
        <v>174</v>
      </c>
      <c r="C332" s="99" t="s">
        <v>181</v>
      </c>
      <c r="D332" s="43" t="s">
        <v>173</v>
      </c>
    </row>
    <row r="333" spans="1:4" hidden="1" x14ac:dyDescent="0.15">
      <c r="A333" s="43">
        <v>341</v>
      </c>
      <c r="B333" s="43" t="s">
        <v>142</v>
      </c>
      <c r="C333" s="99" t="s">
        <v>181</v>
      </c>
      <c r="D333" s="43" t="s">
        <v>173</v>
      </c>
    </row>
    <row r="334" spans="1:4" hidden="1" x14ac:dyDescent="0.15">
      <c r="A334" s="43">
        <v>342</v>
      </c>
      <c r="B334" s="43" t="s">
        <v>143</v>
      </c>
      <c r="C334" s="99" t="s">
        <v>181</v>
      </c>
      <c r="D334" s="43" t="s">
        <v>173</v>
      </c>
    </row>
    <row r="335" spans="1:4" hidden="1" x14ac:dyDescent="0.15">
      <c r="A335" s="43">
        <v>343</v>
      </c>
      <c r="B335" s="43" t="s">
        <v>139</v>
      </c>
      <c r="C335" s="99" t="s">
        <v>181</v>
      </c>
      <c r="D335" s="43" t="s">
        <v>173</v>
      </c>
    </row>
    <row r="336" spans="1:4" hidden="1" x14ac:dyDescent="0.15">
      <c r="A336" s="43">
        <v>344</v>
      </c>
      <c r="B336" s="43" t="s">
        <v>161</v>
      </c>
      <c r="C336" s="99" t="s">
        <v>181</v>
      </c>
      <c r="D336" s="43" t="s">
        <v>173</v>
      </c>
    </row>
    <row r="337" spans="1:4" hidden="1" x14ac:dyDescent="0.15">
      <c r="A337" s="43">
        <v>345</v>
      </c>
      <c r="B337" s="43" t="s">
        <v>149</v>
      </c>
      <c r="C337" s="99" t="s">
        <v>183</v>
      </c>
      <c r="D337" s="43" t="s">
        <v>184</v>
      </c>
    </row>
    <row r="338" spans="1:4" hidden="1" x14ac:dyDescent="0.15">
      <c r="A338" s="43">
        <v>346</v>
      </c>
      <c r="B338" s="43" t="s">
        <v>147</v>
      </c>
      <c r="C338" s="99" t="s">
        <v>183</v>
      </c>
      <c r="D338" s="43" t="s">
        <v>184</v>
      </c>
    </row>
    <row r="339" spans="1:4" hidden="1" x14ac:dyDescent="0.15">
      <c r="A339" s="43">
        <v>347</v>
      </c>
      <c r="B339" s="43" t="s">
        <v>143</v>
      </c>
      <c r="C339" s="99" t="s">
        <v>183</v>
      </c>
      <c r="D339" s="43" t="s">
        <v>185</v>
      </c>
    </row>
    <row r="340" spans="1:4" hidden="1" x14ac:dyDescent="0.15">
      <c r="A340" s="43">
        <v>348</v>
      </c>
      <c r="B340" s="43" t="s">
        <v>149</v>
      </c>
      <c r="C340" s="99" t="s">
        <v>183</v>
      </c>
      <c r="D340" s="43" t="s">
        <v>185</v>
      </c>
    </row>
    <row r="341" spans="1:4" hidden="1" x14ac:dyDescent="0.15">
      <c r="A341" s="43">
        <v>349</v>
      </c>
      <c r="B341" s="43" t="s">
        <v>149</v>
      </c>
      <c r="C341" s="99" t="s">
        <v>183</v>
      </c>
      <c r="D341" s="43" t="s">
        <v>185</v>
      </c>
    </row>
    <row r="342" spans="1:4" hidden="1" x14ac:dyDescent="0.15">
      <c r="A342" s="43">
        <v>350</v>
      </c>
      <c r="B342" s="43" t="s">
        <v>160</v>
      </c>
      <c r="C342" s="99" t="s">
        <v>183</v>
      </c>
      <c r="D342" s="43" t="s">
        <v>185</v>
      </c>
    </row>
    <row r="343" spans="1:4" hidden="1" x14ac:dyDescent="0.15">
      <c r="A343" s="43">
        <v>351</v>
      </c>
      <c r="B343" s="43" t="s">
        <v>160</v>
      </c>
      <c r="C343" s="99" t="s">
        <v>183</v>
      </c>
      <c r="D343" s="43" t="s">
        <v>185</v>
      </c>
    </row>
    <row r="344" spans="1:4" hidden="1" x14ac:dyDescent="0.15">
      <c r="A344" s="43">
        <v>352</v>
      </c>
      <c r="B344" s="43" t="s">
        <v>143</v>
      </c>
      <c r="C344" s="99" t="s">
        <v>183</v>
      </c>
      <c r="D344" s="43" t="s">
        <v>185</v>
      </c>
    </row>
    <row r="345" spans="1:4" hidden="1" x14ac:dyDescent="0.15">
      <c r="A345" s="43">
        <v>353</v>
      </c>
      <c r="B345" s="43" t="s">
        <v>167</v>
      </c>
      <c r="C345" s="99" t="s">
        <v>183</v>
      </c>
      <c r="D345" s="43" t="s">
        <v>176</v>
      </c>
    </row>
    <row r="346" spans="1:4" hidden="1" x14ac:dyDescent="0.15">
      <c r="A346" s="43">
        <v>354</v>
      </c>
      <c r="B346" s="43" t="s">
        <v>139</v>
      </c>
      <c r="C346" s="99" t="s">
        <v>183</v>
      </c>
      <c r="D346" s="43" t="s">
        <v>146</v>
      </c>
    </row>
    <row r="347" spans="1:4" hidden="1" x14ac:dyDescent="0.15">
      <c r="A347" s="43">
        <v>355</v>
      </c>
      <c r="B347" s="43" t="s">
        <v>170</v>
      </c>
      <c r="C347" s="99" t="s">
        <v>183</v>
      </c>
      <c r="D347" s="43" t="s">
        <v>146</v>
      </c>
    </row>
    <row r="348" spans="1:4" hidden="1" x14ac:dyDescent="0.15">
      <c r="A348" s="43">
        <v>356</v>
      </c>
      <c r="B348" s="43" t="s">
        <v>163</v>
      </c>
      <c r="C348" s="99" t="s">
        <v>183</v>
      </c>
      <c r="D348" s="43" t="s">
        <v>146</v>
      </c>
    </row>
    <row r="349" spans="1:4" hidden="1" x14ac:dyDescent="0.15">
      <c r="A349" s="43">
        <v>357</v>
      </c>
      <c r="B349" s="43" t="s">
        <v>147</v>
      </c>
      <c r="C349" s="99" t="s">
        <v>183</v>
      </c>
      <c r="D349" s="43" t="s">
        <v>146</v>
      </c>
    </row>
    <row r="350" spans="1:4" hidden="1" x14ac:dyDescent="0.15">
      <c r="A350" s="43">
        <v>358</v>
      </c>
      <c r="B350" s="43" t="s">
        <v>157</v>
      </c>
      <c r="C350" s="99" t="s">
        <v>183</v>
      </c>
      <c r="D350" s="43" t="s">
        <v>146</v>
      </c>
    </row>
    <row r="351" spans="1:4" hidden="1" x14ac:dyDescent="0.15">
      <c r="A351" s="43">
        <v>359</v>
      </c>
      <c r="B351" s="43" t="s">
        <v>156</v>
      </c>
      <c r="C351" s="99" t="s">
        <v>183</v>
      </c>
      <c r="D351" s="43" t="s">
        <v>146</v>
      </c>
    </row>
    <row r="352" spans="1:4" hidden="1" x14ac:dyDescent="0.15">
      <c r="A352" s="43">
        <v>360</v>
      </c>
      <c r="B352" s="43" t="s">
        <v>142</v>
      </c>
      <c r="C352" s="99" t="s">
        <v>183</v>
      </c>
      <c r="D352" s="43" t="s">
        <v>146</v>
      </c>
    </row>
    <row r="353" spans="1:4" hidden="1" x14ac:dyDescent="0.15">
      <c r="A353" s="43">
        <v>361</v>
      </c>
      <c r="B353" s="43" t="s">
        <v>154</v>
      </c>
      <c r="C353" s="99" t="s">
        <v>183</v>
      </c>
      <c r="D353" s="43" t="s">
        <v>164</v>
      </c>
    </row>
    <row r="354" spans="1:4" hidden="1" x14ac:dyDescent="0.15">
      <c r="A354" s="43">
        <v>362</v>
      </c>
      <c r="B354" s="43" t="s">
        <v>160</v>
      </c>
      <c r="C354" s="99" t="s">
        <v>183</v>
      </c>
      <c r="D354" s="43" t="s">
        <v>164</v>
      </c>
    </row>
    <row r="355" spans="1:4" hidden="1" x14ac:dyDescent="0.15">
      <c r="A355" s="43">
        <v>363</v>
      </c>
      <c r="B355" s="43" t="s">
        <v>149</v>
      </c>
      <c r="C355" s="99" t="s">
        <v>183</v>
      </c>
      <c r="D355" s="43" t="s">
        <v>164</v>
      </c>
    </row>
    <row r="356" spans="1:4" hidden="1" x14ac:dyDescent="0.15">
      <c r="A356" s="43">
        <v>364</v>
      </c>
      <c r="B356" s="43" t="s">
        <v>149</v>
      </c>
      <c r="C356" s="99" t="s">
        <v>183</v>
      </c>
      <c r="D356" s="43" t="s">
        <v>164</v>
      </c>
    </row>
    <row r="357" spans="1:4" hidden="1" x14ac:dyDescent="0.15">
      <c r="A357" s="43">
        <v>365</v>
      </c>
      <c r="B357" s="43" t="s">
        <v>155</v>
      </c>
      <c r="C357" s="99" t="s">
        <v>183</v>
      </c>
      <c r="D357" s="43" t="s">
        <v>164</v>
      </c>
    </row>
    <row r="358" spans="1:4" hidden="1" x14ac:dyDescent="0.15">
      <c r="A358" s="43">
        <v>366</v>
      </c>
      <c r="B358" s="43" t="s">
        <v>186</v>
      </c>
      <c r="C358" s="99" t="s">
        <v>183</v>
      </c>
      <c r="D358" s="43" t="s">
        <v>164</v>
      </c>
    </row>
    <row r="359" spans="1:4" hidden="1" x14ac:dyDescent="0.15">
      <c r="A359" s="43">
        <v>367</v>
      </c>
      <c r="B359" s="43" t="s">
        <v>163</v>
      </c>
      <c r="C359" s="99" t="s">
        <v>183</v>
      </c>
      <c r="D359" s="43" t="s">
        <v>164</v>
      </c>
    </row>
    <row r="360" spans="1:4" hidden="1" x14ac:dyDescent="0.15">
      <c r="A360" s="43">
        <v>368</v>
      </c>
      <c r="B360" s="43" t="s">
        <v>143</v>
      </c>
      <c r="C360" s="99" t="s">
        <v>183</v>
      </c>
      <c r="D360" s="43" t="s">
        <v>164</v>
      </c>
    </row>
    <row r="361" spans="1:4" hidden="1" x14ac:dyDescent="0.15">
      <c r="A361" s="43">
        <v>369</v>
      </c>
      <c r="B361" s="43" t="s">
        <v>167</v>
      </c>
      <c r="C361" s="99" t="s">
        <v>183</v>
      </c>
      <c r="D361" s="43" t="s">
        <v>164</v>
      </c>
    </row>
    <row r="362" spans="1:4" hidden="1" x14ac:dyDescent="0.15">
      <c r="A362" s="43">
        <v>370</v>
      </c>
      <c r="B362" s="43" t="s">
        <v>154</v>
      </c>
      <c r="C362" s="99" t="s">
        <v>183</v>
      </c>
      <c r="D362" s="43" t="s">
        <v>164</v>
      </c>
    </row>
    <row r="363" spans="1:4" hidden="1" x14ac:dyDescent="0.15">
      <c r="A363" s="43">
        <v>371</v>
      </c>
      <c r="B363" s="43" t="s">
        <v>172</v>
      </c>
      <c r="C363" s="99" t="s">
        <v>183</v>
      </c>
      <c r="D363" s="43" t="s">
        <v>164</v>
      </c>
    </row>
    <row r="364" spans="1:4" hidden="1" x14ac:dyDescent="0.15">
      <c r="A364" s="43">
        <v>372</v>
      </c>
      <c r="B364" s="43" t="s">
        <v>147</v>
      </c>
      <c r="C364" s="99" t="s">
        <v>183</v>
      </c>
      <c r="D364" s="43" t="s">
        <v>164</v>
      </c>
    </row>
    <row r="365" spans="1:4" hidden="1" x14ac:dyDescent="0.15">
      <c r="A365" s="43">
        <v>373</v>
      </c>
      <c r="B365" s="43" t="s">
        <v>145</v>
      </c>
      <c r="C365" s="99" t="s">
        <v>183</v>
      </c>
      <c r="D365" s="43" t="s">
        <v>164</v>
      </c>
    </row>
    <row r="366" spans="1:4" hidden="1" x14ac:dyDescent="0.15">
      <c r="A366" s="43">
        <v>374</v>
      </c>
      <c r="B366" s="43" t="s">
        <v>166</v>
      </c>
      <c r="C366" s="99" t="s">
        <v>183</v>
      </c>
      <c r="D366" s="43" t="s">
        <v>185</v>
      </c>
    </row>
    <row r="367" spans="1:4" hidden="1" x14ac:dyDescent="0.15">
      <c r="A367" s="43">
        <v>375</v>
      </c>
      <c r="B367" s="43" t="s">
        <v>166</v>
      </c>
      <c r="C367" s="99" t="s">
        <v>183</v>
      </c>
      <c r="D367" s="43" t="s">
        <v>164</v>
      </c>
    </row>
    <row r="368" spans="1:4" hidden="1" x14ac:dyDescent="0.15">
      <c r="A368" s="43">
        <v>376</v>
      </c>
      <c r="B368" s="43" t="s">
        <v>158</v>
      </c>
      <c r="C368" s="99" t="s">
        <v>183</v>
      </c>
      <c r="D368" s="43" t="s">
        <v>185</v>
      </c>
    </row>
    <row r="369" spans="1:4" hidden="1" x14ac:dyDescent="0.15">
      <c r="A369" s="43">
        <v>377</v>
      </c>
      <c r="B369" s="43" t="s">
        <v>147</v>
      </c>
      <c r="C369" s="99" t="s">
        <v>183</v>
      </c>
      <c r="D369" s="43" t="s">
        <v>168</v>
      </c>
    </row>
    <row r="370" spans="1:4" hidden="1" x14ac:dyDescent="0.15">
      <c r="A370" s="43">
        <v>378</v>
      </c>
      <c r="B370" s="43" t="s">
        <v>167</v>
      </c>
      <c r="C370" s="99" t="s">
        <v>183</v>
      </c>
      <c r="D370" s="43" t="s">
        <v>168</v>
      </c>
    </row>
    <row r="371" spans="1:4" hidden="1" x14ac:dyDescent="0.15">
      <c r="A371" s="43">
        <v>379</v>
      </c>
      <c r="B371" s="43" t="s">
        <v>147</v>
      </c>
      <c r="C371" s="99" t="s">
        <v>183</v>
      </c>
      <c r="D371" s="43" t="s">
        <v>168</v>
      </c>
    </row>
    <row r="372" spans="1:4" hidden="1" x14ac:dyDescent="0.15">
      <c r="A372" s="43">
        <v>380</v>
      </c>
      <c r="B372" s="43" t="s">
        <v>160</v>
      </c>
      <c r="C372" s="99" t="s">
        <v>183</v>
      </c>
      <c r="D372" s="43" t="s">
        <v>168</v>
      </c>
    </row>
    <row r="373" spans="1:4" hidden="1" x14ac:dyDescent="0.15">
      <c r="A373" s="43">
        <v>381</v>
      </c>
      <c r="B373" s="43" t="s">
        <v>150</v>
      </c>
      <c r="C373" s="99" t="s">
        <v>183</v>
      </c>
      <c r="D373" s="43" t="s">
        <v>168</v>
      </c>
    </row>
    <row r="374" spans="1:4" hidden="1" x14ac:dyDescent="0.15">
      <c r="A374" s="43">
        <v>382</v>
      </c>
      <c r="B374" s="43" t="s">
        <v>171</v>
      </c>
      <c r="C374" s="99" t="s">
        <v>183</v>
      </c>
      <c r="D374" s="43" t="s">
        <v>168</v>
      </c>
    </row>
    <row r="375" spans="1:4" hidden="1" x14ac:dyDescent="0.15">
      <c r="A375" s="43">
        <v>383</v>
      </c>
      <c r="B375" s="43" t="s">
        <v>143</v>
      </c>
      <c r="C375" s="99" t="s">
        <v>183</v>
      </c>
      <c r="D375" s="43" t="s">
        <v>168</v>
      </c>
    </row>
    <row r="376" spans="1:4" hidden="1" x14ac:dyDescent="0.15">
      <c r="A376" s="43">
        <v>384</v>
      </c>
      <c r="B376" s="43" t="s">
        <v>159</v>
      </c>
      <c r="C376" s="99" t="s">
        <v>183</v>
      </c>
      <c r="D376" s="43" t="s">
        <v>173</v>
      </c>
    </row>
    <row r="377" spans="1:4" hidden="1" x14ac:dyDescent="0.15">
      <c r="A377" s="43">
        <v>385</v>
      </c>
      <c r="B377" s="43" t="s">
        <v>148</v>
      </c>
      <c r="C377" s="99" t="s">
        <v>183</v>
      </c>
      <c r="D377" s="43" t="s">
        <v>173</v>
      </c>
    </row>
    <row r="378" spans="1:4" hidden="1" x14ac:dyDescent="0.15">
      <c r="A378" s="43">
        <v>386</v>
      </c>
      <c r="B378" s="43" t="s">
        <v>157</v>
      </c>
      <c r="C378" s="99" t="s">
        <v>187</v>
      </c>
      <c r="D378" s="43" t="s">
        <v>185</v>
      </c>
    </row>
    <row r="379" spans="1:4" hidden="1" x14ac:dyDescent="0.15">
      <c r="A379" s="43">
        <v>387</v>
      </c>
      <c r="B379" s="43" t="s">
        <v>161</v>
      </c>
      <c r="C379" s="99" t="s">
        <v>187</v>
      </c>
      <c r="D379" s="43" t="s">
        <v>185</v>
      </c>
    </row>
    <row r="380" spans="1:4" hidden="1" x14ac:dyDescent="0.15">
      <c r="A380" s="43">
        <v>388</v>
      </c>
      <c r="B380" s="43" t="s">
        <v>144</v>
      </c>
      <c r="C380" s="99" t="s">
        <v>187</v>
      </c>
      <c r="D380" s="43" t="s">
        <v>176</v>
      </c>
    </row>
    <row r="381" spans="1:4" hidden="1" x14ac:dyDescent="0.15">
      <c r="A381" s="43">
        <v>389</v>
      </c>
      <c r="B381" s="43" t="s">
        <v>157</v>
      </c>
      <c r="C381" s="99" t="s">
        <v>187</v>
      </c>
      <c r="D381" s="43" t="s">
        <v>185</v>
      </c>
    </row>
    <row r="382" spans="1:4" hidden="1" x14ac:dyDescent="0.15">
      <c r="A382" s="43">
        <v>390</v>
      </c>
      <c r="B382" s="43" t="s">
        <v>145</v>
      </c>
      <c r="C382" s="99" t="s">
        <v>187</v>
      </c>
      <c r="D382" s="43" t="s">
        <v>185</v>
      </c>
    </row>
    <row r="383" spans="1:4" hidden="1" x14ac:dyDescent="0.15">
      <c r="A383" s="43">
        <v>391</v>
      </c>
      <c r="B383" s="43" t="s">
        <v>161</v>
      </c>
      <c r="C383" s="99" t="s">
        <v>187</v>
      </c>
      <c r="D383" s="43" t="s">
        <v>185</v>
      </c>
    </row>
    <row r="384" spans="1:4" hidden="1" x14ac:dyDescent="0.15">
      <c r="A384" s="43">
        <v>392</v>
      </c>
      <c r="B384" s="43" t="s">
        <v>154</v>
      </c>
      <c r="C384" s="99" t="s">
        <v>187</v>
      </c>
      <c r="D384" s="43" t="s">
        <v>185</v>
      </c>
    </row>
    <row r="385" spans="1:4" hidden="1" x14ac:dyDescent="0.15">
      <c r="A385" s="43">
        <v>393</v>
      </c>
      <c r="B385" s="43" t="s">
        <v>165</v>
      </c>
      <c r="C385" s="99" t="s">
        <v>187</v>
      </c>
      <c r="D385" s="43" t="s">
        <v>185</v>
      </c>
    </row>
    <row r="386" spans="1:4" hidden="1" x14ac:dyDescent="0.15">
      <c r="A386" s="43">
        <v>394</v>
      </c>
      <c r="B386" s="43" t="s">
        <v>159</v>
      </c>
      <c r="C386" s="99" t="s">
        <v>187</v>
      </c>
      <c r="D386" s="43" t="s">
        <v>185</v>
      </c>
    </row>
    <row r="387" spans="1:4" hidden="1" x14ac:dyDescent="0.15">
      <c r="A387" s="43">
        <v>395</v>
      </c>
      <c r="B387" s="43" t="s">
        <v>142</v>
      </c>
      <c r="C387" s="99" t="s">
        <v>187</v>
      </c>
      <c r="D387" s="43" t="s">
        <v>185</v>
      </c>
    </row>
    <row r="388" spans="1:4" hidden="1" x14ac:dyDescent="0.15">
      <c r="A388" s="43">
        <v>396</v>
      </c>
      <c r="B388" s="43" t="s">
        <v>160</v>
      </c>
      <c r="C388" s="99" t="s">
        <v>187</v>
      </c>
      <c r="D388" s="43" t="s">
        <v>176</v>
      </c>
    </row>
    <row r="389" spans="1:4" hidden="1" x14ac:dyDescent="0.15">
      <c r="A389" s="43">
        <v>397</v>
      </c>
      <c r="B389" s="43" t="s">
        <v>158</v>
      </c>
      <c r="C389" s="99" t="s">
        <v>187</v>
      </c>
      <c r="D389" s="43" t="s">
        <v>176</v>
      </c>
    </row>
    <row r="390" spans="1:4" hidden="1" x14ac:dyDescent="0.15">
      <c r="A390" s="43">
        <v>398</v>
      </c>
      <c r="B390" s="43" t="s">
        <v>151</v>
      </c>
      <c r="C390" s="99" t="s">
        <v>187</v>
      </c>
      <c r="D390" s="43" t="s">
        <v>141</v>
      </c>
    </row>
    <row r="391" spans="1:4" hidden="1" x14ac:dyDescent="0.15">
      <c r="A391" s="43">
        <v>399</v>
      </c>
      <c r="B391" s="43" t="s">
        <v>149</v>
      </c>
      <c r="C391" s="99" t="s">
        <v>187</v>
      </c>
      <c r="D391" s="43" t="s">
        <v>176</v>
      </c>
    </row>
    <row r="392" spans="1:4" hidden="1" x14ac:dyDescent="0.15">
      <c r="A392" s="43">
        <v>400</v>
      </c>
      <c r="B392" s="43" t="s">
        <v>165</v>
      </c>
      <c r="C392" s="99" t="s">
        <v>187</v>
      </c>
      <c r="D392" s="43" t="s">
        <v>176</v>
      </c>
    </row>
    <row r="393" spans="1:4" hidden="1" x14ac:dyDescent="0.15">
      <c r="A393" s="43">
        <v>401</v>
      </c>
      <c r="B393" s="43" t="s">
        <v>172</v>
      </c>
      <c r="C393" s="99" t="s">
        <v>187</v>
      </c>
      <c r="D393" s="43" t="s">
        <v>141</v>
      </c>
    </row>
    <row r="394" spans="1:4" hidden="1" x14ac:dyDescent="0.15">
      <c r="A394" s="43">
        <v>402</v>
      </c>
      <c r="B394" s="43" t="s">
        <v>144</v>
      </c>
      <c r="C394" s="99" t="s">
        <v>187</v>
      </c>
      <c r="D394" s="43" t="s">
        <v>176</v>
      </c>
    </row>
    <row r="395" spans="1:4" hidden="1" x14ac:dyDescent="0.15">
      <c r="A395" s="43">
        <v>403</v>
      </c>
      <c r="B395" s="43" t="s">
        <v>143</v>
      </c>
      <c r="C395" s="99" t="s">
        <v>187</v>
      </c>
      <c r="D395" s="43" t="s">
        <v>176</v>
      </c>
    </row>
    <row r="396" spans="1:4" hidden="1" x14ac:dyDescent="0.15">
      <c r="A396" s="43">
        <v>404</v>
      </c>
      <c r="B396" s="43" t="s">
        <v>157</v>
      </c>
      <c r="C396" s="99" t="s">
        <v>187</v>
      </c>
      <c r="D396" s="43" t="s">
        <v>141</v>
      </c>
    </row>
    <row r="397" spans="1:4" hidden="1" x14ac:dyDescent="0.15">
      <c r="A397" s="43">
        <v>405</v>
      </c>
      <c r="B397" s="43" t="s">
        <v>158</v>
      </c>
      <c r="C397" s="99" t="s">
        <v>187</v>
      </c>
      <c r="D397" s="43" t="s">
        <v>176</v>
      </c>
    </row>
    <row r="398" spans="1:4" hidden="1" x14ac:dyDescent="0.15">
      <c r="A398" s="43">
        <v>406</v>
      </c>
      <c r="B398" s="43" t="s">
        <v>158</v>
      </c>
      <c r="C398" s="99" t="s">
        <v>187</v>
      </c>
      <c r="D398" s="43" t="s">
        <v>176</v>
      </c>
    </row>
    <row r="399" spans="1:4" hidden="1" x14ac:dyDescent="0.15">
      <c r="A399" s="43">
        <v>407</v>
      </c>
      <c r="B399" s="43" t="s">
        <v>142</v>
      </c>
      <c r="C399" s="99" t="s">
        <v>187</v>
      </c>
      <c r="D399" s="43" t="s">
        <v>176</v>
      </c>
    </row>
    <row r="400" spans="1:4" hidden="1" x14ac:dyDescent="0.15">
      <c r="A400" s="43">
        <v>408</v>
      </c>
      <c r="B400" s="43" t="s">
        <v>149</v>
      </c>
      <c r="C400" s="99" t="s">
        <v>187</v>
      </c>
      <c r="D400" s="43" t="s">
        <v>176</v>
      </c>
    </row>
    <row r="401" spans="1:4" hidden="1" x14ac:dyDescent="0.15">
      <c r="A401" s="43">
        <v>409</v>
      </c>
      <c r="B401" s="43" t="s">
        <v>147</v>
      </c>
      <c r="C401" s="99" t="s">
        <v>187</v>
      </c>
      <c r="D401" s="43" t="s">
        <v>188</v>
      </c>
    </row>
    <row r="402" spans="1:4" hidden="1" x14ac:dyDescent="0.15">
      <c r="A402" s="43">
        <v>410</v>
      </c>
      <c r="B402" s="43" t="s">
        <v>165</v>
      </c>
      <c r="C402" s="99" t="s">
        <v>187</v>
      </c>
      <c r="D402" s="43" t="s">
        <v>176</v>
      </c>
    </row>
    <row r="403" spans="1:4" hidden="1" x14ac:dyDescent="0.15">
      <c r="A403" s="43">
        <v>411</v>
      </c>
      <c r="B403" s="43" t="s">
        <v>150</v>
      </c>
      <c r="C403" s="99" t="s">
        <v>187</v>
      </c>
      <c r="D403" s="43" t="s">
        <v>176</v>
      </c>
    </row>
    <row r="404" spans="1:4" hidden="1" x14ac:dyDescent="0.15">
      <c r="A404" s="43">
        <v>412</v>
      </c>
      <c r="B404" s="43" t="s">
        <v>147</v>
      </c>
      <c r="C404" s="99" t="s">
        <v>187</v>
      </c>
      <c r="D404" s="43" t="s">
        <v>176</v>
      </c>
    </row>
    <row r="405" spans="1:4" hidden="1" x14ac:dyDescent="0.15">
      <c r="A405" s="43">
        <v>413</v>
      </c>
      <c r="B405" s="43" t="s">
        <v>148</v>
      </c>
      <c r="C405" s="99" t="s">
        <v>187</v>
      </c>
      <c r="D405" s="43" t="s">
        <v>176</v>
      </c>
    </row>
    <row r="406" spans="1:4" hidden="1" x14ac:dyDescent="0.15">
      <c r="A406" s="43">
        <v>414</v>
      </c>
      <c r="B406" s="43" t="s">
        <v>147</v>
      </c>
      <c r="C406" s="99" t="s">
        <v>187</v>
      </c>
      <c r="D406" s="43" t="s">
        <v>146</v>
      </c>
    </row>
    <row r="407" spans="1:4" hidden="1" x14ac:dyDescent="0.15">
      <c r="A407" s="43">
        <v>415</v>
      </c>
      <c r="B407" s="43" t="s">
        <v>144</v>
      </c>
      <c r="C407" s="99" t="s">
        <v>187</v>
      </c>
      <c r="D407" s="43" t="s">
        <v>146</v>
      </c>
    </row>
    <row r="408" spans="1:4" hidden="1" x14ac:dyDescent="0.15">
      <c r="A408" s="43">
        <v>416</v>
      </c>
      <c r="B408" s="43" t="s">
        <v>172</v>
      </c>
      <c r="C408" s="99" t="s">
        <v>187</v>
      </c>
      <c r="D408" s="43" t="s">
        <v>189</v>
      </c>
    </row>
    <row r="409" spans="1:4" hidden="1" x14ac:dyDescent="0.15">
      <c r="A409" s="43">
        <v>417</v>
      </c>
      <c r="B409" s="43" t="s">
        <v>172</v>
      </c>
      <c r="C409" s="99" t="s">
        <v>187</v>
      </c>
      <c r="D409" s="43" t="s">
        <v>146</v>
      </c>
    </row>
    <row r="410" spans="1:4" hidden="1" x14ac:dyDescent="0.15">
      <c r="A410" s="43">
        <v>418</v>
      </c>
      <c r="B410" s="43" t="s">
        <v>161</v>
      </c>
      <c r="C410" s="99" t="s">
        <v>187</v>
      </c>
      <c r="D410" s="43" t="s">
        <v>146</v>
      </c>
    </row>
    <row r="411" spans="1:4" hidden="1" x14ac:dyDescent="0.15">
      <c r="A411" s="43">
        <v>419</v>
      </c>
      <c r="B411" s="43" t="s">
        <v>171</v>
      </c>
      <c r="C411" s="99" t="s">
        <v>187</v>
      </c>
      <c r="D411" s="43" t="s">
        <v>146</v>
      </c>
    </row>
    <row r="412" spans="1:4" hidden="1" x14ac:dyDescent="0.15">
      <c r="A412" s="43">
        <v>420</v>
      </c>
      <c r="B412" s="43" t="s">
        <v>149</v>
      </c>
      <c r="C412" s="99" t="s">
        <v>187</v>
      </c>
      <c r="D412" s="43" t="s">
        <v>146</v>
      </c>
    </row>
    <row r="413" spans="1:4" hidden="1" x14ac:dyDescent="0.15">
      <c r="A413" s="43">
        <v>421</v>
      </c>
      <c r="B413" s="43" t="s">
        <v>171</v>
      </c>
      <c r="C413" s="99" t="s">
        <v>187</v>
      </c>
      <c r="D413" s="43" t="s">
        <v>146</v>
      </c>
    </row>
    <row r="414" spans="1:4" hidden="1" x14ac:dyDescent="0.15">
      <c r="A414" s="43">
        <v>422</v>
      </c>
      <c r="B414" s="43" t="s">
        <v>171</v>
      </c>
      <c r="C414" s="99" t="s">
        <v>187</v>
      </c>
      <c r="D414" s="43" t="s">
        <v>146</v>
      </c>
    </row>
    <row r="415" spans="1:4" hidden="1" x14ac:dyDescent="0.15">
      <c r="A415" s="43">
        <v>423</v>
      </c>
      <c r="B415" s="43" t="s">
        <v>186</v>
      </c>
      <c r="C415" s="99" t="s">
        <v>187</v>
      </c>
      <c r="D415" s="43" t="s">
        <v>146</v>
      </c>
    </row>
    <row r="416" spans="1:4" hidden="1" x14ac:dyDescent="0.15">
      <c r="A416" s="43">
        <v>424</v>
      </c>
      <c r="B416" s="43" t="s">
        <v>147</v>
      </c>
      <c r="C416" s="99" t="s">
        <v>187</v>
      </c>
      <c r="D416" s="43" t="s">
        <v>146</v>
      </c>
    </row>
    <row r="417" spans="1:4" hidden="1" x14ac:dyDescent="0.15">
      <c r="A417" s="43">
        <v>425</v>
      </c>
      <c r="B417" s="43" t="s">
        <v>147</v>
      </c>
      <c r="C417" s="99" t="s">
        <v>187</v>
      </c>
      <c r="D417" s="43" t="s">
        <v>146</v>
      </c>
    </row>
    <row r="418" spans="1:4" hidden="1" x14ac:dyDescent="0.15">
      <c r="A418" s="43">
        <v>426</v>
      </c>
      <c r="B418" s="43" t="s">
        <v>156</v>
      </c>
      <c r="C418" s="99" t="s">
        <v>187</v>
      </c>
      <c r="D418" s="43" t="s">
        <v>146</v>
      </c>
    </row>
    <row r="419" spans="1:4" hidden="1" x14ac:dyDescent="0.15">
      <c r="A419" s="43">
        <v>427</v>
      </c>
      <c r="B419" s="43" t="s">
        <v>150</v>
      </c>
      <c r="C419" s="99" t="s">
        <v>187</v>
      </c>
      <c r="D419" s="43" t="s">
        <v>146</v>
      </c>
    </row>
    <row r="420" spans="1:4" hidden="1" x14ac:dyDescent="0.15">
      <c r="A420" s="43">
        <v>428</v>
      </c>
      <c r="B420" s="43" t="s">
        <v>143</v>
      </c>
      <c r="C420" s="99" t="s">
        <v>187</v>
      </c>
      <c r="D420" s="43" t="s">
        <v>146</v>
      </c>
    </row>
    <row r="421" spans="1:4" hidden="1" x14ac:dyDescent="0.15">
      <c r="A421" s="43">
        <v>429</v>
      </c>
      <c r="B421" s="43" t="s">
        <v>145</v>
      </c>
      <c r="C421" s="99" t="s">
        <v>187</v>
      </c>
      <c r="D421" s="43" t="s">
        <v>146</v>
      </c>
    </row>
    <row r="422" spans="1:4" hidden="1" x14ac:dyDescent="0.15">
      <c r="A422" s="43">
        <v>430</v>
      </c>
      <c r="B422" s="43" t="s">
        <v>167</v>
      </c>
      <c r="C422" s="99" t="s">
        <v>187</v>
      </c>
      <c r="D422" s="43" t="s">
        <v>146</v>
      </c>
    </row>
    <row r="423" spans="1:4" hidden="1" x14ac:dyDescent="0.15">
      <c r="A423" s="43">
        <v>431</v>
      </c>
      <c r="B423" s="43" t="s">
        <v>139</v>
      </c>
      <c r="C423" s="99" t="s">
        <v>187</v>
      </c>
      <c r="D423" s="43" t="s">
        <v>146</v>
      </c>
    </row>
    <row r="424" spans="1:4" hidden="1" x14ac:dyDescent="0.15">
      <c r="A424" s="43">
        <v>432</v>
      </c>
      <c r="B424" s="43" t="s">
        <v>154</v>
      </c>
      <c r="C424" s="99" t="s">
        <v>187</v>
      </c>
      <c r="D424" s="43" t="s">
        <v>146</v>
      </c>
    </row>
    <row r="425" spans="1:4" hidden="1" x14ac:dyDescent="0.15">
      <c r="A425" s="43">
        <v>433</v>
      </c>
      <c r="B425" s="43" t="s">
        <v>158</v>
      </c>
      <c r="C425" s="99" t="s">
        <v>187</v>
      </c>
      <c r="D425" s="43" t="s">
        <v>146</v>
      </c>
    </row>
    <row r="426" spans="1:4" hidden="1" x14ac:dyDescent="0.15">
      <c r="A426" s="43">
        <v>434</v>
      </c>
      <c r="B426" s="43" t="s">
        <v>158</v>
      </c>
      <c r="C426" s="99" t="s">
        <v>187</v>
      </c>
      <c r="D426" s="43" t="s">
        <v>146</v>
      </c>
    </row>
    <row r="427" spans="1:4" hidden="1" x14ac:dyDescent="0.15">
      <c r="A427" s="43">
        <v>435</v>
      </c>
      <c r="B427" s="43" t="s">
        <v>174</v>
      </c>
      <c r="C427" s="99" t="s">
        <v>187</v>
      </c>
      <c r="D427" s="43" t="s">
        <v>146</v>
      </c>
    </row>
    <row r="428" spans="1:4" hidden="1" x14ac:dyDescent="0.15">
      <c r="A428" s="43">
        <v>436</v>
      </c>
      <c r="B428" s="43" t="s">
        <v>139</v>
      </c>
      <c r="C428" s="99" t="s">
        <v>187</v>
      </c>
      <c r="D428" s="43" t="s">
        <v>146</v>
      </c>
    </row>
    <row r="429" spans="1:4" hidden="1" x14ac:dyDescent="0.15">
      <c r="A429" s="43">
        <v>437</v>
      </c>
      <c r="B429" s="43" t="s">
        <v>163</v>
      </c>
      <c r="C429" s="99" t="s">
        <v>187</v>
      </c>
      <c r="D429" s="43" t="s">
        <v>146</v>
      </c>
    </row>
    <row r="430" spans="1:4" hidden="1" x14ac:dyDescent="0.15">
      <c r="A430" s="43">
        <v>438</v>
      </c>
      <c r="B430" s="43" t="s">
        <v>151</v>
      </c>
      <c r="C430" s="99" t="s">
        <v>187</v>
      </c>
      <c r="D430" s="43" t="s">
        <v>146</v>
      </c>
    </row>
    <row r="431" spans="1:4" hidden="1" x14ac:dyDescent="0.15">
      <c r="A431" s="43">
        <v>439</v>
      </c>
      <c r="B431" s="43" t="s">
        <v>151</v>
      </c>
      <c r="C431" s="99" t="s">
        <v>187</v>
      </c>
      <c r="D431" s="43" t="s">
        <v>146</v>
      </c>
    </row>
    <row r="432" spans="1:4" hidden="1" x14ac:dyDescent="0.15">
      <c r="A432" s="43">
        <v>440</v>
      </c>
      <c r="B432" s="43" t="s">
        <v>158</v>
      </c>
      <c r="C432" s="99" t="s">
        <v>187</v>
      </c>
      <c r="D432" s="43" t="s">
        <v>164</v>
      </c>
    </row>
    <row r="433" spans="1:4" hidden="1" x14ac:dyDescent="0.15">
      <c r="A433" s="43">
        <v>441</v>
      </c>
      <c r="B433" s="43" t="s">
        <v>150</v>
      </c>
      <c r="C433" s="99" t="s">
        <v>187</v>
      </c>
      <c r="D433" s="43" t="s">
        <v>164</v>
      </c>
    </row>
    <row r="434" spans="1:4" hidden="1" x14ac:dyDescent="0.15">
      <c r="A434" s="43">
        <v>442</v>
      </c>
      <c r="B434" s="43" t="s">
        <v>145</v>
      </c>
      <c r="C434" s="99" t="s">
        <v>187</v>
      </c>
      <c r="D434" s="43" t="s">
        <v>164</v>
      </c>
    </row>
    <row r="435" spans="1:4" hidden="1" x14ac:dyDescent="0.15">
      <c r="A435" s="43">
        <v>443</v>
      </c>
      <c r="B435" s="43" t="s">
        <v>144</v>
      </c>
      <c r="C435" s="99" t="s">
        <v>187</v>
      </c>
      <c r="D435" s="43" t="s">
        <v>164</v>
      </c>
    </row>
    <row r="436" spans="1:4" hidden="1" x14ac:dyDescent="0.15">
      <c r="A436" s="43">
        <v>444</v>
      </c>
      <c r="B436" s="43" t="s">
        <v>160</v>
      </c>
      <c r="C436" s="99" t="s">
        <v>187</v>
      </c>
      <c r="D436" s="43" t="s">
        <v>164</v>
      </c>
    </row>
    <row r="437" spans="1:4" hidden="1" x14ac:dyDescent="0.15">
      <c r="A437" s="43">
        <v>445</v>
      </c>
      <c r="B437" s="43" t="s">
        <v>147</v>
      </c>
      <c r="C437" s="99" t="s">
        <v>187</v>
      </c>
      <c r="D437" s="43" t="s">
        <v>164</v>
      </c>
    </row>
    <row r="438" spans="1:4" hidden="1" x14ac:dyDescent="0.15">
      <c r="A438" s="43">
        <v>446</v>
      </c>
      <c r="B438" s="43" t="s">
        <v>171</v>
      </c>
      <c r="C438" s="99" t="s">
        <v>187</v>
      </c>
      <c r="D438" s="43" t="s">
        <v>164</v>
      </c>
    </row>
    <row r="439" spans="1:4" hidden="1" x14ac:dyDescent="0.15">
      <c r="A439" s="43">
        <v>447</v>
      </c>
      <c r="B439" s="43" t="s">
        <v>144</v>
      </c>
      <c r="C439" s="99" t="s">
        <v>187</v>
      </c>
      <c r="D439" s="43" t="s">
        <v>164</v>
      </c>
    </row>
    <row r="440" spans="1:4" hidden="1" x14ac:dyDescent="0.15">
      <c r="A440" s="43">
        <v>448</v>
      </c>
      <c r="B440" s="43" t="s">
        <v>143</v>
      </c>
      <c r="C440" s="99" t="s">
        <v>187</v>
      </c>
      <c r="D440" s="43" t="s">
        <v>164</v>
      </c>
    </row>
    <row r="441" spans="1:4" hidden="1" x14ac:dyDescent="0.15">
      <c r="A441" s="43">
        <v>449</v>
      </c>
      <c r="B441" s="43" t="s">
        <v>165</v>
      </c>
      <c r="C441" s="99" t="s">
        <v>187</v>
      </c>
      <c r="D441" s="43" t="s">
        <v>164</v>
      </c>
    </row>
    <row r="442" spans="1:4" hidden="1" x14ac:dyDescent="0.15">
      <c r="A442" s="43">
        <v>450</v>
      </c>
      <c r="B442" s="43" t="s">
        <v>144</v>
      </c>
      <c r="C442" s="99" t="s">
        <v>187</v>
      </c>
      <c r="D442" s="43" t="s">
        <v>164</v>
      </c>
    </row>
    <row r="443" spans="1:4" hidden="1" x14ac:dyDescent="0.15">
      <c r="A443" s="43">
        <v>451</v>
      </c>
      <c r="B443" s="43" t="s">
        <v>143</v>
      </c>
      <c r="C443" s="99" t="s">
        <v>187</v>
      </c>
      <c r="D443" s="43" t="s">
        <v>164</v>
      </c>
    </row>
    <row r="444" spans="1:4" hidden="1" x14ac:dyDescent="0.15">
      <c r="A444" s="43">
        <v>452</v>
      </c>
      <c r="B444" s="43" t="s">
        <v>160</v>
      </c>
      <c r="C444" s="99" t="s">
        <v>187</v>
      </c>
      <c r="D444" s="43" t="s">
        <v>164</v>
      </c>
    </row>
    <row r="445" spans="1:4" hidden="1" x14ac:dyDescent="0.15">
      <c r="A445" s="43">
        <v>453</v>
      </c>
      <c r="B445" s="43" t="s">
        <v>150</v>
      </c>
      <c r="C445" s="99" t="s">
        <v>187</v>
      </c>
      <c r="D445" s="43" t="s">
        <v>164</v>
      </c>
    </row>
    <row r="446" spans="1:4" hidden="1" x14ac:dyDescent="0.15">
      <c r="A446" s="43">
        <v>454</v>
      </c>
      <c r="B446" s="43" t="s">
        <v>190</v>
      </c>
      <c r="C446" s="99" t="s">
        <v>187</v>
      </c>
      <c r="D446" s="43" t="s">
        <v>164</v>
      </c>
    </row>
    <row r="447" spans="1:4" hidden="1" x14ac:dyDescent="0.15">
      <c r="A447" s="43">
        <v>455</v>
      </c>
      <c r="B447" s="43" t="s">
        <v>171</v>
      </c>
      <c r="C447" s="99" t="s">
        <v>187</v>
      </c>
      <c r="D447" s="43" t="s">
        <v>164</v>
      </c>
    </row>
    <row r="448" spans="1:4" hidden="1" x14ac:dyDescent="0.15">
      <c r="A448" s="43">
        <v>456</v>
      </c>
      <c r="B448" s="43" t="s">
        <v>160</v>
      </c>
      <c r="C448" s="99" t="s">
        <v>187</v>
      </c>
      <c r="D448" s="43" t="s">
        <v>164</v>
      </c>
    </row>
    <row r="449" spans="1:4" hidden="1" x14ac:dyDescent="0.15">
      <c r="A449" s="43">
        <v>457</v>
      </c>
      <c r="B449" s="43" t="s">
        <v>148</v>
      </c>
      <c r="C449" s="99" t="s">
        <v>187</v>
      </c>
      <c r="D449" s="43" t="s">
        <v>164</v>
      </c>
    </row>
    <row r="450" spans="1:4" hidden="1" x14ac:dyDescent="0.15">
      <c r="A450" s="43">
        <v>458</v>
      </c>
      <c r="B450" s="43" t="s">
        <v>160</v>
      </c>
      <c r="C450" s="99" t="s">
        <v>187</v>
      </c>
      <c r="D450" s="43" t="s">
        <v>164</v>
      </c>
    </row>
    <row r="451" spans="1:4" hidden="1" x14ac:dyDescent="0.15">
      <c r="A451" s="43">
        <v>459</v>
      </c>
      <c r="B451" s="43" t="s">
        <v>142</v>
      </c>
      <c r="C451" s="99" t="s">
        <v>187</v>
      </c>
      <c r="D451" s="43" t="s">
        <v>164</v>
      </c>
    </row>
    <row r="452" spans="1:4" hidden="1" x14ac:dyDescent="0.15">
      <c r="A452" s="43">
        <v>460</v>
      </c>
      <c r="B452" s="43" t="s">
        <v>158</v>
      </c>
      <c r="C452" s="99" t="s">
        <v>187</v>
      </c>
      <c r="D452" s="43" t="s">
        <v>164</v>
      </c>
    </row>
    <row r="453" spans="1:4" hidden="1" x14ac:dyDescent="0.15">
      <c r="A453" s="43">
        <v>461</v>
      </c>
      <c r="B453" s="43" t="s">
        <v>161</v>
      </c>
      <c r="C453" s="99" t="s">
        <v>187</v>
      </c>
      <c r="D453" s="43" t="s">
        <v>164</v>
      </c>
    </row>
    <row r="454" spans="1:4" hidden="1" x14ac:dyDescent="0.15">
      <c r="A454" s="43">
        <v>462</v>
      </c>
      <c r="B454" s="43" t="s">
        <v>147</v>
      </c>
      <c r="C454" s="99" t="s">
        <v>187</v>
      </c>
      <c r="D454" s="43" t="s">
        <v>164</v>
      </c>
    </row>
    <row r="455" spans="1:4" hidden="1" x14ac:dyDescent="0.15">
      <c r="A455" s="43">
        <v>463</v>
      </c>
      <c r="B455" s="43" t="s">
        <v>143</v>
      </c>
      <c r="C455" s="99" t="s">
        <v>187</v>
      </c>
      <c r="D455" s="43" t="s">
        <v>164</v>
      </c>
    </row>
    <row r="456" spans="1:4" hidden="1" x14ac:dyDescent="0.15">
      <c r="A456" s="43">
        <v>464</v>
      </c>
      <c r="B456" s="43" t="s">
        <v>171</v>
      </c>
      <c r="C456" s="99" t="s">
        <v>187</v>
      </c>
      <c r="D456" s="43" t="s">
        <v>188</v>
      </c>
    </row>
    <row r="457" spans="1:4" hidden="1" x14ac:dyDescent="0.15">
      <c r="A457" s="43">
        <v>465</v>
      </c>
      <c r="B457" s="43" t="s">
        <v>143</v>
      </c>
      <c r="C457" s="99" t="s">
        <v>187</v>
      </c>
      <c r="D457" s="43" t="s">
        <v>164</v>
      </c>
    </row>
    <row r="458" spans="1:4" hidden="1" x14ac:dyDescent="0.15">
      <c r="A458" s="43">
        <v>466</v>
      </c>
      <c r="B458" s="43" t="s">
        <v>143</v>
      </c>
      <c r="C458" s="99" t="s">
        <v>187</v>
      </c>
      <c r="D458" s="43" t="s">
        <v>168</v>
      </c>
    </row>
    <row r="459" spans="1:4" hidden="1" x14ac:dyDescent="0.15">
      <c r="A459" s="43">
        <v>467</v>
      </c>
      <c r="B459" s="43" t="s">
        <v>147</v>
      </c>
      <c r="C459" s="99" t="s">
        <v>187</v>
      </c>
      <c r="D459" s="43" t="s">
        <v>185</v>
      </c>
    </row>
    <row r="460" spans="1:4" hidden="1" x14ac:dyDescent="0.15">
      <c r="A460" s="43">
        <v>468</v>
      </c>
      <c r="B460" s="43" t="s">
        <v>149</v>
      </c>
      <c r="C460" s="99" t="s">
        <v>187</v>
      </c>
      <c r="D460" s="43" t="s">
        <v>168</v>
      </c>
    </row>
    <row r="461" spans="1:4" hidden="1" x14ac:dyDescent="0.15">
      <c r="A461" s="43">
        <v>469</v>
      </c>
      <c r="B461" s="43" t="s">
        <v>160</v>
      </c>
      <c r="C461" s="99" t="s">
        <v>187</v>
      </c>
      <c r="D461" s="43" t="s">
        <v>168</v>
      </c>
    </row>
    <row r="462" spans="1:4" hidden="1" x14ac:dyDescent="0.15">
      <c r="A462" s="43">
        <v>470</v>
      </c>
      <c r="B462" s="43" t="s">
        <v>148</v>
      </c>
      <c r="C462" s="99" t="s">
        <v>187</v>
      </c>
      <c r="D462" s="43" t="s">
        <v>168</v>
      </c>
    </row>
    <row r="463" spans="1:4" hidden="1" x14ac:dyDescent="0.15">
      <c r="A463" s="43">
        <v>471</v>
      </c>
      <c r="B463" s="43" t="s">
        <v>139</v>
      </c>
      <c r="C463" s="99" t="s">
        <v>187</v>
      </c>
      <c r="D463" s="43" t="s">
        <v>168</v>
      </c>
    </row>
    <row r="464" spans="1:4" hidden="1" x14ac:dyDescent="0.15">
      <c r="A464" s="43">
        <v>472</v>
      </c>
      <c r="B464" s="43" t="s">
        <v>139</v>
      </c>
      <c r="C464" s="99" t="s">
        <v>187</v>
      </c>
      <c r="D464" s="43" t="s">
        <v>168</v>
      </c>
    </row>
    <row r="465" spans="1:4" hidden="1" x14ac:dyDescent="0.15">
      <c r="A465" s="43">
        <v>473</v>
      </c>
      <c r="B465" s="43" t="s">
        <v>158</v>
      </c>
      <c r="C465" s="99" t="s">
        <v>187</v>
      </c>
      <c r="D465" s="43" t="s">
        <v>168</v>
      </c>
    </row>
    <row r="466" spans="1:4" hidden="1" x14ac:dyDescent="0.15">
      <c r="A466" s="43">
        <v>474</v>
      </c>
      <c r="B466" s="43" t="s">
        <v>174</v>
      </c>
      <c r="C466" s="99" t="s">
        <v>187</v>
      </c>
      <c r="D466" s="43" t="s">
        <v>168</v>
      </c>
    </row>
    <row r="467" spans="1:4" hidden="1" x14ac:dyDescent="0.15">
      <c r="A467" s="43">
        <v>475</v>
      </c>
      <c r="B467" s="43" t="s">
        <v>171</v>
      </c>
      <c r="C467" s="99" t="s">
        <v>187</v>
      </c>
      <c r="D467" s="43" t="s">
        <v>168</v>
      </c>
    </row>
    <row r="468" spans="1:4" hidden="1" x14ac:dyDescent="0.15">
      <c r="A468" s="43">
        <v>476</v>
      </c>
      <c r="B468" s="43" t="s">
        <v>158</v>
      </c>
      <c r="C468" s="99" t="s">
        <v>187</v>
      </c>
      <c r="D468" s="43" t="s">
        <v>168</v>
      </c>
    </row>
    <row r="469" spans="1:4" hidden="1" x14ac:dyDescent="0.15">
      <c r="A469" s="43">
        <v>477</v>
      </c>
      <c r="B469" s="43" t="s">
        <v>160</v>
      </c>
      <c r="C469" s="99" t="s">
        <v>187</v>
      </c>
      <c r="D469" s="43" t="s">
        <v>168</v>
      </c>
    </row>
    <row r="470" spans="1:4" hidden="1" x14ac:dyDescent="0.15">
      <c r="A470" s="43">
        <v>478</v>
      </c>
      <c r="B470" s="43" t="s">
        <v>169</v>
      </c>
      <c r="C470" s="99" t="s">
        <v>187</v>
      </c>
      <c r="D470" s="43" t="s">
        <v>168</v>
      </c>
    </row>
    <row r="471" spans="1:4" hidden="1" x14ac:dyDescent="0.15">
      <c r="A471" s="43">
        <v>479</v>
      </c>
      <c r="B471" s="43" t="s">
        <v>171</v>
      </c>
      <c r="C471" s="99" t="s">
        <v>187</v>
      </c>
      <c r="D471" s="43" t="s">
        <v>168</v>
      </c>
    </row>
    <row r="472" spans="1:4" hidden="1" x14ac:dyDescent="0.15">
      <c r="A472" s="43">
        <v>480</v>
      </c>
      <c r="B472" s="43" t="s">
        <v>167</v>
      </c>
      <c r="C472" s="99" t="s">
        <v>187</v>
      </c>
      <c r="D472" s="43" t="s">
        <v>168</v>
      </c>
    </row>
    <row r="473" spans="1:4" hidden="1" x14ac:dyDescent="0.15">
      <c r="A473" s="43">
        <v>481</v>
      </c>
      <c r="B473" s="43" t="s">
        <v>172</v>
      </c>
      <c r="C473" s="99" t="s">
        <v>187</v>
      </c>
      <c r="D473" s="43" t="s">
        <v>176</v>
      </c>
    </row>
    <row r="474" spans="1:4" hidden="1" x14ac:dyDescent="0.15">
      <c r="A474" s="43">
        <v>482</v>
      </c>
      <c r="B474" s="43" t="s">
        <v>171</v>
      </c>
      <c r="C474" s="99" t="s">
        <v>191</v>
      </c>
      <c r="D474" s="43" t="s">
        <v>146</v>
      </c>
    </row>
    <row r="475" spans="1:4" hidden="1" x14ac:dyDescent="0.15">
      <c r="A475" s="43">
        <v>483</v>
      </c>
      <c r="B475" s="43" t="s">
        <v>171</v>
      </c>
      <c r="C475" s="99" t="s">
        <v>191</v>
      </c>
      <c r="D475" s="43" t="s">
        <v>146</v>
      </c>
    </row>
    <row r="476" spans="1:4" hidden="1" x14ac:dyDescent="0.15">
      <c r="A476" s="43">
        <v>484</v>
      </c>
      <c r="B476" s="43" t="s">
        <v>155</v>
      </c>
      <c r="C476" s="99" t="s">
        <v>191</v>
      </c>
      <c r="D476" s="43" t="s">
        <v>146</v>
      </c>
    </row>
    <row r="477" spans="1:4" hidden="1" x14ac:dyDescent="0.15">
      <c r="A477" s="43">
        <v>485</v>
      </c>
      <c r="B477" s="43" t="s">
        <v>147</v>
      </c>
      <c r="C477" s="99" t="s">
        <v>191</v>
      </c>
      <c r="D477" s="43" t="s">
        <v>146</v>
      </c>
    </row>
    <row r="478" spans="1:4" hidden="1" x14ac:dyDescent="0.15">
      <c r="A478" s="43">
        <v>486</v>
      </c>
      <c r="B478" s="43" t="s">
        <v>163</v>
      </c>
      <c r="C478" s="99" t="s">
        <v>191</v>
      </c>
      <c r="D478" s="43" t="s">
        <v>146</v>
      </c>
    </row>
    <row r="479" spans="1:4" hidden="1" x14ac:dyDescent="0.15">
      <c r="A479" s="43">
        <v>487</v>
      </c>
      <c r="B479" s="43" t="s">
        <v>148</v>
      </c>
      <c r="C479" s="99" t="s">
        <v>191</v>
      </c>
      <c r="D479" s="43" t="s">
        <v>146</v>
      </c>
    </row>
    <row r="480" spans="1:4" hidden="1" x14ac:dyDescent="0.15">
      <c r="A480" s="43">
        <v>488</v>
      </c>
      <c r="B480" s="43" t="s">
        <v>165</v>
      </c>
      <c r="C480" s="99" t="s">
        <v>191</v>
      </c>
      <c r="D480" s="43" t="s">
        <v>146</v>
      </c>
    </row>
    <row r="481" spans="1:4" hidden="1" x14ac:dyDescent="0.15">
      <c r="A481" s="43">
        <v>489</v>
      </c>
      <c r="B481" s="43" t="s">
        <v>156</v>
      </c>
      <c r="C481" s="99" t="s">
        <v>191</v>
      </c>
      <c r="D481" s="43" t="s">
        <v>146</v>
      </c>
    </row>
    <row r="482" spans="1:4" hidden="1" x14ac:dyDescent="0.15">
      <c r="A482" s="43">
        <v>490</v>
      </c>
      <c r="B482" s="43" t="s">
        <v>158</v>
      </c>
      <c r="C482" s="99" t="s">
        <v>191</v>
      </c>
      <c r="D482" s="43" t="s">
        <v>146</v>
      </c>
    </row>
    <row r="483" spans="1:4" hidden="1" x14ac:dyDescent="0.15">
      <c r="A483" s="43">
        <v>491</v>
      </c>
      <c r="B483" s="43" t="s">
        <v>158</v>
      </c>
      <c r="C483" s="99" t="s">
        <v>191</v>
      </c>
      <c r="D483" s="43" t="s">
        <v>146</v>
      </c>
    </row>
    <row r="484" spans="1:4" hidden="1" x14ac:dyDescent="0.15">
      <c r="A484" s="43">
        <v>492</v>
      </c>
      <c r="B484" s="43" t="s">
        <v>158</v>
      </c>
      <c r="C484" s="99" t="s">
        <v>191</v>
      </c>
      <c r="D484" s="43" t="s">
        <v>146</v>
      </c>
    </row>
    <row r="485" spans="1:4" hidden="1" x14ac:dyDescent="0.15">
      <c r="A485" s="43">
        <v>493</v>
      </c>
      <c r="B485" s="43" t="s">
        <v>182</v>
      </c>
      <c r="C485" s="99" t="s">
        <v>191</v>
      </c>
      <c r="D485" s="43" t="s">
        <v>146</v>
      </c>
    </row>
    <row r="486" spans="1:4" hidden="1" x14ac:dyDescent="0.15">
      <c r="A486" s="43">
        <v>494</v>
      </c>
      <c r="B486" s="43" t="s">
        <v>147</v>
      </c>
      <c r="C486" s="99" t="s">
        <v>191</v>
      </c>
      <c r="D486" s="43" t="s">
        <v>146</v>
      </c>
    </row>
    <row r="487" spans="1:4" hidden="1" x14ac:dyDescent="0.15">
      <c r="A487" s="43">
        <v>495</v>
      </c>
      <c r="B487" s="43" t="s">
        <v>156</v>
      </c>
      <c r="C487" s="99" t="s">
        <v>191</v>
      </c>
      <c r="D487" s="43" t="s">
        <v>146</v>
      </c>
    </row>
    <row r="488" spans="1:4" hidden="1" x14ac:dyDescent="0.15">
      <c r="A488" s="43">
        <v>496</v>
      </c>
      <c r="B488" s="43" t="s">
        <v>155</v>
      </c>
      <c r="C488" s="99" t="s">
        <v>191</v>
      </c>
      <c r="D488" s="43" t="s">
        <v>146</v>
      </c>
    </row>
    <row r="489" spans="1:4" hidden="1" x14ac:dyDescent="0.15">
      <c r="A489" s="43">
        <v>497</v>
      </c>
      <c r="B489" s="43" t="s">
        <v>155</v>
      </c>
      <c r="C489" s="99" t="s">
        <v>191</v>
      </c>
      <c r="D489" s="43" t="s">
        <v>146</v>
      </c>
    </row>
    <row r="490" spans="1:4" hidden="1" x14ac:dyDescent="0.15">
      <c r="A490" s="43">
        <v>498</v>
      </c>
      <c r="B490" s="43" t="s">
        <v>160</v>
      </c>
      <c r="C490" s="99" t="s">
        <v>191</v>
      </c>
      <c r="D490" s="43" t="s">
        <v>146</v>
      </c>
    </row>
    <row r="491" spans="1:4" hidden="1" x14ac:dyDescent="0.15">
      <c r="A491" s="43">
        <v>499</v>
      </c>
      <c r="B491" s="43" t="s">
        <v>157</v>
      </c>
      <c r="C491" s="99" t="s">
        <v>191</v>
      </c>
      <c r="D491" s="43" t="s">
        <v>146</v>
      </c>
    </row>
    <row r="492" spans="1:4" hidden="1" x14ac:dyDescent="0.15">
      <c r="A492" s="43">
        <v>500</v>
      </c>
      <c r="B492" s="43" t="s">
        <v>165</v>
      </c>
      <c r="C492" s="99" t="s">
        <v>191</v>
      </c>
      <c r="D492" s="43" t="s">
        <v>146</v>
      </c>
    </row>
    <row r="493" spans="1:4" hidden="1" x14ac:dyDescent="0.15">
      <c r="A493" s="43">
        <v>501</v>
      </c>
      <c r="B493" s="43" t="s">
        <v>167</v>
      </c>
      <c r="C493" s="99" t="s">
        <v>191</v>
      </c>
      <c r="D493" s="43" t="s">
        <v>146</v>
      </c>
    </row>
    <row r="494" spans="1:4" hidden="1" x14ac:dyDescent="0.15">
      <c r="A494" s="43">
        <v>502</v>
      </c>
      <c r="B494" s="43" t="s">
        <v>170</v>
      </c>
      <c r="C494" s="99" t="s">
        <v>191</v>
      </c>
      <c r="D494" s="43" t="s">
        <v>146</v>
      </c>
    </row>
    <row r="495" spans="1:4" hidden="1" x14ac:dyDescent="0.15">
      <c r="A495" s="43">
        <v>503</v>
      </c>
      <c r="B495" s="43" t="s">
        <v>170</v>
      </c>
      <c r="C495" s="99" t="s">
        <v>191</v>
      </c>
      <c r="D495" s="43" t="s">
        <v>146</v>
      </c>
    </row>
    <row r="496" spans="1:4" hidden="1" x14ac:dyDescent="0.15">
      <c r="A496" s="43">
        <v>504</v>
      </c>
      <c r="B496" s="43" t="s">
        <v>155</v>
      </c>
      <c r="C496" s="99" t="s">
        <v>191</v>
      </c>
      <c r="D496" s="43" t="s">
        <v>146</v>
      </c>
    </row>
    <row r="497" spans="1:4" hidden="1" x14ac:dyDescent="0.15">
      <c r="A497" s="43">
        <v>505</v>
      </c>
      <c r="B497" s="43" t="s">
        <v>167</v>
      </c>
      <c r="C497" s="99" t="s">
        <v>191</v>
      </c>
      <c r="D497" s="43" t="s">
        <v>146</v>
      </c>
    </row>
    <row r="498" spans="1:4" hidden="1" x14ac:dyDescent="0.15">
      <c r="A498" s="43">
        <v>506</v>
      </c>
      <c r="B498" s="43" t="s">
        <v>143</v>
      </c>
      <c r="C498" s="99" t="s">
        <v>191</v>
      </c>
      <c r="D498" s="43" t="s">
        <v>146</v>
      </c>
    </row>
    <row r="499" spans="1:4" hidden="1" x14ac:dyDescent="0.15">
      <c r="A499" s="43">
        <v>507</v>
      </c>
      <c r="B499" s="43" t="s">
        <v>145</v>
      </c>
      <c r="C499" s="99" t="s">
        <v>191</v>
      </c>
      <c r="D499" s="43" t="s">
        <v>146</v>
      </c>
    </row>
    <row r="500" spans="1:4" hidden="1" x14ac:dyDescent="0.15">
      <c r="A500" s="43">
        <v>508</v>
      </c>
      <c r="B500" s="43" t="s">
        <v>149</v>
      </c>
      <c r="C500" s="99" t="s">
        <v>191</v>
      </c>
      <c r="D500" s="43" t="s">
        <v>146</v>
      </c>
    </row>
    <row r="501" spans="1:4" hidden="1" x14ac:dyDescent="0.15">
      <c r="A501" s="43">
        <v>509</v>
      </c>
      <c r="B501" s="43" t="s">
        <v>171</v>
      </c>
      <c r="C501" s="99" t="s">
        <v>191</v>
      </c>
      <c r="D501" s="43" t="s">
        <v>146</v>
      </c>
    </row>
    <row r="502" spans="1:4" hidden="1" x14ac:dyDescent="0.15">
      <c r="A502" s="43">
        <v>510</v>
      </c>
      <c r="B502" s="43" t="s">
        <v>163</v>
      </c>
      <c r="C502" s="99" t="s">
        <v>191</v>
      </c>
      <c r="D502" s="43" t="s">
        <v>146</v>
      </c>
    </row>
    <row r="503" spans="1:4" hidden="1" x14ac:dyDescent="0.15">
      <c r="A503" s="43">
        <v>511</v>
      </c>
      <c r="B503" s="43" t="s">
        <v>152</v>
      </c>
      <c r="C503" s="99" t="s">
        <v>191</v>
      </c>
      <c r="D503" s="43" t="s">
        <v>146</v>
      </c>
    </row>
    <row r="504" spans="1:4" hidden="1" x14ac:dyDescent="0.15">
      <c r="A504" s="43">
        <v>512</v>
      </c>
      <c r="B504" s="43" t="s">
        <v>147</v>
      </c>
      <c r="C504" s="99" t="s">
        <v>191</v>
      </c>
      <c r="D504" s="43" t="s">
        <v>146</v>
      </c>
    </row>
    <row r="505" spans="1:4" hidden="1" x14ac:dyDescent="0.15">
      <c r="A505" s="43">
        <v>513</v>
      </c>
      <c r="B505" s="43" t="s">
        <v>149</v>
      </c>
      <c r="C505" s="99" t="s">
        <v>191</v>
      </c>
      <c r="D505" s="43" t="s">
        <v>164</v>
      </c>
    </row>
    <row r="506" spans="1:4" hidden="1" x14ac:dyDescent="0.15">
      <c r="A506" s="43">
        <v>514</v>
      </c>
      <c r="B506" s="43" t="s">
        <v>160</v>
      </c>
      <c r="C506" s="99" t="s">
        <v>191</v>
      </c>
      <c r="D506" s="43" t="s">
        <v>164</v>
      </c>
    </row>
    <row r="507" spans="1:4" hidden="1" x14ac:dyDescent="0.15">
      <c r="A507" s="43">
        <v>515</v>
      </c>
      <c r="B507" s="43" t="s">
        <v>156</v>
      </c>
      <c r="C507" s="99" t="s">
        <v>191</v>
      </c>
      <c r="D507" s="43" t="s">
        <v>164</v>
      </c>
    </row>
    <row r="508" spans="1:4" hidden="1" x14ac:dyDescent="0.15">
      <c r="A508" s="43">
        <v>516</v>
      </c>
      <c r="B508" s="43" t="s">
        <v>169</v>
      </c>
      <c r="C508" s="99" t="s">
        <v>191</v>
      </c>
      <c r="D508" s="43" t="s">
        <v>164</v>
      </c>
    </row>
    <row r="509" spans="1:4" hidden="1" x14ac:dyDescent="0.15">
      <c r="A509" s="43">
        <v>517</v>
      </c>
      <c r="B509" s="43" t="s">
        <v>145</v>
      </c>
      <c r="C509" s="99" t="s">
        <v>191</v>
      </c>
      <c r="D509" s="43" t="s">
        <v>164</v>
      </c>
    </row>
    <row r="510" spans="1:4" hidden="1" x14ac:dyDescent="0.15">
      <c r="A510" s="43">
        <v>518</v>
      </c>
      <c r="B510" s="43" t="s">
        <v>169</v>
      </c>
      <c r="C510" s="99" t="s">
        <v>191</v>
      </c>
      <c r="D510" s="43" t="s">
        <v>164</v>
      </c>
    </row>
    <row r="511" spans="1:4" hidden="1" x14ac:dyDescent="0.15">
      <c r="A511" s="43">
        <v>519</v>
      </c>
      <c r="B511" s="43" t="s">
        <v>167</v>
      </c>
      <c r="C511" s="99" t="s">
        <v>191</v>
      </c>
      <c r="D511" s="43" t="s">
        <v>164</v>
      </c>
    </row>
    <row r="512" spans="1:4" hidden="1" x14ac:dyDescent="0.15">
      <c r="A512" s="43">
        <v>520</v>
      </c>
      <c r="B512" s="43" t="s">
        <v>143</v>
      </c>
      <c r="C512" s="99" t="s">
        <v>191</v>
      </c>
      <c r="D512" s="43" t="s">
        <v>164</v>
      </c>
    </row>
    <row r="513" spans="1:4" hidden="1" x14ac:dyDescent="0.15">
      <c r="A513" s="43">
        <v>521</v>
      </c>
      <c r="B513" s="43" t="s">
        <v>149</v>
      </c>
      <c r="C513" s="99" t="s">
        <v>191</v>
      </c>
      <c r="D513" s="43" t="s">
        <v>164</v>
      </c>
    </row>
    <row r="514" spans="1:4" hidden="1" x14ac:dyDescent="0.15">
      <c r="A514" s="43">
        <v>522</v>
      </c>
      <c r="B514" s="43" t="s">
        <v>161</v>
      </c>
      <c r="C514" s="99" t="s">
        <v>191</v>
      </c>
      <c r="D514" s="43" t="s">
        <v>164</v>
      </c>
    </row>
    <row r="515" spans="1:4" hidden="1" x14ac:dyDescent="0.15">
      <c r="A515" s="43">
        <v>523</v>
      </c>
      <c r="B515" s="43" t="s">
        <v>190</v>
      </c>
      <c r="C515" s="99" t="s">
        <v>191</v>
      </c>
      <c r="D515" s="43" t="s">
        <v>164</v>
      </c>
    </row>
    <row r="516" spans="1:4" hidden="1" x14ac:dyDescent="0.15">
      <c r="A516" s="43">
        <v>524</v>
      </c>
      <c r="B516" s="43" t="s">
        <v>161</v>
      </c>
      <c r="C516" s="99" t="s">
        <v>191</v>
      </c>
      <c r="D516" s="43" t="s">
        <v>164</v>
      </c>
    </row>
    <row r="517" spans="1:4" hidden="1" x14ac:dyDescent="0.15">
      <c r="A517" s="43">
        <v>525</v>
      </c>
      <c r="B517" s="43" t="s">
        <v>160</v>
      </c>
      <c r="C517" s="99" t="s">
        <v>191</v>
      </c>
      <c r="D517" s="43" t="s">
        <v>192</v>
      </c>
    </row>
    <row r="518" spans="1:4" hidden="1" x14ac:dyDescent="0.15">
      <c r="A518" s="43">
        <v>526</v>
      </c>
      <c r="B518" s="43" t="s">
        <v>149</v>
      </c>
      <c r="C518" s="99" t="s">
        <v>191</v>
      </c>
      <c r="D518" s="43" t="s">
        <v>164</v>
      </c>
    </row>
    <row r="519" spans="1:4" hidden="1" x14ac:dyDescent="0.15">
      <c r="A519" s="43">
        <v>527</v>
      </c>
      <c r="B519" s="43" t="s">
        <v>142</v>
      </c>
      <c r="C519" s="99" t="s">
        <v>191</v>
      </c>
      <c r="D519" s="43" t="s">
        <v>164</v>
      </c>
    </row>
    <row r="520" spans="1:4" hidden="1" x14ac:dyDescent="0.15">
      <c r="A520" s="43">
        <v>528</v>
      </c>
      <c r="B520" s="43" t="s">
        <v>152</v>
      </c>
      <c r="C520" s="99" t="s">
        <v>191</v>
      </c>
      <c r="D520" s="43" t="s">
        <v>164</v>
      </c>
    </row>
    <row r="521" spans="1:4" hidden="1" x14ac:dyDescent="0.15">
      <c r="A521" s="43">
        <v>529</v>
      </c>
      <c r="B521" s="43" t="s">
        <v>150</v>
      </c>
      <c r="C521" s="99" t="s">
        <v>191</v>
      </c>
      <c r="D521" s="43" t="s">
        <v>164</v>
      </c>
    </row>
    <row r="522" spans="1:4" hidden="1" x14ac:dyDescent="0.15">
      <c r="A522" s="43">
        <v>530</v>
      </c>
      <c r="B522" s="43" t="s">
        <v>151</v>
      </c>
      <c r="C522" s="99" t="s">
        <v>191</v>
      </c>
      <c r="D522" s="43" t="s">
        <v>164</v>
      </c>
    </row>
    <row r="523" spans="1:4" hidden="1" x14ac:dyDescent="0.15">
      <c r="A523" s="43">
        <v>531</v>
      </c>
      <c r="B523" s="43" t="s">
        <v>158</v>
      </c>
      <c r="C523" s="99" t="s">
        <v>191</v>
      </c>
      <c r="D523" s="43" t="s">
        <v>164</v>
      </c>
    </row>
    <row r="524" spans="1:4" hidden="1" x14ac:dyDescent="0.15">
      <c r="A524" s="43">
        <v>532</v>
      </c>
      <c r="B524" s="43" t="s">
        <v>142</v>
      </c>
      <c r="C524" s="99" t="s">
        <v>191</v>
      </c>
      <c r="D524" s="43" t="s">
        <v>164</v>
      </c>
    </row>
    <row r="525" spans="1:4" hidden="1" x14ac:dyDescent="0.15">
      <c r="A525" s="43">
        <v>533</v>
      </c>
      <c r="B525" s="43" t="s">
        <v>139</v>
      </c>
      <c r="C525" s="99" t="s">
        <v>191</v>
      </c>
      <c r="D525" s="43" t="s">
        <v>164</v>
      </c>
    </row>
    <row r="526" spans="1:4" hidden="1" x14ac:dyDescent="0.15">
      <c r="A526" s="43">
        <v>534</v>
      </c>
      <c r="B526" s="43" t="s">
        <v>171</v>
      </c>
      <c r="C526" s="99" t="s">
        <v>191</v>
      </c>
      <c r="D526" s="43" t="s">
        <v>164</v>
      </c>
    </row>
    <row r="527" spans="1:4" hidden="1" x14ac:dyDescent="0.15">
      <c r="A527" s="43">
        <v>535</v>
      </c>
      <c r="B527" s="43" t="s">
        <v>171</v>
      </c>
      <c r="C527" s="99" t="s">
        <v>191</v>
      </c>
      <c r="D527" s="43" t="s">
        <v>164</v>
      </c>
    </row>
    <row r="528" spans="1:4" hidden="1" x14ac:dyDescent="0.15">
      <c r="A528" s="43">
        <v>536</v>
      </c>
      <c r="B528" s="43" t="s">
        <v>147</v>
      </c>
      <c r="C528" s="99" t="s">
        <v>191</v>
      </c>
      <c r="D528" s="43" t="s">
        <v>164</v>
      </c>
    </row>
    <row r="529" spans="1:4" hidden="1" x14ac:dyDescent="0.15">
      <c r="A529" s="43">
        <v>537</v>
      </c>
      <c r="B529" s="43" t="s">
        <v>150</v>
      </c>
      <c r="C529" s="99" t="s">
        <v>191</v>
      </c>
      <c r="D529" s="43" t="s">
        <v>164</v>
      </c>
    </row>
    <row r="530" spans="1:4" hidden="1" x14ac:dyDescent="0.15">
      <c r="A530" s="43">
        <v>538</v>
      </c>
      <c r="B530" s="43" t="s">
        <v>171</v>
      </c>
      <c r="C530" s="99" t="s">
        <v>191</v>
      </c>
      <c r="D530" s="43" t="s">
        <v>164</v>
      </c>
    </row>
    <row r="531" spans="1:4" hidden="1" x14ac:dyDescent="0.15">
      <c r="A531" s="43">
        <v>539</v>
      </c>
      <c r="B531" s="43" t="s">
        <v>157</v>
      </c>
      <c r="C531" s="99" t="s">
        <v>191</v>
      </c>
      <c r="D531" s="43" t="s">
        <v>146</v>
      </c>
    </row>
    <row r="532" spans="1:4" hidden="1" x14ac:dyDescent="0.15">
      <c r="A532" s="43">
        <v>540</v>
      </c>
      <c r="B532" s="43" t="s">
        <v>143</v>
      </c>
      <c r="C532" s="99" t="s">
        <v>191</v>
      </c>
      <c r="D532" s="43" t="s">
        <v>164</v>
      </c>
    </row>
    <row r="533" spans="1:4" hidden="1" x14ac:dyDescent="0.15">
      <c r="A533" s="43">
        <v>541</v>
      </c>
      <c r="B533" s="43" t="s">
        <v>143</v>
      </c>
      <c r="C533" s="99" t="s">
        <v>191</v>
      </c>
      <c r="D533" s="43" t="s">
        <v>168</v>
      </c>
    </row>
    <row r="534" spans="1:4" hidden="1" x14ac:dyDescent="0.15">
      <c r="A534" s="43">
        <v>542</v>
      </c>
      <c r="B534" s="43" t="s">
        <v>147</v>
      </c>
      <c r="C534" s="99" t="s">
        <v>191</v>
      </c>
      <c r="D534" s="43" t="s">
        <v>168</v>
      </c>
    </row>
    <row r="535" spans="1:4" hidden="1" x14ac:dyDescent="0.15">
      <c r="A535" s="43">
        <v>543</v>
      </c>
      <c r="B535" s="43" t="s">
        <v>143</v>
      </c>
      <c r="C535" s="99" t="s">
        <v>191</v>
      </c>
      <c r="D535" s="43" t="s">
        <v>168</v>
      </c>
    </row>
    <row r="536" spans="1:4" hidden="1" x14ac:dyDescent="0.15">
      <c r="A536" s="43">
        <v>544</v>
      </c>
      <c r="B536" s="43" t="s">
        <v>161</v>
      </c>
      <c r="C536" s="99" t="s">
        <v>191</v>
      </c>
      <c r="D536" s="43" t="s">
        <v>168</v>
      </c>
    </row>
    <row r="537" spans="1:4" hidden="1" x14ac:dyDescent="0.15">
      <c r="A537" s="43">
        <v>545</v>
      </c>
      <c r="B537" s="43" t="s">
        <v>169</v>
      </c>
      <c r="C537" s="99" t="s">
        <v>191</v>
      </c>
      <c r="D537" s="43" t="s">
        <v>168</v>
      </c>
    </row>
    <row r="538" spans="1:4" hidden="1" x14ac:dyDescent="0.15">
      <c r="A538" s="43">
        <v>546</v>
      </c>
      <c r="B538" s="43" t="s">
        <v>165</v>
      </c>
      <c r="C538" s="99" t="s">
        <v>191</v>
      </c>
      <c r="D538" s="43" t="s">
        <v>168</v>
      </c>
    </row>
    <row r="539" spans="1:4" hidden="1" x14ac:dyDescent="0.15">
      <c r="A539" s="43">
        <v>547</v>
      </c>
      <c r="B539" s="43" t="s">
        <v>151</v>
      </c>
      <c r="C539" s="99" t="s">
        <v>191</v>
      </c>
      <c r="D539" s="43" t="s">
        <v>168</v>
      </c>
    </row>
    <row r="540" spans="1:4" hidden="1" x14ac:dyDescent="0.15">
      <c r="A540" s="43">
        <v>548</v>
      </c>
      <c r="B540" s="43" t="s">
        <v>156</v>
      </c>
      <c r="C540" s="99" t="s">
        <v>191</v>
      </c>
      <c r="D540" s="43" t="s">
        <v>168</v>
      </c>
    </row>
    <row r="541" spans="1:4" hidden="1" x14ac:dyDescent="0.15">
      <c r="A541" s="43">
        <v>549</v>
      </c>
      <c r="B541" s="43" t="s">
        <v>174</v>
      </c>
      <c r="C541" s="99" t="s">
        <v>191</v>
      </c>
      <c r="D541" s="43" t="s">
        <v>168</v>
      </c>
    </row>
    <row r="542" spans="1:4" hidden="1" x14ac:dyDescent="0.15">
      <c r="A542" s="43">
        <v>550</v>
      </c>
      <c r="B542" s="43" t="s">
        <v>143</v>
      </c>
      <c r="C542" s="99" t="s">
        <v>191</v>
      </c>
      <c r="D542" s="43" t="s">
        <v>168</v>
      </c>
    </row>
    <row r="543" spans="1:4" hidden="1" x14ac:dyDescent="0.15">
      <c r="A543" s="43">
        <v>551</v>
      </c>
      <c r="B543" s="43" t="s">
        <v>157</v>
      </c>
      <c r="C543" s="99" t="s">
        <v>191</v>
      </c>
      <c r="D543" s="43" t="s">
        <v>168</v>
      </c>
    </row>
    <row r="544" spans="1:4" hidden="1" x14ac:dyDescent="0.15">
      <c r="A544" s="43">
        <v>552</v>
      </c>
      <c r="B544" s="43" t="s">
        <v>165</v>
      </c>
      <c r="C544" s="99" t="s">
        <v>191</v>
      </c>
      <c r="D544" s="43" t="s">
        <v>168</v>
      </c>
    </row>
    <row r="545" spans="1:4" hidden="1" x14ac:dyDescent="0.15">
      <c r="A545" s="43">
        <v>553</v>
      </c>
      <c r="B545" s="43" t="s">
        <v>149</v>
      </c>
      <c r="C545" s="99" t="s">
        <v>191</v>
      </c>
      <c r="D545" s="43" t="s">
        <v>168</v>
      </c>
    </row>
    <row r="546" spans="1:4" hidden="1" x14ac:dyDescent="0.15">
      <c r="A546" s="43">
        <v>554</v>
      </c>
      <c r="B546" s="43" t="s">
        <v>155</v>
      </c>
      <c r="C546" s="99" t="s">
        <v>191</v>
      </c>
      <c r="D546" s="43" t="s">
        <v>168</v>
      </c>
    </row>
    <row r="547" spans="1:4" hidden="1" x14ac:dyDescent="0.15">
      <c r="A547" s="43">
        <v>555</v>
      </c>
      <c r="B547" s="43" t="s">
        <v>147</v>
      </c>
      <c r="C547" s="99" t="s">
        <v>191</v>
      </c>
      <c r="D547" s="43" t="s">
        <v>168</v>
      </c>
    </row>
    <row r="548" spans="1:4" hidden="1" x14ac:dyDescent="0.15">
      <c r="A548" s="43">
        <v>556</v>
      </c>
      <c r="B548" s="43" t="s">
        <v>150</v>
      </c>
      <c r="C548" s="99" t="s">
        <v>191</v>
      </c>
      <c r="D548" s="43" t="s">
        <v>168</v>
      </c>
    </row>
    <row r="549" spans="1:4" hidden="1" x14ac:dyDescent="0.15">
      <c r="A549" s="43">
        <v>557</v>
      </c>
      <c r="B549" s="43" t="s">
        <v>150</v>
      </c>
      <c r="C549" s="99" t="s">
        <v>191</v>
      </c>
      <c r="D549" s="43" t="s">
        <v>168</v>
      </c>
    </row>
    <row r="550" spans="1:4" hidden="1" x14ac:dyDescent="0.15">
      <c r="A550" s="43">
        <v>558</v>
      </c>
      <c r="B550" s="43" t="s">
        <v>163</v>
      </c>
      <c r="C550" s="99" t="s">
        <v>191</v>
      </c>
      <c r="D550" s="43" t="s">
        <v>168</v>
      </c>
    </row>
    <row r="551" spans="1:4" hidden="1" x14ac:dyDescent="0.15">
      <c r="A551" s="43">
        <v>559</v>
      </c>
      <c r="B551" s="43" t="s">
        <v>167</v>
      </c>
      <c r="C551" s="99" t="s">
        <v>191</v>
      </c>
      <c r="D551" s="43" t="s">
        <v>168</v>
      </c>
    </row>
    <row r="552" spans="1:4" hidden="1" x14ac:dyDescent="0.15">
      <c r="A552" s="43">
        <v>560</v>
      </c>
      <c r="B552" s="43" t="s">
        <v>157</v>
      </c>
      <c r="C552" s="99" t="s">
        <v>191</v>
      </c>
      <c r="D552" s="43" t="s">
        <v>168</v>
      </c>
    </row>
    <row r="553" spans="1:4" hidden="1" x14ac:dyDescent="0.15">
      <c r="A553" s="43">
        <v>561</v>
      </c>
      <c r="B553" s="43" t="s">
        <v>161</v>
      </c>
      <c r="C553" s="99" t="s">
        <v>191</v>
      </c>
      <c r="D553" s="43" t="s">
        <v>168</v>
      </c>
    </row>
    <row r="554" spans="1:4" hidden="1" x14ac:dyDescent="0.15">
      <c r="A554" s="43">
        <v>562</v>
      </c>
      <c r="B554" s="43" t="s">
        <v>161</v>
      </c>
      <c r="C554" s="99" t="s">
        <v>191</v>
      </c>
      <c r="D554" s="43" t="s">
        <v>168</v>
      </c>
    </row>
    <row r="555" spans="1:4" hidden="1" x14ac:dyDescent="0.15">
      <c r="A555" s="43">
        <v>563</v>
      </c>
      <c r="B555" s="43" t="s">
        <v>154</v>
      </c>
      <c r="C555" s="99" t="s">
        <v>191</v>
      </c>
      <c r="D555" s="43" t="s">
        <v>168</v>
      </c>
    </row>
    <row r="556" spans="1:4" hidden="1" x14ac:dyDescent="0.15">
      <c r="A556" s="43">
        <v>564</v>
      </c>
      <c r="B556" s="43" t="s">
        <v>139</v>
      </c>
      <c r="C556" s="99" t="s">
        <v>191</v>
      </c>
      <c r="D556" s="43" t="s">
        <v>168</v>
      </c>
    </row>
    <row r="557" spans="1:4" hidden="1" x14ac:dyDescent="0.15">
      <c r="A557" s="43">
        <v>565</v>
      </c>
      <c r="B557" s="43" t="s">
        <v>158</v>
      </c>
      <c r="C557" s="99" t="s">
        <v>191</v>
      </c>
      <c r="D557" s="43" t="s">
        <v>168</v>
      </c>
    </row>
    <row r="558" spans="1:4" hidden="1" x14ac:dyDescent="0.15">
      <c r="A558" s="43">
        <v>566</v>
      </c>
      <c r="B558" s="43" t="s">
        <v>149</v>
      </c>
      <c r="C558" s="99" t="s">
        <v>191</v>
      </c>
      <c r="D558" s="43" t="s">
        <v>168</v>
      </c>
    </row>
    <row r="559" spans="1:4" hidden="1" x14ac:dyDescent="0.15">
      <c r="A559" s="43">
        <v>567</v>
      </c>
      <c r="B559" s="43" t="s">
        <v>174</v>
      </c>
      <c r="C559" s="99" t="s">
        <v>191</v>
      </c>
      <c r="D559" s="43" t="s">
        <v>168</v>
      </c>
    </row>
    <row r="560" spans="1:4" hidden="1" x14ac:dyDescent="0.15">
      <c r="A560" s="43">
        <v>568</v>
      </c>
      <c r="B560" s="43" t="s">
        <v>143</v>
      </c>
      <c r="C560" s="99" t="s">
        <v>191</v>
      </c>
      <c r="D560" s="43" t="s">
        <v>168</v>
      </c>
    </row>
    <row r="561" spans="1:4" hidden="1" x14ac:dyDescent="0.15">
      <c r="A561" s="43">
        <v>569</v>
      </c>
      <c r="B561" s="43" t="s">
        <v>148</v>
      </c>
      <c r="C561" s="99" t="s">
        <v>191</v>
      </c>
      <c r="D561" s="43" t="s">
        <v>168</v>
      </c>
    </row>
    <row r="562" spans="1:4" hidden="1" x14ac:dyDescent="0.15">
      <c r="A562" s="43">
        <v>570</v>
      </c>
      <c r="B562" s="43" t="s">
        <v>142</v>
      </c>
      <c r="C562" s="99" t="s">
        <v>191</v>
      </c>
      <c r="D562" s="43" t="s">
        <v>168</v>
      </c>
    </row>
    <row r="563" spans="1:4" hidden="1" x14ac:dyDescent="0.15">
      <c r="A563" s="43">
        <v>571</v>
      </c>
      <c r="B563" s="43" t="s">
        <v>165</v>
      </c>
      <c r="C563" s="99" t="s">
        <v>191</v>
      </c>
      <c r="D563" s="43" t="s">
        <v>168</v>
      </c>
    </row>
    <row r="564" spans="1:4" hidden="1" x14ac:dyDescent="0.15">
      <c r="A564" s="43">
        <v>572</v>
      </c>
      <c r="B564" s="43" t="s">
        <v>167</v>
      </c>
      <c r="C564" s="99" t="s">
        <v>191</v>
      </c>
      <c r="D564" s="43" t="s">
        <v>168</v>
      </c>
    </row>
    <row r="565" spans="1:4" hidden="1" x14ac:dyDescent="0.15">
      <c r="A565" s="43">
        <v>573</v>
      </c>
      <c r="B565" s="43" t="s">
        <v>170</v>
      </c>
      <c r="C565" s="99" t="s">
        <v>191</v>
      </c>
      <c r="D565" s="43" t="s">
        <v>168</v>
      </c>
    </row>
    <row r="566" spans="1:4" hidden="1" x14ac:dyDescent="0.15">
      <c r="A566" s="43">
        <v>574</v>
      </c>
      <c r="B566" s="43" t="s">
        <v>193</v>
      </c>
      <c r="C566" s="99" t="s">
        <v>191</v>
      </c>
      <c r="D566" s="43" t="s">
        <v>168</v>
      </c>
    </row>
    <row r="567" spans="1:4" hidden="1" x14ac:dyDescent="0.15">
      <c r="A567" s="43">
        <v>575</v>
      </c>
      <c r="B567" s="43" t="s">
        <v>159</v>
      </c>
      <c r="C567" s="99" t="s">
        <v>191</v>
      </c>
      <c r="D567" s="43" t="s">
        <v>168</v>
      </c>
    </row>
    <row r="568" spans="1:4" hidden="1" x14ac:dyDescent="0.15">
      <c r="A568" s="43">
        <v>576</v>
      </c>
      <c r="B568" s="43" t="s">
        <v>149</v>
      </c>
      <c r="C568" s="99" t="s">
        <v>191</v>
      </c>
      <c r="D568" s="43" t="s">
        <v>168</v>
      </c>
    </row>
    <row r="569" spans="1:4" hidden="1" x14ac:dyDescent="0.15">
      <c r="A569" s="43">
        <v>577</v>
      </c>
      <c r="B569" s="43" t="s">
        <v>155</v>
      </c>
      <c r="C569" s="99" t="s">
        <v>191</v>
      </c>
      <c r="D569" s="43" t="s">
        <v>173</v>
      </c>
    </row>
    <row r="570" spans="1:4" hidden="1" x14ac:dyDescent="0.15">
      <c r="A570" s="43">
        <v>578</v>
      </c>
      <c r="B570" s="43" t="s">
        <v>186</v>
      </c>
      <c r="C570" s="99" t="s">
        <v>191</v>
      </c>
      <c r="D570" s="43" t="s">
        <v>173</v>
      </c>
    </row>
    <row r="571" spans="1:4" hidden="1" x14ac:dyDescent="0.15">
      <c r="A571" s="43">
        <v>579</v>
      </c>
      <c r="B571" s="43" t="s">
        <v>147</v>
      </c>
      <c r="C571" s="99" t="s">
        <v>191</v>
      </c>
      <c r="D571" s="43" t="s">
        <v>173</v>
      </c>
    </row>
    <row r="572" spans="1:4" hidden="1" x14ac:dyDescent="0.15">
      <c r="A572" s="43">
        <v>580</v>
      </c>
      <c r="B572" s="43" t="s">
        <v>147</v>
      </c>
      <c r="C572" s="99" t="s">
        <v>191</v>
      </c>
      <c r="D572" s="43" t="s">
        <v>173</v>
      </c>
    </row>
    <row r="573" spans="1:4" hidden="1" x14ac:dyDescent="0.15">
      <c r="A573" s="43">
        <v>581</v>
      </c>
      <c r="B573" s="43" t="s">
        <v>156</v>
      </c>
      <c r="C573" s="99" t="s">
        <v>191</v>
      </c>
      <c r="D573" s="43" t="s">
        <v>173</v>
      </c>
    </row>
    <row r="574" spans="1:4" hidden="1" x14ac:dyDescent="0.15">
      <c r="A574" s="43">
        <v>582</v>
      </c>
      <c r="B574" s="43" t="s">
        <v>174</v>
      </c>
      <c r="C574" s="99" t="s">
        <v>191</v>
      </c>
      <c r="D574" s="43" t="s">
        <v>173</v>
      </c>
    </row>
    <row r="575" spans="1:4" hidden="1" x14ac:dyDescent="0.15">
      <c r="A575" s="43">
        <v>583</v>
      </c>
      <c r="B575" s="43" t="s">
        <v>143</v>
      </c>
      <c r="C575" s="99" t="s">
        <v>191</v>
      </c>
      <c r="D575" s="43" t="s">
        <v>173</v>
      </c>
    </row>
    <row r="576" spans="1:4" hidden="1" x14ac:dyDescent="0.15">
      <c r="A576" s="43">
        <v>584</v>
      </c>
      <c r="B576" s="43" t="s">
        <v>142</v>
      </c>
      <c r="C576" s="99" t="s">
        <v>191</v>
      </c>
      <c r="D576" s="43" t="s">
        <v>173</v>
      </c>
    </row>
    <row r="577" spans="1:4" hidden="1" x14ac:dyDescent="0.15">
      <c r="A577" s="43">
        <v>585</v>
      </c>
      <c r="B577" s="43" t="s">
        <v>157</v>
      </c>
      <c r="C577" s="99" t="s">
        <v>191</v>
      </c>
      <c r="D577" s="43" t="s">
        <v>173</v>
      </c>
    </row>
    <row r="578" spans="1:4" hidden="1" x14ac:dyDescent="0.15">
      <c r="A578" s="43">
        <v>586</v>
      </c>
      <c r="B578" s="43" t="s">
        <v>167</v>
      </c>
      <c r="C578" s="99" t="s">
        <v>191</v>
      </c>
      <c r="D578" s="43" t="s">
        <v>173</v>
      </c>
    </row>
    <row r="579" spans="1:4" hidden="1" x14ac:dyDescent="0.15">
      <c r="A579" s="43">
        <v>587</v>
      </c>
      <c r="B579" s="43" t="s">
        <v>167</v>
      </c>
      <c r="C579" s="99" t="s">
        <v>191</v>
      </c>
      <c r="D579" s="43" t="s">
        <v>173</v>
      </c>
    </row>
    <row r="580" spans="1:4" hidden="1" x14ac:dyDescent="0.15">
      <c r="A580" s="43">
        <v>588</v>
      </c>
      <c r="B580" s="43" t="s">
        <v>161</v>
      </c>
      <c r="C580" s="99" t="s">
        <v>191</v>
      </c>
      <c r="D580" s="43" t="s">
        <v>173</v>
      </c>
    </row>
    <row r="581" spans="1:4" hidden="1" x14ac:dyDescent="0.15">
      <c r="A581" s="43">
        <v>601</v>
      </c>
      <c r="B581" s="43" t="s">
        <v>143</v>
      </c>
      <c r="C581" s="99" t="s">
        <v>194</v>
      </c>
      <c r="D581" s="43" t="s">
        <v>141</v>
      </c>
    </row>
    <row r="582" spans="1:4" hidden="1" x14ac:dyDescent="0.15">
      <c r="A582" s="43">
        <v>602</v>
      </c>
      <c r="B582" s="43" t="s">
        <v>156</v>
      </c>
      <c r="C582" s="99" t="s">
        <v>194</v>
      </c>
      <c r="D582" s="43" t="s">
        <v>176</v>
      </c>
    </row>
    <row r="583" spans="1:4" hidden="1" x14ac:dyDescent="0.15">
      <c r="A583" s="43">
        <v>603</v>
      </c>
      <c r="B583" s="43" t="s">
        <v>139</v>
      </c>
      <c r="C583" s="99" t="s">
        <v>194</v>
      </c>
      <c r="D583" s="43" t="s">
        <v>146</v>
      </c>
    </row>
    <row r="584" spans="1:4" hidden="1" x14ac:dyDescent="0.15">
      <c r="A584" s="43">
        <v>604</v>
      </c>
      <c r="B584" s="43" t="s">
        <v>179</v>
      </c>
      <c r="C584" s="99" t="s">
        <v>194</v>
      </c>
      <c r="D584" s="43" t="s">
        <v>146</v>
      </c>
    </row>
    <row r="585" spans="1:4" hidden="1" x14ac:dyDescent="0.15">
      <c r="A585" s="43">
        <v>605</v>
      </c>
      <c r="B585" s="43" t="s">
        <v>147</v>
      </c>
      <c r="C585" s="99" t="s">
        <v>194</v>
      </c>
      <c r="D585" s="43" t="s">
        <v>146</v>
      </c>
    </row>
    <row r="586" spans="1:4" hidden="1" x14ac:dyDescent="0.15">
      <c r="A586" s="43">
        <v>606</v>
      </c>
      <c r="B586" s="43" t="s">
        <v>161</v>
      </c>
      <c r="C586" s="99" t="s">
        <v>194</v>
      </c>
      <c r="D586" s="43" t="s">
        <v>146</v>
      </c>
    </row>
    <row r="587" spans="1:4" hidden="1" x14ac:dyDescent="0.15">
      <c r="A587" s="43">
        <v>607</v>
      </c>
      <c r="B587" s="43" t="s">
        <v>167</v>
      </c>
      <c r="C587" s="99" t="s">
        <v>194</v>
      </c>
      <c r="D587" s="43" t="s">
        <v>146</v>
      </c>
    </row>
    <row r="588" spans="1:4" hidden="1" x14ac:dyDescent="0.15">
      <c r="A588" s="43">
        <v>608</v>
      </c>
      <c r="B588" s="43" t="s">
        <v>159</v>
      </c>
      <c r="C588" s="99" t="s">
        <v>194</v>
      </c>
      <c r="D588" s="43" t="s">
        <v>146</v>
      </c>
    </row>
    <row r="589" spans="1:4" hidden="1" x14ac:dyDescent="0.15">
      <c r="A589" s="43">
        <v>609</v>
      </c>
      <c r="B589" s="43" t="s">
        <v>149</v>
      </c>
      <c r="C589" s="99" t="s">
        <v>194</v>
      </c>
      <c r="D589" s="43" t="s">
        <v>146</v>
      </c>
    </row>
    <row r="590" spans="1:4" hidden="1" x14ac:dyDescent="0.15">
      <c r="A590" s="43">
        <v>610</v>
      </c>
      <c r="B590" s="43" t="s">
        <v>160</v>
      </c>
      <c r="C590" s="99" t="s">
        <v>194</v>
      </c>
      <c r="D590" s="43" t="s">
        <v>146</v>
      </c>
    </row>
    <row r="591" spans="1:4" hidden="1" x14ac:dyDescent="0.15">
      <c r="A591" s="43">
        <v>611</v>
      </c>
      <c r="B591" s="43" t="s">
        <v>172</v>
      </c>
      <c r="C591" s="99" t="s">
        <v>194</v>
      </c>
      <c r="D591" s="43" t="s">
        <v>146</v>
      </c>
    </row>
    <row r="592" spans="1:4" hidden="1" x14ac:dyDescent="0.15">
      <c r="A592" s="43">
        <v>612</v>
      </c>
      <c r="B592" s="43" t="s">
        <v>152</v>
      </c>
      <c r="C592" s="99" t="s">
        <v>194</v>
      </c>
      <c r="D592" s="43" t="s">
        <v>146</v>
      </c>
    </row>
    <row r="593" spans="1:4" hidden="1" x14ac:dyDescent="0.15">
      <c r="A593" s="43">
        <v>613</v>
      </c>
      <c r="B593" s="43" t="s">
        <v>169</v>
      </c>
      <c r="C593" s="99" t="s">
        <v>194</v>
      </c>
      <c r="D593" s="43" t="s">
        <v>146</v>
      </c>
    </row>
    <row r="594" spans="1:4" hidden="1" x14ac:dyDescent="0.15">
      <c r="A594" s="43">
        <v>614</v>
      </c>
      <c r="B594" s="43" t="s">
        <v>143</v>
      </c>
      <c r="C594" s="99" t="s">
        <v>194</v>
      </c>
      <c r="D594" s="43" t="s">
        <v>146</v>
      </c>
    </row>
    <row r="595" spans="1:4" hidden="1" x14ac:dyDescent="0.15">
      <c r="A595" s="43">
        <v>615</v>
      </c>
      <c r="B595" s="43" t="s">
        <v>156</v>
      </c>
      <c r="C595" s="99" t="s">
        <v>194</v>
      </c>
      <c r="D595" s="43" t="s">
        <v>146</v>
      </c>
    </row>
    <row r="596" spans="1:4" hidden="1" x14ac:dyDescent="0.15">
      <c r="A596" s="43">
        <v>616</v>
      </c>
      <c r="B596" s="43" t="s">
        <v>150</v>
      </c>
      <c r="C596" s="99" t="s">
        <v>194</v>
      </c>
      <c r="D596" s="43" t="s">
        <v>146</v>
      </c>
    </row>
    <row r="597" spans="1:4" hidden="1" x14ac:dyDescent="0.15">
      <c r="A597" s="43">
        <v>617</v>
      </c>
      <c r="B597" s="43" t="s">
        <v>151</v>
      </c>
      <c r="C597" s="99" t="s">
        <v>194</v>
      </c>
      <c r="D597" s="43" t="s">
        <v>146</v>
      </c>
    </row>
    <row r="598" spans="1:4" hidden="1" x14ac:dyDescent="0.15">
      <c r="A598" s="43">
        <v>618</v>
      </c>
      <c r="B598" s="43" t="s">
        <v>179</v>
      </c>
      <c r="C598" s="99" t="s">
        <v>194</v>
      </c>
      <c r="D598" s="43" t="s">
        <v>146</v>
      </c>
    </row>
    <row r="599" spans="1:4" hidden="1" x14ac:dyDescent="0.15">
      <c r="A599" s="43">
        <v>619</v>
      </c>
      <c r="B599" s="43" t="s">
        <v>142</v>
      </c>
      <c r="C599" s="99" t="s">
        <v>194</v>
      </c>
      <c r="D599" s="43" t="s">
        <v>146</v>
      </c>
    </row>
    <row r="600" spans="1:4" hidden="1" x14ac:dyDescent="0.15">
      <c r="A600" s="43">
        <v>620</v>
      </c>
      <c r="B600" s="43" t="s">
        <v>159</v>
      </c>
      <c r="C600" s="99" t="s">
        <v>194</v>
      </c>
      <c r="D600" s="43" t="s">
        <v>146</v>
      </c>
    </row>
    <row r="601" spans="1:4" hidden="1" x14ac:dyDescent="0.15">
      <c r="A601" s="43">
        <v>621</v>
      </c>
      <c r="B601" s="43" t="s">
        <v>149</v>
      </c>
      <c r="C601" s="99" t="s">
        <v>194</v>
      </c>
      <c r="D601" s="43" t="s">
        <v>146</v>
      </c>
    </row>
    <row r="602" spans="1:4" hidden="1" x14ac:dyDescent="0.15">
      <c r="A602" s="43">
        <v>622</v>
      </c>
      <c r="B602" s="43" t="s">
        <v>149</v>
      </c>
      <c r="C602" s="99" t="s">
        <v>194</v>
      </c>
      <c r="D602" s="43" t="s">
        <v>146</v>
      </c>
    </row>
    <row r="603" spans="1:4" hidden="1" x14ac:dyDescent="0.15">
      <c r="A603" s="43">
        <v>623</v>
      </c>
      <c r="B603" s="43" t="s">
        <v>161</v>
      </c>
      <c r="C603" s="99" t="s">
        <v>194</v>
      </c>
      <c r="D603" s="43" t="s">
        <v>146</v>
      </c>
    </row>
    <row r="604" spans="1:4" hidden="1" x14ac:dyDescent="0.15">
      <c r="A604" s="43">
        <v>624</v>
      </c>
      <c r="B604" s="43" t="s">
        <v>161</v>
      </c>
      <c r="C604" s="99" t="s">
        <v>194</v>
      </c>
      <c r="D604" s="43" t="s">
        <v>146</v>
      </c>
    </row>
    <row r="605" spans="1:4" hidden="1" x14ac:dyDescent="0.15">
      <c r="A605" s="43">
        <v>625</v>
      </c>
      <c r="B605" s="43" t="s">
        <v>154</v>
      </c>
      <c r="C605" s="99" t="s">
        <v>194</v>
      </c>
      <c r="D605" s="43" t="s">
        <v>146</v>
      </c>
    </row>
    <row r="606" spans="1:4" hidden="1" x14ac:dyDescent="0.15">
      <c r="A606" s="43">
        <v>626</v>
      </c>
      <c r="B606" s="43" t="s">
        <v>150</v>
      </c>
      <c r="C606" s="99" t="s">
        <v>194</v>
      </c>
      <c r="D606" s="43" t="s">
        <v>146</v>
      </c>
    </row>
    <row r="607" spans="1:4" hidden="1" x14ac:dyDescent="0.15">
      <c r="A607" s="43">
        <v>627</v>
      </c>
      <c r="B607" s="43" t="s">
        <v>143</v>
      </c>
      <c r="C607" s="99" t="s">
        <v>194</v>
      </c>
      <c r="D607" s="43" t="s">
        <v>146</v>
      </c>
    </row>
    <row r="608" spans="1:4" hidden="1" x14ac:dyDescent="0.15">
      <c r="A608" s="43">
        <v>628</v>
      </c>
      <c r="B608" s="43" t="s">
        <v>167</v>
      </c>
      <c r="C608" s="99" t="s">
        <v>194</v>
      </c>
      <c r="D608" s="43" t="s">
        <v>146</v>
      </c>
    </row>
    <row r="609" spans="1:4" hidden="1" x14ac:dyDescent="0.15">
      <c r="A609" s="43">
        <v>629</v>
      </c>
      <c r="B609" s="43" t="s">
        <v>161</v>
      </c>
      <c r="C609" s="99" t="s">
        <v>194</v>
      </c>
      <c r="D609" s="43" t="s">
        <v>146</v>
      </c>
    </row>
    <row r="610" spans="1:4" hidden="1" x14ac:dyDescent="0.15">
      <c r="A610" s="43">
        <v>630</v>
      </c>
      <c r="B610" s="43" t="s">
        <v>174</v>
      </c>
      <c r="C610" s="99" t="s">
        <v>194</v>
      </c>
      <c r="D610" s="43" t="s">
        <v>146</v>
      </c>
    </row>
    <row r="611" spans="1:4" hidden="1" x14ac:dyDescent="0.15">
      <c r="A611" s="43">
        <v>631</v>
      </c>
      <c r="B611" s="43" t="s">
        <v>167</v>
      </c>
      <c r="C611" s="99" t="s">
        <v>194</v>
      </c>
      <c r="D611" s="43" t="s">
        <v>146</v>
      </c>
    </row>
    <row r="612" spans="1:4" hidden="1" x14ac:dyDescent="0.15">
      <c r="A612" s="43">
        <v>632</v>
      </c>
      <c r="B612" s="43" t="s">
        <v>160</v>
      </c>
      <c r="C612" s="99" t="s">
        <v>194</v>
      </c>
      <c r="D612" s="43" t="s">
        <v>146</v>
      </c>
    </row>
    <row r="613" spans="1:4" hidden="1" x14ac:dyDescent="0.15">
      <c r="A613" s="43">
        <v>633</v>
      </c>
      <c r="B613" s="43" t="s">
        <v>171</v>
      </c>
      <c r="C613" s="99" t="s">
        <v>194</v>
      </c>
      <c r="D613" s="43" t="s">
        <v>146</v>
      </c>
    </row>
    <row r="614" spans="1:4" hidden="1" x14ac:dyDescent="0.15">
      <c r="A614" s="43">
        <v>634</v>
      </c>
      <c r="B614" s="43" t="s">
        <v>159</v>
      </c>
      <c r="C614" s="99" t="s">
        <v>194</v>
      </c>
      <c r="D614" s="43" t="s">
        <v>146</v>
      </c>
    </row>
    <row r="615" spans="1:4" hidden="1" x14ac:dyDescent="0.15">
      <c r="A615" s="43">
        <v>635</v>
      </c>
      <c r="B615" s="43" t="s">
        <v>160</v>
      </c>
      <c r="C615" s="99" t="s">
        <v>194</v>
      </c>
      <c r="D615" s="43" t="s">
        <v>146</v>
      </c>
    </row>
    <row r="616" spans="1:4" hidden="1" x14ac:dyDescent="0.15">
      <c r="A616" s="43">
        <v>636</v>
      </c>
      <c r="B616" s="43" t="s">
        <v>147</v>
      </c>
      <c r="C616" s="99" t="s">
        <v>194</v>
      </c>
      <c r="D616" s="43" t="s">
        <v>146</v>
      </c>
    </row>
    <row r="617" spans="1:4" hidden="1" x14ac:dyDescent="0.15">
      <c r="A617" s="43">
        <v>637</v>
      </c>
      <c r="B617" s="43" t="s">
        <v>155</v>
      </c>
      <c r="C617" s="99" t="s">
        <v>194</v>
      </c>
      <c r="D617" s="43" t="s">
        <v>164</v>
      </c>
    </row>
    <row r="618" spans="1:4" hidden="1" x14ac:dyDescent="0.15">
      <c r="A618" s="43">
        <v>638</v>
      </c>
      <c r="B618" s="43" t="s">
        <v>147</v>
      </c>
      <c r="C618" s="99" t="s">
        <v>194</v>
      </c>
      <c r="D618" s="43" t="s">
        <v>164</v>
      </c>
    </row>
    <row r="619" spans="1:4" hidden="1" x14ac:dyDescent="0.15">
      <c r="A619" s="43">
        <v>639</v>
      </c>
      <c r="B619" s="43" t="s">
        <v>150</v>
      </c>
      <c r="C619" s="99" t="s">
        <v>194</v>
      </c>
      <c r="D619" s="43" t="s">
        <v>164</v>
      </c>
    </row>
    <row r="620" spans="1:4" hidden="1" x14ac:dyDescent="0.15">
      <c r="A620" s="43">
        <v>640</v>
      </c>
      <c r="B620" s="43" t="s">
        <v>147</v>
      </c>
      <c r="C620" s="99" t="s">
        <v>194</v>
      </c>
      <c r="D620" s="43" t="s">
        <v>164</v>
      </c>
    </row>
    <row r="621" spans="1:4" hidden="1" x14ac:dyDescent="0.15">
      <c r="A621" s="43">
        <v>641</v>
      </c>
      <c r="B621" s="43" t="s">
        <v>156</v>
      </c>
      <c r="C621" s="99" t="s">
        <v>194</v>
      </c>
      <c r="D621" s="43" t="s">
        <v>164</v>
      </c>
    </row>
    <row r="622" spans="1:4" hidden="1" x14ac:dyDescent="0.15">
      <c r="A622" s="43">
        <v>642</v>
      </c>
      <c r="B622" s="43" t="s">
        <v>142</v>
      </c>
      <c r="C622" s="99" t="s">
        <v>194</v>
      </c>
      <c r="D622" s="43" t="s">
        <v>164</v>
      </c>
    </row>
    <row r="623" spans="1:4" hidden="1" x14ac:dyDescent="0.15">
      <c r="A623" s="43">
        <v>643</v>
      </c>
      <c r="B623" s="43" t="s">
        <v>167</v>
      </c>
      <c r="C623" s="99" t="s">
        <v>194</v>
      </c>
      <c r="D623" s="43" t="s">
        <v>164</v>
      </c>
    </row>
    <row r="624" spans="1:4" hidden="1" x14ac:dyDescent="0.15">
      <c r="A624" s="43">
        <v>644</v>
      </c>
      <c r="B624" s="43" t="s">
        <v>144</v>
      </c>
      <c r="C624" s="99" t="s">
        <v>194</v>
      </c>
      <c r="D624" s="43" t="s">
        <v>164</v>
      </c>
    </row>
    <row r="625" spans="1:4" hidden="1" x14ac:dyDescent="0.15">
      <c r="A625" s="43">
        <v>645</v>
      </c>
      <c r="B625" s="43" t="s">
        <v>142</v>
      </c>
      <c r="C625" s="99" t="s">
        <v>194</v>
      </c>
      <c r="D625" s="43" t="s">
        <v>164</v>
      </c>
    </row>
    <row r="626" spans="1:4" hidden="1" x14ac:dyDescent="0.15">
      <c r="A626" s="43">
        <v>646</v>
      </c>
      <c r="B626" s="43" t="s">
        <v>149</v>
      </c>
      <c r="C626" s="99" t="s">
        <v>194</v>
      </c>
      <c r="D626" s="43" t="s">
        <v>164</v>
      </c>
    </row>
    <row r="627" spans="1:4" hidden="1" x14ac:dyDescent="0.15">
      <c r="A627" s="43">
        <v>647</v>
      </c>
      <c r="B627" s="43" t="s">
        <v>150</v>
      </c>
      <c r="C627" s="99" t="s">
        <v>194</v>
      </c>
      <c r="D627" s="43" t="s">
        <v>164</v>
      </c>
    </row>
    <row r="628" spans="1:4" hidden="1" x14ac:dyDescent="0.15">
      <c r="A628" s="43">
        <v>648</v>
      </c>
      <c r="B628" s="43" t="s">
        <v>149</v>
      </c>
      <c r="C628" s="99" t="s">
        <v>194</v>
      </c>
      <c r="D628" s="43" t="s">
        <v>164</v>
      </c>
    </row>
    <row r="629" spans="1:4" hidden="1" x14ac:dyDescent="0.15">
      <c r="A629" s="43">
        <v>649</v>
      </c>
      <c r="B629" s="43" t="s">
        <v>165</v>
      </c>
      <c r="C629" s="99" t="s">
        <v>194</v>
      </c>
      <c r="D629" s="43" t="s">
        <v>164</v>
      </c>
    </row>
    <row r="630" spans="1:4" hidden="1" x14ac:dyDescent="0.15">
      <c r="A630" s="43">
        <v>650</v>
      </c>
      <c r="B630" s="43" t="s">
        <v>148</v>
      </c>
      <c r="C630" s="99" t="s">
        <v>194</v>
      </c>
      <c r="D630" s="43" t="s">
        <v>164</v>
      </c>
    </row>
    <row r="631" spans="1:4" hidden="1" x14ac:dyDescent="0.15">
      <c r="A631" s="43">
        <v>651</v>
      </c>
      <c r="B631" s="43" t="s">
        <v>158</v>
      </c>
      <c r="C631" s="99" t="s">
        <v>194</v>
      </c>
      <c r="D631" s="43" t="s">
        <v>164</v>
      </c>
    </row>
    <row r="632" spans="1:4" hidden="1" x14ac:dyDescent="0.15">
      <c r="A632" s="43">
        <v>652</v>
      </c>
      <c r="B632" s="43" t="s">
        <v>149</v>
      </c>
      <c r="C632" s="99" t="s">
        <v>194</v>
      </c>
      <c r="D632" s="43" t="s">
        <v>164</v>
      </c>
    </row>
    <row r="633" spans="1:4" hidden="1" x14ac:dyDescent="0.15">
      <c r="A633" s="43">
        <v>653</v>
      </c>
      <c r="B633" s="43" t="s">
        <v>144</v>
      </c>
      <c r="C633" s="99" t="s">
        <v>194</v>
      </c>
      <c r="D633" s="43" t="s">
        <v>164</v>
      </c>
    </row>
    <row r="634" spans="1:4" hidden="1" x14ac:dyDescent="0.15">
      <c r="A634" s="43">
        <v>654</v>
      </c>
      <c r="B634" s="43" t="s">
        <v>174</v>
      </c>
      <c r="C634" s="99" t="s">
        <v>194</v>
      </c>
      <c r="D634" s="43" t="s">
        <v>164</v>
      </c>
    </row>
    <row r="635" spans="1:4" hidden="1" x14ac:dyDescent="0.15">
      <c r="A635" s="43">
        <v>655</v>
      </c>
      <c r="B635" s="43" t="s">
        <v>167</v>
      </c>
      <c r="C635" s="99" t="s">
        <v>194</v>
      </c>
      <c r="D635" s="43" t="s">
        <v>164</v>
      </c>
    </row>
    <row r="636" spans="1:4" hidden="1" x14ac:dyDescent="0.15">
      <c r="A636" s="43">
        <v>656</v>
      </c>
      <c r="B636" s="43" t="s">
        <v>149</v>
      </c>
      <c r="C636" s="99" t="s">
        <v>194</v>
      </c>
      <c r="D636" s="43" t="s">
        <v>164</v>
      </c>
    </row>
    <row r="637" spans="1:4" hidden="1" x14ac:dyDescent="0.15">
      <c r="A637" s="43">
        <v>657</v>
      </c>
      <c r="B637" s="43" t="s">
        <v>163</v>
      </c>
      <c r="C637" s="99" t="s">
        <v>194</v>
      </c>
      <c r="D637" s="43" t="s">
        <v>164</v>
      </c>
    </row>
    <row r="638" spans="1:4" hidden="1" x14ac:dyDescent="0.15">
      <c r="A638" s="43">
        <v>658</v>
      </c>
      <c r="B638" s="43" t="s">
        <v>165</v>
      </c>
      <c r="C638" s="99" t="s">
        <v>194</v>
      </c>
      <c r="D638" s="43" t="s">
        <v>164</v>
      </c>
    </row>
    <row r="639" spans="1:4" hidden="1" x14ac:dyDescent="0.15">
      <c r="A639" s="43">
        <v>659</v>
      </c>
      <c r="B639" s="43" t="s">
        <v>155</v>
      </c>
      <c r="C639" s="99" t="s">
        <v>194</v>
      </c>
      <c r="D639" s="43" t="s">
        <v>164</v>
      </c>
    </row>
    <row r="640" spans="1:4" hidden="1" x14ac:dyDescent="0.15">
      <c r="A640" s="43">
        <v>660</v>
      </c>
      <c r="B640" s="43" t="s">
        <v>158</v>
      </c>
      <c r="C640" s="99" t="s">
        <v>194</v>
      </c>
      <c r="D640" s="43" t="s">
        <v>164</v>
      </c>
    </row>
    <row r="641" spans="1:4" hidden="1" x14ac:dyDescent="0.15">
      <c r="A641" s="43">
        <v>661</v>
      </c>
      <c r="B641" s="43" t="s">
        <v>158</v>
      </c>
      <c r="C641" s="99" t="s">
        <v>194</v>
      </c>
      <c r="D641" s="43" t="s">
        <v>164</v>
      </c>
    </row>
    <row r="642" spans="1:4" hidden="1" x14ac:dyDescent="0.15">
      <c r="A642" s="43">
        <v>662</v>
      </c>
      <c r="B642" s="43" t="s">
        <v>151</v>
      </c>
      <c r="C642" s="99" t="s">
        <v>194</v>
      </c>
      <c r="D642" s="43" t="s">
        <v>164</v>
      </c>
    </row>
    <row r="643" spans="1:4" hidden="1" x14ac:dyDescent="0.15">
      <c r="A643" s="43">
        <v>663</v>
      </c>
      <c r="B643" s="43" t="s">
        <v>142</v>
      </c>
      <c r="C643" s="99" t="s">
        <v>194</v>
      </c>
      <c r="D643" s="43" t="s">
        <v>164</v>
      </c>
    </row>
    <row r="644" spans="1:4" hidden="1" x14ac:dyDescent="0.15">
      <c r="A644" s="43">
        <v>664</v>
      </c>
      <c r="B644" s="43" t="s">
        <v>147</v>
      </c>
      <c r="C644" s="99" t="s">
        <v>194</v>
      </c>
      <c r="D644" s="43" t="s">
        <v>164</v>
      </c>
    </row>
    <row r="645" spans="1:4" hidden="1" x14ac:dyDescent="0.15">
      <c r="A645" s="43">
        <v>665</v>
      </c>
      <c r="B645" s="43" t="s">
        <v>143</v>
      </c>
      <c r="C645" s="99" t="s">
        <v>194</v>
      </c>
      <c r="D645" s="43" t="s">
        <v>164</v>
      </c>
    </row>
    <row r="646" spans="1:4" hidden="1" x14ac:dyDescent="0.15">
      <c r="A646" s="43">
        <v>666</v>
      </c>
      <c r="B646" s="43" t="s">
        <v>167</v>
      </c>
      <c r="C646" s="99" t="s">
        <v>194</v>
      </c>
      <c r="D646" s="43" t="s">
        <v>164</v>
      </c>
    </row>
    <row r="647" spans="1:4" hidden="1" x14ac:dyDescent="0.15">
      <c r="A647" s="43">
        <v>667</v>
      </c>
      <c r="B647" s="43" t="s">
        <v>167</v>
      </c>
      <c r="C647" s="99" t="s">
        <v>194</v>
      </c>
      <c r="D647" s="43" t="s">
        <v>168</v>
      </c>
    </row>
    <row r="648" spans="1:4" hidden="1" x14ac:dyDescent="0.15">
      <c r="A648" s="43">
        <v>668</v>
      </c>
      <c r="B648" s="43" t="s">
        <v>151</v>
      </c>
      <c r="C648" s="99" t="s">
        <v>194</v>
      </c>
      <c r="D648" s="43" t="s">
        <v>168</v>
      </c>
    </row>
    <row r="649" spans="1:4" hidden="1" x14ac:dyDescent="0.15">
      <c r="A649" s="43">
        <v>669</v>
      </c>
      <c r="B649" s="43" t="s">
        <v>147</v>
      </c>
      <c r="C649" s="99" t="s">
        <v>194</v>
      </c>
      <c r="D649" s="43" t="s">
        <v>168</v>
      </c>
    </row>
    <row r="650" spans="1:4" hidden="1" x14ac:dyDescent="0.15">
      <c r="A650" s="43">
        <v>670</v>
      </c>
      <c r="B650" s="43" t="s">
        <v>150</v>
      </c>
      <c r="C650" s="99" t="s">
        <v>194</v>
      </c>
      <c r="D650" s="43" t="s">
        <v>168</v>
      </c>
    </row>
    <row r="651" spans="1:4" hidden="1" x14ac:dyDescent="0.15">
      <c r="A651" s="43">
        <v>671</v>
      </c>
      <c r="B651" s="43" t="s">
        <v>143</v>
      </c>
      <c r="C651" s="99" t="s">
        <v>194</v>
      </c>
      <c r="D651" s="43" t="s">
        <v>168</v>
      </c>
    </row>
    <row r="652" spans="1:4" hidden="1" x14ac:dyDescent="0.15">
      <c r="A652" s="43">
        <v>672</v>
      </c>
      <c r="B652" s="43" t="s">
        <v>158</v>
      </c>
      <c r="C652" s="99" t="s">
        <v>194</v>
      </c>
      <c r="D652" s="43" t="s">
        <v>168</v>
      </c>
    </row>
    <row r="653" spans="1:4" hidden="1" x14ac:dyDescent="0.15">
      <c r="A653" s="43">
        <v>673</v>
      </c>
      <c r="B653" s="43" t="s">
        <v>149</v>
      </c>
      <c r="C653" s="99" t="s">
        <v>194</v>
      </c>
      <c r="D653" s="43" t="s">
        <v>168</v>
      </c>
    </row>
    <row r="654" spans="1:4" hidden="1" x14ac:dyDescent="0.15">
      <c r="A654" s="43">
        <v>674</v>
      </c>
      <c r="B654" s="43" t="s">
        <v>143</v>
      </c>
      <c r="C654" s="99" t="s">
        <v>194</v>
      </c>
      <c r="D654" s="43" t="s">
        <v>168</v>
      </c>
    </row>
    <row r="655" spans="1:4" hidden="1" x14ac:dyDescent="0.15">
      <c r="A655" s="43">
        <v>675</v>
      </c>
      <c r="B655" s="43" t="s">
        <v>170</v>
      </c>
      <c r="C655" s="99" t="s">
        <v>194</v>
      </c>
      <c r="D655" s="43" t="s">
        <v>168</v>
      </c>
    </row>
    <row r="656" spans="1:4" hidden="1" x14ac:dyDescent="0.15">
      <c r="A656" s="43">
        <v>676</v>
      </c>
      <c r="B656" s="43" t="s">
        <v>156</v>
      </c>
      <c r="C656" s="99" t="s">
        <v>194</v>
      </c>
      <c r="D656" s="43" t="s">
        <v>168</v>
      </c>
    </row>
    <row r="657" spans="1:4" hidden="1" x14ac:dyDescent="0.15">
      <c r="A657" s="43">
        <v>677</v>
      </c>
      <c r="B657" s="43" t="s">
        <v>148</v>
      </c>
      <c r="C657" s="99" t="s">
        <v>194</v>
      </c>
      <c r="D657" s="43" t="s">
        <v>168</v>
      </c>
    </row>
    <row r="658" spans="1:4" hidden="1" x14ac:dyDescent="0.15">
      <c r="A658" s="43">
        <v>678</v>
      </c>
      <c r="B658" s="43" t="s">
        <v>155</v>
      </c>
      <c r="C658" s="99" t="s">
        <v>194</v>
      </c>
      <c r="D658" s="43" t="s">
        <v>168</v>
      </c>
    </row>
    <row r="659" spans="1:4" hidden="1" x14ac:dyDescent="0.15">
      <c r="A659" s="43">
        <v>679</v>
      </c>
      <c r="B659" s="43" t="s">
        <v>158</v>
      </c>
      <c r="C659" s="99" t="s">
        <v>194</v>
      </c>
      <c r="D659" s="43" t="s">
        <v>168</v>
      </c>
    </row>
    <row r="660" spans="1:4" hidden="1" x14ac:dyDescent="0.15">
      <c r="A660" s="43">
        <v>680</v>
      </c>
      <c r="B660" s="43" t="s">
        <v>174</v>
      </c>
      <c r="C660" s="99" t="s">
        <v>194</v>
      </c>
      <c r="D660" s="43" t="s">
        <v>168</v>
      </c>
    </row>
    <row r="661" spans="1:4" hidden="1" x14ac:dyDescent="0.15">
      <c r="A661" s="43">
        <v>681</v>
      </c>
      <c r="B661" s="43" t="s">
        <v>147</v>
      </c>
      <c r="C661" s="99" t="s">
        <v>194</v>
      </c>
      <c r="D661" s="43" t="s">
        <v>168</v>
      </c>
    </row>
    <row r="662" spans="1:4" hidden="1" x14ac:dyDescent="0.15">
      <c r="A662" s="43">
        <v>682</v>
      </c>
      <c r="B662" s="43" t="s">
        <v>170</v>
      </c>
      <c r="C662" s="99" t="s">
        <v>194</v>
      </c>
      <c r="D662" s="43" t="s">
        <v>168</v>
      </c>
    </row>
    <row r="663" spans="1:4" hidden="1" x14ac:dyDescent="0.15">
      <c r="A663" s="43">
        <v>683</v>
      </c>
      <c r="B663" s="43" t="s">
        <v>143</v>
      </c>
      <c r="C663" s="99" t="s">
        <v>194</v>
      </c>
      <c r="D663" s="43" t="s">
        <v>168</v>
      </c>
    </row>
    <row r="664" spans="1:4" hidden="1" x14ac:dyDescent="0.15">
      <c r="A664" s="43">
        <v>684</v>
      </c>
      <c r="B664" s="43" t="s">
        <v>149</v>
      </c>
      <c r="C664" s="99" t="s">
        <v>194</v>
      </c>
      <c r="D664" s="43" t="s">
        <v>168</v>
      </c>
    </row>
    <row r="665" spans="1:4" hidden="1" x14ac:dyDescent="0.15">
      <c r="A665" s="43">
        <v>685</v>
      </c>
      <c r="B665" s="43" t="s">
        <v>145</v>
      </c>
      <c r="C665" s="99" t="s">
        <v>194</v>
      </c>
      <c r="D665" s="43" t="s">
        <v>168</v>
      </c>
    </row>
    <row r="666" spans="1:4" hidden="1" x14ac:dyDescent="0.15">
      <c r="A666" s="43">
        <v>686</v>
      </c>
      <c r="B666" s="43" t="s">
        <v>170</v>
      </c>
      <c r="C666" s="99" t="s">
        <v>194</v>
      </c>
      <c r="D666" s="43" t="s">
        <v>168</v>
      </c>
    </row>
    <row r="667" spans="1:4" hidden="1" x14ac:dyDescent="0.15">
      <c r="A667" s="43">
        <v>687</v>
      </c>
      <c r="B667" s="43" t="s">
        <v>149</v>
      </c>
      <c r="C667" s="99" t="s">
        <v>194</v>
      </c>
      <c r="D667" s="43" t="s">
        <v>168</v>
      </c>
    </row>
    <row r="668" spans="1:4" hidden="1" x14ac:dyDescent="0.15">
      <c r="A668" s="43">
        <v>688</v>
      </c>
      <c r="B668" s="43" t="s">
        <v>165</v>
      </c>
      <c r="C668" s="99" t="s">
        <v>194</v>
      </c>
      <c r="D668" s="43" t="s">
        <v>168</v>
      </c>
    </row>
    <row r="669" spans="1:4" hidden="1" x14ac:dyDescent="0.15">
      <c r="A669" s="43">
        <v>689</v>
      </c>
      <c r="B669" s="43" t="s">
        <v>157</v>
      </c>
      <c r="C669" s="99" t="s">
        <v>194</v>
      </c>
      <c r="D669" s="43" t="s">
        <v>168</v>
      </c>
    </row>
    <row r="670" spans="1:4" hidden="1" x14ac:dyDescent="0.15">
      <c r="A670" s="43">
        <v>690</v>
      </c>
      <c r="B670" s="43" t="s">
        <v>171</v>
      </c>
      <c r="C670" s="99" t="s">
        <v>194</v>
      </c>
      <c r="D670" s="43" t="s">
        <v>168</v>
      </c>
    </row>
    <row r="671" spans="1:4" hidden="1" x14ac:dyDescent="0.15">
      <c r="A671" s="43">
        <v>691</v>
      </c>
      <c r="B671" s="43" t="s">
        <v>154</v>
      </c>
      <c r="C671" s="99" t="s">
        <v>194</v>
      </c>
      <c r="D671" s="43" t="s">
        <v>168</v>
      </c>
    </row>
    <row r="672" spans="1:4" hidden="1" x14ac:dyDescent="0.15">
      <c r="A672" s="43">
        <v>692</v>
      </c>
      <c r="B672" s="43" t="s">
        <v>177</v>
      </c>
      <c r="C672" s="99" t="s">
        <v>194</v>
      </c>
      <c r="D672" s="43" t="s">
        <v>168</v>
      </c>
    </row>
    <row r="673" spans="1:4" hidden="1" x14ac:dyDescent="0.15">
      <c r="A673" s="43">
        <v>693</v>
      </c>
      <c r="B673" s="43" t="s">
        <v>142</v>
      </c>
      <c r="C673" s="99" t="s">
        <v>194</v>
      </c>
      <c r="D673" s="43" t="s">
        <v>168</v>
      </c>
    </row>
    <row r="674" spans="1:4" hidden="1" x14ac:dyDescent="0.15">
      <c r="A674" s="43">
        <v>694</v>
      </c>
      <c r="B674" s="43" t="s">
        <v>156</v>
      </c>
      <c r="C674" s="99" t="s">
        <v>194</v>
      </c>
      <c r="D674" s="43" t="s">
        <v>168</v>
      </c>
    </row>
    <row r="675" spans="1:4" hidden="1" x14ac:dyDescent="0.15">
      <c r="A675" s="43">
        <v>695</v>
      </c>
      <c r="B675" s="43" t="s">
        <v>159</v>
      </c>
      <c r="C675" s="99" t="s">
        <v>194</v>
      </c>
      <c r="D675" s="43" t="s">
        <v>168</v>
      </c>
    </row>
    <row r="676" spans="1:4" hidden="1" x14ac:dyDescent="0.15">
      <c r="A676" s="43">
        <v>696</v>
      </c>
      <c r="B676" s="43" t="s">
        <v>150</v>
      </c>
      <c r="C676" s="99" t="s">
        <v>194</v>
      </c>
      <c r="D676" s="43" t="s">
        <v>173</v>
      </c>
    </row>
    <row r="677" spans="1:4" hidden="1" x14ac:dyDescent="0.15">
      <c r="A677" s="43">
        <v>697</v>
      </c>
      <c r="B677" s="43" t="s">
        <v>150</v>
      </c>
      <c r="C677" s="99" t="s">
        <v>194</v>
      </c>
      <c r="D677" s="43" t="s">
        <v>173</v>
      </c>
    </row>
    <row r="678" spans="1:4" hidden="1" x14ac:dyDescent="0.15">
      <c r="A678" s="43">
        <v>698</v>
      </c>
      <c r="B678" s="43" t="s">
        <v>169</v>
      </c>
      <c r="C678" s="99" t="s">
        <v>194</v>
      </c>
      <c r="D678" s="43" t="s">
        <v>173</v>
      </c>
    </row>
    <row r="679" spans="1:4" hidden="1" x14ac:dyDescent="0.15">
      <c r="A679" s="43">
        <v>699</v>
      </c>
      <c r="B679" s="43" t="s">
        <v>149</v>
      </c>
      <c r="C679" s="99" t="s">
        <v>194</v>
      </c>
      <c r="D679" s="43" t="s">
        <v>173</v>
      </c>
    </row>
    <row r="680" spans="1:4" hidden="1" x14ac:dyDescent="0.15">
      <c r="A680" s="43">
        <v>700</v>
      </c>
      <c r="B680" s="43" t="s">
        <v>149</v>
      </c>
      <c r="C680" s="99" t="s">
        <v>194</v>
      </c>
      <c r="D680" s="43" t="s">
        <v>173</v>
      </c>
    </row>
    <row r="681" spans="1:4" hidden="1" x14ac:dyDescent="0.15">
      <c r="A681" s="43">
        <v>701</v>
      </c>
      <c r="B681" s="43" t="s">
        <v>142</v>
      </c>
      <c r="C681" s="99" t="s">
        <v>194</v>
      </c>
      <c r="D681" s="43" t="s">
        <v>173</v>
      </c>
    </row>
    <row r="682" spans="1:4" hidden="1" x14ac:dyDescent="0.15">
      <c r="A682" s="43">
        <v>702</v>
      </c>
      <c r="B682" s="43" t="s">
        <v>165</v>
      </c>
      <c r="C682" s="99" t="s">
        <v>194</v>
      </c>
      <c r="D682" s="43" t="s">
        <v>173</v>
      </c>
    </row>
    <row r="683" spans="1:4" hidden="1" x14ac:dyDescent="0.15">
      <c r="A683" s="43">
        <v>703</v>
      </c>
      <c r="B683" s="43" t="s">
        <v>160</v>
      </c>
      <c r="C683" s="99" t="s">
        <v>194</v>
      </c>
      <c r="D683" s="43" t="s">
        <v>173</v>
      </c>
    </row>
    <row r="684" spans="1:4" hidden="1" x14ac:dyDescent="0.15">
      <c r="A684" s="43">
        <v>704</v>
      </c>
      <c r="B684" s="43" t="s">
        <v>147</v>
      </c>
      <c r="C684" s="99" t="s">
        <v>194</v>
      </c>
      <c r="D684" s="43" t="s">
        <v>173</v>
      </c>
    </row>
    <row r="685" spans="1:4" hidden="1" x14ac:dyDescent="0.15">
      <c r="A685" s="43">
        <v>705</v>
      </c>
      <c r="B685" s="43" t="s">
        <v>167</v>
      </c>
      <c r="C685" s="99" t="s">
        <v>194</v>
      </c>
      <c r="D685" s="43" t="s">
        <v>173</v>
      </c>
    </row>
    <row r="686" spans="1:4" hidden="1" x14ac:dyDescent="0.15">
      <c r="A686" s="43">
        <v>706</v>
      </c>
      <c r="B686" s="43" t="s">
        <v>144</v>
      </c>
      <c r="C686" s="99" t="s">
        <v>194</v>
      </c>
      <c r="D686" s="43" t="s">
        <v>173</v>
      </c>
    </row>
    <row r="687" spans="1:4" hidden="1" x14ac:dyDescent="0.15">
      <c r="A687" s="43">
        <v>707</v>
      </c>
      <c r="B687" s="43" t="s">
        <v>143</v>
      </c>
      <c r="C687" s="99" t="s">
        <v>194</v>
      </c>
      <c r="D687" s="43" t="s">
        <v>168</v>
      </c>
    </row>
    <row r="688" spans="1:4" hidden="1" x14ac:dyDescent="0.15">
      <c r="A688" s="43">
        <v>708</v>
      </c>
      <c r="B688" s="43" t="s">
        <v>139</v>
      </c>
      <c r="C688" s="99" t="s">
        <v>195</v>
      </c>
      <c r="D688" s="43" t="s">
        <v>146</v>
      </c>
    </row>
    <row r="689" spans="1:4" hidden="1" x14ac:dyDescent="0.15">
      <c r="A689" s="43">
        <v>709</v>
      </c>
      <c r="B689" s="43" t="s">
        <v>160</v>
      </c>
      <c r="C689" s="99" t="s">
        <v>195</v>
      </c>
      <c r="D689" s="43" t="s">
        <v>146</v>
      </c>
    </row>
    <row r="690" spans="1:4" hidden="1" x14ac:dyDescent="0.15">
      <c r="A690" s="43">
        <v>710</v>
      </c>
      <c r="B690" s="43" t="s">
        <v>149</v>
      </c>
      <c r="C690" s="99" t="s">
        <v>195</v>
      </c>
      <c r="D690" s="43" t="s">
        <v>146</v>
      </c>
    </row>
    <row r="691" spans="1:4" hidden="1" x14ac:dyDescent="0.15">
      <c r="A691" s="43">
        <v>711</v>
      </c>
      <c r="B691" s="43" t="s">
        <v>155</v>
      </c>
      <c r="C691" s="99" t="s">
        <v>195</v>
      </c>
      <c r="D691" s="43" t="s">
        <v>146</v>
      </c>
    </row>
    <row r="692" spans="1:4" hidden="1" x14ac:dyDescent="0.15">
      <c r="A692" s="43">
        <v>712</v>
      </c>
      <c r="B692" s="43" t="s">
        <v>147</v>
      </c>
      <c r="C692" s="99" t="s">
        <v>195</v>
      </c>
      <c r="D692" s="43" t="s">
        <v>146</v>
      </c>
    </row>
    <row r="693" spans="1:4" hidden="1" x14ac:dyDescent="0.15">
      <c r="A693" s="43">
        <v>713</v>
      </c>
      <c r="B693" s="43" t="s">
        <v>147</v>
      </c>
      <c r="C693" s="99" t="s">
        <v>195</v>
      </c>
      <c r="D693" s="43" t="s">
        <v>146</v>
      </c>
    </row>
    <row r="694" spans="1:4" hidden="1" x14ac:dyDescent="0.15">
      <c r="A694" s="43">
        <v>714</v>
      </c>
      <c r="B694" s="43" t="s">
        <v>144</v>
      </c>
      <c r="C694" s="99" t="s">
        <v>195</v>
      </c>
      <c r="D694" s="43" t="s">
        <v>146</v>
      </c>
    </row>
    <row r="695" spans="1:4" hidden="1" x14ac:dyDescent="0.15">
      <c r="A695" s="43">
        <v>715</v>
      </c>
      <c r="B695" s="43" t="s">
        <v>167</v>
      </c>
      <c r="C695" s="99" t="s">
        <v>195</v>
      </c>
      <c r="D695" s="43" t="s">
        <v>146</v>
      </c>
    </row>
    <row r="696" spans="1:4" hidden="1" x14ac:dyDescent="0.15">
      <c r="A696" s="43">
        <v>716</v>
      </c>
      <c r="B696" s="43" t="s">
        <v>150</v>
      </c>
      <c r="C696" s="99" t="s">
        <v>195</v>
      </c>
      <c r="D696" s="43" t="s">
        <v>146</v>
      </c>
    </row>
    <row r="697" spans="1:4" hidden="1" x14ac:dyDescent="0.15">
      <c r="A697" s="43">
        <v>717</v>
      </c>
      <c r="B697" s="43" t="s">
        <v>158</v>
      </c>
      <c r="C697" s="99" t="s">
        <v>195</v>
      </c>
      <c r="D697" s="43" t="s">
        <v>146</v>
      </c>
    </row>
    <row r="698" spans="1:4" hidden="1" x14ac:dyDescent="0.15">
      <c r="A698" s="43">
        <v>718</v>
      </c>
      <c r="B698" s="43" t="s">
        <v>160</v>
      </c>
      <c r="C698" s="99" t="s">
        <v>195</v>
      </c>
      <c r="D698" s="43" t="s">
        <v>146</v>
      </c>
    </row>
    <row r="699" spans="1:4" hidden="1" x14ac:dyDescent="0.15">
      <c r="A699" s="43">
        <v>719</v>
      </c>
      <c r="B699" s="43" t="s">
        <v>161</v>
      </c>
      <c r="C699" s="99" t="s">
        <v>195</v>
      </c>
      <c r="D699" s="43" t="s">
        <v>146</v>
      </c>
    </row>
    <row r="700" spans="1:4" hidden="1" x14ac:dyDescent="0.15">
      <c r="A700" s="43">
        <v>720</v>
      </c>
      <c r="B700" s="43" t="s">
        <v>151</v>
      </c>
      <c r="C700" s="99" t="s">
        <v>195</v>
      </c>
      <c r="D700" s="43" t="s">
        <v>146</v>
      </c>
    </row>
    <row r="701" spans="1:4" hidden="1" x14ac:dyDescent="0.15">
      <c r="A701" s="43">
        <v>721</v>
      </c>
      <c r="B701" s="43" t="s">
        <v>161</v>
      </c>
      <c r="C701" s="99" t="s">
        <v>195</v>
      </c>
      <c r="D701" s="43" t="s">
        <v>164</v>
      </c>
    </row>
    <row r="702" spans="1:4" hidden="1" x14ac:dyDescent="0.15">
      <c r="A702" s="43">
        <v>722</v>
      </c>
      <c r="B702" s="43" t="s">
        <v>177</v>
      </c>
      <c r="C702" s="99" t="s">
        <v>195</v>
      </c>
      <c r="D702" s="43" t="s">
        <v>164</v>
      </c>
    </row>
    <row r="703" spans="1:4" hidden="1" x14ac:dyDescent="0.15">
      <c r="A703" s="43">
        <v>723</v>
      </c>
      <c r="B703" s="43" t="s">
        <v>149</v>
      </c>
      <c r="C703" s="99" t="s">
        <v>195</v>
      </c>
      <c r="D703" s="43" t="s">
        <v>164</v>
      </c>
    </row>
    <row r="704" spans="1:4" hidden="1" x14ac:dyDescent="0.15">
      <c r="A704" s="43">
        <v>724</v>
      </c>
      <c r="B704" s="43" t="s">
        <v>149</v>
      </c>
      <c r="C704" s="99" t="s">
        <v>195</v>
      </c>
      <c r="D704" s="43" t="s">
        <v>164</v>
      </c>
    </row>
    <row r="705" spans="1:4" hidden="1" x14ac:dyDescent="0.15">
      <c r="A705" s="43">
        <v>725</v>
      </c>
      <c r="B705" s="43" t="s">
        <v>160</v>
      </c>
      <c r="C705" s="99" t="s">
        <v>195</v>
      </c>
      <c r="D705" s="43" t="s">
        <v>164</v>
      </c>
    </row>
    <row r="706" spans="1:4" hidden="1" x14ac:dyDescent="0.15">
      <c r="A706" s="43">
        <v>726</v>
      </c>
      <c r="B706" s="43" t="s">
        <v>166</v>
      </c>
      <c r="C706" s="99" t="s">
        <v>195</v>
      </c>
      <c r="D706" s="43" t="s">
        <v>164</v>
      </c>
    </row>
    <row r="707" spans="1:4" hidden="1" x14ac:dyDescent="0.15">
      <c r="A707" s="43">
        <v>727</v>
      </c>
      <c r="B707" s="43" t="s">
        <v>144</v>
      </c>
      <c r="C707" s="99" t="s">
        <v>195</v>
      </c>
      <c r="D707" s="43" t="s">
        <v>164</v>
      </c>
    </row>
    <row r="708" spans="1:4" hidden="1" x14ac:dyDescent="0.15">
      <c r="A708" s="43">
        <v>728</v>
      </c>
      <c r="B708" s="43" t="s">
        <v>170</v>
      </c>
      <c r="C708" s="99" t="s">
        <v>195</v>
      </c>
      <c r="D708" s="43" t="s">
        <v>164</v>
      </c>
    </row>
    <row r="709" spans="1:4" hidden="1" x14ac:dyDescent="0.15">
      <c r="A709" s="43">
        <v>729</v>
      </c>
      <c r="B709" s="43" t="s">
        <v>147</v>
      </c>
      <c r="C709" s="99" t="s">
        <v>195</v>
      </c>
      <c r="D709" s="43" t="s">
        <v>164</v>
      </c>
    </row>
    <row r="710" spans="1:4" hidden="1" x14ac:dyDescent="0.15">
      <c r="A710" s="43">
        <v>730</v>
      </c>
      <c r="B710" s="43" t="s">
        <v>153</v>
      </c>
      <c r="C710" s="99" t="s">
        <v>195</v>
      </c>
      <c r="D710" s="43" t="s">
        <v>164</v>
      </c>
    </row>
    <row r="711" spans="1:4" hidden="1" x14ac:dyDescent="0.15">
      <c r="A711" s="43">
        <v>731</v>
      </c>
      <c r="B711" s="43" t="s">
        <v>171</v>
      </c>
      <c r="C711" s="99" t="s">
        <v>195</v>
      </c>
      <c r="D711" s="43" t="s">
        <v>164</v>
      </c>
    </row>
    <row r="712" spans="1:4" hidden="1" x14ac:dyDescent="0.15">
      <c r="A712" s="43">
        <v>732</v>
      </c>
      <c r="B712" s="43" t="s">
        <v>174</v>
      </c>
      <c r="C712" s="99" t="s">
        <v>195</v>
      </c>
      <c r="D712" s="43" t="s">
        <v>164</v>
      </c>
    </row>
    <row r="713" spans="1:4" hidden="1" x14ac:dyDescent="0.15">
      <c r="A713" s="43">
        <v>733</v>
      </c>
      <c r="B713" s="43" t="s">
        <v>143</v>
      </c>
      <c r="C713" s="99" t="s">
        <v>195</v>
      </c>
      <c r="D713" s="43" t="s">
        <v>164</v>
      </c>
    </row>
    <row r="714" spans="1:4" hidden="1" x14ac:dyDescent="0.15">
      <c r="A714" s="43">
        <v>734</v>
      </c>
      <c r="B714" s="43" t="s">
        <v>147</v>
      </c>
      <c r="C714" s="99" t="s">
        <v>195</v>
      </c>
      <c r="D714" s="43" t="s">
        <v>164</v>
      </c>
    </row>
    <row r="715" spans="1:4" hidden="1" x14ac:dyDescent="0.15">
      <c r="A715" s="43">
        <v>735</v>
      </c>
      <c r="B715" s="43" t="s">
        <v>155</v>
      </c>
      <c r="C715" s="99" t="s">
        <v>195</v>
      </c>
      <c r="D715" s="43" t="s">
        <v>164</v>
      </c>
    </row>
    <row r="716" spans="1:4" hidden="1" x14ac:dyDescent="0.15">
      <c r="A716" s="43">
        <v>736</v>
      </c>
      <c r="B716" s="43" t="s">
        <v>142</v>
      </c>
      <c r="C716" s="99" t="s">
        <v>195</v>
      </c>
      <c r="D716" s="43" t="s">
        <v>164</v>
      </c>
    </row>
    <row r="717" spans="1:4" hidden="1" x14ac:dyDescent="0.15">
      <c r="A717" s="43">
        <v>737</v>
      </c>
      <c r="B717" s="43" t="s">
        <v>155</v>
      </c>
      <c r="C717" s="99" t="s">
        <v>195</v>
      </c>
      <c r="D717" s="43" t="s">
        <v>164</v>
      </c>
    </row>
    <row r="718" spans="1:4" hidden="1" x14ac:dyDescent="0.15">
      <c r="A718" s="43">
        <v>738</v>
      </c>
      <c r="B718" s="43" t="s">
        <v>150</v>
      </c>
      <c r="C718" s="99" t="s">
        <v>195</v>
      </c>
      <c r="D718" s="43" t="s">
        <v>164</v>
      </c>
    </row>
    <row r="719" spans="1:4" hidden="1" x14ac:dyDescent="0.15">
      <c r="A719" s="43">
        <v>739</v>
      </c>
      <c r="B719" s="43" t="s">
        <v>157</v>
      </c>
      <c r="C719" s="99" t="s">
        <v>195</v>
      </c>
      <c r="D719" s="43" t="s">
        <v>164</v>
      </c>
    </row>
    <row r="720" spans="1:4" hidden="1" x14ac:dyDescent="0.15">
      <c r="A720" s="43">
        <v>740</v>
      </c>
      <c r="B720" s="43" t="s">
        <v>147</v>
      </c>
      <c r="C720" s="99" t="s">
        <v>195</v>
      </c>
      <c r="D720" s="43" t="s">
        <v>164</v>
      </c>
    </row>
    <row r="721" spans="1:4" hidden="1" x14ac:dyDescent="0.15">
      <c r="A721" s="43">
        <v>741</v>
      </c>
      <c r="B721" s="43" t="s">
        <v>147</v>
      </c>
      <c r="C721" s="99" t="s">
        <v>195</v>
      </c>
      <c r="D721" s="43" t="s">
        <v>164</v>
      </c>
    </row>
    <row r="722" spans="1:4" hidden="1" x14ac:dyDescent="0.15">
      <c r="A722" s="43">
        <v>742</v>
      </c>
      <c r="B722" s="43" t="s">
        <v>144</v>
      </c>
      <c r="C722" s="99" t="s">
        <v>195</v>
      </c>
      <c r="D722" s="43" t="s">
        <v>164</v>
      </c>
    </row>
    <row r="723" spans="1:4" hidden="1" x14ac:dyDescent="0.15">
      <c r="A723" s="43">
        <v>743</v>
      </c>
      <c r="B723" s="43" t="s">
        <v>167</v>
      </c>
      <c r="C723" s="99" t="s">
        <v>195</v>
      </c>
      <c r="D723" s="43" t="s">
        <v>164</v>
      </c>
    </row>
    <row r="724" spans="1:4" hidden="1" x14ac:dyDescent="0.15">
      <c r="A724" s="43">
        <v>744</v>
      </c>
      <c r="B724" s="43" t="s">
        <v>167</v>
      </c>
      <c r="C724" s="99" t="s">
        <v>195</v>
      </c>
      <c r="D724" s="43" t="s">
        <v>164</v>
      </c>
    </row>
    <row r="725" spans="1:4" hidden="1" x14ac:dyDescent="0.15">
      <c r="A725" s="43">
        <v>745</v>
      </c>
      <c r="B725" s="43" t="s">
        <v>161</v>
      </c>
      <c r="C725" s="99" t="s">
        <v>195</v>
      </c>
      <c r="D725" s="43" t="s">
        <v>164</v>
      </c>
    </row>
    <row r="726" spans="1:4" hidden="1" x14ac:dyDescent="0.15">
      <c r="A726" s="43">
        <v>746</v>
      </c>
      <c r="B726" s="43" t="s">
        <v>167</v>
      </c>
      <c r="C726" s="99" t="s">
        <v>195</v>
      </c>
      <c r="D726" s="43" t="s">
        <v>164</v>
      </c>
    </row>
    <row r="727" spans="1:4" hidden="1" x14ac:dyDescent="0.15">
      <c r="A727" s="43">
        <v>747</v>
      </c>
      <c r="B727" s="43" t="s">
        <v>165</v>
      </c>
      <c r="C727" s="99" t="s">
        <v>195</v>
      </c>
      <c r="D727" s="43" t="s">
        <v>164</v>
      </c>
    </row>
    <row r="728" spans="1:4" hidden="1" x14ac:dyDescent="0.15">
      <c r="A728" s="43">
        <v>748</v>
      </c>
      <c r="B728" s="43" t="s">
        <v>169</v>
      </c>
      <c r="C728" s="99" t="s">
        <v>195</v>
      </c>
      <c r="D728" s="43" t="s">
        <v>168</v>
      </c>
    </row>
    <row r="729" spans="1:4" hidden="1" x14ac:dyDescent="0.15">
      <c r="A729" s="43">
        <v>749</v>
      </c>
      <c r="B729" s="43" t="s">
        <v>161</v>
      </c>
      <c r="C729" s="99" t="s">
        <v>195</v>
      </c>
      <c r="D729" s="43" t="s">
        <v>168</v>
      </c>
    </row>
    <row r="730" spans="1:4" hidden="1" x14ac:dyDescent="0.15">
      <c r="A730" s="43">
        <v>750</v>
      </c>
      <c r="B730" s="43" t="s">
        <v>174</v>
      </c>
      <c r="C730" s="99" t="s">
        <v>195</v>
      </c>
      <c r="D730" s="43" t="s">
        <v>168</v>
      </c>
    </row>
    <row r="731" spans="1:4" hidden="1" x14ac:dyDescent="0.15">
      <c r="A731" s="43">
        <v>751</v>
      </c>
      <c r="B731" s="43" t="s">
        <v>172</v>
      </c>
      <c r="C731" s="99" t="s">
        <v>195</v>
      </c>
      <c r="D731" s="43" t="s">
        <v>168</v>
      </c>
    </row>
    <row r="732" spans="1:4" hidden="1" x14ac:dyDescent="0.15">
      <c r="A732" s="43">
        <v>752</v>
      </c>
      <c r="B732" s="43" t="s">
        <v>147</v>
      </c>
      <c r="C732" s="99" t="s">
        <v>195</v>
      </c>
      <c r="D732" s="43" t="s">
        <v>168</v>
      </c>
    </row>
    <row r="733" spans="1:4" hidden="1" x14ac:dyDescent="0.15">
      <c r="A733" s="43">
        <v>753</v>
      </c>
      <c r="B733" s="43" t="s">
        <v>160</v>
      </c>
      <c r="C733" s="99" t="s">
        <v>195</v>
      </c>
      <c r="D733" s="43" t="s">
        <v>168</v>
      </c>
    </row>
    <row r="734" spans="1:4" hidden="1" x14ac:dyDescent="0.15">
      <c r="A734" s="43">
        <v>754</v>
      </c>
      <c r="B734" s="43" t="s">
        <v>160</v>
      </c>
      <c r="C734" s="99" t="s">
        <v>195</v>
      </c>
      <c r="D734" s="43" t="s">
        <v>168</v>
      </c>
    </row>
    <row r="735" spans="1:4" hidden="1" x14ac:dyDescent="0.15">
      <c r="A735" s="43">
        <v>755</v>
      </c>
      <c r="B735" s="43" t="s">
        <v>161</v>
      </c>
      <c r="C735" s="99" t="s">
        <v>195</v>
      </c>
      <c r="D735" s="43" t="s">
        <v>168</v>
      </c>
    </row>
    <row r="736" spans="1:4" hidden="1" x14ac:dyDescent="0.15">
      <c r="A736" s="43">
        <v>756</v>
      </c>
      <c r="B736" s="43" t="s">
        <v>155</v>
      </c>
      <c r="C736" s="99" t="s">
        <v>195</v>
      </c>
      <c r="D736" s="43" t="s">
        <v>168</v>
      </c>
    </row>
    <row r="737" spans="1:4" hidden="1" x14ac:dyDescent="0.15">
      <c r="A737" s="43">
        <v>757</v>
      </c>
      <c r="B737" s="43" t="s">
        <v>147</v>
      </c>
      <c r="C737" s="99" t="s">
        <v>195</v>
      </c>
      <c r="D737" s="43" t="s">
        <v>168</v>
      </c>
    </row>
    <row r="738" spans="1:4" hidden="1" x14ac:dyDescent="0.15">
      <c r="A738" s="43">
        <v>758</v>
      </c>
      <c r="B738" s="43" t="s">
        <v>144</v>
      </c>
      <c r="C738" s="99" t="s">
        <v>195</v>
      </c>
      <c r="D738" s="43" t="s">
        <v>168</v>
      </c>
    </row>
    <row r="739" spans="1:4" hidden="1" x14ac:dyDescent="0.15">
      <c r="A739" s="43">
        <v>759</v>
      </c>
      <c r="B739" s="43" t="s">
        <v>156</v>
      </c>
      <c r="C739" s="99" t="s">
        <v>195</v>
      </c>
      <c r="D739" s="43" t="s">
        <v>168</v>
      </c>
    </row>
    <row r="740" spans="1:4" hidden="1" x14ac:dyDescent="0.15">
      <c r="A740" s="43">
        <v>760</v>
      </c>
      <c r="B740" s="43" t="s">
        <v>172</v>
      </c>
      <c r="C740" s="99" t="s">
        <v>195</v>
      </c>
      <c r="D740" s="43" t="s">
        <v>168</v>
      </c>
    </row>
    <row r="741" spans="1:4" hidden="1" x14ac:dyDescent="0.15">
      <c r="A741" s="43">
        <v>761</v>
      </c>
      <c r="B741" s="43" t="s">
        <v>142</v>
      </c>
      <c r="C741" s="99" t="s">
        <v>195</v>
      </c>
      <c r="D741" s="43" t="s">
        <v>168</v>
      </c>
    </row>
    <row r="742" spans="1:4" hidden="1" x14ac:dyDescent="0.15">
      <c r="A742" s="43">
        <v>762</v>
      </c>
      <c r="B742" s="43" t="s">
        <v>147</v>
      </c>
      <c r="C742" s="99" t="s">
        <v>195</v>
      </c>
      <c r="D742" s="43" t="s">
        <v>168</v>
      </c>
    </row>
    <row r="743" spans="1:4" hidden="1" x14ac:dyDescent="0.15">
      <c r="A743" s="43">
        <v>763</v>
      </c>
      <c r="B743" s="43" t="s">
        <v>166</v>
      </c>
      <c r="C743" s="99" t="s">
        <v>195</v>
      </c>
      <c r="D743" s="43" t="s">
        <v>168</v>
      </c>
    </row>
    <row r="744" spans="1:4" hidden="1" x14ac:dyDescent="0.15">
      <c r="A744" s="43">
        <v>764</v>
      </c>
      <c r="B744" s="43" t="s">
        <v>150</v>
      </c>
      <c r="C744" s="99" t="s">
        <v>195</v>
      </c>
      <c r="D744" s="43" t="s">
        <v>168</v>
      </c>
    </row>
    <row r="745" spans="1:4" hidden="1" x14ac:dyDescent="0.15">
      <c r="A745" s="43">
        <v>765</v>
      </c>
      <c r="B745" s="43" t="s">
        <v>150</v>
      </c>
      <c r="C745" s="99" t="s">
        <v>195</v>
      </c>
      <c r="D745" s="43" t="s">
        <v>168</v>
      </c>
    </row>
    <row r="746" spans="1:4" hidden="1" x14ac:dyDescent="0.15">
      <c r="A746" s="43">
        <v>766</v>
      </c>
      <c r="B746" s="43" t="s">
        <v>149</v>
      </c>
      <c r="C746" s="99" t="s">
        <v>195</v>
      </c>
      <c r="D746" s="43" t="s">
        <v>168</v>
      </c>
    </row>
    <row r="747" spans="1:4" hidden="1" x14ac:dyDescent="0.15">
      <c r="A747" s="43">
        <v>767</v>
      </c>
      <c r="B747" s="43" t="s">
        <v>143</v>
      </c>
      <c r="C747" s="99" t="s">
        <v>195</v>
      </c>
      <c r="D747" s="43" t="s">
        <v>168</v>
      </c>
    </row>
    <row r="748" spans="1:4" hidden="1" x14ac:dyDescent="0.15">
      <c r="A748" s="43">
        <v>768</v>
      </c>
      <c r="B748" s="43" t="s">
        <v>193</v>
      </c>
      <c r="C748" s="99" t="s">
        <v>195</v>
      </c>
      <c r="D748" s="43" t="s">
        <v>168</v>
      </c>
    </row>
    <row r="749" spans="1:4" hidden="1" x14ac:dyDescent="0.15">
      <c r="A749" s="43">
        <v>769</v>
      </c>
      <c r="B749" s="43" t="s">
        <v>179</v>
      </c>
      <c r="C749" s="99" t="s">
        <v>195</v>
      </c>
      <c r="D749" s="43" t="s">
        <v>168</v>
      </c>
    </row>
    <row r="750" spans="1:4" hidden="1" x14ac:dyDescent="0.15">
      <c r="A750" s="43">
        <v>770</v>
      </c>
      <c r="B750" s="43" t="s">
        <v>149</v>
      </c>
      <c r="C750" s="99" t="s">
        <v>195</v>
      </c>
      <c r="D750" s="43" t="s">
        <v>168</v>
      </c>
    </row>
    <row r="751" spans="1:4" hidden="1" x14ac:dyDescent="0.15">
      <c r="A751" s="43">
        <v>771</v>
      </c>
      <c r="B751" s="43" t="s">
        <v>143</v>
      </c>
      <c r="C751" s="99" t="s">
        <v>195</v>
      </c>
      <c r="D751" s="43" t="s">
        <v>168</v>
      </c>
    </row>
    <row r="752" spans="1:4" hidden="1" x14ac:dyDescent="0.15">
      <c r="A752" s="43">
        <v>772</v>
      </c>
      <c r="B752" s="43" t="s">
        <v>147</v>
      </c>
      <c r="C752" s="99" t="s">
        <v>195</v>
      </c>
      <c r="D752" s="43" t="s">
        <v>168</v>
      </c>
    </row>
    <row r="753" spans="1:4" hidden="1" x14ac:dyDescent="0.15">
      <c r="A753" s="43">
        <v>773</v>
      </c>
      <c r="B753" s="43" t="s">
        <v>172</v>
      </c>
      <c r="C753" s="99" t="s">
        <v>195</v>
      </c>
      <c r="D753" s="43" t="s">
        <v>168</v>
      </c>
    </row>
    <row r="754" spans="1:4" hidden="1" x14ac:dyDescent="0.15">
      <c r="A754" s="43">
        <v>774</v>
      </c>
      <c r="B754" s="43" t="s">
        <v>190</v>
      </c>
      <c r="C754" s="99" t="s">
        <v>195</v>
      </c>
      <c r="D754" s="43" t="s">
        <v>168</v>
      </c>
    </row>
    <row r="755" spans="1:4" hidden="1" x14ac:dyDescent="0.15">
      <c r="A755" s="43">
        <v>775</v>
      </c>
      <c r="B755" s="43" t="s">
        <v>171</v>
      </c>
      <c r="C755" s="99" t="s">
        <v>195</v>
      </c>
      <c r="D755" s="43" t="s">
        <v>168</v>
      </c>
    </row>
    <row r="756" spans="1:4" hidden="1" x14ac:dyDescent="0.15">
      <c r="A756" s="43">
        <v>776</v>
      </c>
      <c r="B756" s="43" t="s">
        <v>149</v>
      </c>
      <c r="C756" s="99" t="s">
        <v>195</v>
      </c>
      <c r="D756" s="43" t="s">
        <v>168</v>
      </c>
    </row>
    <row r="757" spans="1:4" hidden="1" x14ac:dyDescent="0.15">
      <c r="A757" s="43">
        <v>777</v>
      </c>
      <c r="B757" s="43" t="s">
        <v>155</v>
      </c>
      <c r="C757" s="99" t="s">
        <v>195</v>
      </c>
      <c r="D757" s="43" t="s">
        <v>168</v>
      </c>
    </row>
    <row r="758" spans="1:4" hidden="1" x14ac:dyDescent="0.15">
      <c r="A758" s="43">
        <v>778</v>
      </c>
      <c r="B758" s="43" t="s">
        <v>154</v>
      </c>
      <c r="C758" s="99" t="s">
        <v>195</v>
      </c>
      <c r="D758" s="43" t="s">
        <v>168</v>
      </c>
    </row>
    <row r="759" spans="1:4" hidden="1" x14ac:dyDescent="0.15">
      <c r="A759" s="43">
        <v>779</v>
      </c>
      <c r="B759" s="43" t="s">
        <v>149</v>
      </c>
      <c r="C759" s="99" t="s">
        <v>195</v>
      </c>
      <c r="D759" s="43" t="s">
        <v>168</v>
      </c>
    </row>
    <row r="760" spans="1:4" hidden="1" x14ac:dyDescent="0.15">
      <c r="A760" s="43">
        <v>780</v>
      </c>
      <c r="B760" s="43" t="s">
        <v>144</v>
      </c>
      <c r="C760" s="99" t="s">
        <v>195</v>
      </c>
      <c r="D760" s="43" t="s">
        <v>173</v>
      </c>
    </row>
    <row r="761" spans="1:4" hidden="1" x14ac:dyDescent="0.15">
      <c r="A761" s="43">
        <v>781</v>
      </c>
      <c r="B761" s="43" t="s">
        <v>154</v>
      </c>
      <c r="C761" s="99" t="s">
        <v>195</v>
      </c>
      <c r="D761" s="43" t="s">
        <v>173</v>
      </c>
    </row>
    <row r="762" spans="1:4" hidden="1" x14ac:dyDescent="0.15">
      <c r="A762" s="43">
        <v>782</v>
      </c>
      <c r="B762" s="43" t="s">
        <v>178</v>
      </c>
      <c r="C762" s="99" t="s">
        <v>195</v>
      </c>
      <c r="D762" s="43" t="s">
        <v>173</v>
      </c>
    </row>
    <row r="763" spans="1:4" hidden="1" x14ac:dyDescent="0.15">
      <c r="A763" s="43">
        <v>783</v>
      </c>
      <c r="B763" s="43" t="s">
        <v>171</v>
      </c>
      <c r="C763" s="99" t="s">
        <v>196</v>
      </c>
      <c r="D763" s="43" t="s">
        <v>146</v>
      </c>
    </row>
    <row r="764" spans="1:4" hidden="1" x14ac:dyDescent="0.15">
      <c r="A764" s="43">
        <v>784</v>
      </c>
      <c r="B764" s="43" t="s">
        <v>149</v>
      </c>
      <c r="C764" s="99" t="s">
        <v>196</v>
      </c>
      <c r="D764" s="43" t="s">
        <v>146</v>
      </c>
    </row>
    <row r="765" spans="1:4" hidden="1" x14ac:dyDescent="0.15">
      <c r="A765" s="43">
        <v>785</v>
      </c>
      <c r="B765" s="43" t="s">
        <v>145</v>
      </c>
      <c r="C765" s="99" t="s">
        <v>196</v>
      </c>
      <c r="D765" s="43" t="s">
        <v>146</v>
      </c>
    </row>
    <row r="766" spans="1:4" hidden="1" x14ac:dyDescent="0.15">
      <c r="A766" s="43">
        <v>786</v>
      </c>
      <c r="B766" s="43" t="s">
        <v>161</v>
      </c>
      <c r="C766" s="99" t="s">
        <v>196</v>
      </c>
      <c r="D766" s="43" t="s">
        <v>146</v>
      </c>
    </row>
    <row r="767" spans="1:4" hidden="1" x14ac:dyDescent="0.15">
      <c r="A767" s="43">
        <v>787</v>
      </c>
      <c r="B767" s="43" t="s">
        <v>158</v>
      </c>
      <c r="C767" s="99" t="s">
        <v>196</v>
      </c>
      <c r="D767" s="43" t="s">
        <v>146</v>
      </c>
    </row>
    <row r="768" spans="1:4" hidden="1" x14ac:dyDescent="0.15">
      <c r="A768" s="43">
        <v>788</v>
      </c>
      <c r="B768" s="43" t="s">
        <v>147</v>
      </c>
      <c r="C768" s="99" t="s">
        <v>196</v>
      </c>
      <c r="D768" s="43" t="s">
        <v>146</v>
      </c>
    </row>
    <row r="769" spans="1:4" hidden="1" x14ac:dyDescent="0.15">
      <c r="A769" s="43">
        <v>789</v>
      </c>
      <c r="B769" s="43" t="s">
        <v>147</v>
      </c>
      <c r="C769" s="99" t="s">
        <v>196</v>
      </c>
      <c r="D769" s="43" t="s">
        <v>146</v>
      </c>
    </row>
    <row r="770" spans="1:4" hidden="1" x14ac:dyDescent="0.15">
      <c r="A770" s="43">
        <v>790</v>
      </c>
      <c r="B770" s="43" t="s">
        <v>154</v>
      </c>
      <c r="C770" s="99" t="s">
        <v>196</v>
      </c>
      <c r="D770" s="43" t="s">
        <v>146</v>
      </c>
    </row>
    <row r="771" spans="1:4" hidden="1" x14ac:dyDescent="0.15">
      <c r="A771" s="43">
        <v>791</v>
      </c>
      <c r="B771" s="43" t="s">
        <v>163</v>
      </c>
      <c r="C771" s="99" t="s">
        <v>196</v>
      </c>
      <c r="D771" s="43" t="s">
        <v>146</v>
      </c>
    </row>
    <row r="772" spans="1:4" hidden="1" x14ac:dyDescent="0.15">
      <c r="A772" s="43">
        <v>792</v>
      </c>
      <c r="B772" s="43" t="s">
        <v>174</v>
      </c>
      <c r="C772" s="99" t="s">
        <v>196</v>
      </c>
      <c r="D772" s="43" t="s">
        <v>146</v>
      </c>
    </row>
    <row r="773" spans="1:4" hidden="1" x14ac:dyDescent="0.15">
      <c r="A773" s="43">
        <v>793</v>
      </c>
      <c r="B773" s="43" t="s">
        <v>154</v>
      </c>
      <c r="C773" s="99" t="s">
        <v>196</v>
      </c>
      <c r="D773" s="43" t="s">
        <v>146</v>
      </c>
    </row>
    <row r="774" spans="1:4" hidden="1" x14ac:dyDescent="0.15">
      <c r="A774" s="43">
        <v>794</v>
      </c>
      <c r="B774" s="43" t="s">
        <v>155</v>
      </c>
      <c r="C774" s="99" t="s">
        <v>196</v>
      </c>
      <c r="D774" s="43" t="s">
        <v>146</v>
      </c>
    </row>
    <row r="775" spans="1:4" hidden="1" x14ac:dyDescent="0.15">
      <c r="A775" s="43">
        <v>795</v>
      </c>
      <c r="B775" s="43" t="s">
        <v>169</v>
      </c>
      <c r="C775" s="99" t="s">
        <v>196</v>
      </c>
      <c r="D775" s="43" t="s">
        <v>146</v>
      </c>
    </row>
    <row r="776" spans="1:4" hidden="1" x14ac:dyDescent="0.15">
      <c r="A776" s="43">
        <v>796</v>
      </c>
      <c r="B776" s="43" t="s">
        <v>143</v>
      </c>
      <c r="C776" s="99" t="s">
        <v>196</v>
      </c>
      <c r="D776" s="43" t="s">
        <v>146</v>
      </c>
    </row>
    <row r="777" spans="1:4" hidden="1" x14ac:dyDescent="0.15">
      <c r="A777" s="43">
        <v>797</v>
      </c>
      <c r="B777" s="43" t="s">
        <v>147</v>
      </c>
      <c r="C777" s="99" t="s">
        <v>196</v>
      </c>
      <c r="D777" s="43" t="s">
        <v>164</v>
      </c>
    </row>
    <row r="778" spans="1:4" hidden="1" x14ac:dyDescent="0.15">
      <c r="A778" s="43">
        <v>798</v>
      </c>
      <c r="B778" s="43" t="s">
        <v>143</v>
      </c>
      <c r="C778" s="99" t="s">
        <v>196</v>
      </c>
      <c r="D778" s="43" t="s">
        <v>164</v>
      </c>
    </row>
    <row r="779" spans="1:4" hidden="1" x14ac:dyDescent="0.15">
      <c r="A779" s="43">
        <v>799</v>
      </c>
      <c r="B779" s="43" t="s">
        <v>171</v>
      </c>
      <c r="C779" s="99" t="s">
        <v>196</v>
      </c>
      <c r="D779" s="43" t="s">
        <v>164</v>
      </c>
    </row>
    <row r="780" spans="1:4" hidden="1" x14ac:dyDescent="0.15">
      <c r="A780" s="43">
        <v>800</v>
      </c>
      <c r="B780" s="43" t="s">
        <v>161</v>
      </c>
      <c r="C780" s="99" t="s">
        <v>196</v>
      </c>
      <c r="D780" s="43" t="s">
        <v>164</v>
      </c>
    </row>
    <row r="781" spans="1:4" hidden="1" x14ac:dyDescent="0.15">
      <c r="A781" s="43">
        <v>801</v>
      </c>
      <c r="B781" s="43" t="s">
        <v>144</v>
      </c>
      <c r="C781" s="99" t="s">
        <v>196</v>
      </c>
      <c r="D781" s="43" t="s">
        <v>164</v>
      </c>
    </row>
    <row r="782" spans="1:4" hidden="1" x14ac:dyDescent="0.15">
      <c r="A782" s="43">
        <v>802</v>
      </c>
      <c r="B782" s="43" t="s">
        <v>156</v>
      </c>
      <c r="C782" s="99" t="s">
        <v>196</v>
      </c>
      <c r="D782" s="43" t="s">
        <v>164</v>
      </c>
    </row>
    <row r="783" spans="1:4" hidden="1" x14ac:dyDescent="0.15">
      <c r="A783" s="43">
        <v>803</v>
      </c>
      <c r="B783" s="43" t="s">
        <v>169</v>
      </c>
      <c r="C783" s="99" t="s">
        <v>196</v>
      </c>
      <c r="D783" s="43" t="s">
        <v>164</v>
      </c>
    </row>
    <row r="784" spans="1:4" hidden="1" x14ac:dyDescent="0.15">
      <c r="A784" s="43">
        <v>804</v>
      </c>
      <c r="B784" s="43" t="s">
        <v>160</v>
      </c>
      <c r="C784" s="99" t="s">
        <v>196</v>
      </c>
      <c r="D784" s="43" t="s">
        <v>164</v>
      </c>
    </row>
    <row r="785" spans="1:4" hidden="1" x14ac:dyDescent="0.15">
      <c r="A785" s="43">
        <v>805</v>
      </c>
      <c r="B785" s="43" t="s">
        <v>163</v>
      </c>
      <c r="C785" s="99" t="s">
        <v>196</v>
      </c>
      <c r="D785" s="43" t="s">
        <v>164</v>
      </c>
    </row>
    <row r="786" spans="1:4" hidden="1" x14ac:dyDescent="0.15">
      <c r="A786" s="43">
        <v>806</v>
      </c>
      <c r="B786" s="43" t="s">
        <v>143</v>
      </c>
      <c r="C786" s="99" t="s">
        <v>196</v>
      </c>
      <c r="D786" s="43" t="s">
        <v>164</v>
      </c>
    </row>
    <row r="787" spans="1:4" hidden="1" x14ac:dyDescent="0.15">
      <c r="A787" s="43">
        <v>807</v>
      </c>
      <c r="B787" s="43" t="s">
        <v>152</v>
      </c>
      <c r="C787" s="99" t="s">
        <v>196</v>
      </c>
      <c r="D787" s="43" t="s">
        <v>164</v>
      </c>
    </row>
    <row r="788" spans="1:4" hidden="1" x14ac:dyDescent="0.15">
      <c r="A788" s="43">
        <v>808</v>
      </c>
      <c r="B788" s="43" t="s">
        <v>142</v>
      </c>
      <c r="C788" s="99" t="s">
        <v>196</v>
      </c>
      <c r="D788" s="43" t="s">
        <v>164</v>
      </c>
    </row>
    <row r="789" spans="1:4" hidden="1" x14ac:dyDescent="0.15">
      <c r="A789" s="43">
        <v>809</v>
      </c>
      <c r="B789" s="43" t="s">
        <v>161</v>
      </c>
      <c r="C789" s="99" t="s">
        <v>196</v>
      </c>
      <c r="D789" s="43" t="s">
        <v>164</v>
      </c>
    </row>
    <row r="790" spans="1:4" hidden="1" x14ac:dyDescent="0.15">
      <c r="A790" s="43">
        <v>810</v>
      </c>
      <c r="B790" s="43" t="s">
        <v>147</v>
      </c>
      <c r="C790" s="99" t="s">
        <v>196</v>
      </c>
      <c r="D790" s="43" t="s">
        <v>164</v>
      </c>
    </row>
    <row r="791" spans="1:4" hidden="1" x14ac:dyDescent="0.15">
      <c r="A791" s="43">
        <v>811</v>
      </c>
      <c r="B791" s="43" t="s">
        <v>167</v>
      </c>
      <c r="C791" s="99" t="s">
        <v>196</v>
      </c>
      <c r="D791" s="43" t="s">
        <v>164</v>
      </c>
    </row>
    <row r="792" spans="1:4" hidden="1" x14ac:dyDescent="0.15">
      <c r="A792" s="43">
        <v>812</v>
      </c>
      <c r="B792" s="43" t="s">
        <v>161</v>
      </c>
      <c r="C792" s="99" t="s">
        <v>196</v>
      </c>
      <c r="D792" s="43" t="s">
        <v>164</v>
      </c>
    </row>
    <row r="793" spans="1:4" hidden="1" x14ac:dyDescent="0.15">
      <c r="A793" s="43">
        <v>813</v>
      </c>
      <c r="B793" s="43" t="s">
        <v>170</v>
      </c>
      <c r="C793" s="99" t="s">
        <v>196</v>
      </c>
      <c r="D793" s="43" t="s">
        <v>164</v>
      </c>
    </row>
    <row r="794" spans="1:4" hidden="1" x14ac:dyDescent="0.15">
      <c r="A794" s="43">
        <v>814</v>
      </c>
      <c r="B794" s="43" t="s">
        <v>154</v>
      </c>
      <c r="C794" s="99" t="s">
        <v>196</v>
      </c>
      <c r="D794" s="43" t="s">
        <v>164</v>
      </c>
    </row>
    <row r="795" spans="1:4" hidden="1" x14ac:dyDescent="0.15">
      <c r="A795" s="43">
        <v>815</v>
      </c>
      <c r="B795" s="43" t="s">
        <v>139</v>
      </c>
      <c r="C795" s="99" t="s">
        <v>196</v>
      </c>
      <c r="D795" s="43" t="s">
        <v>146</v>
      </c>
    </row>
    <row r="796" spans="1:4" hidden="1" x14ac:dyDescent="0.15">
      <c r="A796" s="43">
        <v>816</v>
      </c>
      <c r="B796" s="43" t="s">
        <v>143</v>
      </c>
      <c r="C796" s="99" t="s">
        <v>196</v>
      </c>
      <c r="D796" s="43" t="s">
        <v>168</v>
      </c>
    </row>
    <row r="797" spans="1:4" hidden="1" x14ac:dyDescent="0.15">
      <c r="A797" s="43">
        <v>817</v>
      </c>
      <c r="B797" s="43" t="s">
        <v>171</v>
      </c>
      <c r="C797" s="99" t="s">
        <v>196</v>
      </c>
      <c r="D797" s="43" t="s">
        <v>168</v>
      </c>
    </row>
    <row r="798" spans="1:4" hidden="1" x14ac:dyDescent="0.15">
      <c r="A798" s="43">
        <v>818</v>
      </c>
      <c r="B798" s="43" t="s">
        <v>154</v>
      </c>
      <c r="C798" s="99" t="s">
        <v>196</v>
      </c>
      <c r="D798" s="43" t="s">
        <v>168</v>
      </c>
    </row>
    <row r="799" spans="1:4" hidden="1" x14ac:dyDescent="0.15">
      <c r="A799" s="43">
        <v>819</v>
      </c>
      <c r="B799" s="43" t="s">
        <v>145</v>
      </c>
      <c r="C799" s="99" t="s">
        <v>196</v>
      </c>
      <c r="D799" s="43" t="s">
        <v>168</v>
      </c>
    </row>
    <row r="800" spans="1:4" hidden="1" x14ac:dyDescent="0.15">
      <c r="A800" s="43">
        <v>820</v>
      </c>
      <c r="B800" s="43" t="s">
        <v>139</v>
      </c>
      <c r="C800" s="99" t="s">
        <v>196</v>
      </c>
      <c r="D800" s="43" t="s">
        <v>168</v>
      </c>
    </row>
    <row r="801" spans="1:4" hidden="1" x14ac:dyDescent="0.15">
      <c r="A801" s="43">
        <v>821</v>
      </c>
      <c r="B801" s="43" t="s">
        <v>167</v>
      </c>
      <c r="C801" s="99" t="s">
        <v>196</v>
      </c>
      <c r="D801" s="43" t="s">
        <v>168</v>
      </c>
    </row>
    <row r="802" spans="1:4" hidden="1" x14ac:dyDescent="0.15">
      <c r="A802" s="43">
        <v>822</v>
      </c>
      <c r="B802" s="43" t="s">
        <v>182</v>
      </c>
      <c r="C802" s="99" t="s">
        <v>196</v>
      </c>
      <c r="D802" s="43" t="s">
        <v>168</v>
      </c>
    </row>
    <row r="803" spans="1:4" hidden="1" x14ac:dyDescent="0.15">
      <c r="A803" s="43">
        <v>823</v>
      </c>
      <c r="B803" s="43" t="s">
        <v>142</v>
      </c>
      <c r="C803" s="99" t="s">
        <v>196</v>
      </c>
      <c r="D803" s="43" t="s">
        <v>168</v>
      </c>
    </row>
    <row r="804" spans="1:4" hidden="1" x14ac:dyDescent="0.15">
      <c r="A804" s="43">
        <v>824</v>
      </c>
      <c r="B804" s="43" t="s">
        <v>148</v>
      </c>
      <c r="C804" s="99" t="s">
        <v>196</v>
      </c>
      <c r="D804" s="43" t="s">
        <v>168</v>
      </c>
    </row>
    <row r="805" spans="1:4" hidden="1" x14ac:dyDescent="0.15">
      <c r="A805" s="43">
        <v>825</v>
      </c>
      <c r="B805" s="43" t="s">
        <v>144</v>
      </c>
      <c r="C805" s="99" t="s">
        <v>196</v>
      </c>
      <c r="D805" s="43" t="s">
        <v>168</v>
      </c>
    </row>
    <row r="806" spans="1:4" hidden="1" x14ac:dyDescent="0.15">
      <c r="A806" s="43">
        <v>826</v>
      </c>
      <c r="B806" s="43" t="s">
        <v>139</v>
      </c>
      <c r="C806" s="99" t="s">
        <v>196</v>
      </c>
      <c r="D806" s="43" t="s">
        <v>168</v>
      </c>
    </row>
    <row r="807" spans="1:4" hidden="1" x14ac:dyDescent="0.15">
      <c r="A807" s="43">
        <v>827</v>
      </c>
      <c r="B807" s="43" t="s">
        <v>172</v>
      </c>
      <c r="C807" s="99" t="s">
        <v>196</v>
      </c>
      <c r="D807" s="43" t="s">
        <v>168</v>
      </c>
    </row>
    <row r="808" spans="1:4" hidden="1" x14ac:dyDescent="0.15">
      <c r="A808" s="43">
        <v>828</v>
      </c>
      <c r="B808" s="43" t="s">
        <v>154</v>
      </c>
      <c r="C808" s="99" t="s">
        <v>196</v>
      </c>
      <c r="D808" s="43" t="s">
        <v>168</v>
      </c>
    </row>
    <row r="809" spans="1:4" hidden="1" x14ac:dyDescent="0.15">
      <c r="A809" s="43">
        <v>829</v>
      </c>
      <c r="B809" s="43" t="s">
        <v>156</v>
      </c>
      <c r="C809" s="99" t="s">
        <v>196</v>
      </c>
      <c r="D809" s="43" t="s">
        <v>168</v>
      </c>
    </row>
    <row r="810" spans="1:4" hidden="1" x14ac:dyDescent="0.15">
      <c r="A810" s="43">
        <v>830</v>
      </c>
      <c r="B810" s="43" t="s">
        <v>143</v>
      </c>
      <c r="C810" s="99" t="s">
        <v>196</v>
      </c>
      <c r="D810" s="43" t="s">
        <v>168</v>
      </c>
    </row>
    <row r="811" spans="1:4" hidden="1" x14ac:dyDescent="0.15">
      <c r="A811" s="43">
        <v>831</v>
      </c>
      <c r="B811" s="43" t="s">
        <v>165</v>
      </c>
      <c r="C811" s="99" t="s">
        <v>196</v>
      </c>
      <c r="D811" s="43" t="s">
        <v>168</v>
      </c>
    </row>
    <row r="812" spans="1:4" hidden="1" x14ac:dyDescent="0.15">
      <c r="A812" s="43">
        <v>832</v>
      </c>
      <c r="B812" s="43" t="s">
        <v>160</v>
      </c>
      <c r="C812" s="99" t="s">
        <v>196</v>
      </c>
      <c r="D812" s="43" t="s">
        <v>168</v>
      </c>
    </row>
    <row r="813" spans="1:4" hidden="1" x14ac:dyDescent="0.15">
      <c r="A813" s="43">
        <v>833</v>
      </c>
      <c r="B813" s="43" t="s">
        <v>147</v>
      </c>
      <c r="C813" s="99" t="s">
        <v>196</v>
      </c>
      <c r="D813" s="43" t="s">
        <v>168</v>
      </c>
    </row>
    <row r="814" spans="1:4" hidden="1" x14ac:dyDescent="0.15">
      <c r="A814" s="43">
        <v>834</v>
      </c>
      <c r="B814" s="43" t="s">
        <v>160</v>
      </c>
      <c r="C814" s="99" t="s">
        <v>196</v>
      </c>
      <c r="D814" s="43" t="s">
        <v>168</v>
      </c>
    </row>
    <row r="815" spans="1:4" hidden="1" x14ac:dyDescent="0.15">
      <c r="A815" s="43">
        <v>835</v>
      </c>
      <c r="B815" s="43" t="s">
        <v>160</v>
      </c>
      <c r="C815" s="99" t="s">
        <v>196</v>
      </c>
      <c r="D815" s="43" t="s">
        <v>168</v>
      </c>
    </row>
    <row r="816" spans="1:4" hidden="1" x14ac:dyDescent="0.15">
      <c r="A816" s="43">
        <v>836</v>
      </c>
      <c r="B816" s="43" t="s">
        <v>144</v>
      </c>
      <c r="C816" s="99" t="s">
        <v>196</v>
      </c>
      <c r="D816" s="43" t="s">
        <v>168</v>
      </c>
    </row>
    <row r="817" spans="1:4" hidden="1" x14ac:dyDescent="0.15">
      <c r="A817" s="43">
        <v>837</v>
      </c>
      <c r="B817" s="43" t="s">
        <v>167</v>
      </c>
      <c r="C817" s="99" t="s">
        <v>196</v>
      </c>
      <c r="D817" s="43" t="s">
        <v>168</v>
      </c>
    </row>
    <row r="818" spans="1:4" hidden="1" x14ac:dyDescent="0.15">
      <c r="A818" s="43">
        <v>838</v>
      </c>
      <c r="B818" s="43" t="s">
        <v>149</v>
      </c>
      <c r="C818" s="99" t="s">
        <v>196</v>
      </c>
      <c r="D818" s="43" t="s">
        <v>168</v>
      </c>
    </row>
    <row r="819" spans="1:4" hidden="1" x14ac:dyDescent="0.15">
      <c r="A819" s="43">
        <v>839</v>
      </c>
      <c r="B819" s="43" t="s">
        <v>153</v>
      </c>
      <c r="C819" s="99" t="s">
        <v>196</v>
      </c>
      <c r="D819" s="43" t="s">
        <v>168</v>
      </c>
    </row>
    <row r="820" spans="1:4" hidden="1" x14ac:dyDescent="0.15">
      <c r="A820" s="43">
        <v>840</v>
      </c>
      <c r="B820" s="43" t="s">
        <v>160</v>
      </c>
      <c r="C820" s="99" t="s">
        <v>196</v>
      </c>
      <c r="D820" s="43" t="s">
        <v>168</v>
      </c>
    </row>
    <row r="821" spans="1:4" hidden="1" x14ac:dyDescent="0.15">
      <c r="A821" s="43">
        <v>841</v>
      </c>
      <c r="B821" s="43" t="s">
        <v>139</v>
      </c>
      <c r="C821" s="99" t="s">
        <v>196</v>
      </c>
      <c r="D821" s="43" t="s">
        <v>168</v>
      </c>
    </row>
    <row r="822" spans="1:4" hidden="1" x14ac:dyDescent="0.15">
      <c r="A822" s="43">
        <v>842</v>
      </c>
      <c r="B822" s="43" t="s">
        <v>145</v>
      </c>
      <c r="C822" s="99" t="s">
        <v>196</v>
      </c>
      <c r="D822" s="43" t="s">
        <v>168</v>
      </c>
    </row>
    <row r="823" spans="1:4" hidden="1" x14ac:dyDescent="0.15">
      <c r="A823" s="43">
        <v>843</v>
      </c>
      <c r="B823" s="43" t="s">
        <v>165</v>
      </c>
      <c r="C823" s="99" t="s">
        <v>196</v>
      </c>
      <c r="D823" s="43" t="s">
        <v>168</v>
      </c>
    </row>
    <row r="824" spans="1:4" hidden="1" x14ac:dyDescent="0.15">
      <c r="A824" s="43">
        <v>844</v>
      </c>
      <c r="B824" s="43" t="s">
        <v>156</v>
      </c>
      <c r="C824" s="99" t="s">
        <v>196</v>
      </c>
      <c r="D824" s="43" t="s">
        <v>168</v>
      </c>
    </row>
    <row r="825" spans="1:4" hidden="1" x14ac:dyDescent="0.15">
      <c r="A825" s="43">
        <v>845</v>
      </c>
      <c r="B825" s="43" t="s">
        <v>197</v>
      </c>
      <c r="C825" s="99" t="s">
        <v>196</v>
      </c>
      <c r="D825" s="43" t="s">
        <v>168</v>
      </c>
    </row>
    <row r="826" spans="1:4" hidden="1" x14ac:dyDescent="0.15">
      <c r="A826" s="43">
        <v>846</v>
      </c>
      <c r="B826" s="43" t="s">
        <v>156</v>
      </c>
      <c r="C826" s="99" t="s">
        <v>196</v>
      </c>
      <c r="D826" s="43" t="s">
        <v>173</v>
      </c>
    </row>
    <row r="827" spans="1:4" hidden="1" x14ac:dyDescent="0.15">
      <c r="A827" s="43">
        <v>847</v>
      </c>
      <c r="B827" s="43" t="s">
        <v>158</v>
      </c>
      <c r="C827" s="99" t="s">
        <v>196</v>
      </c>
      <c r="D827" s="43" t="s">
        <v>173</v>
      </c>
    </row>
    <row r="828" spans="1:4" hidden="1" x14ac:dyDescent="0.15">
      <c r="A828" s="43">
        <v>848</v>
      </c>
      <c r="B828" s="43" t="s">
        <v>160</v>
      </c>
      <c r="C828" s="99" t="s">
        <v>196</v>
      </c>
      <c r="D828" s="43" t="s">
        <v>173</v>
      </c>
    </row>
    <row r="829" spans="1:4" hidden="1" x14ac:dyDescent="0.15">
      <c r="A829" s="43">
        <v>849</v>
      </c>
      <c r="B829" s="43" t="s">
        <v>148</v>
      </c>
      <c r="C829" s="99" t="s">
        <v>196</v>
      </c>
      <c r="D829" s="43" t="s">
        <v>173</v>
      </c>
    </row>
    <row r="830" spans="1:4" hidden="1" x14ac:dyDescent="0.15">
      <c r="A830" s="43">
        <v>850</v>
      </c>
      <c r="B830" s="43" t="s">
        <v>142</v>
      </c>
      <c r="C830" s="99" t="s">
        <v>196</v>
      </c>
      <c r="D830" s="43" t="s">
        <v>173</v>
      </c>
    </row>
    <row r="831" spans="1:4" hidden="1" x14ac:dyDescent="0.15">
      <c r="A831" s="43">
        <v>851</v>
      </c>
      <c r="B831" s="43" t="s">
        <v>160</v>
      </c>
      <c r="C831" s="99" t="s">
        <v>196</v>
      </c>
      <c r="D831" s="43" t="s">
        <v>173</v>
      </c>
    </row>
    <row r="832" spans="1:4" hidden="1" x14ac:dyDescent="0.15">
      <c r="A832" s="43">
        <v>852</v>
      </c>
      <c r="B832" s="43" t="s">
        <v>174</v>
      </c>
      <c r="C832" s="99" t="s">
        <v>196</v>
      </c>
      <c r="D832" s="43" t="s">
        <v>173</v>
      </c>
    </row>
    <row r="833" spans="1:4" hidden="1" x14ac:dyDescent="0.15">
      <c r="A833" s="43">
        <v>853</v>
      </c>
      <c r="B833" s="43" t="s">
        <v>158</v>
      </c>
      <c r="C833" s="99" t="s">
        <v>196</v>
      </c>
      <c r="D833" s="43" t="s">
        <v>173</v>
      </c>
    </row>
    <row r="834" spans="1:4" hidden="1" x14ac:dyDescent="0.15">
      <c r="A834" s="43">
        <v>854</v>
      </c>
      <c r="B834" s="43" t="s">
        <v>159</v>
      </c>
      <c r="C834" s="99" t="s">
        <v>196</v>
      </c>
      <c r="D834" s="43" t="s">
        <v>173</v>
      </c>
    </row>
    <row r="835" spans="1:4" hidden="1" x14ac:dyDescent="0.15">
      <c r="A835" s="43">
        <v>855</v>
      </c>
      <c r="B835" s="43" t="s">
        <v>148</v>
      </c>
      <c r="C835" s="99" t="s">
        <v>196</v>
      </c>
      <c r="D835" s="43" t="s">
        <v>173</v>
      </c>
    </row>
    <row r="836" spans="1:4" hidden="1" x14ac:dyDescent="0.15">
      <c r="A836" s="43">
        <v>856</v>
      </c>
      <c r="B836" s="43" t="s">
        <v>150</v>
      </c>
      <c r="C836" s="99" t="s">
        <v>196</v>
      </c>
      <c r="D836" s="43" t="s">
        <v>173</v>
      </c>
    </row>
    <row r="837" spans="1:4" hidden="1" x14ac:dyDescent="0.15">
      <c r="A837" s="43">
        <v>857</v>
      </c>
      <c r="B837" s="43" t="s">
        <v>147</v>
      </c>
      <c r="C837" s="99" t="s">
        <v>196</v>
      </c>
      <c r="D837" s="43" t="s">
        <v>173</v>
      </c>
    </row>
    <row r="838" spans="1:4" hidden="1" x14ac:dyDescent="0.15">
      <c r="A838" s="43">
        <v>858</v>
      </c>
      <c r="B838" s="43" t="s">
        <v>143</v>
      </c>
      <c r="C838" s="99" t="s">
        <v>196</v>
      </c>
      <c r="D838" s="43" t="s">
        <v>173</v>
      </c>
    </row>
    <row r="839" spans="1:4" hidden="1" x14ac:dyDescent="0.15">
      <c r="A839" s="43">
        <v>859</v>
      </c>
      <c r="B839" s="43" t="s">
        <v>179</v>
      </c>
      <c r="C839" s="99" t="s">
        <v>196</v>
      </c>
      <c r="D839" s="43" t="s">
        <v>173</v>
      </c>
    </row>
    <row r="840" spans="1:4" hidden="1" x14ac:dyDescent="0.15">
      <c r="A840" s="43">
        <v>861</v>
      </c>
      <c r="B840" s="43" t="s">
        <v>170</v>
      </c>
      <c r="C840" s="99" t="s">
        <v>198</v>
      </c>
      <c r="D840" s="43" t="s">
        <v>185</v>
      </c>
    </row>
    <row r="841" spans="1:4" hidden="1" x14ac:dyDescent="0.15">
      <c r="A841" s="43">
        <v>862</v>
      </c>
      <c r="B841" s="43" t="s">
        <v>171</v>
      </c>
      <c r="C841" s="99" t="s">
        <v>198</v>
      </c>
      <c r="D841" s="43" t="s">
        <v>146</v>
      </c>
    </row>
    <row r="842" spans="1:4" hidden="1" x14ac:dyDescent="0.15">
      <c r="A842" s="43">
        <v>863</v>
      </c>
      <c r="B842" s="43" t="s">
        <v>149</v>
      </c>
      <c r="C842" s="99" t="s">
        <v>198</v>
      </c>
      <c r="D842" s="43" t="s">
        <v>146</v>
      </c>
    </row>
    <row r="843" spans="1:4" hidden="1" x14ac:dyDescent="0.15">
      <c r="A843" s="43">
        <v>864</v>
      </c>
      <c r="B843" s="43" t="s">
        <v>149</v>
      </c>
      <c r="C843" s="99" t="s">
        <v>198</v>
      </c>
      <c r="D843" s="43" t="s">
        <v>146</v>
      </c>
    </row>
    <row r="844" spans="1:4" hidden="1" x14ac:dyDescent="0.15">
      <c r="A844" s="43">
        <v>865</v>
      </c>
      <c r="B844" s="43" t="s">
        <v>149</v>
      </c>
      <c r="C844" s="99" t="s">
        <v>198</v>
      </c>
      <c r="D844" s="43" t="s">
        <v>146</v>
      </c>
    </row>
    <row r="845" spans="1:4" hidden="1" x14ac:dyDescent="0.15">
      <c r="A845" s="43">
        <v>866</v>
      </c>
      <c r="B845" s="43" t="s">
        <v>147</v>
      </c>
      <c r="C845" s="99" t="s">
        <v>198</v>
      </c>
      <c r="D845" s="43" t="s">
        <v>146</v>
      </c>
    </row>
    <row r="846" spans="1:4" hidden="1" x14ac:dyDescent="0.15">
      <c r="A846" s="43">
        <v>867</v>
      </c>
      <c r="B846" s="43" t="s">
        <v>147</v>
      </c>
      <c r="C846" s="99" t="s">
        <v>198</v>
      </c>
      <c r="D846" s="43" t="s">
        <v>146</v>
      </c>
    </row>
    <row r="847" spans="1:4" hidden="1" x14ac:dyDescent="0.15">
      <c r="A847" s="43">
        <v>868</v>
      </c>
      <c r="B847" s="43" t="s">
        <v>147</v>
      </c>
      <c r="C847" s="99" t="s">
        <v>198</v>
      </c>
      <c r="D847" s="43" t="s">
        <v>146</v>
      </c>
    </row>
    <row r="848" spans="1:4" hidden="1" x14ac:dyDescent="0.15">
      <c r="A848" s="43">
        <v>869</v>
      </c>
      <c r="B848" s="43" t="s">
        <v>160</v>
      </c>
      <c r="C848" s="99" t="s">
        <v>198</v>
      </c>
      <c r="D848" s="43" t="s">
        <v>146</v>
      </c>
    </row>
    <row r="849" spans="1:4" hidden="1" x14ac:dyDescent="0.15">
      <c r="A849" s="43">
        <v>870</v>
      </c>
      <c r="B849" s="43" t="s">
        <v>160</v>
      </c>
      <c r="C849" s="99" t="s">
        <v>198</v>
      </c>
      <c r="D849" s="43" t="s">
        <v>146</v>
      </c>
    </row>
    <row r="850" spans="1:4" hidden="1" x14ac:dyDescent="0.15">
      <c r="A850" s="43">
        <v>871</v>
      </c>
      <c r="B850" s="43" t="s">
        <v>160</v>
      </c>
      <c r="C850" s="99" t="s">
        <v>198</v>
      </c>
      <c r="D850" s="43" t="s">
        <v>146</v>
      </c>
    </row>
    <row r="851" spans="1:4" hidden="1" x14ac:dyDescent="0.15">
      <c r="A851" s="43">
        <v>872</v>
      </c>
      <c r="B851" s="43" t="s">
        <v>160</v>
      </c>
      <c r="C851" s="99" t="s">
        <v>198</v>
      </c>
      <c r="D851" s="43" t="s">
        <v>146</v>
      </c>
    </row>
    <row r="852" spans="1:4" hidden="1" x14ac:dyDescent="0.15">
      <c r="A852" s="43">
        <v>873</v>
      </c>
      <c r="B852" s="43" t="s">
        <v>150</v>
      </c>
      <c r="C852" s="99" t="s">
        <v>198</v>
      </c>
      <c r="D852" s="43" t="s">
        <v>146</v>
      </c>
    </row>
    <row r="853" spans="1:4" hidden="1" x14ac:dyDescent="0.15">
      <c r="A853" s="43">
        <v>874</v>
      </c>
      <c r="B853" s="43" t="s">
        <v>144</v>
      </c>
      <c r="C853" s="99" t="s">
        <v>198</v>
      </c>
      <c r="D853" s="43" t="s">
        <v>146</v>
      </c>
    </row>
    <row r="854" spans="1:4" hidden="1" x14ac:dyDescent="0.15">
      <c r="A854" s="43">
        <v>875</v>
      </c>
      <c r="B854" s="43" t="s">
        <v>163</v>
      </c>
      <c r="C854" s="99" t="s">
        <v>198</v>
      </c>
      <c r="D854" s="43" t="s">
        <v>146</v>
      </c>
    </row>
    <row r="855" spans="1:4" hidden="1" x14ac:dyDescent="0.15">
      <c r="A855" s="43">
        <v>876</v>
      </c>
      <c r="B855" s="43" t="s">
        <v>182</v>
      </c>
      <c r="C855" s="99" t="s">
        <v>198</v>
      </c>
      <c r="D855" s="43" t="s">
        <v>146</v>
      </c>
    </row>
    <row r="856" spans="1:4" hidden="1" x14ac:dyDescent="0.15">
      <c r="A856" s="43">
        <v>877</v>
      </c>
      <c r="B856" s="43" t="s">
        <v>143</v>
      </c>
      <c r="C856" s="99" t="s">
        <v>198</v>
      </c>
      <c r="D856" s="43" t="s">
        <v>146</v>
      </c>
    </row>
    <row r="857" spans="1:4" hidden="1" x14ac:dyDescent="0.15">
      <c r="A857" s="43">
        <v>878</v>
      </c>
      <c r="B857" s="43" t="s">
        <v>143</v>
      </c>
      <c r="C857" s="99" t="s">
        <v>198</v>
      </c>
      <c r="D857" s="43" t="s">
        <v>146</v>
      </c>
    </row>
    <row r="858" spans="1:4" hidden="1" x14ac:dyDescent="0.15">
      <c r="A858" s="43">
        <v>879</v>
      </c>
      <c r="B858" s="43" t="s">
        <v>142</v>
      </c>
      <c r="C858" s="99" t="s">
        <v>198</v>
      </c>
      <c r="D858" s="43" t="s">
        <v>146</v>
      </c>
    </row>
    <row r="859" spans="1:4" hidden="1" x14ac:dyDescent="0.15">
      <c r="A859" s="43">
        <v>880</v>
      </c>
      <c r="B859" s="43" t="s">
        <v>142</v>
      </c>
      <c r="C859" s="99" t="s">
        <v>198</v>
      </c>
      <c r="D859" s="43" t="s">
        <v>146</v>
      </c>
    </row>
    <row r="860" spans="1:4" hidden="1" x14ac:dyDescent="0.15">
      <c r="A860" s="43">
        <v>881</v>
      </c>
      <c r="B860" s="43" t="s">
        <v>157</v>
      </c>
      <c r="C860" s="99" t="s">
        <v>198</v>
      </c>
      <c r="D860" s="43" t="s">
        <v>146</v>
      </c>
    </row>
    <row r="861" spans="1:4" hidden="1" x14ac:dyDescent="0.15">
      <c r="A861" s="43">
        <v>882</v>
      </c>
      <c r="B861" s="43" t="s">
        <v>165</v>
      </c>
      <c r="C861" s="99" t="s">
        <v>198</v>
      </c>
      <c r="D861" s="43" t="s">
        <v>146</v>
      </c>
    </row>
    <row r="862" spans="1:4" hidden="1" x14ac:dyDescent="0.15">
      <c r="A862" s="43">
        <v>883</v>
      </c>
      <c r="B862" s="43" t="s">
        <v>165</v>
      </c>
      <c r="C862" s="99" t="s">
        <v>198</v>
      </c>
      <c r="D862" s="43" t="s">
        <v>146</v>
      </c>
    </row>
    <row r="863" spans="1:4" hidden="1" x14ac:dyDescent="0.15">
      <c r="A863" s="43">
        <v>884</v>
      </c>
      <c r="B863" s="43" t="s">
        <v>167</v>
      </c>
      <c r="C863" s="99" t="s">
        <v>198</v>
      </c>
      <c r="D863" s="43" t="s">
        <v>146</v>
      </c>
    </row>
    <row r="864" spans="1:4" hidden="1" x14ac:dyDescent="0.15">
      <c r="A864" s="43">
        <v>885</v>
      </c>
      <c r="B864" s="43" t="s">
        <v>152</v>
      </c>
      <c r="C864" s="99" t="s">
        <v>198</v>
      </c>
      <c r="D864" s="43" t="s">
        <v>146</v>
      </c>
    </row>
    <row r="865" spans="1:4" hidden="1" x14ac:dyDescent="0.15">
      <c r="A865" s="43">
        <v>886</v>
      </c>
      <c r="B865" s="43" t="s">
        <v>170</v>
      </c>
      <c r="C865" s="99" t="s">
        <v>198</v>
      </c>
      <c r="D865" s="43" t="s">
        <v>146</v>
      </c>
    </row>
    <row r="866" spans="1:4" hidden="1" x14ac:dyDescent="0.15">
      <c r="A866" s="43">
        <v>887</v>
      </c>
      <c r="B866" s="43" t="s">
        <v>158</v>
      </c>
      <c r="C866" s="99" t="s">
        <v>198</v>
      </c>
      <c r="D866" s="43" t="s">
        <v>146</v>
      </c>
    </row>
    <row r="867" spans="1:4" hidden="1" x14ac:dyDescent="0.15">
      <c r="A867" s="43">
        <v>888</v>
      </c>
      <c r="B867" s="43" t="s">
        <v>172</v>
      </c>
      <c r="C867" s="99" t="s">
        <v>198</v>
      </c>
      <c r="D867" s="43" t="s">
        <v>146</v>
      </c>
    </row>
    <row r="868" spans="1:4" hidden="1" x14ac:dyDescent="0.15">
      <c r="A868" s="43">
        <v>889</v>
      </c>
      <c r="B868" s="43" t="s">
        <v>163</v>
      </c>
      <c r="C868" s="99" t="s">
        <v>198</v>
      </c>
      <c r="D868" s="43" t="s">
        <v>164</v>
      </c>
    </row>
    <row r="869" spans="1:4" hidden="1" x14ac:dyDescent="0.15">
      <c r="A869" s="43">
        <v>890</v>
      </c>
      <c r="B869" s="43" t="s">
        <v>147</v>
      </c>
      <c r="C869" s="99" t="s">
        <v>198</v>
      </c>
      <c r="D869" s="43" t="s">
        <v>164</v>
      </c>
    </row>
    <row r="870" spans="1:4" hidden="1" x14ac:dyDescent="0.15">
      <c r="A870" s="43">
        <v>891</v>
      </c>
      <c r="B870" s="43" t="s">
        <v>174</v>
      </c>
      <c r="C870" s="99" t="s">
        <v>198</v>
      </c>
      <c r="D870" s="43" t="s">
        <v>164</v>
      </c>
    </row>
    <row r="871" spans="1:4" hidden="1" x14ac:dyDescent="0.15">
      <c r="A871" s="43">
        <v>892</v>
      </c>
      <c r="B871" s="43" t="s">
        <v>149</v>
      </c>
      <c r="C871" s="99" t="s">
        <v>198</v>
      </c>
      <c r="D871" s="43" t="s">
        <v>164</v>
      </c>
    </row>
    <row r="872" spans="1:4" hidden="1" x14ac:dyDescent="0.15">
      <c r="A872" s="43">
        <v>893</v>
      </c>
      <c r="B872" s="43" t="s">
        <v>160</v>
      </c>
      <c r="C872" s="99" t="s">
        <v>198</v>
      </c>
      <c r="D872" s="43" t="s">
        <v>164</v>
      </c>
    </row>
    <row r="873" spans="1:4" hidden="1" x14ac:dyDescent="0.15">
      <c r="A873" s="43">
        <v>894</v>
      </c>
      <c r="B873" s="43" t="s">
        <v>160</v>
      </c>
      <c r="C873" s="99" t="s">
        <v>198</v>
      </c>
      <c r="D873" s="43" t="s">
        <v>164</v>
      </c>
    </row>
    <row r="874" spans="1:4" hidden="1" x14ac:dyDescent="0.15">
      <c r="A874" s="43">
        <v>895</v>
      </c>
      <c r="B874" s="43" t="s">
        <v>169</v>
      </c>
      <c r="C874" s="99" t="s">
        <v>198</v>
      </c>
      <c r="D874" s="43" t="s">
        <v>164</v>
      </c>
    </row>
    <row r="875" spans="1:4" hidden="1" x14ac:dyDescent="0.15">
      <c r="A875" s="43">
        <v>896</v>
      </c>
      <c r="B875" s="43" t="s">
        <v>144</v>
      </c>
      <c r="C875" s="99" t="s">
        <v>198</v>
      </c>
      <c r="D875" s="43" t="s">
        <v>164</v>
      </c>
    </row>
    <row r="876" spans="1:4" hidden="1" x14ac:dyDescent="0.15">
      <c r="A876" s="43">
        <v>897</v>
      </c>
      <c r="B876" s="43" t="s">
        <v>143</v>
      </c>
      <c r="C876" s="99" t="s">
        <v>198</v>
      </c>
      <c r="D876" s="43" t="s">
        <v>164</v>
      </c>
    </row>
    <row r="877" spans="1:4" hidden="1" x14ac:dyDescent="0.15">
      <c r="A877" s="43">
        <v>898</v>
      </c>
      <c r="B877" s="43" t="s">
        <v>143</v>
      </c>
      <c r="C877" s="99" t="s">
        <v>198</v>
      </c>
      <c r="D877" s="43" t="s">
        <v>164</v>
      </c>
    </row>
    <row r="878" spans="1:4" hidden="1" x14ac:dyDescent="0.15">
      <c r="A878" s="43">
        <v>899</v>
      </c>
      <c r="B878" s="43" t="s">
        <v>142</v>
      </c>
      <c r="C878" s="99" t="s">
        <v>198</v>
      </c>
      <c r="D878" s="43" t="s">
        <v>164</v>
      </c>
    </row>
    <row r="879" spans="1:4" hidden="1" x14ac:dyDescent="0.15">
      <c r="A879" s="43">
        <v>900</v>
      </c>
      <c r="B879" s="43" t="s">
        <v>142</v>
      </c>
      <c r="C879" s="99" t="s">
        <v>198</v>
      </c>
      <c r="D879" s="43" t="s">
        <v>164</v>
      </c>
    </row>
    <row r="880" spans="1:4" hidden="1" x14ac:dyDescent="0.15">
      <c r="A880" s="43">
        <v>901</v>
      </c>
      <c r="B880" s="43" t="s">
        <v>166</v>
      </c>
      <c r="C880" s="99" t="s">
        <v>198</v>
      </c>
      <c r="D880" s="43" t="s">
        <v>164</v>
      </c>
    </row>
    <row r="881" spans="1:4" hidden="1" x14ac:dyDescent="0.15">
      <c r="A881" s="43">
        <v>902</v>
      </c>
      <c r="B881" s="43" t="s">
        <v>165</v>
      </c>
      <c r="C881" s="99" t="s">
        <v>198</v>
      </c>
      <c r="D881" s="43" t="s">
        <v>164</v>
      </c>
    </row>
    <row r="882" spans="1:4" hidden="1" x14ac:dyDescent="0.15">
      <c r="A882" s="43">
        <v>903</v>
      </c>
      <c r="B882" s="43" t="s">
        <v>145</v>
      </c>
      <c r="C882" s="99" t="s">
        <v>198</v>
      </c>
      <c r="D882" s="43" t="s">
        <v>164</v>
      </c>
    </row>
    <row r="883" spans="1:4" hidden="1" x14ac:dyDescent="0.15">
      <c r="A883" s="43">
        <v>904</v>
      </c>
      <c r="B883" s="43" t="s">
        <v>152</v>
      </c>
      <c r="C883" s="99" t="s">
        <v>198</v>
      </c>
      <c r="D883" s="43" t="s">
        <v>164</v>
      </c>
    </row>
    <row r="884" spans="1:4" hidden="1" x14ac:dyDescent="0.15">
      <c r="A884" s="43">
        <v>905</v>
      </c>
      <c r="B884" s="43" t="s">
        <v>161</v>
      </c>
      <c r="C884" s="99" t="s">
        <v>198</v>
      </c>
      <c r="D884" s="43" t="s">
        <v>164</v>
      </c>
    </row>
    <row r="885" spans="1:4" hidden="1" x14ac:dyDescent="0.15">
      <c r="A885" s="43">
        <v>906</v>
      </c>
      <c r="B885" s="43" t="s">
        <v>161</v>
      </c>
      <c r="C885" s="99" t="s">
        <v>198</v>
      </c>
      <c r="D885" s="43" t="s">
        <v>164</v>
      </c>
    </row>
    <row r="886" spans="1:4" hidden="1" x14ac:dyDescent="0.15">
      <c r="A886" s="43">
        <v>907</v>
      </c>
      <c r="B886" s="43" t="s">
        <v>170</v>
      </c>
      <c r="C886" s="99" t="s">
        <v>198</v>
      </c>
      <c r="D886" s="43" t="s">
        <v>164</v>
      </c>
    </row>
    <row r="887" spans="1:4" hidden="1" x14ac:dyDescent="0.15">
      <c r="A887" s="43">
        <v>908</v>
      </c>
      <c r="B887" s="43" t="s">
        <v>159</v>
      </c>
      <c r="C887" s="99" t="s">
        <v>198</v>
      </c>
      <c r="D887" s="43" t="s">
        <v>164</v>
      </c>
    </row>
    <row r="888" spans="1:4" hidden="1" x14ac:dyDescent="0.15">
      <c r="A888" s="43">
        <v>909</v>
      </c>
      <c r="B888" s="43" t="s">
        <v>172</v>
      </c>
      <c r="C888" s="99" t="s">
        <v>198</v>
      </c>
      <c r="D888" s="43" t="s">
        <v>164</v>
      </c>
    </row>
    <row r="889" spans="1:4" hidden="1" x14ac:dyDescent="0.15">
      <c r="A889" s="43">
        <v>910</v>
      </c>
      <c r="B889" s="43" t="s">
        <v>159</v>
      </c>
      <c r="C889" s="99" t="s">
        <v>198</v>
      </c>
      <c r="D889" s="43" t="s">
        <v>146</v>
      </c>
    </row>
    <row r="890" spans="1:4" hidden="1" x14ac:dyDescent="0.15">
      <c r="A890" s="43">
        <v>911</v>
      </c>
      <c r="B890" s="43" t="s">
        <v>149</v>
      </c>
      <c r="C890" s="99" t="s">
        <v>198</v>
      </c>
      <c r="D890" s="43" t="s">
        <v>168</v>
      </c>
    </row>
    <row r="891" spans="1:4" hidden="1" x14ac:dyDescent="0.15">
      <c r="A891" s="43">
        <v>912</v>
      </c>
      <c r="B891" s="43" t="s">
        <v>156</v>
      </c>
      <c r="C891" s="99" t="s">
        <v>198</v>
      </c>
      <c r="D891" s="43" t="s">
        <v>168</v>
      </c>
    </row>
    <row r="892" spans="1:4" hidden="1" x14ac:dyDescent="0.15">
      <c r="A892" s="43">
        <v>913</v>
      </c>
      <c r="B892" s="43" t="s">
        <v>151</v>
      </c>
      <c r="C892" s="99" t="s">
        <v>198</v>
      </c>
      <c r="D892" s="43" t="s">
        <v>168</v>
      </c>
    </row>
    <row r="893" spans="1:4" hidden="1" x14ac:dyDescent="0.15">
      <c r="A893" s="43">
        <v>914</v>
      </c>
      <c r="B893" s="43" t="s">
        <v>160</v>
      </c>
      <c r="C893" s="99" t="s">
        <v>198</v>
      </c>
      <c r="D893" s="43" t="s">
        <v>168</v>
      </c>
    </row>
    <row r="894" spans="1:4" hidden="1" x14ac:dyDescent="0.15">
      <c r="A894" s="43">
        <v>915</v>
      </c>
      <c r="B894" s="43" t="s">
        <v>161</v>
      </c>
      <c r="C894" s="99" t="s">
        <v>198</v>
      </c>
      <c r="D894" s="43" t="s">
        <v>168</v>
      </c>
    </row>
    <row r="895" spans="1:4" hidden="1" x14ac:dyDescent="0.15">
      <c r="A895" s="43">
        <v>916</v>
      </c>
      <c r="B895" s="43" t="s">
        <v>154</v>
      </c>
      <c r="C895" s="99" t="s">
        <v>198</v>
      </c>
      <c r="D895" s="43" t="s">
        <v>168</v>
      </c>
    </row>
    <row r="896" spans="1:4" hidden="1" x14ac:dyDescent="0.15">
      <c r="A896" s="43">
        <v>917</v>
      </c>
      <c r="B896" s="43" t="s">
        <v>158</v>
      </c>
      <c r="C896" s="99" t="s">
        <v>198</v>
      </c>
      <c r="D896" s="43" t="s">
        <v>168</v>
      </c>
    </row>
    <row r="897" spans="1:4" hidden="1" x14ac:dyDescent="0.15">
      <c r="A897" s="43">
        <v>918</v>
      </c>
      <c r="B897" s="43" t="s">
        <v>171</v>
      </c>
      <c r="C897" s="99" t="s">
        <v>198</v>
      </c>
      <c r="D897" s="43" t="s">
        <v>168</v>
      </c>
    </row>
    <row r="898" spans="1:4" hidden="1" x14ac:dyDescent="0.15">
      <c r="A898" s="43">
        <v>919</v>
      </c>
      <c r="B898" s="43" t="s">
        <v>149</v>
      </c>
      <c r="C898" s="99" t="s">
        <v>198</v>
      </c>
      <c r="D898" s="43" t="s">
        <v>168</v>
      </c>
    </row>
    <row r="899" spans="1:4" hidden="1" x14ac:dyDescent="0.15">
      <c r="A899" s="43">
        <v>920</v>
      </c>
      <c r="B899" s="43" t="s">
        <v>155</v>
      </c>
      <c r="C899" s="99" t="s">
        <v>198</v>
      </c>
      <c r="D899" s="43" t="s">
        <v>168</v>
      </c>
    </row>
    <row r="900" spans="1:4" hidden="1" x14ac:dyDescent="0.15">
      <c r="A900" s="43">
        <v>921</v>
      </c>
      <c r="B900" s="43" t="s">
        <v>147</v>
      </c>
      <c r="C900" s="99" t="s">
        <v>198</v>
      </c>
      <c r="D900" s="43" t="s">
        <v>168</v>
      </c>
    </row>
    <row r="901" spans="1:4" hidden="1" x14ac:dyDescent="0.15">
      <c r="A901" s="43">
        <v>922</v>
      </c>
      <c r="B901" s="43" t="s">
        <v>147</v>
      </c>
      <c r="C901" s="99" t="s">
        <v>198</v>
      </c>
      <c r="D901" s="43" t="s">
        <v>168</v>
      </c>
    </row>
    <row r="902" spans="1:4" hidden="1" x14ac:dyDescent="0.15">
      <c r="A902" s="43">
        <v>923</v>
      </c>
      <c r="B902" s="43" t="s">
        <v>160</v>
      </c>
      <c r="C902" s="99" t="s">
        <v>198</v>
      </c>
      <c r="D902" s="43" t="s">
        <v>168</v>
      </c>
    </row>
    <row r="903" spans="1:4" hidden="1" x14ac:dyDescent="0.15">
      <c r="A903" s="43">
        <v>924</v>
      </c>
      <c r="B903" s="43" t="s">
        <v>160</v>
      </c>
      <c r="C903" s="99" t="s">
        <v>198</v>
      </c>
      <c r="D903" s="43" t="s">
        <v>168</v>
      </c>
    </row>
    <row r="904" spans="1:4" hidden="1" x14ac:dyDescent="0.15">
      <c r="A904" s="43">
        <v>925</v>
      </c>
      <c r="B904" s="43" t="s">
        <v>174</v>
      </c>
      <c r="C904" s="99" t="s">
        <v>198</v>
      </c>
      <c r="D904" s="43" t="s">
        <v>168</v>
      </c>
    </row>
    <row r="905" spans="1:4" hidden="1" x14ac:dyDescent="0.15">
      <c r="A905" s="43">
        <v>926</v>
      </c>
      <c r="B905" s="43" t="s">
        <v>169</v>
      </c>
      <c r="C905" s="99" t="s">
        <v>198</v>
      </c>
      <c r="D905" s="43" t="s">
        <v>168</v>
      </c>
    </row>
    <row r="906" spans="1:4" hidden="1" x14ac:dyDescent="0.15">
      <c r="A906" s="43">
        <v>927</v>
      </c>
      <c r="B906" s="43" t="s">
        <v>143</v>
      </c>
      <c r="C906" s="99" t="s">
        <v>198</v>
      </c>
      <c r="D906" s="43" t="s">
        <v>168</v>
      </c>
    </row>
    <row r="907" spans="1:4" hidden="1" x14ac:dyDescent="0.15">
      <c r="A907" s="43">
        <v>928</v>
      </c>
      <c r="B907" s="43" t="s">
        <v>143</v>
      </c>
      <c r="C907" s="99" t="s">
        <v>198</v>
      </c>
      <c r="D907" s="43" t="s">
        <v>168</v>
      </c>
    </row>
    <row r="908" spans="1:4" hidden="1" x14ac:dyDescent="0.15">
      <c r="A908" s="43">
        <v>929</v>
      </c>
      <c r="B908" s="43" t="s">
        <v>142</v>
      </c>
      <c r="C908" s="99" t="s">
        <v>198</v>
      </c>
      <c r="D908" s="43" t="s">
        <v>168</v>
      </c>
    </row>
    <row r="909" spans="1:4" hidden="1" x14ac:dyDescent="0.15">
      <c r="A909" s="43">
        <v>930</v>
      </c>
      <c r="B909" s="43" t="s">
        <v>157</v>
      </c>
      <c r="C909" s="99" t="s">
        <v>198</v>
      </c>
      <c r="D909" s="43" t="s">
        <v>168</v>
      </c>
    </row>
    <row r="910" spans="1:4" hidden="1" x14ac:dyDescent="0.15">
      <c r="A910" s="43">
        <v>931</v>
      </c>
      <c r="B910" s="43" t="s">
        <v>165</v>
      </c>
      <c r="C910" s="99" t="s">
        <v>198</v>
      </c>
      <c r="D910" s="43" t="s">
        <v>168</v>
      </c>
    </row>
    <row r="911" spans="1:4" hidden="1" x14ac:dyDescent="0.15">
      <c r="A911" s="43">
        <v>932</v>
      </c>
      <c r="B911" s="43" t="s">
        <v>165</v>
      </c>
      <c r="C911" s="99" t="s">
        <v>198</v>
      </c>
      <c r="D911" s="43" t="s">
        <v>168</v>
      </c>
    </row>
    <row r="912" spans="1:4" hidden="1" x14ac:dyDescent="0.15">
      <c r="A912" s="43">
        <v>933</v>
      </c>
      <c r="B912" s="43" t="s">
        <v>161</v>
      </c>
      <c r="C912" s="99" t="s">
        <v>198</v>
      </c>
      <c r="D912" s="43" t="s">
        <v>168</v>
      </c>
    </row>
    <row r="913" spans="1:4" hidden="1" x14ac:dyDescent="0.15">
      <c r="A913" s="43">
        <v>934</v>
      </c>
      <c r="B913" s="43" t="s">
        <v>161</v>
      </c>
      <c r="C913" s="99" t="s">
        <v>198</v>
      </c>
      <c r="D913" s="43" t="s">
        <v>168</v>
      </c>
    </row>
    <row r="914" spans="1:4" hidden="1" x14ac:dyDescent="0.15">
      <c r="A914" s="43">
        <v>935</v>
      </c>
      <c r="B914" s="43" t="s">
        <v>139</v>
      </c>
      <c r="C914" s="99" t="s">
        <v>198</v>
      </c>
      <c r="D914" s="43" t="s">
        <v>168</v>
      </c>
    </row>
    <row r="915" spans="1:4" hidden="1" x14ac:dyDescent="0.15">
      <c r="A915" s="43">
        <v>936</v>
      </c>
      <c r="B915" s="43" t="s">
        <v>158</v>
      </c>
      <c r="C915" s="99" t="s">
        <v>198</v>
      </c>
      <c r="D915" s="43" t="s">
        <v>168</v>
      </c>
    </row>
    <row r="916" spans="1:4" hidden="1" x14ac:dyDescent="0.15">
      <c r="A916" s="43">
        <v>937</v>
      </c>
      <c r="B916" s="43" t="s">
        <v>172</v>
      </c>
      <c r="C916" s="99" t="s">
        <v>198</v>
      </c>
      <c r="D916" s="43" t="s">
        <v>168</v>
      </c>
    </row>
    <row r="917" spans="1:4" hidden="1" x14ac:dyDescent="0.15">
      <c r="A917" s="43">
        <v>938</v>
      </c>
      <c r="B917" s="43" t="s">
        <v>147</v>
      </c>
      <c r="C917" s="99" t="s">
        <v>198</v>
      </c>
      <c r="D917" s="43" t="s">
        <v>173</v>
      </c>
    </row>
    <row r="918" spans="1:4" hidden="1" x14ac:dyDescent="0.15">
      <c r="A918" s="43">
        <v>939</v>
      </c>
      <c r="B918" s="43" t="s">
        <v>149</v>
      </c>
      <c r="C918" s="99" t="s">
        <v>198</v>
      </c>
      <c r="D918" s="43" t="s">
        <v>173</v>
      </c>
    </row>
    <row r="919" spans="1:4" hidden="1" x14ac:dyDescent="0.15">
      <c r="A919" s="43">
        <v>940</v>
      </c>
      <c r="B919" s="43" t="s">
        <v>159</v>
      </c>
      <c r="C919" s="99" t="s">
        <v>198</v>
      </c>
      <c r="D919" s="43" t="s">
        <v>173</v>
      </c>
    </row>
    <row r="920" spans="1:4" hidden="1" x14ac:dyDescent="0.15">
      <c r="A920" s="43">
        <v>941</v>
      </c>
      <c r="B920" s="43" t="s">
        <v>144</v>
      </c>
      <c r="C920" s="99" t="s">
        <v>198</v>
      </c>
      <c r="D920" s="43" t="s">
        <v>173</v>
      </c>
    </row>
    <row r="921" spans="1:4" hidden="1" x14ac:dyDescent="0.15">
      <c r="A921" s="43">
        <v>942</v>
      </c>
      <c r="B921" s="43" t="s">
        <v>147</v>
      </c>
      <c r="C921" s="99" t="s">
        <v>198</v>
      </c>
      <c r="D921" s="43" t="s">
        <v>173</v>
      </c>
    </row>
    <row r="922" spans="1:4" hidden="1" x14ac:dyDescent="0.15">
      <c r="A922" s="43">
        <v>943</v>
      </c>
      <c r="B922" s="43" t="s">
        <v>144</v>
      </c>
      <c r="C922" s="99" t="s">
        <v>199</v>
      </c>
      <c r="D922" s="43" t="s">
        <v>176</v>
      </c>
    </row>
    <row r="923" spans="1:4" hidden="1" x14ac:dyDescent="0.15">
      <c r="A923" s="43">
        <v>944</v>
      </c>
      <c r="B923" s="43" t="s">
        <v>169</v>
      </c>
      <c r="C923" s="99" t="s">
        <v>199</v>
      </c>
      <c r="D923" s="43" t="s">
        <v>146</v>
      </c>
    </row>
    <row r="924" spans="1:4" hidden="1" x14ac:dyDescent="0.15">
      <c r="A924" s="43">
        <v>945</v>
      </c>
      <c r="B924" s="43" t="s">
        <v>150</v>
      </c>
      <c r="C924" s="99" t="s">
        <v>199</v>
      </c>
      <c r="D924" s="43" t="s">
        <v>146</v>
      </c>
    </row>
    <row r="925" spans="1:4" hidden="1" x14ac:dyDescent="0.15">
      <c r="A925" s="43">
        <v>946</v>
      </c>
      <c r="B925" s="43" t="s">
        <v>139</v>
      </c>
      <c r="C925" s="99" t="s">
        <v>199</v>
      </c>
      <c r="D925" s="43" t="s">
        <v>146</v>
      </c>
    </row>
    <row r="926" spans="1:4" hidden="1" x14ac:dyDescent="0.15">
      <c r="A926" s="43">
        <v>947</v>
      </c>
      <c r="B926" s="43" t="s">
        <v>158</v>
      </c>
      <c r="C926" s="99" t="s">
        <v>199</v>
      </c>
      <c r="D926" s="43" t="s">
        <v>146</v>
      </c>
    </row>
    <row r="927" spans="1:4" hidden="1" x14ac:dyDescent="0.15">
      <c r="A927" s="43">
        <v>948</v>
      </c>
      <c r="B927" s="43" t="s">
        <v>156</v>
      </c>
      <c r="C927" s="99" t="s">
        <v>199</v>
      </c>
      <c r="D927" s="43" t="s">
        <v>146</v>
      </c>
    </row>
    <row r="928" spans="1:4" hidden="1" x14ac:dyDescent="0.15">
      <c r="A928" s="43">
        <v>949</v>
      </c>
      <c r="B928" s="43" t="s">
        <v>145</v>
      </c>
      <c r="C928" s="99" t="s">
        <v>199</v>
      </c>
      <c r="D928" s="43" t="s">
        <v>164</v>
      </c>
    </row>
    <row r="929" spans="1:4" hidden="1" x14ac:dyDescent="0.15">
      <c r="A929" s="43">
        <v>950</v>
      </c>
      <c r="B929" s="43" t="s">
        <v>148</v>
      </c>
      <c r="C929" s="99" t="s">
        <v>199</v>
      </c>
      <c r="D929" s="43" t="s">
        <v>146</v>
      </c>
    </row>
    <row r="930" spans="1:4" hidden="1" x14ac:dyDescent="0.15">
      <c r="A930" s="43">
        <v>951</v>
      </c>
      <c r="B930" s="43" t="s">
        <v>150</v>
      </c>
      <c r="C930" s="99" t="s">
        <v>199</v>
      </c>
      <c r="D930" s="43" t="s">
        <v>164</v>
      </c>
    </row>
    <row r="931" spans="1:4" hidden="1" x14ac:dyDescent="0.15">
      <c r="A931" s="43">
        <v>952</v>
      </c>
      <c r="B931" s="43" t="s">
        <v>161</v>
      </c>
      <c r="C931" s="99" t="s">
        <v>199</v>
      </c>
      <c r="D931" s="43" t="s">
        <v>164</v>
      </c>
    </row>
    <row r="932" spans="1:4" hidden="1" x14ac:dyDescent="0.15">
      <c r="A932" s="43">
        <v>953</v>
      </c>
      <c r="B932" s="43" t="s">
        <v>142</v>
      </c>
      <c r="C932" s="99" t="s">
        <v>199</v>
      </c>
      <c r="D932" s="43" t="s">
        <v>164</v>
      </c>
    </row>
    <row r="933" spans="1:4" hidden="1" x14ac:dyDescent="0.15">
      <c r="A933" s="43">
        <v>954</v>
      </c>
      <c r="B933" s="43" t="s">
        <v>160</v>
      </c>
      <c r="C933" s="99" t="s">
        <v>199</v>
      </c>
      <c r="D933" s="43" t="s">
        <v>164</v>
      </c>
    </row>
    <row r="934" spans="1:4" hidden="1" x14ac:dyDescent="0.15">
      <c r="A934" s="43">
        <v>955</v>
      </c>
      <c r="B934" s="43" t="s">
        <v>172</v>
      </c>
      <c r="C934" s="99" t="s">
        <v>199</v>
      </c>
      <c r="D934" s="43" t="s">
        <v>164</v>
      </c>
    </row>
    <row r="935" spans="1:4" hidden="1" x14ac:dyDescent="0.15">
      <c r="A935" s="43">
        <v>956</v>
      </c>
      <c r="B935" s="43" t="s">
        <v>158</v>
      </c>
      <c r="C935" s="99" t="s">
        <v>199</v>
      </c>
      <c r="D935" s="43" t="s">
        <v>164</v>
      </c>
    </row>
    <row r="936" spans="1:4" hidden="1" x14ac:dyDescent="0.15">
      <c r="A936" s="43">
        <v>957</v>
      </c>
      <c r="B936" s="43" t="s">
        <v>169</v>
      </c>
      <c r="C936" s="99" t="s">
        <v>199</v>
      </c>
      <c r="D936" s="43" t="s">
        <v>168</v>
      </c>
    </row>
    <row r="937" spans="1:4" hidden="1" x14ac:dyDescent="0.15">
      <c r="A937" s="43">
        <v>958</v>
      </c>
      <c r="B937" s="43" t="s">
        <v>165</v>
      </c>
      <c r="C937" s="99" t="s">
        <v>199</v>
      </c>
      <c r="D937" s="43" t="s">
        <v>185</v>
      </c>
    </row>
    <row r="938" spans="1:4" hidden="1" x14ac:dyDescent="0.15">
      <c r="A938" s="43">
        <v>959</v>
      </c>
      <c r="B938" s="43" t="s">
        <v>161</v>
      </c>
      <c r="C938" s="99" t="s">
        <v>199</v>
      </c>
      <c r="D938" s="43" t="s">
        <v>164</v>
      </c>
    </row>
    <row r="939" spans="1:4" hidden="1" x14ac:dyDescent="0.15">
      <c r="A939" s="43">
        <v>960</v>
      </c>
      <c r="B939" s="43" t="s">
        <v>174</v>
      </c>
      <c r="C939" s="99" t="s">
        <v>199</v>
      </c>
      <c r="D939" s="43" t="s">
        <v>185</v>
      </c>
    </row>
    <row r="940" spans="1:4" hidden="1" x14ac:dyDescent="0.15">
      <c r="A940" s="43">
        <v>961</v>
      </c>
      <c r="B940" s="43" t="s">
        <v>161</v>
      </c>
      <c r="C940" s="99" t="s">
        <v>199</v>
      </c>
      <c r="D940" s="43" t="s">
        <v>185</v>
      </c>
    </row>
    <row r="941" spans="1:4" hidden="1" x14ac:dyDescent="0.15">
      <c r="A941" s="43">
        <v>962</v>
      </c>
      <c r="B941" s="43" t="s">
        <v>154</v>
      </c>
      <c r="C941" s="99" t="s">
        <v>199</v>
      </c>
      <c r="D941" s="43" t="s">
        <v>168</v>
      </c>
    </row>
    <row r="942" spans="1:4" hidden="1" x14ac:dyDescent="0.15">
      <c r="A942" s="43">
        <v>963</v>
      </c>
      <c r="B942" s="43" t="s">
        <v>158</v>
      </c>
      <c r="C942" s="99" t="s">
        <v>199</v>
      </c>
      <c r="D942" s="43" t="s">
        <v>168</v>
      </c>
    </row>
    <row r="943" spans="1:4" hidden="1" x14ac:dyDescent="0.15">
      <c r="A943" s="43">
        <v>964</v>
      </c>
      <c r="B943" s="43" t="s">
        <v>182</v>
      </c>
      <c r="C943" s="99" t="s">
        <v>199</v>
      </c>
      <c r="D943" s="43" t="s">
        <v>168</v>
      </c>
    </row>
    <row r="944" spans="1:4" hidden="1" x14ac:dyDescent="0.15">
      <c r="A944" s="43">
        <v>965</v>
      </c>
      <c r="B944" s="43" t="s">
        <v>143</v>
      </c>
      <c r="C944" s="99" t="s">
        <v>199</v>
      </c>
      <c r="D944" s="43" t="s">
        <v>168</v>
      </c>
    </row>
    <row r="945" spans="1:4" hidden="1" x14ac:dyDescent="0.15">
      <c r="A945" s="43">
        <v>966</v>
      </c>
      <c r="B945" s="43" t="s">
        <v>150</v>
      </c>
      <c r="C945" s="99" t="s">
        <v>199</v>
      </c>
      <c r="D945" s="43" t="s">
        <v>168</v>
      </c>
    </row>
    <row r="946" spans="1:4" hidden="1" x14ac:dyDescent="0.15">
      <c r="A946" s="43">
        <v>967</v>
      </c>
      <c r="B946" s="43" t="s">
        <v>147</v>
      </c>
      <c r="C946" s="99" t="s">
        <v>199</v>
      </c>
      <c r="D946" s="43" t="s">
        <v>173</v>
      </c>
    </row>
    <row r="947" spans="1:4" hidden="1" x14ac:dyDescent="0.15">
      <c r="A947" s="43">
        <v>968</v>
      </c>
      <c r="B947" s="43" t="s">
        <v>145</v>
      </c>
      <c r="C947" s="99" t="s">
        <v>200</v>
      </c>
      <c r="D947" s="43" t="s">
        <v>176</v>
      </c>
    </row>
    <row r="948" spans="1:4" hidden="1" x14ac:dyDescent="0.15">
      <c r="A948" s="43">
        <v>969</v>
      </c>
      <c r="B948" s="43" t="s">
        <v>171</v>
      </c>
      <c r="C948" s="99" t="s">
        <v>200</v>
      </c>
      <c r="D948" s="43" t="s">
        <v>146</v>
      </c>
    </row>
    <row r="949" spans="1:4" hidden="1" x14ac:dyDescent="0.15">
      <c r="A949" s="43">
        <v>970</v>
      </c>
      <c r="B949" s="43" t="s">
        <v>149</v>
      </c>
      <c r="C949" s="99" t="s">
        <v>200</v>
      </c>
      <c r="D949" s="43" t="s">
        <v>146</v>
      </c>
    </row>
    <row r="950" spans="1:4" hidden="1" x14ac:dyDescent="0.15">
      <c r="A950" s="43">
        <v>971</v>
      </c>
      <c r="B950" s="43" t="s">
        <v>150</v>
      </c>
      <c r="C950" s="99" t="s">
        <v>200</v>
      </c>
      <c r="D950" s="43" t="s">
        <v>146</v>
      </c>
    </row>
    <row r="951" spans="1:4" hidden="1" x14ac:dyDescent="0.15">
      <c r="A951" s="43">
        <v>972</v>
      </c>
      <c r="B951" s="43" t="s">
        <v>143</v>
      </c>
      <c r="C951" s="99" t="s">
        <v>200</v>
      </c>
      <c r="D951" s="43" t="s">
        <v>146</v>
      </c>
    </row>
    <row r="952" spans="1:4" hidden="1" x14ac:dyDescent="0.15">
      <c r="A952" s="43">
        <v>973</v>
      </c>
      <c r="B952" s="43" t="s">
        <v>157</v>
      </c>
      <c r="C952" s="99" t="s">
        <v>200</v>
      </c>
      <c r="D952" s="43" t="s">
        <v>146</v>
      </c>
    </row>
    <row r="953" spans="1:4" hidden="1" x14ac:dyDescent="0.15">
      <c r="A953" s="43">
        <v>974</v>
      </c>
      <c r="B953" s="43" t="s">
        <v>165</v>
      </c>
      <c r="C953" s="99" t="s">
        <v>200</v>
      </c>
      <c r="D953" s="43" t="s">
        <v>146</v>
      </c>
    </row>
    <row r="954" spans="1:4" hidden="1" x14ac:dyDescent="0.15">
      <c r="A954" s="43">
        <v>975</v>
      </c>
      <c r="B954" s="43" t="s">
        <v>174</v>
      </c>
      <c r="C954" s="99" t="s">
        <v>200</v>
      </c>
      <c r="D954" s="43" t="s">
        <v>146</v>
      </c>
    </row>
    <row r="955" spans="1:4" hidden="1" x14ac:dyDescent="0.15">
      <c r="A955" s="43">
        <v>976</v>
      </c>
      <c r="B955" s="43" t="s">
        <v>159</v>
      </c>
      <c r="C955" s="99" t="s">
        <v>200</v>
      </c>
      <c r="D955" s="43" t="s">
        <v>146</v>
      </c>
    </row>
    <row r="956" spans="1:4" hidden="1" x14ac:dyDescent="0.15">
      <c r="A956" s="43">
        <v>977</v>
      </c>
      <c r="B956" s="43" t="s">
        <v>149</v>
      </c>
      <c r="C956" s="99" t="s">
        <v>200</v>
      </c>
      <c r="D956" s="43" t="s">
        <v>146</v>
      </c>
    </row>
    <row r="957" spans="1:4" hidden="1" x14ac:dyDescent="0.15">
      <c r="A957" s="43">
        <v>978</v>
      </c>
      <c r="B957" s="43" t="s">
        <v>147</v>
      </c>
      <c r="C957" s="99" t="s">
        <v>200</v>
      </c>
      <c r="D957" s="43" t="s">
        <v>146</v>
      </c>
    </row>
    <row r="958" spans="1:4" hidden="1" x14ac:dyDescent="0.15">
      <c r="A958" s="43">
        <v>979</v>
      </c>
      <c r="B958" s="43" t="s">
        <v>147</v>
      </c>
      <c r="C958" s="99" t="s">
        <v>200</v>
      </c>
      <c r="D958" s="43" t="s">
        <v>146</v>
      </c>
    </row>
    <row r="959" spans="1:4" hidden="1" x14ac:dyDescent="0.15">
      <c r="A959" s="43">
        <v>980</v>
      </c>
      <c r="B959" s="43" t="s">
        <v>145</v>
      </c>
      <c r="C959" s="99" t="s">
        <v>200</v>
      </c>
      <c r="D959" s="43" t="s">
        <v>146</v>
      </c>
    </row>
    <row r="960" spans="1:4" hidden="1" x14ac:dyDescent="0.15">
      <c r="A960" s="43">
        <v>981</v>
      </c>
      <c r="B960" s="43" t="s">
        <v>161</v>
      </c>
      <c r="C960" s="99" t="s">
        <v>200</v>
      </c>
      <c r="D960" s="43" t="s">
        <v>146</v>
      </c>
    </row>
    <row r="961" spans="1:4" hidden="1" x14ac:dyDescent="0.15">
      <c r="A961" s="43">
        <v>982</v>
      </c>
      <c r="B961" s="43" t="s">
        <v>142</v>
      </c>
      <c r="C961" s="99" t="s">
        <v>200</v>
      </c>
      <c r="D961" s="43" t="s">
        <v>146</v>
      </c>
    </row>
    <row r="962" spans="1:4" hidden="1" x14ac:dyDescent="0.15">
      <c r="A962" s="43">
        <v>983</v>
      </c>
      <c r="B962" s="43" t="s">
        <v>160</v>
      </c>
      <c r="C962" s="99" t="s">
        <v>200</v>
      </c>
      <c r="D962" s="43" t="s">
        <v>146</v>
      </c>
    </row>
    <row r="963" spans="1:4" hidden="1" x14ac:dyDescent="0.15">
      <c r="A963" s="43">
        <v>984</v>
      </c>
      <c r="B963" s="43" t="s">
        <v>160</v>
      </c>
      <c r="C963" s="99" t="s">
        <v>200</v>
      </c>
      <c r="D963" s="43" t="s">
        <v>146</v>
      </c>
    </row>
    <row r="964" spans="1:4" hidden="1" x14ac:dyDescent="0.15">
      <c r="A964" s="43">
        <v>985</v>
      </c>
      <c r="B964" s="43" t="s">
        <v>169</v>
      </c>
      <c r="C964" s="99" t="s">
        <v>200</v>
      </c>
      <c r="D964" s="43" t="s">
        <v>164</v>
      </c>
    </row>
    <row r="965" spans="1:4" hidden="1" x14ac:dyDescent="0.15">
      <c r="A965" s="43">
        <v>986</v>
      </c>
      <c r="B965" s="43" t="s">
        <v>166</v>
      </c>
      <c r="C965" s="99" t="s">
        <v>200</v>
      </c>
      <c r="D965" s="43" t="s">
        <v>164</v>
      </c>
    </row>
    <row r="966" spans="1:4" hidden="1" x14ac:dyDescent="0.15">
      <c r="A966" s="43">
        <v>987</v>
      </c>
      <c r="B966" s="43" t="s">
        <v>179</v>
      </c>
      <c r="C966" s="99" t="s">
        <v>200</v>
      </c>
      <c r="D966" s="43" t="s">
        <v>164</v>
      </c>
    </row>
    <row r="967" spans="1:4" hidden="1" x14ac:dyDescent="0.15">
      <c r="A967" s="43">
        <v>988</v>
      </c>
      <c r="B967" s="43" t="s">
        <v>158</v>
      </c>
      <c r="C967" s="99" t="s">
        <v>200</v>
      </c>
      <c r="D967" s="43" t="s">
        <v>164</v>
      </c>
    </row>
    <row r="968" spans="1:4" hidden="1" x14ac:dyDescent="0.15">
      <c r="A968" s="43">
        <v>989</v>
      </c>
      <c r="B968" s="43" t="s">
        <v>139</v>
      </c>
      <c r="C968" s="99" t="s">
        <v>200</v>
      </c>
      <c r="D968" s="43" t="s">
        <v>164</v>
      </c>
    </row>
    <row r="969" spans="1:4" hidden="1" x14ac:dyDescent="0.15">
      <c r="A969" s="43">
        <v>990</v>
      </c>
      <c r="B969" s="43" t="s">
        <v>147</v>
      </c>
      <c r="C969" s="99" t="s">
        <v>200</v>
      </c>
      <c r="D969" s="43" t="s">
        <v>164</v>
      </c>
    </row>
    <row r="970" spans="1:4" hidden="1" x14ac:dyDescent="0.15">
      <c r="A970" s="43">
        <v>991</v>
      </c>
      <c r="B970" s="43" t="s">
        <v>167</v>
      </c>
      <c r="C970" s="99" t="s">
        <v>200</v>
      </c>
      <c r="D970" s="43" t="s">
        <v>164</v>
      </c>
    </row>
    <row r="971" spans="1:4" hidden="1" x14ac:dyDescent="0.15">
      <c r="A971" s="43">
        <v>992</v>
      </c>
      <c r="B971" s="43" t="s">
        <v>174</v>
      </c>
      <c r="C971" s="99" t="s">
        <v>200</v>
      </c>
      <c r="D971" s="43" t="s">
        <v>164</v>
      </c>
    </row>
    <row r="972" spans="1:4" hidden="1" x14ac:dyDescent="0.15">
      <c r="A972" s="43">
        <v>993</v>
      </c>
      <c r="B972" s="43" t="s">
        <v>147</v>
      </c>
      <c r="C972" s="99" t="s">
        <v>200</v>
      </c>
      <c r="D972" s="43" t="s">
        <v>164</v>
      </c>
    </row>
    <row r="973" spans="1:4" hidden="1" x14ac:dyDescent="0.15">
      <c r="A973" s="43">
        <v>994</v>
      </c>
      <c r="B973" s="43" t="s">
        <v>169</v>
      </c>
      <c r="C973" s="99" t="s">
        <v>200</v>
      </c>
      <c r="D973" s="43" t="s">
        <v>164</v>
      </c>
    </row>
    <row r="974" spans="1:4" hidden="1" x14ac:dyDescent="0.15">
      <c r="A974" s="43">
        <v>995</v>
      </c>
      <c r="B974" s="43" t="s">
        <v>143</v>
      </c>
      <c r="C974" s="99" t="s">
        <v>200</v>
      </c>
      <c r="D974" s="43" t="s">
        <v>164</v>
      </c>
    </row>
    <row r="975" spans="1:4" hidden="1" x14ac:dyDescent="0.15">
      <c r="A975" s="43">
        <v>996</v>
      </c>
      <c r="B975" s="43" t="s">
        <v>160</v>
      </c>
      <c r="C975" s="99" t="s">
        <v>200</v>
      </c>
      <c r="D975" s="43" t="s">
        <v>164</v>
      </c>
    </row>
    <row r="976" spans="1:4" hidden="1" x14ac:dyDescent="0.15">
      <c r="A976" s="43">
        <v>997</v>
      </c>
      <c r="B976" s="43" t="s">
        <v>149</v>
      </c>
      <c r="C976" s="99" t="s">
        <v>200</v>
      </c>
      <c r="D976" s="43" t="s">
        <v>164</v>
      </c>
    </row>
    <row r="977" spans="1:4" hidden="1" x14ac:dyDescent="0.15">
      <c r="A977" s="43">
        <v>998</v>
      </c>
      <c r="B977" s="43" t="s">
        <v>151</v>
      </c>
      <c r="C977" s="99" t="s">
        <v>200</v>
      </c>
      <c r="D977" s="43" t="s">
        <v>164</v>
      </c>
    </row>
    <row r="978" spans="1:4" hidden="1" x14ac:dyDescent="0.15">
      <c r="A978" s="43">
        <v>999</v>
      </c>
      <c r="B978" s="43" t="s">
        <v>179</v>
      </c>
      <c r="C978" s="99" t="s">
        <v>200</v>
      </c>
      <c r="D978" s="43" t="s">
        <v>164</v>
      </c>
    </row>
    <row r="979" spans="1:4" hidden="1" x14ac:dyDescent="0.15">
      <c r="A979" s="43">
        <v>1000</v>
      </c>
      <c r="B979" s="43" t="s">
        <v>160</v>
      </c>
      <c r="C979" s="99" t="s">
        <v>200</v>
      </c>
      <c r="D979" s="43" t="s">
        <v>164</v>
      </c>
    </row>
    <row r="980" spans="1:4" hidden="1" x14ac:dyDescent="0.15">
      <c r="A980" s="43">
        <v>1001</v>
      </c>
      <c r="B980" s="43" t="s">
        <v>171</v>
      </c>
      <c r="C980" s="99" t="s">
        <v>200</v>
      </c>
      <c r="D980" s="43" t="s">
        <v>164</v>
      </c>
    </row>
    <row r="981" spans="1:4" hidden="1" x14ac:dyDescent="0.15">
      <c r="A981" s="43">
        <v>1002</v>
      </c>
      <c r="B981" s="43" t="s">
        <v>150</v>
      </c>
      <c r="C981" s="99" t="s">
        <v>200</v>
      </c>
      <c r="D981" s="43" t="s">
        <v>164</v>
      </c>
    </row>
    <row r="982" spans="1:4" hidden="1" x14ac:dyDescent="0.15">
      <c r="A982" s="43">
        <v>1003</v>
      </c>
      <c r="B982" s="43" t="s">
        <v>144</v>
      </c>
      <c r="C982" s="99" t="s">
        <v>200</v>
      </c>
      <c r="D982" s="43" t="s">
        <v>164</v>
      </c>
    </row>
    <row r="983" spans="1:4" hidden="1" x14ac:dyDescent="0.15">
      <c r="A983" s="43">
        <v>1004</v>
      </c>
      <c r="B983" s="43" t="s">
        <v>172</v>
      </c>
      <c r="C983" s="99" t="s">
        <v>200</v>
      </c>
      <c r="D983" s="43" t="s">
        <v>164</v>
      </c>
    </row>
    <row r="984" spans="1:4" hidden="1" x14ac:dyDescent="0.15">
      <c r="A984" s="43">
        <v>1005</v>
      </c>
      <c r="B984" s="43" t="s">
        <v>149</v>
      </c>
      <c r="C984" s="99" t="s">
        <v>200</v>
      </c>
      <c r="D984" s="43" t="s">
        <v>164</v>
      </c>
    </row>
    <row r="985" spans="1:4" hidden="1" x14ac:dyDescent="0.15">
      <c r="A985" s="43">
        <v>1006</v>
      </c>
      <c r="B985" s="43" t="s">
        <v>147</v>
      </c>
      <c r="C985" s="99" t="s">
        <v>200</v>
      </c>
      <c r="D985" s="43" t="s">
        <v>164</v>
      </c>
    </row>
    <row r="986" spans="1:4" hidden="1" x14ac:dyDescent="0.15">
      <c r="A986" s="43">
        <v>1007</v>
      </c>
      <c r="B986" s="43" t="s">
        <v>160</v>
      </c>
      <c r="C986" s="99" t="s">
        <v>200</v>
      </c>
      <c r="D986" s="43" t="s">
        <v>164</v>
      </c>
    </row>
    <row r="987" spans="1:4" hidden="1" x14ac:dyDescent="0.15">
      <c r="A987" s="43">
        <v>1008</v>
      </c>
      <c r="B987" s="43" t="s">
        <v>158</v>
      </c>
      <c r="C987" s="99" t="s">
        <v>200</v>
      </c>
      <c r="D987" s="43" t="s">
        <v>164</v>
      </c>
    </row>
    <row r="988" spans="1:4" hidden="1" x14ac:dyDescent="0.15">
      <c r="A988" s="43">
        <v>1009</v>
      </c>
      <c r="B988" s="43" t="s">
        <v>147</v>
      </c>
      <c r="C988" s="99" t="s">
        <v>200</v>
      </c>
      <c r="D988" s="43" t="s">
        <v>168</v>
      </c>
    </row>
    <row r="989" spans="1:4" hidden="1" x14ac:dyDescent="0.15">
      <c r="A989" s="43">
        <v>1010</v>
      </c>
      <c r="B989" s="43" t="s">
        <v>147</v>
      </c>
      <c r="C989" s="99" t="s">
        <v>200</v>
      </c>
      <c r="D989" s="43" t="s">
        <v>168</v>
      </c>
    </row>
    <row r="990" spans="1:4" hidden="1" x14ac:dyDescent="0.15">
      <c r="A990" s="43">
        <v>1011</v>
      </c>
      <c r="B990" s="43" t="s">
        <v>139</v>
      </c>
      <c r="C990" s="99" t="s">
        <v>200</v>
      </c>
      <c r="D990" s="43" t="s">
        <v>168</v>
      </c>
    </row>
    <row r="991" spans="1:4" hidden="1" x14ac:dyDescent="0.15">
      <c r="A991" s="43">
        <v>1012</v>
      </c>
      <c r="B991" s="43" t="s">
        <v>160</v>
      </c>
      <c r="C991" s="99" t="s">
        <v>200</v>
      </c>
      <c r="D991" s="43" t="s">
        <v>168</v>
      </c>
    </row>
    <row r="992" spans="1:4" hidden="1" x14ac:dyDescent="0.15">
      <c r="A992" s="43">
        <v>1013</v>
      </c>
      <c r="B992" s="43" t="s">
        <v>142</v>
      </c>
      <c r="C992" s="99" t="s">
        <v>200</v>
      </c>
      <c r="D992" s="43" t="s">
        <v>168</v>
      </c>
    </row>
    <row r="993" spans="1:4" hidden="1" x14ac:dyDescent="0.15">
      <c r="A993" s="43">
        <v>1014</v>
      </c>
      <c r="B993" s="43" t="s">
        <v>155</v>
      </c>
      <c r="C993" s="99" t="s">
        <v>200</v>
      </c>
      <c r="D993" s="43" t="s">
        <v>168</v>
      </c>
    </row>
    <row r="994" spans="1:4" hidden="1" x14ac:dyDescent="0.15">
      <c r="A994" s="43">
        <v>1015</v>
      </c>
      <c r="B994" s="43" t="s">
        <v>158</v>
      </c>
      <c r="C994" s="99" t="s">
        <v>200</v>
      </c>
      <c r="D994" s="43" t="s">
        <v>168</v>
      </c>
    </row>
    <row r="995" spans="1:4" hidden="1" x14ac:dyDescent="0.15">
      <c r="A995" s="43">
        <v>1016</v>
      </c>
      <c r="B995" s="43" t="s">
        <v>143</v>
      </c>
      <c r="C995" s="99" t="s">
        <v>200</v>
      </c>
      <c r="D995" s="43" t="s">
        <v>168</v>
      </c>
    </row>
    <row r="996" spans="1:4" hidden="1" x14ac:dyDescent="0.15">
      <c r="A996" s="43">
        <v>1017</v>
      </c>
      <c r="B996" s="43" t="s">
        <v>157</v>
      </c>
      <c r="C996" s="99" t="s">
        <v>200</v>
      </c>
      <c r="D996" s="43" t="s">
        <v>168</v>
      </c>
    </row>
    <row r="997" spans="1:4" hidden="1" x14ac:dyDescent="0.15">
      <c r="A997" s="43">
        <v>1018</v>
      </c>
      <c r="B997" s="43" t="s">
        <v>144</v>
      </c>
      <c r="C997" s="99" t="s">
        <v>200</v>
      </c>
      <c r="D997" s="43" t="s">
        <v>168</v>
      </c>
    </row>
    <row r="998" spans="1:4" hidden="1" x14ac:dyDescent="0.15">
      <c r="A998" s="43">
        <v>1019</v>
      </c>
      <c r="B998" s="43" t="s">
        <v>139</v>
      </c>
      <c r="C998" s="99" t="s">
        <v>200</v>
      </c>
      <c r="D998" s="43" t="s">
        <v>168</v>
      </c>
    </row>
    <row r="999" spans="1:4" hidden="1" x14ac:dyDescent="0.15">
      <c r="A999" s="43">
        <v>1020</v>
      </c>
      <c r="B999" s="43" t="s">
        <v>149</v>
      </c>
      <c r="C999" s="99" t="s">
        <v>200</v>
      </c>
      <c r="D999" s="43" t="s">
        <v>164</v>
      </c>
    </row>
    <row r="1000" spans="1:4" hidden="1" x14ac:dyDescent="0.15">
      <c r="A1000" s="43">
        <v>1021</v>
      </c>
      <c r="B1000" s="43" t="s">
        <v>145</v>
      </c>
      <c r="C1000" s="99" t="s">
        <v>200</v>
      </c>
      <c r="D1000" s="43" t="s">
        <v>168</v>
      </c>
    </row>
    <row r="1001" spans="1:4" hidden="1" x14ac:dyDescent="0.15">
      <c r="A1001" s="43">
        <v>1022</v>
      </c>
      <c r="B1001" s="43" t="s">
        <v>180</v>
      </c>
      <c r="C1001" s="99" t="s">
        <v>200</v>
      </c>
      <c r="D1001" s="43" t="s">
        <v>168</v>
      </c>
    </row>
    <row r="1002" spans="1:4" hidden="1" x14ac:dyDescent="0.15">
      <c r="A1002" s="43">
        <v>1023</v>
      </c>
      <c r="B1002" s="43" t="s">
        <v>158</v>
      </c>
      <c r="C1002" s="99" t="s">
        <v>200</v>
      </c>
      <c r="D1002" s="43" t="s">
        <v>168</v>
      </c>
    </row>
    <row r="1003" spans="1:4" hidden="1" x14ac:dyDescent="0.15">
      <c r="A1003" s="43">
        <v>1024</v>
      </c>
      <c r="B1003" s="43" t="s">
        <v>142</v>
      </c>
      <c r="C1003" s="99" t="s">
        <v>200</v>
      </c>
      <c r="D1003" s="43" t="s">
        <v>168</v>
      </c>
    </row>
    <row r="1004" spans="1:4" hidden="1" x14ac:dyDescent="0.15">
      <c r="A1004" s="43">
        <v>1025</v>
      </c>
      <c r="B1004" s="43" t="s">
        <v>169</v>
      </c>
      <c r="C1004" s="99" t="s">
        <v>200</v>
      </c>
      <c r="D1004" s="43" t="s">
        <v>168</v>
      </c>
    </row>
    <row r="1005" spans="1:4" hidden="1" x14ac:dyDescent="0.15">
      <c r="A1005" s="43">
        <v>1026</v>
      </c>
      <c r="B1005" s="43" t="s">
        <v>160</v>
      </c>
      <c r="C1005" s="99" t="s">
        <v>200</v>
      </c>
      <c r="D1005" s="43" t="s">
        <v>168</v>
      </c>
    </row>
    <row r="1006" spans="1:4" hidden="1" x14ac:dyDescent="0.15">
      <c r="A1006" s="43">
        <v>1027</v>
      </c>
      <c r="B1006" s="43" t="s">
        <v>169</v>
      </c>
      <c r="C1006" s="99" t="s">
        <v>200</v>
      </c>
      <c r="D1006" s="43" t="s">
        <v>168</v>
      </c>
    </row>
    <row r="1007" spans="1:4" hidden="1" x14ac:dyDescent="0.15">
      <c r="A1007" s="43">
        <v>1028</v>
      </c>
      <c r="B1007" s="43" t="s">
        <v>155</v>
      </c>
      <c r="C1007" s="99" t="s">
        <v>200</v>
      </c>
      <c r="D1007" s="43" t="s">
        <v>168</v>
      </c>
    </row>
    <row r="1008" spans="1:4" hidden="1" x14ac:dyDescent="0.15">
      <c r="A1008" s="43">
        <v>1029</v>
      </c>
      <c r="B1008" s="43" t="s">
        <v>160</v>
      </c>
      <c r="C1008" s="99" t="s">
        <v>200</v>
      </c>
      <c r="D1008" s="43" t="s">
        <v>173</v>
      </c>
    </row>
    <row r="1009" spans="1:4" hidden="1" x14ac:dyDescent="0.15">
      <c r="A1009" s="43">
        <v>1030</v>
      </c>
      <c r="B1009" s="43" t="s">
        <v>160</v>
      </c>
      <c r="C1009" s="99" t="s">
        <v>200</v>
      </c>
      <c r="D1009" s="43" t="s">
        <v>173</v>
      </c>
    </row>
    <row r="1010" spans="1:4" hidden="1" x14ac:dyDescent="0.15">
      <c r="A1010" s="43">
        <v>1031</v>
      </c>
      <c r="B1010" s="43" t="s">
        <v>150</v>
      </c>
      <c r="C1010" s="99" t="s">
        <v>200</v>
      </c>
      <c r="D1010" s="43" t="s">
        <v>173</v>
      </c>
    </row>
    <row r="1011" spans="1:4" hidden="1" x14ac:dyDescent="0.15">
      <c r="A1011" s="43">
        <v>1032</v>
      </c>
      <c r="B1011" s="43" t="s">
        <v>148</v>
      </c>
      <c r="C1011" s="99" t="s">
        <v>200</v>
      </c>
      <c r="D1011" s="43" t="s">
        <v>173</v>
      </c>
    </row>
    <row r="1012" spans="1:4" hidden="1" x14ac:dyDescent="0.15">
      <c r="A1012" s="43">
        <v>1033</v>
      </c>
      <c r="B1012" s="43" t="s">
        <v>154</v>
      </c>
      <c r="C1012" s="99" t="s">
        <v>200</v>
      </c>
      <c r="D1012" s="43" t="s">
        <v>173</v>
      </c>
    </row>
    <row r="1013" spans="1:4" hidden="1" x14ac:dyDescent="0.15">
      <c r="A1013" s="43">
        <v>1034</v>
      </c>
      <c r="B1013" s="43" t="s">
        <v>158</v>
      </c>
      <c r="C1013" s="99" t="s">
        <v>200</v>
      </c>
      <c r="D1013" s="43" t="s">
        <v>173</v>
      </c>
    </row>
    <row r="1014" spans="1:4" hidden="1" x14ac:dyDescent="0.15">
      <c r="A1014" s="43">
        <v>1035</v>
      </c>
      <c r="B1014" s="43" t="s">
        <v>143</v>
      </c>
      <c r="C1014" s="99" t="s">
        <v>200</v>
      </c>
      <c r="D1014" s="43" t="s">
        <v>173</v>
      </c>
    </row>
    <row r="1015" spans="1:4" hidden="1" x14ac:dyDescent="0.15">
      <c r="A1015" s="43">
        <v>1036</v>
      </c>
      <c r="B1015" s="43" t="s">
        <v>143</v>
      </c>
      <c r="C1015" s="99" t="s">
        <v>200</v>
      </c>
      <c r="D1015" s="43" t="s">
        <v>173</v>
      </c>
    </row>
    <row r="1016" spans="1:4" hidden="1" x14ac:dyDescent="0.15">
      <c r="A1016" s="43">
        <v>1037</v>
      </c>
      <c r="B1016" s="43" t="s">
        <v>169</v>
      </c>
      <c r="C1016" s="99" t="s">
        <v>200</v>
      </c>
      <c r="D1016" s="43" t="s">
        <v>173</v>
      </c>
    </row>
    <row r="1017" spans="1:4" hidden="1" x14ac:dyDescent="0.15">
      <c r="A1017" s="43">
        <v>1038</v>
      </c>
      <c r="B1017" s="43" t="s">
        <v>156</v>
      </c>
      <c r="C1017" s="99" t="s">
        <v>200</v>
      </c>
      <c r="D1017" s="43" t="s">
        <v>173</v>
      </c>
    </row>
    <row r="1018" spans="1:4" hidden="1" x14ac:dyDescent="0.15">
      <c r="A1018" s="43">
        <v>1041</v>
      </c>
      <c r="B1018" s="43" t="s">
        <v>169</v>
      </c>
      <c r="C1018" s="99" t="s">
        <v>201</v>
      </c>
      <c r="D1018" s="43" t="s">
        <v>185</v>
      </c>
    </row>
    <row r="1019" spans="1:4" hidden="1" x14ac:dyDescent="0.15">
      <c r="A1019" s="43">
        <v>1042</v>
      </c>
      <c r="B1019" s="43" t="s">
        <v>139</v>
      </c>
      <c r="C1019" s="99" t="s">
        <v>201</v>
      </c>
      <c r="D1019" s="43" t="s">
        <v>146</v>
      </c>
    </row>
    <row r="1020" spans="1:4" hidden="1" x14ac:dyDescent="0.15">
      <c r="A1020" s="43">
        <v>1043</v>
      </c>
      <c r="B1020" s="43" t="s">
        <v>142</v>
      </c>
      <c r="C1020" s="99" t="s">
        <v>201</v>
      </c>
      <c r="D1020" s="43" t="s">
        <v>176</v>
      </c>
    </row>
    <row r="1021" spans="1:4" hidden="1" x14ac:dyDescent="0.15">
      <c r="A1021" s="43">
        <v>1044</v>
      </c>
      <c r="B1021" s="43" t="s">
        <v>155</v>
      </c>
      <c r="C1021" s="99" t="s">
        <v>201</v>
      </c>
      <c r="D1021" s="43" t="s">
        <v>146</v>
      </c>
    </row>
    <row r="1022" spans="1:4" hidden="1" x14ac:dyDescent="0.15">
      <c r="A1022" s="43">
        <v>1045</v>
      </c>
      <c r="B1022" s="43" t="s">
        <v>165</v>
      </c>
      <c r="C1022" s="99" t="s">
        <v>201</v>
      </c>
      <c r="D1022" s="43" t="s">
        <v>146</v>
      </c>
    </row>
    <row r="1023" spans="1:4" hidden="1" x14ac:dyDescent="0.15">
      <c r="A1023" s="43">
        <v>1046</v>
      </c>
      <c r="B1023" s="43" t="s">
        <v>143</v>
      </c>
      <c r="C1023" s="99" t="s">
        <v>201</v>
      </c>
      <c r="D1023" s="43" t="s">
        <v>146</v>
      </c>
    </row>
    <row r="1024" spans="1:4" hidden="1" x14ac:dyDescent="0.15">
      <c r="A1024" s="43">
        <v>1047</v>
      </c>
      <c r="B1024" s="43" t="s">
        <v>144</v>
      </c>
      <c r="C1024" s="99" t="s">
        <v>201</v>
      </c>
      <c r="D1024" s="43" t="s">
        <v>146</v>
      </c>
    </row>
    <row r="1025" spans="1:4" hidden="1" x14ac:dyDescent="0.15">
      <c r="A1025" s="43">
        <v>1048</v>
      </c>
      <c r="B1025" s="43" t="s">
        <v>152</v>
      </c>
      <c r="C1025" s="99" t="s">
        <v>201</v>
      </c>
      <c r="D1025" s="43" t="s">
        <v>146</v>
      </c>
    </row>
    <row r="1026" spans="1:4" hidden="1" x14ac:dyDescent="0.15">
      <c r="A1026" s="43">
        <v>1049</v>
      </c>
      <c r="B1026" s="43" t="s">
        <v>174</v>
      </c>
      <c r="C1026" s="99" t="s">
        <v>201</v>
      </c>
      <c r="D1026" s="43" t="s">
        <v>146</v>
      </c>
    </row>
    <row r="1027" spans="1:4" hidden="1" x14ac:dyDescent="0.15">
      <c r="A1027" s="43">
        <v>1050</v>
      </c>
      <c r="B1027" s="43" t="s">
        <v>150</v>
      </c>
      <c r="C1027" s="99" t="s">
        <v>201</v>
      </c>
      <c r="D1027" s="43" t="s">
        <v>146</v>
      </c>
    </row>
    <row r="1028" spans="1:4" hidden="1" x14ac:dyDescent="0.15">
      <c r="A1028" s="43">
        <v>1051</v>
      </c>
      <c r="B1028" s="43" t="s">
        <v>139</v>
      </c>
      <c r="C1028" s="99" t="s">
        <v>201</v>
      </c>
      <c r="D1028" s="43" t="s">
        <v>146</v>
      </c>
    </row>
    <row r="1029" spans="1:4" hidden="1" x14ac:dyDescent="0.15">
      <c r="A1029" s="43">
        <v>1052</v>
      </c>
      <c r="B1029" s="43" t="s">
        <v>160</v>
      </c>
      <c r="C1029" s="99" t="s">
        <v>201</v>
      </c>
      <c r="D1029" s="43" t="s">
        <v>146</v>
      </c>
    </row>
    <row r="1030" spans="1:4" hidden="1" x14ac:dyDescent="0.15">
      <c r="A1030" s="43">
        <v>1053</v>
      </c>
      <c r="B1030" s="43" t="s">
        <v>171</v>
      </c>
      <c r="C1030" s="99" t="s">
        <v>201</v>
      </c>
      <c r="D1030" s="43" t="s">
        <v>146</v>
      </c>
    </row>
    <row r="1031" spans="1:4" hidden="1" x14ac:dyDescent="0.15">
      <c r="A1031" s="43">
        <v>1054</v>
      </c>
      <c r="B1031" s="43" t="s">
        <v>158</v>
      </c>
      <c r="C1031" s="99" t="s">
        <v>201</v>
      </c>
      <c r="D1031" s="43" t="s">
        <v>146</v>
      </c>
    </row>
    <row r="1032" spans="1:4" hidden="1" x14ac:dyDescent="0.15">
      <c r="A1032" s="43">
        <v>1055</v>
      </c>
      <c r="B1032" s="43" t="s">
        <v>161</v>
      </c>
      <c r="C1032" s="99" t="s">
        <v>201</v>
      </c>
      <c r="D1032" s="43" t="s">
        <v>146</v>
      </c>
    </row>
    <row r="1033" spans="1:4" hidden="1" x14ac:dyDescent="0.15">
      <c r="A1033" s="43">
        <v>1056</v>
      </c>
      <c r="B1033" s="43" t="s">
        <v>144</v>
      </c>
      <c r="C1033" s="99" t="s">
        <v>201</v>
      </c>
      <c r="D1033" s="43" t="s">
        <v>146</v>
      </c>
    </row>
    <row r="1034" spans="1:4" hidden="1" x14ac:dyDescent="0.15">
      <c r="A1034" s="43">
        <v>1057</v>
      </c>
      <c r="B1034" s="43" t="s">
        <v>160</v>
      </c>
      <c r="C1034" s="99" t="s">
        <v>201</v>
      </c>
      <c r="D1034" s="43" t="s">
        <v>146</v>
      </c>
    </row>
    <row r="1035" spans="1:4" hidden="1" x14ac:dyDescent="0.15">
      <c r="A1035" s="43">
        <v>1058</v>
      </c>
      <c r="B1035" s="43" t="s">
        <v>155</v>
      </c>
      <c r="C1035" s="99" t="s">
        <v>201</v>
      </c>
      <c r="D1035" s="43" t="s">
        <v>146</v>
      </c>
    </row>
    <row r="1036" spans="1:4" hidden="1" x14ac:dyDescent="0.15">
      <c r="A1036" s="43">
        <v>1059</v>
      </c>
      <c r="B1036" s="43" t="s">
        <v>174</v>
      </c>
      <c r="C1036" s="99" t="s">
        <v>201</v>
      </c>
      <c r="D1036" s="43" t="s">
        <v>146</v>
      </c>
    </row>
    <row r="1037" spans="1:4" hidden="1" x14ac:dyDescent="0.15">
      <c r="A1037" s="43">
        <v>1060</v>
      </c>
      <c r="B1037" s="43" t="s">
        <v>150</v>
      </c>
      <c r="C1037" s="99" t="s">
        <v>201</v>
      </c>
      <c r="D1037" s="43" t="s">
        <v>146</v>
      </c>
    </row>
    <row r="1038" spans="1:4" hidden="1" x14ac:dyDescent="0.15">
      <c r="A1038" s="43">
        <v>1061</v>
      </c>
      <c r="B1038" s="43" t="s">
        <v>155</v>
      </c>
      <c r="C1038" s="99" t="s">
        <v>201</v>
      </c>
      <c r="D1038" s="43" t="s">
        <v>164</v>
      </c>
    </row>
    <row r="1039" spans="1:4" hidden="1" x14ac:dyDescent="0.15">
      <c r="A1039" s="43">
        <v>1062</v>
      </c>
      <c r="B1039" s="43" t="s">
        <v>147</v>
      </c>
      <c r="C1039" s="99" t="s">
        <v>201</v>
      </c>
      <c r="D1039" s="43" t="s">
        <v>164</v>
      </c>
    </row>
    <row r="1040" spans="1:4" hidden="1" x14ac:dyDescent="0.15">
      <c r="A1040" s="43">
        <v>1063</v>
      </c>
      <c r="B1040" s="43" t="s">
        <v>159</v>
      </c>
      <c r="C1040" s="99" t="s">
        <v>201</v>
      </c>
      <c r="D1040" s="43" t="s">
        <v>164</v>
      </c>
    </row>
    <row r="1041" spans="1:4" hidden="1" x14ac:dyDescent="0.15">
      <c r="A1041" s="43">
        <v>1064</v>
      </c>
      <c r="B1041" s="43" t="s">
        <v>149</v>
      </c>
      <c r="C1041" s="99" t="s">
        <v>201</v>
      </c>
      <c r="D1041" s="43" t="s">
        <v>164</v>
      </c>
    </row>
    <row r="1042" spans="1:4" hidden="1" x14ac:dyDescent="0.15">
      <c r="A1042" s="43">
        <v>1065</v>
      </c>
      <c r="B1042" s="43" t="s">
        <v>149</v>
      </c>
      <c r="C1042" s="99" t="s">
        <v>201</v>
      </c>
      <c r="D1042" s="43" t="s">
        <v>164</v>
      </c>
    </row>
    <row r="1043" spans="1:4" hidden="1" x14ac:dyDescent="0.15">
      <c r="A1043" s="43">
        <v>1066</v>
      </c>
      <c r="B1043" s="43" t="s">
        <v>169</v>
      </c>
      <c r="C1043" s="99" t="s">
        <v>201</v>
      </c>
      <c r="D1043" s="43" t="s">
        <v>164</v>
      </c>
    </row>
    <row r="1044" spans="1:4" hidden="1" x14ac:dyDescent="0.15">
      <c r="A1044" s="43">
        <v>1067</v>
      </c>
      <c r="B1044" s="43" t="s">
        <v>143</v>
      </c>
      <c r="C1044" s="99" t="s">
        <v>201</v>
      </c>
      <c r="D1044" s="43" t="s">
        <v>164</v>
      </c>
    </row>
    <row r="1045" spans="1:4" hidden="1" x14ac:dyDescent="0.15">
      <c r="A1045" s="43">
        <v>1068</v>
      </c>
      <c r="B1045" s="43" t="s">
        <v>163</v>
      </c>
      <c r="C1045" s="99" t="s">
        <v>201</v>
      </c>
      <c r="D1045" s="43" t="s">
        <v>164</v>
      </c>
    </row>
    <row r="1046" spans="1:4" hidden="1" x14ac:dyDescent="0.15">
      <c r="A1046" s="43">
        <v>1069</v>
      </c>
      <c r="B1046" s="43" t="s">
        <v>157</v>
      </c>
      <c r="C1046" s="99" t="s">
        <v>201</v>
      </c>
      <c r="D1046" s="43" t="s">
        <v>164</v>
      </c>
    </row>
    <row r="1047" spans="1:4" hidden="1" x14ac:dyDescent="0.15">
      <c r="A1047" s="43">
        <v>1070</v>
      </c>
      <c r="B1047" s="43" t="s">
        <v>160</v>
      </c>
      <c r="C1047" s="99" t="s">
        <v>201</v>
      </c>
      <c r="D1047" s="43" t="s">
        <v>168</v>
      </c>
    </row>
    <row r="1048" spans="1:4" hidden="1" x14ac:dyDescent="0.15">
      <c r="A1048" s="43">
        <v>1071</v>
      </c>
      <c r="B1048" s="43" t="s">
        <v>156</v>
      </c>
      <c r="C1048" s="99" t="s">
        <v>201</v>
      </c>
      <c r="D1048" s="43" t="s">
        <v>168</v>
      </c>
    </row>
    <row r="1049" spans="1:4" hidden="1" x14ac:dyDescent="0.15">
      <c r="A1049" s="43">
        <v>1072</v>
      </c>
      <c r="B1049" s="43" t="s">
        <v>174</v>
      </c>
      <c r="C1049" s="99" t="s">
        <v>201</v>
      </c>
      <c r="D1049" s="43" t="s">
        <v>168</v>
      </c>
    </row>
    <row r="1050" spans="1:4" hidden="1" x14ac:dyDescent="0.15">
      <c r="A1050" s="43">
        <v>1073</v>
      </c>
      <c r="B1050" s="43" t="s">
        <v>144</v>
      </c>
      <c r="C1050" s="99" t="s">
        <v>201</v>
      </c>
      <c r="D1050" s="43" t="s">
        <v>168</v>
      </c>
    </row>
    <row r="1051" spans="1:4" hidden="1" x14ac:dyDescent="0.15">
      <c r="A1051" s="43">
        <v>1074</v>
      </c>
      <c r="B1051" s="43" t="s">
        <v>142</v>
      </c>
      <c r="C1051" s="99" t="s">
        <v>201</v>
      </c>
      <c r="D1051" s="43" t="s">
        <v>168</v>
      </c>
    </row>
    <row r="1052" spans="1:4" hidden="1" x14ac:dyDescent="0.15">
      <c r="A1052" s="43">
        <v>1075</v>
      </c>
      <c r="B1052" s="43" t="s">
        <v>167</v>
      </c>
      <c r="C1052" s="99" t="s">
        <v>201</v>
      </c>
      <c r="D1052" s="43" t="s">
        <v>168</v>
      </c>
    </row>
    <row r="1053" spans="1:4" hidden="1" x14ac:dyDescent="0.15">
      <c r="A1053" s="43">
        <v>1076</v>
      </c>
      <c r="B1053" s="43" t="s">
        <v>139</v>
      </c>
      <c r="C1053" s="99" t="s">
        <v>201</v>
      </c>
      <c r="D1053" s="43" t="s">
        <v>168</v>
      </c>
    </row>
    <row r="1054" spans="1:4" hidden="1" x14ac:dyDescent="0.15">
      <c r="A1054" s="43">
        <v>1077</v>
      </c>
      <c r="B1054" s="43" t="s">
        <v>142</v>
      </c>
      <c r="C1054" s="99" t="s">
        <v>201</v>
      </c>
      <c r="D1054" s="43" t="s">
        <v>168</v>
      </c>
    </row>
    <row r="1055" spans="1:4" hidden="1" x14ac:dyDescent="0.15">
      <c r="A1055" s="43">
        <v>1078</v>
      </c>
      <c r="B1055" s="43" t="s">
        <v>156</v>
      </c>
      <c r="C1055" s="99" t="s">
        <v>201</v>
      </c>
      <c r="D1055" s="43" t="s">
        <v>168</v>
      </c>
    </row>
    <row r="1056" spans="1:4" hidden="1" x14ac:dyDescent="0.15">
      <c r="A1056" s="43">
        <v>1079</v>
      </c>
      <c r="B1056" s="43" t="s">
        <v>149</v>
      </c>
      <c r="C1056" s="99" t="s">
        <v>201</v>
      </c>
      <c r="D1056" s="43" t="s">
        <v>168</v>
      </c>
    </row>
    <row r="1057" spans="1:4" hidden="1" x14ac:dyDescent="0.15">
      <c r="A1057" s="43">
        <v>1080</v>
      </c>
      <c r="B1057" s="43" t="s">
        <v>163</v>
      </c>
      <c r="C1057" s="99" t="s">
        <v>201</v>
      </c>
      <c r="D1057" s="43" t="s">
        <v>168</v>
      </c>
    </row>
    <row r="1058" spans="1:4" hidden="1" x14ac:dyDescent="0.15">
      <c r="A1058" s="43">
        <v>1081</v>
      </c>
      <c r="B1058" s="43" t="s">
        <v>171</v>
      </c>
      <c r="C1058" s="99" t="s">
        <v>201</v>
      </c>
      <c r="D1058" s="43" t="s">
        <v>168</v>
      </c>
    </row>
    <row r="1059" spans="1:4" hidden="1" x14ac:dyDescent="0.15">
      <c r="A1059" s="43">
        <v>1082</v>
      </c>
      <c r="B1059" s="43" t="s">
        <v>169</v>
      </c>
      <c r="C1059" s="99" t="s">
        <v>201</v>
      </c>
      <c r="D1059" s="43" t="s">
        <v>168</v>
      </c>
    </row>
    <row r="1060" spans="1:4" hidden="1" x14ac:dyDescent="0.15">
      <c r="A1060" s="43">
        <v>1083</v>
      </c>
      <c r="B1060" s="43" t="s">
        <v>161</v>
      </c>
      <c r="C1060" s="99" t="s">
        <v>201</v>
      </c>
      <c r="D1060" s="43" t="s">
        <v>168</v>
      </c>
    </row>
    <row r="1061" spans="1:4" hidden="1" x14ac:dyDescent="0.15">
      <c r="A1061" s="43">
        <v>1084</v>
      </c>
      <c r="B1061" s="43" t="s">
        <v>145</v>
      </c>
      <c r="C1061" s="99" t="s">
        <v>201</v>
      </c>
      <c r="D1061" s="43" t="s">
        <v>168</v>
      </c>
    </row>
    <row r="1062" spans="1:4" hidden="1" x14ac:dyDescent="0.15">
      <c r="A1062" s="43">
        <v>1085</v>
      </c>
      <c r="B1062" s="43" t="s">
        <v>139</v>
      </c>
      <c r="C1062" s="99" t="s">
        <v>201</v>
      </c>
      <c r="D1062" s="43" t="s">
        <v>173</v>
      </c>
    </row>
    <row r="1063" spans="1:4" hidden="1" x14ac:dyDescent="0.15">
      <c r="A1063" s="43">
        <v>1086</v>
      </c>
      <c r="B1063" s="43" t="s">
        <v>154</v>
      </c>
      <c r="C1063" s="99" t="s">
        <v>201</v>
      </c>
      <c r="D1063" s="43" t="s">
        <v>173</v>
      </c>
    </row>
    <row r="1064" spans="1:4" hidden="1" x14ac:dyDescent="0.15">
      <c r="A1064" s="43">
        <v>1087</v>
      </c>
      <c r="B1064" s="43" t="s">
        <v>167</v>
      </c>
      <c r="C1064" s="99" t="s">
        <v>201</v>
      </c>
      <c r="D1064" s="43" t="s">
        <v>173</v>
      </c>
    </row>
    <row r="1065" spans="1:4" hidden="1" x14ac:dyDescent="0.15">
      <c r="A1065" s="43">
        <v>1088</v>
      </c>
      <c r="B1065" s="43" t="s">
        <v>160</v>
      </c>
      <c r="C1065" s="99" t="s">
        <v>201</v>
      </c>
      <c r="D1065" s="43" t="s">
        <v>173</v>
      </c>
    </row>
    <row r="1066" spans="1:4" hidden="1" x14ac:dyDescent="0.15">
      <c r="A1066" s="43">
        <v>1089</v>
      </c>
      <c r="B1066" s="43" t="s">
        <v>179</v>
      </c>
      <c r="C1066" s="99" t="s">
        <v>201</v>
      </c>
      <c r="D1066" s="43" t="s">
        <v>173</v>
      </c>
    </row>
    <row r="1067" spans="1:4" hidden="1" x14ac:dyDescent="0.15">
      <c r="A1067" s="43">
        <v>1090</v>
      </c>
      <c r="B1067" s="43" t="s">
        <v>161</v>
      </c>
      <c r="C1067" s="99" t="s">
        <v>201</v>
      </c>
      <c r="D1067" s="43" t="s">
        <v>173</v>
      </c>
    </row>
    <row r="1068" spans="1:4" hidden="1" x14ac:dyDescent="0.15">
      <c r="A1068" s="43">
        <v>1091</v>
      </c>
      <c r="B1068" s="43" t="s">
        <v>147</v>
      </c>
      <c r="C1068" s="99" t="s">
        <v>202</v>
      </c>
      <c r="D1068" s="43" t="s">
        <v>146</v>
      </c>
    </row>
    <row r="1069" spans="1:4" hidden="1" x14ac:dyDescent="0.15">
      <c r="A1069" s="43">
        <v>1092</v>
      </c>
      <c r="B1069" s="43" t="s">
        <v>160</v>
      </c>
      <c r="C1069" s="99" t="s">
        <v>202</v>
      </c>
      <c r="D1069" s="43" t="s">
        <v>146</v>
      </c>
    </row>
    <row r="1070" spans="1:4" hidden="1" x14ac:dyDescent="0.15">
      <c r="A1070" s="43">
        <v>1093</v>
      </c>
      <c r="B1070" s="43" t="s">
        <v>169</v>
      </c>
      <c r="C1070" s="99" t="s">
        <v>202</v>
      </c>
      <c r="D1070" s="43" t="s">
        <v>146</v>
      </c>
    </row>
    <row r="1071" spans="1:4" hidden="1" x14ac:dyDescent="0.15">
      <c r="A1071" s="43">
        <v>1094</v>
      </c>
      <c r="B1071" s="43" t="s">
        <v>158</v>
      </c>
      <c r="C1071" s="99" t="s">
        <v>202</v>
      </c>
      <c r="D1071" s="43" t="s">
        <v>146</v>
      </c>
    </row>
    <row r="1072" spans="1:4" hidden="1" x14ac:dyDescent="0.15">
      <c r="A1072" s="43">
        <v>1095</v>
      </c>
      <c r="B1072" s="43" t="s">
        <v>149</v>
      </c>
      <c r="C1072" s="99" t="s">
        <v>202</v>
      </c>
      <c r="D1072" s="43" t="s">
        <v>164</v>
      </c>
    </row>
    <row r="1073" spans="1:4" hidden="1" x14ac:dyDescent="0.15">
      <c r="A1073" s="43">
        <v>1096</v>
      </c>
      <c r="B1073" s="43" t="s">
        <v>160</v>
      </c>
      <c r="C1073" s="99" t="s">
        <v>202</v>
      </c>
      <c r="D1073" s="43" t="s">
        <v>164</v>
      </c>
    </row>
    <row r="1074" spans="1:4" hidden="1" x14ac:dyDescent="0.15">
      <c r="A1074" s="43">
        <v>1097</v>
      </c>
      <c r="B1074" s="43" t="s">
        <v>174</v>
      </c>
      <c r="C1074" s="99" t="s">
        <v>202</v>
      </c>
      <c r="D1074" s="43" t="s">
        <v>164</v>
      </c>
    </row>
    <row r="1075" spans="1:4" hidden="1" x14ac:dyDescent="0.15">
      <c r="A1075" s="43">
        <v>1098</v>
      </c>
      <c r="B1075" s="43" t="s">
        <v>165</v>
      </c>
      <c r="C1075" s="99" t="s">
        <v>202</v>
      </c>
      <c r="D1075" s="43" t="s">
        <v>164</v>
      </c>
    </row>
    <row r="1076" spans="1:4" hidden="1" x14ac:dyDescent="0.15">
      <c r="A1076" s="43">
        <v>1099</v>
      </c>
      <c r="B1076" s="43" t="s">
        <v>145</v>
      </c>
      <c r="C1076" s="99" t="s">
        <v>202</v>
      </c>
      <c r="D1076" s="43" t="s">
        <v>164</v>
      </c>
    </row>
    <row r="1077" spans="1:4" hidden="1" x14ac:dyDescent="0.15">
      <c r="A1077" s="43">
        <v>1100</v>
      </c>
      <c r="B1077" s="43" t="s">
        <v>145</v>
      </c>
      <c r="C1077" s="99" t="s">
        <v>202</v>
      </c>
      <c r="D1077" s="43" t="s">
        <v>164</v>
      </c>
    </row>
    <row r="1078" spans="1:4" hidden="1" x14ac:dyDescent="0.15">
      <c r="A1078" s="43">
        <v>1101</v>
      </c>
      <c r="B1078" s="43" t="s">
        <v>158</v>
      </c>
      <c r="C1078" s="99" t="s">
        <v>202</v>
      </c>
      <c r="D1078" s="43" t="s">
        <v>164</v>
      </c>
    </row>
    <row r="1079" spans="1:4" hidden="1" x14ac:dyDescent="0.15">
      <c r="A1079" s="43">
        <v>1102</v>
      </c>
      <c r="B1079" s="43" t="s">
        <v>160</v>
      </c>
      <c r="C1079" s="99" t="s">
        <v>202</v>
      </c>
      <c r="D1079" s="43" t="s">
        <v>168</v>
      </c>
    </row>
    <row r="1080" spans="1:4" hidden="1" x14ac:dyDescent="0.15">
      <c r="A1080" s="43">
        <v>1103</v>
      </c>
      <c r="B1080" s="43" t="s">
        <v>142</v>
      </c>
      <c r="C1080" s="99" t="s">
        <v>202</v>
      </c>
      <c r="D1080" s="43" t="s">
        <v>168</v>
      </c>
    </row>
    <row r="1081" spans="1:4" hidden="1" x14ac:dyDescent="0.15">
      <c r="A1081" s="43">
        <v>1104</v>
      </c>
      <c r="B1081" s="43" t="s">
        <v>166</v>
      </c>
      <c r="C1081" s="99" t="s">
        <v>202</v>
      </c>
      <c r="D1081" s="43" t="s">
        <v>168</v>
      </c>
    </row>
    <row r="1082" spans="1:4" hidden="1" x14ac:dyDescent="0.15">
      <c r="A1082" s="43">
        <v>1105</v>
      </c>
      <c r="B1082" s="43" t="s">
        <v>167</v>
      </c>
      <c r="C1082" s="99" t="s">
        <v>202</v>
      </c>
      <c r="D1082" s="43" t="s">
        <v>168</v>
      </c>
    </row>
    <row r="1083" spans="1:4" hidden="1" x14ac:dyDescent="0.15">
      <c r="A1083" s="43">
        <v>1106</v>
      </c>
      <c r="B1083" s="43" t="s">
        <v>139</v>
      </c>
      <c r="C1083" s="99" t="s">
        <v>202</v>
      </c>
      <c r="D1083" s="43" t="s">
        <v>168</v>
      </c>
    </row>
    <row r="1084" spans="1:4" hidden="1" x14ac:dyDescent="0.15">
      <c r="A1084" s="43">
        <v>1107</v>
      </c>
      <c r="B1084" s="43" t="s">
        <v>158</v>
      </c>
      <c r="C1084" s="99" t="s">
        <v>202</v>
      </c>
      <c r="D1084" s="43" t="s">
        <v>168</v>
      </c>
    </row>
    <row r="1085" spans="1:4" hidden="1" x14ac:dyDescent="0.15">
      <c r="A1085" s="43">
        <v>1108</v>
      </c>
      <c r="B1085" s="43" t="s">
        <v>158</v>
      </c>
      <c r="C1085" s="99" t="s">
        <v>202</v>
      </c>
      <c r="D1085" s="43" t="s">
        <v>168</v>
      </c>
    </row>
    <row r="1086" spans="1:4" hidden="1" x14ac:dyDescent="0.15">
      <c r="A1086" s="43">
        <v>1109</v>
      </c>
      <c r="B1086" s="43" t="s">
        <v>159</v>
      </c>
      <c r="C1086" s="99" t="s">
        <v>202</v>
      </c>
      <c r="D1086" s="43" t="s">
        <v>168</v>
      </c>
    </row>
    <row r="1087" spans="1:4" hidden="1" x14ac:dyDescent="0.15">
      <c r="A1087" s="43">
        <v>1110</v>
      </c>
      <c r="B1087" s="43" t="s">
        <v>139</v>
      </c>
      <c r="C1087" s="99" t="s">
        <v>203</v>
      </c>
      <c r="D1087" s="43" t="s">
        <v>146</v>
      </c>
    </row>
    <row r="1088" spans="1:4" hidden="1" x14ac:dyDescent="0.15">
      <c r="A1088" s="43">
        <v>1111</v>
      </c>
      <c r="B1088" s="43" t="s">
        <v>152</v>
      </c>
      <c r="C1088" s="99" t="s">
        <v>203</v>
      </c>
      <c r="D1088" s="43" t="s">
        <v>146</v>
      </c>
    </row>
    <row r="1089" spans="1:4" hidden="1" x14ac:dyDescent="0.15">
      <c r="A1089" s="43">
        <v>1112</v>
      </c>
      <c r="B1089" s="43" t="s">
        <v>167</v>
      </c>
      <c r="C1089" s="99" t="s">
        <v>203</v>
      </c>
      <c r="D1089" s="43" t="s">
        <v>164</v>
      </c>
    </row>
    <row r="1090" spans="1:4" hidden="1" x14ac:dyDescent="0.15">
      <c r="A1090" s="43">
        <v>1113</v>
      </c>
      <c r="B1090" s="43" t="s">
        <v>158</v>
      </c>
      <c r="C1090" s="99" t="s">
        <v>203</v>
      </c>
      <c r="D1090" s="43" t="s">
        <v>164</v>
      </c>
    </row>
    <row r="1091" spans="1:4" hidden="1" x14ac:dyDescent="0.15">
      <c r="A1091" s="43">
        <v>1114</v>
      </c>
      <c r="B1091" s="43" t="s">
        <v>149</v>
      </c>
      <c r="C1091" s="99" t="s">
        <v>203</v>
      </c>
      <c r="D1091" s="43" t="s">
        <v>164</v>
      </c>
    </row>
    <row r="1092" spans="1:4" hidden="1" x14ac:dyDescent="0.15">
      <c r="A1092" s="43">
        <v>1115</v>
      </c>
      <c r="B1092" s="43" t="s">
        <v>150</v>
      </c>
      <c r="C1092" s="99" t="s">
        <v>203</v>
      </c>
      <c r="D1092" s="43" t="s">
        <v>164</v>
      </c>
    </row>
    <row r="1093" spans="1:4" hidden="1" x14ac:dyDescent="0.15">
      <c r="A1093" s="43">
        <v>1116</v>
      </c>
      <c r="B1093" s="43" t="s">
        <v>149</v>
      </c>
      <c r="C1093" s="99" t="s">
        <v>203</v>
      </c>
      <c r="D1093" s="43" t="s">
        <v>168</v>
      </c>
    </row>
    <row r="1094" spans="1:4" hidden="1" x14ac:dyDescent="0.15">
      <c r="A1094" s="43">
        <v>1117</v>
      </c>
      <c r="B1094" s="43" t="s">
        <v>167</v>
      </c>
      <c r="C1094" s="99" t="s">
        <v>203</v>
      </c>
      <c r="D1094" s="43" t="s">
        <v>168</v>
      </c>
    </row>
    <row r="1095" spans="1:4" hidden="1" x14ac:dyDescent="0.15">
      <c r="A1095" s="43">
        <v>1118</v>
      </c>
      <c r="B1095" s="43" t="s">
        <v>143</v>
      </c>
      <c r="C1095" s="99" t="s">
        <v>203</v>
      </c>
      <c r="D1095" s="43" t="s">
        <v>168</v>
      </c>
    </row>
    <row r="1096" spans="1:4" hidden="1" x14ac:dyDescent="0.15">
      <c r="A1096" s="43">
        <v>1119</v>
      </c>
      <c r="B1096" s="43" t="s">
        <v>151</v>
      </c>
      <c r="C1096" s="99" t="s">
        <v>203</v>
      </c>
      <c r="D1096" s="43" t="s">
        <v>168</v>
      </c>
    </row>
    <row r="1097" spans="1:4" hidden="1" x14ac:dyDescent="0.15">
      <c r="A1097" s="43">
        <v>1120</v>
      </c>
      <c r="B1097" s="43" t="s">
        <v>142</v>
      </c>
      <c r="C1097" s="99" t="s">
        <v>203</v>
      </c>
      <c r="D1097" s="43" t="s">
        <v>168</v>
      </c>
    </row>
    <row r="1098" spans="1:4" hidden="1" x14ac:dyDescent="0.15">
      <c r="A1098" s="43">
        <v>1121</v>
      </c>
      <c r="B1098" s="43" t="s">
        <v>161</v>
      </c>
      <c r="C1098" s="99" t="s">
        <v>203</v>
      </c>
      <c r="D1098" s="43" t="s">
        <v>168</v>
      </c>
    </row>
    <row r="1099" spans="1:4" hidden="1" x14ac:dyDescent="0.15">
      <c r="A1099" s="43">
        <v>1122</v>
      </c>
      <c r="B1099" s="43" t="s">
        <v>144</v>
      </c>
      <c r="C1099" s="99" t="s">
        <v>203</v>
      </c>
      <c r="D1099" s="43" t="s">
        <v>168</v>
      </c>
    </row>
    <row r="1100" spans="1:4" hidden="1" x14ac:dyDescent="0.15">
      <c r="A1100" s="43">
        <v>1123</v>
      </c>
      <c r="B1100" s="43" t="s">
        <v>147</v>
      </c>
      <c r="C1100" s="99" t="s">
        <v>203</v>
      </c>
      <c r="D1100" s="43" t="s">
        <v>168</v>
      </c>
    </row>
    <row r="1101" spans="1:4" hidden="1" x14ac:dyDescent="0.15">
      <c r="A1101" s="43">
        <v>1124</v>
      </c>
      <c r="B1101" s="43" t="s">
        <v>160</v>
      </c>
      <c r="C1101" s="99" t="s">
        <v>203</v>
      </c>
      <c r="D1101" s="43" t="s">
        <v>168</v>
      </c>
    </row>
    <row r="1102" spans="1:4" hidden="1" x14ac:dyDescent="0.15">
      <c r="A1102" s="43">
        <v>1125</v>
      </c>
      <c r="B1102" s="43" t="s">
        <v>172</v>
      </c>
      <c r="C1102" s="99" t="s">
        <v>204</v>
      </c>
      <c r="D1102" s="43" t="s">
        <v>176</v>
      </c>
    </row>
    <row r="1103" spans="1:4" hidden="1" x14ac:dyDescent="0.15">
      <c r="A1103" s="43">
        <v>1126</v>
      </c>
      <c r="B1103" s="43" t="s">
        <v>143</v>
      </c>
      <c r="C1103" s="99" t="s">
        <v>204</v>
      </c>
      <c r="D1103" s="43" t="s">
        <v>176</v>
      </c>
    </row>
    <row r="1104" spans="1:4" hidden="1" x14ac:dyDescent="0.15">
      <c r="A1104" s="43">
        <v>1127</v>
      </c>
      <c r="B1104" s="43" t="s">
        <v>142</v>
      </c>
      <c r="C1104" s="99" t="s">
        <v>204</v>
      </c>
      <c r="D1104" s="43" t="s">
        <v>146</v>
      </c>
    </row>
    <row r="1105" spans="1:4" hidden="1" x14ac:dyDescent="0.15">
      <c r="A1105" s="43">
        <v>1128</v>
      </c>
      <c r="B1105" s="43" t="s">
        <v>167</v>
      </c>
      <c r="C1105" s="99" t="s">
        <v>204</v>
      </c>
      <c r="D1105" s="43" t="s">
        <v>164</v>
      </c>
    </row>
    <row r="1106" spans="1:4" hidden="1" x14ac:dyDescent="0.15">
      <c r="A1106" s="43">
        <v>1129</v>
      </c>
      <c r="B1106" s="43" t="s">
        <v>171</v>
      </c>
      <c r="C1106" s="99" t="s">
        <v>204</v>
      </c>
      <c r="D1106" s="43" t="s">
        <v>164</v>
      </c>
    </row>
    <row r="1107" spans="1:4" hidden="1" x14ac:dyDescent="0.15">
      <c r="A1107" s="43">
        <v>1130</v>
      </c>
      <c r="B1107" s="43" t="s">
        <v>142</v>
      </c>
      <c r="C1107" s="99" t="s">
        <v>204</v>
      </c>
      <c r="D1107" s="43" t="s">
        <v>164</v>
      </c>
    </row>
    <row r="1108" spans="1:4" hidden="1" x14ac:dyDescent="0.15">
      <c r="A1108" s="43">
        <v>1131</v>
      </c>
      <c r="B1108" s="43" t="s">
        <v>163</v>
      </c>
      <c r="C1108" s="99" t="s">
        <v>204</v>
      </c>
      <c r="D1108" s="43" t="s">
        <v>164</v>
      </c>
    </row>
    <row r="1109" spans="1:4" hidden="1" x14ac:dyDescent="0.15">
      <c r="A1109" s="43">
        <v>1132</v>
      </c>
      <c r="B1109" s="43" t="s">
        <v>167</v>
      </c>
      <c r="C1109" s="99" t="s">
        <v>204</v>
      </c>
      <c r="D1109" s="43" t="s">
        <v>168</v>
      </c>
    </row>
    <row r="1110" spans="1:4" hidden="1" x14ac:dyDescent="0.15">
      <c r="A1110" s="43">
        <v>1133</v>
      </c>
      <c r="B1110" s="43" t="s">
        <v>143</v>
      </c>
      <c r="C1110" s="99" t="s">
        <v>204</v>
      </c>
      <c r="D1110" s="43" t="s">
        <v>168</v>
      </c>
    </row>
    <row r="1111" spans="1:4" hidden="1" x14ac:dyDescent="0.15">
      <c r="A1111" s="43">
        <v>1134</v>
      </c>
      <c r="B1111" s="43" t="s">
        <v>154</v>
      </c>
      <c r="C1111" s="99" t="s">
        <v>205</v>
      </c>
      <c r="D1111" s="43" t="s">
        <v>146</v>
      </c>
    </row>
    <row r="1112" spans="1:4" hidden="1" x14ac:dyDescent="0.15">
      <c r="A1112" s="43">
        <v>1135</v>
      </c>
      <c r="B1112" s="43" t="s">
        <v>149</v>
      </c>
      <c r="C1112" s="99" t="s">
        <v>205</v>
      </c>
      <c r="D1112" s="43" t="s">
        <v>164</v>
      </c>
    </row>
    <row r="1113" spans="1:4" hidden="1" x14ac:dyDescent="0.15">
      <c r="A1113" s="43">
        <v>1136</v>
      </c>
      <c r="B1113" s="43" t="s">
        <v>156</v>
      </c>
      <c r="C1113" s="99" t="s">
        <v>205</v>
      </c>
      <c r="D1113" s="43" t="s">
        <v>164</v>
      </c>
    </row>
    <row r="1114" spans="1:4" hidden="1" x14ac:dyDescent="0.15">
      <c r="A1114" s="43">
        <v>1137</v>
      </c>
      <c r="B1114" s="43" t="s">
        <v>151</v>
      </c>
      <c r="C1114" s="99" t="s">
        <v>205</v>
      </c>
      <c r="D1114" s="43" t="s">
        <v>164</v>
      </c>
    </row>
    <row r="1115" spans="1:4" hidden="1" x14ac:dyDescent="0.15">
      <c r="A1115" s="43">
        <v>1138</v>
      </c>
      <c r="B1115" s="43" t="s">
        <v>158</v>
      </c>
      <c r="C1115" s="99" t="s">
        <v>205</v>
      </c>
      <c r="D1115" s="43" t="s">
        <v>164</v>
      </c>
    </row>
    <row r="1116" spans="1:4" hidden="1" x14ac:dyDescent="0.15">
      <c r="A1116" s="43">
        <v>1139</v>
      </c>
      <c r="B1116" s="43" t="s">
        <v>171</v>
      </c>
      <c r="C1116" s="99" t="s">
        <v>205</v>
      </c>
      <c r="D1116" s="43" t="s">
        <v>168</v>
      </c>
    </row>
    <row r="1117" spans="1:4" hidden="1" x14ac:dyDescent="0.15">
      <c r="A1117" s="43">
        <v>1140</v>
      </c>
      <c r="B1117" s="43" t="s">
        <v>147</v>
      </c>
      <c r="C1117" s="99" t="s">
        <v>205</v>
      </c>
      <c r="D1117" s="43" t="s">
        <v>168</v>
      </c>
    </row>
    <row r="1118" spans="1:4" hidden="1" x14ac:dyDescent="0.15">
      <c r="A1118" s="43">
        <v>1141</v>
      </c>
      <c r="B1118" s="43" t="s">
        <v>143</v>
      </c>
      <c r="C1118" s="99" t="s">
        <v>205</v>
      </c>
      <c r="D1118" s="43" t="s">
        <v>168</v>
      </c>
    </row>
    <row r="1119" spans="1:4" hidden="1" x14ac:dyDescent="0.15">
      <c r="A1119" s="43">
        <v>1142</v>
      </c>
      <c r="B1119" s="43" t="s">
        <v>149</v>
      </c>
      <c r="C1119" s="99" t="s">
        <v>205</v>
      </c>
      <c r="D1119" s="43" t="s">
        <v>173</v>
      </c>
    </row>
    <row r="1120" spans="1:4" hidden="1" x14ac:dyDescent="0.15">
      <c r="A1120" s="43">
        <v>1143</v>
      </c>
      <c r="B1120" s="43" t="s">
        <v>147</v>
      </c>
      <c r="C1120" s="99" t="s">
        <v>205</v>
      </c>
      <c r="D1120" s="43" t="s">
        <v>173</v>
      </c>
    </row>
    <row r="1121" spans="1:4" hidden="1" x14ac:dyDescent="0.15">
      <c r="A1121" s="43">
        <v>1144</v>
      </c>
      <c r="B1121" s="43" t="s">
        <v>150</v>
      </c>
      <c r="C1121" s="99" t="s">
        <v>205</v>
      </c>
      <c r="D1121" s="43" t="s">
        <v>173</v>
      </c>
    </row>
    <row r="1122" spans="1:4" hidden="1" x14ac:dyDescent="0.15">
      <c r="A1122" s="43">
        <v>1145</v>
      </c>
      <c r="B1122" s="43" t="s">
        <v>144</v>
      </c>
      <c r="C1122" s="99" t="s">
        <v>205</v>
      </c>
      <c r="D1122" s="43" t="s">
        <v>173</v>
      </c>
    </row>
    <row r="1123" spans="1:4" hidden="1" x14ac:dyDescent="0.15">
      <c r="A1123" s="43">
        <v>1146</v>
      </c>
      <c r="B1123" s="43" t="s">
        <v>151</v>
      </c>
      <c r="C1123" s="99" t="s">
        <v>205</v>
      </c>
      <c r="D1123" s="43" t="s">
        <v>173</v>
      </c>
    </row>
    <row r="1124" spans="1:4" hidden="1" x14ac:dyDescent="0.15">
      <c r="A1124" s="43">
        <v>1147</v>
      </c>
      <c r="B1124" s="43" t="s">
        <v>167</v>
      </c>
      <c r="C1124" s="99" t="s">
        <v>205</v>
      </c>
      <c r="D1124" s="43" t="s">
        <v>173</v>
      </c>
    </row>
    <row r="1125" spans="1:4" hidden="1" x14ac:dyDescent="0.15">
      <c r="A1125" s="43">
        <v>1148</v>
      </c>
      <c r="B1125" s="43" t="s">
        <v>161</v>
      </c>
      <c r="C1125" s="99" t="s">
        <v>205</v>
      </c>
      <c r="D1125" s="43" t="s">
        <v>173</v>
      </c>
    </row>
    <row r="1126" spans="1:4" hidden="1" x14ac:dyDescent="0.15">
      <c r="A1126" s="43">
        <v>1149</v>
      </c>
      <c r="B1126" s="43" t="s">
        <v>139</v>
      </c>
      <c r="C1126" s="99" t="s">
        <v>205</v>
      </c>
      <c r="D1126" s="43" t="s">
        <v>173</v>
      </c>
    </row>
    <row r="1127" spans="1:4" hidden="1" x14ac:dyDescent="0.15">
      <c r="A1127" s="43">
        <v>1150</v>
      </c>
      <c r="B1127" s="43" t="s">
        <v>139</v>
      </c>
      <c r="C1127" s="99" t="s">
        <v>205</v>
      </c>
      <c r="D1127" s="43" t="s">
        <v>173</v>
      </c>
    </row>
    <row r="1128" spans="1:4" hidden="1" x14ac:dyDescent="0.15">
      <c r="A1128" s="43">
        <v>1151</v>
      </c>
      <c r="B1128" s="43" t="s">
        <v>159</v>
      </c>
      <c r="C1128" s="99" t="s">
        <v>205</v>
      </c>
      <c r="D1128" s="43" t="s">
        <v>173</v>
      </c>
    </row>
    <row r="1129" spans="1:4" hidden="1" x14ac:dyDescent="0.15">
      <c r="A1129" s="43">
        <v>1152</v>
      </c>
      <c r="B1129" s="43" t="s">
        <v>147</v>
      </c>
      <c r="C1129" s="99" t="s">
        <v>206</v>
      </c>
      <c r="D1129" s="43" t="s">
        <v>146</v>
      </c>
    </row>
    <row r="1130" spans="1:4" hidden="1" x14ac:dyDescent="0.15">
      <c r="A1130" s="43">
        <v>1153</v>
      </c>
      <c r="B1130" s="43" t="s">
        <v>143</v>
      </c>
      <c r="C1130" s="99" t="s">
        <v>206</v>
      </c>
      <c r="D1130" s="43" t="s">
        <v>146</v>
      </c>
    </row>
    <row r="1131" spans="1:4" hidden="1" x14ac:dyDescent="0.15">
      <c r="A1131" s="43">
        <v>1154</v>
      </c>
      <c r="B1131" s="43" t="s">
        <v>156</v>
      </c>
      <c r="C1131" s="99" t="s">
        <v>206</v>
      </c>
      <c r="D1131" s="43" t="s">
        <v>146</v>
      </c>
    </row>
    <row r="1132" spans="1:4" hidden="1" x14ac:dyDescent="0.15">
      <c r="A1132" s="43">
        <v>1155</v>
      </c>
      <c r="B1132" s="43" t="s">
        <v>180</v>
      </c>
      <c r="C1132" s="99" t="s">
        <v>206</v>
      </c>
      <c r="D1132" s="43" t="s">
        <v>146</v>
      </c>
    </row>
    <row r="1133" spans="1:4" hidden="1" x14ac:dyDescent="0.15">
      <c r="A1133" s="43">
        <v>1156</v>
      </c>
      <c r="B1133" s="43" t="s">
        <v>165</v>
      </c>
      <c r="C1133" s="99" t="s">
        <v>206</v>
      </c>
      <c r="D1133" s="43" t="s">
        <v>146</v>
      </c>
    </row>
    <row r="1134" spans="1:4" hidden="1" x14ac:dyDescent="0.15">
      <c r="A1134" s="43">
        <v>1157</v>
      </c>
      <c r="B1134" s="43" t="s">
        <v>165</v>
      </c>
      <c r="C1134" s="99" t="s">
        <v>206</v>
      </c>
      <c r="D1134" s="43" t="s">
        <v>146</v>
      </c>
    </row>
    <row r="1135" spans="1:4" hidden="1" x14ac:dyDescent="0.15">
      <c r="A1135" s="43">
        <v>1158</v>
      </c>
      <c r="B1135" s="43" t="s">
        <v>144</v>
      </c>
      <c r="C1135" s="99" t="s">
        <v>206</v>
      </c>
      <c r="D1135" s="43" t="s">
        <v>146</v>
      </c>
    </row>
    <row r="1136" spans="1:4" hidden="1" x14ac:dyDescent="0.15">
      <c r="A1136" s="43">
        <v>1159</v>
      </c>
      <c r="B1136" s="43" t="s">
        <v>147</v>
      </c>
      <c r="C1136" s="99" t="s">
        <v>206</v>
      </c>
      <c r="D1136" s="43" t="s">
        <v>164</v>
      </c>
    </row>
    <row r="1137" spans="1:4" hidden="1" x14ac:dyDescent="0.15">
      <c r="A1137" s="43">
        <v>1160</v>
      </c>
      <c r="B1137" s="43" t="s">
        <v>147</v>
      </c>
      <c r="C1137" s="99" t="s">
        <v>206</v>
      </c>
      <c r="D1137" s="43" t="s">
        <v>164</v>
      </c>
    </row>
    <row r="1138" spans="1:4" hidden="1" x14ac:dyDescent="0.15">
      <c r="A1138" s="43">
        <v>1161</v>
      </c>
      <c r="B1138" s="43" t="s">
        <v>147</v>
      </c>
      <c r="C1138" s="99" t="s">
        <v>206</v>
      </c>
      <c r="D1138" s="43" t="s">
        <v>164</v>
      </c>
    </row>
    <row r="1139" spans="1:4" hidden="1" x14ac:dyDescent="0.15">
      <c r="A1139" s="43">
        <v>1162</v>
      </c>
      <c r="B1139" s="43" t="s">
        <v>139</v>
      </c>
      <c r="C1139" s="99" t="s">
        <v>206</v>
      </c>
      <c r="D1139" s="43" t="s">
        <v>164</v>
      </c>
    </row>
    <row r="1140" spans="1:4" hidden="1" x14ac:dyDescent="0.15">
      <c r="A1140" s="43">
        <v>1163</v>
      </c>
      <c r="B1140" s="43" t="s">
        <v>155</v>
      </c>
      <c r="C1140" s="99" t="s">
        <v>206</v>
      </c>
      <c r="D1140" s="43" t="s">
        <v>164</v>
      </c>
    </row>
    <row r="1141" spans="1:4" hidden="1" x14ac:dyDescent="0.15">
      <c r="A1141" s="43">
        <v>1164</v>
      </c>
      <c r="B1141" s="43" t="s">
        <v>150</v>
      </c>
      <c r="C1141" s="99" t="s">
        <v>206</v>
      </c>
      <c r="D1141" s="43" t="s">
        <v>164</v>
      </c>
    </row>
    <row r="1142" spans="1:4" hidden="1" x14ac:dyDescent="0.15">
      <c r="A1142" s="43">
        <v>1165</v>
      </c>
      <c r="B1142" s="43" t="s">
        <v>144</v>
      </c>
      <c r="C1142" s="99" t="s">
        <v>206</v>
      </c>
      <c r="D1142" s="43" t="s">
        <v>164</v>
      </c>
    </row>
    <row r="1143" spans="1:4" hidden="1" x14ac:dyDescent="0.15">
      <c r="A1143" s="43">
        <v>1166</v>
      </c>
      <c r="B1143" s="43" t="s">
        <v>143</v>
      </c>
      <c r="C1143" s="99" t="s">
        <v>206</v>
      </c>
      <c r="D1143" s="43" t="s">
        <v>164</v>
      </c>
    </row>
    <row r="1144" spans="1:4" hidden="1" x14ac:dyDescent="0.15">
      <c r="A1144" s="43">
        <v>1167</v>
      </c>
      <c r="B1144" s="43" t="s">
        <v>143</v>
      </c>
      <c r="C1144" s="99" t="s">
        <v>206</v>
      </c>
      <c r="D1144" s="43" t="s">
        <v>164</v>
      </c>
    </row>
    <row r="1145" spans="1:4" hidden="1" x14ac:dyDescent="0.15">
      <c r="A1145" s="43">
        <v>1168</v>
      </c>
      <c r="B1145" s="43" t="s">
        <v>151</v>
      </c>
      <c r="C1145" s="99" t="s">
        <v>206</v>
      </c>
      <c r="D1145" s="43" t="s">
        <v>164</v>
      </c>
    </row>
    <row r="1146" spans="1:4" hidden="1" x14ac:dyDescent="0.15">
      <c r="A1146" s="43">
        <v>1169</v>
      </c>
      <c r="B1146" s="43" t="s">
        <v>157</v>
      </c>
      <c r="C1146" s="99" t="s">
        <v>206</v>
      </c>
      <c r="D1146" s="43" t="s">
        <v>164</v>
      </c>
    </row>
    <row r="1147" spans="1:4" hidden="1" x14ac:dyDescent="0.15">
      <c r="A1147" s="43">
        <v>1170</v>
      </c>
      <c r="B1147" s="43" t="s">
        <v>157</v>
      </c>
      <c r="C1147" s="99" t="s">
        <v>206</v>
      </c>
      <c r="D1147" s="43" t="s">
        <v>168</v>
      </c>
    </row>
    <row r="1148" spans="1:4" hidden="1" x14ac:dyDescent="0.15">
      <c r="A1148" s="43">
        <v>1171</v>
      </c>
      <c r="B1148" s="43" t="s">
        <v>154</v>
      </c>
      <c r="C1148" s="99" t="s">
        <v>206</v>
      </c>
      <c r="D1148" s="43" t="s">
        <v>168</v>
      </c>
    </row>
    <row r="1149" spans="1:4" hidden="1" x14ac:dyDescent="0.15">
      <c r="A1149" s="43">
        <v>1172</v>
      </c>
      <c r="B1149" s="43" t="s">
        <v>142</v>
      </c>
      <c r="C1149" s="99" t="s">
        <v>206</v>
      </c>
      <c r="D1149" s="43" t="s">
        <v>168</v>
      </c>
    </row>
    <row r="1150" spans="1:4" hidden="1" x14ac:dyDescent="0.15">
      <c r="A1150" s="43">
        <v>1173</v>
      </c>
      <c r="B1150" s="43" t="s">
        <v>144</v>
      </c>
      <c r="C1150" s="99" t="s">
        <v>206</v>
      </c>
      <c r="D1150" s="43" t="s">
        <v>168</v>
      </c>
    </row>
    <row r="1151" spans="1:4" hidden="1" x14ac:dyDescent="0.15">
      <c r="A1151" s="43">
        <v>1174</v>
      </c>
      <c r="B1151" s="43" t="s">
        <v>172</v>
      </c>
      <c r="C1151" s="99" t="s">
        <v>206</v>
      </c>
      <c r="D1151" s="43" t="s">
        <v>168</v>
      </c>
    </row>
    <row r="1152" spans="1:4" hidden="1" x14ac:dyDescent="0.15">
      <c r="A1152" s="43">
        <v>1175</v>
      </c>
      <c r="B1152" s="43" t="s">
        <v>143</v>
      </c>
      <c r="C1152" s="99" t="s">
        <v>206</v>
      </c>
      <c r="D1152" s="43" t="s">
        <v>146</v>
      </c>
    </row>
    <row r="1153" spans="1:4" hidden="1" x14ac:dyDescent="0.15">
      <c r="A1153" s="43">
        <v>1176</v>
      </c>
      <c r="B1153" s="43" t="s">
        <v>159</v>
      </c>
      <c r="C1153" s="99" t="s">
        <v>206</v>
      </c>
      <c r="D1153" s="43" t="s">
        <v>168</v>
      </c>
    </row>
    <row r="1154" spans="1:4" hidden="1" x14ac:dyDescent="0.15">
      <c r="A1154" s="43">
        <v>1177</v>
      </c>
      <c r="B1154" s="43" t="s">
        <v>142</v>
      </c>
      <c r="C1154" s="99" t="s">
        <v>206</v>
      </c>
      <c r="D1154" s="43" t="s">
        <v>168</v>
      </c>
    </row>
    <row r="1155" spans="1:4" hidden="1" x14ac:dyDescent="0.15">
      <c r="A1155" s="43">
        <v>1178</v>
      </c>
      <c r="B1155" s="43" t="s">
        <v>160</v>
      </c>
      <c r="C1155" s="99" t="s">
        <v>207</v>
      </c>
      <c r="D1155" s="43" t="s">
        <v>146</v>
      </c>
    </row>
    <row r="1156" spans="1:4" hidden="1" x14ac:dyDescent="0.15">
      <c r="A1156" s="43">
        <v>1179</v>
      </c>
      <c r="B1156" s="43" t="s">
        <v>171</v>
      </c>
      <c r="C1156" s="99" t="s">
        <v>207</v>
      </c>
      <c r="D1156" s="43" t="s">
        <v>146</v>
      </c>
    </row>
    <row r="1157" spans="1:4" hidden="1" x14ac:dyDescent="0.15">
      <c r="A1157" s="43">
        <v>1180</v>
      </c>
      <c r="B1157" s="43" t="s">
        <v>143</v>
      </c>
      <c r="C1157" s="99" t="s">
        <v>207</v>
      </c>
      <c r="D1157" s="43" t="s">
        <v>146</v>
      </c>
    </row>
    <row r="1158" spans="1:4" hidden="1" x14ac:dyDescent="0.15">
      <c r="A1158" s="43">
        <v>1181</v>
      </c>
      <c r="B1158" s="43" t="s">
        <v>149</v>
      </c>
      <c r="C1158" s="99" t="s">
        <v>207</v>
      </c>
      <c r="D1158" s="43" t="s">
        <v>164</v>
      </c>
    </row>
    <row r="1159" spans="1:4" hidden="1" x14ac:dyDescent="0.15">
      <c r="A1159" s="43">
        <v>1182</v>
      </c>
      <c r="B1159" s="43" t="s">
        <v>147</v>
      </c>
      <c r="C1159" s="99" t="s">
        <v>207</v>
      </c>
      <c r="D1159" s="43" t="s">
        <v>146</v>
      </c>
    </row>
    <row r="1160" spans="1:4" hidden="1" x14ac:dyDescent="0.15">
      <c r="A1160" s="43">
        <v>1183</v>
      </c>
      <c r="B1160" s="43" t="s">
        <v>142</v>
      </c>
      <c r="C1160" s="99" t="s">
        <v>207</v>
      </c>
      <c r="D1160" s="43" t="s">
        <v>146</v>
      </c>
    </row>
    <row r="1161" spans="1:4" hidden="1" x14ac:dyDescent="0.15">
      <c r="A1161" s="43">
        <v>1184</v>
      </c>
      <c r="B1161" s="43" t="s">
        <v>152</v>
      </c>
      <c r="C1161" s="99" t="s">
        <v>207</v>
      </c>
      <c r="D1161" s="43" t="s">
        <v>146</v>
      </c>
    </row>
    <row r="1162" spans="1:4" hidden="1" x14ac:dyDescent="0.15">
      <c r="A1162" s="43">
        <v>1185</v>
      </c>
      <c r="B1162" s="43" t="s">
        <v>171</v>
      </c>
      <c r="C1162" s="99" t="s">
        <v>207</v>
      </c>
      <c r="D1162" s="43" t="s">
        <v>164</v>
      </c>
    </row>
    <row r="1163" spans="1:4" hidden="1" x14ac:dyDescent="0.15">
      <c r="A1163" s="43">
        <v>1186</v>
      </c>
      <c r="B1163" s="43" t="s">
        <v>156</v>
      </c>
      <c r="C1163" s="99" t="s">
        <v>207</v>
      </c>
      <c r="D1163" s="43" t="s">
        <v>164</v>
      </c>
    </row>
    <row r="1164" spans="1:4" hidden="1" x14ac:dyDescent="0.15">
      <c r="A1164" s="43">
        <v>1187</v>
      </c>
      <c r="B1164" s="43" t="s">
        <v>144</v>
      </c>
      <c r="C1164" s="99" t="s">
        <v>207</v>
      </c>
      <c r="D1164" s="43" t="s">
        <v>164</v>
      </c>
    </row>
    <row r="1165" spans="1:4" hidden="1" x14ac:dyDescent="0.15">
      <c r="A1165" s="43">
        <v>1188</v>
      </c>
      <c r="B1165" s="43" t="s">
        <v>179</v>
      </c>
      <c r="C1165" s="99" t="s">
        <v>207</v>
      </c>
      <c r="D1165" s="43" t="s">
        <v>164</v>
      </c>
    </row>
    <row r="1166" spans="1:4" hidden="1" x14ac:dyDescent="0.15">
      <c r="A1166" s="43">
        <v>1189</v>
      </c>
      <c r="B1166" s="43" t="s">
        <v>139</v>
      </c>
      <c r="C1166" s="99" t="s">
        <v>207</v>
      </c>
      <c r="D1166" s="43" t="s">
        <v>168</v>
      </c>
    </row>
    <row r="1167" spans="1:4" hidden="1" x14ac:dyDescent="0.15">
      <c r="A1167" s="43">
        <v>1190</v>
      </c>
      <c r="B1167" s="43" t="s">
        <v>156</v>
      </c>
      <c r="C1167" s="99" t="s">
        <v>207</v>
      </c>
      <c r="D1167" s="43" t="s">
        <v>168</v>
      </c>
    </row>
    <row r="1168" spans="1:4" hidden="1" x14ac:dyDescent="0.15">
      <c r="A1168" s="43">
        <v>1191</v>
      </c>
      <c r="B1168" s="43" t="s">
        <v>174</v>
      </c>
      <c r="C1168" s="99" t="s">
        <v>207</v>
      </c>
      <c r="D1168" s="43" t="s">
        <v>168</v>
      </c>
    </row>
    <row r="1169" spans="1:4" hidden="1" x14ac:dyDescent="0.15">
      <c r="A1169" s="43">
        <v>1192</v>
      </c>
      <c r="B1169" s="43" t="s">
        <v>174</v>
      </c>
      <c r="C1169" s="99" t="s">
        <v>207</v>
      </c>
      <c r="D1169" s="43" t="s">
        <v>168</v>
      </c>
    </row>
    <row r="1170" spans="1:4" hidden="1" x14ac:dyDescent="0.15">
      <c r="A1170" s="43">
        <v>1193</v>
      </c>
      <c r="B1170" s="43" t="s">
        <v>139</v>
      </c>
      <c r="C1170" s="99" t="s">
        <v>207</v>
      </c>
      <c r="D1170" s="43" t="s">
        <v>168</v>
      </c>
    </row>
    <row r="1171" spans="1:4" hidden="1" x14ac:dyDescent="0.15">
      <c r="A1171" s="43">
        <v>1194</v>
      </c>
      <c r="B1171" s="43" t="s">
        <v>171</v>
      </c>
      <c r="C1171" s="99" t="s">
        <v>207</v>
      </c>
      <c r="D1171" s="43" t="s">
        <v>168</v>
      </c>
    </row>
    <row r="1172" spans="1:4" hidden="1" x14ac:dyDescent="0.15">
      <c r="A1172" s="43">
        <v>1195</v>
      </c>
      <c r="B1172" s="43" t="s">
        <v>159</v>
      </c>
      <c r="C1172" s="99" t="s">
        <v>207</v>
      </c>
      <c r="D1172" s="43" t="s">
        <v>168</v>
      </c>
    </row>
    <row r="1173" spans="1:4" hidden="1" x14ac:dyDescent="0.15">
      <c r="A1173" s="43">
        <v>1196</v>
      </c>
      <c r="B1173" s="43" t="s">
        <v>149</v>
      </c>
      <c r="C1173" s="99" t="s">
        <v>207</v>
      </c>
      <c r="D1173" s="43" t="s">
        <v>168</v>
      </c>
    </row>
    <row r="1174" spans="1:4" hidden="1" x14ac:dyDescent="0.15">
      <c r="A1174" s="43">
        <v>1197</v>
      </c>
      <c r="B1174" s="43" t="s">
        <v>143</v>
      </c>
      <c r="C1174" s="99" t="s">
        <v>207</v>
      </c>
      <c r="D1174" s="43" t="s">
        <v>168</v>
      </c>
    </row>
    <row r="1175" spans="1:4" hidden="1" x14ac:dyDescent="0.15">
      <c r="A1175" s="43">
        <v>1198</v>
      </c>
      <c r="B1175" s="43" t="s">
        <v>147</v>
      </c>
      <c r="C1175" s="99" t="s">
        <v>207</v>
      </c>
      <c r="D1175" s="43" t="s">
        <v>168</v>
      </c>
    </row>
    <row r="1176" spans="1:4" hidden="1" x14ac:dyDescent="0.15">
      <c r="A1176" s="43">
        <v>1199</v>
      </c>
      <c r="B1176" s="43" t="s">
        <v>161</v>
      </c>
      <c r="C1176" s="99" t="s">
        <v>207</v>
      </c>
      <c r="D1176" s="43" t="s">
        <v>146</v>
      </c>
    </row>
    <row r="1177" spans="1:4" hidden="1" x14ac:dyDescent="0.15">
      <c r="A1177" s="43">
        <v>1200</v>
      </c>
      <c r="B1177" s="43" t="s">
        <v>171</v>
      </c>
      <c r="C1177" s="99" t="s">
        <v>208</v>
      </c>
      <c r="D1177" s="43" t="s">
        <v>146</v>
      </c>
    </row>
    <row r="1178" spans="1:4" hidden="1" x14ac:dyDescent="0.15">
      <c r="A1178" s="43">
        <v>1201</v>
      </c>
      <c r="B1178" s="43" t="s">
        <v>152</v>
      </c>
      <c r="C1178" s="99" t="s">
        <v>208</v>
      </c>
      <c r="D1178" s="43" t="s">
        <v>146</v>
      </c>
    </row>
    <row r="1179" spans="1:4" hidden="1" x14ac:dyDescent="0.15">
      <c r="A1179" s="43">
        <v>1202</v>
      </c>
      <c r="B1179" s="43" t="s">
        <v>144</v>
      </c>
      <c r="C1179" s="99" t="s">
        <v>208</v>
      </c>
      <c r="D1179" s="43" t="s">
        <v>164</v>
      </c>
    </row>
    <row r="1180" spans="1:4" hidden="1" x14ac:dyDescent="0.15">
      <c r="A1180" s="43">
        <v>1203</v>
      </c>
      <c r="B1180" s="43" t="s">
        <v>150</v>
      </c>
      <c r="C1180" s="99" t="s">
        <v>208</v>
      </c>
      <c r="D1180" s="43" t="s">
        <v>164</v>
      </c>
    </row>
    <row r="1181" spans="1:4" hidden="1" x14ac:dyDescent="0.15">
      <c r="A1181" s="43">
        <v>1204</v>
      </c>
      <c r="B1181" s="43" t="s">
        <v>158</v>
      </c>
      <c r="C1181" s="99" t="s">
        <v>208</v>
      </c>
      <c r="D1181" s="43" t="s">
        <v>164</v>
      </c>
    </row>
    <row r="1182" spans="1:4" hidden="1" x14ac:dyDescent="0.15">
      <c r="A1182" s="43">
        <v>1205</v>
      </c>
      <c r="B1182" s="43" t="s">
        <v>152</v>
      </c>
      <c r="C1182" s="99" t="s">
        <v>208</v>
      </c>
      <c r="D1182" s="43" t="s">
        <v>164</v>
      </c>
    </row>
    <row r="1183" spans="1:4" hidden="1" x14ac:dyDescent="0.15">
      <c r="A1183" s="43">
        <v>1206</v>
      </c>
      <c r="B1183" s="43" t="s">
        <v>150</v>
      </c>
      <c r="C1183" s="99" t="s">
        <v>208</v>
      </c>
      <c r="D1183" s="43" t="s">
        <v>168</v>
      </c>
    </row>
    <row r="1184" spans="1:4" hidden="1" x14ac:dyDescent="0.15">
      <c r="A1184" s="43">
        <v>1207</v>
      </c>
      <c r="B1184" s="43" t="s">
        <v>180</v>
      </c>
      <c r="C1184" s="99" t="s">
        <v>208</v>
      </c>
      <c r="D1184" s="43" t="s">
        <v>168</v>
      </c>
    </row>
    <row r="1185" spans="1:4" hidden="1" x14ac:dyDescent="0.15">
      <c r="A1185" s="43">
        <v>1208</v>
      </c>
      <c r="B1185" s="43" t="s">
        <v>161</v>
      </c>
      <c r="C1185" s="99" t="s">
        <v>208</v>
      </c>
      <c r="D1185" s="43" t="s">
        <v>168</v>
      </c>
    </row>
    <row r="1186" spans="1:4" hidden="1" x14ac:dyDescent="0.15">
      <c r="A1186" s="43">
        <v>1209</v>
      </c>
      <c r="B1186" s="43" t="s">
        <v>158</v>
      </c>
      <c r="C1186" s="99" t="s">
        <v>208</v>
      </c>
      <c r="D1186" s="43" t="s">
        <v>168</v>
      </c>
    </row>
    <row r="1187" spans="1:4" hidden="1" x14ac:dyDescent="0.15">
      <c r="A1187" s="43">
        <v>1210</v>
      </c>
      <c r="B1187" s="43" t="s">
        <v>147</v>
      </c>
      <c r="C1187" s="99" t="s">
        <v>208</v>
      </c>
      <c r="D1187" s="43" t="s">
        <v>146</v>
      </c>
    </row>
    <row r="1188" spans="1:4" hidden="1" x14ac:dyDescent="0.15">
      <c r="A1188" s="43">
        <v>1211</v>
      </c>
      <c r="B1188" s="43" t="s">
        <v>160</v>
      </c>
      <c r="C1188" s="99" t="s">
        <v>208</v>
      </c>
      <c r="D1188" s="43" t="s">
        <v>146</v>
      </c>
    </row>
    <row r="1189" spans="1:4" hidden="1" x14ac:dyDescent="0.15">
      <c r="A1189" s="43">
        <v>1212</v>
      </c>
      <c r="B1189" s="43" t="s">
        <v>144</v>
      </c>
      <c r="C1189" s="99" t="s">
        <v>209</v>
      </c>
      <c r="D1189" s="43" t="s">
        <v>168</v>
      </c>
    </row>
    <row r="1190" spans="1:4" hidden="1" x14ac:dyDescent="0.15">
      <c r="A1190" s="43">
        <v>1213</v>
      </c>
      <c r="B1190" s="43" t="s">
        <v>156</v>
      </c>
      <c r="C1190" s="99" t="s">
        <v>209</v>
      </c>
      <c r="D1190" s="43" t="s">
        <v>164</v>
      </c>
    </row>
    <row r="1191" spans="1:4" hidden="1" x14ac:dyDescent="0.15">
      <c r="A1191" s="43">
        <v>1214</v>
      </c>
      <c r="B1191" s="43" t="s">
        <v>143</v>
      </c>
      <c r="C1191" s="99" t="s">
        <v>209</v>
      </c>
      <c r="D1191" s="43" t="s">
        <v>164</v>
      </c>
    </row>
    <row r="1192" spans="1:4" hidden="1" x14ac:dyDescent="0.15">
      <c r="A1192" s="43">
        <v>1215</v>
      </c>
      <c r="B1192" s="43" t="s">
        <v>154</v>
      </c>
      <c r="C1192" s="99" t="s">
        <v>209</v>
      </c>
      <c r="D1192" s="43" t="s">
        <v>168</v>
      </c>
    </row>
    <row r="1193" spans="1:4" hidden="1" x14ac:dyDescent="0.15">
      <c r="A1193" s="43">
        <v>1216</v>
      </c>
      <c r="B1193" s="43" t="s">
        <v>150</v>
      </c>
      <c r="C1193" s="99" t="s">
        <v>209</v>
      </c>
      <c r="D1193" s="43" t="s">
        <v>168</v>
      </c>
    </row>
    <row r="1194" spans="1:4" hidden="1" x14ac:dyDescent="0.15">
      <c r="A1194" s="43">
        <v>1217</v>
      </c>
      <c r="B1194" s="43" t="s">
        <v>143</v>
      </c>
      <c r="C1194" s="99" t="s">
        <v>209</v>
      </c>
      <c r="D1194" s="43" t="s">
        <v>168</v>
      </c>
    </row>
    <row r="1195" spans="1:4" hidden="1" x14ac:dyDescent="0.15">
      <c r="A1195" s="43">
        <v>1218</v>
      </c>
      <c r="B1195" s="43" t="s">
        <v>147</v>
      </c>
      <c r="C1195" s="99" t="s">
        <v>209</v>
      </c>
      <c r="D1195" s="43" t="s">
        <v>168</v>
      </c>
    </row>
    <row r="1196" spans="1:4" hidden="1" x14ac:dyDescent="0.15">
      <c r="A1196" s="43">
        <v>1219</v>
      </c>
      <c r="B1196" s="43" t="s">
        <v>172</v>
      </c>
      <c r="C1196" s="99" t="s">
        <v>209</v>
      </c>
      <c r="D1196" s="43" t="s">
        <v>146</v>
      </c>
    </row>
    <row r="1197" spans="1:4" hidden="1" x14ac:dyDescent="0.15">
      <c r="A1197" s="43">
        <v>1220</v>
      </c>
      <c r="B1197" s="43" t="s">
        <v>171</v>
      </c>
      <c r="C1197" s="99" t="s">
        <v>210</v>
      </c>
      <c r="D1197" s="43" t="s">
        <v>146</v>
      </c>
    </row>
    <row r="1198" spans="1:4" hidden="1" x14ac:dyDescent="0.15">
      <c r="A1198" s="43">
        <v>1221</v>
      </c>
      <c r="B1198" s="43" t="s">
        <v>151</v>
      </c>
      <c r="C1198" s="99" t="s">
        <v>210</v>
      </c>
      <c r="D1198" s="43" t="s">
        <v>146</v>
      </c>
    </row>
    <row r="1199" spans="1:4" hidden="1" x14ac:dyDescent="0.15">
      <c r="A1199" s="43">
        <v>1222</v>
      </c>
      <c r="B1199" s="43" t="s">
        <v>145</v>
      </c>
      <c r="C1199" s="99" t="s">
        <v>210</v>
      </c>
      <c r="D1199" s="43" t="s">
        <v>146</v>
      </c>
    </row>
    <row r="1200" spans="1:4" hidden="1" x14ac:dyDescent="0.15">
      <c r="A1200" s="43">
        <v>1223</v>
      </c>
      <c r="B1200" s="43" t="s">
        <v>149</v>
      </c>
      <c r="C1200" s="99" t="s">
        <v>210</v>
      </c>
      <c r="D1200" s="43" t="s">
        <v>146</v>
      </c>
    </row>
    <row r="1201" spans="1:4" hidden="1" x14ac:dyDescent="0.15">
      <c r="A1201" s="43">
        <v>1224</v>
      </c>
      <c r="B1201" s="43" t="s">
        <v>155</v>
      </c>
      <c r="C1201" s="99" t="s">
        <v>210</v>
      </c>
      <c r="D1201" s="43" t="s">
        <v>173</v>
      </c>
    </row>
    <row r="1202" spans="1:4" hidden="1" x14ac:dyDescent="0.15">
      <c r="A1202" s="43">
        <v>1225</v>
      </c>
      <c r="B1202" s="43" t="s">
        <v>150</v>
      </c>
      <c r="C1202" s="99" t="s">
        <v>210</v>
      </c>
      <c r="D1202" s="43" t="s">
        <v>168</v>
      </c>
    </row>
    <row r="1203" spans="1:4" hidden="1" x14ac:dyDescent="0.15">
      <c r="A1203" s="43">
        <v>1226</v>
      </c>
      <c r="B1203" s="43" t="s">
        <v>169</v>
      </c>
      <c r="C1203" s="99" t="s">
        <v>210</v>
      </c>
      <c r="D1203" s="43" t="s">
        <v>168</v>
      </c>
    </row>
    <row r="1204" spans="1:4" hidden="1" x14ac:dyDescent="0.15">
      <c r="A1204" s="43">
        <v>1227</v>
      </c>
      <c r="B1204" s="43" t="s">
        <v>147</v>
      </c>
      <c r="C1204" s="99" t="s">
        <v>210</v>
      </c>
      <c r="D1204" s="43" t="s">
        <v>168</v>
      </c>
    </row>
    <row r="1205" spans="1:4" hidden="1" x14ac:dyDescent="0.15">
      <c r="A1205" s="43">
        <v>1228</v>
      </c>
      <c r="B1205" s="43" t="s">
        <v>177</v>
      </c>
      <c r="C1205" s="99" t="s">
        <v>210</v>
      </c>
      <c r="D1205" s="43" t="s">
        <v>168</v>
      </c>
    </row>
    <row r="1206" spans="1:4" hidden="1" x14ac:dyDescent="0.15">
      <c r="A1206" s="43">
        <v>1229</v>
      </c>
      <c r="B1206" s="43" t="s">
        <v>139</v>
      </c>
      <c r="C1206" s="99" t="s">
        <v>210</v>
      </c>
      <c r="D1206" s="43" t="s">
        <v>168</v>
      </c>
    </row>
    <row r="1207" spans="1:4" hidden="1" x14ac:dyDescent="0.15">
      <c r="A1207" s="43">
        <v>1230</v>
      </c>
      <c r="B1207" s="43" t="s">
        <v>170</v>
      </c>
      <c r="C1207" s="99" t="s">
        <v>210</v>
      </c>
      <c r="D1207" s="43" t="s">
        <v>173</v>
      </c>
    </row>
    <row r="1208" spans="1:4" hidden="1" x14ac:dyDescent="0.15">
      <c r="A1208" s="43">
        <v>1231</v>
      </c>
      <c r="B1208" s="43" t="s">
        <v>142</v>
      </c>
      <c r="C1208" s="99" t="s">
        <v>210</v>
      </c>
      <c r="D1208" s="43" t="s">
        <v>173</v>
      </c>
    </row>
    <row r="1209" spans="1:4" hidden="1" x14ac:dyDescent="0.15">
      <c r="A1209" s="43">
        <v>1232</v>
      </c>
      <c r="B1209" s="43" t="s">
        <v>143</v>
      </c>
      <c r="C1209" s="99" t="s">
        <v>210</v>
      </c>
      <c r="D1209" s="43" t="s">
        <v>173</v>
      </c>
    </row>
    <row r="1210" spans="1:4" hidden="1" x14ac:dyDescent="0.15">
      <c r="A1210" s="43">
        <v>1233</v>
      </c>
      <c r="B1210" s="43" t="s">
        <v>171</v>
      </c>
      <c r="C1210" s="99" t="s">
        <v>210</v>
      </c>
      <c r="D1210" s="43" t="s">
        <v>173</v>
      </c>
    </row>
    <row r="1211" spans="1:4" hidden="1" x14ac:dyDescent="0.15">
      <c r="A1211" s="43">
        <v>1234</v>
      </c>
      <c r="B1211" s="43" t="s">
        <v>174</v>
      </c>
      <c r="C1211" s="99" t="s">
        <v>210</v>
      </c>
      <c r="D1211" s="43" t="s">
        <v>173</v>
      </c>
    </row>
    <row r="1212" spans="1:4" hidden="1" x14ac:dyDescent="0.15">
      <c r="A1212" s="43">
        <v>1235</v>
      </c>
      <c r="B1212" s="43" t="s">
        <v>150</v>
      </c>
      <c r="C1212" s="99" t="s">
        <v>210</v>
      </c>
      <c r="D1212" s="43" t="s">
        <v>173</v>
      </c>
    </row>
    <row r="1213" spans="1:4" hidden="1" x14ac:dyDescent="0.15">
      <c r="A1213" s="43">
        <v>1236</v>
      </c>
      <c r="B1213" s="43" t="s">
        <v>139</v>
      </c>
      <c r="C1213" s="99" t="s">
        <v>210</v>
      </c>
      <c r="D1213" s="43" t="s">
        <v>173</v>
      </c>
    </row>
    <row r="1214" spans="1:4" hidden="1" x14ac:dyDescent="0.15">
      <c r="A1214" s="43">
        <v>1237</v>
      </c>
      <c r="B1214" s="43" t="s">
        <v>149</v>
      </c>
      <c r="C1214" s="99" t="s">
        <v>211</v>
      </c>
      <c r="D1214" s="43" t="s">
        <v>146</v>
      </c>
    </row>
    <row r="1215" spans="1:4" hidden="1" x14ac:dyDescent="0.15">
      <c r="A1215" s="43">
        <v>1238</v>
      </c>
      <c r="B1215" s="43" t="s">
        <v>157</v>
      </c>
      <c r="C1215" s="99" t="s">
        <v>211</v>
      </c>
      <c r="D1215" s="43" t="s">
        <v>146</v>
      </c>
    </row>
    <row r="1216" spans="1:4" hidden="1" x14ac:dyDescent="0.15">
      <c r="A1216" s="43">
        <v>1239</v>
      </c>
      <c r="B1216" s="43" t="s">
        <v>160</v>
      </c>
      <c r="C1216" s="99" t="s">
        <v>211</v>
      </c>
      <c r="D1216" s="43" t="s">
        <v>146</v>
      </c>
    </row>
    <row r="1217" spans="1:4" hidden="1" x14ac:dyDescent="0.15">
      <c r="A1217" s="43">
        <v>1240</v>
      </c>
      <c r="B1217" s="43" t="s">
        <v>145</v>
      </c>
      <c r="C1217" s="99" t="s">
        <v>211</v>
      </c>
      <c r="D1217" s="43" t="s">
        <v>164</v>
      </c>
    </row>
    <row r="1218" spans="1:4" hidden="1" x14ac:dyDescent="0.15">
      <c r="A1218" s="43">
        <v>1241</v>
      </c>
      <c r="B1218" s="43" t="s">
        <v>144</v>
      </c>
      <c r="C1218" s="99" t="s">
        <v>211</v>
      </c>
      <c r="D1218" s="43" t="s">
        <v>164</v>
      </c>
    </row>
    <row r="1219" spans="1:4" hidden="1" x14ac:dyDescent="0.15">
      <c r="A1219" s="43">
        <v>1242</v>
      </c>
      <c r="B1219" s="43" t="s">
        <v>158</v>
      </c>
      <c r="C1219" s="99" t="s">
        <v>211</v>
      </c>
      <c r="D1219" s="43" t="s">
        <v>164</v>
      </c>
    </row>
    <row r="1220" spans="1:4" hidden="1" x14ac:dyDescent="0.15">
      <c r="A1220" s="43">
        <v>1243</v>
      </c>
      <c r="B1220" s="43" t="s">
        <v>165</v>
      </c>
      <c r="C1220" s="99" t="s">
        <v>211</v>
      </c>
      <c r="D1220" s="43" t="s">
        <v>164</v>
      </c>
    </row>
    <row r="1221" spans="1:4" hidden="1" x14ac:dyDescent="0.15">
      <c r="A1221" s="43">
        <v>1244</v>
      </c>
      <c r="B1221" s="43" t="s">
        <v>157</v>
      </c>
      <c r="C1221" s="99" t="s">
        <v>211</v>
      </c>
      <c r="D1221" s="43" t="s">
        <v>168</v>
      </c>
    </row>
    <row r="1222" spans="1:4" hidden="1" x14ac:dyDescent="0.15">
      <c r="A1222" s="43">
        <v>1245</v>
      </c>
      <c r="B1222" s="43" t="s">
        <v>145</v>
      </c>
      <c r="C1222" s="99" t="s">
        <v>211</v>
      </c>
      <c r="D1222" s="43" t="s">
        <v>168</v>
      </c>
    </row>
    <row r="1223" spans="1:4" hidden="1" x14ac:dyDescent="0.15">
      <c r="A1223" s="43">
        <v>1246</v>
      </c>
      <c r="B1223" s="43" t="s">
        <v>169</v>
      </c>
      <c r="C1223" s="99" t="s">
        <v>211</v>
      </c>
      <c r="D1223" s="43" t="s">
        <v>168</v>
      </c>
    </row>
    <row r="1224" spans="1:4" hidden="1" x14ac:dyDescent="0.15">
      <c r="A1224" s="43">
        <v>1247</v>
      </c>
      <c r="B1224" s="43" t="s">
        <v>158</v>
      </c>
      <c r="C1224" s="99" t="s">
        <v>211</v>
      </c>
      <c r="D1224" s="43" t="s">
        <v>168</v>
      </c>
    </row>
    <row r="1225" spans="1:4" hidden="1" x14ac:dyDescent="0.15">
      <c r="A1225" s="43">
        <v>1248</v>
      </c>
      <c r="B1225" s="43" t="s">
        <v>154</v>
      </c>
      <c r="C1225" s="99" t="s">
        <v>211</v>
      </c>
      <c r="D1225" s="43" t="s">
        <v>168</v>
      </c>
    </row>
    <row r="1226" spans="1:4" hidden="1" x14ac:dyDescent="0.15">
      <c r="A1226" s="43">
        <v>1249</v>
      </c>
      <c r="B1226" s="43" t="s">
        <v>159</v>
      </c>
      <c r="C1226" s="99" t="s">
        <v>211</v>
      </c>
      <c r="D1226" s="43" t="s">
        <v>168</v>
      </c>
    </row>
    <row r="1227" spans="1:4" hidden="1" x14ac:dyDescent="0.15">
      <c r="A1227" s="43">
        <v>1250</v>
      </c>
      <c r="B1227" s="43" t="s">
        <v>156</v>
      </c>
      <c r="C1227" s="99" t="s">
        <v>211</v>
      </c>
      <c r="D1227" s="43" t="s">
        <v>168</v>
      </c>
    </row>
    <row r="1228" spans="1:4" hidden="1" x14ac:dyDescent="0.15">
      <c r="A1228" s="43">
        <v>1251</v>
      </c>
      <c r="B1228" s="43" t="s">
        <v>149</v>
      </c>
      <c r="C1228" s="99" t="s">
        <v>212</v>
      </c>
      <c r="D1228" s="43" t="s">
        <v>141</v>
      </c>
    </row>
    <row r="1229" spans="1:4" hidden="1" x14ac:dyDescent="0.15">
      <c r="A1229" s="43">
        <v>1252</v>
      </c>
      <c r="B1229" s="43" t="s">
        <v>149</v>
      </c>
      <c r="C1229" s="99" t="s">
        <v>212</v>
      </c>
      <c r="D1229" s="43" t="s">
        <v>146</v>
      </c>
    </row>
    <row r="1230" spans="1:4" hidden="1" x14ac:dyDescent="0.15">
      <c r="A1230" s="43">
        <v>1253</v>
      </c>
      <c r="B1230" s="43" t="s">
        <v>156</v>
      </c>
      <c r="C1230" s="99" t="s">
        <v>212</v>
      </c>
      <c r="D1230" s="43" t="s">
        <v>164</v>
      </c>
    </row>
    <row r="1231" spans="1:4" hidden="1" x14ac:dyDescent="0.15">
      <c r="A1231" s="43">
        <v>1254</v>
      </c>
      <c r="B1231" s="43" t="s">
        <v>172</v>
      </c>
      <c r="C1231" s="99" t="s">
        <v>212</v>
      </c>
      <c r="D1231" s="43" t="s">
        <v>164</v>
      </c>
    </row>
    <row r="1232" spans="1:4" hidden="1" x14ac:dyDescent="0.15">
      <c r="A1232" s="43">
        <v>1255</v>
      </c>
      <c r="B1232" s="43" t="s">
        <v>149</v>
      </c>
      <c r="C1232" s="99" t="s">
        <v>212</v>
      </c>
      <c r="D1232" s="43" t="s">
        <v>168</v>
      </c>
    </row>
    <row r="1233" spans="1:4" hidden="1" x14ac:dyDescent="0.15">
      <c r="A1233" s="43">
        <v>1256</v>
      </c>
      <c r="B1233" s="43" t="s">
        <v>142</v>
      </c>
      <c r="C1233" s="99" t="s">
        <v>212</v>
      </c>
      <c r="D1233" s="43" t="s">
        <v>168</v>
      </c>
    </row>
    <row r="1234" spans="1:4" hidden="1" x14ac:dyDescent="0.15">
      <c r="A1234" s="43">
        <v>1257</v>
      </c>
      <c r="B1234" s="43" t="s">
        <v>159</v>
      </c>
      <c r="C1234" s="99" t="s">
        <v>212</v>
      </c>
      <c r="D1234" s="43" t="s">
        <v>168</v>
      </c>
    </row>
    <row r="1235" spans="1:4" hidden="1" x14ac:dyDescent="0.15">
      <c r="A1235" s="43">
        <v>1258</v>
      </c>
      <c r="B1235" s="43" t="s">
        <v>155</v>
      </c>
      <c r="C1235" s="99" t="s">
        <v>212</v>
      </c>
      <c r="D1235" s="43" t="s">
        <v>173</v>
      </c>
    </row>
    <row r="1236" spans="1:4" hidden="1" x14ac:dyDescent="0.15">
      <c r="A1236" s="43">
        <v>1259</v>
      </c>
      <c r="B1236" s="43" t="s">
        <v>150</v>
      </c>
      <c r="C1236" s="99" t="s">
        <v>213</v>
      </c>
      <c r="D1236" s="43" t="s">
        <v>188</v>
      </c>
    </row>
    <row r="1237" spans="1:4" hidden="1" x14ac:dyDescent="0.15">
      <c r="A1237" s="43">
        <v>1260</v>
      </c>
      <c r="B1237" s="43" t="s">
        <v>161</v>
      </c>
      <c r="C1237" s="99" t="s">
        <v>213</v>
      </c>
      <c r="D1237" s="43" t="s">
        <v>188</v>
      </c>
    </row>
    <row r="1238" spans="1:4" hidden="1" x14ac:dyDescent="0.15">
      <c r="A1238" s="43">
        <v>1261</v>
      </c>
      <c r="B1238" s="43" t="s">
        <v>171</v>
      </c>
      <c r="C1238" s="99" t="s">
        <v>213</v>
      </c>
      <c r="D1238" s="43" t="s">
        <v>146</v>
      </c>
    </row>
    <row r="1239" spans="1:4" hidden="1" x14ac:dyDescent="0.15">
      <c r="A1239" s="43">
        <v>1262</v>
      </c>
      <c r="B1239" s="43" t="s">
        <v>149</v>
      </c>
      <c r="C1239" s="99" t="s">
        <v>213</v>
      </c>
      <c r="D1239" s="43" t="s">
        <v>146</v>
      </c>
    </row>
    <row r="1240" spans="1:4" hidden="1" x14ac:dyDescent="0.15">
      <c r="A1240" s="43">
        <v>1263</v>
      </c>
      <c r="B1240" s="43" t="s">
        <v>165</v>
      </c>
      <c r="C1240" s="99" t="s">
        <v>213</v>
      </c>
      <c r="D1240" s="43" t="s">
        <v>146</v>
      </c>
    </row>
    <row r="1241" spans="1:4" hidden="1" x14ac:dyDescent="0.15">
      <c r="A1241" s="43">
        <v>1264</v>
      </c>
      <c r="B1241" s="43" t="s">
        <v>143</v>
      </c>
      <c r="C1241" s="99" t="s">
        <v>213</v>
      </c>
      <c r="D1241" s="43" t="s">
        <v>146</v>
      </c>
    </row>
    <row r="1242" spans="1:4" hidden="1" x14ac:dyDescent="0.15">
      <c r="A1242" s="43">
        <v>1265</v>
      </c>
      <c r="B1242" s="43" t="s">
        <v>169</v>
      </c>
      <c r="C1242" s="99" t="s">
        <v>213</v>
      </c>
      <c r="D1242" s="43" t="s">
        <v>146</v>
      </c>
    </row>
    <row r="1243" spans="1:4" hidden="1" x14ac:dyDescent="0.15">
      <c r="A1243" s="43">
        <v>1266</v>
      </c>
      <c r="B1243" s="43" t="s">
        <v>161</v>
      </c>
      <c r="C1243" s="99" t="s">
        <v>213</v>
      </c>
      <c r="D1243" s="43" t="s">
        <v>146</v>
      </c>
    </row>
    <row r="1244" spans="1:4" hidden="1" x14ac:dyDescent="0.15">
      <c r="A1244" s="43">
        <v>1267</v>
      </c>
      <c r="B1244" s="43" t="s">
        <v>151</v>
      </c>
      <c r="C1244" s="99" t="s">
        <v>213</v>
      </c>
      <c r="D1244" s="43" t="s">
        <v>168</v>
      </c>
    </row>
    <row r="1245" spans="1:4" hidden="1" x14ac:dyDescent="0.15">
      <c r="A1245" s="43">
        <v>1268</v>
      </c>
      <c r="B1245" s="43" t="s">
        <v>161</v>
      </c>
      <c r="C1245" s="99" t="s">
        <v>213</v>
      </c>
      <c r="D1245" s="43" t="s">
        <v>168</v>
      </c>
    </row>
    <row r="1246" spans="1:4" hidden="1" x14ac:dyDescent="0.15">
      <c r="A1246" s="43">
        <v>1269</v>
      </c>
      <c r="B1246" s="43" t="s">
        <v>167</v>
      </c>
      <c r="C1246" s="99" t="s">
        <v>213</v>
      </c>
      <c r="D1246" s="43" t="s">
        <v>168</v>
      </c>
    </row>
    <row r="1247" spans="1:4" hidden="1" x14ac:dyDescent="0.15">
      <c r="A1247" s="43">
        <v>1270</v>
      </c>
      <c r="B1247" s="43" t="s">
        <v>149</v>
      </c>
      <c r="C1247" s="99" t="s">
        <v>213</v>
      </c>
      <c r="D1247" s="43" t="s">
        <v>168</v>
      </c>
    </row>
    <row r="1248" spans="1:4" hidden="1" x14ac:dyDescent="0.15">
      <c r="A1248" s="43">
        <v>1271</v>
      </c>
      <c r="B1248" s="43" t="s">
        <v>151</v>
      </c>
      <c r="C1248" s="99" t="s">
        <v>213</v>
      </c>
      <c r="D1248" s="43" t="s">
        <v>168</v>
      </c>
    </row>
    <row r="1249" spans="1:4" hidden="1" x14ac:dyDescent="0.15">
      <c r="A1249" s="43">
        <v>1272</v>
      </c>
      <c r="B1249" s="43" t="s">
        <v>147</v>
      </c>
      <c r="C1249" s="99" t="s">
        <v>213</v>
      </c>
      <c r="D1249" s="43" t="s">
        <v>168</v>
      </c>
    </row>
    <row r="1250" spans="1:4" hidden="1" x14ac:dyDescent="0.15">
      <c r="A1250" s="43">
        <v>1273</v>
      </c>
      <c r="B1250" s="43" t="s">
        <v>156</v>
      </c>
      <c r="C1250" s="99" t="s">
        <v>213</v>
      </c>
      <c r="D1250" s="43" t="s">
        <v>168</v>
      </c>
    </row>
    <row r="1251" spans="1:4" hidden="1" x14ac:dyDescent="0.15">
      <c r="A1251" s="43">
        <v>1274</v>
      </c>
      <c r="B1251" s="43" t="s">
        <v>155</v>
      </c>
      <c r="C1251" s="99" t="s">
        <v>200</v>
      </c>
      <c r="D1251" s="43" t="s">
        <v>141</v>
      </c>
    </row>
    <row r="1252" spans="1:4" hidden="1" x14ac:dyDescent="0.15">
      <c r="A1252" s="43">
        <v>1275</v>
      </c>
      <c r="B1252" s="43" t="s">
        <v>179</v>
      </c>
      <c r="C1252" s="99" t="s">
        <v>181</v>
      </c>
      <c r="D1252" s="43" t="s">
        <v>173</v>
      </c>
    </row>
    <row r="1253" spans="1:4" hidden="1" x14ac:dyDescent="0.15">
      <c r="A1253" s="43">
        <v>1276</v>
      </c>
      <c r="B1253" s="43" t="s">
        <v>154</v>
      </c>
      <c r="C1253" s="99" t="s">
        <v>181</v>
      </c>
      <c r="D1253" s="43" t="s">
        <v>173</v>
      </c>
    </row>
    <row r="1254" spans="1:4" hidden="1" x14ac:dyDescent="0.15">
      <c r="A1254" s="43">
        <v>1277</v>
      </c>
      <c r="B1254" s="43" t="s">
        <v>147</v>
      </c>
      <c r="C1254" s="99" t="s">
        <v>214</v>
      </c>
      <c r="D1254" s="43" t="s">
        <v>185</v>
      </c>
    </row>
    <row r="1255" spans="1:4" hidden="1" x14ac:dyDescent="0.15">
      <c r="A1255" s="43">
        <v>1278</v>
      </c>
      <c r="B1255" s="43" t="s">
        <v>158</v>
      </c>
      <c r="C1255" s="99" t="s">
        <v>214</v>
      </c>
      <c r="D1255" s="43" t="s">
        <v>176</v>
      </c>
    </row>
    <row r="1256" spans="1:4" hidden="1" x14ac:dyDescent="0.15">
      <c r="A1256" s="43">
        <v>1279</v>
      </c>
      <c r="B1256" s="43" t="s">
        <v>159</v>
      </c>
      <c r="C1256" s="99" t="s">
        <v>214</v>
      </c>
      <c r="D1256" s="43" t="s">
        <v>176</v>
      </c>
    </row>
    <row r="1257" spans="1:4" hidden="1" x14ac:dyDescent="0.15">
      <c r="A1257" s="43">
        <v>1280</v>
      </c>
      <c r="B1257" s="43" t="s">
        <v>150</v>
      </c>
      <c r="C1257" s="99" t="s">
        <v>214</v>
      </c>
      <c r="D1257" s="43" t="s">
        <v>176</v>
      </c>
    </row>
    <row r="1258" spans="1:4" hidden="1" x14ac:dyDescent="0.15">
      <c r="A1258" s="43">
        <v>1281</v>
      </c>
      <c r="B1258" s="43" t="s">
        <v>160</v>
      </c>
      <c r="C1258" s="99" t="s">
        <v>214</v>
      </c>
      <c r="D1258" s="43" t="s">
        <v>146</v>
      </c>
    </row>
    <row r="1259" spans="1:4" hidden="1" x14ac:dyDescent="0.15">
      <c r="A1259" s="43">
        <v>1282</v>
      </c>
      <c r="B1259" s="43" t="s">
        <v>155</v>
      </c>
      <c r="C1259" s="99" t="s">
        <v>214</v>
      </c>
      <c r="D1259" s="43" t="s">
        <v>146</v>
      </c>
    </row>
    <row r="1260" spans="1:4" hidden="1" x14ac:dyDescent="0.15">
      <c r="A1260" s="43">
        <v>1283</v>
      </c>
      <c r="B1260" s="43" t="s">
        <v>142</v>
      </c>
      <c r="C1260" s="99" t="s">
        <v>214</v>
      </c>
      <c r="D1260" s="43" t="s">
        <v>146</v>
      </c>
    </row>
    <row r="1261" spans="1:4" hidden="1" x14ac:dyDescent="0.15">
      <c r="A1261" s="43">
        <v>1284</v>
      </c>
      <c r="B1261" s="43" t="s">
        <v>158</v>
      </c>
      <c r="C1261" s="99" t="s">
        <v>214</v>
      </c>
      <c r="D1261" s="43" t="s">
        <v>146</v>
      </c>
    </row>
    <row r="1262" spans="1:4" hidden="1" x14ac:dyDescent="0.15">
      <c r="A1262" s="43">
        <v>1285</v>
      </c>
      <c r="B1262" s="43" t="s">
        <v>167</v>
      </c>
      <c r="C1262" s="99" t="s">
        <v>214</v>
      </c>
      <c r="D1262" s="43" t="s">
        <v>146</v>
      </c>
    </row>
    <row r="1263" spans="1:4" hidden="1" x14ac:dyDescent="0.15">
      <c r="A1263" s="43">
        <v>1286</v>
      </c>
      <c r="B1263" s="43" t="s">
        <v>170</v>
      </c>
      <c r="C1263" s="99" t="s">
        <v>214</v>
      </c>
      <c r="D1263" s="43" t="s">
        <v>146</v>
      </c>
    </row>
    <row r="1264" spans="1:4" hidden="1" x14ac:dyDescent="0.15">
      <c r="A1264" s="43">
        <v>1287</v>
      </c>
      <c r="B1264" s="43" t="s">
        <v>161</v>
      </c>
      <c r="C1264" s="99" t="s">
        <v>214</v>
      </c>
      <c r="D1264" s="43" t="s">
        <v>146</v>
      </c>
    </row>
    <row r="1265" spans="1:4" hidden="1" x14ac:dyDescent="0.15">
      <c r="A1265" s="43">
        <v>1288</v>
      </c>
      <c r="B1265" s="43" t="s">
        <v>142</v>
      </c>
      <c r="C1265" s="99" t="s">
        <v>214</v>
      </c>
      <c r="D1265" s="43" t="s">
        <v>146</v>
      </c>
    </row>
    <row r="1266" spans="1:4" hidden="1" x14ac:dyDescent="0.15">
      <c r="A1266" s="43">
        <v>1289</v>
      </c>
      <c r="B1266" s="43" t="s">
        <v>139</v>
      </c>
      <c r="C1266" s="99" t="s">
        <v>214</v>
      </c>
      <c r="D1266" s="43" t="s">
        <v>146</v>
      </c>
    </row>
    <row r="1267" spans="1:4" hidden="1" x14ac:dyDescent="0.15">
      <c r="A1267" s="43">
        <v>1290</v>
      </c>
      <c r="B1267" s="43" t="s">
        <v>158</v>
      </c>
      <c r="C1267" s="99" t="s">
        <v>214</v>
      </c>
      <c r="D1267" s="43" t="s">
        <v>164</v>
      </c>
    </row>
    <row r="1268" spans="1:4" hidden="1" x14ac:dyDescent="0.15">
      <c r="A1268" s="43">
        <v>1291</v>
      </c>
      <c r="B1268" s="43" t="s">
        <v>155</v>
      </c>
      <c r="C1268" s="99" t="s">
        <v>214</v>
      </c>
      <c r="D1268" s="43" t="s">
        <v>164</v>
      </c>
    </row>
    <row r="1269" spans="1:4" hidden="1" x14ac:dyDescent="0.15">
      <c r="A1269" s="43">
        <v>1292</v>
      </c>
      <c r="B1269" s="43" t="s">
        <v>156</v>
      </c>
      <c r="C1269" s="99" t="s">
        <v>214</v>
      </c>
      <c r="D1269" s="43" t="s">
        <v>164</v>
      </c>
    </row>
    <row r="1270" spans="1:4" hidden="1" x14ac:dyDescent="0.15">
      <c r="A1270" s="43">
        <v>1293</v>
      </c>
      <c r="B1270" s="43" t="s">
        <v>143</v>
      </c>
      <c r="C1270" s="99" t="s">
        <v>214</v>
      </c>
      <c r="D1270" s="43" t="s">
        <v>164</v>
      </c>
    </row>
    <row r="1271" spans="1:4" hidden="1" x14ac:dyDescent="0.15">
      <c r="A1271" s="43">
        <v>1294</v>
      </c>
      <c r="B1271" s="43" t="s">
        <v>156</v>
      </c>
      <c r="C1271" s="99" t="s">
        <v>214</v>
      </c>
      <c r="D1271" s="43" t="s">
        <v>164</v>
      </c>
    </row>
    <row r="1272" spans="1:4" hidden="1" x14ac:dyDescent="0.15">
      <c r="A1272" s="43">
        <v>1295</v>
      </c>
      <c r="B1272" s="43" t="s">
        <v>167</v>
      </c>
      <c r="C1272" s="99" t="s">
        <v>214</v>
      </c>
      <c r="D1272" s="43" t="s">
        <v>164</v>
      </c>
    </row>
    <row r="1273" spans="1:4" hidden="1" x14ac:dyDescent="0.15">
      <c r="A1273" s="43">
        <v>1296</v>
      </c>
      <c r="B1273" s="43" t="s">
        <v>186</v>
      </c>
      <c r="C1273" s="99" t="s">
        <v>214</v>
      </c>
      <c r="D1273" s="43" t="s">
        <v>164</v>
      </c>
    </row>
    <row r="1274" spans="1:4" hidden="1" x14ac:dyDescent="0.15">
      <c r="A1274" s="43">
        <v>1297</v>
      </c>
      <c r="B1274" s="43" t="s">
        <v>158</v>
      </c>
      <c r="C1274" s="99" t="s">
        <v>214</v>
      </c>
      <c r="D1274" s="43" t="s">
        <v>164</v>
      </c>
    </row>
    <row r="1275" spans="1:4" hidden="1" x14ac:dyDescent="0.15">
      <c r="A1275" s="43">
        <v>1298</v>
      </c>
      <c r="B1275" s="43" t="s">
        <v>143</v>
      </c>
      <c r="C1275" s="99" t="s">
        <v>214</v>
      </c>
      <c r="D1275" s="43" t="s">
        <v>164</v>
      </c>
    </row>
    <row r="1276" spans="1:4" hidden="1" x14ac:dyDescent="0.15">
      <c r="A1276" s="43">
        <v>1299</v>
      </c>
      <c r="B1276" s="43" t="s">
        <v>150</v>
      </c>
      <c r="C1276" s="99" t="s">
        <v>214</v>
      </c>
      <c r="D1276" s="43" t="s">
        <v>164</v>
      </c>
    </row>
    <row r="1277" spans="1:4" hidden="1" x14ac:dyDescent="0.15">
      <c r="A1277" s="43">
        <v>1300</v>
      </c>
      <c r="B1277" s="43" t="s">
        <v>160</v>
      </c>
      <c r="C1277" s="99" t="s">
        <v>214</v>
      </c>
      <c r="D1277" s="43" t="s">
        <v>164</v>
      </c>
    </row>
    <row r="1278" spans="1:4" hidden="1" x14ac:dyDescent="0.15">
      <c r="A1278" s="43">
        <v>1301</v>
      </c>
      <c r="B1278" s="43" t="s">
        <v>139</v>
      </c>
      <c r="C1278" s="99" t="s">
        <v>214</v>
      </c>
      <c r="D1278" s="43" t="s">
        <v>164</v>
      </c>
    </row>
    <row r="1279" spans="1:4" hidden="1" x14ac:dyDescent="0.15">
      <c r="A1279" s="43">
        <v>1302</v>
      </c>
      <c r="B1279" s="43" t="s">
        <v>174</v>
      </c>
      <c r="C1279" s="99" t="s">
        <v>214</v>
      </c>
      <c r="D1279" s="43" t="s">
        <v>164</v>
      </c>
    </row>
    <row r="1280" spans="1:4" hidden="1" x14ac:dyDescent="0.15">
      <c r="A1280" s="43">
        <v>1303</v>
      </c>
      <c r="B1280" s="43" t="s">
        <v>167</v>
      </c>
      <c r="C1280" s="99" t="s">
        <v>214</v>
      </c>
      <c r="D1280" s="43" t="s">
        <v>164</v>
      </c>
    </row>
    <row r="1281" spans="1:4" hidden="1" x14ac:dyDescent="0.15">
      <c r="A1281" s="43">
        <v>1304</v>
      </c>
      <c r="B1281" s="43" t="s">
        <v>165</v>
      </c>
      <c r="C1281" s="99" t="s">
        <v>214</v>
      </c>
      <c r="D1281" s="43" t="s">
        <v>164</v>
      </c>
    </row>
    <row r="1282" spans="1:4" hidden="1" x14ac:dyDescent="0.15">
      <c r="A1282" s="43">
        <v>1305</v>
      </c>
      <c r="B1282" s="43" t="s">
        <v>154</v>
      </c>
      <c r="C1282" s="99" t="s">
        <v>214</v>
      </c>
      <c r="D1282" s="43" t="s">
        <v>164</v>
      </c>
    </row>
    <row r="1283" spans="1:4" hidden="1" x14ac:dyDescent="0.15">
      <c r="A1283" s="43">
        <v>1306</v>
      </c>
      <c r="B1283" s="43" t="s">
        <v>165</v>
      </c>
      <c r="C1283" s="99" t="s">
        <v>214</v>
      </c>
      <c r="D1283" s="43" t="s">
        <v>164</v>
      </c>
    </row>
    <row r="1284" spans="1:4" hidden="1" x14ac:dyDescent="0.15">
      <c r="A1284" s="43">
        <v>1307</v>
      </c>
      <c r="B1284" s="43" t="s">
        <v>144</v>
      </c>
      <c r="C1284" s="99" t="s">
        <v>214</v>
      </c>
      <c r="D1284" s="43" t="s">
        <v>164</v>
      </c>
    </row>
    <row r="1285" spans="1:4" hidden="1" x14ac:dyDescent="0.15">
      <c r="A1285" s="43">
        <v>1308</v>
      </c>
      <c r="B1285" s="43" t="s">
        <v>150</v>
      </c>
      <c r="C1285" s="99" t="s">
        <v>214</v>
      </c>
      <c r="D1285" s="43" t="s">
        <v>164</v>
      </c>
    </row>
    <row r="1286" spans="1:4" hidden="1" x14ac:dyDescent="0.15">
      <c r="A1286" s="43">
        <v>1309</v>
      </c>
      <c r="B1286" s="43" t="s">
        <v>147</v>
      </c>
      <c r="C1286" s="99" t="s">
        <v>214</v>
      </c>
      <c r="D1286" s="43" t="s">
        <v>164</v>
      </c>
    </row>
    <row r="1287" spans="1:4" hidden="1" x14ac:dyDescent="0.15">
      <c r="A1287" s="43">
        <v>1310</v>
      </c>
      <c r="B1287" s="43" t="s">
        <v>160</v>
      </c>
      <c r="C1287" s="99" t="s">
        <v>214</v>
      </c>
      <c r="D1287" s="43" t="s">
        <v>164</v>
      </c>
    </row>
    <row r="1288" spans="1:4" hidden="1" x14ac:dyDescent="0.15">
      <c r="A1288" s="43">
        <v>1311</v>
      </c>
      <c r="B1288" s="43" t="s">
        <v>150</v>
      </c>
      <c r="C1288" s="99" t="s">
        <v>214</v>
      </c>
      <c r="D1288" s="43" t="s">
        <v>164</v>
      </c>
    </row>
    <row r="1289" spans="1:4" hidden="1" x14ac:dyDescent="0.15">
      <c r="A1289" s="43">
        <v>1312</v>
      </c>
      <c r="B1289" s="43" t="s">
        <v>158</v>
      </c>
      <c r="C1289" s="99" t="s">
        <v>214</v>
      </c>
      <c r="D1289" s="43" t="s">
        <v>164</v>
      </c>
    </row>
    <row r="1290" spans="1:4" hidden="1" x14ac:dyDescent="0.15">
      <c r="A1290" s="43">
        <v>1313</v>
      </c>
      <c r="B1290" s="43" t="s">
        <v>149</v>
      </c>
      <c r="C1290" s="99" t="s">
        <v>214</v>
      </c>
      <c r="D1290" s="43" t="s">
        <v>168</v>
      </c>
    </row>
    <row r="1291" spans="1:4" hidden="1" x14ac:dyDescent="0.15">
      <c r="A1291" s="43">
        <v>1314</v>
      </c>
      <c r="B1291" s="43" t="s">
        <v>158</v>
      </c>
      <c r="C1291" s="99" t="s">
        <v>214</v>
      </c>
      <c r="D1291" s="43" t="s">
        <v>168</v>
      </c>
    </row>
    <row r="1292" spans="1:4" hidden="1" x14ac:dyDescent="0.15">
      <c r="A1292" s="43">
        <v>1315</v>
      </c>
      <c r="B1292" s="43" t="s">
        <v>169</v>
      </c>
      <c r="C1292" s="99" t="s">
        <v>214</v>
      </c>
      <c r="D1292" s="43" t="s">
        <v>168</v>
      </c>
    </row>
    <row r="1293" spans="1:4" hidden="1" x14ac:dyDescent="0.15">
      <c r="A1293" s="43">
        <v>1316</v>
      </c>
      <c r="B1293" s="43" t="s">
        <v>143</v>
      </c>
      <c r="C1293" s="99" t="s">
        <v>214</v>
      </c>
      <c r="D1293" s="43" t="s">
        <v>168</v>
      </c>
    </row>
    <row r="1294" spans="1:4" hidden="1" x14ac:dyDescent="0.15">
      <c r="A1294" s="43">
        <v>1317</v>
      </c>
      <c r="B1294" s="43" t="s">
        <v>158</v>
      </c>
      <c r="C1294" s="99" t="s">
        <v>214</v>
      </c>
      <c r="D1294" s="43" t="s">
        <v>168</v>
      </c>
    </row>
    <row r="1295" spans="1:4" hidden="1" x14ac:dyDescent="0.15">
      <c r="A1295" s="43">
        <v>1318</v>
      </c>
      <c r="B1295" s="43" t="s">
        <v>160</v>
      </c>
      <c r="C1295" s="99" t="s">
        <v>214</v>
      </c>
      <c r="D1295" s="43" t="s">
        <v>168</v>
      </c>
    </row>
    <row r="1296" spans="1:4" hidden="1" x14ac:dyDescent="0.15">
      <c r="A1296" s="43">
        <v>1319</v>
      </c>
      <c r="B1296" s="43" t="s">
        <v>149</v>
      </c>
      <c r="C1296" s="99" t="s">
        <v>214</v>
      </c>
      <c r="D1296" s="43" t="s">
        <v>168</v>
      </c>
    </row>
    <row r="1297" spans="1:4" hidden="1" x14ac:dyDescent="0.15">
      <c r="A1297" s="43">
        <v>1320</v>
      </c>
      <c r="B1297" s="43" t="s">
        <v>147</v>
      </c>
      <c r="C1297" s="99" t="s">
        <v>214</v>
      </c>
      <c r="D1297" s="43" t="s">
        <v>168</v>
      </c>
    </row>
    <row r="1298" spans="1:4" hidden="1" x14ac:dyDescent="0.15">
      <c r="A1298" s="43">
        <v>1321</v>
      </c>
      <c r="B1298" s="43" t="s">
        <v>147</v>
      </c>
      <c r="C1298" s="99" t="s">
        <v>214</v>
      </c>
      <c r="D1298" s="43" t="s">
        <v>168</v>
      </c>
    </row>
    <row r="1299" spans="1:4" hidden="1" x14ac:dyDescent="0.15">
      <c r="A1299" s="43">
        <v>1322</v>
      </c>
      <c r="B1299" s="43" t="s">
        <v>160</v>
      </c>
      <c r="C1299" s="99" t="s">
        <v>214</v>
      </c>
      <c r="D1299" s="43" t="s">
        <v>168</v>
      </c>
    </row>
    <row r="1300" spans="1:4" hidden="1" x14ac:dyDescent="0.15">
      <c r="A1300" s="43">
        <v>1323</v>
      </c>
      <c r="B1300" s="43" t="s">
        <v>157</v>
      </c>
      <c r="C1300" s="99" t="s">
        <v>214</v>
      </c>
      <c r="D1300" s="43" t="s">
        <v>168</v>
      </c>
    </row>
    <row r="1301" spans="1:4" hidden="1" x14ac:dyDescent="0.15">
      <c r="A1301" s="43">
        <v>1324</v>
      </c>
      <c r="B1301" s="43" t="s">
        <v>166</v>
      </c>
      <c r="C1301" s="99" t="s">
        <v>214</v>
      </c>
      <c r="D1301" s="43" t="s">
        <v>168</v>
      </c>
    </row>
    <row r="1302" spans="1:4" hidden="1" x14ac:dyDescent="0.15">
      <c r="A1302" s="43">
        <v>1325</v>
      </c>
      <c r="B1302" s="43" t="s">
        <v>158</v>
      </c>
      <c r="C1302" s="99" t="s">
        <v>214</v>
      </c>
      <c r="D1302" s="43" t="s">
        <v>168</v>
      </c>
    </row>
    <row r="1303" spans="1:4" hidden="1" x14ac:dyDescent="0.15">
      <c r="A1303" s="43">
        <v>1326</v>
      </c>
      <c r="B1303" s="43" t="s">
        <v>172</v>
      </c>
      <c r="C1303" s="99" t="s">
        <v>214</v>
      </c>
      <c r="D1303" s="43" t="s">
        <v>168</v>
      </c>
    </row>
    <row r="1304" spans="1:4" hidden="1" x14ac:dyDescent="0.15">
      <c r="A1304" s="43">
        <v>1327</v>
      </c>
      <c r="B1304" s="43" t="s">
        <v>139</v>
      </c>
      <c r="C1304" s="99" t="s">
        <v>214</v>
      </c>
      <c r="D1304" s="43" t="s">
        <v>168</v>
      </c>
    </row>
    <row r="1305" spans="1:4" hidden="1" x14ac:dyDescent="0.15">
      <c r="A1305" s="43">
        <v>1328</v>
      </c>
      <c r="B1305" s="43" t="s">
        <v>174</v>
      </c>
      <c r="C1305" s="99" t="s">
        <v>215</v>
      </c>
      <c r="D1305" s="43" t="s">
        <v>185</v>
      </c>
    </row>
    <row r="1306" spans="1:4" hidden="1" x14ac:dyDescent="0.15">
      <c r="A1306" s="43">
        <v>1329</v>
      </c>
      <c r="B1306" s="43" t="s">
        <v>169</v>
      </c>
      <c r="C1306" s="99" t="s">
        <v>215</v>
      </c>
      <c r="D1306" s="43" t="s">
        <v>185</v>
      </c>
    </row>
    <row r="1307" spans="1:4" hidden="1" x14ac:dyDescent="0.15">
      <c r="A1307" s="43">
        <v>1330</v>
      </c>
      <c r="B1307" s="43" t="s">
        <v>148</v>
      </c>
      <c r="C1307" s="99" t="s">
        <v>215</v>
      </c>
      <c r="D1307" s="43" t="s">
        <v>185</v>
      </c>
    </row>
    <row r="1308" spans="1:4" hidden="1" x14ac:dyDescent="0.15">
      <c r="A1308" s="43">
        <v>1331</v>
      </c>
      <c r="B1308" s="43" t="s">
        <v>160</v>
      </c>
      <c r="C1308" s="99" t="s">
        <v>215</v>
      </c>
      <c r="D1308" s="43" t="s">
        <v>176</v>
      </c>
    </row>
    <row r="1309" spans="1:4" hidden="1" x14ac:dyDescent="0.15">
      <c r="A1309" s="43">
        <v>1332</v>
      </c>
      <c r="B1309" s="43" t="s">
        <v>149</v>
      </c>
      <c r="C1309" s="99" t="s">
        <v>215</v>
      </c>
      <c r="D1309" s="43" t="s">
        <v>146</v>
      </c>
    </row>
    <row r="1310" spans="1:4" hidden="1" x14ac:dyDescent="0.15">
      <c r="A1310" s="43">
        <v>1333</v>
      </c>
      <c r="B1310" s="43" t="s">
        <v>147</v>
      </c>
      <c r="C1310" s="99" t="s">
        <v>215</v>
      </c>
      <c r="D1310" s="43" t="s">
        <v>146</v>
      </c>
    </row>
    <row r="1311" spans="1:4" hidden="1" x14ac:dyDescent="0.15">
      <c r="A1311" s="43">
        <v>1334</v>
      </c>
      <c r="B1311" s="43" t="s">
        <v>156</v>
      </c>
      <c r="C1311" s="99" t="s">
        <v>215</v>
      </c>
      <c r="D1311" s="43" t="s">
        <v>146</v>
      </c>
    </row>
    <row r="1312" spans="1:4" hidden="1" x14ac:dyDescent="0.15">
      <c r="A1312" s="43">
        <v>1335</v>
      </c>
      <c r="B1312" s="43" t="s">
        <v>143</v>
      </c>
      <c r="C1312" s="99" t="s">
        <v>215</v>
      </c>
      <c r="D1312" s="43" t="s">
        <v>146</v>
      </c>
    </row>
    <row r="1313" spans="1:4" hidden="1" x14ac:dyDescent="0.15">
      <c r="A1313" s="43">
        <v>1336</v>
      </c>
      <c r="B1313" s="43" t="s">
        <v>143</v>
      </c>
      <c r="C1313" s="99" t="s">
        <v>215</v>
      </c>
      <c r="D1313" s="43" t="s">
        <v>146</v>
      </c>
    </row>
    <row r="1314" spans="1:4" hidden="1" x14ac:dyDescent="0.15">
      <c r="A1314" s="43">
        <v>1337</v>
      </c>
      <c r="B1314" s="43" t="s">
        <v>142</v>
      </c>
      <c r="C1314" s="99" t="s">
        <v>215</v>
      </c>
      <c r="D1314" s="43" t="s">
        <v>146</v>
      </c>
    </row>
    <row r="1315" spans="1:4" hidden="1" x14ac:dyDescent="0.15">
      <c r="A1315" s="43">
        <v>1338</v>
      </c>
      <c r="B1315" s="43" t="s">
        <v>145</v>
      </c>
      <c r="C1315" s="99" t="s">
        <v>215</v>
      </c>
      <c r="D1315" s="43" t="s">
        <v>146</v>
      </c>
    </row>
    <row r="1316" spans="1:4" hidden="1" x14ac:dyDescent="0.15">
      <c r="A1316" s="43">
        <v>1339</v>
      </c>
      <c r="B1316" s="43" t="s">
        <v>158</v>
      </c>
      <c r="C1316" s="99" t="s">
        <v>215</v>
      </c>
      <c r="D1316" s="43" t="s">
        <v>146</v>
      </c>
    </row>
    <row r="1317" spans="1:4" hidden="1" x14ac:dyDescent="0.15">
      <c r="A1317" s="43">
        <v>1340</v>
      </c>
      <c r="B1317" s="43" t="s">
        <v>158</v>
      </c>
      <c r="C1317" s="99" t="s">
        <v>215</v>
      </c>
      <c r="D1317" s="43" t="s">
        <v>146</v>
      </c>
    </row>
    <row r="1318" spans="1:4" hidden="1" x14ac:dyDescent="0.15">
      <c r="A1318" s="43">
        <v>1341</v>
      </c>
      <c r="B1318" s="43" t="s">
        <v>155</v>
      </c>
      <c r="C1318" s="99" t="s">
        <v>215</v>
      </c>
      <c r="D1318" s="43" t="s">
        <v>164</v>
      </c>
    </row>
    <row r="1319" spans="1:4" hidden="1" x14ac:dyDescent="0.15">
      <c r="A1319" s="43">
        <v>1342</v>
      </c>
      <c r="B1319" s="43" t="s">
        <v>179</v>
      </c>
      <c r="C1319" s="99" t="s">
        <v>215</v>
      </c>
      <c r="D1319" s="43" t="s">
        <v>164</v>
      </c>
    </row>
    <row r="1320" spans="1:4" hidden="1" x14ac:dyDescent="0.15">
      <c r="A1320" s="43">
        <v>1343</v>
      </c>
      <c r="B1320" s="43" t="s">
        <v>142</v>
      </c>
      <c r="C1320" s="99" t="s">
        <v>215</v>
      </c>
      <c r="D1320" s="43" t="s">
        <v>164</v>
      </c>
    </row>
    <row r="1321" spans="1:4" hidden="1" x14ac:dyDescent="0.15">
      <c r="A1321" s="43">
        <v>1344</v>
      </c>
      <c r="B1321" s="43" t="s">
        <v>142</v>
      </c>
      <c r="C1321" s="99" t="s">
        <v>215</v>
      </c>
      <c r="D1321" s="43" t="s">
        <v>164</v>
      </c>
    </row>
    <row r="1322" spans="1:4" hidden="1" x14ac:dyDescent="0.15">
      <c r="A1322" s="43">
        <v>1345</v>
      </c>
      <c r="B1322" s="43" t="s">
        <v>165</v>
      </c>
      <c r="C1322" s="99" t="s">
        <v>215</v>
      </c>
      <c r="D1322" s="43" t="s">
        <v>164</v>
      </c>
    </row>
    <row r="1323" spans="1:4" hidden="1" x14ac:dyDescent="0.15">
      <c r="A1323" s="43">
        <v>1346</v>
      </c>
      <c r="B1323" s="43" t="s">
        <v>167</v>
      </c>
      <c r="C1323" s="99" t="s">
        <v>215</v>
      </c>
      <c r="D1323" s="43" t="s">
        <v>164</v>
      </c>
    </row>
    <row r="1324" spans="1:4" hidden="1" x14ac:dyDescent="0.15">
      <c r="A1324" s="43">
        <v>1347</v>
      </c>
      <c r="B1324" s="43" t="s">
        <v>152</v>
      </c>
      <c r="C1324" s="99" t="s">
        <v>215</v>
      </c>
      <c r="D1324" s="43" t="s">
        <v>164</v>
      </c>
    </row>
    <row r="1325" spans="1:4" hidden="1" x14ac:dyDescent="0.15">
      <c r="A1325" s="43">
        <v>1348</v>
      </c>
      <c r="B1325" s="43" t="s">
        <v>170</v>
      </c>
      <c r="C1325" s="99" t="s">
        <v>215</v>
      </c>
      <c r="D1325" s="43" t="s">
        <v>164</v>
      </c>
    </row>
    <row r="1326" spans="1:4" hidden="1" x14ac:dyDescent="0.15">
      <c r="A1326" s="43">
        <v>1349</v>
      </c>
      <c r="B1326" s="43" t="s">
        <v>170</v>
      </c>
      <c r="C1326" s="99" t="s">
        <v>215</v>
      </c>
      <c r="D1326" s="43" t="s">
        <v>164</v>
      </c>
    </row>
    <row r="1327" spans="1:4" hidden="1" x14ac:dyDescent="0.15">
      <c r="A1327" s="43">
        <v>1350</v>
      </c>
      <c r="B1327" s="43" t="s">
        <v>154</v>
      </c>
      <c r="C1327" s="99" t="s">
        <v>215</v>
      </c>
      <c r="D1327" s="43" t="s">
        <v>164</v>
      </c>
    </row>
    <row r="1328" spans="1:4" hidden="1" x14ac:dyDescent="0.15">
      <c r="A1328" s="43">
        <v>1351</v>
      </c>
      <c r="B1328" s="43" t="s">
        <v>148</v>
      </c>
      <c r="C1328" s="99" t="s">
        <v>215</v>
      </c>
      <c r="D1328" s="43" t="s">
        <v>168</v>
      </c>
    </row>
    <row r="1329" spans="1:4" hidden="1" x14ac:dyDescent="0.15">
      <c r="A1329" s="43">
        <v>1352</v>
      </c>
      <c r="B1329" s="43" t="s">
        <v>139</v>
      </c>
      <c r="C1329" s="99" t="s">
        <v>215</v>
      </c>
      <c r="D1329" s="43" t="s">
        <v>168</v>
      </c>
    </row>
    <row r="1330" spans="1:4" hidden="1" x14ac:dyDescent="0.15">
      <c r="A1330" s="43">
        <v>1353</v>
      </c>
      <c r="B1330" s="43" t="s">
        <v>170</v>
      </c>
      <c r="C1330" s="99" t="s">
        <v>215</v>
      </c>
      <c r="D1330" s="43" t="s">
        <v>164</v>
      </c>
    </row>
    <row r="1331" spans="1:4" hidden="1" x14ac:dyDescent="0.15">
      <c r="A1331" s="43">
        <v>1354</v>
      </c>
      <c r="B1331" s="43" t="s">
        <v>149</v>
      </c>
      <c r="C1331" s="99" t="s">
        <v>215</v>
      </c>
      <c r="D1331" s="43" t="s">
        <v>168</v>
      </c>
    </row>
    <row r="1332" spans="1:4" hidden="1" x14ac:dyDescent="0.15">
      <c r="A1332" s="43">
        <v>1355</v>
      </c>
      <c r="B1332" s="43" t="s">
        <v>160</v>
      </c>
      <c r="C1332" s="99" t="s">
        <v>215</v>
      </c>
      <c r="D1332" s="43" t="s">
        <v>168</v>
      </c>
    </row>
    <row r="1333" spans="1:4" hidden="1" x14ac:dyDescent="0.15">
      <c r="A1333" s="43">
        <v>1356</v>
      </c>
      <c r="B1333" s="43" t="s">
        <v>174</v>
      </c>
      <c r="C1333" s="99" t="s">
        <v>215</v>
      </c>
      <c r="D1333" s="43" t="s">
        <v>168</v>
      </c>
    </row>
    <row r="1334" spans="1:4" hidden="1" x14ac:dyDescent="0.15">
      <c r="A1334" s="43">
        <v>1357</v>
      </c>
      <c r="B1334" s="43" t="s">
        <v>174</v>
      </c>
      <c r="C1334" s="99" t="s">
        <v>215</v>
      </c>
      <c r="D1334" s="43" t="s">
        <v>168</v>
      </c>
    </row>
    <row r="1335" spans="1:4" hidden="1" x14ac:dyDescent="0.15">
      <c r="A1335" s="43">
        <v>1358</v>
      </c>
      <c r="B1335" s="43" t="s">
        <v>169</v>
      </c>
      <c r="C1335" s="99" t="s">
        <v>215</v>
      </c>
      <c r="D1335" s="43" t="s">
        <v>168</v>
      </c>
    </row>
    <row r="1336" spans="1:4" hidden="1" x14ac:dyDescent="0.15">
      <c r="A1336" s="43">
        <v>1359</v>
      </c>
      <c r="B1336" s="43" t="s">
        <v>150</v>
      </c>
      <c r="C1336" s="99" t="s">
        <v>215</v>
      </c>
      <c r="D1336" s="43" t="s">
        <v>168</v>
      </c>
    </row>
    <row r="1337" spans="1:4" hidden="1" x14ac:dyDescent="0.15">
      <c r="A1337" s="43">
        <v>1360</v>
      </c>
      <c r="B1337" s="43" t="s">
        <v>143</v>
      </c>
      <c r="C1337" s="99" t="s">
        <v>215</v>
      </c>
      <c r="D1337" s="43" t="s">
        <v>168</v>
      </c>
    </row>
    <row r="1338" spans="1:4" hidden="1" x14ac:dyDescent="0.15">
      <c r="A1338" s="43">
        <v>1361</v>
      </c>
      <c r="B1338" s="43" t="s">
        <v>148</v>
      </c>
      <c r="C1338" s="99" t="s">
        <v>215</v>
      </c>
      <c r="D1338" s="43" t="s">
        <v>168</v>
      </c>
    </row>
    <row r="1339" spans="1:4" hidden="1" x14ac:dyDescent="0.15">
      <c r="A1339" s="43">
        <v>1362</v>
      </c>
      <c r="B1339" s="43" t="s">
        <v>142</v>
      </c>
      <c r="C1339" s="99" t="s">
        <v>215</v>
      </c>
      <c r="D1339" s="43" t="s">
        <v>168</v>
      </c>
    </row>
    <row r="1340" spans="1:4" hidden="1" x14ac:dyDescent="0.15">
      <c r="A1340" s="43">
        <v>1363</v>
      </c>
      <c r="B1340" s="43" t="s">
        <v>165</v>
      </c>
      <c r="C1340" s="99" t="s">
        <v>215</v>
      </c>
      <c r="D1340" s="43" t="s">
        <v>168</v>
      </c>
    </row>
    <row r="1341" spans="1:4" hidden="1" x14ac:dyDescent="0.15">
      <c r="A1341" s="43">
        <v>1364</v>
      </c>
      <c r="B1341" s="43" t="s">
        <v>179</v>
      </c>
      <c r="C1341" s="99" t="s">
        <v>215</v>
      </c>
      <c r="D1341" s="43" t="s">
        <v>168</v>
      </c>
    </row>
    <row r="1342" spans="1:4" hidden="1" x14ac:dyDescent="0.15">
      <c r="A1342" s="43">
        <v>1365</v>
      </c>
      <c r="B1342" s="43" t="s">
        <v>161</v>
      </c>
      <c r="C1342" s="99" t="s">
        <v>215</v>
      </c>
      <c r="D1342" s="43" t="s">
        <v>168</v>
      </c>
    </row>
    <row r="1343" spans="1:4" hidden="1" x14ac:dyDescent="0.15">
      <c r="A1343" s="43">
        <v>1366</v>
      </c>
      <c r="B1343" s="43" t="s">
        <v>139</v>
      </c>
      <c r="C1343" s="99" t="s">
        <v>215</v>
      </c>
      <c r="D1343" s="43" t="s">
        <v>168</v>
      </c>
    </row>
    <row r="1344" spans="1:4" hidden="1" x14ac:dyDescent="0.15">
      <c r="A1344" s="43">
        <v>1367</v>
      </c>
      <c r="B1344" s="43" t="s">
        <v>165</v>
      </c>
      <c r="C1344" s="99" t="s">
        <v>216</v>
      </c>
      <c r="D1344" s="43" t="s">
        <v>146</v>
      </c>
    </row>
    <row r="1345" spans="1:4" hidden="1" x14ac:dyDescent="0.15">
      <c r="A1345" s="43">
        <v>1368</v>
      </c>
      <c r="B1345" s="43" t="s">
        <v>158</v>
      </c>
      <c r="C1345" s="99" t="s">
        <v>216</v>
      </c>
      <c r="D1345" s="43" t="s">
        <v>146</v>
      </c>
    </row>
    <row r="1346" spans="1:4" hidden="1" x14ac:dyDescent="0.15">
      <c r="A1346" s="43">
        <v>1369</v>
      </c>
      <c r="B1346" s="43" t="s">
        <v>165</v>
      </c>
      <c r="C1346" s="99" t="s">
        <v>216</v>
      </c>
      <c r="D1346" s="43" t="s">
        <v>146</v>
      </c>
    </row>
    <row r="1347" spans="1:4" hidden="1" x14ac:dyDescent="0.15">
      <c r="A1347" s="43">
        <v>1370</v>
      </c>
      <c r="B1347" s="43" t="s">
        <v>174</v>
      </c>
      <c r="C1347" s="99" t="s">
        <v>216</v>
      </c>
      <c r="D1347" s="43" t="s">
        <v>146</v>
      </c>
    </row>
    <row r="1348" spans="1:4" hidden="1" x14ac:dyDescent="0.15">
      <c r="A1348" s="43">
        <v>1371</v>
      </c>
      <c r="B1348" s="43" t="s">
        <v>165</v>
      </c>
      <c r="C1348" s="99" t="s">
        <v>216</v>
      </c>
      <c r="D1348" s="43" t="s">
        <v>146</v>
      </c>
    </row>
    <row r="1349" spans="1:4" hidden="1" x14ac:dyDescent="0.15">
      <c r="A1349" s="43">
        <v>1372</v>
      </c>
      <c r="B1349" s="43" t="s">
        <v>169</v>
      </c>
      <c r="C1349" s="99" t="s">
        <v>216</v>
      </c>
      <c r="D1349" s="43" t="s">
        <v>146</v>
      </c>
    </row>
    <row r="1350" spans="1:4" hidden="1" x14ac:dyDescent="0.15">
      <c r="A1350" s="43">
        <v>1373</v>
      </c>
      <c r="B1350" s="43" t="s">
        <v>160</v>
      </c>
      <c r="C1350" s="99" t="s">
        <v>216</v>
      </c>
      <c r="D1350" s="43" t="s">
        <v>164</v>
      </c>
    </row>
    <row r="1351" spans="1:4" hidden="1" x14ac:dyDescent="0.15">
      <c r="A1351" s="43">
        <v>1374</v>
      </c>
      <c r="B1351" s="43" t="s">
        <v>139</v>
      </c>
      <c r="C1351" s="99" t="s">
        <v>216</v>
      </c>
      <c r="D1351" s="43" t="s">
        <v>164</v>
      </c>
    </row>
    <row r="1352" spans="1:4" hidden="1" x14ac:dyDescent="0.15">
      <c r="A1352" s="43">
        <v>1375</v>
      </c>
      <c r="B1352" s="43" t="s">
        <v>145</v>
      </c>
      <c r="C1352" s="99" t="s">
        <v>216</v>
      </c>
      <c r="D1352" s="43" t="s">
        <v>164</v>
      </c>
    </row>
    <row r="1353" spans="1:4" hidden="1" x14ac:dyDescent="0.15">
      <c r="A1353" s="43">
        <v>1376</v>
      </c>
      <c r="B1353" s="43" t="s">
        <v>145</v>
      </c>
      <c r="C1353" s="99" t="s">
        <v>216</v>
      </c>
      <c r="D1353" s="43" t="s">
        <v>146</v>
      </c>
    </row>
    <row r="1354" spans="1:4" hidden="1" x14ac:dyDescent="0.15">
      <c r="A1354" s="43">
        <v>1377</v>
      </c>
      <c r="B1354" s="43" t="s">
        <v>142</v>
      </c>
      <c r="C1354" s="99" t="s">
        <v>216</v>
      </c>
      <c r="D1354" s="43" t="s">
        <v>164</v>
      </c>
    </row>
    <row r="1355" spans="1:4" hidden="1" x14ac:dyDescent="0.15">
      <c r="A1355" s="43">
        <v>1378</v>
      </c>
      <c r="B1355" s="43" t="s">
        <v>147</v>
      </c>
      <c r="C1355" s="99" t="s">
        <v>216</v>
      </c>
      <c r="D1355" s="43" t="s">
        <v>164</v>
      </c>
    </row>
    <row r="1356" spans="1:4" hidden="1" x14ac:dyDescent="0.15">
      <c r="A1356" s="43">
        <v>1379</v>
      </c>
      <c r="B1356" s="43" t="s">
        <v>174</v>
      </c>
      <c r="C1356" s="99" t="s">
        <v>216</v>
      </c>
      <c r="D1356" s="43" t="s">
        <v>164</v>
      </c>
    </row>
    <row r="1357" spans="1:4" hidden="1" x14ac:dyDescent="0.15">
      <c r="A1357" s="43">
        <v>1380</v>
      </c>
      <c r="B1357" s="43" t="s">
        <v>169</v>
      </c>
      <c r="C1357" s="99" t="s">
        <v>216</v>
      </c>
      <c r="D1357" s="43" t="s">
        <v>164</v>
      </c>
    </row>
    <row r="1358" spans="1:4" hidden="1" x14ac:dyDescent="0.15">
      <c r="A1358" s="43">
        <v>1381</v>
      </c>
      <c r="B1358" s="43" t="s">
        <v>143</v>
      </c>
      <c r="C1358" s="99" t="s">
        <v>216</v>
      </c>
      <c r="D1358" s="43" t="s">
        <v>164</v>
      </c>
    </row>
    <row r="1359" spans="1:4" hidden="1" x14ac:dyDescent="0.15">
      <c r="A1359" s="43">
        <v>1382</v>
      </c>
      <c r="B1359" s="43" t="s">
        <v>145</v>
      </c>
      <c r="C1359" s="99" t="s">
        <v>216</v>
      </c>
      <c r="D1359" s="43" t="s">
        <v>164</v>
      </c>
    </row>
    <row r="1360" spans="1:4" hidden="1" x14ac:dyDescent="0.15">
      <c r="A1360" s="43">
        <v>1383</v>
      </c>
      <c r="B1360" s="43" t="s">
        <v>149</v>
      </c>
      <c r="C1360" s="99" t="s">
        <v>216</v>
      </c>
      <c r="D1360" s="43" t="s">
        <v>164</v>
      </c>
    </row>
    <row r="1361" spans="1:4" hidden="1" x14ac:dyDescent="0.15">
      <c r="A1361" s="43">
        <v>1384</v>
      </c>
      <c r="B1361" s="43" t="s">
        <v>147</v>
      </c>
      <c r="C1361" s="99" t="s">
        <v>216</v>
      </c>
      <c r="D1361" s="43" t="s">
        <v>168</v>
      </c>
    </row>
    <row r="1362" spans="1:4" hidden="1" x14ac:dyDescent="0.15">
      <c r="A1362" s="43">
        <v>1385</v>
      </c>
      <c r="B1362" s="43" t="s">
        <v>165</v>
      </c>
      <c r="C1362" s="99" t="s">
        <v>216</v>
      </c>
      <c r="D1362" s="43" t="s">
        <v>168</v>
      </c>
    </row>
    <row r="1363" spans="1:4" hidden="1" x14ac:dyDescent="0.15">
      <c r="A1363" s="43">
        <v>1386</v>
      </c>
      <c r="B1363" s="43" t="s">
        <v>186</v>
      </c>
      <c r="C1363" s="99" t="s">
        <v>216</v>
      </c>
      <c r="D1363" s="43" t="s">
        <v>168</v>
      </c>
    </row>
    <row r="1364" spans="1:4" hidden="1" x14ac:dyDescent="0.15">
      <c r="A1364" s="43">
        <v>1387</v>
      </c>
      <c r="B1364" s="43" t="s">
        <v>139</v>
      </c>
      <c r="C1364" s="99" t="s">
        <v>216</v>
      </c>
      <c r="D1364" s="43" t="s">
        <v>168</v>
      </c>
    </row>
    <row r="1365" spans="1:4" hidden="1" x14ac:dyDescent="0.15">
      <c r="A1365" s="43">
        <v>1388</v>
      </c>
      <c r="B1365" s="43" t="s">
        <v>149</v>
      </c>
      <c r="C1365" s="99" t="s">
        <v>216</v>
      </c>
      <c r="D1365" s="43" t="s">
        <v>168</v>
      </c>
    </row>
    <row r="1366" spans="1:4" hidden="1" x14ac:dyDescent="0.15">
      <c r="A1366" s="43">
        <v>1389</v>
      </c>
      <c r="B1366" s="43" t="s">
        <v>143</v>
      </c>
      <c r="C1366" s="99" t="s">
        <v>216</v>
      </c>
      <c r="D1366" s="43" t="s">
        <v>168</v>
      </c>
    </row>
    <row r="1367" spans="1:4" hidden="1" x14ac:dyDescent="0.15">
      <c r="A1367" s="43">
        <v>1390</v>
      </c>
      <c r="B1367" s="43" t="s">
        <v>166</v>
      </c>
      <c r="C1367" s="99" t="s">
        <v>216</v>
      </c>
      <c r="D1367" s="43" t="s">
        <v>168</v>
      </c>
    </row>
    <row r="1368" spans="1:4" hidden="1" x14ac:dyDescent="0.15">
      <c r="A1368" s="43">
        <v>1391</v>
      </c>
      <c r="B1368" s="43" t="s">
        <v>161</v>
      </c>
      <c r="C1368" s="99" t="s">
        <v>216</v>
      </c>
      <c r="D1368" s="43" t="s">
        <v>168</v>
      </c>
    </row>
    <row r="1369" spans="1:4" hidden="1" x14ac:dyDescent="0.15">
      <c r="A1369" s="43">
        <v>1392</v>
      </c>
      <c r="B1369" s="43" t="s">
        <v>154</v>
      </c>
      <c r="C1369" s="99" t="s">
        <v>216</v>
      </c>
      <c r="D1369" s="43" t="s">
        <v>168</v>
      </c>
    </row>
    <row r="1370" spans="1:4" hidden="1" x14ac:dyDescent="0.15">
      <c r="A1370" s="43">
        <v>1393</v>
      </c>
      <c r="B1370" s="43" t="s">
        <v>143</v>
      </c>
      <c r="C1370" s="99" t="s">
        <v>216</v>
      </c>
      <c r="D1370" s="43" t="s">
        <v>164</v>
      </c>
    </row>
    <row r="1371" spans="1:4" hidden="1" x14ac:dyDescent="0.15">
      <c r="A1371" s="43">
        <v>1394</v>
      </c>
      <c r="B1371" s="43" t="s">
        <v>169</v>
      </c>
      <c r="C1371" s="99" t="s">
        <v>216</v>
      </c>
      <c r="D1371" s="43" t="s">
        <v>168</v>
      </c>
    </row>
    <row r="1372" spans="1:4" hidden="1" x14ac:dyDescent="0.15">
      <c r="A1372" s="43">
        <v>1395</v>
      </c>
      <c r="B1372" s="43" t="s">
        <v>190</v>
      </c>
      <c r="C1372" s="99" t="s">
        <v>216</v>
      </c>
      <c r="D1372" s="43" t="s">
        <v>173</v>
      </c>
    </row>
    <row r="1373" spans="1:4" hidden="1" x14ac:dyDescent="0.15">
      <c r="A1373" s="43">
        <v>1396</v>
      </c>
      <c r="B1373" s="43" t="s">
        <v>166</v>
      </c>
      <c r="C1373" s="99" t="s">
        <v>216</v>
      </c>
      <c r="D1373" s="43" t="s">
        <v>173</v>
      </c>
    </row>
    <row r="1374" spans="1:4" hidden="1" x14ac:dyDescent="0.15">
      <c r="A1374" s="43">
        <v>1397</v>
      </c>
      <c r="B1374" s="43" t="s">
        <v>167</v>
      </c>
      <c r="C1374" s="99" t="s">
        <v>216</v>
      </c>
      <c r="D1374" s="43" t="s">
        <v>173</v>
      </c>
    </row>
    <row r="1375" spans="1:4" hidden="1" x14ac:dyDescent="0.15">
      <c r="A1375" s="43">
        <v>1398</v>
      </c>
      <c r="B1375" s="43" t="s">
        <v>147</v>
      </c>
      <c r="C1375" s="99" t="s">
        <v>217</v>
      </c>
      <c r="D1375" s="43" t="s">
        <v>164</v>
      </c>
    </row>
    <row r="1376" spans="1:4" hidden="1" x14ac:dyDescent="0.15">
      <c r="A1376" s="43">
        <v>1399</v>
      </c>
      <c r="B1376" s="43" t="s">
        <v>171</v>
      </c>
      <c r="C1376" s="99" t="s">
        <v>218</v>
      </c>
      <c r="D1376" s="43" t="s">
        <v>146</v>
      </c>
    </row>
    <row r="1377" spans="1:4" hidden="1" x14ac:dyDescent="0.15">
      <c r="A1377" s="43">
        <v>1400</v>
      </c>
      <c r="B1377" s="43" t="s">
        <v>157</v>
      </c>
      <c r="C1377" s="99" t="s">
        <v>218</v>
      </c>
      <c r="D1377" s="43" t="s">
        <v>146</v>
      </c>
    </row>
    <row r="1378" spans="1:4" hidden="1" x14ac:dyDescent="0.15">
      <c r="A1378" s="43">
        <v>1401</v>
      </c>
      <c r="B1378" s="43" t="s">
        <v>167</v>
      </c>
      <c r="C1378" s="99" t="s">
        <v>218</v>
      </c>
      <c r="D1378" s="43" t="s">
        <v>146</v>
      </c>
    </row>
    <row r="1379" spans="1:4" hidden="1" x14ac:dyDescent="0.15">
      <c r="A1379" s="43">
        <v>1402</v>
      </c>
      <c r="B1379" s="43" t="s">
        <v>148</v>
      </c>
      <c r="C1379" s="99" t="s">
        <v>218</v>
      </c>
      <c r="D1379" s="43" t="s">
        <v>164</v>
      </c>
    </row>
    <row r="1380" spans="1:4" hidden="1" x14ac:dyDescent="0.15">
      <c r="A1380" s="43">
        <v>1403</v>
      </c>
      <c r="B1380" s="43" t="s">
        <v>169</v>
      </c>
      <c r="C1380" s="99" t="s">
        <v>218</v>
      </c>
      <c r="D1380" s="43" t="s">
        <v>164</v>
      </c>
    </row>
    <row r="1381" spans="1:4" hidden="1" x14ac:dyDescent="0.15">
      <c r="A1381" s="43">
        <v>1404</v>
      </c>
      <c r="B1381" s="43" t="s">
        <v>160</v>
      </c>
      <c r="C1381" s="99" t="s">
        <v>218</v>
      </c>
      <c r="D1381" s="43" t="s">
        <v>164</v>
      </c>
    </row>
    <row r="1382" spans="1:4" hidden="1" x14ac:dyDescent="0.15">
      <c r="A1382" s="43">
        <v>1405</v>
      </c>
      <c r="B1382" s="43" t="s">
        <v>161</v>
      </c>
      <c r="C1382" s="99" t="s">
        <v>218</v>
      </c>
      <c r="D1382" s="43" t="s">
        <v>164</v>
      </c>
    </row>
    <row r="1383" spans="1:4" hidden="1" x14ac:dyDescent="0.15">
      <c r="A1383" s="43">
        <v>1406</v>
      </c>
      <c r="B1383" s="43" t="s">
        <v>174</v>
      </c>
      <c r="C1383" s="99" t="s">
        <v>218</v>
      </c>
      <c r="D1383" s="43" t="s">
        <v>168</v>
      </c>
    </row>
    <row r="1384" spans="1:4" hidden="1" x14ac:dyDescent="0.15">
      <c r="A1384" s="43">
        <v>1407</v>
      </c>
      <c r="B1384" s="43" t="s">
        <v>165</v>
      </c>
      <c r="C1384" s="99" t="s">
        <v>218</v>
      </c>
      <c r="D1384" s="43" t="s">
        <v>168</v>
      </c>
    </row>
    <row r="1385" spans="1:4" hidden="1" x14ac:dyDescent="0.15">
      <c r="A1385" s="43">
        <v>1408</v>
      </c>
      <c r="B1385" s="43" t="s">
        <v>143</v>
      </c>
      <c r="C1385" s="99" t="s">
        <v>218</v>
      </c>
      <c r="D1385" s="43" t="s">
        <v>168</v>
      </c>
    </row>
    <row r="1386" spans="1:4" hidden="1" x14ac:dyDescent="0.15">
      <c r="A1386" s="43">
        <v>1409</v>
      </c>
      <c r="B1386" s="43" t="s">
        <v>151</v>
      </c>
      <c r="C1386" s="99" t="s">
        <v>218</v>
      </c>
      <c r="D1386" s="43" t="s">
        <v>168</v>
      </c>
    </row>
    <row r="1387" spans="1:4" hidden="1" x14ac:dyDescent="0.15">
      <c r="A1387" s="43">
        <v>1410</v>
      </c>
      <c r="B1387" s="43" t="s">
        <v>165</v>
      </c>
      <c r="C1387" s="99" t="s">
        <v>218</v>
      </c>
      <c r="D1387" s="43" t="s">
        <v>168</v>
      </c>
    </row>
    <row r="1388" spans="1:4" hidden="1" x14ac:dyDescent="0.15">
      <c r="A1388" s="43">
        <v>1411</v>
      </c>
      <c r="B1388" s="43" t="s">
        <v>143</v>
      </c>
      <c r="C1388" s="99" t="s">
        <v>218</v>
      </c>
      <c r="D1388" s="43" t="s">
        <v>168</v>
      </c>
    </row>
    <row r="1389" spans="1:4" hidden="1" x14ac:dyDescent="0.15">
      <c r="A1389" s="43">
        <v>1412</v>
      </c>
      <c r="B1389" s="43" t="s">
        <v>158</v>
      </c>
      <c r="C1389" s="99" t="s">
        <v>218</v>
      </c>
      <c r="D1389" s="43" t="s">
        <v>168</v>
      </c>
    </row>
    <row r="1390" spans="1:4" hidden="1" x14ac:dyDescent="0.15">
      <c r="A1390" s="43">
        <v>1413</v>
      </c>
      <c r="B1390" s="43" t="s">
        <v>158</v>
      </c>
      <c r="C1390" s="99" t="s">
        <v>218</v>
      </c>
      <c r="D1390" s="43" t="s">
        <v>168</v>
      </c>
    </row>
    <row r="1391" spans="1:4" hidden="1" x14ac:dyDescent="0.15">
      <c r="A1391" s="43">
        <v>1414</v>
      </c>
      <c r="B1391" s="43" t="s">
        <v>157</v>
      </c>
      <c r="C1391" s="99" t="s">
        <v>218</v>
      </c>
      <c r="D1391" s="43" t="s">
        <v>168</v>
      </c>
    </row>
    <row r="1392" spans="1:4" hidden="1" x14ac:dyDescent="0.15">
      <c r="A1392" s="43">
        <v>1415</v>
      </c>
      <c r="B1392" s="43" t="s">
        <v>158</v>
      </c>
      <c r="C1392" s="99" t="s">
        <v>218</v>
      </c>
      <c r="D1392" s="43" t="s">
        <v>168</v>
      </c>
    </row>
    <row r="1393" spans="1:4" hidden="1" x14ac:dyDescent="0.15">
      <c r="A1393" s="43">
        <v>1416</v>
      </c>
      <c r="B1393" s="43" t="s">
        <v>139</v>
      </c>
      <c r="C1393" s="99" t="s">
        <v>219</v>
      </c>
      <c r="D1393" s="43" t="s">
        <v>185</v>
      </c>
    </row>
    <row r="1394" spans="1:4" hidden="1" x14ac:dyDescent="0.15">
      <c r="A1394" s="43">
        <v>1417</v>
      </c>
      <c r="B1394" s="43" t="s">
        <v>157</v>
      </c>
      <c r="C1394" s="99" t="s">
        <v>219</v>
      </c>
      <c r="D1394" s="43" t="s">
        <v>176</v>
      </c>
    </row>
    <row r="1395" spans="1:4" hidden="1" x14ac:dyDescent="0.15">
      <c r="A1395" s="43">
        <v>1418</v>
      </c>
      <c r="B1395" s="43" t="s">
        <v>144</v>
      </c>
      <c r="C1395" s="99" t="s">
        <v>219</v>
      </c>
      <c r="D1395" s="43" t="s">
        <v>146</v>
      </c>
    </row>
    <row r="1396" spans="1:4" hidden="1" x14ac:dyDescent="0.15">
      <c r="A1396" s="43">
        <v>1419</v>
      </c>
      <c r="B1396" s="43" t="s">
        <v>156</v>
      </c>
      <c r="C1396" s="99" t="s">
        <v>219</v>
      </c>
      <c r="D1396" s="43" t="s">
        <v>146</v>
      </c>
    </row>
    <row r="1397" spans="1:4" hidden="1" x14ac:dyDescent="0.15">
      <c r="A1397" s="43">
        <v>1420</v>
      </c>
      <c r="B1397" s="43" t="s">
        <v>149</v>
      </c>
      <c r="C1397" s="99" t="s">
        <v>219</v>
      </c>
      <c r="D1397" s="43" t="s">
        <v>164</v>
      </c>
    </row>
    <row r="1398" spans="1:4" hidden="1" x14ac:dyDescent="0.15">
      <c r="A1398" s="43">
        <v>1421</v>
      </c>
      <c r="B1398" s="43" t="s">
        <v>143</v>
      </c>
      <c r="C1398" s="99" t="s">
        <v>219</v>
      </c>
      <c r="D1398" s="43" t="s">
        <v>164</v>
      </c>
    </row>
    <row r="1399" spans="1:4" hidden="1" x14ac:dyDescent="0.15">
      <c r="A1399" s="43">
        <v>1422</v>
      </c>
      <c r="B1399" s="43" t="s">
        <v>169</v>
      </c>
      <c r="C1399" s="99" t="s">
        <v>219</v>
      </c>
      <c r="D1399" s="43" t="s">
        <v>164</v>
      </c>
    </row>
    <row r="1400" spans="1:4" hidden="1" x14ac:dyDescent="0.15">
      <c r="A1400" s="43">
        <v>1423</v>
      </c>
      <c r="B1400" s="43" t="s">
        <v>156</v>
      </c>
      <c r="C1400" s="99" t="s">
        <v>219</v>
      </c>
      <c r="D1400" s="43" t="s">
        <v>164</v>
      </c>
    </row>
    <row r="1401" spans="1:4" hidden="1" x14ac:dyDescent="0.15">
      <c r="A1401" s="43">
        <v>1424</v>
      </c>
      <c r="B1401" s="43" t="s">
        <v>147</v>
      </c>
      <c r="C1401" s="99" t="s">
        <v>219</v>
      </c>
      <c r="D1401" s="43" t="s">
        <v>164</v>
      </c>
    </row>
    <row r="1402" spans="1:4" hidden="1" x14ac:dyDescent="0.15">
      <c r="A1402" s="43">
        <v>1425</v>
      </c>
      <c r="B1402" s="43" t="s">
        <v>158</v>
      </c>
      <c r="C1402" s="99" t="s">
        <v>219</v>
      </c>
      <c r="D1402" s="43" t="s">
        <v>168</v>
      </c>
    </row>
    <row r="1403" spans="1:4" hidden="1" x14ac:dyDescent="0.15">
      <c r="A1403" s="43">
        <v>1426</v>
      </c>
      <c r="B1403" s="43" t="s">
        <v>161</v>
      </c>
      <c r="C1403" s="99" t="s">
        <v>219</v>
      </c>
      <c r="D1403" s="43" t="s">
        <v>168</v>
      </c>
    </row>
    <row r="1404" spans="1:4" hidden="1" x14ac:dyDescent="0.15">
      <c r="A1404" s="43">
        <v>1427</v>
      </c>
      <c r="B1404" s="43" t="s">
        <v>147</v>
      </c>
      <c r="C1404" s="99" t="s">
        <v>220</v>
      </c>
      <c r="D1404" s="43" t="s">
        <v>164</v>
      </c>
    </row>
    <row r="1405" spans="1:4" hidden="1" x14ac:dyDescent="0.15">
      <c r="A1405" s="43">
        <v>1428</v>
      </c>
      <c r="B1405" s="43" t="s">
        <v>154</v>
      </c>
      <c r="C1405" s="99" t="s">
        <v>220</v>
      </c>
      <c r="D1405" s="43" t="s">
        <v>168</v>
      </c>
    </row>
    <row r="1406" spans="1:4" hidden="1" x14ac:dyDescent="0.15">
      <c r="A1406" s="43">
        <v>1429</v>
      </c>
      <c r="B1406" s="43" t="s">
        <v>165</v>
      </c>
      <c r="C1406" s="99" t="s">
        <v>221</v>
      </c>
      <c r="D1406" s="43" t="s">
        <v>146</v>
      </c>
    </row>
    <row r="1407" spans="1:4" hidden="1" x14ac:dyDescent="0.15">
      <c r="A1407" s="43">
        <v>1430</v>
      </c>
      <c r="B1407" s="43" t="s">
        <v>157</v>
      </c>
      <c r="C1407" s="99" t="s">
        <v>221</v>
      </c>
      <c r="D1407" s="43" t="s">
        <v>146</v>
      </c>
    </row>
    <row r="1408" spans="1:4" hidden="1" x14ac:dyDescent="0.15">
      <c r="A1408" s="43">
        <v>1431</v>
      </c>
      <c r="B1408" s="43" t="s">
        <v>143</v>
      </c>
      <c r="C1408" s="99" t="s">
        <v>221</v>
      </c>
      <c r="D1408" s="43" t="s">
        <v>164</v>
      </c>
    </row>
    <row r="1409" spans="1:4" hidden="1" x14ac:dyDescent="0.15">
      <c r="A1409" s="43">
        <v>1432</v>
      </c>
      <c r="B1409" s="43" t="s">
        <v>167</v>
      </c>
      <c r="C1409" s="99" t="s">
        <v>221</v>
      </c>
      <c r="D1409" s="43" t="s">
        <v>146</v>
      </c>
    </row>
    <row r="1410" spans="1:4" hidden="1" x14ac:dyDescent="0.15">
      <c r="A1410" s="43">
        <v>1433</v>
      </c>
      <c r="B1410" s="43" t="s">
        <v>147</v>
      </c>
      <c r="C1410" s="99" t="s">
        <v>221</v>
      </c>
      <c r="D1410" s="43" t="s">
        <v>164</v>
      </c>
    </row>
    <row r="1411" spans="1:4" hidden="1" x14ac:dyDescent="0.15">
      <c r="A1411" s="43">
        <v>1434</v>
      </c>
      <c r="B1411" s="43" t="s">
        <v>143</v>
      </c>
      <c r="C1411" s="99" t="s">
        <v>221</v>
      </c>
      <c r="D1411" s="43" t="s">
        <v>168</v>
      </c>
    </row>
    <row r="1412" spans="1:4" hidden="1" x14ac:dyDescent="0.15">
      <c r="A1412" s="43">
        <v>1435</v>
      </c>
      <c r="B1412" s="43" t="s">
        <v>143</v>
      </c>
      <c r="C1412" s="99" t="s">
        <v>222</v>
      </c>
      <c r="D1412" s="43" t="s">
        <v>164</v>
      </c>
    </row>
    <row r="1413" spans="1:4" hidden="1" x14ac:dyDescent="0.15">
      <c r="A1413" s="43">
        <v>1436</v>
      </c>
      <c r="B1413" s="43" t="s">
        <v>171</v>
      </c>
      <c r="C1413" s="99" t="s">
        <v>222</v>
      </c>
      <c r="D1413" s="43" t="s">
        <v>164</v>
      </c>
    </row>
    <row r="1414" spans="1:4" hidden="1" x14ac:dyDescent="0.15">
      <c r="A1414" s="43">
        <v>1437</v>
      </c>
      <c r="B1414" s="43" t="s">
        <v>150</v>
      </c>
      <c r="C1414" s="99" t="s">
        <v>222</v>
      </c>
      <c r="D1414" s="43" t="s">
        <v>164</v>
      </c>
    </row>
    <row r="1415" spans="1:4" hidden="1" x14ac:dyDescent="0.15">
      <c r="A1415" s="43">
        <v>1438</v>
      </c>
      <c r="B1415" s="43" t="s">
        <v>147</v>
      </c>
      <c r="C1415" s="99" t="s">
        <v>222</v>
      </c>
      <c r="D1415" s="43" t="s">
        <v>164</v>
      </c>
    </row>
    <row r="1416" spans="1:4" hidden="1" x14ac:dyDescent="0.15">
      <c r="A1416" s="43">
        <v>1439</v>
      </c>
      <c r="B1416" s="43" t="s">
        <v>147</v>
      </c>
      <c r="C1416" s="99" t="s">
        <v>222</v>
      </c>
      <c r="D1416" s="43" t="s">
        <v>164</v>
      </c>
    </row>
    <row r="1417" spans="1:4" hidden="1" x14ac:dyDescent="0.15">
      <c r="A1417" s="43">
        <v>1440</v>
      </c>
      <c r="B1417" s="43" t="s">
        <v>149</v>
      </c>
      <c r="C1417" s="99" t="s">
        <v>222</v>
      </c>
      <c r="D1417" s="43" t="s">
        <v>168</v>
      </c>
    </row>
    <row r="1418" spans="1:4" hidden="1" x14ac:dyDescent="0.15">
      <c r="A1418" s="43">
        <v>1441</v>
      </c>
      <c r="B1418" s="43" t="s">
        <v>142</v>
      </c>
      <c r="C1418" s="99" t="s">
        <v>222</v>
      </c>
      <c r="D1418" s="43" t="s">
        <v>168</v>
      </c>
    </row>
    <row r="1419" spans="1:4" hidden="1" x14ac:dyDescent="0.15">
      <c r="A1419" s="43">
        <v>1442</v>
      </c>
      <c r="B1419" s="43" t="s">
        <v>148</v>
      </c>
      <c r="C1419" s="99" t="s">
        <v>222</v>
      </c>
      <c r="D1419" s="43" t="s">
        <v>168</v>
      </c>
    </row>
    <row r="1420" spans="1:4" hidden="1" x14ac:dyDescent="0.15">
      <c r="A1420" s="43">
        <v>1443</v>
      </c>
      <c r="B1420" s="43" t="s">
        <v>149</v>
      </c>
      <c r="C1420" s="99" t="s">
        <v>222</v>
      </c>
      <c r="D1420" s="43" t="s">
        <v>168</v>
      </c>
    </row>
    <row r="1421" spans="1:4" hidden="1" x14ac:dyDescent="0.15">
      <c r="A1421" s="43">
        <v>1444</v>
      </c>
      <c r="B1421" s="43" t="s">
        <v>174</v>
      </c>
      <c r="C1421" s="99" t="s">
        <v>222</v>
      </c>
      <c r="D1421" s="43" t="s">
        <v>168</v>
      </c>
    </row>
    <row r="1422" spans="1:4" hidden="1" x14ac:dyDescent="0.15">
      <c r="A1422" s="43">
        <v>1445</v>
      </c>
      <c r="B1422" s="43" t="s">
        <v>169</v>
      </c>
      <c r="C1422" s="99" t="s">
        <v>222</v>
      </c>
      <c r="D1422" s="43" t="s">
        <v>164</v>
      </c>
    </row>
    <row r="1423" spans="1:4" hidden="1" x14ac:dyDescent="0.15">
      <c r="A1423" s="43">
        <v>1446</v>
      </c>
      <c r="B1423" s="43" t="s">
        <v>142</v>
      </c>
      <c r="C1423" s="99" t="s">
        <v>222</v>
      </c>
      <c r="D1423" s="43" t="s">
        <v>164</v>
      </c>
    </row>
    <row r="1424" spans="1:4" hidden="1" x14ac:dyDescent="0.15">
      <c r="A1424" s="43">
        <v>1447</v>
      </c>
      <c r="B1424" s="43" t="s">
        <v>147</v>
      </c>
      <c r="C1424" s="99" t="s">
        <v>223</v>
      </c>
      <c r="D1424" s="43" t="s">
        <v>146</v>
      </c>
    </row>
    <row r="1425" spans="1:4" hidden="1" x14ac:dyDescent="0.15">
      <c r="A1425" s="43">
        <v>1448</v>
      </c>
      <c r="B1425" s="43" t="s">
        <v>147</v>
      </c>
      <c r="C1425" s="99" t="s">
        <v>223</v>
      </c>
      <c r="D1425" s="43" t="s">
        <v>164</v>
      </c>
    </row>
    <row r="1426" spans="1:4" hidden="1" x14ac:dyDescent="0.15">
      <c r="A1426" s="43">
        <v>1449</v>
      </c>
      <c r="B1426" s="43" t="s">
        <v>160</v>
      </c>
      <c r="C1426" s="99" t="s">
        <v>223</v>
      </c>
      <c r="D1426" s="43" t="s">
        <v>164</v>
      </c>
    </row>
    <row r="1427" spans="1:4" hidden="1" x14ac:dyDescent="0.15">
      <c r="A1427" s="43">
        <v>1450</v>
      </c>
      <c r="B1427" s="43" t="s">
        <v>139</v>
      </c>
      <c r="C1427" s="99" t="s">
        <v>223</v>
      </c>
      <c r="D1427" s="43" t="s">
        <v>164</v>
      </c>
    </row>
    <row r="1428" spans="1:4" hidden="1" x14ac:dyDescent="0.15">
      <c r="A1428" s="43">
        <v>1451</v>
      </c>
      <c r="B1428" s="43" t="s">
        <v>144</v>
      </c>
      <c r="C1428" s="99" t="s">
        <v>223</v>
      </c>
      <c r="D1428" s="43" t="s">
        <v>164</v>
      </c>
    </row>
    <row r="1429" spans="1:4" hidden="1" x14ac:dyDescent="0.15">
      <c r="A1429" s="43">
        <v>1452</v>
      </c>
      <c r="B1429" s="43" t="s">
        <v>169</v>
      </c>
      <c r="C1429" s="99" t="s">
        <v>223</v>
      </c>
      <c r="D1429" s="43" t="s">
        <v>164</v>
      </c>
    </row>
    <row r="1430" spans="1:4" hidden="1" x14ac:dyDescent="0.15">
      <c r="A1430" s="43">
        <v>1453</v>
      </c>
      <c r="B1430" s="43" t="s">
        <v>151</v>
      </c>
      <c r="C1430" s="99" t="s">
        <v>223</v>
      </c>
      <c r="D1430" s="43" t="s">
        <v>164</v>
      </c>
    </row>
    <row r="1431" spans="1:4" hidden="1" x14ac:dyDescent="0.15">
      <c r="A1431" s="43">
        <v>1454</v>
      </c>
      <c r="B1431" s="43" t="s">
        <v>178</v>
      </c>
      <c r="C1431" s="99" t="s">
        <v>223</v>
      </c>
      <c r="D1431" s="43" t="s">
        <v>164</v>
      </c>
    </row>
    <row r="1432" spans="1:4" hidden="1" x14ac:dyDescent="0.15">
      <c r="A1432" s="43">
        <v>1455</v>
      </c>
      <c r="B1432" s="43" t="s">
        <v>169</v>
      </c>
      <c r="C1432" s="99" t="s">
        <v>223</v>
      </c>
      <c r="D1432" s="43" t="s">
        <v>164</v>
      </c>
    </row>
    <row r="1433" spans="1:4" hidden="1" x14ac:dyDescent="0.15">
      <c r="A1433" s="43">
        <v>1456</v>
      </c>
      <c r="B1433" s="43" t="s">
        <v>190</v>
      </c>
      <c r="C1433" s="99" t="s">
        <v>223</v>
      </c>
      <c r="D1433" s="43" t="s">
        <v>168</v>
      </c>
    </row>
    <row r="1434" spans="1:4" hidden="1" x14ac:dyDescent="0.15">
      <c r="A1434" s="43">
        <v>1457</v>
      </c>
      <c r="B1434" s="43" t="s">
        <v>160</v>
      </c>
      <c r="C1434" s="99" t="s">
        <v>223</v>
      </c>
      <c r="D1434" s="43" t="s">
        <v>168</v>
      </c>
    </row>
    <row r="1435" spans="1:4" hidden="1" x14ac:dyDescent="0.15">
      <c r="A1435" s="43">
        <v>1458</v>
      </c>
      <c r="B1435" s="43" t="s">
        <v>155</v>
      </c>
      <c r="C1435" s="99" t="s">
        <v>224</v>
      </c>
      <c r="D1435" s="43" t="s">
        <v>188</v>
      </c>
    </row>
    <row r="1436" spans="1:4" hidden="1" x14ac:dyDescent="0.15">
      <c r="A1436" s="43">
        <v>1459</v>
      </c>
      <c r="B1436" s="43" t="s">
        <v>139</v>
      </c>
      <c r="C1436" s="99" t="s">
        <v>224</v>
      </c>
      <c r="D1436" s="43" t="s">
        <v>146</v>
      </c>
    </row>
    <row r="1437" spans="1:4" hidden="1" x14ac:dyDescent="0.15">
      <c r="A1437" s="43">
        <v>1460</v>
      </c>
      <c r="B1437" s="43" t="s">
        <v>160</v>
      </c>
      <c r="C1437" s="99" t="s">
        <v>224</v>
      </c>
      <c r="D1437" s="43" t="s">
        <v>164</v>
      </c>
    </row>
    <row r="1438" spans="1:4" hidden="1" x14ac:dyDescent="0.15">
      <c r="A1438" s="43">
        <v>1461</v>
      </c>
      <c r="B1438" s="43" t="s">
        <v>155</v>
      </c>
      <c r="C1438" s="99" t="s">
        <v>225</v>
      </c>
      <c r="D1438" s="43" t="s">
        <v>146</v>
      </c>
    </row>
    <row r="1439" spans="1:4" hidden="1" x14ac:dyDescent="0.15">
      <c r="A1439" s="43">
        <v>1462</v>
      </c>
      <c r="B1439" s="43" t="s">
        <v>160</v>
      </c>
      <c r="C1439" s="99" t="s">
        <v>225</v>
      </c>
      <c r="D1439" s="43" t="s">
        <v>146</v>
      </c>
    </row>
    <row r="1440" spans="1:4" hidden="1" x14ac:dyDescent="0.15">
      <c r="A1440" s="43">
        <v>1464</v>
      </c>
      <c r="B1440" s="43" t="s">
        <v>163</v>
      </c>
      <c r="C1440" s="99" t="s">
        <v>225</v>
      </c>
      <c r="D1440" s="43" t="s">
        <v>146</v>
      </c>
    </row>
    <row r="1441" spans="1:4" hidden="1" x14ac:dyDescent="0.15">
      <c r="A1441" s="43">
        <v>1466</v>
      </c>
      <c r="B1441" s="43" t="s">
        <v>167</v>
      </c>
      <c r="C1441" s="99" t="s">
        <v>225</v>
      </c>
      <c r="D1441" s="43" t="s">
        <v>146</v>
      </c>
    </row>
    <row r="1442" spans="1:4" hidden="1" x14ac:dyDescent="0.15">
      <c r="A1442" s="43">
        <v>1467</v>
      </c>
      <c r="B1442" s="43" t="s">
        <v>139</v>
      </c>
      <c r="C1442" s="99" t="s">
        <v>225</v>
      </c>
      <c r="D1442" s="43" t="s">
        <v>146</v>
      </c>
    </row>
    <row r="1443" spans="1:4" hidden="1" x14ac:dyDescent="0.15">
      <c r="A1443" s="43">
        <v>1469</v>
      </c>
      <c r="B1443" s="43" t="s">
        <v>152</v>
      </c>
      <c r="C1443" s="99" t="s">
        <v>225</v>
      </c>
      <c r="D1443" s="43" t="s">
        <v>146</v>
      </c>
    </row>
    <row r="1444" spans="1:4" hidden="1" x14ac:dyDescent="0.15">
      <c r="A1444" s="43">
        <v>1471</v>
      </c>
      <c r="B1444" s="43" t="s">
        <v>160</v>
      </c>
      <c r="C1444" s="99" t="s">
        <v>225</v>
      </c>
      <c r="D1444" s="43" t="s">
        <v>164</v>
      </c>
    </row>
    <row r="1445" spans="1:4" hidden="1" x14ac:dyDescent="0.15">
      <c r="A1445" s="43">
        <v>1472</v>
      </c>
      <c r="B1445" s="43" t="s">
        <v>156</v>
      </c>
      <c r="C1445" s="99" t="s">
        <v>225</v>
      </c>
      <c r="D1445" s="43" t="s">
        <v>164</v>
      </c>
    </row>
    <row r="1446" spans="1:4" hidden="1" x14ac:dyDescent="0.15">
      <c r="A1446" s="43">
        <v>1473</v>
      </c>
      <c r="B1446" s="43" t="s">
        <v>144</v>
      </c>
      <c r="C1446" s="99" t="s">
        <v>225</v>
      </c>
      <c r="D1446" s="43" t="s">
        <v>164</v>
      </c>
    </row>
    <row r="1447" spans="1:4" hidden="1" x14ac:dyDescent="0.15">
      <c r="A1447" s="43">
        <v>1474</v>
      </c>
      <c r="B1447" s="43" t="s">
        <v>139</v>
      </c>
      <c r="C1447" s="99" t="s">
        <v>225</v>
      </c>
      <c r="D1447" s="43" t="s">
        <v>164</v>
      </c>
    </row>
    <row r="1448" spans="1:4" hidden="1" x14ac:dyDescent="0.15">
      <c r="A1448" s="43">
        <v>1475</v>
      </c>
      <c r="B1448" s="43" t="s">
        <v>170</v>
      </c>
      <c r="C1448" s="99" t="s">
        <v>225</v>
      </c>
      <c r="D1448" s="43" t="s">
        <v>164</v>
      </c>
    </row>
    <row r="1449" spans="1:4" hidden="1" x14ac:dyDescent="0.15">
      <c r="A1449" s="43">
        <v>1477</v>
      </c>
      <c r="B1449" s="43" t="s">
        <v>147</v>
      </c>
      <c r="C1449" s="99" t="s">
        <v>225</v>
      </c>
      <c r="D1449" s="43" t="s">
        <v>168</v>
      </c>
    </row>
    <row r="1450" spans="1:4" hidden="1" x14ac:dyDescent="0.15">
      <c r="A1450" s="43">
        <v>1478</v>
      </c>
      <c r="B1450" s="43" t="s">
        <v>151</v>
      </c>
      <c r="C1450" s="99" t="s">
        <v>225</v>
      </c>
      <c r="D1450" s="43" t="s">
        <v>168</v>
      </c>
    </row>
    <row r="1451" spans="1:4" hidden="1" x14ac:dyDescent="0.15">
      <c r="A1451" s="43">
        <v>1479</v>
      </c>
      <c r="B1451" s="43" t="s">
        <v>165</v>
      </c>
      <c r="C1451" s="99" t="s">
        <v>225</v>
      </c>
      <c r="D1451" s="43" t="s">
        <v>168</v>
      </c>
    </row>
    <row r="1452" spans="1:4" hidden="1" x14ac:dyDescent="0.15">
      <c r="A1452" s="43">
        <v>1480</v>
      </c>
      <c r="B1452" s="43" t="s">
        <v>174</v>
      </c>
      <c r="C1452" s="99" t="s">
        <v>225</v>
      </c>
      <c r="D1452" s="43" t="s">
        <v>168</v>
      </c>
    </row>
    <row r="1453" spans="1:4" hidden="1" x14ac:dyDescent="0.15">
      <c r="A1453" s="43">
        <v>1481</v>
      </c>
      <c r="B1453" s="43" t="s">
        <v>165</v>
      </c>
      <c r="C1453" s="99" t="s">
        <v>225</v>
      </c>
      <c r="D1453" s="43" t="s">
        <v>168</v>
      </c>
    </row>
    <row r="1454" spans="1:4" hidden="1" x14ac:dyDescent="0.15">
      <c r="A1454" s="43">
        <v>1482</v>
      </c>
      <c r="B1454" s="43" t="s">
        <v>149</v>
      </c>
      <c r="C1454" s="99" t="s">
        <v>225</v>
      </c>
      <c r="D1454" s="43" t="s">
        <v>173</v>
      </c>
    </row>
    <row r="1455" spans="1:4" hidden="1" x14ac:dyDescent="0.15">
      <c r="A1455" s="43">
        <v>1483</v>
      </c>
      <c r="B1455" s="43" t="s">
        <v>150</v>
      </c>
      <c r="C1455" s="99" t="s">
        <v>225</v>
      </c>
      <c r="D1455" s="43" t="s">
        <v>173</v>
      </c>
    </row>
    <row r="1456" spans="1:4" hidden="1" x14ac:dyDescent="0.15">
      <c r="A1456" s="43">
        <v>1484</v>
      </c>
      <c r="B1456" s="43" t="s">
        <v>155</v>
      </c>
      <c r="C1456" s="99" t="s">
        <v>226</v>
      </c>
      <c r="D1456" s="43" t="s">
        <v>146</v>
      </c>
    </row>
    <row r="1457" spans="1:4" hidden="1" x14ac:dyDescent="0.15">
      <c r="A1457" s="43">
        <v>1485</v>
      </c>
      <c r="B1457" s="43" t="s">
        <v>149</v>
      </c>
      <c r="C1457" s="99" t="s">
        <v>226</v>
      </c>
      <c r="D1457" s="43" t="s">
        <v>146</v>
      </c>
    </row>
    <row r="1458" spans="1:4" hidden="1" x14ac:dyDescent="0.15">
      <c r="A1458" s="43">
        <v>1486</v>
      </c>
      <c r="B1458" s="43" t="s">
        <v>144</v>
      </c>
      <c r="C1458" s="99" t="s">
        <v>226</v>
      </c>
      <c r="D1458" s="43" t="s">
        <v>146</v>
      </c>
    </row>
    <row r="1459" spans="1:4" hidden="1" x14ac:dyDescent="0.15">
      <c r="A1459" s="43">
        <v>1487</v>
      </c>
      <c r="B1459" s="43" t="s">
        <v>158</v>
      </c>
      <c r="C1459" s="99" t="s">
        <v>226</v>
      </c>
      <c r="D1459" s="43" t="s">
        <v>146</v>
      </c>
    </row>
    <row r="1460" spans="1:4" hidden="1" x14ac:dyDescent="0.15">
      <c r="A1460" s="43">
        <v>1488</v>
      </c>
      <c r="B1460" s="43" t="s">
        <v>143</v>
      </c>
      <c r="C1460" s="99" t="s">
        <v>226</v>
      </c>
      <c r="D1460" s="43" t="s">
        <v>146</v>
      </c>
    </row>
    <row r="1461" spans="1:4" hidden="1" x14ac:dyDescent="0.15">
      <c r="A1461" s="43">
        <v>1489</v>
      </c>
      <c r="B1461" s="43" t="s">
        <v>139</v>
      </c>
      <c r="C1461" s="99" t="s">
        <v>226</v>
      </c>
      <c r="D1461" s="43" t="s">
        <v>146</v>
      </c>
    </row>
    <row r="1462" spans="1:4" hidden="1" x14ac:dyDescent="0.15">
      <c r="A1462" s="43">
        <v>1490</v>
      </c>
      <c r="B1462" s="43" t="s">
        <v>152</v>
      </c>
      <c r="C1462" s="99" t="s">
        <v>226</v>
      </c>
      <c r="D1462" s="43" t="s">
        <v>164</v>
      </c>
    </row>
    <row r="1463" spans="1:4" hidden="1" x14ac:dyDescent="0.15">
      <c r="A1463" s="43">
        <v>1491</v>
      </c>
      <c r="B1463" s="43" t="s">
        <v>147</v>
      </c>
      <c r="C1463" s="99" t="s">
        <v>226</v>
      </c>
      <c r="D1463" s="43" t="s">
        <v>164</v>
      </c>
    </row>
    <row r="1464" spans="1:4" hidden="1" x14ac:dyDescent="0.15">
      <c r="A1464" s="43">
        <v>1492</v>
      </c>
      <c r="B1464" s="43" t="s">
        <v>143</v>
      </c>
      <c r="C1464" s="99" t="s">
        <v>226</v>
      </c>
      <c r="D1464" s="43" t="s">
        <v>164</v>
      </c>
    </row>
    <row r="1465" spans="1:4" hidden="1" x14ac:dyDescent="0.15">
      <c r="A1465" s="43">
        <v>1493</v>
      </c>
      <c r="B1465" s="43" t="s">
        <v>149</v>
      </c>
      <c r="C1465" s="99" t="s">
        <v>226</v>
      </c>
      <c r="D1465" s="43" t="s">
        <v>164</v>
      </c>
    </row>
    <row r="1466" spans="1:4" hidden="1" x14ac:dyDescent="0.15">
      <c r="A1466" s="43">
        <v>1494</v>
      </c>
      <c r="B1466" s="43" t="s">
        <v>145</v>
      </c>
      <c r="C1466" s="99" t="s">
        <v>226</v>
      </c>
      <c r="D1466" s="43" t="s">
        <v>164</v>
      </c>
    </row>
    <row r="1467" spans="1:4" hidden="1" x14ac:dyDescent="0.15">
      <c r="A1467" s="43">
        <v>1495</v>
      </c>
      <c r="B1467" s="43" t="s">
        <v>171</v>
      </c>
      <c r="C1467" s="99" t="s">
        <v>226</v>
      </c>
      <c r="D1467" s="43" t="s">
        <v>164</v>
      </c>
    </row>
    <row r="1468" spans="1:4" hidden="1" x14ac:dyDescent="0.15">
      <c r="A1468" s="43">
        <v>1496</v>
      </c>
      <c r="B1468" s="43" t="s">
        <v>170</v>
      </c>
      <c r="C1468" s="99" t="s">
        <v>226</v>
      </c>
      <c r="D1468" s="43" t="s">
        <v>164</v>
      </c>
    </row>
    <row r="1469" spans="1:4" hidden="1" x14ac:dyDescent="0.15">
      <c r="A1469" s="43">
        <v>1497</v>
      </c>
      <c r="B1469" s="43" t="s">
        <v>149</v>
      </c>
      <c r="C1469" s="99" t="s">
        <v>226</v>
      </c>
      <c r="D1469" s="43" t="s">
        <v>164</v>
      </c>
    </row>
    <row r="1470" spans="1:4" hidden="1" x14ac:dyDescent="0.15">
      <c r="A1470" s="43">
        <v>1498</v>
      </c>
      <c r="B1470" s="43" t="s">
        <v>174</v>
      </c>
      <c r="C1470" s="99" t="s">
        <v>226</v>
      </c>
      <c r="D1470" s="43" t="s">
        <v>164</v>
      </c>
    </row>
    <row r="1471" spans="1:4" hidden="1" x14ac:dyDescent="0.15">
      <c r="A1471" s="43">
        <v>1499</v>
      </c>
      <c r="B1471" s="43" t="s">
        <v>143</v>
      </c>
      <c r="C1471" s="99" t="s">
        <v>226</v>
      </c>
      <c r="D1471" s="43" t="s">
        <v>164</v>
      </c>
    </row>
    <row r="1472" spans="1:4" hidden="1" x14ac:dyDescent="0.15">
      <c r="A1472" s="43">
        <v>1500</v>
      </c>
      <c r="B1472" s="43" t="s">
        <v>169</v>
      </c>
      <c r="C1472" s="99" t="s">
        <v>226</v>
      </c>
      <c r="D1472" s="43" t="s">
        <v>168</v>
      </c>
    </row>
    <row r="1473" spans="1:4" hidden="1" x14ac:dyDescent="0.15">
      <c r="A1473" s="43">
        <v>1501</v>
      </c>
      <c r="B1473" s="43" t="s">
        <v>143</v>
      </c>
      <c r="C1473" s="99" t="s">
        <v>226</v>
      </c>
      <c r="D1473" s="43" t="s">
        <v>168</v>
      </c>
    </row>
    <row r="1474" spans="1:4" hidden="1" x14ac:dyDescent="0.15">
      <c r="A1474" s="43">
        <v>1502</v>
      </c>
      <c r="B1474" s="43" t="s">
        <v>159</v>
      </c>
      <c r="C1474" s="99" t="s">
        <v>226</v>
      </c>
      <c r="D1474" s="43" t="s">
        <v>168</v>
      </c>
    </row>
    <row r="1475" spans="1:4" hidden="1" x14ac:dyDescent="0.15">
      <c r="A1475" s="43">
        <v>1503</v>
      </c>
      <c r="B1475" s="43" t="s">
        <v>165</v>
      </c>
      <c r="C1475" s="99" t="s">
        <v>226</v>
      </c>
      <c r="D1475" s="43" t="s">
        <v>168</v>
      </c>
    </row>
    <row r="1476" spans="1:4" hidden="1" x14ac:dyDescent="0.15">
      <c r="A1476" s="43">
        <v>1504</v>
      </c>
      <c r="B1476" s="43" t="s">
        <v>149</v>
      </c>
      <c r="C1476" s="99" t="s">
        <v>226</v>
      </c>
      <c r="D1476" s="43" t="s">
        <v>168</v>
      </c>
    </row>
    <row r="1477" spans="1:4" hidden="1" x14ac:dyDescent="0.15">
      <c r="A1477" s="43">
        <v>1505</v>
      </c>
      <c r="B1477" s="43" t="s">
        <v>169</v>
      </c>
      <c r="C1477" s="99" t="s">
        <v>226</v>
      </c>
      <c r="D1477" s="43" t="s">
        <v>168</v>
      </c>
    </row>
    <row r="1478" spans="1:4" hidden="1" x14ac:dyDescent="0.15">
      <c r="A1478" s="43">
        <v>1506</v>
      </c>
      <c r="B1478" s="43" t="s">
        <v>144</v>
      </c>
      <c r="C1478" s="99" t="s">
        <v>226</v>
      </c>
      <c r="D1478" s="43" t="s">
        <v>168</v>
      </c>
    </row>
    <row r="1479" spans="1:4" hidden="1" x14ac:dyDescent="0.15">
      <c r="A1479" s="43">
        <v>1507</v>
      </c>
      <c r="B1479" s="43" t="s">
        <v>143</v>
      </c>
      <c r="C1479" s="99" t="s">
        <v>226</v>
      </c>
      <c r="D1479" s="43" t="s">
        <v>168</v>
      </c>
    </row>
    <row r="1480" spans="1:4" hidden="1" x14ac:dyDescent="0.15">
      <c r="A1480" s="43">
        <v>1508</v>
      </c>
      <c r="B1480" s="43" t="s">
        <v>158</v>
      </c>
      <c r="C1480" s="99" t="s">
        <v>226</v>
      </c>
      <c r="D1480" s="43" t="s">
        <v>168</v>
      </c>
    </row>
    <row r="1481" spans="1:4" hidden="1" x14ac:dyDescent="0.15">
      <c r="A1481" s="43">
        <v>1509</v>
      </c>
      <c r="B1481" s="43" t="s">
        <v>151</v>
      </c>
      <c r="C1481" s="99" t="s">
        <v>226</v>
      </c>
      <c r="D1481" s="43" t="s">
        <v>173</v>
      </c>
    </row>
    <row r="1482" spans="1:4" hidden="1" x14ac:dyDescent="0.15">
      <c r="A1482" s="43">
        <v>1510</v>
      </c>
      <c r="B1482" s="43" t="s">
        <v>144</v>
      </c>
      <c r="C1482" s="99" t="s">
        <v>226</v>
      </c>
      <c r="D1482" s="43" t="s">
        <v>173</v>
      </c>
    </row>
    <row r="1483" spans="1:4" hidden="1" x14ac:dyDescent="0.15">
      <c r="A1483" s="43">
        <v>1511</v>
      </c>
      <c r="B1483" s="43" t="s">
        <v>167</v>
      </c>
      <c r="C1483" s="99" t="s">
        <v>226</v>
      </c>
      <c r="D1483" s="43" t="s">
        <v>173</v>
      </c>
    </row>
    <row r="1484" spans="1:4" hidden="1" x14ac:dyDescent="0.15">
      <c r="A1484" s="43">
        <v>1512</v>
      </c>
      <c r="B1484" s="43" t="s">
        <v>149</v>
      </c>
      <c r="C1484" s="99" t="s">
        <v>227</v>
      </c>
      <c r="D1484" s="43" t="s">
        <v>146</v>
      </c>
    </row>
    <row r="1485" spans="1:4" hidden="1" x14ac:dyDescent="0.15">
      <c r="A1485" s="43">
        <v>1513</v>
      </c>
      <c r="B1485" s="43" t="s">
        <v>149</v>
      </c>
      <c r="C1485" s="99" t="s">
        <v>227</v>
      </c>
      <c r="D1485" s="43" t="s">
        <v>146</v>
      </c>
    </row>
    <row r="1486" spans="1:4" hidden="1" x14ac:dyDescent="0.15">
      <c r="A1486" s="43">
        <v>1514</v>
      </c>
      <c r="B1486" s="43" t="s">
        <v>156</v>
      </c>
      <c r="C1486" s="99" t="s">
        <v>227</v>
      </c>
      <c r="D1486" s="43" t="s">
        <v>146</v>
      </c>
    </row>
    <row r="1487" spans="1:4" hidden="1" x14ac:dyDescent="0.15">
      <c r="A1487" s="43">
        <v>1515</v>
      </c>
      <c r="B1487" s="43" t="s">
        <v>143</v>
      </c>
      <c r="C1487" s="99" t="s">
        <v>227</v>
      </c>
      <c r="D1487" s="43" t="s">
        <v>146</v>
      </c>
    </row>
    <row r="1488" spans="1:4" hidden="1" x14ac:dyDescent="0.15">
      <c r="A1488" s="43">
        <v>1516</v>
      </c>
      <c r="B1488" s="43" t="s">
        <v>157</v>
      </c>
      <c r="C1488" s="99" t="s">
        <v>227</v>
      </c>
      <c r="D1488" s="43" t="s">
        <v>146</v>
      </c>
    </row>
    <row r="1489" spans="1:4" hidden="1" x14ac:dyDescent="0.15">
      <c r="A1489" s="43">
        <v>1517</v>
      </c>
      <c r="B1489" s="43" t="s">
        <v>158</v>
      </c>
      <c r="C1489" s="99" t="s">
        <v>227</v>
      </c>
      <c r="D1489" s="43" t="s">
        <v>146</v>
      </c>
    </row>
    <row r="1490" spans="1:4" hidden="1" x14ac:dyDescent="0.15">
      <c r="A1490" s="43">
        <v>1518</v>
      </c>
      <c r="B1490" s="43" t="s">
        <v>143</v>
      </c>
      <c r="C1490" s="99" t="s">
        <v>227</v>
      </c>
      <c r="D1490" s="43" t="s">
        <v>146</v>
      </c>
    </row>
    <row r="1491" spans="1:4" hidden="1" x14ac:dyDescent="0.15">
      <c r="A1491" s="43">
        <v>1519</v>
      </c>
      <c r="B1491" s="43" t="s">
        <v>158</v>
      </c>
      <c r="C1491" s="99" t="s">
        <v>227</v>
      </c>
      <c r="D1491" s="43" t="s">
        <v>146</v>
      </c>
    </row>
    <row r="1492" spans="1:4" hidden="1" x14ac:dyDescent="0.15">
      <c r="A1492" s="43">
        <v>1520</v>
      </c>
      <c r="B1492" s="43" t="s">
        <v>161</v>
      </c>
      <c r="C1492" s="99" t="s">
        <v>227</v>
      </c>
      <c r="D1492" s="43" t="s">
        <v>146</v>
      </c>
    </row>
    <row r="1493" spans="1:4" hidden="1" x14ac:dyDescent="0.15">
      <c r="A1493" s="43">
        <v>1521</v>
      </c>
      <c r="B1493" s="43" t="s">
        <v>193</v>
      </c>
      <c r="C1493" s="99" t="s">
        <v>227</v>
      </c>
      <c r="D1493" s="43" t="s">
        <v>146</v>
      </c>
    </row>
    <row r="1494" spans="1:4" hidden="1" x14ac:dyDescent="0.15">
      <c r="A1494" s="43">
        <v>1522</v>
      </c>
      <c r="B1494" s="43" t="s">
        <v>174</v>
      </c>
      <c r="C1494" s="99" t="s">
        <v>227</v>
      </c>
      <c r="D1494" s="43" t="s">
        <v>146</v>
      </c>
    </row>
    <row r="1495" spans="1:4" hidden="1" x14ac:dyDescent="0.15">
      <c r="A1495" s="43">
        <v>1523</v>
      </c>
      <c r="B1495" s="43" t="s">
        <v>151</v>
      </c>
      <c r="C1495" s="99" t="s">
        <v>227</v>
      </c>
      <c r="D1495" s="43" t="s">
        <v>146</v>
      </c>
    </row>
    <row r="1496" spans="1:4" hidden="1" x14ac:dyDescent="0.15">
      <c r="A1496" s="43">
        <v>1524</v>
      </c>
      <c r="B1496" s="43" t="s">
        <v>171</v>
      </c>
      <c r="C1496" s="99" t="s">
        <v>227</v>
      </c>
      <c r="D1496" s="43" t="s">
        <v>146</v>
      </c>
    </row>
    <row r="1497" spans="1:4" hidden="1" x14ac:dyDescent="0.15">
      <c r="A1497" s="43">
        <v>1525</v>
      </c>
      <c r="B1497" s="43" t="s">
        <v>143</v>
      </c>
      <c r="C1497" s="99" t="s">
        <v>227</v>
      </c>
      <c r="D1497" s="43" t="s">
        <v>164</v>
      </c>
    </row>
    <row r="1498" spans="1:4" hidden="1" x14ac:dyDescent="0.15">
      <c r="A1498" s="43">
        <v>1526</v>
      </c>
      <c r="B1498" s="43" t="s">
        <v>167</v>
      </c>
      <c r="C1498" s="99" t="s">
        <v>227</v>
      </c>
      <c r="D1498" s="43" t="s">
        <v>164</v>
      </c>
    </row>
    <row r="1499" spans="1:4" hidden="1" x14ac:dyDescent="0.15">
      <c r="A1499" s="43">
        <v>1527</v>
      </c>
      <c r="B1499" s="43" t="s">
        <v>166</v>
      </c>
      <c r="C1499" s="99" t="s">
        <v>227</v>
      </c>
      <c r="D1499" s="43" t="s">
        <v>164</v>
      </c>
    </row>
    <row r="1500" spans="1:4" hidden="1" x14ac:dyDescent="0.15">
      <c r="A1500" s="43">
        <v>1528</v>
      </c>
      <c r="B1500" s="43" t="s">
        <v>167</v>
      </c>
      <c r="C1500" s="99" t="s">
        <v>227</v>
      </c>
      <c r="D1500" s="43" t="s">
        <v>164</v>
      </c>
    </row>
    <row r="1501" spans="1:4" hidden="1" x14ac:dyDescent="0.15">
      <c r="A1501" s="43">
        <v>1529</v>
      </c>
      <c r="B1501" s="43" t="s">
        <v>144</v>
      </c>
      <c r="C1501" s="99" t="s">
        <v>227</v>
      </c>
      <c r="D1501" s="43" t="s">
        <v>164</v>
      </c>
    </row>
    <row r="1502" spans="1:4" hidden="1" x14ac:dyDescent="0.15">
      <c r="A1502" s="43">
        <v>1530</v>
      </c>
      <c r="B1502" s="43" t="s">
        <v>167</v>
      </c>
      <c r="C1502" s="99" t="s">
        <v>227</v>
      </c>
      <c r="D1502" s="43" t="s">
        <v>164</v>
      </c>
    </row>
    <row r="1503" spans="1:4" hidden="1" x14ac:dyDescent="0.15">
      <c r="A1503" s="43">
        <v>1531</v>
      </c>
      <c r="B1503" s="43" t="s">
        <v>161</v>
      </c>
      <c r="C1503" s="99" t="s">
        <v>227</v>
      </c>
      <c r="D1503" s="43" t="s">
        <v>164</v>
      </c>
    </row>
    <row r="1504" spans="1:4" hidden="1" x14ac:dyDescent="0.15">
      <c r="A1504" s="43">
        <v>1532</v>
      </c>
      <c r="B1504" s="43" t="s">
        <v>139</v>
      </c>
      <c r="C1504" s="99" t="s">
        <v>227</v>
      </c>
      <c r="D1504" s="43" t="s">
        <v>164</v>
      </c>
    </row>
    <row r="1505" spans="1:4" hidden="1" x14ac:dyDescent="0.15">
      <c r="A1505" s="43">
        <v>1533</v>
      </c>
      <c r="B1505" s="43" t="s">
        <v>179</v>
      </c>
      <c r="C1505" s="99" t="s">
        <v>227</v>
      </c>
      <c r="D1505" s="43" t="s">
        <v>164</v>
      </c>
    </row>
    <row r="1506" spans="1:4" hidden="1" x14ac:dyDescent="0.15">
      <c r="A1506" s="43">
        <v>1534</v>
      </c>
      <c r="B1506" s="43" t="s">
        <v>165</v>
      </c>
      <c r="C1506" s="99" t="s">
        <v>227</v>
      </c>
      <c r="D1506" s="43" t="s">
        <v>164</v>
      </c>
    </row>
    <row r="1507" spans="1:4" hidden="1" x14ac:dyDescent="0.15">
      <c r="A1507" s="43">
        <v>1535</v>
      </c>
      <c r="B1507" s="43" t="s">
        <v>156</v>
      </c>
      <c r="C1507" s="99" t="s">
        <v>227</v>
      </c>
      <c r="D1507" s="43" t="s">
        <v>164</v>
      </c>
    </row>
    <row r="1508" spans="1:4" hidden="1" x14ac:dyDescent="0.15">
      <c r="A1508" s="43">
        <v>1536</v>
      </c>
      <c r="B1508" s="43" t="s">
        <v>143</v>
      </c>
      <c r="C1508" s="99" t="s">
        <v>227</v>
      </c>
      <c r="D1508" s="43" t="s">
        <v>168</v>
      </c>
    </row>
    <row r="1509" spans="1:4" hidden="1" x14ac:dyDescent="0.15">
      <c r="A1509" s="43">
        <v>1537</v>
      </c>
      <c r="B1509" s="43" t="s">
        <v>157</v>
      </c>
      <c r="C1509" s="99" t="s">
        <v>227</v>
      </c>
      <c r="D1509" s="43" t="s">
        <v>168</v>
      </c>
    </row>
    <row r="1510" spans="1:4" hidden="1" x14ac:dyDescent="0.15">
      <c r="A1510" s="43">
        <v>1538</v>
      </c>
      <c r="B1510" s="43" t="s">
        <v>151</v>
      </c>
      <c r="C1510" s="99" t="s">
        <v>227</v>
      </c>
      <c r="D1510" s="43" t="s">
        <v>168</v>
      </c>
    </row>
    <row r="1511" spans="1:4" hidden="1" x14ac:dyDescent="0.15">
      <c r="A1511" s="43">
        <v>1539</v>
      </c>
      <c r="B1511" s="43" t="s">
        <v>139</v>
      </c>
      <c r="C1511" s="99" t="s">
        <v>227</v>
      </c>
      <c r="D1511" s="43" t="s">
        <v>168</v>
      </c>
    </row>
    <row r="1512" spans="1:4" hidden="1" x14ac:dyDescent="0.15">
      <c r="A1512" s="43">
        <v>1540</v>
      </c>
      <c r="B1512" s="43" t="s">
        <v>169</v>
      </c>
      <c r="C1512" s="99" t="s">
        <v>227</v>
      </c>
      <c r="D1512" s="43" t="s">
        <v>168</v>
      </c>
    </row>
    <row r="1513" spans="1:4" hidden="1" x14ac:dyDescent="0.15">
      <c r="A1513" s="43">
        <v>1541</v>
      </c>
      <c r="B1513" s="43" t="s">
        <v>167</v>
      </c>
      <c r="C1513" s="99" t="s">
        <v>227</v>
      </c>
      <c r="D1513" s="43" t="s">
        <v>168</v>
      </c>
    </row>
    <row r="1514" spans="1:4" hidden="1" x14ac:dyDescent="0.15">
      <c r="A1514" s="43">
        <v>1542</v>
      </c>
      <c r="B1514" s="43" t="s">
        <v>167</v>
      </c>
      <c r="C1514" s="99" t="s">
        <v>227</v>
      </c>
      <c r="D1514" s="43" t="s">
        <v>168</v>
      </c>
    </row>
    <row r="1515" spans="1:4" hidden="1" x14ac:dyDescent="0.15">
      <c r="A1515" s="43">
        <v>1543</v>
      </c>
      <c r="B1515" s="43" t="s">
        <v>161</v>
      </c>
      <c r="C1515" s="99" t="s">
        <v>227</v>
      </c>
      <c r="D1515" s="43" t="s">
        <v>168</v>
      </c>
    </row>
    <row r="1516" spans="1:4" hidden="1" x14ac:dyDescent="0.15">
      <c r="A1516" s="43">
        <v>1544</v>
      </c>
      <c r="B1516" s="43" t="s">
        <v>148</v>
      </c>
      <c r="C1516" s="99" t="s">
        <v>227</v>
      </c>
      <c r="D1516" s="43" t="s">
        <v>168</v>
      </c>
    </row>
    <row r="1517" spans="1:4" hidden="1" x14ac:dyDescent="0.15">
      <c r="A1517" s="43">
        <v>1545</v>
      </c>
      <c r="B1517" s="43" t="s">
        <v>143</v>
      </c>
      <c r="C1517" s="99" t="s">
        <v>227</v>
      </c>
      <c r="D1517" s="43" t="s">
        <v>168</v>
      </c>
    </row>
    <row r="1518" spans="1:4" hidden="1" x14ac:dyDescent="0.15">
      <c r="A1518" s="43">
        <v>1546</v>
      </c>
      <c r="B1518" s="43" t="s">
        <v>149</v>
      </c>
      <c r="C1518" s="99" t="s">
        <v>227</v>
      </c>
      <c r="D1518" s="43" t="s">
        <v>173</v>
      </c>
    </row>
    <row r="1519" spans="1:4" hidden="1" x14ac:dyDescent="0.15">
      <c r="A1519" s="43">
        <v>1547</v>
      </c>
      <c r="B1519" s="43" t="s">
        <v>155</v>
      </c>
      <c r="C1519" s="99" t="s">
        <v>227</v>
      </c>
      <c r="D1519" s="43" t="s">
        <v>173</v>
      </c>
    </row>
    <row r="1520" spans="1:4" hidden="1" x14ac:dyDescent="0.15">
      <c r="A1520" s="43">
        <v>1548</v>
      </c>
      <c r="B1520" s="43" t="s">
        <v>160</v>
      </c>
      <c r="C1520" s="99" t="s">
        <v>227</v>
      </c>
      <c r="D1520" s="43" t="s">
        <v>173</v>
      </c>
    </row>
    <row r="1521" spans="1:4" hidden="1" x14ac:dyDescent="0.15">
      <c r="A1521" s="43">
        <v>1549</v>
      </c>
      <c r="B1521" s="43" t="s">
        <v>161</v>
      </c>
      <c r="C1521" s="99" t="s">
        <v>227</v>
      </c>
      <c r="D1521" s="43" t="s">
        <v>173</v>
      </c>
    </row>
    <row r="1522" spans="1:4" hidden="1" x14ac:dyDescent="0.15">
      <c r="A1522" s="43">
        <v>1550</v>
      </c>
      <c r="B1522" s="43" t="s">
        <v>158</v>
      </c>
      <c r="C1522" s="99" t="s">
        <v>227</v>
      </c>
      <c r="D1522" s="43" t="s">
        <v>173</v>
      </c>
    </row>
    <row r="1523" spans="1:4" hidden="1" x14ac:dyDescent="0.15">
      <c r="A1523" s="43">
        <v>1551</v>
      </c>
      <c r="B1523" s="43" t="s">
        <v>158</v>
      </c>
      <c r="C1523" s="99" t="s">
        <v>227</v>
      </c>
      <c r="D1523" s="43" t="s">
        <v>173</v>
      </c>
    </row>
    <row r="1524" spans="1:4" hidden="1" x14ac:dyDescent="0.15">
      <c r="A1524" s="43">
        <v>1552</v>
      </c>
      <c r="B1524" s="43" t="s">
        <v>149</v>
      </c>
      <c r="C1524" s="99" t="s">
        <v>227</v>
      </c>
      <c r="D1524" s="43" t="s">
        <v>173</v>
      </c>
    </row>
    <row r="1525" spans="1:4" hidden="1" x14ac:dyDescent="0.15">
      <c r="A1525" s="43">
        <v>1553</v>
      </c>
      <c r="B1525" s="43" t="s">
        <v>167</v>
      </c>
      <c r="C1525" s="99" t="s">
        <v>227</v>
      </c>
      <c r="D1525" s="43" t="s">
        <v>168</v>
      </c>
    </row>
    <row r="1526" spans="1:4" hidden="1" x14ac:dyDescent="0.15">
      <c r="A1526" s="43">
        <v>1554</v>
      </c>
      <c r="B1526" s="43" t="s">
        <v>174</v>
      </c>
      <c r="C1526" s="99" t="s">
        <v>227</v>
      </c>
      <c r="D1526" s="43" t="s">
        <v>168</v>
      </c>
    </row>
    <row r="1527" spans="1:4" hidden="1" x14ac:dyDescent="0.15">
      <c r="A1527" s="43">
        <v>1555</v>
      </c>
      <c r="B1527" s="43" t="s">
        <v>147</v>
      </c>
      <c r="C1527" s="99" t="s">
        <v>227</v>
      </c>
      <c r="D1527" s="43" t="s">
        <v>168</v>
      </c>
    </row>
    <row r="1528" spans="1:4" hidden="1" x14ac:dyDescent="0.15">
      <c r="A1528" s="43">
        <v>1556</v>
      </c>
      <c r="B1528" s="43" t="s">
        <v>144</v>
      </c>
      <c r="C1528" s="99" t="s">
        <v>227</v>
      </c>
      <c r="D1528" s="43" t="s">
        <v>168</v>
      </c>
    </row>
    <row r="1529" spans="1:4" hidden="1" x14ac:dyDescent="0.15">
      <c r="A1529" s="43">
        <v>1557</v>
      </c>
      <c r="B1529" s="43" t="s">
        <v>145</v>
      </c>
      <c r="C1529" s="99" t="s">
        <v>227</v>
      </c>
      <c r="D1529" s="43" t="s">
        <v>168</v>
      </c>
    </row>
    <row r="1530" spans="1:4" hidden="1" x14ac:dyDescent="0.15">
      <c r="A1530" s="43">
        <v>1558</v>
      </c>
      <c r="B1530" s="43" t="s">
        <v>143</v>
      </c>
      <c r="C1530" s="99" t="s">
        <v>227</v>
      </c>
      <c r="D1530" s="43" t="s">
        <v>168</v>
      </c>
    </row>
    <row r="1531" spans="1:4" hidden="1" x14ac:dyDescent="0.15">
      <c r="A1531" s="43">
        <v>1559</v>
      </c>
      <c r="B1531" s="43" t="s">
        <v>149</v>
      </c>
      <c r="C1531" s="99" t="s">
        <v>227</v>
      </c>
      <c r="D1531" s="43" t="s">
        <v>168</v>
      </c>
    </row>
    <row r="1532" spans="1:4" hidden="1" x14ac:dyDescent="0.15">
      <c r="A1532" s="43">
        <v>1560</v>
      </c>
      <c r="B1532" s="43" t="s">
        <v>159</v>
      </c>
      <c r="C1532" s="99" t="s">
        <v>227</v>
      </c>
      <c r="D1532" s="43" t="s">
        <v>168</v>
      </c>
    </row>
    <row r="1533" spans="1:4" hidden="1" x14ac:dyDescent="0.15">
      <c r="A1533" s="43">
        <v>1561</v>
      </c>
      <c r="B1533" s="43" t="s">
        <v>139</v>
      </c>
      <c r="C1533" s="99" t="s">
        <v>228</v>
      </c>
      <c r="D1533" s="43" t="s">
        <v>188</v>
      </c>
    </row>
    <row r="1534" spans="1:4" hidden="1" x14ac:dyDescent="0.15">
      <c r="A1534" s="43">
        <v>1562</v>
      </c>
      <c r="B1534" s="43" t="s">
        <v>165</v>
      </c>
      <c r="C1534" s="99" t="s">
        <v>228</v>
      </c>
      <c r="D1534" s="43" t="s">
        <v>141</v>
      </c>
    </row>
    <row r="1535" spans="1:4" hidden="1" x14ac:dyDescent="0.15">
      <c r="A1535" s="43">
        <v>1563</v>
      </c>
      <c r="B1535" s="43" t="s">
        <v>157</v>
      </c>
      <c r="C1535" s="99" t="s">
        <v>228</v>
      </c>
      <c r="D1535" s="43" t="s">
        <v>146</v>
      </c>
    </row>
    <row r="1536" spans="1:4" hidden="1" x14ac:dyDescent="0.15">
      <c r="A1536" s="43">
        <v>1564</v>
      </c>
      <c r="B1536" s="43" t="s">
        <v>155</v>
      </c>
      <c r="C1536" s="99" t="s">
        <v>228</v>
      </c>
      <c r="D1536" s="43" t="s">
        <v>168</v>
      </c>
    </row>
    <row r="1537" spans="1:4" hidden="1" x14ac:dyDescent="0.15">
      <c r="A1537" s="43">
        <v>1565</v>
      </c>
      <c r="B1537" s="43" t="s">
        <v>147</v>
      </c>
      <c r="C1537" s="99" t="s">
        <v>228</v>
      </c>
      <c r="D1537" s="43" t="s">
        <v>168</v>
      </c>
    </row>
    <row r="1538" spans="1:4" hidden="1" x14ac:dyDescent="0.15">
      <c r="A1538" s="43">
        <v>1566</v>
      </c>
      <c r="B1538" s="43" t="s">
        <v>147</v>
      </c>
      <c r="C1538" s="99" t="s">
        <v>228</v>
      </c>
      <c r="D1538" s="43" t="s">
        <v>168</v>
      </c>
    </row>
    <row r="1539" spans="1:4" hidden="1" x14ac:dyDescent="0.15">
      <c r="A1539" s="43">
        <v>1567</v>
      </c>
      <c r="B1539" s="43" t="s">
        <v>156</v>
      </c>
      <c r="C1539" s="99" t="s">
        <v>228</v>
      </c>
      <c r="D1539" s="43" t="s">
        <v>168</v>
      </c>
    </row>
    <row r="1540" spans="1:4" hidden="1" x14ac:dyDescent="0.15">
      <c r="A1540" s="43">
        <v>1568</v>
      </c>
      <c r="B1540" s="43" t="s">
        <v>169</v>
      </c>
      <c r="C1540" s="99" t="s">
        <v>229</v>
      </c>
      <c r="D1540" s="43" t="s">
        <v>146</v>
      </c>
    </row>
    <row r="1541" spans="1:4" hidden="1" x14ac:dyDescent="0.15">
      <c r="A1541" s="43">
        <v>1569</v>
      </c>
      <c r="B1541" s="43" t="s">
        <v>150</v>
      </c>
      <c r="C1541" s="99" t="s">
        <v>229</v>
      </c>
      <c r="D1541" s="43" t="s">
        <v>146</v>
      </c>
    </row>
    <row r="1542" spans="1:4" hidden="1" x14ac:dyDescent="0.15">
      <c r="A1542" s="43">
        <v>1570</v>
      </c>
      <c r="B1542" s="43" t="s">
        <v>144</v>
      </c>
      <c r="C1542" s="99" t="s">
        <v>229</v>
      </c>
      <c r="D1542" s="43" t="s">
        <v>146</v>
      </c>
    </row>
    <row r="1543" spans="1:4" hidden="1" x14ac:dyDescent="0.15">
      <c r="A1543" s="43">
        <v>1571</v>
      </c>
      <c r="B1543" s="43" t="s">
        <v>160</v>
      </c>
      <c r="C1543" s="99" t="s">
        <v>229</v>
      </c>
      <c r="D1543" s="43" t="s">
        <v>146</v>
      </c>
    </row>
    <row r="1544" spans="1:4" hidden="1" x14ac:dyDescent="0.15">
      <c r="A1544" s="43">
        <v>1572</v>
      </c>
      <c r="B1544" s="43" t="s">
        <v>159</v>
      </c>
      <c r="C1544" s="99" t="s">
        <v>229</v>
      </c>
      <c r="D1544" s="43" t="s">
        <v>146</v>
      </c>
    </row>
    <row r="1545" spans="1:4" hidden="1" x14ac:dyDescent="0.15">
      <c r="A1545" s="43">
        <v>1573</v>
      </c>
      <c r="B1545" s="43" t="s">
        <v>143</v>
      </c>
      <c r="C1545" s="99" t="s">
        <v>229</v>
      </c>
      <c r="D1545" s="43" t="s">
        <v>164</v>
      </c>
    </row>
    <row r="1546" spans="1:4" hidden="1" x14ac:dyDescent="0.15">
      <c r="A1546" s="43">
        <v>1574</v>
      </c>
      <c r="B1546" s="43" t="s">
        <v>142</v>
      </c>
      <c r="C1546" s="99" t="s">
        <v>229</v>
      </c>
      <c r="D1546" s="43" t="s">
        <v>164</v>
      </c>
    </row>
    <row r="1547" spans="1:4" hidden="1" x14ac:dyDescent="0.15">
      <c r="A1547" s="43">
        <v>1575</v>
      </c>
      <c r="B1547" s="43" t="s">
        <v>230</v>
      </c>
      <c r="C1547" s="99" t="s">
        <v>229</v>
      </c>
      <c r="D1547" s="43" t="s">
        <v>164</v>
      </c>
    </row>
    <row r="1548" spans="1:4" hidden="1" x14ac:dyDescent="0.15">
      <c r="A1548" s="43">
        <v>1576</v>
      </c>
      <c r="B1548" s="43" t="s">
        <v>149</v>
      </c>
      <c r="C1548" s="99" t="s">
        <v>229</v>
      </c>
      <c r="D1548" s="43" t="s">
        <v>164</v>
      </c>
    </row>
    <row r="1549" spans="1:4" hidden="1" x14ac:dyDescent="0.15">
      <c r="A1549" s="43">
        <v>1577</v>
      </c>
      <c r="B1549" s="43" t="s">
        <v>149</v>
      </c>
      <c r="C1549" s="99" t="s">
        <v>229</v>
      </c>
      <c r="D1549" s="43" t="s">
        <v>168</v>
      </c>
    </row>
    <row r="1550" spans="1:4" hidden="1" x14ac:dyDescent="0.15">
      <c r="A1550" s="43">
        <v>1578</v>
      </c>
      <c r="B1550" s="43" t="s">
        <v>139</v>
      </c>
      <c r="C1550" s="99" t="s">
        <v>229</v>
      </c>
      <c r="D1550" s="43" t="s">
        <v>168</v>
      </c>
    </row>
    <row r="1551" spans="1:4" hidden="1" x14ac:dyDescent="0.15">
      <c r="A1551" s="43">
        <v>1579</v>
      </c>
      <c r="B1551" s="43" t="s">
        <v>155</v>
      </c>
      <c r="C1551" s="99" t="s">
        <v>229</v>
      </c>
      <c r="D1551" s="43" t="s">
        <v>168</v>
      </c>
    </row>
    <row r="1552" spans="1:4" hidden="1" x14ac:dyDescent="0.15">
      <c r="A1552" s="43">
        <v>1580</v>
      </c>
      <c r="B1552" s="43" t="s">
        <v>160</v>
      </c>
      <c r="C1552" s="99" t="s">
        <v>229</v>
      </c>
      <c r="D1552" s="43" t="s">
        <v>168</v>
      </c>
    </row>
    <row r="1553" spans="1:4" hidden="1" x14ac:dyDescent="0.15">
      <c r="A1553" s="43">
        <v>1581</v>
      </c>
      <c r="B1553" s="43" t="s">
        <v>160</v>
      </c>
      <c r="C1553" s="99" t="s">
        <v>229</v>
      </c>
      <c r="D1553" s="43" t="s">
        <v>168</v>
      </c>
    </row>
    <row r="1554" spans="1:4" hidden="1" x14ac:dyDescent="0.15">
      <c r="A1554" s="43">
        <v>1582</v>
      </c>
      <c r="B1554" s="43" t="s">
        <v>150</v>
      </c>
      <c r="C1554" s="99" t="s">
        <v>229</v>
      </c>
      <c r="D1554" s="43" t="s">
        <v>168</v>
      </c>
    </row>
    <row r="1555" spans="1:4" hidden="1" x14ac:dyDescent="0.15">
      <c r="A1555" s="43">
        <v>1583</v>
      </c>
      <c r="B1555" s="43" t="s">
        <v>151</v>
      </c>
      <c r="C1555" s="99" t="s">
        <v>229</v>
      </c>
      <c r="D1555" s="43" t="s">
        <v>168</v>
      </c>
    </row>
    <row r="1556" spans="1:4" hidden="1" x14ac:dyDescent="0.15">
      <c r="A1556" s="43">
        <v>1584</v>
      </c>
      <c r="B1556" s="43" t="s">
        <v>154</v>
      </c>
      <c r="C1556" s="99" t="s">
        <v>229</v>
      </c>
      <c r="D1556" s="43" t="s">
        <v>168</v>
      </c>
    </row>
    <row r="1557" spans="1:4" hidden="1" x14ac:dyDescent="0.15">
      <c r="A1557" s="43">
        <v>1585</v>
      </c>
      <c r="B1557" s="43" t="s">
        <v>170</v>
      </c>
      <c r="C1557" s="99" t="s">
        <v>229</v>
      </c>
      <c r="D1557" s="43" t="s">
        <v>168</v>
      </c>
    </row>
    <row r="1558" spans="1:4" hidden="1" x14ac:dyDescent="0.15">
      <c r="A1558" s="43">
        <v>1586</v>
      </c>
      <c r="B1558" s="43" t="s">
        <v>149</v>
      </c>
      <c r="C1558" s="99" t="s">
        <v>229</v>
      </c>
      <c r="D1558" s="43" t="s">
        <v>173</v>
      </c>
    </row>
    <row r="1559" spans="1:4" hidden="1" x14ac:dyDescent="0.15">
      <c r="A1559" s="43">
        <v>1587</v>
      </c>
      <c r="B1559" s="43" t="s">
        <v>155</v>
      </c>
      <c r="C1559" s="99" t="s">
        <v>229</v>
      </c>
      <c r="D1559" s="43" t="s">
        <v>173</v>
      </c>
    </row>
    <row r="1560" spans="1:4" hidden="1" x14ac:dyDescent="0.15">
      <c r="A1560" s="43">
        <v>1588</v>
      </c>
      <c r="B1560" s="43" t="s">
        <v>160</v>
      </c>
      <c r="C1560" s="99" t="s">
        <v>229</v>
      </c>
      <c r="D1560" s="43" t="s">
        <v>173</v>
      </c>
    </row>
    <row r="1561" spans="1:4" hidden="1" x14ac:dyDescent="0.15">
      <c r="A1561" s="43">
        <v>1589</v>
      </c>
      <c r="B1561" s="43" t="s">
        <v>150</v>
      </c>
      <c r="C1561" s="99" t="s">
        <v>229</v>
      </c>
      <c r="D1561" s="43" t="s">
        <v>173</v>
      </c>
    </row>
    <row r="1562" spans="1:4" hidden="1" x14ac:dyDescent="0.15">
      <c r="A1562" s="43">
        <v>1590</v>
      </c>
      <c r="B1562" s="43" t="s">
        <v>161</v>
      </c>
      <c r="C1562" s="99" t="s">
        <v>229</v>
      </c>
      <c r="D1562" s="43" t="s">
        <v>173</v>
      </c>
    </row>
    <row r="1563" spans="1:4" hidden="1" x14ac:dyDescent="0.15">
      <c r="A1563" s="43">
        <v>1591</v>
      </c>
      <c r="B1563" s="43" t="s">
        <v>161</v>
      </c>
      <c r="C1563" s="99" t="s">
        <v>229</v>
      </c>
      <c r="D1563" s="43" t="s">
        <v>173</v>
      </c>
    </row>
    <row r="1564" spans="1:4" hidden="1" x14ac:dyDescent="0.15">
      <c r="A1564" s="43">
        <v>1592</v>
      </c>
      <c r="B1564" s="43" t="s">
        <v>147</v>
      </c>
      <c r="C1564" s="99" t="s">
        <v>231</v>
      </c>
      <c r="D1564" s="43" t="s">
        <v>185</v>
      </c>
    </row>
    <row r="1565" spans="1:4" hidden="1" x14ac:dyDescent="0.15">
      <c r="A1565" s="43">
        <v>1593</v>
      </c>
      <c r="B1565" s="43" t="s">
        <v>147</v>
      </c>
      <c r="C1565" s="99" t="s">
        <v>231</v>
      </c>
      <c r="D1565" s="43" t="s">
        <v>185</v>
      </c>
    </row>
    <row r="1566" spans="1:4" hidden="1" x14ac:dyDescent="0.15">
      <c r="A1566" s="43">
        <v>1594</v>
      </c>
      <c r="B1566" s="43" t="s">
        <v>174</v>
      </c>
      <c r="C1566" s="99" t="s">
        <v>231</v>
      </c>
      <c r="D1566" s="43" t="s">
        <v>176</v>
      </c>
    </row>
    <row r="1567" spans="1:4" hidden="1" x14ac:dyDescent="0.15">
      <c r="A1567" s="43">
        <v>1595</v>
      </c>
      <c r="B1567" s="43" t="s">
        <v>144</v>
      </c>
      <c r="C1567" s="99" t="s">
        <v>231</v>
      </c>
      <c r="D1567" s="43" t="s">
        <v>176</v>
      </c>
    </row>
    <row r="1568" spans="1:4" hidden="1" x14ac:dyDescent="0.15">
      <c r="A1568" s="43">
        <v>1596</v>
      </c>
      <c r="B1568" s="43" t="s">
        <v>143</v>
      </c>
      <c r="C1568" s="99" t="s">
        <v>231</v>
      </c>
      <c r="D1568" s="43" t="s">
        <v>176</v>
      </c>
    </row>
    <row r="1569" spans="1:4" hidden="1" x14ac:dyDescent="0.15">
      <c r="A1569" s="43">
        <v>1597</v>
      </c>
      <c r="B1569" s="43" t="s">
        <v>143</v>
      </c>
      <c r="C1569" s="99" t="s">
        <v>231</v>
      </c>
      <c r="D1569" s="43" t="s">
        <v>146</v>
      </c>
    </row>
    <row r="1570" spans="1:4" hidden="1" x14ac:dyDescent="0.15">
      <c r="A1570" s="43">
        <v>1598</v>
      </c>
      <c r="B1570" s="43" t="s">
        <v>142</v>
      </c>
      <c r="C1570" s="99" t="s">
        <v>231</v>
      </c>
      <c r="D1570" s="43" t="s">
        <v>146</v>
      </c>
    </row>
    <row r="1571" spans="1:4" hidden="1" x14ac:dyDescent="0.15">
      <c r="A1571" s="43">
        <v>1599</v>
      </c>
      <c r="B1571" s="43" t="s">
        <v>157</v>
      </c>
      <c r="C1571" s="99" t="s">
        <v>231</v>
      </c>
      <c r="D1571" s="43" t="s">
        <v>146</v>
      </c>
    </row>
    <row r="1572" spans="1:4" hidden="1" x14ac:dyDescent="0.15">
      <c r="A1572" s="43">
        <v>1600</v>
      </c>
      <c r="B1572" s="43" t="s">
        <v>139</v>
      </c>
      <c r="C1572" s="99" t="s">
        <v>231</v>
      </c>
      <c r="D1572" s="43" t="s">
        <v>146</v>
      </c>
    </row>
    <row r="1573" spans="1:4" hidden="1" x14ac:dyDescent="0.15">
      <c r="A1573" s="43">
        <v>1601</v>
      </c>
      <c r="B1573" s="43" t="s">
        <v>147</v>
      </c>
      <c r="C1573" s="99" t="s">
        <v>231</v>
      </c>
      <c r="D1573" s="43" t="s">
        <v>164</v>
      </c>
    </row>
    <row r="1574" spans="1:4" hidden="1" x14ac:dyDescent="0.15">
      <c r="A1574" s="43">
        <v>1602</v>
      </c>
      <c r="B1574" s="43" t="s">
        <v>174</v>
      </c>
      <c r="C1574" s="99" t="s">
        <v>231</v>
      </c>
      <c r="D1574" s="43" t="s">
        <v>164</v>
      </c>
    </row>
    <row r="1575" spans="1:4" hidden="1" x14ac:dyDescent="0.15">
      <c r="A1575" s="43">
        <v>1603</v>
      </c>
      <c r="B1575" s="43" t="s">
        <v>169</v>
      </c>
      <c r="C1575" s="99" t="s">
        <v>231</v>
      </c>
      <c r="D1575" s="43" t="s">
        <v>164</v>
      </c>
    </row>
    <row r="1576" spans="1:4" hidden="1" x14ac:dyDescent="0.15">
      <c r="A1576" s="43">
        <v>1604</v>
      </c>
      <c r="B1576" s="43" t="s">
        <v>169</v>
      </c>
      <c r="C1576" s="99" t="s">
        <v>231</v>
      </c>
      <c r="D1576" s="43" t="s">
        <v>164</v>
      </c>
    </row>
    <row r="1577" spans="1:4" hidden="1" x14ac:dyDescent="0.15">
      <c r="A1577" s="43">
        <v>1605</v>
      </c>
      <c r="B1577" s="43" t="s">
        <v>142</v>
      </c>
      <c r="C1577" s="99" t="s">
        <v>231</v>
      </c>
      <c r="D1577" s="43" t="s">
        <v>164</v>
      </c>
    </row>
    <row r="1578" spans="1:4" hidden="1" x14ac:dyDescent="0.15">
      <c r="A1578" s="43">
        <v>1606</v>
      </c>
      <c r="B1578" s="43" t="s">
        <v>161</v>
      </c>
      <c r="C1578" s="99" t="s">
        <v>231</v>
      </c>
      <c r="D1578" s="43" t="s">
        <v>164</v>
      </c>
    </row>
    <row r="1579" spans="1:4" hidden="1" x14ac:dyDescent="0.15">
      <c r="A1579" s="43">
        <v>1607</v>
      </c>
      <c r="B1579" s="43" t="s">
        <v>139</v>
      </c>
      <c r="C1579" s="99" t="s">
        <v>231</v>
      </c>
      <c r="D1579" s="43" t="s">
        <v>164</v>
      </c>
    </row>
    <row r="1580" spans="1:4" hidden="1" x14ac:dyDescent="0.15">
      <c r="A1580" s="43">
        <v>1608</v>
      </c>
      <c r="B1580" s="43" t="s">
        <v>147</v>
      </c>
      <c r="C1580" s="99" t="s">
        <v>231</v>
      </c>
      <c r="D1580" s="43" t="s">
        <v>168</v>
      </c>
    </row>
    <row r="1581" spans="1:4" hidden="1" x14ac:dyDescent="0.15">
      <c r="A1581" s="43">
        <v>1609</v>
      </c>
      <c r="B1581" s="43" t="s">
        <v>160</v>
      </c>
      <c r="C1581" s="99" t="s">
        <v>231</v>
      </c>
      <c r="D1581" s="43" t="s">
        <v>168</v>
      </c>
    </row>
    <row r="1582" spans="1:4" hidden="1" x14ac:dyDescent="0.15">
      <c r="A1582" s="43">
        <v>1610</v>
      </c>
      <c r="B1582" s="43" t="s">
        <v>156</v>
      </c>
      <c r="C1582" s="99" t="s">
        <v>231</v>
      </c>
      <c r="D1582" s="43" t="s">
        <v>168</v>
      </c>
    </row>
    <row r="1583" spans="1:4" hidden="1" x14ac:dyDescent="0.15">
      <c r="A1583" s="43">
        <v>1611</v>
      </c>
      <c r="B1583" s="43" t="s">
        <v>174</v>
      </c>
      <c r="C1583" s="99" t="s">
        <v>231</v>
      </c>
      <c r="D1583" s="43" t="s">
        <v>168</v>
      </c>
    </row>
    <row r="1584" spans="1:4" hidden="1" x14ac:dyDescent="0.15">
      <c r="A1584" s="43">
        <v>1612</v>
      </c>
      <c r="B1584" s="43" t="s">
        <v>150</v>
      </c>
      <c r="C1584" s="99" t="s">
        <v>231</v>
      </c>
      <c r="D1584" s="43" t="s">
        <v>168</v>
      </c>
    </row>
    <row r="1585" spans="1:4" hidden="1" x14ac:dyDescent="0.15">
      <c r="A1585" s="43">
        <v>1613</v>
      </c>
      <c r="B1585" s="43" t="s">
        <v>190</v>
      </c>
      <c r="C1585" s="99" t="s">
        <v>231</v>
      </c>
      <c r="D1585" s="43" t="s">
        <v>168</v>
      </c>
    </row>
    <row r="1586" spans="1:4" hidden="1" x14ac:dyDescent="0.15">
      <c r="A1586" s="43">
        <v>1614</v>
      </c>
      <c r="B1586" s="43" t="s">
        <v>145</v>
      </c>
      <c r="C1586" s="99" t="s">
        <v>231</v>
      </c>
      <c r="D1586" s="43" t="s">
        <v>168</v>
      </c>
    </row>
    <row r="1587" spans="1:4" hidden="1" x14ac:dyDescent="0.15">
      <c r="A1587" s="43">
        <v>1615</v>
      </c>
      <c r="B1587" s="43" t="s">
        <v>161</v>
      </c>
      <c r="C1587" s="99" t="s">
        <v>231</v>
      </c>
      <c r="D1587" s="43" t="s">
        <v>168</v>
      </c>
    </row>
    <row r="1588" spans="1:4" hidden="1" x14ac:dyDescent="0.15">
      <c r="A1588" s="43">
        <v>1616</v>
      </c>
      <c r="B1588" s="43" t="s">
        <v>139</v>
      </c>
      <c r="C1588" s="99" t="s">
        <v>231</v>
      </c>
      <c r="D1588" s="43" t="s">
        <v>168</v>
      </c>
    </row>
    <row r="1589" spans="1:4" hidden="1" x14ac:dyDescent="0.15">
      <c r="A1589" s="43">
        <v>1617</v>
      </c>
      <c r="B1589" s="43" t="s">
        <v>159</v>
      </c>
      <c r="C1589" s="99" t="s">
        <v>231</v>
      </c>
      <c r="D1589" s="43" t="s">
        <v>168</v>
      </c>
    </row>
    <row r="1590" spans="1:4" hidden="1" x14ac:dyDescent="0.15">
      <c r="A1590" s="43">
        <v>1618</v>
      </c>
      <c r="B1590" s="43" t="s">
        <v>154</v>
      </c>
      <c r="C1590" s="99" t="s">
        <v>183</v>
      </c>
      <c r="D1590" s="43" t="s">
        <v>176</v>
      </c>
    </row>
    <row r="1591" spans="1:4" hidden="1" x14ac:dyDescent="0.15">
      <c r="A1591" s="43">
        <v>1619</v>
      </c>
      <c r="B1591" s="43" t="s">
        <v>145</v>
      </c>
      <c r="C1591" s="99" t="s">
        <v>183</v>
      </c>
      <c r="D1591" s="43" t="s">
        <v>176</v>
      </c>
    </row>
    <row r="1592" spans="1:4" hidden="1" x14ac:dyDescent="0.15">
      <c r="A1592" s="43">
        <v>1620</v>
      </c>
      <c r="B1592" s="43" t="s">
        <v>149</v>
      </c>
      <c r="C1592" s="99" t="s">
        <v>232</v>
      </c>
      <c r="D1592" s="43" t="s">
        <v>146</v>
      </c>
    </row>
    <row r="1593" spans="1:4" hidden="1" x14ac:dyDescent="0.15">
      <c r="A1593" s="43">
        <v>1621</v>
      </c>
      <c r="B1593" s="43" t="s">
        <v>147</v>
      </c>
      <c r="C1593" s="99" t="s">
        <v>232</v>
      </c>
      <c r="D1593" s="43" t="s">
        <v>146</v>
      </c>
    </row>
    <row r="1594" spans="1:4" hidden="1" x14ac:dyDescent="0.15">
      <c r="A1594" s="43">
        <v>1622</v>
      </c>
      <c r="B1594" s="43" t="s">
        <v>160</v>
      </c>
      <c r="C1594" s="99" t="s">
        <v>232</v>
      </c>
      <c r="D1594" s="43" t="s">
        <v>146</v>
      </c>
    </row>
    <row r="1595" spans="1:4" hidden="1" x14ac:dyDescent="0.15">
      <c r="A1595" s="43">
        <v>1623</v>
      </c>
      <c r="B1595" s="43" t="s">
        <v>169</v>
      </c>
      <c r="C1595" s="99" t="s">
        <v>232</v>
      </c>
      <c r="D1595" s="43" t="s">
        <v>146</v>
      </c>
    </row>
    <row r="1596" spans="1:4" hidden="1" x14ac:dyDescent="0.15">
      <c r="A1596" s="43">
        <v>1624</v>
      </c>
      <c r="B1596" s="43" t="s">
        <v>143</v>
      </c>
      <c r="C1596" s="99" t="s">
        <v>232</v>
      </c>
      <c r="D1596" s="43" t="s">
        <v>146</v>
      </c>
    </row>
    <row r="1597" spans="1:4" hidden="1" x14ac:dyDescent="0.15">
      <c r="A1597" s="43">
        <v>1625</v>
      </c>
      <c r="B1597" s="43" t="s">
        <v>143</v>
      </c>
      <c r="C1597" s="99" t="s">
        <v>232</v>
      </c>
      <c r="D1597" s="43" t="s">
        <v>146</v>
      </c>
    </row>
    <row r="1598" spans="1:4" hidden="1" x14ac:dyDescent="0.15">
      <c r="A1598" s="43">
        <v>1626</v>
      </c>
      <c r="B1598" s="43" t="s">
        <v>143</v>
      </c>
      <c r="C1598" s="99" t="s">
        <v>232</v>
      </c>
      <c r="D1598" s="43" t="s">
        <v>146</v>
      </c>
    </row>
    <row r="1599" spans="1:4" hidden="1" x14ac:dyDescent="0.15">
      <c r="A1599" s="43">
        <v>1627</v>
      </c>
      <c r="B1599" s="43" t="s">
        <v>148</v>
      </c>
      <c r="C1599" s="99" t="s">
        <v>232</v>
      </c>
      <c r="D1599" s="43" t="s">
        <v>146</v>
      </c>
    </row>
    <row r="1600" spans="1:4" hidden="1" x14ac:dyDescent="0.15">
      <c r="A1600" s="43">
        <v>1628</v>
      </c>
      <c r="B1600" s="43" t="s">
        <v>165</v>
      </c>
      <c r="C1600" s="99" t="s">
        <v>232</v>
      </c>
      <c r="D1600" s="43" t="s">
        <v>146</v>
      </c>
    </row>
    <row r="1601" spans="1:4" hidden="1" x14ac:dyDescent="0.15">
      <c r="A1601" s="43">
        <v>1629</v>
      </c>
      <c r="B1601" s="43" t="s">
        <v>145</v>
      </c>
      <c r="C1601" s="99" t="s">
        <v>232</v>
      </c>
      <c r="D1601" s="43" t="s">
        <v>146</v>
      </c>
    </row>
    <row r="1602" spans="1:4" hidden="1" x14ac:dyDescent="0.15">
      <c r="A1602" s="43">
        <v>1630</v>
      </c>
      <c r="B1602" s="43" t="s">
        <v>167</v>
      </c>
      <c r="C1602" s="99" t="s">
        <v>232</v>
      </c>
      <c r="D1602" s="43" t="s">
        <v>146</v>
      </c>
    </row>
    <row r="1603" spans="1:4" hidden="1" x14ac:dyDescent="0.15">
      <c r="A1603" s="43">
        <v>1631</v>
      </c>
      <c r="B1603" s="43" t="s">
        <v>139</v>
      </c>
      <c r="C1603" s="99" t="s">
        <v>232</v>
      </c>
      <c r="D1603" s="43" t="s">
        <v>146</v>
      </c>
    </row>
    <row r="1604" spans="1:4" hidden="1" x14ac:dyDescent="0.15">
      <c r="A1604" s="43">
        <v>1632</v>
      </c>
      <c r="B1604" s="43" t="s">
        <v>154</v>
      </c>
      <c r="C1604" s="99" t="s">
        <v>232</v>
      </c>
      <c r="D1604" s="43" t="s">
        <v>146</v>
      </c>
    </row>
    <row r="1605" spans="1:4" hidden="1" x14ac:dyDescent="0.15">
      <c r="A1605" s="43">
        <v>1633</v>
      </c>
      <c r="B1605" s="43" t="s">
        <v>159</v>
      </c>
      <c r="C1605" s="99" t="s">
        <v>232</v>
      </c>
      <c r="D1605" s="43" t="s">
        <v>146</v>
      </c>
    </row>
    <row r="1606" spans="1:4" hidden="1" x14ac:dyDescent="0.15">
      <c r="A1606" s="43">
        <v>1634</v>
      </c>
      <c r="B1606" s="43" t="s">
        <v>149</v>
      </c>
      <c r="C1606" s="99" t="s">
        <v>232</v>
      </c>
      <c r="D1606" s="43" t="s">
        <v>146</v>
      </c>
    </row>
    <row r="1607" spans="1:4" hidden="1" x14ac:dyDescent="0.15">
      <c r="A1607" s="43">
        <v>1635</v>
      </c>
      <c r="B1607" s="43" t="s">
        <v>142</v>
      </c>
      <c r="C1607" s="99" t="s">
        <v>232</v>
      </c>
      <c r="D1607" s="43" t="s">
        <v>164</v>
      </c>
    </row>
    <row r="1608" spans="1:4" hidden="1" x14ac:dyDescent="0.15">
      <c r="A1608" s="43">
        <v>1636</v>
      </c>
      <c r="B1608" s="43" t="s">
        <v>155</v>
      </c>
      <c r="C1608" s="99" t="s">
        <v>232</v>
      </c>
      <c r="D1608" s="43" t="s">
        <v>164</v>
      </c>
    </row>
    <row r="1609" spans="1:4" hidden="1" x14ac:dyDescent="0.15">
      <c r="A1609" s="43">
        <v>1637</v>
      </c>
      <c r="B1609" s="43" t="s">
        <v>160</v>
      </c>
      <c r="C1609" s="99" t="s">
        <v>232</v>
      </c>
      <c r="D1609" s="43" t="s">
        <v>164</v>
      </c>
    </row>
    <row r="1610" spans="1:4" hidden="1" x14ac:dyDescent="0.15">
      <c r="A1610" s="43">
        <v>1638</v>
      </c>
      <c r="B1610" s="43" t="s">
        <v>179</v>
      </c>
      <c r="C1610" s="99" t="s">
        <v>232</v>
      </c>
      <c r="D1610" s="43" t="s">
        <v>164</v>
      </c>
    </row>
    <row r="1611" spans="1:4" hidden="1" x14ac:dyDescent="0.15">
      <c r="A1611" s="43">
        <v>1639</v>
      </c>
      <c r="B1611" s="43" t="s">
        <v>161</v>
      </c>
      <c r="C1611" s="99" t="s">
        <v>232</v>
      </c>
      <c r="D1611" s="43" t="s">
        <v>164</v>
      </c>
    </row>
    <row r="1612" spans="1:4" hidden="1" x14ac:dyDescent="0.15">
      <c r="A1612" s="43">
        <v>1640</v>
      </c>
      <c r="B1612" s="43" t="s">
        <v>165</v>
      </c>
      <c r="C1612" s="99" t="s">
        <v>232</v>
      </c>
      <c r="D1612" s="43" t="s">
        <v>164</v>
      </c>
    </row>
    <row r="1613" spans="1:4" hidden="1" x14ac:dyDescent="0.15">
      <c r="A1613" s="43">
        <v>1641</v>
      </c>
      <c r="B1613" s="43" t="s">
        <v>143</v>
      </c>
      <c r="C1613" s="99" t="s">
        <v>232</v>
      </c>
      <c r="D1613" s="43" t="s">
        <v>164</v>
      </c>
    </row>
    <row r="1614" spans="1:4" hidden="1" x14ac:dyDescent="0.15">
      <c r="A1614" s="43">
        <v>1642</v>
      </c>
      <c r="B1614" s="43" t="s">
        <v>167</v>
      </c>
      <c r="C1614" s="99" t="s">
        <v>232</v>
      </c>
      <c r="D1614" s="43" t="s">
        <v>168</v>
      </c>
    </row>
    <row r="1615" spans="1:4" hidden="1" x14ac:dyDescent="0.15">
      <c r="A1615" s="43">
        <v>1643</v>
      </c>
      <c r="B1615" s="43" t="s">
        <v>143</v>
      </c>
      <c r="C1615" s="99" t="s">
        <v>232</v>
      </c>
      <c r="D1615" s="43" t="s">
        <v>168</v>
      </c>
    </row>
    <row r="1616" spans="1:4" hidden="1" x14ac:dyDescent="0.15">
      <c r="A1616" s="43">
        <v>1644</v>
      </c>
      <c r="B1616" s="43" t="s">
        <v>161</v>
      </c>
      <c r="C1616" s="99" t="s">
        <v>232</v>
      </c>
      <c r="D1616" s="43" t="s">
        <v>168</v>
      </c>
    </row>
    <row r="1617" spans="1:4" hidden="1" x14ac:dyDescent="0.15">
      <c r="A1617" s="43">
        <v>1645</v>
      </c>
      <c r="B1617" s="43" t="s">
        <v>143</v>
      </c>
      <c r="C1617" s="99" t="s">
        <v>232</v>
      </c>
      <c r="D1617" s="43" t="s">
        <v>168</v>
      </c>
    </row>
    <row r="1618" spans="1:4" hidden="1" x14ac:dyDescent="0.15">
      <c r="A1618" s="43">
        <v>1646</v>
      </c>
      <c r="B1618" s="43" t="s">
        <v>161</v>
      </c>
      <c r="C1618" s="99" t="s">
        <v>232</v>
      </c>
      <c r="D1618" s="43" t="s">
        <v>168</v>
      </c>
    </row>
    <row r="1619" spans="1:4" hidden="1" x14ac:dyDescent="0.15">
      <c r="A1619" s="43">
        <v>1647</v>
      </c>
      <c r="B1619" s="43" t="s">
        <v>142</v>
      </c>
      <c r="C1619" s="99" t="s">
        <v>232</v>
      </c>
      <c r="D1619" s="43" t="s">
        <v>168</v>
      </c>
    </row>
    <row r="1620" spans="1:4" hidden="1" x14ac:dyDescent="0.15">
      <c r="A1620" s="43">
        <v>1648</v>
      </c>
      <c r="B1620" s="43" t="s">
        <v>177</v>
      </c>
      <c r="C1620" s="99" t="s">
        <v>232</v>
      </c>
      <c r="D1620" s="43" t="s">
        <v>168</v>
      </c>
    </row>
    <row r="1621" spans="1:4" hidden="1" x14ac:dyDescent="0.15">
      <c r="A1621" s="43">
        <v>1649</v>
      </c>
      <c r="B1621" s="43" t="s">
        <v>147</v>
      </c>
      <c r="C1621" s="99" t="s">
        <v>232</v>
      </c>
      <c r="D1621" s="43" t="s">
        <v>168</v>
      </c>
    </row>
    <row r="1622" spans="1:4" hidden="1" x14ac:dyDescent="0.15">
      <c r="A1622" s="43">
        <v>1650</v>
      </c>
      <c r="B1622" s="43" t="s">
        <v>158</v>
      </c>
      <c r="C1622" s="99" t="s">
        <v>232</v>
      </c>
      <c r="D1622" s="43" t="s">
        <v>168</v>
      </c>
    </row>
    <row r="1623" spans="1:4" hidden="1" x14ac:dyDescent="0.15">
      <c r="A1623" s="43">
        <v>1651</v>
      </c>
      <c r="B1623" s="43" t="s">
        <v>167</v>
      </c>
      <c r="C1623" s="99" t="s">
        <v>232</v>
      </c>
      <c r="D1623" s="43" t="s">
        <v>168</v>
      </c>
    </row>
    <row r="1624" spans="1:4" hidden="1" x14ac:dyDescent="0.15">
      <c r="A1624" s="43">
        <v>1652</v>
      </c>
      <c r="B1624" s="43" t="s">
        <v>144</v>
      </c>
      <c r="C1624" s="99" t="s">
        <v>232</v>
      </c>
      <c r="D1624" s="43" t="s">
        <v>164</v>
      </c>
    </row>
    <row r="1625" spans="1:4" hidden="1" x14ac:dyDescent="0.15">
      <c r="A1625" s="43">
        <v>1653</v>
      </c>
      <c r="B1625" s="43" t="s">
        <v>165</v>
      </c>
      <c r="C1625" s="99" t="s">
        <v>233</v>
      </c>
      <c r="D1625" s="43" t="s">
        <v>164</v>
      </c>
    </row>
    <row r="1626" spans="1:4" hidden="1" x14ac:dyDescent="0.15">
      <c r="A1626" s="43">
        <v>1654</v>
      </c>
      <c r="B1626" s="43" t="s">
        <v>158</v>
      </c>
      <c r="C1626" s="99" t="s">
        <v>233</v>
      </c>
      <c r="D1626" s="43" t="s">
        <v>164</v>
      </c>
    </row>
    <row r="1627" spans="1:4" hidden="1" x14ac:dyDescent="0.15">
      <c r="A1627" s="43">
        <v>1655</v>
      </c>
      <c r="B1627" s="43" t="s">
        <v>155</v>
      </c>
      <c r="C1627" s="99" t="s">
        <v>233</v>
      </c>
      <c r="D1627" s="43" t="s">
        <v>164</v>
      </c>
    </row>
    <row r="1628" spans="1:4" hidden="1" x14ac:dyDescent="0.15">
      <c r="A1628" s="43">
        <v>1656</v>
      </c>
      <c r="B1628" s="43" t="s">
        <v>160</v>
      </c>
      <c r="C1628" s="99" t="s">
        <v>233</v>
      </c>
      <c r="D1628" s="43" t="s">
        <v>164</v>
      </c>
    </row>
    <row r="1629" spans="1:4" hidden="1" x14ac:dyDescent="0.15">
      <c r="A1629" s="43">
        <v>1657</v>
      </c>
      <c r="B1629" s="43" t="s">
        <v>186</v>
      </c>
      <c r="C1629" s="99" t="s">
        <v>233</v>
      </c>
      <c r="D1629" s="43" t="s">
        <v>164</v>
      </c>
    </row>
    <row r="1630" spans="1:4" hidden="1" x14ac:dyDescent="0.15">
      <c r="A1630" s="43">
        <v>1658</v>
      </c>
      <c r="B1630" s="43" t="s">
        <v>149</v>
      </c>
      <c r="C1630" s="99" t="s">
        <v>233</v>
      </c>
      <c r="D1630" s="43" t="s">
        <v>168</v>
      </c>
    </row>
    <row r="1631" spans="1:4" hidden="1" x14ac:dyDescent="0.15">
      <c r="A1631" s="43">
        <v>1659</v>
      </c>
      <c r="B1631" s="43" t="s">
        <v>152</v>
      </c>
      <c r="C1631" s="99" t="s">
        <v>233</v>
      </c>
      <c r="D1631" s="43" t="s">
        <v>168</v>
      </c>
    </row>
    <row r="1632" spans="1:4" hidden="1" x14ac:dyDescent="0.15">
      <c r="A1632" s="43">
        <v>1660</v>
      </c>
      <c r="B1632" s="43" t="s">
        <v>154</v>
      </c>
      <c r="C1632" s="99" t="s">
        <v>233</v>
      </c>
      <c r="D1632" s="43" t="s">
        <v>168</v>
      </c>
    </row>
    <row r="1633" spans="1:4" hidden="1" x14ac:dyDescent="0.15">
      <c r="A1633" s="43">
        <v>1661</v>
      </c>
      <c r="B1633" s="43" t="s">
        <v>149</v>
      </c>
      <c r="C1633" s="99" t="s">
        <v>234</v>
      </c>
      <c r="D1633" s="43" t="s">
        <v>185</v>
      </c>
    </row>
    <row r="1634" spans="1:4" hidden="1" x14ac:dyDescent="0.15">
      <c r="A1634" s="43">
        <v>1662</v>
      </c>
      <c r="B1634" s="43" t="s">
        <v>155</v>
      </c>
      <c r="C1634" s="99" t="s">
        <v>234</v>
      </c>
      <c r="D1634" s="43" t="s">
        <v>185</v>
      </c>
    </row>
    <row r="1635" spans="1:4" hidden="1" x14ac:dyDescent="0.15">
      <c r="A1635" s="43">
        <v>1663</v>
      </c>
      <c r="B1635" s="43" t="s">
        <v>157</v>
      </c>
      <c r="C1635" s="99" t="s">
        <v>234</v>
      </c>
      <c r="D1635" s="43" t="s">
        <v>185</v>
      </c>
    </row>
    <row r="1636" spans="1:4" hidden="1" x14ac:dyDescent="0.15">
      <c r="A1636" s="43">
        <v>1664</v>
      </c>
      <c r="B1636" s="43" t="s">
        <v>154</v>
      </c>
      <c r="C1636" s="99" t="s">
        <v>234</v>
      </c>
      <c r="D1636" s="43" t="s">
        <v>141</v>
      </c>
    </row>
    <row r="1637" spans="1:4" hidden="1" x14ac:dyDescent="0.15">
      <c r="A1637" s="43">
        <v>1665</v>
      </c>
      <c r="B1637" s="43" t="s">
        <v>160</v>
      </c>
      <c r="C1637" s="99" t="s">
        <v>234</v>
      </c>
      <c r="D1637" s="43" t="s">
        <v>146</v>
      </c>
    </row>
    <row r="1638" spans="1:4" hidden="1" x14ac:dyDescent="0.15">
      <c r="A1638" s="43">
        <v>1666</v>
      </c>
      <c r="B1638" s="43" t="s">
        <v>142</v>
      </c>
      <c r="C1638" s="99" t="s">
        <v>234</v>
      </c>
      <c r="D1638" s="43" t="s">
        <v>176</v>
      </c>
    </row>
    <row r="1639" spans="1:4" hidden="1" x14ac:dyDescent="0.15">
      <c r="A1639" s="43">
        <v>1667</v>
      </c>
      <c r="B1639" s="43" t="s">
        <v>167</v>
      </c>
      <c r="C1639" s="99" t="s">
        <v>234</v>
      </c>
      <c r="D1639" s="43" t="s">
        <v>185</v>
      </c>
    </row>
    <row r="1640" spans="1:4" hidden="1" x14ac:dyDescent="0.15">
      <c r="A1640" s="43">
        <v>1668</v>
      </c>
      <c r="B1640" s="43" t="s">
        <v>169</v>
      </c>
      <c r="C1640" s="99" t="s">
        <v>234</v>
      </c>
      <c r="D1640" s="43" t="s">
        <v>146</v>
      </c>
    </row>
    <row r="1641" spans="1:4" hidden="1" x14ac:dyDescent="0.15">
      <c r="A1641" s="43">
        <v>1669</v>
      </c>
      <c r="B1641" s="43" t="s">
        <v>159</v>
      </c>
      <c r="C1641" s="99" t="s">
        <v>234</v>
      </c>
      <c r="D1641" s="43" t="s">
        <v>146</v>
      </c>
    </row>
    <row r="1642" spans="1:4" hidden="1" x14ac:dyDescent="0.15">
      <c r="A1642" s="43">
        <v>1670</v>
      </c>
      <c r="B1642" s="43" t="s">
        <v>171</v>
      </c>
      <c r="C1642" s="99" t="s">
        <v>234</v>
      </c>
      <c r="D1642" s="43" t="s">
        <v>146</v>
      </c>
    </row>
    <row r="1643" spans="1:4" hidden="1" x14ac:dyDescent="0.15">
      <c r="A1643" s="43">
        <v>1671</v>
      </c>
      <c r="B1643" s="43" t="s">
        <v>139</v>
      </c>
      <c r="C1643" s="99" t="s">
        <v>234</v>
      </c>
      <c r="D1643" s="43" t="s">
        <v>146</v>
      </c>
    </row>
    <row r="1644" spans="1:4" hidden="1" x14ac:dyDescent="0.15">
      <c r="A1644" s="43">
        <v>1672</v>
      </c>
      <c r="B1644" s="43" t="s">
        <v>157</v>
      </c>
      <c r="C1644" s="99" t="s">
        <v>234</v>
      </c>
      <c r="D1644" s="43" t="s">
        <v>146</v>
      </c>
    </row>
    <row r="1645" spans="1:4" hidden="1" x14ac:dyDescent="0.15">
      <c r="A1645" s="43">
        <v>1673</v>
      </c>
      <c r="B1645" s="43" t="s">
        <v>149</v>
      </c>
      <c r="C1645" s="99" t="s">
        <v>234</v>
      </c>
      <c r="D1645" s="43" t="s">
        <v>146</v>
      </c>
    </row>
    <row r="1646" spans="1:4" hidden="1" x14ac:dyDescent="0.15">
      <c r="A1646" s="43">
        <v>1674</v>
      </c>
      <c r="B1646" s="43" t="s">
        <v>147</v>
      </c>
      <c r="C1646" s="99" t="s">
        <v>234</v>
      </c>
      <c r="D1646" s="43" t="s">
        <v>146</v>
      </c>
    </row>
    <row r="1647" spans="1:4" hidden="1" x14ac:dyDescent="0.15">
      <c r="A1647" s="43">
        <v>1675</v>
      </c>
      <c r="B1647" s="43" t="s">
        <v>170</v>
      </c>
      <c r="C1647" s="99" t="s">
        <v>234</v>
      </c>
      <c r="D1647" s="43" t="s">
        <v>164</v>
      </c>
    </row>
    <row r="1648" spans="1:4" hidden="1" x14ac:dyDescent="0.15">
      <c r="A1648" s="43">
        <v>1676</v>
      </c>
      <c r="B1648" s="43" t="s">
        <v>144</v>
      </c>
      <c r="C1648" s="99" t="s">
        <v>234</v>
      </c>
      <c r="D1648" s="43" t="s">
        <v>164</v>
      </c>
    </row>
    <row r="1649" spans="1:4" hidden="1" x14ac:dyDescent="0.15">
      <c r="A1649" s="43">
        <v>1677</v>
      </c>
      <c r="B1649" s="43" t="s">
        <v>161</v>
      </c>
      <c r="C1649" s="99" t="s">
        <v>234</v>
      </c>
      <c r="D1649" s="43" t="s">
        <v>164</v>
      </c>
    </row>
    <row r="1650" spans="1:4" hidden="1" x14ac:dyDescent="0.15">
      <c r="A1650" s="43">
        <v>1678</v>
      </c>
      <c r="B1650" s="43" t="s">
        <v>149</v>
      </c>
      <c r="C1650" s="99" t="s">
        <v>234</v>
      </c>
      <c r="D1650" s="43" t="s">
        <v>164</v>
      </c>
    </row>
    <row r="1651" spans="1:4" hidden="1" x14ac:dyDescent="0.15">
      <c r="A1651" s="43">
        <v>1679</v>
      </c>
      <c r="B1651" s="43" t="s">
        <v>147</v>
      </c>
      <c r="C1651" s="99" t="s">
        <v>234</v>
      </c>
      <c r="D1651" s="43" t="s">
        <v>164</v>
      </c>
    </row>
    <row r="1652" spans="1:4" hidden="1" x14ac:dyDescent="0.15">
      <c r="A1652" s="43">
        <v>1680</v>
      </c>
      <c r="B1652" s="43" t="s">
        <v>160</v>
      </c>
      <c r="C1652" s="99" t="s">
        <v>234</v>
      </c>
      <c r="D1652" s="43" t="s">
        <v>164</v>
      </c>
    </row>
    <row r="1653" spans="1:4" hidden="1" x14ac:dyDescent="0.15">
      <c r="A1653" s="43">
        <v>1681</v>
      </c>
      <c r="B1653" s="43" t="s">
        <v>143</v>
      </c>
      <c r="C1653" s="99" t="s">
        <v>234</v>
      </c>
      <c r="D1653" s="43" t="s">
        <v>164</v>
      </c>
    </row>
    <row r="1654" spans="1:4" hidden="1" x14ac:dyDescent="0.15">
      <c r="A1654" s="43">
        <v>1682</v>
      </c>
      <c r="B1654" s="43" t="s">
        <v>161</v>
      </c>
      <c r="C1654" s="99" t="s">
        <v>234</v>
      </c>
      <c r="D1654" s="43" t="s">
        <v>164</v>
      </c>
    </row>
    <row r="1655" spans="1:4" hidden="1" x14ac:dyDescent="0.15">
      <c r="A1655" s="43">
        <v>1683</v>
      </c>
      <c r="B1655" s="43" t="s">
        <v>167</v>
      </c>
      <c r="C1655" s="99" t="s">
        <v>234</v>
      </c>
      <c r="D1655" s="43" t="s">
        <v>164</v>
      </c>
    </row>
    <row r="1656" spans="1:4" hidden="1" x14ac:dyDescent="0.15">
      <c r="A1656" s="43">
        <v>1684</v>
      </c>
      <c r="B1656" s="43" t="s">
        <v>142</v>
      </c>
      <c r="C1656" s="99" t="s">
        <v>234</v>
      </c>
      <c r="D1656" s="43" t="s">
        <v>164</v>
      </c>
    </row>
    <row r="1657" spans="1:4" hidden="1" x14ac:dyDescent="0.15">
      <c r="A1657" s="43">
        <v>1685</v>
      </c>
      <c r="B1657" s="43" t="s">
        <v>149</v>
      </c>
      <c r="C1657" s="99" t="s">
        <v>234</v>
      </c>
      <c r="D1657" s="43" t="s">
        <v>164</v>
      </c>
    </row>
    <row r="1658" spans="1:4" hidden="1" x14ac:dyDescent="0.15">
      <c r="A1658" s="43">
        <v>1686</v>
      </c>
      <c r="B1658" s="43" t="s">
        <v>159</v>
      </c>
      <c r="C1658" s="99" t="s">
        <v>234</v>
      </c>
      <c r="D1658" s="43" t="s">
        <v>164</v>
      </c>
    </row>
    <row r="1659" spans="1:4" hidden="1" x14ac:dyDescent="0.15">
      <c r="A1659" s="43">
        <v>1687</v>
      </c>
      <c r="B1659" s="43" t="s">
        <v>154</v>
      </c>
      <c r="C1659" s="99" t="s">
        <v>234</v>
      </c>
      <c r="D1659" s="43" t="s">
        <v>164</v>
      </c>
    </row>
    <row r="1660" spans="1:4" hidden="1" x14ac:dyDescent="0.15">
      <c r="A1660" s="43">
        <v>1688</v>
      </c>
      <c r="B1660" s="43" t="s">
        <v>167</v>
      </c>
      <c r="C1660" s="99" t="s">
        <v>234</v>
      </c>
      <c r="D1660" s="43" t="s">
        <v>164</v>
      </c>
    </row>
    <row r="1661" spans="1:4" hidden="1" x14ac:dyDescent="0.15">
      <c r="A1661" s="43">
        <v>1689</v>
      </c>
      <c r="B1661" s="43" t="s">
        <v>152</v>
      </c>
      <c r="C1661" s="99" t="s">
        <v>234</v>
      </c>
      <c r="D1661" s="43" t="s">
        <v>176</v>
      </c>
    </row>
    <row r="1662" spans="1:4" hidden="1" x14ac:dyDescent="0.15">
      <c r="A1662" s="43">
        <v>1690</v>
      </c>
      <c r="B1662" s="43" t="s">
        <v>160</v>
      </c>
      <c r="C1662" s="99" t="s">
        <v>234</v>
      </c>
      <c r="D1662" s="43" t="s">
        <v>168</v>
      </c>
    </row>
    <row r="1663" spans="1:4" hidden="1" x14ac:dyDescent="0.15">
      <c r="A1663" s="43">
        <v>1691</v>
      </c>
      <c r="B1663" s="43" t="s">
        <v>142</v>
      </c>
      <c r="C1663" s="99" t="s">
        <v>234</v>
      </c>
      <c r="D1663" s="43" t="s">
        <v>168</v>
      </c>
    </row>
    <row r="1664" spans="1:4" hidden="1" x14ac:dyDescent="0.15">
      <c r="A1664" s="43">
        <v>1692</v>
      </c>
      <c r="B1664" s="43" t="s">
        <v>161</v>
      </c>
      <c r="C1664" s="99" t="s">
        <v>234</v>
      </c>
      <c r="D1664" s="43" t="s">
        <v>168</v>
      </c>
    </row>
    <row r="1665" spans="1:4" hidden="1" x14ac:dyDescent="0.15">
      <c r="A1665" s="43">
        <v>1693</v>
      </c>
      <c r="B1665" s="43" t="s">
        <v>142</v>
      </c>
      <c r="C1665" s="99" t="s">
        <v>234</v>
      </c>
      <c r="D1665" s="43" t="s">
        <v>168</v>
      </c>
    </row>
    <row r="1666" spans="1:4" hidden="1" x14ac:dyDescent="0.15">
      <c r="A1666" s="43">
        <v>1694</v>
      </c>
      <c r="B1666" s="43" t="s">
        <v>155</v>
      </c>
      <c r="C1666" s="99" t="s">
        <v>234</v>
      </c>
      <c r="D1666" s="43" t="s">
        <v>168</v>
      </c>
    </row>
    <row r="1667" spans="1:4" hidden="1" x14ac:dyDescent="0.15">
      <c r="A1667" s="43">
        <v>1695</v>
      </c>
      <c r="B1667" s="43" t="s">
        <v>177</v>
      </c>
      <c r="C1667" s="99" t="s">
        <v>234</v>
      </c>
      <c r="D1667" s="43" t="s">
        <v>168</v>
      </c>
    </row>
    <row r="1668" spans="1:4" hidden="1" x14ac:dyDescent="0.15">
      <c r="A1668" s="43">
        <v>1696</v>
      </c>
      <c r="B1668" s="43" t="s">
        <v>147</v>
      </c>
      <c r="C1668" s="99" t="s">
        <v>234</v>
      </c>
      <c r="D1668" s="43" t="s">
        <v>168</v>
      </c>
    </row>
    <row r="1669" spans="1:4" hidden="1" x14ac:dyDescent="0.15">
      <c r="A1669" s="43">
        <v>1697</v>
      </c>
      <c r="B1669" s="43" t="s">
        <v>169</v>
      </c>
      <c r="C1669" s="99" t="s">
        <v>234</v>
      </c>
      <c r="D1669" s="43" t="s">
        <v>168</v>
      </c>
    </row>
    <row r="1670" spans="1:4" hidden="1" x14ac:dyDescent="0.15">
      <c r="A1670" s="43">
        <v>1698</v>
      </c>
      <c r="B1670" s="43" t="s">
        <v>144</v>
      </c>
      <c r="C1670" s="99" t="s">
        <v>234</v>
      </c>
      <c r="D1670" s="43" t="s">
        <v>168</v>
      </c>
    </row>
    <row r="1671" spans="1:4" hidden="1" x14ac:dyDescent="0.15">
      <c r="A1671" s="43">
        <v>1699</v>
      </c>
      <c r="B1671" s="43" t="s">
        <v>145</v>
      </c>
      <c r="C1671" s="99" t="s">
        <v>234</v>
      </c>
      <c r="D1671" s="43" t="s">
        <v>168</v>
      </c>
    </row>
    <row r="1672" spans="1:4" hidden="1" x14ac:dyDescent="0.15">
      <c r="A1672" s="43">
        <v>1700</v>
      </c>
      <c r="B1672" s="43" t="s">
        <v>161</v>
      </c>
      <c r="C1672" s="99" t="s">
        <v>234</v>
      </c>
      <c r="D1672" s="43" t="s">
        <v>168</v>
      </c>
    </row>
    <row r="1673" spans="1:4" hidden="1" x14ac:dyDescent="0.15">
      <c r="A1673" s="43">
        <v>1701</v>
      </c>
      <c r="B1673" s="43" t="s">
        <v>161</v>
      </c>
      <c r="C1673" s="99" t="s">
        <v>234</v>
      </c>
      <c r="D1673" s="43" t="s">
        <v>168</v>
      </c>
    </row>
    <row r="1674" spans="1:4" hidden="1" x14ac:dyDescent="0.15">
      <c r="A1674" s="43">
        <v>1702</v>
      </c>
      <c r="B1674" s="43" t="s">
        <v>158</v>
      </c>
      <c r="C1674" s="99" t="s">
        <v>234</v>
      </c>
      <c r="D1674" s="43" t="s">
        <v>164</v>
      </c>
    </row>
    <row r="1675" spans="1:4" hidden="1" x14ac:dyDescent="0.15">
      <c r="A1675" s="43">
        <v>1703</v>
      </c>
      <c r="B1675" s="43" t="s">
        <v>160</v>
      </c>
      <c r="C1675" s="99" t="s">
        <v>234</v>
      </c>
      <c r="D1675" s="43" t="s">
        <v>168</v>
      </c>
    </row>
    <row r="1676" spans="1:4" hidden="1" x14ac:dyDescent="0.15">
      <c r="A1676" s="43">
        <v>1704</v>
      </c>
      <c r="B1676" s="43" t="s">
        <v>144</v>
      </c>
      <c r="C1676" s="99" t="s">
        <v>234</v>
      </c>
      <c r="D1676" s="43" t="s">
        <v>168</v>
      </c>
    </row>
    <row r="1677" spans="1:4" hidden="1" x14ac:dyDescent="0.15">
      <c r="A1677" s="43">
        <v>1705</v>
      </c>
      <c r="B1677" s="43" t="s">
        <v>169</v>
      </c>
      <c r="C1677" s="99" t="s">
        <v>235</v>
      </c>
      <c r="D1677" s="43" t="s">
        <v>185</v>
      </c>
    </row>
    <row r="1678" spans="1:4" hidden="1" x14ac:dyDescent="0.15">
      <c r="A1678" s="43">
        <v>1706</v>
      </c>
      <c r="B1678" s="43" t="s">
        <v>165</v>
      </c>
      <c r="C1678" s="99" t="s">
        <v>235</v>
      </c>
      <c r="D1678" s="43" t="s">
        <v>185</v>
      </c>
    </row>
    <row r="1679" spans="1:4" hidden="1" x14ac:dyDescent="0.15">
      <c r="A1679" s="43">
        <v>1707</v>
      </c>
      <c r="B1679" s="43" t="s">
        <v>139</v>
      </c>
      <c r="C1679" s="99" t="s">
        <v>235</v>
      </c>
      <c r="D1679" s="43" t="s">
        <v>185</v>
      </c>
    </row>
    <row r="1680" spans="1:4" hidden="1" x14ac:dyDescent="0.15">
      <c r="A1680" s="43">
        <v>1708</v>
      </c>
      <c r="B1680" s="43" t="s">
        <v>149</v>
      </c>
      <c r="C1680" s="99" t="s">
        <v>235</v>
      </c>
      <c r="D1680" s="43" t="s">
        <v>176</v>
      </c>
    </row>
    <row r="1681" spans="1:4" hidden="1" x14ac:dyDescent="0.15">
      <c r="A1681" s="43">
        <v>1709</v>
      </c>
      <c r="B1681" s="43" t="s">
        <v>158</v>
      </c>
      <c r="C1681" s="99" t="s">
        <v>235</v>
      </c>
      <c r="D1681" s="43" t="s">
        <v>176</v>
      </c>
    </row>
    <row r="1682" spans="1:4" hidden="1" x14ac:dyDescent="0.15">
      <c r="A1682" s="43">
        <v>1710</v>
      </c>
      <c r="B1682" s="43" t="s">
        <v>186</v>
      </c>
      <c r="C1682" s="99" t="s">
        <v>235</v>
      </c>
      <c r="D1682" s="43" t="s">
        <v>146</v>
      </c>
    </row>
    <row r="1683" spans="1:4" hidden="1" x14ac:dyDescent="0.15">
      <c r="A1683" s="43">
        <v>1711</v>
      </c>
      <c r="B1683" s="43" t="s">
        <v>177</v>
      </c>
      <c r="C1683" s="99" t="s">
        <v>235</v>
      </c>
      <c r="D1683" s="43" t="s">
        <v>146</v>
      </c>
    </row>
    <row r="1684" spans="1:4" hidden="1" x14ac:dyDescent="0.15">
      <c r="A1684" s="43">
        <v>1712</v>
      </c>
      <c r="B1684" s="43" t="s">
        <v>142</v>
      </c>
      <c r="C1684" s="99" t="s">
        <v>235</v>
      </c>
      <c r="D1684" s="43" t="s">
        <v>146</v>
      </c>
    </row>
    <row r="1685" spans="1:4" hidden="1" x14ac:dyDescent="0.15">
      <c r="A1685" s="43">
        <v>1713</v>
      </c>
      <c r="B1685" s="43" t="s">
        <v>154</v>
      </c>
      <c r="C1685" s="99" t="s">
        <v>235</v>
      </c>
      <c r="D1685" s="43" t="s">
        <v>146</v>
      </c>
    </row>
    <row r="1686" spans="1:4" hidden="1" x14ac:dyDescent="0.15">
      <c r="A1686" s="43">
        <v>1714</v>
      </c>
      <c r="B1686" s="43" t="s">
        <v>155</v>
      </c>
      <c r="C1686" s="99" t="s">
        <v>235</v>
      </c>
      <c r="D1686" s="43" t="s">
        <v>164</v>
      </c>
    </row>
    <row r="1687" spans="1:4" hidden="1" x14ac:dyDescent="0.15">
      <c r="A1687" s="43">
        <v>1715</v>
      </c>
      <c r="B1687" s="43" t="s">
        <v>156</v>
      </c>
      <c r="C1687" s="99" t="s">
        <v>235</v>
      </c>
      <c r="D1687" s="43" t="s">
        <v>164</v>
      </c>
    </row>
    <row r="1688" spans="1:4" hidden="1" x14ac:dyDescent="0.15">
      <c r="A1688" s="43">
        <v>1716</v>
      </c>
      <c r="B1688" s="43" t="s">
        <v>143</v>
      </c>
      <c r="C1688" s="99" t="s">
        <v>235</v>
      </c>
      <c r="D1688" s="43" t="s">
        <v>164</v>
      </c>
    </row>
    <row r="1689" spans="1:4" hidden="1" x14ac:dyDescent="0.15">
      <c r="A1689" s="43">
        <v>1717</v>
      </c>
      <c r="B1689" s="43" t="s">
        <v>165</v>
      </c>
      <c r="C1689" s="99" t="s">
        <v>235</v>
      </c>
      <c r="D1689" s="43" t="s">
        <v>164</v>
      </c>
    </row>
    <row r="1690" spans="1:4" hidden="1" x14ac:dyDescent="0.15">
      <c r="A1690" s="43">
        <v>1718</v>
      </c>
      <c r="B1690" s="43" t="s">
        <v>165</v>
      </c>
      <c r="C1690" s="99" t="s">
        <v>235</v>
      </c>
      <c r="D1690" s="43" t="s">
        <v>164</v>
      </c>
    </row>
    <row r="1691" spans="1:4" hidden="1" x14ac:dyDescent="0.15">
      <c r="A1691" s="43">
        <v>1719</v>
      </c>
      <c r="B1691" s="43" t="s">
        <v>161</v>
      </c>
      <c r="C1691" s="99" t="s">
        <v>235</v>
      </c>
      <c r="D1691" s="43" t="s">
        <v>164</v>
      </c>
    </row>
    <row r="1692" spans="1:4" hidden="1" x14ac:dyDescent="0.15">
      <c r="A1692" s="43">
        <v>1720</v>
      </c>
      <c r="B1692" s="43" t="s">
        <v>158</v>
      </c>
      <c r="C1692" s="99" t="s">
        <v>235</v>
      </c>
      <c r="D1692" s="43" t="s">
        <v>164</v>
      </c>
    </row>
    <row r="1693" spans="1:4" hidden="1" x14ac:dyDescent="0.15">
      <c r="A1693" s="43">
        <v>1721</v>
      </c>
      <c r="B1693" s="43" t="s">
        <v>158</v>
      </c>
      <c r="C1693" s="99" t="s">
        <v>235</v>
      </c>
      <c r="D1693" s="43" t="s">
        <v>168</v>
      </c>
    </row>
    <row r="1694" spans="1:4" hidden="1" x14ac:dyDescent="0.15">
      <c r="A1694" s="43">
        <v>1722</v>
      </c>
      <c r="B1694" s="43" t="s">
        <v>142</v>
      </c>
      <c r="C1694" s="99" t="s">
        <v>235</v>
      </c>
      <c r="D1694" s="43" t="s">
        <v>168</v>
      </c>
    </row>
    <row r="1695" spans="1:4" hidden="1" x14ac:dyDescent="0.15">
      <c r="A1695" s="43">
        <v>1723</v>
      </c>
      <c r="B1695" s="43" t="s">
        <v>171</v>
      </c>
      <c r="C1695" s="99" t="s">
        <v>235</v>
      </c>
      <c r="D1695" s="43" t="s">
        <v>168</v>
      </c>
    </row>
    <row r="1696" spans="1:4" hidden="1" x14ac:dyDescent="0.15">
      <c r="A1696" s="43">
        <v>1724</v>
      </c>
      <c r="B1696" s="43" t="s">
        <v>236</v>
      </c>
      <c r="C1696" s="99" t="s">
        <v>235</v>
      </c>
      <c r="D1696" s="43" t="s">
        <v>168</v>
      </c>
    </row>
    <row r="1697" spans="1:4" hidden="1" x14ac:dyDescent="0.15">
      <c r="A1697" s="43">
        <v>1725</v>
      </c>
      <c r="B1697" s="43" t="s">
        <v>150</v>
      </c>
      <c r="C1697" s="99" t="s">
        <v>235</v>
      </c>
      <c r="D1697" s="43" t="s">
        <v>168</v>
      </c>
    </row>
    <row r="1698" spans="1:4" hidden="1" x14ac:dyDescent="0.15">
      <c r="A1698" s="43">
        <v>1726</v>
      </c>
      <c r="B1698" s="43" t="s">
        <v>169</v>
      </c>
      <c r="C1698" s="99" t="s">
        <v>235</v>
      </c>
      <c r="D1698" s="43" t="s">
        <v>168</v>
      </c>
    </row>
    <row r="1699" spans="1:4" hidden="1" x14ac:dyDescent="0.15">
      <c r="A1699" s="43">
        <v>1727</v>
      </c>
      <c r="B1699" s="43" t="s">
        <v>143</v>
      </c>
      <c r="C1699" s="99" t="s">
        <v>235</v>
      </c>
      <c r="D1699" s="43" t="s">
        <v>168</v>
      </c>
    </row>
    <row r="1700" spans="1:4" hidden="1" x14ac:dyDescent="0.15">
      <c r="A1700" s="43">
        <v>1728</v>
      </c>
      <c r="B1700" s="43" t="s">
        <v>147</v>
      </c>
      <c r="C1700" s="99" t="s">
        <v>235</v>
      </c>
      <c r="D1700" s="43" t="s">
        <v>168</v>
      </c>
    </row>
    <row r="1701" spans="1:4" hidden="1" x14ac:dyDescent="0.15">
      <c r="A1701" s="43">
        <v>1729</v>
      </c>
      <c r="B1701" s="43" t="s">
        <v>169</v>
      </c>
      <c r="C1701" s="99" t="s">
        <v>237</v>
      </c>
      <c r="D1701" s="43" t="s">
        <v>146</v>
      </c>
    </row>
    <row r="1702" spans="1:4" hidden="1" x14ac:dyDescent="0.15">
      <c r="A1702" s="43">
        <v>1730</v>
      </c>
      <c r="B1702" s="43" t="s">
        <v>142</v>
      </c>
      <c r="C1702" s="99" t="s">
        <v>237</v>
      </c>
      <c r="D1702" s="43" t="s">
        <v>146</v>
      </c>
    </row>
    <row r="1703" spans="1:4" hidden="1" x14ac:dyDescent="0.15">
      <c r="A1703" s="43">
        <v>1731</v>
      </c>
      <c r="B1703" s="43" t="s">
        <v>142</v>
      </c>
      <c r="C1703" s="99" t="s">
        <v>237</v>
      </c>
      <c r="D1703" s="43" t="s">
        <v>146</v>
      </c>
    </row>
    <row r="1704" spans="1:4" hidden="1" x14ac:dyDescent="0.15">
      <c r="A1704" s="43">
        <v>1732</v>
      </c>
      <c r="B1704" s="43" t="s">
        <v>149</v>
      </c>
      <c r="C1704" s="99" t="s">
        <v>237</v>
      </c>
      <c r="D1704" s="43" t="s">
        <v>146</v>
      </c>
    </row>
    <row r="1705" spans="1:4" hidden="1" x14ac:dyDescent="0.15">
      <c r="A1705" s="43">
        <v>1733</v>
      </c>
      <c r="B1705" s="43" t="s">
        <v>163</v>
      </c>
      <c r="C1705" s="99" t="s">
        <v>237</v>
      </c>
      <c r="D1705" s="43" t="s">
        <v>146</v>
      </c>
    </row>
    <row r="1706" spans="1:4" hidden="1" x14ac:dyDescent="0.15">
      <c r="A1706" s="43">
        <v>1734</v>
      </c>
      <c r="B1706" s="43" t="s">
        <v>149</v>
      </c>
      <c r="C1706" s="99" t="s">
        <v>237</v>
      </c>
      <c r="D1706" s="43" t="s">
        <v>164</v>
      </c>
    </row>
    <row r="1707" spans="1:4" hidden="1" x14ac:dyDescent="0.15">
      <c r="A1707" s="43">
        <v>1735</v>
      </c>
      <c r="B1707" s="43" t="s">
        <v>167</v>
      </c>
      <c r="C1707" s="99" t="s">
        <v>237</v>
      </c>
      <c r="D1707" s="43" t="s">
        <v>164</v>
      </c>
    </row>
    <row r="1708" spans="1:4" hidden="1" x14ac:dyDescent="0.15">
      <c r="A1708" s="43">
        <v>1736</v>
      </c>
      <c r="B1708" s="43" t="s">
        <v>147</v>
      </c>
      <c r="C1708" s="99" t="s">
        <v>237</v>
      </c>
      <c r="D1708" s="43" t="s">
        <v>164</v>
      </c>
    </row>
    <row r="1709" spans="1:4" hidden="1" x14ac:dyDescent="0.15">
      <c r="A1709" s="43">
        <v>1737</v>
      </c>
      <c r="B1709" s="43" t="s">
        <v>160</v>
      </c>
      <c r="C1709" s="99" t="s">
        <v>237</v>
      </c>
      <c r="D1709" s="43" t="s">
        <v>164</v>
      </c>
    </row>
    <row r="1710" spans="1:4" hidden="1" x14ac:dyDescent="0.15">
      <c r="A1710" s="43">
        <v>1738</v>
      </c>
      <c r="B1710" s="43" t="s">
        <v>143</v>
      </c>
      <c r="C1710" s="99" t="s">
        <v>237</v>
      </c>
      <c r="D1710" s="43" t="s">
        <v>164</v>
      </c>
    </row>
    <row r="1711" spans="1:4" hidden="1" x14ac:dyDescent="0.15">
      <c r="A1711" s="43">
        <v>1739</v>
      </c>
      <c r="B1711" s="43" t="s">
        <v>152</v>
      </c>
      <c r="C1711" s="99" t="s">
        <v>237</v>
      </c>
      <c r="D1711" s="43" t="s">
        <v>164</v>
      </c>
    </row>
    <row r="1712" spans="1:4" hidden="1" x14ac:dyDescent="0.15">
      <c r="A1712" s="43">
        <v>1740</v>
      </c>
      <c r="B1712" s="43" t="s">
        <v>160</v>
      </c>
      <c r="C1712" s="99" t="s">
        <v>237</v>
      </c>
      <c r="D1712" s="43" t="s">
        <v>168</v>
      </c>
    </row>
    <row r="1713" spans="1:4" hidden="1" x14ac:dyDescent="0.15">
      <c r="A1713" s="43">
        <v>1741</v>
      </c>
      <c r="B1713" s="43" t="s">
        <v>142</v>
      </c>
      <c r="C1713" s="99" t="s">
        <v>237</v>
      </c>
      <c r="D1713" s="43" t="s">
        <v>168</v>
      </c>
    </row>
    <row r="1714" spans="1:4" hidden="1" x14ac:dyDescent="0.15">
      <c r="A1714" s="43">
        <v>1742</v>
      </c>
      <c r="B1714" s="43" t="s">
        <v>155</v>
      </c>
      <c r="C1714" s="99" t="s">
        <v>237</v>
      </c>
      <c r="D1714" s="43" t="s">
        <v>168</v>
      </c>
    </row>
    <row r="1715" spans="1:4" hidden="1" x14ac:dyDescent="0.15">
      <c r="A1715" s="43">
        <v>1743</v>
      </c>
      <c r="B1715" s="43" t="s">
        <v>157</v>
      </c>
      <c r="C1715" s="99" t="s">
        <v>237</v>
      </c>
      <c r="D1715" s="43" t="s">
        <v>168</v>
      </c>
    </row>
    <row r="1716" spans="1:4" hidden="1" x14ac:dyDescent="0.15">
      <c r="A1716" s="43">
        <v>1744</v>
      </c>
      <c r="B1716" s="43" t="s">
        <v>158</v>
      </c>
      <c r="C1716" s="99" t="s">
        <v>237</v>
      </c>
      <c r="D1716" s="43" t="s">
        <v>168</v>
      </c>
    </row>
    <row r="1717" spans="1:4" hidden="1" x14ac:dyDescent="0.15">
      <c r="A1717" s="43">
        <v>1745</v>
      </c>
      <c r="B1717" s="43" t="s">
        <v>152</v>
      </c>
      <c r="C1717" s="99" t="s">
        <v>237</v>
      </c>
      <c r="D1717" s="43" t="s">
        <v>168</v>
      </c>
    </row>
    <row r="1718" spans="1:4" hidden="1" x14ac:dyDescent="0.15">
      <c r="A1718" s="43">
        <v>1746</v>
      </c>
      <c r="B1718" s="43" t="s">
        <v>149</v>
      </c>
      <c r="C1718" s="99" t="s">
        <v>237</v>
      </c>
      <c r="D1718" s="43" t="s">
        <v>168</v>
      </c>
    </row>
    <row r="1719" spans="1:4" hidden="1" x14ac:dyDescent="0.15">
      <c r="A1719" s="43">
        <v>1747</v>
      </c>
      <c r="B1719" s="43" t="s">
        <v>142</v>
      </c>
      <c r="C1719" s="99" t="s">
        <v>237</v>
      </c>
      <c r="D1719" s="43" t="s">
        <v>168</v>
      </c>
    </row>
    <row r="1720" spans="1:4" hidden="1" x14ac:dyDescent="0.15">
      <c r="A1720" s="43">
        <v>1748</v>
      </c>
      <c r="B1720" s="43" t="s">
        <v>165</v>
      </c>
      <c r="C1720" s="99" t="s">
        <v>237</v>
      </c>
      <c r="D1720" s="43" t="s">
        <v>168</v>
      </c>
    </row>
    <row r="1721" spans="1:4" hidden="1" x14ac:dyDescent="0.15">
      <c r="A1721" s="43">
        <v>1749</v>
      </c>
      <c r="B1721" s="43" t="s">
        <v>139</v>
      </c>
      <c r="C1721" s="99" t="s">
        <v>237</v>
      </c>
      <c r="D1721" s="43" t="s">
        <v>168</v>
      </c>
    </row>
    <row r="1722" spans="1:4" hidden="1" x14ac:dyDescent="0.15">
      <c r="A1722" s="43">
        <v>1750</v>
      </c>
      <c r="B1722" s="43" t="s">
        <v>166</v>
      </c>
      <c r="C1722" s="99" t="s">
        <v>237</v>
      </c>
      <c r="D1722" s="43" t="s">
        <v>168</v>
      </c>
    </row>
    <row r="1723" spans="1:4" hidden="1" x14ac:dyDescent="0.15">
      <c r="A1723" s="43">
        <v>1751</v>
      </c>
      <c r="B1723" s="43" t="s">
        <v>142</v>
      </c>
      <c r="C1723" s="99" t="s">
        <v>237</v>
      </c>
      <c r="D1723" s="43" t="s">
        <v>168</v>
      </c>
    </row>
    <row r="1724" spans="1:4" hidden="1" x14ac:dyDescent="0.15">
      <c r="A1724" s="43">
        <v>1752</v>
      </c>
      <c r="B1724" s="43" t="s">
        <v>142</v>
      </c>
      <c r="C1724" s="99" t="s">
        <v>237</v>
      </c>
      <c r="D1724" s="43" t="s">
        <v>168</v>
      </c>
    </row>
    <row r="1725" spans="1:4" hidden="1" x14ac:dyDescent="0.15">
      <c r="A1725" s="43">
        <v>1753</v>
      </c>
      <c r="B1725" s="43" t="s">
        <v>161</v>
      </c>
      <c r="C1725" s="99" t="s">
        <v>237</v>
      </c>
      <c r="D1725" s="43" t="s">
        <v>168</v>
      </c>
    </row>
    <row r="1726" spans="1:4" hidden="1" x14ac:dyDescent="0.15">
      <c r="A1726" s="43">
        <v>1754</v>
      </c>
      <c r="B1726" s="43" t="s">
        <v>144</v>
      </c>
      <c r="C1726" s="99" t="s">
        <v>237</v>
      </c>
      <c r="D1726" s="43" t="s">
        <v>168</v>
      </c>
    </row>
    <row r="1727" spans="1:4" hidden="1" x14ac:dyDescent="0.15">
      <c r="A1727" s="43">
        <v>1755</v>
      </c>
      <c r="B1727" s="43" t="s">
        <v>159</v>
      </c>
      <c r="C1727" s="99" t="s">
        <v>237</v>
      </c>
      <c r="D1727" s="43" t="s">
        <v>168</v>
      </c>
    </row>
    <row r="1728" spans="1:4" hidden="1" x14ac:dyDescent="0.15">
      <c r="A1728" s="43">
        <v>1756</v>
      </c>
      <c r="B1728" s="43" t="s">
        <v>149</v>
      </c>
      <c r="C1728" s="99" t="s">
        <v>237</v>
      </c>
      <c r="D1728" s="43" t="s">
        <v>173</v>
      </c>
    </row>
    <row r="1729" spans="1:4" hidden="1" x14ac:dyDescent="0.15">
      <c r="A1729" s="43">
        <v>1757</v>
      </c>
      <c r="B1729" s="43" t="s">
        <v>149</v>
      </c>
      <c r="C1729" s="99" t="s">
        <v>237</v>
      </c>
      <c r="D1729" s="43" t="s">
        <v>173</v>
      </c>
    </row>
    <row r="1730" spans="1:4" hidden="1" x14ac:dyDescent="0.15">
      <c r="A1730" s="43">
        <v>1758</v>
      </c>
      <c r="B1730" s="43" t="s">
        <v>155</v>
      </c>
      <c r="C1730" s="99" t="s">
        <v>237</v>
      </c>
      <c r="D1730" s="43" t="s">
        <v>173</v>
      </c>
    </row>
    <row r="1731" spans="1:4" hidden="1" x14ac:dyDescent="0.15">
      <c r="A1731" s="43">
        <v>1759</v>
      </c>
      <c r="B1731" s="43" t="s">
        <v>147</v>
      </c>
      <c r="C1731" s="99" t="s">
        <v>237</v>
      </c>
      <c r="D1731" s="43" t="s">
        <v>173</v>
      </c>
    </row>
    <row r="1732" spans="1:4" hidden="1" x14ac:dyDescent="0.15">
      <c r="A1732" s="43">
        <v>1760</v>
      </c>
      <c r="B1732" s="43" t="s">
        <v>160</v>
      </c>
      <c r="C1732" s="99" t="s">
        <v>237</v>
      </c>
      <c r="D1732" s="43" t="s">
        <v>173</v>
      </c>
    </row>
    <row r="1733" spans="1:4" hidden="1" x14ac:dyDescent="0.15">
      <c r="A1733" s="43">
        <v>1761</v>
      </c>
      <c r="B1733" s="43" t="s">
        <v>156</v>
      </c>
      <c r="C1733" s="99" t="s">
        <v>237</v>
      </c>
      <c r="D1733" s="43" t="s">
        <v>173</v>
      </c>
    </row>
    <row r="1734" spans="1:4" hidden="1" x14ac:dyDescent="0.15">
      <c r="A1734" s="43">
        <v>1762</v>
      </c>
      <c r="B1734" s="43" t="s">
        <v>144</v>
      </c>
      <c r="C1734" s="99" t="s">
        <v>237</v>
      </c>
      <c r="D1734" s="43" t="s">
        <v>173</v>
      </c>
    </row>
    <row r="1735" spans="1:4" hidden="1" x14ac:dyDescent="0.15">
      <c r="A1735" s="43">
        <v>1763</v>
      </c>
      <c r="B1735" s="43" t="s">
        <v>177</v>
      </c>
      <c r="C1735" s="99" t="s">
        <v>237</v>
      </c>
      <c r="D1735" s="43" t="s">
        <v>173</v>
      </c>
    </row>
    <row r="1736" spans="1:4" hidden="1" x14ac:dyDescent="0.15">
      <c r="A1736" s="43">
        <v>1764</v>
      </c>
      <c r="B1736" s="43" t="s">
        <v>157</v>
      </c>
      <c r="C1736" s="99" t="s">
        <v>237</v>
      </c>
      <c r="D1736" s="43" t="s">
        <v>173</v>
      </c>
    </row>
    <row r="1737" spans="1:4" hidden="1" x14ac:dyDescent="0.15">
      <c r="A1737" s="43">
        <v>1765</v>
      </c>
      <c r="B1737" s="43" t="s">
        <v>166</v>
      </c>
      <c r="C1737" s="99" t="s">
        <v>237</v>
      </c>
      <c r="D1737" s="43" t="s">
        <v>173</v>
      </c>
    </row>
    <row r="1738" spans="1:4" hidden="1" x14ac:dyDescent="0.15">
      <c r="A1738" s="43">
        <v>1766</v>
      </c>
      <c r="B1738" s="43" t="s">
        <v>165</v>
      </c>
      <c r="C1738" s="99" t="s">
        <v>237</v>
      </c>
      <c r="D1738" s="43" t="s">
        <v>173</v>
      </c>
    </row>
    <row r="1739" spans="1:4" hidden="1" x14ac:dyDescent="0.15">
      <c r="A1739" s="43">
        <v>1767</v>
      </c>
      <c r="B1739" s="43" t="s">
        <v>145</v>
      </c>
      <c r="C1739" s="99" t="s">
        <v>237</v>
      </c>
      <c r="D1739" s="43" t="s">
        <v>173</v>
      </c>
    </row>
    <row r="1740" spans="1:4" hidden="1" x14ac:dyDescent="0.15">
      <c r="A1740" s="43">
        <v>1768</v>
      </c>
      <c r="B1740" s="43" t="s">
        <v>154</v>
      </c>
      <c r="C1740" s="99" t="s">
        <v>237</v>
      </c>
      <c r="D1740" s="43" t="s">
        <v>173</v>
      </c>
    </row>
    <row r="1741" spans="1:4" hidden="1" x14ac:dyDescent="0.15">
      <c r="A1741" s="43">
        <v>1769</v>
      </c>
      <c r="B1741" s="43" t="s">
        <v>158</v>
      </c>
      <c r="C1741" s="99" t="s">
        <v>237</v>
      </c>
      <c r="D1741" s="43" t="s">
        <v>173</v>
      </c>
    </row>
    <row r="1742" spans="1:4" hidden="1" x14ac:dyDescent="0.15">
      <c r="A1742" s="43">
        <v>1770</v>
      </c>
      <c r="B1742" s="43" t="s">
        <v>159</v>
      </c>
      <c r="C1742" s="99" t="s">
        <v>237</v>
      </c>
      <c r="D1742" s="43" t="s">
        <v>173</v>
      </c>
    </row>
    <row r="1743" spans="1:4" hidden="1" x14ac:dyDescent="0.15">
      <c r="A1743" s="43">
        <v>1771</v>
      </c>
      <c r="B1743" s="43" t="s">
        <v>143</v>
      </c>
      <c r="C1743" s="99" t="s">
        <v>237</v>
      </c>
      <c r="D1743" s="43" t="s">
        <v>173</v>
      </c>
    </row>
    <row r="1744" spans="1:4" hidden="1" x14ac:dyDescent="0.15">
      <c r="A1744" s="43">
        <v>1772</v>
      </c>
      <c r="B1744" s="43" t="s">
        <v>149</v>
      </c>
      <c r="C1744" s="99" t="s">
        <v>238</v>
      </c>
      <c r="D1744" s="43" t="s">
        <v>146</v>
      </c>
    </row>
    <row r="1745" spans="1:4" hidden="1" x14ac:dyDescent="0.15">
      <c r="A1745" s="43">
        <v>1773</v>
      </c>
      <c r="B1745" s="43" t="s">
        <v>150</v>
      </c>
      <c r="C1745" s="99" t="s">
        <v>238</v>
      </c>
      <c r="D1745" s="43" t="s">
        <v>146</v>
      </c>
    </row>
    <row r="1746" spans="1:4" hidden="1" x14ac:dyDescent="0.15">
      <c r="A1746" s="43">
        <v>1774</v>
      </c>
      <c r="B1746" s="43" t="s">
        <v>171</v>
      </c>
      <c r="C1746" s="99" t="s">
        <v>238</v>
      </c>
      <c r="D1746" s="43" t="s">
        <v>146</v>
      </c>
    </row>
    <row r="1747" spans="1:4" hidden="1" x14ac:dyDescent="0.15">
      <c r="A1747" s="43">
        <v>1775</v>
      </c>
      <c r="B1747" s="43" t="s">
        <v>160</v>
      </c>
      <c r="C1747" s="99" t="s">
        <v>238</v>
      </c>
      <c r="D1747" s="43" t="s">
        <v>168</v>
      </c>
    </row>
    <row r="1748" spans="1:4" hidden="1" x14ac:dyDescent="0.15">
      <c r="A1748" s="43">
        <v>1776</v>
      </c>
      <c r="B1748" s="43" t="s">
        <v>147</v>
      </c>
      <c r="C1748" s="99" t="s">
        <v>238</v>
      </c>
      <c r="D1748" s="43" t="s">
        <v>168</v>
      </c>
    </row>
    <row r="1749" spans="1:4" hidden="1" x14ac:dyDescent="0.15">
      <c r="A1749" s="43">
        <v>1777</v>
      </c>
      <c r="B1749" s="43" t="s">
        <v>165</v>
      </c>
      <c r="C1749" s="99" t="s">
        <v>238</v>
      </c>
      <c r="D1749" s="43" t="s">
        <v>168</v>
      </c>
    </row>
    <row r="1750" spans="1:4" hidden="1" x14ac:dyDescent="0.15">
      <c r="A1750" s="43">
        <v>1778</v>
      </c>
      <c r="B1750" s="43" t="s">
        <v>161</v>
      </c>
      <c r="C1750" s="99" t="s">
        <v>239</v>
      </c>
      <c r="D1750" s="43" t="s">
        <v>164</v>
      </c>
    </row>
    <row r="1751" spans="1:4" hidden="1" x14ac:dyDescent="0.15">
      <c r="A1751" s="43">
        <v>1779</v>
      </c>
      <c r="B1751" s="43" t="s">
        <v>160</v>
      </c>
      <c r="C1751" s="99" t="s">
        <v>239</v>
      </c>
      <c r="D1751" s="43" t="s">
        <v>164</v>
      </c>
    </row>
    <row r="1752" spans="1:4" hidden="1" x14ac:dyDescent="0.15">
      <c r="A1752" s="43">
        <v>1780</v>
      </c>
      <c r="B1752" s="43" t="s">
        <v>143</v>
      </c>
      <c r="C1752" s="99" t="s">
        <v>239</v>
      </c>
      <c r="D1752" s="43" t="s">
        <v>168</v>
      </c>
    </row>
    <row r="1753" spans="1:4" hidden="1" x14ac:dyDescent="0.15">
      <c r="A1753" s="43">
        <v>1781</v>
      </c>
      <c r="B1753" s="43" t="s">
        <v>161</v>
      </c>
      <c r="C1753" s="99" t="s">
        <v>239</v>
      </c>
      <c r="D1753" s="43" t="s">
        <v>168</v>
      </c>
    </row>
    <row r="1754" spans="1:4" hidden="1" x14ac:dyDescent="0.15">
      <c r="A1754" s="43">
        <v>1782</v>
      </c>
      <c r="B1754" s="43" t="s">
        <v>158</v>
      </c>
      <c r="C1754" s="99" t="s">
        <v>240</v>
      </c>
      <c r="D1754" s="43" t="s">
        <v>146</v>
      </c>
    </row>
    <row r="1755" spans="1:4" hidden="1" x14ac:dyDescent="0.15">
      <c r="A1755" s="43">
        <v>1783</v>
      </c>
      <c r="B1755" s="43" t="s">
        <v>147</v>
      </c>
      <c r="C1755" s="99" t="s">
        <v>240</v>
      </c>
      <c r="D1755" s="43" t="s">
        <v>146</v>
      </c>
    </row>
    <row r="1756" spans="1:4" hidden="1" x14ac:dyDescent="0.15">
      <c r="A1756" s="43">
        <v>1784</v>
      </c>
      <c r="B1756" s="43" t="s">
        <v>163</v>
      </c>
      <c r="C1756" s="99" t="s">
        <v>240</v>
      </c>
      <c r="D1756" s="43" t="s">
        <v>146</v>
      </c>
    </row>
    <row r="1757" spans="1:4" hidden="1" x14ac:dyDescent="0.15">
      <c r="A1757" s="43">
        <v>1785</v>
      </c>
      <c r="B1757" s="43" t="s">
        <v>156</v>
      </c>
      <c r="C1757" s="99" t="s">
        <v>240</v>
      </c>
      <c r="D1757" s="43" t="s">
        <v>164</v>
      </c>
    </row>
    <row r="1758" spans="1:4" hidden="1" x14ac:dyDescent="0.15">
      <c r="A1758" s="43">
        <v>1786</v>
      </c>
      <c r="B1758" s="43" t="s">
        <v>155</v>
      </c>
      <c r="C1758" s="99" t="s">
        <v>240</v>
      </c>
      <c r="D1758" s="43" t="s">
        <v>164</v>
      </c>
    </row>
    <row r="1759" spans="1:4" hidden="1" x14ac:dyDescent="0.15">
      <c r="A1759" s="43">
        <v>1787</v>
      </c>
      <c r="B1759" s="43" t="s">
        <v>150</v>
      </c>
      <c r="C1759" s="99" t="s">
        <v>240</v>
      </c>
      <c r="D1759" s="43" t="s">
        <v>164</v>
      </c>
    </row>
    <row r="1760" spans="1:4" hidden="1" x14ac:dyDescent="0.15">
      <c r="A1760" s="43">
        <v>1788</v>
      </c>
      <c r="B1760" s="43" t="s">
        <v>157</v>
      </c>
      <c r="C1760" s="99" t="s">
        <v>240</v>
      </c>
      <c r="D1760" s="43" t="s">
        <v>164</v>
      </c>
    </row>
    <row r="1761" spans="1:4" hidden="1" x14ac:dyDescent="0.15">
      <c r="A1761" s="43">
        <v>1789</v>
      </c>
      <c r="B1761" s="43" t="s">
        <v>143</v>
      </c>
      <c r="C1761" s="99" t="s">
        <v>240</v>
      </c>
      <c r="D1761" s="43" t="s">
        <v>168</v>
      </c>
    </row>
    <row r="1762" spans="1:4" hidden="1" x14ac:dyDescent="0.15">
      <c r="A1762" s="43">
        <v>1790</v>
      </c>
      <c r="B1762" s="43" t="s">
        <v>160</v>
      </c>
      <c r="C1762" s="99" t="s">
        <v>240</v>
      </c>
      <c r="D1762" s="43" t="s">
        <v>168</v>
      </c>
    </row>
    <row r="1763" spans="1:4" hidden="1" x14ac:dyDescent="0.15">
      <c r="A1763" s="43">
        <v>1791</v>
      </c>
      <c r="B1763" s="43" t="s">
        <v>150</v>
      </c>
      <c r="C1763" s="99" t="s">
        <v>240</v>
      </c>
      <c r="D1763" s="43" t="s">
        <v>168</v>
      </c>
    </row>
    <row r="1764" spans="1:4" hidden="1" x14ac:dyDescent="0.15">
      <c r="A1764" s="43">
        <v>1792</v>
      </c>
      <c r="B1764" s="43" t="s">
        <v>182</v>
      </c>
      <c r="C1764" s="99" t="s">
        <v>240</v>
      </c>
      <c r="D1764" s="43" t="s">
        <v>168</v>
      </c>
    </row>
    <row r="1765" spans="1:4" hidden="1" x14ac:dyDescent="0.15">
      <c r="A1765" s="43">
        <v>1793</v>
      </c>
      <c r="B1765" s="43" t="s">
        <v>150</v>
      </c>
      <c r="C1765" s="99" t="s">
        <v>240</v>
      </c>
      <c r="D1765" s="43" t="s">
        <v>168</v>
      </c>
    </row>
    <row r="1766" spans="1:4" hidden="1" x14ac:dyDescent="0.15">
      <c r="A1766" s="43">
        <v>1794</v>
      </c>
      <c r="B1766" s="43" t="s">
        <v>144</v>
      </c>
      <c r="C1766" s="99" t="s">
        <v>240</v>
      </c>
      <c r="D1766" s="43" t="s">
        <v>168</v>
      </c>
    </row>
    <row r="1767" spans="1:4" hidden="1" x14ac:dyDescent="0.15">
      <c r="A1767" s="43">
        <v>1795</v>
      </c>
      <c r="B1767" s="43" t="s">
        <v>148</v>
      </c>
      <c r="C1767" s="99" t="s">
        <v>240</v>
      </c>
      <c r="D1767" s="43" t="s">
        <v>168</v>
      </c>
    </row>
    <row r="1768" spans="1:4" hidden="1" x14ac:dyDescent="0.15">
      <c r="A1768" s="43">
        <v>1796</v>
      </c>
      <c r="B1768" s="43" t="s">
        <v>142</v>
      </c>
      <c r="C1768" s="99" t="s">
        <v>240</v>
      </c>
      <c r="D1768" s="43" t="s">
        <v>168</v>
      </c>
    </row>
    <row r="1769" spans="1:4" hidden="1" x14ac:dyDescent="0.15">
      <c r="A1769" s="43">
        <v>1797</v>
      </c>
      <c r="B1769" s="43" t="s">
        <v>166</v>
      </c>
      <c r="C1769" s="99" t="s">
        <v>241</v>
      </c>
      <c r="D1769" s="43" t="s">
        <v>164</v>
      </c>
    </row>
    <row r="1770" spans="1:4" hidden="1" x14ac:dyDescent="0.15">
      <c r="A1770" s="43">
        <v>1798</v>
      </c>
      <c r="B1770" s="43" t="s">
        <v>161</v>
      </c>
      <c r="C1770" s="99" t="s">
        <v>241</v>
      </c>
      <c r="D1770" s="43" t="s">
        <v>164</v>
      </c>
    </row>
    <row r="1771" spans="1:4" hidden="1" x14ac:dyDescent="0.15">
      <c r="A1771" s="43">
        <v>1799</v>
      </c>
      <c r="B1771" s="43" t="s">
        <v>167</v>
      </c>
      <c r="C1771" s="99" t="s">
        <v>241</v>
      </c>
      <c r="D1771" s="43" t="s">
        <v>164</v>
      </c>
    </row>
    <row r="1772" spans="1:4" hidden="1" x14ac:dyDescent="0.15">
      <c r="A1772" s="43">
        <v>1800</v>
      </c>
      <c r="B1772" s="43" t="s">
        <v>156</v>
      </c>
      <c r="C1772" s="99" t="s">
        <v>241</v>
      </c>
      <c r="D1772" s="43" t="s">
        <v>164</v>
      </c>
    </row>
    <row r="1773" spans="1:4" hidden="1" x14ac:dyDescent="0.15">
      <c r="A1773" s="43">
        <v>1801</v>
      </c>
      <c r="B1773" s="43" t="s">
        <v>149</v>
      </c>
      <c r="C1773" s="99" t="s">
        <v>241</v>
      </c>
      <c r="D1773" s="43" t="s">
        <v>168</v>
      </c>
    </row>
    <row r="1774" spans="1:4" hidden="1" x14ac:dyDescent="0.15">
      <c r="A1774" s="43">
        <v>1802</v>
      </c>
      <c r="B1774" s="43" t="s">
        <v>169</v>
      </c>
      <c r="C1774" s="99" t="s">
        <v>242</v>
      </c>
      <c r="D1774" s="43" t="s">
        <v>168</v>
      </c>
    </row>
    <row r="1775" spans="1:4" hidden="1" x14ac:dyDescent="0.15">
      <c r="A1775" s="43">
        <v>1803</v>
      </c>
      <c r="B1775" s="43" t="s">
        <v>147</v>
      </c>
      <c r="C1775" s="99" t="s">
        <v>242</v>
      </c>
      <c r="D1775" s="43" t="s">
        <v>168</v>
      </c>
    </row>
    <row r="1776" spans="1:4" hidden="1" x14ac:dyDescent="0.15">
      <c r="A1776" s="43">
        <v>1804</v>
      </c>
      <c r="B1776" s="43" t="s">
        <v>154</v>
      </c>
      <c r="C1776" s="99" t="s">
        <v>242</v>
      </c>
      <c r="D1776" s="43" t="s">
        <v>168</v>
      </c>
    </row>
    <row r="1777" spans="1:4" hidden="1" x14ac:dyDescent="0.15">
      <c r="A1777" s="43">
        <v>1805</v>
      </c>
      <c r="B1777" s="43" t="s">
        <v>155</v>
      </c>
      <c r="C1777" s="99" t="s">
        <v>243</v>
      </c>
      <c r="D1777" s="43" t="s">
        <v>176</v>
      </c>
    </row>
    <row r="1778" spans="1:4" hidden="1" x14ac:dyDescent="0.15">
      <c r="A1778" s="43">
        <v>1806</v>
      </c>
      <c r="B1778" s="43" t="s">
        <v>160</v>
      </c>
      <c r="C1778" s="99" t="s">
        <v>243</v>
      </c>
      <c r="D1778" s="43" t="s">
        <v>146</v>
      </c>
    </row>
    <row r="1779" spans="1:4" hidden="1" x14ac:dyDescent="0.15">
      <c r="A1779" s="43">
        <v>1807</v>
      </c>
      <c r="B1779" s="43" t="s">
        <v>143</v>
      </c>
      <c r="C1779" s="99" t="s">
        <v>243</v>
      </c>
      <c r="D1779" s="43" t="s">
        <v>164</v>
      </c>
    </row>
    <row r="1780" spans="1:4" hidden="1" x14ac:dyDescent="0.15">
      <c r="A1780" s="43">
        <v>1808</v>
      </c>
      <c r="B1780" s="43" t="s">
        <v>179</v>
      </c>
      <c r="C1780" s="99" t="s">
        <v>243</v>
      </c>
      <c r="D1780" s="43" t="s">
        <v>164</v>
      </c>
    </row>
    <row r="1781" spans="1:4" hidden="1" x14ac:dyDescent="0.15">
      <c r="A1781" s="43">
        <v>1809</v>
      </c>
      <c r="B1781" s="43" t="s">
        <v>148</v>
      </c>
      <c r="C1781" s="99" t="s">
        <v>243</v>
      </c>
      <c r="D1781" s="43" t="s">
        <v>164</v>
      </c>
    </row>
    <row r="1782" spans="1:4" hidden="1" x14ac:dyDescent="0.15">
      <c r="A1782" s="43">
        <v>1810</v>
      </c>
      <c r="B1782" s="43" t="s">
        <v>171</v>
      </c>
      <c r="C1782" s="99" t="s">
        <v>244</v>
      </c>
      <c r="D1782" s="43" t="s">
        <v>146</v>
      </c>
    </row>
    <row r="1783" spans="1:4" hidden="1" x14ac:dyDescent="0.15">
      <c r="A1783" s="43">
        <v>1811</v>
      </c>
      <c r="B1783" s="43" t="s">
        <v>148</v>
      </c>
      <c r="C1783" s="99" t="s">
        <v>244</v>
      </c>
      <c r="D1783" s="43" t="s">
        <v>146</v>
      </c>
    </row>
    <row r="1784" spans="1:4" hidden="1" x14ac:dyDescent="0.15">
      <c r="A1784" s="43">
        <v>1812</v>
      </c>
      <c r="B1784" s="43" t="s">
        <v>160</v>
      </c>
      <c r="C1784" s="99" t="s">
        <v>244</v>
      </c>
      <c r="D1784" s="43" t="s">
        <v>146</v>
      </c>
    </row>
    <row r="1785" spans="1:4" hidden="1" x14ac:dyDescent="0.15">
      <c r="A1785" s="43">
        <v>1813</v>
      </c>
      <c r="B1785" s="43" t="s">
        <v>165</v>
      </c>
      <c r="C1785" s="99" t="s">
        <v>244</v>
      </c>
      <c r="D1785" s="43" t="s">
        <v>146</v>
      </c>
    </row>
    <row r="1786" spans="1:4" hidden="1" x14ac:dyDescent="0.15">
      <c r="A1786" s="43">
        <v>1814</v>
      </c>
      <c r="B1786" s="43" t="s">
        <v>158</v>
      </c>
      <c r="C1786" s="99" t="s">
        <v>244</v>
      </c>
      <c r="D1786" s="43" t="s">
        <v>146</v>
      </c>
    </row>
    <row r="1787" spans="1:4" hidden="1" x14ac:dyDescent="0.15">
      <c r="A1787" s="43">
        <v>1815</v>
      </c>
      <c r="B1787" s="43" t="s">
        <v>143</v>
      </c>
      <c r="C1787" s="99" t="s">
        <v>244</v>
      </c>
      <c r="D1787" s="43" t="s">
        <v>146</v>
      </c>
    </row>
    <row r="1788" spans="1:4" hidden="1" x14ac:dyDescent="0.15">
      <c r="A1788" s="43">
        <v>1816</v>
      </c>
      <c r="B1788" s="43" t="s">
        <v>156</v>
      </c>
      <c r="C1788" s="99" t="s">
        <v>244</v>
      </c>
      <c r="D1788" s="43" t="s">
        <v>146</v>
      </c>
    </row>
    <row r="1789" spans="1:4" hidden="1" x14ac:dyDescent="0.15">
      <c r="A1789" s="43">
        <v>1817</v>
      </c>
      <c r="B1789" s="43" t="s">
        <v>158</v>
      </c>
      <c r="C1789" s="99" t="s">
        <v>244</v>
      </c>
      <c r="D1789" s="43" t="s">
        <v>245</v>
      </c>
    </row>
    <row r="1790" spans="1:4" hidden="1" x14ac:dyDescent="0.15">
      <c r="A1790" s="43">
        <v>1818</v>
      </c>
      <c r="B1790" s="43" t="s">
        <v>151</v>
      </c>
      <c r="C1790" s="99" t="s">
        <v>244</v>
      </c>
      <c r="D1790" s="43" t="s">
        <v>164</v>
      </c>
    </row>
    <row r="1791" spans="1:4" hidden="1" x14ac:dyDescent="0.15">
      <c r="A1791" s="43">
        <v>1819</v>
      </c>
      <c r="B1791" s="43" t="s">
        <v>145</v>
      </c>
      <c r="C1791" s="99" t="s">
        <v>244</v>
      </c>
      <c r="D1791" s="43" t="s">
        <v>146</v>
      </c>
    </row>
    <row r="1792" spans="1:4" hidden="1" x14ac:dyDescent="0.15">
      <c r="A1792" s="43">
        <v>1820</v>
      </c>
      <c r="B1792" s="43" t="s">
        <v>156</v>
      </c>
      <c r="C1792" s="99" t="s">
        <v>244</v>
      </c>
      <c r="D1792" s="43" t="s">
        <v>146</v>
      </c>
    </row>
    <row r="1793" spans="1:4" hidden="1" x14ac:dyDescent="0.15">
      <c r="A1793" s="43">
        <v>1821</v>
      </c>
      <c r="B1793" s="43" t="s">
        <v>159</v>
      </c>
      <c r="C1793" s="99" t="s">
        <v>244</v>
      </c>
      <c r="D1793" s="43" t="s">
        <v>146</v>
      </c>
    </row>
    <row r="1794" spans="1:4" hidden="1" x14ac:dyDescent="0.15">
      <c r="A1794" s="43">
        <v>1822</v>
      </c>
      <c r="B1794" s="43" t="s">
        <v>150</v>
      </c>
      <c r="C1794" s="99" t="s">
        <v>244</v>
      </c>
      <c r="D1794" s="43" t="s">
        <v>146</v>
      </c>
    </row>
    <row r="1795" spans="1:4" hidden="1" x14ac:dyDescent="0.15">
      <c r="A1795" s="43">
        <v>1823</v>
      </c>
      <c r="B1795" s="43" t="s">
        <v>155</v>
      </c>
      <c r="C1795" s="99" t="s">
        <v>244</v>
      </c>
      <c r="D1795" s="43" t="s">
        <v>146</v>
      </c>
    </row>
    <row r="1796" spans="1:4" hidden="1" x14ac:dyDescent="0.15">
      <c r="A1796" s="43">
        <v>1825</v>
      </c>
      <c r="B1796" s="43" t="s">
        <v>143</v>
      </c>
      <c r="C1796" s="99" t="s">
        <v>244</v>
      </c>
      <c r="D1796" s="43" t="s">
        <v>146</v>
      </c>
    </row>
    <row r="1797" spans="1:4" hidden="1" x14ac:dyDescent="0.15">
      <c r="A1797" s="43">
        <v>1826</v>
      </c>
      <c r="B1797" s="43" t="s">
        <v>171</v>
      </c>
      <c r="C1797" s="99" t="s">
        <v>244</v>
      </c>
      <c r="D1797" s="43" t="s">
        <v>164</v>
      </c>
    </row>
    <row r="1798" spans="1:4" hidden="1" x14ac:dyDescent="0.15">
      <c r="A1798" s="43">
        <v>1828</v>
      </c>
      <c r="B1798" s="43" t="s">
        <v>163</v>
      </c>
      <c r="C1798" s="99" t="s">
        <v>244</v>
      </c>
      <c r="D1798" s="43" t="s">
        <v>164</v>
      </c>
    </row>
    <row r="1799" spans="1:4" hidden="1" x14ac:dyDescent="0.15">
      <c r="A1799" s="43">
        <v>1829</v>
      </c>
      <c r="B1799" s="43" t="s">
        <v>139</v>
      </c>
      <c r="C1799" s="99" t="s">
        <v>244</v>
      </c>
      <c r="D1799" s="43" t="s">
        <v>164</v>
      </c>
    </row>
    <row r="1800" spans="1:4" hidden="1" x14ac:dyDescent="0.15">
      <c r="A1800" s="43">
        <v>1830</v>
      </c>
      <c r="B1800" s="43" t="s">
        <v>160</v>
      </c>
      <c r="C1800" s="99" t="s">
        <v>244</v>
      </c>
      <c r="D1800" s="43" t="s">
        <v>164</v>
      </c>
    </row>
    <row r="1801" spans="1:4" hidden="1" x14ac:dyDescent="0.15">
      <c r="A1801" s="43">
        <v>1831</v>
      </c>
      <c r="B1801" s="43" t="s">
        <v>154</v>
      </c>
      <c r="C1801" s="99" t="s">
        <v>244</v>
      </c>
      <c r="D1801" s="43" t="s">
        <v>164</v>
      </c>
    </row>
    <row r="1802" spans="1:4" hidden="1" x14ac:dyDescent="0.15">
      <c r="A1802" s="43">
        <v>1832</v>
      </c>
      <c r="B1802" s="43" t="s">
        <v>147</v>
      </c>
      <c r="C1802" s="99" t="s">
        <v>244</v>
      </c>
      <c r="D1802" s="43" t="s">
        <v>164</v>
      </c>
    </row>
    <row r="1803" spans="1:4" hidden="1" x14ac:dyDescent="0.15">
      <c r="A1803" s="43">
        <v>1833</v>
      </c>
      <c r="B1803" s="43" t="s">
        <v>147</v>
      </c>
      <c r="C1803" s="99" t="s">
        <v>244</v>
      </c>
      <c r="D1803" s="43" t="s">
        <v>164</v>
      </c>
    </row>
    <row r="1804" spans="1:4" hidden="1" x14ac:dyDescent="0.15">
      <c r="A1804" s="43">
        <v>1834</v>
      </c>
      <c r="B1804" s="43" t="s">
        <v>145</v>
      </c>
      <c r="C1804" s="99" t="s">
        <v>244</v>
      </c>
      <c r="D1804" s="43" t="s">
        <v>164</v>
      </c>
    </row>
    <row r="1805" spans="1:4" hidden="1" x14ac:dyDescent="0.15">
      <c r="A1805" s="43">
        <v>1835</v>
      </c>
      <c r="B1805" s="43" t="s">
        <v>147</v>
      </c>
      <c r="C1805" s="99" t="s">
        <v>244</v>
      </c>
      <c r="D1805" s="43" t="s">
        <v>164</v>
      </c>
    </row>
    <row r="1806" spans="1:4" hidden="1" x14ac:dyDescent="0.15">
      <c r="A1806" s="43">
        <v>1836</v>
      </c>
      <c r="B1806" s="43" t="s">
        <v>157</v>
      </c>
      <c r="C1806" s="99" t="s">
        <v>244</v>
      </c>
      <c r="D1806" s="43" t="s">
        <v>164</v>
      </c>
    </row>
    <row r="1807" spans="1:4" hidden="1" x14ac:dyDescent="0.15">
      <c r="A1807" s="43">
        <v>1837</v>
      </c>
      <c r="B1807" s="43" t="s">
        <v>160</v>
      </c>
      <c r="C1807" s="99" t="s">
        <v>244</v>
      </c>
      <c r="D1807" s="43" t="s">
        <v>164</v>
      </c>
    </row>
    <row r="1808" spans="1:4" hidden="1" x14ac:dyDescent="0.15">
      <c r="A1808" s="43">
        <v>1839</v>
      </c>
      <c r="B1808" s="43" t="s">
        <v>171</v>
      </c>
      <c r="C1808" s="99" t="s">
        <v>244</v>
      </c>
      <c r="D1808" s="43" t="s">
        <v>164</v>
      </c>
    </row>
    <row r="1809" spans="1:4" hidden="1" x14ac:dyDescent="0.15">
      <c r="A1809" s="43">
        <v>1840</v>
      </c>
      <c r="B1809" s="43" t="s">
        <v>158</v>
      </c>
      <c r="C1809" s="99" t="s">
        <v>244</v>
      </c>
      <c r="D1809" s="43" t="s">
        <v>164</v>
      </c>
    </row>
    <row r="1810" spans="1:4" hidden="1" x14ac:dyDescent="0.15">
      <c r="A1810" s="43">
        <v>1841</v>
      </c>
      <c r="B1810" s="43" t="s">
        <v>145</v>
      </c>
      <c r="C1810" s="99" t="s">
        <v>244</v>
      </c>
      <c r="D1810" s="43" t="s">
        <v>164</v>
      </c>
    </row>
    <row r="1811" spans="1:4" hidden="1" x14ac:dyDescent="0.15">
      <c r="A1811" s="43">
        <v>1842</v>
      </c>
      <c r="B1811" s="43" t="s">
        <v>142</v>
      </c>
      <c r="C1811" s="99" t="s">
        <v>244</v>
      </c>
      <c r="D1811" s="43" t="s">
        <v>164</v>
      </c>
    </row>
    <row r="1812" spans="1:4" hidden="1" x14ac:dyDescent="0.15">
      <c r="A1812" s="43">
        <v>1843</v>
      </c>
      <c r="B1812" s="43" t="s">
        <v>142</v>
      </c>
      <c r="C1812" s="99" t="s">
        <v>244</v>
      </c>
      <c r="D1812" s="43" t="s">
        <v>164</v>
      </c>
    </row>
    <row r="1813" spans="1:4" hidden="1" x14ac:dyDescent="0.15">
      <c r="A1813" s="43">
        <v>1844</v>
      </c>
      <c r="B1813" s="43" t="s">
        <v>161</v>
      </c>
      <c r="C1813" s="99" t="s">
        <v>244</v>
      </c>
      <c r="D1813" s="43" t="s">
        <v>164</v>
      </c>
    </row>
    <row r="1814" spans="1:4" hidden="1" x14ac:dyDescent="0.15">
      <c r="A1814" s="43">
        <v>1845</v>
      </c>
      <c r="B1814" s="43" t="s">
        <v>160</v>
      </c>
      <c r="C1814" s="99" t="s">
        <v>244</v>
      </c>
      <c r="D1814" s="43" t="s">
        <v>164</v>
      </c>
    </row>
    <row r="1815" spans="1:4" hidden="1" x14ac:dyDescent="0.15">
      <c r="A1815" s="43">
        <v>1846</v>
      </c>
      <c r="B1815" s="43" t="s">
        <v>158</v>
      </c>
      <c r="C1815" s="99" t="s">
        <v>244</v>
      </c>
      <c r="D1815" s="43" t="s">
        <v>168</v>
      </c>
    </row>
    <row r="1816" spans="1:4" hidden="1" x14ac:dyDescent="0.15">
      <c r="A1816" s="43">
        <v>1848</v>
      </c>
      <c r="B1816" s="43" t="s">
        <v>150</v>
      </c>
      <c r="C1816" s="99" t="s">
        <v>244</v>
      </c>
      <c r="D1816" s="43" t="s">
        <v>168</v>
      </c>
    </row>
    <row r="1817" spans="1:4" hidden="1" x14ac:dyDescent="0.15">
      <c r="A1817" s="43">
        <v>1849</v>
      </c>
      <c r="B1817" s="43" t="s">
        <v>161</v>
      </c>
      <c r="C1817" s="99" t="s">
        <v>244</v>
      </c>
      <c r="D1817" s="43" t="s">
        <v>168</v>
      </c>
    </row>
    <row r="1818" spans="1:4" hidden="1" x14ac:dyDescent="0.15">
      <c r="A1818" s="43">
        <v>1850</v>
      </c>
      <c r="B1818" s="43" t="s">
        <v>165</v>
      </c>
      <c r="C1818" s="99" t="s">
        <v>244</v>
      </c>
      <c r="D1818" s="43" t="s">
        <v>168</v>
      </c>
    </row>
    <row r="1819" spans="1:4" hidden="1" x14ac:dyDescent="0.15">
      <c r="A1819" s="43">
        <v>1851</v>
      </c>
      <c r="B1819" s="43" t="s">
        <v>150</v>
      </c>
      <c r="C1819" s="99" t="s">
        <v>244</v>
      </c>
      <c r="D1819" s="43" t="s">
        <v>168</v>
      </c>
    </row>
    <row r="1820" spans="1:4" hidden="1" x14ac:dyDescent="0.15">
      <c r="A1820" s="43">
        <v>1852</v>
      </c>
      <c r="B1820" s="43" t="s">
        <v>190</v>
      </c>
      <c r="C1820" s="99" t="s">
        <v>244</v>
      </c>
      <c r="D1820" s="43" t="s">
        <v>168</v>
      </c>
    </row>
    <row r="1821" spans="1:4" hidden="1" x14ac:dyDescent="0.15">
      <c r="A1821" s="43">
        <v>1853</v>
      </c>
      <c r="B1821" s="43" t="s">
        <v>160</v>
      </c>
      <c r="C1821" s="99" t="s">
        <v>244</v>
      </c>
      <c r="D1821" s="43" t="s">
        <v>168</v>
      </c>
    </row>
    <row r="1822" spans="1:4" hidden="1" x14ac:dyDescent="0.15">
      <c r="A1822" s="43">
        <v>1855</v>
      </c>
      <c r="B1822" s="43" t="s">
        <v>157</v>
      </c>
      <c r="C1822" s="99" t="s">
        <v>244</v>
      </c>
      <c r="D1822" s="43" t="s">
        <v>168</v>
      </c>
    </row>
    <row r="1823" spans="1:4" hidden="1" x14ac:dyDescent="0.15">
      <c r="A1823" s="43">
        <v>1856</v>
      </c>
      <c r="B1823" s="43" t="s">
        <v>142</v>
      </c>
      <c r="C1823" s="99" t="s">
        <v>244</v>
      </c>
      <c r="D1823" s="43" t="s">
        <v>168</v>
      </c>
    </row>
    <row r="1824" spans="1:4" hidden="1" x14ac:dyDescent="0.15">
      <c r="A1824" s="43">
        <v>1857</v>
      </c>
      <c r="B1824" s="43" t="s">
        <v>170</v>
      </c>
      <c r="C1824" s="99" t="s">
        <v>244</v>
      </c>
      <c r="D1824" s="43" t="s">
        <v>168</v>
      </c>
    </row>
    <row r="1825" spans="1:4" hidden="1" x14ac:dyDescent="0.15">
      <c r="A1825" s="43">
        <v>1858</v>
      </c>
      <c r="B1825" s="43" t="s">
        <v>139</v>
      </c>
      <c r="C1825" s="99" t="s">
        <v>244</v>
      </c>
      <c r="D1825" s="43" t="s">
        <v>168</v>
      </c>
    </row>
    <row r="1826" spans="1:4" hidden="1" x14ac:dyDescent="0.15">
      <c r="A1826" s="43">
        <v>1859</v>
      </c>
      <c r="B1826" s="43" t="s">
        <v>149</v>
      </c>
      <c r="C1826" s="99" t="s">
        <v>244</v>
      </c>
      <c r="D1826" s="43" t="s">
        <v>168</v>
      </c>
    </row>
    <row r="1827" spans="1:4" hidden="1" x14ac:dyDescent="0.15">
      <c r="A1827" s="43">
        <v>1860</v>
      </c>
      <c r="B1827" s="43" t="s">
        <v>142</v>
      </c>
      <c r="C1827" s="99" t="s">
        <v>244</v>
      </c>
      <c r="D1827" s="43" t="s">
        <v>168</v>
      </c>
    </row>
    <row r="1828" spans="1:4" hidden="1" x14ac:dyDescent="0.15">
      <c r="A1828" s="43">
        <v>1861</v>
      </c>
      <c r="B1828" s="43" t="s">
        <v>155</v>
      </c>
      <c r="C1828" s="99" t="s">
        <v>244</v>
      </c>
      <c r="D1828" s="43" t="s">
        <v>168</v>
      </c>
    </row>
    <row r="1829" spans="1:4" hidden="1" x14ac:dyDescent="0.15">
      <c r="A1829" s="43">
        <v>1862</v>
      </c>
      <c r="B1829" s="43" t="s">
        <v>150</v>
      </c>
      <c r="C1829" s="99" t="s">
        <v>244</v>
      </c>
      <c r="D1829" s="43" t="s">
        <v>168</v>
      </c>
    </row>
    <row r="1830" spans="1:4" hidden="1" x14ac:dyDescent="0.15">
      <c r="A1830" s="43">
        <v>1863</v>
      </c>
      <c r="B1830" s="43" t="s">
        <v>170</v>
      </c>
      <c r="C1830" s="99" t="s">
        <v>244</v>
      </c>
      <c r="D1830" s="43" t="s">
        <v>168</v>
      </c>
    </row>
    <row r="1831" spans="1:4" hidden="1" x14ac:dyDescent="0.15">
      <c r="A1831" s="43">
        <v>1864</v>
      </c>
      <c r="B1831" s="43" t="s">
        <v>143</v>
      </c>
      <c r="C1831" s="99" t="s">
        <v>244</v>
      </c>
      <c r="D1831" s="43" t="s">
        <v>168</v>
      </c>
    </row>
    <row r="1832" spans="1:4" hidden="1" x14ac:dyDescent="0.15">
      <c r="A1832" s="43">
        <v>1865</v>
      </c>
      <c r="B1832" s="43" t="s">
        <v>165</v>
      </c>
      <c r="C1832" s="99" t="s">
        <v>244</v>
      </c>
      <c r="D1832" s="43" t="s">
        <v>168</v>
      </c>
    </row>
    <row r="1833" spans="1:4" hidden="1" x14ac:dyDescent="0.15">
      <c r="A1833" s="43">
        <v>1866</v>
      </c>
      <c r="B1833" s="43" t="s">
        <v>156</v>
      </c>
      <c r="C1833" s="99" t="s">
        <v>244</v>
      </c>
      <c r="D1833" s="43" t="s">
        <v>168</v>
      </c>
    </row>
    <row r="1834" spans="1:4" hidden="1" x14ac:dyDescent="0.15">
      <c r="A1834" s="43">
        <v>1867</v>
      </c>
      <c r="B1834" s="43" t="s">
        <v>158</v>
      </c>
      <c r="C1834" s="99" t="s">
        <v>244</v>
      </c>
      <c r="D1834" s="43" t="s">
        <v>168</v>
      </c>
    </row>
    <row r="1835" spans="1:4" hidden="1" x14ac:dyDescent="0.15">
      <c r="A1835" s="43">
        <v>1868</v>
      </c>
      <c r="B1835" s="43" t="s">
        <v>158</v>
      </c>
      <c r="C1835" s="99" t="s">
        <v>244</v>
      </c>
      <c r="D1835" s="43" t="s">
        <v>168</v>
      </c>
    </row>
    <row r="1836" spans="1:4" hidden="1" x14ac:dyDescent="0.15">
      <c r="A1836" s="43">
        <v>1869</v>
      </c>
      <c r="B1836" s="43" t="s">
        <v>165</v>
      </c>
      <c r="C1836" s="99" t="s">
        <v>244</v>
      </c>
      <c r="D1836" s="43" t="s">
        <v>168</v>
      </c>
    </row>
    <row r="1837" spans="1:4" hidden="1" x14ac:dyDescent="0.15">
      <c r="A1837" s="43">
        <v>1870</v>
      </c>
      <c r="B1837" s="43" t="s">
        <v>147</v>
      </c>
      <c r="C1837" s="99" t="s">
        <v>244</v>
      </c>
      <c r="D1837" s="43" t="s">
        <v>168</v>
      </c>
    </row>
    <row r="1838" spans="1:4" hidden="1" x14ac:dyDescent="0.15">
      <c r="A1838" s="43">
        <v>1871</v>
      </c>
      <c r="B1838" s="43" t="s">
        <v>160</v>
      </c>
      <c r="C1838" s="99" t="s">
        <v>244</v>
      </c>
      <c r="D1838" s="43" t="s">
        <v>173</v>
      </c>
    </row>
    <row r="1839" spans="1:4" hidden="1" x14ac:dyDescent="0.15">
      <c r="A1839" s="43">
        <v>1872</v>
      </c>
      <c r="B1839" s="43" t="s">
        <v>158</v>
      </c>
      <c r="C1839" s="99" t="s">
        <v>244</v>
      </c>
      <c r="D1839" s="43" t="s">
        <v>173</v>
      </c>
    </row>
    <row r="1840" spans="1:4" hidden="1" x14ac:dyDescent="0.15">
      <c r="A1840" s="43">
        <v>1873</v>
      </c>
      <c r="B1840" s="43" t="s">
        <v>158</v>
      </c>
      <c r="C1840" s="99" t="s">
        <v>244</v>
      </c>
      <c r="D1840" s="43" t="s">
        <v>173</v>
      </c>
    </row>
    <row r="1841" spans="1:4" hidden="1" x14ac:dyDescent="0.15">
      <c r="A1841" s="43">
        <v>1874</v>
      </c>
      <c r="B1841" s="43" t="s">
        <v>163</v>
      </c>
      <c r="C1841" s="99" t="s">
        <v>244</v>
      </c>
      <c r="D1841" s="43" t="s">
        <v>173</v>
      </c>
    </row>
    <row r="1842" spans="1:4" hidden="1" x14ac:dyDescent="0.15">
      <c r="A1842" s="43">
        <v>1875</v>
      </c>
      <c r="B1842" s="43" t="s">
        <v>169</v>
      </c>
      <c r="C1842" s="99" t="s">
        <v>244</v>
      </c>
      <c r="D1842" s="43" t="s">
        <v>173</v>
      </c>
    </row>
    <row r="1843" spans="1:4" hidden="1" x14ac:dyDescent="0.15">
      <c r="A1843" s="43">
        <v>1876</v>
      </c>
      <c r="B1843" s="43" t="s">
        <v>151</v>
      </c>
      <c r="C1843" s="99" t="s">
        <v>244</v>
      </c>
      <c r="D1843" s="43" t="s">
        <v>173</v>
      </c>
    </row>
    <row r="1844" spans="1:4" hidden="1" x14ac:dyDescent="0.15">
      <c r="A1844" s="43">
        <v>1877</v>
      </c>
      <c r="B1844" s="43" t="s">
        <v>149</v>
      </c>
      <c r="C1844" s="99" t="s">
        <v>244</v>
      </c>
      <c r="D1844" s="43" t="s">
        <v>173</v>
      </c>
    </row>
    <row r="1845" spans="1:4" hidden="1" x14ac:dyDescent="0.15">
      <c r="A1845" s="43">
        <v>1878</v>
      </c>
      <c r="B1845" s="43" t="s">
        <v>161</v>
      </c>
      <c r="C1845" s="99" t="s">
        <v>244</v>
      </c>
      <c r="D1845" s="43" t="s">
        <v>173</v>
      </c>
    </row>
    <row r="1846" spans="1:4" hidden="1" x14ac:dyDescent="0.15">
      <c r="A1846" s="43">
        <v>1879</v>
      </c>
      <c r="B1846" s="43" t="s">
        <v>186</v>
      </c>
      <c r="C1846" s="99" t="s">
        <v>244</v>
      </c>
      <c r="D1846" s="43" t="s">
        <v>173</v>
      </c>
    </row>
    <row r="1847" spans="1:4" hidden="1" x14ac:dyDescent="0.15">
      <c r="A1847" s="43">
        <v>1880</v>
      </c>
      <c r="B1847" s="43" t="s">
        <v>139</v>
      </c>
      <c r="C1847" s="99" t="s">
        <v>244</v>
      </c>
      <c r="D1847" s="43" t="s">
        <v>173</v>
      </c>
    </row>
    <row r="1848" spans="1:4" hidden="1" x14ac:dyDescent="0.15">
      <c r="A1848" s="43">
        <v>1881</v>
      </c>
      <c r="B1848" s="43" t="s">
        <v>142</v>
      </c>
      <c r="C1848" s="99" t="s">
        <v>244</v>
      </c>
      <c r="D1848" s="43" t="s">
        <v>173</v>
      </c>
    </row>
    <row r="1849" spans="1:4" hidden="1" x14ac:dyDescent="0.15">
      <c r="A1849" s="43">
        <v>1882</v>
      </c>
      <c r="B1849" s="43" t="s">
        <v>147</v>
      </c>
      <c r="C1849" s="99" t="s">
        <v>246</v>
      </c>
      <c r="D1849" s="43" t="s">
        <v>188</v>
      </c>
    </row>
    <row r="1850" spans="1:4" hidden="1" x14ac:dyDescent="0.15">
      <c r="A1850" s="43">
        <v>1883</v>
      </c>
      <c r="B1850" s="43" t="s">
        <v>160</v>
      </c>
      <c r="C1850" s="99" t="s">
        <v>246</v>
      </c>
      <c r="D1850" s="43" t="s">
        <v>188</v>
      </c>
    </row>
    <row r="1851" spans="1:4" hidden="1" x14ac:dyDescent="0.15">
      <c r="A1851" s="43">
        <v>1884</v>
      </c>
      <c r="B1851" s="43" t="s">
        <v>144</v>
      </c>
      <c r="C1851" s="99" t="s">
        <v>246</v>
      </c>
      <c r="D1851" s="43" t="s">
        <v>188</v>
      </c>
    </row>
    <row r="1852" spans="1:4" hidden="1" x14ac:dyDescent="0.15">
      <c r="A1852" s="43">
        <v>1885</v>
      </c>
      <c r="B1852" s="43" t="s">
        <v>142</v>
      </c>
      <c r="C1852" s="99" t="s">
        <v>246</v>
      </c>
      <c r="D1852" s="43" t="s">
        <v>188</v>
      </c>
    </row>
    <row r="1853" spans="1:4" hidden="1" x14ac:dyDescent="0.15">
      <c r="A1853" s="43">
        <v>1886</v>
      </c>
      <c r="B1853" s="43" t="s">
        <v>165</v>
      </c>
      <c r="C1853" s="99" t="s">
        <v>246</v>
      </c>
      <c r="D1853" s="43" t="s">
        <v>188</v>
      </c>
    </row>
    <row r="1854" spans="1:4" hidden="1" x14ac:dyDescent="0.15">
      <c r="A1854" s="43">
        <v>1887</v>
      </c>
      <c r="B1854" s="43" t="s">
        <v>147</v>
      </c>
      <c r="C1854" s="99" t="s">
        <v>246</v>
      </c>
      <c r="D1854" s="43" t="s">
        <v>141</v>
      </c>
    </row>
    <row r="1855" spans="1:4" hidden="1" x14ac:dyDescent="0.15">
      <c r="A1855" s="43">
        <v>1888</v>
      </c>
      <c r="B1855" s="43" t="s">
        <v>150</v>
      </c>
      <c r="C1855" s="99" t="s">
        <v>246</v>
      </c>
      <c r="D1855" s="43" t="s">
        <v>146</v>
      </c>
    </row>
    <row r="1856" spans="1:4" hidden="1" x14ac:dyDescent="0.15">
      <c r="A1856" s="43">
        <v>1889</v>
      </c>
      <c r="B1856" s="43" t="s">
        <v>142</v>
      </c>
      <c r="C1856" s="99" t="s">
        <v>246</v>
      </c>
      <c r="D1856" s="43" t="s">
        <v>164</v>
      </c>
    </row>
    <row r="1857" spans="1:4" hidden="1" x14ac:dyDescent="0.15">
      <c r="A1857" s="43">
        <v>1890</v>
      </c>
      <c r="B1857" s="43" t="s">
        <v>142</v>
      </c>
      <c r="C1857" s="99" t="s">
        <v>246</v>
      </c>
      <c r="D1857" s="43" t="s">
        <v>168</v>
      </c>
    </row>
    <row r="1858" spans="1:4" hidden="1" x14ac:dyDescent="0.15">
      <c r="A1858" s="43">
        <v>1891</v>
      </c>
      <c r="B1858" s="43" t="s">
        <v>142</v>
      </c>
      <c r="C1858" s="99" t="s">
        <v>247</v>
      </c>
      <c r="D1858" s="43" t="s">
        <v>164</v>
      </c>
    </row>
    <row r="1859" spans="1:4" hidden="1" x14ac:dyDescent="0.15">
      <c r="A1859" s="43">
        <v>1892</v>
      </c>
      <c r="B1859" s="43" t="s">
        <v>147</v>
      </c>
      <c r="C1859" s="99" t="s">
        <v>247</v>
      </c>
      <c r="D1859" s="43" t="s">
        <v>164</v>
      </c>
    </row>
    <row r="1860" spans="1:4" hidden="1" x14ac:dyDescent="0.15">
      <c r="A1860" s="43">
        <v>1893</v>
      </c>
      <c r="B1860" s="43" t="s">
        <v>143</v>
      </c>
      <c r="C1860" s="99" t="s">
        <v>247</v>
      </c>
      <c r="D1860" s="43" t="s">
        <v>168</v>
      </c>
    </row>
    <row r="1861" spans="1:4" hidden="1" x14ac:dyDescent="0.15">
      <c r="A1861" s="43">
        <v>1894</v>
      </c>
      <c r="B1861" s="43" t="s">
        <v>165</v>
      </c>
      <c r="C1861" s="99" t="s">
        <v>247</v>
      </c>
      <c r="D1861" s="43" t="s">
        <v>168</v>
      </c>
    </row>
    <row r="1862" spans="1:4" hidden="1" x14ac:dyDescent="0.15">
      <c r="A1862" s="43">
        <v>1895</v>
      </c>
      <c r="B1862" s="43" t="s">
        <v>149</v>
      </c>
      <c r="C1862" s="99" t="s">
        <v>247</v>
      </c>
      <c r="D1862" s="43" t="s">
        <v>168</v>
      </c>
    </row>
    <row r="1863" spans="1:4" hidden="1" x14ac:dyDescent="0.15">
      <c r="A1863" s="43">
        <v>1896</v>
      </c>
      <c r="B1863" s="43" t="s">
        <v>161</v>
      </c>
      <c r="C1863" s="99" t="s">
        <v>247</v>
      </c>
      <c r="D1863" s="43" t="s">
        <v>164</v>
      </c>
    </row>
    <row r="1864" spans="1:4" hidden="1" x14ac:dyDescent="0.15">
      <c r="A1864" s="43">
        <v>1897</v>
      </c>
      <c r="B1864" s="43" t="s">
        <v>190</v>
      </c>
      <c r="C1864" s="99" t="s">
        <v>247</v>
      </c>
      <c r="D1864" s="43" t="s">
        <v>173</v>
      </c>
    </row>
    <row r="1865" spans="1:4" hidden="1" x14ac:dyDescent="0.15">
      <c r="A1865" s="43">
        <v>1898</v>
      </c>
      <c r="B1865" s="43" t="s">
        <v>148</v>
      </c>
      <c r="C1865" s="99" t="s">
        <v>187</v>
      </c>
      <c r="D1865" s="43" t="s">
        <v>168</v>
      </c>
    </row>
    <row r="1866" spans="1:4" hidden="1" x14ac:dyDescent="0.15">
      <c r="A1866" s="43">
        <v>1899</v>
      </c>
      <c r="B1866" s="43" t="s">
        <v>142</v>
      </c>
      <c r="C1866" s="99" t="s">
        <v>187</v>
      </c>
      <c r="D1866" s="43" t="s">
        <v>168</v>
      </c>
    </row>
    <row r="1867" spans="1:4" hidden="1" x14ac:dyDescent="0.15">
      <c r="A1867" s="43">
        <v>1900</v>
      </c>
      <c r="B1867" s="43" t="s">
        <v>145</v>
      </c>
      <c r="C1867" s="99" t="s">
        <v>187</v>
      </c>
      <c r="D1867" s="43" t="s">
        <v>168</v>
      </c>
    </row>
    <row r="1868" spans="1:4" hidden="1" x14ac:dyDescent="0.15">
      <c r="A1868" s="43">
        <v>1901</v>
      </c>
      <c r="B1868" s="43" t="s">
        <v>172</v>
      </c>
      <c r="C1868" s="99" t="s">
        <v>187</v>
      </c>
      <c r="D1868" s="43" t="s">
        <v>168</v>
      </c>
    </row>
    <row r="1869" spans="1:4" hidden="1" x14ac:dyDescent="0.15">
      <c r="A1869" s="43">
        <v>1902</v>
      </c>
      <c r="B1869" s="43" t="s">
        <v>143</v>
      </c>
      <c r="C1869" s="99" t="s">
        <v>187</v>
      </c>
      <c r="D1869" s="43" t="s">
        <v>168</v>
      </c>
    </row>
    <row r="1870" spans="1:4" hidden="1" x14ac:dyDescent="0.15">
      <c r="A1870" s="43">
        <v>1903</v>
      </c>
      <c r="B1870" s="43" t="s">
        <v>143</v>
      </c>
      <c r="C1870" s="99" t="s">
        <v>187</v>
      </c>
      <c r="D1870" s="43" t="s">
        <v>168</v>
      </c>
    </row>
    <row r="1871" spans="1:4" hidden="1" x14ac:dyDescent="0.15">
      <c r="A1871" s="43">
        <v>1904</v>
      </c>
      <c r="B1871" s="43" t="s">
        <v>165</v>
      </c>
      <c r="C1871" s="99" t="s">
        <v>187</v>
      </c>
      <c r="D1871" s="43" t="s">
        <v>168</v>
      </c>
    </row>
    <row r="1872" spans="1:4" hidden="1" x14ac:dyDescent="0.15">
      <c r="A1872" s="43">
        <v>1905</v>
      </c>
      <c r="B1872" s="43" t="s">
        <v>160</v>
      </c>
      <c r="C1872" s="99" t="s">
        <v>187</v>
      </c>
      <c r="D1872" s="43" t="s">
        <v>168</v>
      </c>
    </row>
    <row r="1873" spans="1:4" hidden="1" x14ac:dyDescent="0.15">
      <c r="A1873" s="43">
        <v>1906</v>
      </c>
      <c r="B1873" s="43" t="s">
        <v>147</v>
      </c>
      <c r="C1873" s="99" t="s">
        <v>187</v>
      </c>
      <c r="D1873" s="43" t="s">
        <v>168</v>
      </c>
    </row>
    <row r="1874" spans="1:4" hidden="1" x14ac:dyDescent="0.15">
      <c r="A1874" s="43">
        <v>1907</v>
      </c>
      <c r="B1874" s="43" t="s">
        <v>149</v>
      </c>
      <c r="C1874" s="99" t="s">
        <v>187</v>
      </c>
      <c r="D1874" s="43" t="s">
        <v>168</v>
      </c>
    </row>
    <row r="1875" spans="1:4" hidden="1" x14ac:dyDescent="0.15">
      <c r="A1875" s="43">
        <v>1908</v>
      </c>
      <c r="B1875" s="43" t="s">
        <v>169</v>
      </c>
      <c r="C1875" s="99" t="s">
        <v>187</v>
      </c>
      <c r="D1875" s="43" t="s">
        <v>168</v>
      </c>
    </row>
    <row r="1876" spans="1:4" hidden="1" x14ac:dyDescent="0.15">
      <c r="A1876" s="43">
        <v>1909</v>
      </c>
      <c r="B1876" s="43" t="s">
        <v>147</v>
      </c>
      <c r="C1876" s="99" t="s">
        <v>248</v>
      </c>
      <c r="D1876" s="43" t="s">
        <v>146</v>
      </c>
    </row>
    <row r="1877" spans="1:4" hidden="1" x14ac:dyDescent="0.15">
      <c r="A1877" s="43">
        <v>1910</v>
      </c>
      <c r="B1877" s="43" t="s">
        <v>150</v>
      </c>
      <c r="C1877" s="99" t="s">
        <v>248</v>
      </c>
      <c r="D1877" s="43" t="s">
        <v>146</v>
      </c>
    </row>
    <row r="1878" spans="1:4" hidden="1" x14ac:dyDescent="0.15">
      <c r="A1878" s="43">
        <v>1911</v>
      </c>
      <c r="B1878" s="43" t="s">
        <v>159</v>
      </c>
      <c r="C1878" s="99" t="s">
        <v>248</v>
      </c>
      <c r="D1878" s="43" t="s">
        <v>164</v>
      </c>
    </row>
    <row r="1879" spans="1:4" hidden="1" x14ac:dyDescent="0.15">
      <c r="A1879" s="43">
        <v>1912</v>
      </c>
      <c r="B1879" s="43" t="s">
        <v>177</v>
      </c>
      <c r="C1879" s="99" t="s">
        <v>248</v>
      </c>
      <c r="D1879" s="43" t="s">
        <v>146</v>
      </c>
    </row>
    <row r="1880" spans="1:4" hidden="1" x14ac:dyDescent="0.15">
      <c r="A1880" s="43">
        <v>1913</v>
      </c>
      <c r="B1880" s="43" t="s">
        <v>171</v>
      </c>
      <c r="C1880" s="99" t="s">
        <v>248</v>
      </c>
      <c r="D1880" s="43" t="s">
        <v>146</v>
      </c>
    </row>
    <row r="1881" spans="1:4" hidden="1" x14ac:dyDescent="0.15">
      <c r="A1881" s="43">
        <v>1914</v>
      </c>
      <c r="B1881" s="43" t="s">
        <v>144</v>
      </c>
      <c r="C1881" s="99" t="s">
        <v>248</v>
      </c>
      <c r="D1881" s="43" t="s">
        <v>168</v>
      </c>
    </row>
    <row r="1882" spans="1:4" hidden="1" x14ac:dyDescent="0.15">
      <c r="A1882" s="43">
        <v>1915</v>
      </c>
      <c r="B1882" s="43" t="s">
        <v>142</v>
      </c>
      <c r="C1882" s="99" t="s">
        <v>248</v>
      </c>
      <c r="D1882" s="43" t="s">
        <v>168</v>
      </c>
    </row>
    <row r="1883" spans="1:4" hidden="1" x14ac:dyDescent="0.15">
      <c r="A1883" s="43">
        <v>1916</v>
      </c>
      <c r="B1883" s="43" t="s">
        <v>151</v>
      </c>
      <c r="C1883" s="99" t="s">
        <v>248</v>
      </c>
      <c r="D1883" s="43" t="s">
        <v>168</v>
      </c>
    </row>
    <row r="1884" spans="1:4" hidden="1" x14ac:dyDescent="0.15">
      <c r="A1884" s="43">
        <v>1917</v>
      </c>
      <c r="B1884" s="43" t="s">
        <v>160</v>
      </c>
      <c r="C1884" s="99" t="s">
        <v>248</v>
      </c>
      <c r="D1884" s="43" t="s">
        <v>168</v>
      </c>
    </row>
    <row r="1885" spans="1:4" hidden="1" x14ac:dyDescent="0.15">
      <c r="A1885" s="43">
        <v>1918</v>
      </c>
      <c r="B1885" s="43" t="s">
        <v>170</v>
      </c>
      <c r="C1885" s="99" t="s">
        <v>248</v>
      </c>
      <c r="D1885" s="43" t="s">
        <v>168</v>
      </c>
    </row>
    <row r="1886" spans="1:4" hidden="1" x14ac:dyDescent="0.15">
      <c r="A1886" s="43">
        <v>1919</v>
      </c>
      <c r="B1886" s="43" t="s">
        <v>156</v>
      </c>
      <c r="C1886" s="99" t="s">
        <v>248</v>
      </c>
      <c r="D1886" s="43" t="s">
        <v>168</v>
      </c>
    </row>
    <row r="1887" spans="1:4" hidden="1" x14ac:dyDescent="0.15">
      <c r="A1887" s="43">
        <v>1920</v>
      </c>
      <c r="B1887" s="43" t="s">
        <v>159</v>
      </c>
      <c r="C1887" s="99" t="s">
        <v>248</v>
      </c>
      <c r="D1887" s="43" t="s">
        <v>168</v>
      </c>
    </row>
    <row r="1888" spans="1:4" hidden="1" x14ac:dyDescent="0.15">
      <c r="A1888" s="43">
        <v>1921</v>
      </c>
      <c r="B1888" s="43" t="s">
        <v>149</v>
      </c>
      <c r="C1888" s="99" t="s">
        <v>248</v>
      </c>
      <c r="D1888" s="43" t="s">
        <v>168</v>
      </c>
    </row>
    <row r="1889" spans="1:4" hidden="1" x14ac:dyDescent="0.15">
      <c r="A1889" s="43">
        <v>1922</v>
      </c>
      <c r="B1889" s="43" t="s">
        <v>149</v>
      </c>
      <c r="C1889" s="99" t="s">
        <v>248</v>
      </c>
      <c r="D1889" s="43" t="s">
        <v>168</v>
      </c>
    </row>
    <row r="1890" spans="1:4" hidden="1" x14ac:dyDescent="0.15">
      <c r="A1890" s="43">
        <v>1923</v>
      </c>
      <c r="B1890" s="43" t="s">
        <v>150</v>
      </c>
      <c r="C1890" s="99" t="s">
        <v>248</v>
      </c>
      <c r="D1890" s="43" t="s">
        <v>168</v>
      </c>
    </row>
    <row r="1891" spans="1:4" hidden="1" x14ac:dyDescent="0.15">
      <c r="A1891" s="43">
        <v>1924</v>
      </c>
      <c r="B1891" s="43" t="s">
        <v>145</v>
      </c>
      <c r="C1891" s="99" t="s">
        <v>248</v>
      </c>
      <c r="D1891" s="43" t="s">
        <v>168</v>
      </c>
    </row>
    <row r="1892" spans="1:4" hidden="1" x14ac:dyDescent="0.15">
      <c r="A1892" s="43">
        <v>1925</v>
      </c>
      <c r="B1892" s="43" t="s">
        <v>158</v>
      </c>
      <c r="C1892" s="99" t="s">
        <v>248</v>
      </c>
      <c r="D1892" s="43" t="s">
        <v>168</v>
      </c>
    </row>
    <row r="1893" spans="1:4" hidden="1" x14ac:dyDescent="0.15">
      <c r="A1893" s="43">
        <v>1926</v>
      </c>
      <c r="B1893" s="43" t="s">
        <v>154</v>
      </c>
      <c r="C1893" s="99" t="s">
        <v>249</v>
      </c>
      <c r="D1893" s="43" t="s">
        <v>188</v>
      </c>
    </row>
    <row r="1894" spans="1:4" hidden="1" x14ac:dyDescent="0.15">
      <c r="A1894" s="43">
        <v>1927</v>
      </c>
      <c r="B1894" s="43" t="s">
        <v>154</v>
      </c>
      <c r="C1894" s="99" t="s">
        <v>249</v>
      </c>
      <c r="D1894" s="43" t="s">
        <v>188</v>
      </c>
    </row>
    <row r="1895" spans="1:4" hidden="1" x14ac:dyDescent="0.15">
      <c r="A1895" s="43">
        <v>1928</v>
      </c>
      <c r="B1895" s="43" t="s">
        <v>158</v>
      </c>
      <c r="C1895" s="99" t="s">
        <v>249</v>
      </c>
      <c r="D1895" s="43" t="s">
        <v>141</v>
      </c>
    </row>
    <row r="1896" spans="1:4" hidden="1" x14ac:dyDescent="0.15">
      <c r="A1896" s="43">
        <v>1929</v>
      </c>
      <c r="B1896" s="43" t="s">
        <v>171</v>
      </c>
      <c r="C1896" s="99" t="s">
        <v>249</v>
      </c>
      <c r="D1896" s="43" t="s">
        <v>146</v>
      </c>
    </row>
    <row r="1897" spans="1:4" hidden="1" x14ac:dyDescent="0.15">
      <c r="A1897" s="43">
        <v>1930</v>
      </c>
      <c r="B1897" s="43" t="s">
        <v>160</v>
      </c>
      <c r="C1897" s="99" t="s">
        <v>249</v>
      </c>
      <c r="D1897" s="43" t="s">
        <v>164</v>
      </c>
    </row>
    <row r="1898" spans="1:4" hidden="1" x14ac:dyDescent="0.15">
      <c r="A1898" s="43">
        <v>1931</v>
      </c>
      <c r="B1898" s="43" t="s">
        <v>144</v>
      </c>
      <c r="C1898" s="99" t="s">
        <v>249</v>
      </c>
      <c r="D1898" s="43" t="s">
        <v>164</v>
      </c>
    </row>
    <row r="1899" spans="1:4" hidden="1" x14ac:dyDescent="0.15">
      <c r="A1899" s="43">
        <v>1932</v>
      </c>
      <c r="B1899" s="43" t="s">
        <v>190</v>
      </c>
      <c r="C1899" s="99" t="s">
        <v>249</v>
      </c>
      <c r="D1899" s="43" t="s">
        <v>164</v>
      </c>
    </row>
    <row r="1900" spans="1:4" hidden="1" x14ac:dyDescent="0.15">
      <c r="A1900" s="43">
        <v>1933</v>
      </c>
      <c r="B1900" s="43" t="s">
        <v>150</v>
      </c>
      <c r="C1900" s="99" t="s">
        <v>249</v>
      </c>
      <c r="D1900" s="43" t="s">
        <v>168</v>
      </c>
    </row>
    <row r="1901" spans="1:4" hidden="1" x14ac:dyDescent="0.15">
      <c r="A1901" s="43">
        <v>1934</v>
      </c>
      <c r="B1901" s="43" t="s">
        <v>161</v>
      </c>
      <c r="C1901" s="99" t="s">
        <v>249</v>
      </c>
      <c r="D1901" s="43" t="s">
        <v>168</v>
      </c>
    </row>
    <row r="1902" spans="1:4" hidden="1" x14ac:dyDescent="0.15">
      <c r="A1902" s="43">
        <v>1935</v>
      </c>
      <c r="B1902" s="43" t="s">
        <v>156</v>
      </c>
      <c r="C1902" s="99" t="s">
        <v>249</v>
      </c>
      <c r="D1902" s="43" t="s">
        <v>168</v>
      </c>
    </row>
    <row r="1903" spans="1:4" hidden="1" x14ac:dyDescent="0.15">
      <c r="A1903" s="43">
        <v>1936</v>
      </c>
      <c r="B1903" s="43" t="s">
        <v>167</v>
      </c>
      <c r="C1903" s="99" t="s">
        <v>250</v>
      </c>
      <c r="D1903" s="43" t="s">
        <v>164</v>
      </c>
    </row>
    <row r="1904" spans="1:4" hidden="1" x14ac:dyDescent="0.15">
      <c r="A1904" s="43">
        <v>1937</v>
      </c>
      <c r="B1904" s="43" t="s">
        <v>171</v>
      </c>
      <c r="C1904" s="99" t="s">
        <v>250</v>
      </c>
      <c r="D1904" s="43" t="s">
        <v>168</v>
      </c>
    </row>
    <row r="1905" spans="1:4" hidden="1" x14ac:dyDescent="0.15">
      <c r="A1905" s="43">
        <v>1938</v>
      </c>
      <c r="B1905" s="43" t="s">
        <v>147</v>
      </c>
      <c r="C1905" s="99" t="s">
        <v>250</v>
      </c>
      <c r="D1905" s="43" t="s">
        <v>173</v>
      </c>
    </row>
    <row r="1906" spans="1:4" hidden="1" x14ac:dyDescent="0.15">
      <c r="A1906" s="43">
        <v>1939</v>
      </c>
      <c r="B1906" s="43" t="s">
        <v>167</v>
      </c>
      <c r="C1906" s="99" t="s">
        <v>251</v>
      </c>
      <c r="D1906" s="43" t="s">
        <v>168</v>
      </c>
    </row>
    <row r="1907" spans="1:4" hidden="1" x14ac:dyDescent="0.15">
      <c r="A1907" s="43">
        <v>1940</v>
      </c>
      <c r="B1907" s="43" t="s">
        <v>147</v>
      </c>
      <c r="C1907" s="99" t="s">
        <v>251</v>
      </c>
      <c r="D1907" s="43" t="s">
        <v>252</v>
      </c>
    </row>
    <row r="1908" spans="1:4" hidden="1" x14ac:dyDescent="0.15">
      <c r="A1908" s="43">
        <v>1941</v>
      </c>
      <c r="B1908" s="43" t="s">
        <v>150</v>
      </c>
      <c r="C1908" s="99" t="s">
        <v>253</v>
      </c>
      <c r="D1908" s="43" t="s">
        <v>192</v>
      </c>
    </row>
    <row r="1909" spans="1:4" hidden="1" x14ac:dyDescent="0.15">
      <c r="A1909" s="43">
        <v>1942</v>
      </c>
      <c r="B1909" s="43" t="s">
        <v>143</v>
      </c>
      <c r="C1909" s="99" t="s">
        <v>253</v>
      </c>
      <c r="D1909" s="43" t="s">
        <v>185</v>
      </c>
    </row>
    <row r="1910" spans="1:4" hidden="1" x14ac:dyDescent="0.15">
      <c r="A1910" s="43">
        <v>1943</v>
      </c>
      <c r="B1910" s="43" t="s">
        <v>147</v>
      </c>
      <c r="C1910" s="99" t="s">
        <v>253</v>
      </c>
      <c r="D1910" s="43" t="s">
        <v>185</v>
      </c>
    </row>
    <row r="1911" spans="1:4" hidden="1" x14ac:dyDescent="0.15">
      <c r="A1911" s="43">
        <v>1944</v>
      </c>
      <c r="B1911" s="43" t="s">
        <v>154</v>
      </c>
      <c r="C1911" s="99" t="s">
        <v>253</v>
      </c>
      <c r="D1911" s="43" t="s">
        <v>185</v>
      </c>
    </row>
    <row r="1912" spans="1:4" hidden="1" x14ac:dyDescent="0.15">
      <c r="A1912" s="43">
        <v>1945</v>
      </c>
      <c r="B1912" s="43" t="s">
        <v>169</v>
      </c>
      <c r="C1912" s="99" t="s">
        <v>253</v>
      </c>
      <c r="D1912" s="43" t="s">
        <v>185</v>
      </c>
    </row>
    <row r="1913" spans="1:4" hidden="1" x14ac:dyDescent="0.15">
      <c r="A1913" s="43">
        <v>1946</v>
      </c>
      <c r="B1913" s="43" t="s">
        <v>159</v>
      </c>
      <c r="C1913" s="99" t="s">
        <v>253</v>
      </c>
      <c r="D1913" s="43" t="s">
        <v>185</v>
      </c>
    </row>
    <row r="1914" spans="1:4" hidden="1" x14ac:dyDescent="0.15">
      <c r="A1914" s="43">
        <v>1947</v>
      </c>
      <c r="B1914" s="43" t="s">
        <v>161</v>
      </c>
      <c r="C1914" s="99" t="s">
        <v>253</v>
      </c>
      <c r="D1914" s="43" t="s">
        <v>185</v>
      </c>
    </row>
    <row r="1915" spans="1:4" hidden="1" x14ac:dyDescent="0.15">
      <c r="A1915" s="43">
        <v>1948</v>
      </c>
      <c r="B1915" s="43" t="s">
        <v>139</v>
      </c>
      <c r="C1915" s="99" t="s">
        <v>253</v>
      </c>
      <c r="D1915" s="43" t="s">
        <v>185</v>
      </c>
    </row>
    <row r="1916" spans="1:4" hidden="1" x14ac:dyDescent="0.15">
      <c r="A1916" s="43">
        <v>1949</v>
      </c>
      <c r="B1916" s="43" t="s">
        <v>142</v>
      </c>
      <c r="C1916" s="99" t="s">
        <v>253</v>
      </c>
      <c r="D1916" s="43" t="s">
        <v>185</v>
      </c>
    </row>
    <row r="1917" spans="1:4" hidden="1" x14ac:dyDescent="0.15">
      <c r="A1917" s="43">
        <v>1950</v>
      </c>
      <c r="B1917" s="43" t="s">
        <v>180</v>
      </c>
      <c r="C1917" s="99" t="s">
        <v>253</v>
      </c>
      <c r="D1917" s="43" t="s">
        <v>185</v>
      </c>
    </row>
    <row r="1918" spans="1:4" hidden="1" x14ac:dyDescent="0.15">
      <c r="A1918" s="43">
        <v>1951</v>
      </c>
      <c r="B1918" s="43" t="s">
        <v>169</v>
      </c>
      <c r="C1918" s="99" t="s">
        <v>253</v>
      </c>
      <c r="D1918" s="43" t="s">
        <v>176</v>
      </c>
    </row>
    <row r="1919" spans="1:4" hidden="1" x14ac:dyDescent="0.15">
      <c r="A1919" s="43">
        <v>1952</v>
      </c>
      <c r="B1919" s="43" t="s">
        <v>143</v>
      </c>
      <c r="C1919" s="99" t="s">
        <v>253</v>
      </c>
      <c r="D1919" s="43" t="s">
        <v>176</v>
      </c>
    </row>
    <row r="1920" spans="1:4" hidden="1" x14ac:dyDescent="0.15">
      <c r="A1920" s="43">
        <v>1953</v>
      </c>
      <c r="B1920" s="43" t="s">
        <v>158</v>
      </c>
      <c r="C1920" s="99" t="s">
        <v>253</v>
      </c>
      <c r="D1920" s="43" t="s">
        <v>176</v>
      </c>
    </row>
    <row r="1921" spans="1:4" hidden="1" x14ac:dyDescent="0.15">
      <c r="A1921" s="43">
        <v>1954</v>
      </c>
      <c r="B1921" s="43" t="s">
        <v>172</v>
      </c>
      <c r="C1921" s="99" t="s">
        <v>253</v>
      </c>
      <c r="D1921" s="43" t="s">
        <v>176</v>
      </c>
    </row>
    <row r="1922" spans="1:4" hidden="1" x14ac:dyDescent="0.15">
      <c r="A1922" s="43">
        <v>1955</v>
      </c>
      <c r="B1922" s="43" t="s">
        <v>155</v>
      </c>
      <c r="C1922" s="99" t="s">
        <v>253</v>
      </c>
      <c r="D1922" s="43" t="s">
        <v>176</v>
      </c>
    </row>
    <row r="1923" spans="1:4" hidden="1" x14ac:dyDescent="0.15">
      <c r="A1923" s="43">
        <v>1956</v>
      </c>
      <c r="B1923" s="43" t="s">
        <v>160</v>
      </c>
      <c r="C1923" s="99" t="s">
        <v>253</v>
      </c>
      <c r="D1923" s="43" t="s">
        <v>176</v>
      </c>
    </row>
    <row r="1924" spans="1:4" hidden="1" x14ac:dyDescent="0.15">
      <c r="A1924" s="43">
        <v>1957</v>
      </c>
      <c r="B1924" s="43" t="s">
        <v>145</v>
      </c>
      <c r="C1924" s="99" t="s">
        <v>253</v>
      </c>
      <c r="D1924" s="43" t="s">
        <v>176</v>
      </c>
    </row>
    <row r="1925" spans="1:4" hidden="1" x14ac:dyDescent="0.15">
      <c r="A1925" s="43">
        <v>1958</v>
      </c>
      <c r="B1925" s="43" t="s">
        <v>167</v>
      </c>
      <c r="C1925" s="99" t="s">
        <v>253</v>
      </c>
      <c r="D1925" s="43" t="s">
        <v>176</v>
      </c>
    </row>
    <row r="1926" spans="1:4" hidden="1" x14ac:dyDescent="0.15">
      <c r="A1926" s="43">
        <v>1959</v>
      </c>
      <c r="B1926" s="43" t="s">
        <v>171</v>
      </c>
      <c r="C1926" s="99" t="s">
        <v>253</v>
      </c>
      <c r="D1926" s="43" t="s">
        <v>176</v>
      </c>
    </row>
    <row r="1927" spans="1:4" hidden="1" x14ac:dyDescent="0.15">
      <c r="A1927" s="43">
        <v>1960</v>
      </c>
      <c r="B1927" s="43" t="s">
        <v>167</v>
      </c>
      <c r="C1927" s="99" t="s">
        <v>253</v>
      </c>
      <c r="D1927" s="43" t="s">
        <v>176</v>
      </c>
    </row>
    <row r="1928" spans="1:4" hidden="1" x14ac:dyDescent="0.15">
      <c r="A1928" s="43">
        <v>1961</v>
      </c>
      <c r="B1928" s="43" t="s">
        <v>139</v>
      </c>
      <c r="C1928" s="99" t="s">
        <v>253</v>
      </c>
      <c r="D1928" s="43" t="s">
        <v>176</v>
      </c>
    </row>
    <row r="1929" spans="1:4" hidden="1" x14ac:dyDescent="0.15">
      <c r="A1929" s="43">
        <v>1962</v>
      </c>
      <c r="B1929" s="43" t="s">
        <v>143</v>
      </c>
      <c r="C1929" s="99" t="s">
        <v>253</v>
      </c>
      <c r="D1929" s="43" t="s">
        <v>176</v>
      </c>
    </row>
    <row r="1930" spans="1:4" hidden="1" x14ac:dyDescent="0.15">
      <c r="A1930" s="43">
        <v>1963</v>
      </c>
      <c r="B1930" s="43" t="s">
        <v>167</v>
      </c>
      <c r="C1930" s="99" t="s">
        <v>253</v>
      </c>
      <c r="D1930" s="43" t="s">
        <v>176</v>
      </c>
    </row>
    <row r="1931" spans="1:4" hidden="1" x14ac:dyDescent="0.15">
      <c r="A1931" s="43">
        <v>1964</v>
      </c>
      <c r="B1931" s="43" t="s">
        <v>160</v>
      </c>
      <c r="C1931" s="99" t="s">
        <v>253</v>
      </c>
      <c r="D1931" s="43" t="s">
        <v>176</v>
      </c>
    </row>
    <row r="1932" spans="1:4" hidden="1" x14ac:dyDescent="0.15">
      <c r="A1932" s="43">
        <v>1965</v>
      </c>
      <c r="B1932" s="43" t="s">
        <v>159</v>
      </c>
      <c r="C1932" s="99" t="s">
        <v>253</v>
      </c>
      <c r="D1932" s="43" t="s">
        <v>176</v>
      </c>
    </row>
    <row r="1933" spans="1:4" hidden="1" x14ac:dyDescent="0.15">
      <c r="A1933" s="43">
        <v>1966</v>
      </c>
      <c r="B1933" s="43" t="s">
        <v>152</v>
      </c>
      <c r="C1933" s="99" t="s">
        <v>253</v>
      </c>
      <c r="D1933" s="43" t="s">
        <v>176</v>
      </c>
    </row>
    <row r="1934" spans="1:4" hidden="1" x14ac:dyDescent="0.15">
      <c r="A1934" s="43">
        <v>1967</v>
      </c>
      <c r="B1934" s="43" t="s">
        <v>148</v>
      </c>
      <c r="C1934" s="99" t="s">
        <v>253</v>
      </c>
      <c r="D1934" s="43" t="s">
        <v>141</v>
      </c>
    </row>
    <row r="1935" spans="1:4" hidden="1" x14ac:dyDescent="0.15">
      <c r="A1935" s="43">
        <v>1968</v>
      </c>
      <c r="B1935" s="43" t="s">
        <v>159</v>
      </c>
      <c r="C1935" s="99" t="s">
        <v>253</v>
      </c>
      <c r="D1935" s="43" t="s">
        <v>141</v>
      </c>
    </row>
    <row r="1936" spans="1:4" hidden="1" x14ac:dyDescent="0.15">
      <c r="A1936" s="43">
        <v>1969</v>
      </c>
      <c r="B1936" s="43" t="s">
        <v>160</v>
      </c>
      <c r="C1936" s="99" t="s">
        <v>253</v>
      </c>
      <c r="D1936" s="43" t="s">
        <v>141</v>
      </c>
    </row>
    <row r="1937" spans="1:4" hidden="1" x14ac:dyDescent="0.15">
      <c r="A1937" s="43">
        <v>1970</v>
      </c>
      <c r="B1937" s="43" t="s">
        <v>169</v>
      </c>
      <c r="C1937" s="99" t="s">
        <v>253</v>
      </c>
      <c r="D1937" s="43" t="s">
        <v>141</v>
      </c>
    </row>
    <row r="1938" spans="1:4" hidden="1" x14ac:dyDescent="0.15">
      <c r="A1938" s="43">
        <v>1971</v>
      </c>
      <c r="B1938" s="43" t="s">
        <v>149</v>
      </c>
      <c r="C1938" s="99" t="s">
        <v>253</v>
      </c>
      <c r="D1938" s="43" t="s">
        <v>146</v>
      </c>
    </row>
    <row r="1939" spans="1:4" hidden="1" x14ac:dyDescent="0.15">
      <c r="A1939" s="43">
        <v>1972</v>
      </c>
      <c r="B1939" s="43" t="s">
        <v>167</v>
      </c>
      <c r="C1939" s="99" t="s">
        <v>253</v>
      </c>
      <c r="D1939" s="43" t="s">
        <v>146</v>
      </c>
    </row>
    <row r="1940" spans="1:4" hidden="1" x14ac:dyDescent="0.15">
      <c r="A1940" s="43">
        <v>1973</v>
      </c>
      <c r="B1940" s="43" t="s">
        <v>158</v>
      </c>
      <c r="C1940" s="99" t="s">
        <v>253</v>
      </c>
      <c r="D1940" s="43" t="s">
        <v>146</v>
      </c>
    </row>
    <row r="1941" spans="1:4" hidden="1" x14ac:dyDescent="0.15">
      <c r="A1941" s="43">
        <v>1974</v>
      </c>
      <c r="B1941" s="43" t="s">
        <v>159</v>
      </c>
      <c r="C1941" s="99" t="s">
        <v>253</v>
      </c>
      <c r="D1941" s="43" t="s">
        <v>146</v>
      </c>
    </row>
    <row r="1942" spans="1:4" hidden="1" x14ac:dyDescent="0.15">
      <c r="A1942" s="43">
        <v>1975</v>
      </c>
      <c r="B1942" s="43" t="s">
        <v>161</v>
      </c>
      <c r="C1942" s="99" t="s">
        <v>253</v>
      </c>
      <c r="D1942" s="43" t="s">
        <v>146</v>
      </c>
    </row>
    <row r="1943" spans="1:4" hidden="1" x14ac:dyDescent="0.15">
      <c r="A1943" s="43">
        <v>1976</v>
      </c>
      <c r="B1943" s="43" t="s">
        <v>159</v>
      </c>
      <c r="C1943" s="99" t="s">
        <v>253</v>
      </c>
      <c r="D1943" s="43" t="s">
        <v>146</v>
      </c>
    </row>
    <row r="1944" spans="1:4" hidden="1" x14ac:dyDescent="0.15">
      <c r="A1944" s="43">
        <v>1977</v>
      </c>
      <c r="B1944" s="43" t="s">
        <v>158</v>
      </c>
      <c r="C1944" s="99" t="s">
        <v>253</v>
      </c>
      <c r="D1944" s="43" t="s">
        <v>146</v>
      </c>
    </row>
    <row r="1945" spans="1:4" hidden="1" x14ac:dyDescent="0.15">
      <c r="A1945" s="43">
        <v>1978</v>
      </c>
      <c r="B1945" s="43" t="s">
        <v>149</v>
      </c>
      <c r="C1945" s="99" t="s">
        <v>253</v>
      </c>
      <c r="D1945" s="43" t="s">
        <v>146</v>
      </c>
    </row>
    <row r="1946" spans="1:4" hidden="1" x14ac:dyDescent="0.15">
      <c r="A1946" s="43">
        <v>1979</v>
      </c>
      <c r="B1946" s="43" t="s">
        <v>147</v>
      </c>
      <c r="C1946" s="99" t="s">
        <v>253</v>
      </c>
      <c r="D1946" s="43" t="s">
        <v>146</v>
      </c>
    </row>
    <row r="1947" spans="1:4" hidden="1" x14ac:dyDescent="0.15">
      <c r="A1947" s="43">
        <v>1980</v>
      </c>
      <c r="B1947" s="43" t="s">
        <v>174</v>
      </c>
      <c r="C1947" s="99" t="s">
        <v>253</v>
      </c>
      <c r="D1947" s="43" t="s">
        <v>146</v>
      </c>
    </row>
    <row r="1948" spans="1:4" hidden="1" x14ac:dyDescent="0.15">
      <c r="A1948" s="43">
        <v>1981</v>
      </c>
      <c r="B1948" s="43" t="s">
        <v>174</v>
      </c>
      <c r="C1948" s="99" t="s">
        <v>253</v>
      </c>
      <c r="D1948" s="43" t="s">
        <v>146</v>
      </c>
    </row>
    <row r="1949" spans="1:4" hidden="1" x14ac:dyDescent="0.15">
      <c r="A1949" s="43">
        <v>1982</v>
      </c>
      <c r="B1949" s="43" t="s">
        <v>143</v>
      </c>
      <c r="C1949" s="99" t="s">
        <v>253</v>
      </c>
      <c r="D1949" s="43" t="s">
        <v>146</v>
      </c>
    </row>
    <row r="1950" spans="1:4" hidden="1" x14ac:dyDescent="0.15">
      <c r="A1950" s="43">
        <v>1983</v>
      </c>
      <c r="B1950" s="43" t="s">
        <v>139</v>
      </c>
      <c r="C1950" s="99" t="s">
        <v>253</v>
      </c>
      <c r="D1950" s="43" t="s">
        <v>146</v>
      </c>
    </row>
    <row r="1951" spans="1:4" hidden="1" x14ac:dyDescent="0.15">
      <c r="A1951" s="43">
        <v>1984</v>
      </c>
      <c r="B1951" s="43" t="s">
        <v>149</v>
      </c>
      <c r="C1951" s="99" t="s">
        <v>253</v>
      </c>
      <c r="D1951" s="43" t="s">
        <v>146</v>
      </c>
    </row>
    <row r="1952" spans="1:4" hidden="1" x14ac:dyDescent="0.15">
      <c r="A1952" s="43">
        <v>1985</v>
      </c>
      <c r="B1952" s="43" t="s">
        <v>156</v>
      </c>
      <c r="C1952" s="99" t="s">
        <v>253</v>
      </c>
      <c r="D1952" s="43" t="s">
        <v>146</v>
      </c>
    </row>
    <row r="1953" spans="1:4" hidden="1" x14ac:dyDescent="0.15">
      <c r="A1953" s="43">
        <v>1986</v>
      </c>
      <c r="B1953" s="43" t="s">
        <v>167</v>
      </c>
      <c r="C1953" s="99" t="s">
        <v>253</v>
      </c>
      <c r="D1953" s="43" t="s">
        <v>146</v>
      </c>
    </row>
    <row r="1954" spans="1:4" hidden="1" x14ac:dyDescent="0.15">
      <c r="A1954" s="43">
        <v>1987</v>
      </c>
      <c r="B1954" s="43" t="s">
        <v>144</v>
      </c>
      <c r="C1954" s="99" t="s">
        <v>253</v>
      </c>
      <c r="D1954" s="43" t="s">
        <v>146</v>
      </c>
    </row>
    <row r="1955" spans="1:4" hidden="1" x14ac:dyDescent="0.15">
      <c r="A1955" s="43">
        <v>1988</v>
      </c>
      <c r="B1955" s="43" t="s">
        <v>149</v>
      </c>
      <c r="C1955" s="99" t="s">
        <v>253</v>
      </c>
      <c r="D1955" s="43" t="s">
        <v>146</v>
      </c>
    </row>
    <row r="1956" spans="1:4" hidden="1" x14ac:dyDescent="0.15">
      <c r="A1956" s="43">
        <v>1989</v>
      </c>
      <c r="B1956" s="43" t="s">
        <v>169</v>
      </c>
      <c r="C1956" s="99" t="s">
        <v>253</v>
      </c>
      <c r="D1956" s="43" t="s">
        <v>146</v>
      </c>
    </row>
    <row r="1957" spans="1:4" hidden="1" x14ac:dyDescent="0.15">
      <c r="A1957" s="43">
        <v>1990</v>
      </c>
      <c r="B1957" s="43" t="s">
        <v>174</v>
      </c>
      <c r="C1957" s="99" t="s">
        <v>253</v>
      </c>
      <c r="D1957" s="43" t="s">
        <v>146</v>
      </c>
    </row>
    <row r="1958" spans="1:4" hidden="1" x14ac:dyDescent="0.15">
      <c r="A1958" s="43">
        <v>1991</v>
      </c>
      <c r="B1958" s="43" t="s">
        <v>143</v>
      </c>
      <c r="C1958" s="99" t="s">
        <v>253</v>
      </c>
      <c r="D1958" s="43" t="s">
        <v>146</v>
      </c>
    </row>
    <row r="1959" spans="1:4" hidden="1" x14ac:dyDescent="0.15">
      <c r="A1959" s="43">
        <v>1992</v>
      </c>
      <c r="B1959" s="43" t="s">
        <v>171</v>
      </c>
      <c r="C1959" s="99" t="s">
        <v>253</v>
      </c>
      <c r="D1959" s="43" t="s">
        <v>146</v>
      </c>
    </row>
    <row r="1960" spans="1:4" hidden="1" x14ac:dyDescent="0.15">
      <c r="A1960" s="43">
        <v>1993</v>
      </c>
      <c r="B1960" s="43" t="s">
        <v>149</v>
      </c>
      <c r="C1960" s="99" t="s">
        <v>253</v>
      </c>
      <c r="D1960" s="43" t="s">
        <v>164</v>
      </c>
    </row>
    <row r="1961" spans="1:4" hidden="1" x14ac:dyDescent="0.15">
      <c r="A1961" s="43">
        <v>1994</v>
      </c>
      <c r="B1961" s="43" t="s">
        <v>159</v>
      </c>
      <c r="C1961" s="99" t="s">
        <v>253</v>
      </c>
      <c r="D1961" s="43" t="s">
        <v>164</v>
      </c>
    </row>
    <row r="1962" spans="1:4" hidden="1" x14ac:dyDescent="0.15">
      <c r="A1962" s="43">
        <v>1995</v>
      </c>
      <c r="B1962" s="43" t="s">
        <v>172</v>
      </c>
      <c r="C1962" s="99" t="s">
        <v>253</v>
      </c>
      <c r="D1962" s="43" t="s">
        <v>164</v>
      </c>
    </row>
    <row r="1963" spans="1:4" hidden="1" x14ac:dyDescent="0.15">
      <c r="A1963" s="43">
        <v>1996</v>
      </c>
      <c r="B1963" s="43" t="s">
        <v>150</v>
      </c>
      <c r="C1963" s="99" t="s">
        <v>253</v>
      </c>
      <c r="D1963" s="43" t="s">
        <v>164</v>
      </c>
    </row>
    <row r="1964" spans="1:4" hidden="1" x14ac:dyDescent="0.15">
      <c r="A1964" s="43">
        <v>1997</v>
      </c>
      <c r="B1964" s="43" t="s">
        <v>159</v>
      </c>
      <c r="C1964" s="99" t="s">
        <v>253</v>
      </c>
      <c r="D1964" s="43" t="s">
        <v>164</v>
      </c>
    </row>
    <row r="1965" spans="1:4" hidden="1" x14ac:dyDescent="0.15">
      <c r="A1965" s="43">
        <v>1998</v>
      </c>
      <c r="B1965" s="43" t="s">
        <v>150</v>
      </c>
      <c r="C1965" s="99" t="s">
        <v>253</v>
      </c>
      <c r="D1965" s="43" t="s">
        <v>164</v>
      </c>
    </row>
    <row r="1966" spans="1:4" hidden="1" x14ac:dyDescent="0.15">
      <c r="A1966" s="43">
        <v>1999</v>
      </c>
      <c r="B1966" s="43" t="s">
        <v>157</v>
      </c>
      <c r="C1966" s="99" t="s">
        <v>253</v>
      </c>
      <c r="D1966" s="43" t="s">
        <v>164</v>
      </c>
    </row>
    <row r="1967" spans="1:4" hidden="1" x14ac:dyDescent="0.15">
      <c r="A1967" s="43">
        <v>2000</v>
      </c>
      <c r="B1967" s="43" t="s">
        <v>147</v>
      </c>
      <c r="C1967" s="99" t="s">
        <v>253</v>
      </c>
      <c r="D1967" s="43" t="s">
        <v>164</v>
      </c>
    </row>
    <row r="1968" spans="1:4" hidden="1" x14ac:dyDescent="0.15">
      <c r="A1968" s="43">
        <v>2001</v>
      </c>
      <c r="B1968" s="43" t="s">
        <v>143</v>
      </c>
      <c r="C1968" s="99" t="s">
        <v>253</v>
      </c>
      <c r="D1968" s="43" t="s">
        <v>164</v>
      </c>
    </row>
    <row r="1969" spans="1:4" hidden="1" x14ac:dyDescent="0.15">
      <c r="A1969" s="43">
        <v>2002</v>
      </c>
      <c r="B1969" s="43" t="s">
        <v>145</v>
      </c>
      <c r="C1969" s="99" t="s">
        <v>253</v>
      </c>
      <c r="D1969" s="43" t="s">
        <v>164</v>
      </c>
    </row>
    <row r="1970" spans="1:4" hidden="1" x14ac:dyDescent="0.15">
      <c r="A1970" s="43">
        <v>2003</v>
      </c>
      <c r="B1970" s="43" t="s">
        <v>149</v>
      </c>
      <c r="C1970" s="99" t="s">
        <v>253</v>
      </c>
      <c r="D1970" s="43" t="s">
        <v>164</v>
      </c>
    </row>
    <row r="1971" spans="1:4" hidden="1" x14ac:dyDescent="0.15">
      <c r="A1971" s="43">
        <v>2004</v>
      </c>
      <c r="B1971" s="43" t="s">
        <v>152</v>
      </c>
      <c r="C1971" s="99" t="s">
        <v>253</v>
      </c>
      <c r="D1971" s="43" t="s">
        <v>164</v>
      </c>
    </row>
    <row r="1972" spans="1:4" hidden="1" x14ac:dyDescent="0.15">
      <c r="A1972" s="43">
        <v>2005</v>
      </c>
      <c r="B1972" s="43" t="s">
        <v>143</v>
      </c>
      <c r="C1972" s="99" t="s">
        <v>253</v>
      </c>
      <c r="D1972" s="43" t="s">
        <v>164</v>
      </c>
    </row>
    <row r="1973" spans="1:4" hidden="1" x14ac:dyDescent="0.15">
      <c r="A1973" s="43">
        <v>2006</v>
      </c>
      <c r="B1973" s="43" t="s">
        <v>160</v>
      </c>
      <c r="C1973" s="99" t="s">
        <v>253</v>
      </c>
      <c r="D1973" s="43" t="s">
        <v>164</v>
      </c>
    </row>
    <row r="1974" spans="1:4" hidden="1" x14ac:dyDescent="0.15">
      <c r="A1974" s="43">
        <v>2007</v>
      </c>
      <c r="B1974" s="43" t="s">
        <v>142</v>
      </c>
      <c r="C1974" s="99" t="s">
        <v>253</v>
      </c>
      <c r="D1974" s="43" t="s">
        <v>164</v>
      </c>
    </row>
    <row r="1975" spans="1:4" hidden="1" x14ac:dyDescent="0.15">
      <c r="A1975" s="43">
        <v>2008</v>
      </c>
      <c r="B1975" s="43" t="s">
        <v>149</v>
      </c>
      <c r="C1975" s="99" t="s">
        <v>253</v>
      </c>
      <c r="D1975" s="43" t="s">
        <v>164</v>
      </c>
    </row>
    <row r="1976" spans="1:4" hidden="1" x14ac:dyDescent="0.15">
      <c r="A1976" s="43">
        <v>2009</v>
      </c>
      <c r="B1976" s="43" t="s">
        <v>158</v>
      </c>
      <c r="C1976" s="99" t="s">
        <v>253</v>
      </c>
      <c r="D1976" s="43" t="s">
        <v>164</v>
      </c>
    </row>
    <row r="1977" spans="1:4" hidden="1" x14ac:dyDescent="0.15">
      <c r="A1977" s="43">
        <v>2010</v>
      </c>
      <c r="B1977" s="43" t="s">
        <v>158</v>
      </c>
      <c r="C1977" s="99" t="s">
        <v>253</v>
      </c>
      <c r="D1977" s="43" t="s">
        <v>164</v>
      </c>
    </row>
    <row r="1978" spans="1:4" hidden="1" x14ac:dyDescent="0.15">
      <c r="A1978" s="43">
        <v>2011</v>
      </c>
      <c r="B1978" s="43" t="s">
        <v>160</v>
      </c>
      <c r="C1978" s="99" t="s">
        <v>253</v>
      </c>
      <c r="D1978" s="43" t="s">
        <v>168</v>
      </c>
    </row>
    <row r="1979" spans="1:4" hidden="1" x14ac:dyDescent="0.15">
      <c r="A1979" s="43">
        <v>2012</v>
      </c>
      <c r="B1979" s="43" t="s">
        <v>169</v>
      </c>
      <c r="C1979" s="99" t="s">
        <v>253</v>
      </c>
      <c r="D1979" s="43" t="s">
        <v>168</v>
      </c>
    </row>
    <row r="1980" spans="1:4" hidden="1" x14ac:dyDescent="0.15">
      <c r="A1980" s="43">
        <v>2013</v>
      </c>
      <c r="B1980" s="43" t="s">
        <v>149</v>
      </c>
      <c r="C1980" s="99" t="s">
        <v>253</v>
      </c>
      <c r="D1980" s="43" t="s">
        <v>168</v>
      </c>
    </row>
    <row r="1981" spans="1:4" hidden="1" x14ac:dyDescent="0.15">
      <c r="A1981" s="43">
        <v>2014</v>
      </c>
      <c r="B1981" s="43" t="s">
        <v>143</v>
      </c>
      <c r="C1981" s="99" t="s">
        <v>253</v>
      </c>
      <c r="D1981" s="43" t="s">
        <v>168</v>
      </c>
    </row>
    <row r="1982" spans="1:4" hidden="1" x14ac:dyDescent="0.15">
      <c r="A1982" s="43">
        <v>2015</v>
      </c>
      <c r="B1982" s="43" t="s">
        <v>142</v>
      </c>
      <c r="C1982" s="99" t="s">
        <v>253</v>
      </c>
      <c r="D1982" s="43" t="s">
        <v>168</v>
      </c>
    </row>
    <row r="1983" spans="1:4" hidden="1" x14ac:dyDescent="0.15">
      <c r="A1983" s="43">
        <v>2016</v>
      </c>
      <c r="B1983" s="43" t="s">
        <v>147</v>
      </c>
      <c r="C1983" s="99" t="s">
        <v>253</v>
      </c>
      <c r="D1983" s="43" t="s">
        <v>168</v>
      </c>
    </row>
    <row r="1984" spans="1:4" hidden="1" x14ac:dyDescent="0.15">
      <c r="A1984" s="43">
        <v>2017</v>
      </c>
      <c r="B1984" s="43" t="s">
        <v>166</v>
      </c>
      <c r="C1984" s="99" t="s">
        <v>253</v>
      </c>
      <c r="D1984" s="43" t="s">
        <v>168</v>
      </c>
    </row>
    <row r="1985" spans="1:4" hidden="1" x14ac:dyDescent="0.15">
      <c r="A1985" s="43">
        <v>2018</v>
      </c>
      <c r="B1985" s="43" t="s">
        <v>167</v>
      </c>
      <c r="C1985" s="99" t="s">
        <v>253</v>
      </c>
      <c r="D1985" s="43" t="s">
        <v>168</v>
      </c>
    </row>
    <row r="1986" spans="1:4" hidden="1" x14ac:dyDescent="0.15">
      <c r="A1986" s="43">
        <v>2019</v>
      </c>
      <c r="B1986" s="43" t="s">
        <v>159</v>
      </c>
      <c r="C1986" s="99" t="s">
        <v>253</v>
      </c>
      <c r="D1986" s="43" t="s">
        <v>168</v>
      </c>
    </row>
    <row r="1987" spans="1:4" hidden="1" x14ac:dyDescent="0.15">
      <c r="A1987" s="43">
        <v>2020</v>
      </c>
      <c r="B1987" s="43" t="s">
        <v>147</v>
      </c>
      <c r="C1987" s="99" t="s">
        <v>253</v>
      </c>
      <c r="D1987" s="43" t="s">
        <v>168</v>
      </c>
    </row>
    <row r="1988" spans="1:4" hidden="1" x14ac:dyDescent="0.15">
      <c r="A1988" s="43">
        <v>2021</v>
      </c>
      <c r="B1988" s="43" t="s">
        <v>171</v>
      </c>
      <c r="C1988" s="99" t="s">
        <v>253</v>
      </c>
      <c r="D1988" s="43" t="s">
        <v>168</v>
      </c>
    </row>
    <row r="1989" spans="1:4" hidden="1" x14ac:dyDescent="0.15">
      <c r="A1989" s="43">
        <v>2022</v>
      </c>
      <c r="B1989" s="43" t="s">
        <v>159</v>
      </c>
      <c r="C1989" s="99" t="s">
        <v>253</v>
      </c>
      <c r="D1989" s="43" t="s">
        <v>168</v>
      </c>
    </row>
    <row r="1990" spans="1:4" hidden="1" x14ac:dyDescent="0.15">
      <c r="A1990" s="43">
        <v>2023</v>
      </c>
      <c r="B1990" s="43" t="s">
        <v>160</v>
      </c>
      <c r="C1990" s="99" t="s">
        <v>253</v>
      </c>
      <c r="D1990" s="43" t="s">
        <v>168</v>
      </c>
    </row>
    <row r="1991" spans="1:4" hidden="1" x14ac:dyDescent="0.15">
      <c r="A1991" s="43">
        <v>2024</v>
      </c>
      <c r="B1991" s="43" t="s">
        <v>167</v>
      </c>
      <c r="C1991" s="99" t="s">
        <v>253</v>
      </c>
      <c r="D1991" s="43" t="s">
        <v>168</v>
      </c>
    </row>
    <row r="1992" spans="1:4" hidden="1" x14ac:dyDescent="0.15">
      <c r="A1992" s="43">
        <v>2025</v>
      </c>
      <c r="B1992" s="43" t="s">
        <v>142</v>
      </c>
      <c r="C1992" s="99" t="s">
        <v>253</v>
      </c>
      <c r="D1992" s="43" t="s">
        <v>168</v>
      </c>
    </row>
    <row r="1993" spans="1:4" hidden="1" x14ac:dyDescent="0.15">
      <c r="A1993" s="43">
        <v>2026</v>
      </c>
      <c r="B1993" s="43" t="s">
        <v>171</v>
      </c>
      <c r="C1993" s="99" t="s">
        <v>253</v>
      </c>
      <c r="D1993" s="43" t="s">
        <v>168</v>
      </c>
    </row>
    <row r="1994" spans="1:4" hidden="1" x14ac:dyDescent="0.15">
      <c r="A1994" s="43">
        <v>2027</v>
      </c>
      <c r="B1994" s="43" t="s">
        <v>142</v>
      </c>
      <c r="C1994" s="99" t="s">
        <v>253</v>
      </c>
      <c r="D1994" s="43" t="s">
        <v>168</v>
      </c>
    </row>
    <row r="1995" spans="1:4" hidden="1" x14ac:dyDescent="0.15">
      <c r="A1995" s="43">
        <v>2028</v>
      </c>
      <c r="B1995" s="43" t="s">
        <v>147</v>
      </c>
      <c r="C1995" s="99" t="s">
        <v>253</v>
      </c>
      <c r="D1995" s="43" t="s">
        <v>168</v>
      </c>
    </row>
    <row r="1996" spans="1:4" hidden="1" x14ac:dyDescent="0.15">
      <c r="A1996" s="43">
        <v>2029</v>
      </c>
      <c r="B1996" s="43" t="s">
        <v>144</v>
      </c>
      <c r="C1996" s="99" t="s">
        <v>253</v>
      </c>
      <c r="D1996" s="43" t="s">
        <v>168</v>
      </c>
    </row>
    <row r="1997" spans="1:4" hidden="1" x14ac:dyDescent="0.15">
      <c r="A1997" s="43">
        <v>2030</v>
      </c>
      <c r="B1997" s="43" t="s">
        <v>167</v>
      </c>
      <c r="C1997" s="99" t="s">
        <v>253</v>
      </c>
      <c r="D1997" s="43" t="s">
        <v>168</v>
      </c>
    </row>
    <row r="1998" spans="1:4" hidden="1" x14ac:dyDescent="0.15">
      <c r="A1998" s="43">
        <v>2031</v>
      </c>
      <c r="B1998" s="43" t="s">
        <v>156</v>
      </c>
      <c r="C1998" s="99" t="s">
        <v>253</v>
      </c>
      <c r="D1998" s="43" t="s">
        <v>168</v>
      </c>
    </row>
    <row r="1999" spans="1:4" hidden="1" x14ac:dyDescent="0.15">
      <c r="A1999" s="43">
        <v>2032</v>
      </c>
      <c r="B1999" s="43" t="s">
        <v>165</v>
      </c>
      <c r="C1999" s="99" t="s">
        <v>253</v>
      </c>
      <c r="D1999" s="43" t="s">
        <v>168</v>
      </c>
    </row>
    <row r="2000" spans="1:4" hidden="1" x14ac:dyDescent="0.15">
      <c r="A2000" s="43">
        <v>2033</v>
      </c>
      <c r="B2000" s="43" t="s">
        <v>139</v>
      </c>
      <c r="C2000" s="99" t="s">
        <v>253</v>
      </c>
      <c r="D2000" s="43" t="s">
        <v>168</v>
      </c>
    </row>
    <row r="2001" spans="1:4" hidden="1" x14ac:dyDescent="0.15">
      <c r="A2001" s="43">
        <v>2034</v>
      </c>
      <c r="B2001" s="43" t="s">
        <v>165</v>
      </c>
      <c r="C2001" s="99" t="s">
        <v>253</v>
      </c>
      <c r="D2001" s="43" t="s">
        <v>168</v>
      </c>
    </row>
    <row r="2002" spans="1:4" hidden="1" x14ac:dyDescent="0.15">
      <c r="A2002" s="43">
        <v>2035</v>
      </c>
      <c r="B2002" s="43" t="s">
        <v>160</v>
      </c>
      <c r="C2002" s="99" t="s">
        <v>253</v>
      </c>
      <c r="D2002" s="43" t="s">
        <v>168</v>
      </c>
    </row>
    <row r="2003" spans="1:4" hidden="1" x14ac:dyDescent="0.15">
      <c r="A2003" s="43">
        <v>2036</v>
      </c>
      <c r="B2003" s="43" t="s">
        <v>149</v>
      </c>
      <c r="C2003" s="99" t="s">
        <v>253</v>
      </c>
      <c r="D2003" s="43" t="s">
        <v>168</v>
      </c>
    </row>
    <row r="2004" spans="1:4" hidden="1" x14ac:dyDescent="0.15">
      <c r="A2004" s="43">
        <v>2037</v>
      </c>
      <c r="B2004" s="43" t="s">
        <v>144</v>
      </c>
      <c r="C2004" s="99" t="s">
        <v>253</v>
      </c>
      <c r="D2004" s="43" t="s">
        <v>168</v>
      </c>
    </row>
    <row r="2005" spans="1:4" hidden="1" x14ac:dyDescent="0.15">
      <c r="A2005" s="43">
        <v>2038</v>
      </c>
      <c r="B2005" s="43" t="s">
        <v>156</v>
      </c>
      <c r="C2005" s="99" t="s">
        <v>253</v>
      </c>
      <c r="D2005" s="43" t="s">
        <v>168</v>
      </c>
    </row>
    <row r="2006" spans="1:4" hidden="1" x14ac:dyDescent="0.15">
      <c r="A2006" s="43">
        <v>2040</v>
      </c>
      <c r="B2006" s="43" t="s">
        <v>147</v>
      </c>
      <c r="C2006" s="99" t="s">
        <v>254</v>
      </c>
      <c r="D2006" s="43" t="s">
        <v>146</v>
      </c>
    </row>
    <row r="2007" spans="1:4" hidden="1" x14ac:dyDescent="0.15">
      <c r="A2007" s="43">
        <v>2041</v>
      </c>
      <c r="B2007" s="43" t="s">
        <v>139</v>
      </c>
      <c r="C2007" s="99" t="s">
        <v>254</v>
      </c>
      <c r="D2007" s="43" t="s">
        <v>146</v>
      </c>
    </row>
    <row r="2008" spans="1:4" hidden="1" x14ac:dyDescent="0.15">
      <c r="A2008" s="43">
        <v>2042</v>
      </c>
      <c r="B2008" s="43" t="s">
        <v>139</v>
      </c>
      <c r="C2008" s="99" t="s">
        <v>254</v>
      </c>
      <c r="D2008" s="43" t="s">
        <v>164</v>
      </c>
    </row>
    <row r="2009" spans="1:4" hidden="1" x14ac:dyDescent="0.15">
      <c r="A2009" s="43">
        <v>2043</v>
      </c>
      <c r="B2009" s="43" t="s">
        <v>142</v>
      </c>
      <c r="C2009" s="99" t="s">
        <v>254</v>
      </c>
      <c r="D2009" s="43" t="s">
        <v>164</v>
      </c>
    </row>
    <row r="2010" spans="1:4" hidden="1" x14ac:dyDescent="0.15">
      <c r="A2010" s="43">
        <v>2044</v>
      </c>
      <c r="B2010" s="43" t="s">
        <v>161</v>
      </c>
      <c r="C2010" s="99" t="s">
        <v>254</v>
      </c>
      <c r="D2010" s="43" t="s">
        <v>168</v>
      </c>
    </row>
    <row r="2011" spans="1:4" hidden="1" x14ac:dyDescent="0.15">
      <c r="A2011" s="43">
        <v>2045</v>
      </c>
      <c r="B2011" s="43" t="s">
        <v>158</v>
      </c>
      <c r="C2011" s="99" t="s">
        <v>254</v>
      </c>
      <c r="D2011" s="43" t="s">
        <v>168</v>
      </c>
    </row>
    <row r="2012" spans="1:4" hidden="1" x14ac:dyDescent="0.15">
      <c r="A2012" s="43">
        <v>2046</v>
      </c>
      <c r="B2012" s="43" t="s">
        <v>161</v>
      </c>
      <c r="C2012" s="99" t="s">
        <v>254</v>
      </c>
      <c r="D2012" s="43" t="s">
        <v>168</v>
      </c>
    </row>
    <row r="2013" spans="1:4" hidden="1" x14ac:dyDescent="0.15">
      <c r="A2013" s="43">
        <v>2047</v>
      </c>
      <c r="B2013" s="43" t="s">
        <v>148</v>
      </c>
      <c r="C2013" s="99" t="s">
        <v>255</v>
      </c>
      <c r="D2013" s="43" t="s">
        <v>146</v>
      </c>
    </row>
    <row r="2014" spans="1:4" hidden="1" x14ac:dyDescent="0.15">
      <c r="A2014" s="43">
        <v>2048</v>
      </c>
      <c r="B2014" s="43" t="s">
        <v>145</v>
      </c>
      <c r="C2014" s="99" t="s">
        <v>255</v>
      </c>
      <c r="D2014" s="43" t="s">
        <v>146</v>
      </c>
    </row>
    <row r="2015" spans="1:4" hidden="1" x14ac:dyDescent="0.15">
      <c r="A2015" s="43">
        <v>2049</v>
      </c>
      <c r="B2015" s="43" t="s">
        <v>167</v>
      </c>
      <c r="C2015" s="99" t="s">
        <v>255</v>
      </c>
      <c r="D2015" s="43" t="s">
        <v>146</v>
      </c>
    </row>
    <row r="2016" spans="1:4" hidden="1" x14ac:dyDescent="0.15">
      <c r="A2016" s="43">
        <v>2050</v>
      </c>
      <c r="B2016" s="43" t="s">
        <v>149</v>
      </c>
      <c r="C2016" s="99" t="s">
        <v>255</v>
      </c>
      <c r="D2016" s="43" t="s">
        <v>146</v>
      </c>
    </row>
    <row r="2017" spans="1:4" hidden="1" x14ac:dyDescent="0.15">
      <c r="A2017" s="43">
        <v>2051</v>
      </c>
      <c r="B2017" s="43" t="s">
        <v>142</v>
      </c>
      <c r="C2017" s="99" t="s">
        <v>255</v>
      </c>
      <c r="D2017" s="43" t="s">
        <v>164</v>
      </c>
    </row>
    <row r="2018" spans="1:4" hidden="1" x14ac:dyDescent="0.15">
      <c r="A2018" s="43">
        <v>2052</v>
      </c>
      <c r="B2018" s="43" t="s">
        <v>158</v>
      </c>
      <c r="C2018" s="99" t="s">
        <v>255</v>
      </c>
      <c r="D2018" s="43" t="s">
        <v>164</v>
      </c>
    </row>
    <row r="2019" spans="1:4" hidden="1" x14ac:dyDescent="0.15">
      <c r="A2019" s="43">
        <v>2053</v>
      </c>
      <c r="B2019" s="43" t="s">
        <v>157</v>
      </c>
      <c r="C2019" s="99" t="s">
        <v>255</v>
      </c>
      <c r="D2019" s="43" t="s">
        <v>164</v>
      </c>
    </row>
    <row r="2020" spans="1:4" hidden="1" x14ac:dyDescent="0.15">
      <c r="A2020" s="43">
        <v>2054</v>
      </c>
      <c r="B2020" s="43" t="s">
        <v>143</v>
      </c>
      <c r="C2020" s="99" t="s">
        <v>255</v>
      </c>
      <c r="D2020" s="43" t="s">
        <v>168</v>
      </c>
    </row>
    <row r="2021" spans="1:4" hidden="1" x14ac:dyDescent="0.15">
      <c r="A2021" s="43">
        <v>2055</v>
      </c>
      <c r="B2021" s="43" t="s">
        <v>161</v>
      </c>
      <c r="C2021" s="99" t="s">
        <v>255</v>
      </c>
      <c r="D2021" s="43" t="s">
        <v>168</v>
      </c>
    </row>
    <row r="2022" spans="1:4" hidden="1" x14ac:dyDescent="0.15">
      <c r="A2022" s="43">
        <v>2056</v>
      </c>
      <c r="B2022" s="43" t="s">
        <v>158</v>
      </c>
      <c r="C2022" s="99" t="s">
        <v>255</v>
      </c>
      <c r="D2022" s="43" t="s">
        <v>168</v>
      </c>
    </row>
    <row r="2023" spans="1:4" hidden="1" x14ac:dyDescent="0.15">
      <c r="A2023" s="43">
        <v>2057</v>
      </c>
      <c r="B2023" s="43" t="s">
        <v>155</v>
      </c>
      <c r="C2023" s="99" t="s">
        <v>255</v>
      </c>
      <c r="D2023" s="43" t="s">
        <v>168</v>
      </c>
    </row>
    <row r="2024" spans="1:4" hidden="1" x14ac:dyDescent="0.15">
      <c r="A2024" s="43">
        <v>2058</v>
      </c>
      <c r="B2024" s="43" t="s">
        <v>161</v>
      </c>
      <c r="C2024" s="99" t="s">
        <v>255</v>
      </c>
      <c r="D2024" s="43" t="s">
        <v>168</v>
      </c>
    </row>
    <row r="2025" spans="1:4" hidden="1" x14ac:dyDescent="0.15">
      <c r="A2025" s="43">
        <v>2059</v>
      </c>
      <c r="B2025" s="43" t="s">
        <v>143</v>
      </c>
      <c r="C2025" s="99" t="s">
        <v>255</v>
      </c>
      <c r="D2025" s="43" t="s">
        <v>168</v>
      </c>
    </row>
    <row r="2026" spans="1:4" hidden="1" x14ac:dyDescent="0.15">
      <c r="A2026" s="43">
        <v>2060</v>
      </c>
      <c r="B2026" s="43" t="s">
        <v>182</v>
      </c>
      <c r="C2026" s="99" t="s">
        <v>255</v>
      </c>
      <c r="D2026" s="43" t="s">
        <v>168</v>
      </c>
    </row>
    <row r="2027" spans="1:4" hidden="1" x14ac:dyDescent="0.15">
      <c r="A2027" s="43">
        <v>2061</v>
      </c>
      <c r="B2027" s="43" t="s">
        <v>152</v>
      </c>
      <c r="C2027" s="99" t="s">
        <v>256</v>
      </c>
      <c r="D2027" s="43" t="s">
        <v>146</v>
      </c>
    </row>
    <row r="2028" spans="1:4" hidden="1" x14ac:dyDescent="0.15">
      <c r="A2028" s="43">
        <v>2066</v>
      </c>
      <c r="B2028" s="43" t="s">
        <v>139</v>
      </c>
      <c r="C2028" s="99" t="s">
        <v>195</v>
      </c>
      <c r="D2028" s="43" t="s">
        <v>173</v>
      </c>
    </row>
    <row r="2029" spans="1:4" hidden="1" x14ac:dyDescent="0.15">
      <c r="A2029" s="43">
        <v>2067</v>
      </c>
      <c r="B2029" s="43" t="s">
        <v>143</v>
      </c>
      <c r="C2029" s="99" t="s">
        <v>195</v>
      </c>
      <c r="D2029" s="43" t="s">
        <v>173</v>
      </c>
    </row>
    <row r="2030" spans="1:4" hidden="1" x14ac:dyDescent="0.15">
      <c r="A2030" s="43">
        <v>2070</v>
      </c>
      <c r="B2030" s="43" t="s">
        <v>147</v>
      </c>
      <c r="C2030" s="99" t="s">
        <v>194</v>
      </c>
      <c r="D2030" s="43" t="s">
        <v>146</v>
      </c>
    </row>
    <row r="2031" spans="1:4" hidden="1" x14ac:dyDescent="0.15">
      <c r="A2031" s="43">
        <v>2071</v>
      </c>
      <c r="B2031" s="43" t="s">
        <v>143</v>
      </c>
      <c r="C2031" s="99" t="s">
        <v>181</v>
      </c>
      <c r="D2031" s="43" t="s">
        <v>173</v>
      </c>
    </row>
    <row r="2032" spans="1:4" hidden="1" x14ac:dyDescent="0.15">
      <c r="A2032" s="43">
        <v>2073</v>
      </c>
      <c r="B2032" s="43" t="s">
        <v>149</v>
      </c>
      <c r="C2032" s="99" t="s">
        <v>183</v>
      </c>
      <c r="D2032" s="43" t="s">
        <v>173</v>
      </c>
    </row>
    <row r="2033" spans="1:4" hidden="1" x14ac:dyDescent="0.15">
      <c r="A2033" s="43">
        <v>2074</v>
      </c>
      <c r="B2033" s="43" t="s">
        <v>150</v>
      </c>
      <c r="C2033" s="99" t="s">
        <v>183</v>
      </c>
      <c r="D2033" s="43" t="s">
        <v>173</v>
      </c>
    </row>
    <row r="2034" spans="1:4" hidden="1" x14ac:dyDescent="0.15">
      <c r="A2034" s="43">
        <v>2075</v>
      </c>
      <c r="B2034" s="43" t="s">
        <v>148</v>
      </c>
      <c r="C2034" s="99" t="s">
        <v>183</v>
      </c>
      <c r="D2034" s="43" t="s">
        <v>173</v>
      </c>
    </row>
    <row r="2035" spans="1:4" hidden="1" x14ac:dyDescent="0.15">
      <c r="A2035" s="43">
        <v>2076</v>
      </c>
      <c r="B2035" s="43" t="s">
        <v>155</v>
      </c>
      <c r="C2035" s="99" t="s">
        <v>183</v>
      </c>
      <c r="D2035" s="43" t="s">
        <v>173</v>
      </c>
    </row>
    <row r="2036" spans="1:4" hidden="1" x14ac:dyDescent="0.15">
      <c r="A2036" s="43">
        <v>2077</v>
      </c>
      <c r="B2036" s="43" t="s">
        <v>161</v>
      </c>
      <c r="C2036" s="99" t="s">
        <v>183</v>
      </c>
      <c r="D2036" s="43" t="s">
        <v>173</v>
      </c>
    </row>
    <row r="2037" spans="1:4" hidden="1" x14ac:dyDescent="0.15">
      <c r="A2037" s="43">
        <v>2078</v>
      </c>
      <c r="B2037" s="43" t="s">
        <v>152</v>
      </c>
      <c r="C2037" s="99" t="s">
        <v>183</v>
      </c>
      <c r="D2037" s="43" t="s">
        <v>173</v>
      </c>
    </row>
    <row r="2038" spans="1:4" hidden="1" x14ac:dyDescent="0.15">
      <c r="A2038" s="43">
        <v>2079</v>
      </c>
      <c r="B2038" s="43" t="s">
        <v>149</v>
      </c>
      <c r="C2038" s="99" t="s">
        <v>183</v>
      </c>
      <c r="D2038" s="43" t="s">
        <v>173</v>
      </c>
    </row>
    <row r="2039" spans="1:4" hidden="1" x14ac:dyDescent="0.15">
      <c r="A2039" s="43">
        <v>2080</v>
      </c>
      <c r="B2039" s="43" t="s">
        <v>186</v>
      </c>
      <c r="C2039" s="99" t="s">
        <v>183</v>
      </c>
      <c r="D2039" s="43" t="s">
        <v>173</v>
      </c>
    </row>
    <row r="2040" spans="1:4" hidden="1" x14ac:dyDescent="0.15">
      <c r="A2040" s="43">
        <v>2081</v>
      </c>
      <c r="B2040" s="43" t="s">
        <v>160</v>
      </c>
      <c r="C2040" s="99" t="s">
        <v>183</v>
      </c>
      <c r="D2040" s="43" t="s">
        <v>173</v>
      </c>
    </row>
    <row r="2041" spans="1:4" hidden="1" x14ac:dyDescent="0.15">
      <c r="A2041" s="43">
        <v>2082</v>
      </c>
      <c r="B2041" s="43" t="s">
        <v>161</v>
      </c>
      <c r="C2041" s="99" t="s">
        <v>183</v>
      </c>
      <c r="D2041" s="43" t="s">
        <v>173</v>
      </c>
    </row>
    <row r="2042" spans="1:4" hidden="1" x14ac:dyDescent="0.15">
      <c r="A2042" s="43">
        <v>2083</v>
      </c>
      <c r="B2042" s="43" t="s">
        <v>149</v>
      </c>
      <c r="C2042" s="99" t="s">
        <v>243</v>
      </c>
      <c r="D2042" s="43" t="s">
        <v>168</v>
      </c>
    </row>
    <row r="2043" spans="1:4" hidden="1" x14ac:dyDescent="0.15">
      <c r="A2043" s="43">
        <v>2084</v>
      </c>
      <c r="B2043" s="43" t="s">
        <v>170</v>
      </c>
      <c r="C2043" s="99" t="s">
        <v>210</v>
      </c>
      <c r="D2043" s="43" t="s">
        <v>168</v>
      </c>
    </row>
    <row r="2044" spans="1:4" hidden="1" x14ac:dyDescent="0.15">
      <c r="A2044" s="43">
        <v>2085</v>
      </c>
      <c r="B2044" s="43" t="s">
        <v>143</v>
      </c>
      <c r="C2044" s="99" t="s">
        <v>210</v>
      </c>
      <c r="D2044" s="43" t="s">
        <v>173</v>
      </c>
    </row>
    <row r="2045" spans="1:4" hidden="1" x14ac:dyDescent="0.15">
      <c r="A2045" s="43">
        <v>2086</v>
      </c>
      <c r="B2045" s="43" t="s">
        <v>166</v>
      </c>
      <c r="C2045" s="99" t="s">
        <v>210</v>
      </c>
      <c r="D2045" s="43" t="s">
        <v>173</v>
      </c>
    </row>
    <row r="2046" spans="1:4" hidden="1" x14ac:dyDescent="0.15">
      <c r="A2046" s="43">
        <v>2087</v>
      </c>
      <c r="B2046" s="43" t="s">
        <v>169</v>
      </c>
      <c r="C2046" s="99" t="s">
        <v>199</v>
      </c>
      <c r="D2046" s="43" t="s">
        <v>173</v>
      </c>
    </row>
    <row r="2047" spans="1:4" hidden="1" x14ac:dyDescent="0.15">
      <c r="A2047" s="43">
        <v>2088</v>
      </c>
      <c r="B2047" s="43" t="s">
        <v>163</v>
      </c>
      <c r="C2047" s="99" t="s">
        <v>199</v>
      </c>
      <c r="D2047" s="43" t="s">
        <v>173</v>
      </c>
    </row>
    <row r="2048" spans="1:4" hidden="1" x14ac:dyDescent="0.15">
      <c r="A2048" s="43">
        <v>2089</v>
      </c>
      <c r="B2048" s="43" t="s">
        <v>143</v>
      </c>
      <c r="C2048" s="99" t="s">
        <v>199</v>
      </c>
      <c r="D2048" s="43" t="s">
        <v>173</v>
      </c>
    </row>
    <row r="2049" spans="1:4" hidden="1" x14ac:dyDescent="0.15">
      <c r="A2049" s="43">
        <v>2090</v>
      </c>
      <c r="B2049" s="43" t="s">
        <v>145</v>
      </c>
      <c r="C2049" s="99" t="s">
        <v>199</v>
      </c>
      <c r="D2049" s="43" t="s">
        <v>173</v>
      </c>
    </row>
    <row r="2050" spans="1:4" hidden="1" x14ac:dyDescent="0.15">
      <c r="A2050" s="43">
        <v>2091</v>
      </c>
      <c r="B2050" s="43" t="s">
        <v>158</v>
      </c>
      <c r="C2050" s="99" t="s">
        <v>199</v>
      </c>
      <c r="D2050" s="43" t="s">
        <v>173</v>
      </c>
    </row>
    <row r="2051" spans="1:4" hidden="1" x14ac:dyDescent="0.15">
      <c r="A2051" s="43">
        <v>2092</v>
      </c>
      <c r="B2051" s="43" t="s">
        <v>169</v>
      </c>
      <c r="C2051" s="99" t="s">
        <v>218</v>
      </c>
      <c r="D2051" s="43" t="s">
        <v>164</v>
      </c>
    </row>
    <row r="2052" spans="1:4" hidden="1" x14ac:dyDescent="0.15">
      <c r="A2052" s="43">
        <v>2093</v>
      </c>
      <c r="B2052" s="43" t="s">
        <v>160</v>
      </c>
      <c r="C2052" s="99" t="s">
        <v>218</v>
      </c>
      <c r="D2052" s="43" t="s">
        <v>173</v>
      </c>
    </row>
    <row r="2053" spans="1:4" hidden="1" x14ac:dyDescent="0.15">
      <c r="A2053" s="43">
        <v>2094</v>
      </c>
      <c r="B2053" s="43" t="s">
        <v>167</v>
      </c>
      <c r="C2053" s="99" t="s">
        <v>229</v>
      </c>
      <c r="D2053" s="43" t="s">
        <v>173</v>
      </c>
    </row>
    <row r="2054" spans="1:4" hidden="1" x14ac:dyDescent="0.15">
      <c r="A2054" s="43">
        <v>2095</v>
      </c>
      <c r="B2054" s="43" t="s">
        <v>165</v>
      </c>
      <c r="C2054" s="99" t="s">
        <v>229</v>
      </c>
      <c r="D2054" s="43" t="s">
        <v>173</v>
      </c>
    </row>
    <row r="2055" spans="1:4" hidden="1" x14ac:dyDescent="0.15">
      <c r="A2055" s="43">
        <v>2096</v>
      </c>
      <c r="B2055" s="43" t="s">
        <v>159</v>
      </c>
      <c r="C2055" s="99" t="s">
        <v>229</v>
      </c>
      <c r="D2055" s="43" t="s">
        <v>173</v>
      </c>
    </row>
    <row r="2056" spans="1:4" hidden="1" x14ac:dyDescent="0.15">
      <c r="A2056" s="43">
        <v>2097</v>
      </c>
      <c r="B2056" s="43" t="s">
        <v>149</v>
      </c>
      <c r="C2056" s="99" t="s">
        <v>232</v>
      </c>
      <c r="D2056" s="43" t="s">
        <v>173</v>
      </c>
    </row>
    <row r="2057" spans="1:4" hidden="1" x14ac:dyDescent="0.15">
      <c r="A2057" s="43">
        <v>2098</v>
      </c>
      <c r="B2057" s="43" t="s">
        <v>155</v>
      </c>
      <c r="C2057" s="99" t="s">
        <v>232</v>
      </c>
      <c r="D2057" s="43" t="s">
        <v>173</v>
      </c>
    </row>
    <row r="2058" spans="1:4" hidden="1" x14ac:dyDescent="0.15">
      <c r="A2058" s="43">
        <v>2099</v>
      </c>
      <c r="B2058" s="43" t="s">
        <v>160</v>
      </c>
      <c r="C2058" s="99" t="s">
        <v>232</v>
      </c>
      <c r="D2058" s="43" t="s">
        <v>173</v>
      </c>
    </row>
    <row r="2059" spans="1:4" hidden="1" x14ac:dyDescent="0.15">
      <c r="A2059" s="43">
        <v>2100</v>
      </c>
      <c r="B2059" s="43" t="s">
        <v>150</v>
      </c>
      <c r="C2059" s="99" t="s">
        <v>232</v>
      </c>
      <c r="D2059" s="43" t="s">
        <v>173</v>
      </c>
    </row>
    <row r="2060" spans="1:4" hidden="1" x14ac:dyDescent="0.15">
      <c r="A2060" s="43">
        <v>2101</v>
      </c>
      <c r="B2060" s="43" t="s">
        <v>143</v>
      </c>
      <c r="C2060" s="99" t="s">
        <v>232</v>
      </c>
      <c r="D2060" s="43" t="s">
        <v>173</v>
      </c>
    </row>
    <row r="2061" spans="1:4" hidden="1" x14ac:dyDescent="0.15">
      <c r="A2061" s="43">
        <v>2102</v>
      </c>
      <c r="B2061" s="43" t="s">
        <v>143</v>
      </c>
      <c r="C2061" s="99" t="s">
        <v>232</v>
      </c>
      <c r="D2061" s="43" t="s">
        <v>173</v>
      </c>
    </row>
    <row r="2062" spans="1:4" hidden="1" x14ac:dyDescent="0.15">
      <c r="A2062" s="43">
        <v>2103</v>
      </c>
      <c r="B2062" s="43" t="s">
        <v>190</v>
      </c>
      <c r="C2062" s="99" t="s">
        <v>232</v>
      </c>
      <c r="D2062" s="43" t="s">
        <v>173</v>
      </c>
    </row>
    <row r="2063" spans="1:4" hidden="1" x14ac:dyDescent="0.15">
      <c r="A2063" s="43">
        <v>2104</v>
      </c>
      <c r="B2063" s="43" t="s">
        <v>142</v>
      </c>
      <c r="C2063" s="99" t="s">
        <v>232</v>
      </c>
      <c r="D2063" s="43" t="s">
        <v>173</v>
      </c>
    </row>
    <row r="2064" spans="1:4" hidden="1" x14ac:dyDescent="0.15">
      <c r="A2064" s="43">
        <v>2105</v>
      </c>
      <c r="B2064" s="43" t="s">
        <v>165</v>
      </c>
      <c r="C2064" s="99" t="s">
        <v>232</v>
      </c>
      <c r="D2064" s="43" t="s">
        <v>173</v>
      </c>
    </row>
    <row r="2065" spans="1:4" hidden="1" x14ac:dyDescent="0.15">
      <c r="A2065" s="43">
        <v>2106</v>
      </c>
      <c r="B2065" s="43" t="s">
        <v>145</v>
      </c>
      <c r="C2065" s="99" t="s">
        <v>232</v>
      </c>
      <c r="D2065" s="43" t="s">
        <v>173</v>
      </c>
    </row>
    <row r="2066" spans="1:4" hidden="1" x14ac:dyDescent="0.15">
      <c r="A2066" s="43">
        <v>2107</v>
      </c>
      <c r="B2066" s="43" t="s">
        <v>161</v>
      </c>
      <c r="C2066" s="99" t="s">
        <v>232</v>
      </c>
      <c r="D2066" s="43" t="s">
        <v>173</v>
      </c>
    </row>
    <row r="2067" spans="1:4" hidden="1" x14ac:dyDescent="0.15">
      <c r="A2067" s="43">
        <v>2108</v>
      </c>
      <c r="B2067" s="43" t="s">
        <v>150</v>
      </c>
      <c r="C2067" s="99" t="s">
        <v>232</v>
      </c>
      <c r="D2067" s="43" t="s">
        <v>173</v>
      </c>
    </row>
    <row r="2068" spans="1:4" hidden="1" x14ac:dyDescent="0.15">
      <c r="A2068" s="43">
        <v>2109</v>
      </c>
      <c r="B2068" s="43" t="s">
        <v>139</v>
      </c>
      <c r="C2068" s="99" t="s">
        <v>233</v>
      </c>
      <c r="D2068" s="43" t="s">
        <v>164</v>
      </c>
    </row>
    <row r="2069" spans="1:4" hidden="1" x14ac:dyDescent="0.15">
      <c r="A2069" s="43">
        <v>2110</v>
      </c>
      <c r="B2069" s="43" t="s">
        <v>143</v>
      </c>
      <c r="C2069" s="99" t="s">
        <v>233</v>
      </c>
      <c r="D2069" s="43" t="s">
        <v>168</v>
      </c>
    </row>
    <row r="2070" spans="1:4" hidden="1" x14ac:dyDescent="0.15">
      <c r="A2070" s="43">
        <v>2111</v>
      </c>
      <c r="B2070" s="43" t="s">
        <v>143</v>
      </c>
      <c r="C2070" s="99" t="s">
        <v>233</v>
      </c>
      <c r="D2070" s="43" t="s">
        <v>173</v>
      </c>
    </row>
    <row r="2071" spans="1:4" hidden="1" x14ac:dyDescent="0.15">
      <c r="A2071" s="43">
        <v>2112</v>
      </c>
      <c r="B2071" s="43" t="s">
        <v>152</v>
      </c>
      <c r="C2071" s="99" t="s">
        <v>233</v>
      </c>
      <c r="D2071" s="43" t="s">
        <v>173</v>
      </c>
    </row>
    <row r="2072" spans="1:4" hidden="1" x14ac:dyDescent="0.15">
      <c r="A2072" s="43">
        <v>2113</v>
      </c>
      <c r="B2072" s="43" t="s">
        <v>169</v>
      </c>
      <c r="C2072" s="99" t="s">
        <v>240</v>
      </c>
      <c r="D2072" s="43" t="s">
        <v>173</v>
      </c>
    </row>
    <row r="2073" spans="1:4" hidden="1" x14ac:dyDescent="0.15">
      <c r="A2073" s="43">
        <v>2114</v>
      </c>
      <c r="B2073" s="43" t="s">
        <v>139</v>
      </c>
      <c r="C2073" s="99" t="s">
        <v>201</v>
      </c>
      <c r="D2073" s="43" t="s">
        <v>173</v>
      </c>
    </row>
    <row r="2074" spans="1:4" hidden="1" x14ac:dyDescent="0.15">
      <c r="A2074" s="43">
        <v>2115</v>
      </c>
      <c r="B2074" s="43" t="s">
        <v>150</v>
      </c>
      <c r="C2074" s="99" t="s">
        <v>201</v>
      </c>
      <c r="D2074" s="43" t="s">
        <v>173</v>
      </c>
    </row>
    <row r="2075" spans="1:4" hidden="1" x14ac:dyDescent="0.15">
      <c r="A2075" s="43">
        <v>2116</v>
      </c>
      <c r="B2075" s="43" t="s">
        <v>144</v>
      </c>
      <c r="C2075" s="99" t="s">
        <v>201</v>
      </c>
      <c r="D2075" s="43" t="s">
        <v>173</v>
      </c>
    </row>
    <row r="2076" spans="1:4" hidden="1" x14ac:dyDescent="0.15">
      <c r="A2076" s="43">
        <v>2117</v>
      </c>
      <c r="B2076" s="43" t="s">
        <v>158</v>
      </c>
      <c r="C2076" s="99" t="s">
        <v>201</v>
      </c>
      <c r="D2076" s="43" t="s">
        <v>173</v>
      </c>
    </row>
    <row r="2077" spans="1:4" hidden="1" x14ac:dyDescent="0.15">
      <c r="A2077" s="43">
        <v>2118</v>
      </c>
      <c r="B2077" s="43" t="s">
        <v>167</v>
      </c>
      <c r="C2077" s="99" t="s">
        <v>201</v>
      </c>
      <c r="D2077" s="43" t="s">
        <v>173</v>
      </c>
    </row>
    <row r="2078" spans="1:4" hidden="1" x14ac:dyDescent="0.15">
      <c r="A2078" s="43">
        <v>2119</v>
      </c>
      <c r="B2078" s="43" t="s">
        <v>169</v>
      </c>
      <c r="C2078" s="99" t="s">
        <v>201</v>
      </c>
      <c r="D2078" s="43" t="s">
        <v>173</v>
      </c>
    </row>
    <row r="2079" spans="1:4" hidden="1" x14ac:dyDescent="0.15">
      <c r="A2079" s="43">
        <v>2120</v>
      </c>
      <c r="B2079" s="43" t="s">
        <v>157</v>
      </c>
      <c r="C2079" s="99" t="s">
        <v>201</v>
      </c>
      <c r="D2079" s="43" t="s">
        <v>173</v>
      </c>
    </row>
    <row r="2080" spans="1:4" hidden="1" x14ac:dyDescent="0.15">
      <c r="A2080" s="43">
        <v>2121</v>
      </c>
      <c r="B2080" s="43" t="s">
        <v>171</v>
      </c>
      <c r="C2080" s="99" t="s">
        <v>201</v>
      </c>
      <c r="D2080" s="43" t="s">
        <v>173</v>
      </c>
    </row>
    <row r="2081" spans="1:4" hidden="1" x14ac:dyDescent="0.15">
      <c r="A2081" s="43">
        <v>2122</v>
      </c>
      <c r="B2081" s="43" t="s">
        <v>158</v>
      </c>
      <c r="C2081" s="99" t="s">
        <v>201</v>
      </c>
      <c r="D2081" s="43" t="s">
        <v>173</v>
      </c>
    </row>
    <row r="2082" spans="1:4" hidden="1" x14ac:dyDescent="0.15">
      <c r="A2082" s="43">
        <v>2123</v>
      </c>
      <c r="B2082" s="43" t="s">
        <v>148</v>
      </c>
      <c r="C2082" s="99" t="s">
        <v>201</v>
      </c>
      <c r="D2082" s="43" t="s">
        <v>173</v>
      </c>
    </row>
    <row r="2083" spans="1:4" hidden="1" x14ac:dyDescent="0.15">
      <c r="A2083" s="43">
        <v>2124</v>
      </c>
      <c r="B2083" s="43" t="s">
        <v>167</v>
      </c>
      <c r="C2083" s="99" t="s">
        <v>201</v>
      </c>
      <c r="D2083" s="43" t="s">
        <v>173</v>
      </c>
    </row>
    <row r="2084" spans="1:4" hidden="1" x14ac:dyDescent="0.15">
      <c r="A2084" s="43">
        <v>2125</v>
      </c>
      <c r="B2084" s="43" t="s">
        <v>150</v>
      </c>
      <c r="C2084" s="99" t="s">
        <v>201</v>
      </c>
      <c r="D2084" s="43" t="s">
        <v>173</v>
      </c>
    </row>
    <row r="2085" spans="1:4" hidden="1" x14ac:dyDescent="0.15">
      <c r="A2085" s="43">
        <v>2126</v>
      </c>
      <c r="B2085" s="43" t="s">
        <v>142</v>
      </c>
      <c r="C2085" s="99" t="s">
        <v>201</v>
      </c>
      <c r="D2085" s="43" t="s">
        <v>173</v>
      </c>
    </row>
    <row r="2086" spans="1:4" hidden="1" x14ac:dyDescent="0.15">
      <c r="A2086" s="43">
        <v>2127</v>
      </c>
      <c r="B2086" s="43" t="s">
        <v>151</v>
      </c>
      <c r="C2086" s="99" t="s">
        <v>201</v>
      </c>
      <c r="D2086" s="43" t="s">
        <v>173</v>
      </c>
    </row>
    <row r="2087" spans="1:4" hidden="1" x14ac:dyDescent="0.15">
      <c r="A2087" s="43">
        <v>2128</v>
      </c>
      <c r="B2087" s="43" t="s">
        <v>149</v>
      </c>
      <c r="C2087" s="99" t="s">
        <v>201</v>
      </c>
      <c r="D2087" s="43" t="s">
        <v>173</v>
      </c>
    </row>
    <row r="2088" spans="1:4" hidden="1" x14ac:dyDescent="0.15">
      <c r="A2088" s="43">
        <v>2129</v>
      </c>
      <c r="B2088" s="43" t="s">
        <v>145</v>
      </c>
      <c r="C2088" s="99" t="s">
        <v>202</v>
      </c>
      <c r="D2088" s="43" t="s">
        <v>173</v>
      </c>
    </row>
    <row r="2089" spans="1:4" hidden="1" x14ac:dyDescent="0.15">
      <c r="A2089" s="43">
        <v>2130</v>
      </c>
      <c r="B2089" s="43" t="s">
        <v>155</v>
      </c>
      <c r="C2089" s="99" t="s">
        <v>202</v>
      </c>
      <c r="D2089" s="43" t="s">
        <v>173</v>
      </c>
    </row>
    <row r="2090" spans="1:4" hidden="1" x14ac:dyDescent="0.15">
      <c r="A2090" s="43">
        <v>2131</v>
      </c>
      <c r="B2090" s="43" t="s">
        <v>157</v>
      </c>
      <c r="C2090" s="99" t="s">
        <v>202</v>
      </c>
      <c r="D2090" s="43" t="s">
        <v>173</v>
      </c>
    </row>
    <row r="2091" spans="1:4" hidden="1" x14ac:dyDescent="0.15">
      <c r="A2091" s="43">
        <v>2132</v>
      </c>
      <c r="B2091" s="43" t="s">
        <v>161</v>
      </c>
      <c r="C2091" s="99" t="s">
        <v>202</v>
      </c>
      <c r="D2091" s="43" t="s">
        <v>173</v>
      </c>
    </row>
    <row r="2092" spans="1:4" hidden="1" x14ac:dyDescent="0.15">
      <c r="A2092" s="43">
        <v>2133</v>
      </c>
      <c r="B2092" s="43" t="s">
        <v>167</v>
      </c>
      <c r="C2092" s="99" t="s">
        <v>198</v>
      </c>
      <c r="D2092" s="43" t="s">
        <v>173</v>
      </c>
    </row>
    <row r="2093" spans="1:4" hidden="1" x14ac:dyDescent="0.15">
      <c r="A2093" s="43">
        <v>2134</v>
      </c>
      <c r="B2093" s="43" t="s">
        <v>144</v>
      </c>
      <c r="C2093" s="99" t="s">
        <v>198</v>
      </c>
      <c r="D2093" s="43" t="s">
        <v>173</v>
      </c>
    </row>
    <row r="2094" spans="1:4" hidden="1" x14ac:dyDescent="0.15">
      <c r="A2094" s="43">
        <v>2135</v>
      </c>
      <c r="B2094" s="43" t="s">
        <v>149</v>
      </c>
      <c r="C2094" s="99" t="s">
        <v>198</v>
      </c>
      <c r="D2094" s="43" t="s">
        <v>173</v>
      </c>
    </row>
    <row r="2095" spans="1:4" hidden="1" x14ac:dyDescent="0.15">
      <c r="A2095" s="43">
        <v>2136</v>
      </c>
      <c r="B2095" s="43" t="s">
        <v>151</v>
      </c>
      <c r="C2095" s="99" t="s">
        <v>198</v>
      </c>
      <c r="D2095" s="43" t="s">
        <v>173</v>
      </c>
    </row>
    <row r="2096" spans="1:4" hidden="1" x14ac:dyDescent="0.15">
      <c r="A2096" s="43">
        <v>2137</v>
      </c>
      <c r="B2096" s="43" t="s">
        <v>148</v>
      </c>
      <c r="C2096" s="99" t="s">
        <v>198</v>
      </c>
      <c r="D2096" s="43" t="s">
        <v>173</v>
      </c>
    </row>
    <row r="2097" spans="1:4" hidden="1" x14ac:dyDescent="0.15">
      <c r="A2097" s="43">
        <v>2138</v>
      </c>
      <c r="B2097" s="43" t="s">
        <v>157</v>
      </c>
      <c r="C2097" s="99" t="s">
        <v>198</v>
      </c>
      <c r="D2097" s="43" t="s">
        <v>173</v>
      </c>
    </row>
    <row r="2098" spans="1:4" hidden="1" x14ac:dyDescent="0.15">
      <c r="A2098" s="43">
        <v>2139</v>
      </c>
      <c r="B2098" s="43" t="s">
        <v>148</v>
      </c>
      <c r="C2098" s="99" t="s">
        <v>198</v>
      </c>
      <c r="D2098" s="43" t="s">
        <v>173</v>
      </c>
    </row>
    <row r="2099" spans="1:4" hidden="1" x14ac:dyDescent="0.15">
      <c r="A2099" s="43">
        <v>2140</v>
      </c>
      <c r="B2099" s="43" t="s">
        <v>170</v>
      </c>
      <c r="C2099" s="99" t="s">
        <v>198</v>
      </c>
      <c r="D2099" s="43" t="s">
        <v>173</v>
      </c>
    </row>
    <row r="2100" spans="1:4" hidden="1" x14ac:dyDescent="0.15">
      <c r="A2100" s="43">
        <v>2141</v>
      </c>
      <c r="B2100" s="43" t="s">
        <v>155</v>
      </c>
      <c r="C2100" s="99" t="s">
        <v>210</v>
      </c>
      <c r="D2100" s="43" t="s">
        <v>173</v>
      </c>
    </row>
    <row r="2101" spans="1:4" hidden="1" x14ac:dyDescent="0.15">
      <c r="A2101" s="43">
        <v>2142</v>
      </c>
      <c r="B2101" s="43" t="s">
        <v>147</v>
      </c>
      <c r="C2101" s="99" t="s">
        <v>187</v>
      </c>
      <c r="D2101" s="43" t="s">
        <v>173</v>
      </c>
    </row>
    <row r="2102" spans="1:4" hidden="1" x14ac:dyDescent="0.15">
      <c r="A2102" s="43">
        <v>2143</v>
      </c>
      <c r="B2102" s="43" t="s">
        <v>165</v>
      </c>
      <c r="C2102" s="99" t="s">
        <v>195</v>
      </c>
      <c r="D2102" s="43" t="s">
        <v>173</v>
      </c>
    </row>
    <row r="2103" spans="1:4" hidden="1" x14ac:dyDescent="0.15">
      <c r="A2103" s="43">
        <v>2144</v>
      </c>
      <c r="B2103" s="43" t="s">
        <v>172</v>
      </c>
      <c r="C2103" s="99" t="s">
        <v>195</v>
      </c>
      <c r="D2103" s="43" t="s">
        <v>173</v>
      </c>
    </row>
    <row r="2104" spans="1:4" hidden="1" x14ac:dyDescent="0.15">
      <c r="A2104" s="43">
        <v>2145</v>
      </c>
      <c r="B2104" s="43" t="s">
        <v>145</v>
      </c>
      <c r="C2104" s="99" t="s">
        <v>195</v>
      </c>
      <c r="D2104" s="43" t="s">
        <v>173</v>
      </c>
    </row>
    <row r="2105" spans="1:4" hidden="1" x14ac:dyDescent="0.15">
      <c r="A2105" s="43">
        <v>2146</v>
      </c>
      <c r="B2105" s="43" t="s">
        <v>174</v>
      </c>
      <c r="C2105" s="99" t="s">
        <v>195</v>
      </c>
      <c r="D2105" s="43" t="s">
        <v>173</v>
      </c>
    </row>
    <row r="2106" spans="1:4" hidden="1" x14ac:dyDescent="0.15">
      <c r="A2106" s="43">
        <v>2147</v>
      </c>
      <c r="B2106" s="43" t="s">
        <v>147</v>
      </c>
      <c r="C2106" s="99" t="s">
        <v>195</v>
      </c>
      <c r="D2106" s="43" t="s">
        <v>173</v>
      </c>
    </row>
    <row r="2107" spans="1:4" hidden="1" x14ac:dyDescent="0.15">
      <c r="A2107" s="43">
        <v>2148</v>
      </c>
      <c r="B2107" s="43" t="s">
        <v>160</v>
      </c>
      <c r="C2107" s="99" t="s">
        <v>195</v>
      </c>
      <c r="D2107" s="43" t="s">
        <v>173</v>
      </c>
    </row>
    <row r="2108" spans="1:4" hidden="1" x14ac:dyDescent="0.15">
      <c r="A2108" s="43">
        <v>2149</v>
      </c>
      <c r="B2108" s="43" t="s">
        <v>142</v>
      </c>
      <c r="C2108" s="99" t="s">
        <v>195</v>
      </c>
      <c r="D2108" s="43" t="s">
        <v>173</v>
      </c>
    </row>
    <row r="2109" spans="1:4" hidden="1" x14ac:dyDescent="0.15">
      <c r="A2109" s="43">
        <v>2150</v>
      </c>
      <c r="B2109" s="43" t="s">
        <v>171</v>
      </c>
      <c r="C2109" s="99" t="s">
        <v>195</v>
      </c>
      <c r="D2109" s="43" t="s">
        <v>173</v>
      </c>
    </row>
    <row r="2110" spans="1:4" hidden="1" x14ac:dyDescent="0.15">
      <c r="A2110" s="43">
        <v>2151</v>
      </c>
      <c r="B2110" s="43" t="s">
        <v>174</v>
      </c>
      <c r="C2110" s="99" t="s">
        <v>195</v>
      </c>
      <c r="D2110" s="43" t="s">
        <v>173</v>
      </c>
    </row>
    <row r="2111" spans="1:4" hidden="1" x14ac:dyDescent="0.15">
      <c r="A2111" s="43">
        <v>2152</v>
      </c>
      <c r="B2111" s="43" t="s">
        <v>149</v>
      </c>
      <c r="C2111" s="99" t="s">
        <v>195</v>
      </c>
      <c r="D2111" s="43" t="s">
        <v>173</v>
      </c>
    </row>
    <row r="2112" spans="1:4" hidden="1" x14ac:dyDescent="0.15">
      <c r="A2112" s="43">
        <v>2153</v>
      </c>
      <c r="B2112" s="43" t="s">
        <v>158</v>
      </c>
      <c r="C2112" s="99" t="s">
        <v>195</v>
      </c>
      <c r="D2112" s="43" t="s">
        <v>173</v>
      </c>
    </row>
    <row r="2113" spans="1:4" hidden="1" x14ac:dyDescent="0.15">
      <c r="A2113" s="43">
        <v>2154</v>
      </c>
      <c r="B2113" s="43" t="s">
        <v>148</v>
      </c>
      <c r="C2113" s="99" t="s">
        <v>204</v>
      </c>
      <c r="D2113" s="43" t="s">
        <v>173</v>
      </c>
    </row>
    <row r="2114" spans="1:4" hidden="1" x14ac:dyDescent="0.15">
      <c r="A2114" s="43">
        <v>2155</v>
      </c>
      <c r="B2114" s="43" t="s">
        <v>156</v>
      </c>
      <c r="C2114" s="99" t="s">
        <v>181</v>
      </c>
      <c r="D2114" s="43" t="s">
        <v>173</v>
      </c>
    </row>
    <row r="2115" spans="1:4" hidden="1" x14ac:dyDescent="0.15">
      <c r="A2115" s="43">
        <v>2156</v>
      </c>
      <c r="B2115" s="43" t="s">
        <v>155</v>
      </c>
      <c r="C2115" s="99" t="s">
        <v>181</v>
      </c>
      <c r="D2115" s="43" t="s">
        <v>173</v>
      </c>
    </row>
    <row r="2116" spans="1:4" hidden="1" x14ac:dyDescent="0.15">
      <c r="A2116" s="43">
        <v>2157</v>
      </c>
      <c r="B2116" s="43" t="s">
        <v>160</v>
      </c>
      <c r="C2116" s="99" t="s">
        <v>181</v>
      </c>
      <c r="D2116" s="43" t="s">
        <v>173</v>
      </c>
    </row>
    <row r="2117" spans="1:4" hidden="1" x14ac:dyDescent="0.15">
      <c r="A2117" s="43">
        <v>2158</v>
      </c>
      <c r="B2117" s="43" t="s">
        <v>139</v>
      </c>
      <c r="C2117" s="99" t="s">
        <v>181</v>
      </c>
      <c r="D2117" s="43" t="s">
        <v>173</v>
      </c>
    </row>
    <row r="2118" spans="1:4" hidden="1" x14ac:dyDescent="0.15">
      <c r="A2118" s="43">
        <v>2159</v>
      </c>
      <c r="B2118" s="43" t="s">
        <v>159</v>
      </c>
      <c r="C2118" s="99" t="s">
        <v>181</v>
      </c>
      <c r="D2118" s="43" t="s">
        <v>173</v>
      </c>
    </row>
    <row r="2119" spans="1:4" hidden="1" x14ac:dyDescent="0.15">
      <c r="A2119" s="43">
        <v>2160</v>
      </c>
      <c r="B2119" s="43" t="s">
        <v>167</v>
      </c>
      <c r="C2119" s="99" t="s">
        <v>181</v>
      </c>
      <c r="D2119" s="43" t="s">
        <v>173</v>
      </c>
    </row>
    <row r="2120" spans="1:4" hidden="1" x14ac:dyDescent="0.15">
      <c r="A2120" s="43">
        <v>2161</v>
      </c>
      <c r="B2120" s="43" t="s">
        <v>160</v>
      </c>
      <c r="C2120" s="99" t="s">
        <v>214</v>
      </c>
      <c r="D2120" s="43" t="s">
        <v>173</v>
      </c>
    </row>
    <row r="2121" spans="1:4" hidden="1" x14ac:dyDescent="0.15">
      <c r="A2121" s="43">
        <v>2162</v>
      </c>
      <c r="B2121" s="43" t="s">
        <v>156</v>
      </c>
      <c r="C2121" s="99" t="s">
        <v>214</v>
      </c>
      <c r="D2121" s="43" t="s">
        <v>173</v>
      </c>
    </row>
    <row r="2122" spans="1:4" hidden="1" x14ac:dyDescent="0.15">
      <c r="A2122" s="43">
        <v>2163</v>
      </c>
      <c r="B2122" s="43" t="s">
        <v>169</v>
      </c>
      <c r="C2122" s="99" t="s">
        <v>214</v>
      </c>
      <c r="D2122" s="43" t="s">
        <v>173</v>
      </c>
    </row>
    <row r="2123" spans="1:4" hidden="1" x14ac:dyDescent="0.15">
      <c r="A2123" s="43">
        <v>2164</v>
      </c>
      <c r="B2123" s="43" t="s">
        <v>150</v>
      </c>
      <c r="C2123" s="99" t="s">
        <v>214</v>
      </c>
      <c r="D2123" s="43" t="s">
        <v>173</v>
      </c>
    </row>
    <row r="2124" spans="1:4" hidden="1" x14ac:dyDescent="0.15">
      <c r="A2124" s="43">
        <v>2165</v>
      </c>
      <c r="B2124" s="43" t="s">
        <v>169</v>
      </c>
      <c r="C2124" s="99" t="s">
        <v>214</v>
      </c>
      <c r="D2124" s="43" t="s">
        <v>173</v>
      </c>
    </row>
    <row r="2125" spans="1:4" hidden="1" x14ac:dyDescent="0.15">
      <c r="A2125" s="43">
        <v>2166</v>
      </c>
      <c r="B2125" s="43" t="s">
        <v>147</v>
      </c>
      <c r="C2125" s="99" t="s">
        <v>214</v>
      </c>
      <c r="D2125" s="43" t="s">
        <v>173</v>
      </c>
    </row>
    <row r="2126" spans="1:4" hidden="1" x14ac:dyDescent="0.15">
      <c r="A2126" s="43">
        <v>2167</v>
      </c>
      <c r="B2126" s="43" t="s">
        <v>158</v>
      </c>
      <c r="C2126" s="99" t="s">
        <v>214</v>
      </c>
      <c r="D2126" s="43" t="s">
        <v>173</v>
      </c>
    </row>
    <row r="2127" spans="1:4" hidden="1" x14ac:dyDescent="0.15">
      <c r="A2127" s="43">
        <v>2168</v>
      </c>
      <c r="B2127" s="43" t="s">
        <v>159</v>
      </c>
      <c r="C2127" s="99" t="s">
        <v>203</v>
      </c>
      <c r="D2127" s="43" t="s">
        <v>173</v>
      </c>
    </row>
    <row r="2128" spans="1:4" hidden="1" x14ac:dyDescent="0.15">
      <c r="A2128" s="43">
        <v>2169</v>
      </c>
      <c r="B2128" s="43" t="s">
        <v>160</v>
      </c>
      <c r="C2128" s="99" t="s">
        <v>203</v>
      </c>
      <c r="D2128" s="43" t="s">
        <v>173</v>
      </c>
    </row>
    <row r="2129" spans="1:4" hidden="1" x14ac:dyDescent="0.15">
      <c r="A2129" s="43">
        <v>2170</v>
      </c>
      <c r="B2129" s="43" t="s">
        <v>147</v>
      </c>
      <c r="C2129" s="99" t="s">
        <v>203</v>
      </c>
      <c r="D2129" s="43" t="s">
        <v>173</v>
      </c>
    </row>
    <row r="2130" spans="1:4" hidden="1" x14ac:dyDescent="0.15">
      <c r="A2130" s="43">
        <v>2171</v>
      </c>
      <c r="B2130" s="43" t="s">
        <v>144</v>
      </c>
      <c r="C2130" s="99" t="s">
        <v>254</v>
      </c>
      <c r="D2130" s="43" t="s">
        <v>173</v>
      </c>
    </row>
    <row r="2131" spans="1:4" hidden="1" x14ac:dyDescent="0.15">
      <c r="A2131" s="43">
        <v>2172</v>
      </c>
      <c r="B2131" s="43" t="s">
        <v>158</v>
      </c>
      <c r="C2131" s="99" t="s">
        <v>254</v>
      </c>
      <c r="D2131" s="43" t="s">
        <v>173</v>
      </c>
    </row>
    <row r="2132" spans="1:4" hidden="1" x14ac:dyDescent="0.15">
      <c r="A2132" s="43">
        <v>2173</v>
      </c>
      <c r="B2132" s="43" t="s">
        <v>148</v>
      </c>
      <c r="C2132" s="99" t="s">
        <v>254</v>
      </c>
      <c r="D2132" s="43" t="s">
        <v>173</v>
      </c>
    </row>
    <row r="2133" spans="1:4" hidden="1" x14ac:dyDescent="0.15">
      <c r="A2133" s="43">
        <v>2174</v>
      </c>
      <c r="B2133" s="43" t="s">
        <v>142</v>
      </c>
      <c r="C2133" s="99" t="s">
        <v>254</v>
      </c>
      <c r="D2133" s="43" t="s">
        <v>173</v>
      </c>
    </row>
    <row r="2134" spans="1:4" hidden="1" x14ac:dyDescent="0.15">
      <c r="A2134" s="43">
        <v>2175</v>
      </c>
      <c r="B2134" s="43" t="s">
        <v>152</v>
      </c>
      <c r="C2134" s="99" t="s">
        <v>253</v>
      </c>
      <c r="D2134" s="43" t="s">
        <v>173</v>
      </c>
    </row>
    <row r="2135" spans="1:4" hidden="1" x14ac:dyDescent="0.15">
      <c r="A2135" s="43">
        <v>2176</v>
      </c>
      <c r="B2135" s="43" t="s">
        <v>172</v>
      </c>
      <c r="C2135" s="99" t="s">
        <v>253</v>
      </c>
      <c r="D2135" s="43" t="s">
        <v>173</v>
      </c>
    </row>
    <row r="2136" spans="1:4" hidden="1" x14ac:dyDescent="0.15">
      <c r="A2136" s="43">
        <v>2177</v>
      </c>
      <c r="B2136" s="43" t="s">
        <v>144</v>
      </c>
      <c r="C2136" s="99" t="s">
        <v>253</v>
      </c>
      <c r="D2136" s="43" t="s">
        <v>173</v>
      </c>
    </row>
    <row r="2137" spans="1:4" hidden="1" x14ac:dyDescent="0.15">
      <c r="A2137" s="43">
        <v>2178</v>
      </c>
      <c r="B2137" s="43" t="s">
        <v>165</v>
      </c>
      <c r="C2137" s="99" t="s">
        <v>253</v>
      </c>
      <c r="D2137" s="43" t="s">
        <v>173</v>
      </c>
    </row>
    <row r="2138" spans="1:4" hidden="1" x14ac:dyDescent="0.15">
      <c r="A2138" s="43">
        <v>2179</v>
      </c>
      <c r="B2138" s="43" t="s">
        <v>147</v>
      </c>
      <c r="C2138" s="99" t="s">
        <v>253</v>
      </c>
      <c r="D2138" s="43" t="s">
        <v>173</v>
      </c>
    </row>
    <row r="2139" spans="1:4" hidden="1" x14ac:dyDescent="0.15">
      <c r="A2139" s="43">
        <v>2180</v>
      </c>
      <c r="B2139" s="43" t="s">
        <v>145</v>
      </c>
      <c r="C2139" s="99" t="s">
        <v>253</v>
      </c>
      <c r="D2139" s="43" t="s">
        <v>173</v>
      </c>
    </row>
    <row r="2140" spans="1:4" hidden="1" x14ac:dyDescent="0.15">
      <c r="A2140" s="43">
        <v>2181</v>
      </c>
      <c r="B2140" s="43" t="s">
        <v>147</v>
      </c>
      <c r="C2140" s="99" t="s">
        <v>253</v>
      </c>
      <c r="D2140" s="43" t="s">
        <v>173</v>
      </c>
    </row>
    <row r="2141" spans="1:4" hidden="1" x14ac:dyDescent="0.15">
      <c r="A2141" s="43">
        <v>2182</v>
      </c>
      <c r="B2141" s="43" t="s">
        <v>160</v>
      </c>
      <c r="C2141" s="99" t="s">
        <v>253</v>
      </c>
      <c r="D2141" s="43" t="s">
        <v>173</v>
      </c>
    </row>
    <row r="2142" spans="1:4" hidden="1" x14ac:dyDescent="0.15">
      <c r="A2142" s="43">
        <v>2183</v>
      </c>
      <c r="B2142" s="43" t="s">
        <v>182</v>
      </c>
      <c r="C2142" s="99" t="s">
        <v>253</v>
      </c>
      <c r="D2142" s="43" t="s">
        <v>173</v>
      </c>
    </row>
    <row r="2143" spans="1:4" hidden="1" x14ac:dyDescent="0.15">
      <c r="A2143" s="43">
        <v>2184</v>
      </c>
      <c r="B2143" s="43" t="s">
        <v>156</v>
      </c>
      <c r="C2143" s="99" t="s">
        <v>253</v>
      </c>
      <c r="D2143" s="43" t="s">
        <v>173</v>
      </c>
    </row>
    <row r="2144" spans="1:4" hidden="1" x14ac:dyDescent="0.15">
      <c r="A2144" s="43">
        <v>2185</v>
      </c>
      <c r="B2144" s="43" t="s">
        <v>155</v>
      </c>
      <c r="C2144" s="99" t="s">
        <v>253</v>
      </c>
      <c r="D2144" s="43" t="s">
        <v>173</v>
      </c>
    </row>
    <row r="2145" spans="1:4" hidden="1" x14ac:dyDescent="0.15">
      <c r="A2145" s="43">
        <v>2186</v>
      </c>
      <c r="B2145" s="43" t="s">
        <v>156</v>
      </c>
      <c r="C2145" s="99" t="s">
        <v>253</v>
      </c>
      <c r="D2145" s="43" t="s">
        <v>176</v>
      </c>
    </row>
    <row r="2146" spans="1:4" hidden="1" x14ac:dyDescent="0.15">
      <c r="A2146" s="43">
        <v>2187</v>
      </c>
      <c r="B2146" s="43" t="s">
        <v>149</v>
      </c>
      <c r="C2146" s="99" t="s">
        <v>235</v>
      </c>
      <c r="D2146" s="43" t="s">
        <v>252</v>
      </c>
    </row>
    <row r="2147" spans="1:4" hidden="1" x14ac:dyDescent="0.15">
      <c r="A2147" s="43">
        <v>2188</v>
      </c>
      <c r="B2147" s="43" t="s">
        <v>155</v>
      </c>
      <c r="C2147" s="99" t="s">
        <v>235</v>
      </c>
      <c r="D2147" s="43" t="s">
        <v>252</v>
      </c>
    </row>
    <row r="2148" spans="1:4" hidden="1" x14ac:dyDescent="0.15">
      <c r="A2148" s="43">
        <v>2189</v>
      </c>
      <c r="B2148" s="43" t="s">
        <v>158</v>
      </c>
      <c r="C2148" s="99" t="s">
        <v>235</v>
      </c>
      <c r="D2148" s="43" t="s">
        <v>252</v>
      </c>
    </row>
    <row r="2149" spans="1:4" hidden="1" x14ac:dyDescent="0.15">
      <c r="A2149" s="43">
        <v>2190</v>
      </c>
      <c r="B2149" s="43" t="s">
        <v>158</v>
      </c>
      <c r="C2149" s="99" t="s">
        <v>226</v>
      </c>
      <c r="D2149" s="43" t="s">
        <v>173</v>
      </c>
    </row>
    <row r="2150" spans="1:4" hidden="1" x14ac:dyDescent="0.15">
      <c r="A2150" s="43">
        <v>2191</v>
      </c>
      <c r="B2150" s="43" t="s">
        <v>157</v>
      </c>
      <c r="C2150" s="99" t="s">
        <v>240</v>
      </c>
      <c r="D2150" s="43" t="s">
        <v>173</v>
      </c>
    </row>
    <row r="2151" spans="1:4" hidden="1" x14ac:dyDescent="0.15">
      <c r="A2151" s="43">
        <v>2192</v>
      </c>
      <c r="B2151" s="43" t="s">
        <v>163</v>
      </c>
      <c r="C2151" s="99" t="s">
        <v>223</v>
      </c>
      <c r="D2151" s="43" t="s">
        <v>173</v>
      </c>
    </row>
    <row r="2152" spans="1:4" hidden="1" x14ac:dyDescent="0.15">
      <c r="A2152" s="43">
        <v>2193</v>
      </c>
      <c r="B2152" s="43" t="s">
        <v>147</v>
      </c>
      <c r="C2152" s="99" t="s">
        <v>255</v>
      </c>
      <c r="D2152" s="43" t="s">
        <v>173</v>
      </c>
    </row>
    <row r="2153" spans="1:4" hidden="1" x14ac:dyDescent="0.15">
      <c r="A2153" s="43">
        <v>2194</v>
      </c>
      <c r="B2153" s="43" t="s">
        <v>143</v>
      </c>
      <c r="C2153" s="99" t="s">
        <v>255</v>
      </c>
      <c r="D2153" s="43" t="s">
        <v>173</v>
      </c>
    </row>
    <row r="2154" spans="1:4" hidden="1" x14ac:dyDescent="0.15">
      <c r="A2154" s="43">
        <v>2195</v>
      </c>
      <c r="B2154" s="43" t="s">
        <v>157</v>
      </c>
      <c r="C2154" s="99" t="s">
        <v>255</v>
      </c>
      <c r="D2154" s="43" t="s">
        <v>173</v>
      </c>
    </row>
    <row r="2155" spans="1:4" hidden="1" x14ac:dyDescent="0.15">
      <c r="A2155" s="43">
        <v>2196</v>
      </c>
      <c r="B2155" s="43" t="s">
        <v>157</v>
      </c>
      <c r="C2155" s="99" t="s">
        <v>255</v>
      </c>
      <c r="D2155" s="43" t="s">
        <v>173</v>
      </c>
    </row>
    <row r="2156" spans="1:4" hidden="1" x14ac:dyDescent="0.15">
      <c r="A2156" s="43">
        <v>2197</v>
      </c>
      <c r="B2156" s="43" t="s">
        <v>150</v>
      </c>
      <c r="C2156" s="99" t="s">
        <v>255</v>
      </c>
      <c r="D2156" s="43" t="s">
        <v>173</v>
      </c>
    </row>
    <row r="2157" spans="1:4" hidden="1" x14ac:dyDescent="0.15">
      <c r="A2157" s="43">
        <v>2198</v>
      </c>
      <c r="B2157" s="43" t="s">
        <v>144</v>
      </c>
      <c r="C2157" s="99" t="s">
        <v>183</v>
      </c>
      <c r="D2157" s="43" t="s">
        <v>173</v>
      </c>
    </row>
    <row r="2158" spans="1:4" hidden="1" x14ac:dyDescent="0.15">
      <c r="A2158" s="43">
        <v>2199</v>
      </c>
      <c r="B2158" s="43" t="s">
        <v>149</v>
      </c>
      <c r="C2158" s="99" t="s">
        <v>183</v>
      </c>
      <c r="D2158" s="43" t="s">
        <v>173</v>
      </c>
    </row>
    <row r="2159" spans="1:4" hidden="1" x14ac:dyDescent="0.15">
      <c r="A2159" s="43">
        <v>2200</v>
      </c>
      <c r="B2159" s="43" t="s">
        <v>155</v>
      </c>
      <c r="C2159" s="99" t="s">
        <v>183</v>
      </c>
      <c r="D2159" s="43" t="s">
        <v>173</v>
      </c>
    </row>
    <row r="2160" spans="1:4" hidden="1" x14ac:dyDescent="0.15">
      <c r="A2160" s="43">
        <v>2201</v>
      </c>
      <c r="B2160" s="43" t="s">
        <v>182</v>
      </c>
      <c r="C2160" s="99" t="s">
        <v>183</v>
      </c>
      <c r="D2160" s="43" t="s">
        <v>173</v>
      </c>
    </row>
    <row r="2161" spans="1:4" hidden="1" x14ac:dyDescent="0.15">
      <c r="A2161" s="43">
        <v>2202</v>
      </c>
      <c r="B2161" s="43" t="s">
        <v>170</v>
      </c>
      <c r="C2161" s="99" t="s">
        <v>183</v>
      </c>
      <c r="D2161" s="43" t="s">
        <v>173</v>
      </c>
    </row>
    <row r="2162" spans="1:4" hidden="1" x14ac:dyDescent="0.15">
      <c r="A2162" s="43">
        <v>2203</v>
      </c>
      <c r="B2162" s="43" t="s">
        <v>158</v>
      </c>
      <c r="C2162" s="99" t="s">
        <v>183</v>
      </c>
      <c r="D2162" s="43" t="s">
        <v>173</v>
      </c>
    </row>
    <row r="2163" spans="1:4" hidden="1" x14ac:dyDescent="0.15">
      <c r="A2163" s="43">
        <v>2204</v>
      </c>
      <c r="B2163" s="43" t="s">
        <v>142</v>
      </c>
      <c r="C2163" s="99" t="s">
        <v>206</v>
      </c>
      <c r="D2163" s="43" t="s">
        <v>173</v>
      </c>
    </row>
    <row r="2164" spans="1:4" hidden="1" x14ac:dyDescent="0.15">
      <c r="A2164" s="43">
        <v>2205</v>
      </c>
      <c r="B2164" s="43" t="s">
        <v>171</v>
      </c>
      <c r="C2164" s="99" t="s">
        <v>206</v>
      </c>
      <c r="D2164" s="43" t="s">
        <v>173</v>
      </c>
    </row>
    <row r="2165" spans="1:4" hidden="1" x14ac:dyDescent="0.15">
      <c r="A2165" s="43">
        <v>2206</v>
      </c>
      <c r="B2165" s="43" t="s">
        <v>155</v>
      </c>
      <c r="C2165" s="99" t="s">
        <v>206</v>
      </c>
      <c r="D2165" s="43" t="s">
        <v>173</v>
      </c>
    </row>
    <row r="2166" spans="1:4" hidden="1" x14ac:dyDescent="0.15">
      <c r="A2166" s="43">
        <v>2207</v>
      </c>
      <c r="B2166" s="43" t="s">
        <v>171</v>
      </c>
      <c r="C2166" s="99" t="s">
        <v>206</v>
      </c>
      <c r="D2166" s="43" t="s">
        <v>173</v>
      </c>
    </row>
    <row r="2167" spans="1:4" hidden="1" x14ac:dyDescent="0.15">
      <c r="A2167" s="43">
        <v>2208</v>
      </c>
      <c r="B2167" s="43" t="s">
        <v>145</v>
      </c>
      <c r="C2167" s="99" t="s">
        <v>206</v>
      </c>
      <c r="D2167" s="43" t="s">
        <v>173</v>
      </c>
    </row>
    <row r="2168" spans="1:4" hidden="1" x14ac:dyDescent="0.15">
      <c r="A2168" s="43">
        <v>2209</v>
      </c>
      <c r="B2168" s="43" t="s">
        <v>152</v>
      </c>
      <c r="C2168" s="99" t="s">
        <v>206</v>
      </c>
      <c r="D2168" s="43" t="s">
        <v>173</v>
      </c>
    </row>
    <row r="2169" spans="1:4" hidden="1" x14ac:dyDescent="0.15">
      <c r="A2169" s="43">
        <v>2210</v>
      </c>
      <c r="B2169" s="43" t="s">
        <v>161</v>
      </c>
      <c r="C2169" s="99" t="s">
        <v>206</v>
      </c>
      <c r="D2169" s="43" t="s">
        <v>173</v>
      </c>
    </row>
    <row r="2170" spans="1:4" hidden="1" x14ac:dyDescent="0.15">
      <c r="A2170" s="43">
        <v>2211</v>
      </c>
      <c r="B2170" s="43" t="s">
        <v>163</v>
      </c>
      <c r="C2170" s="99" t="s">
        <v>234</v>
      </c>
      <c r="D2170" s="43" t="s">
        <v>173</v>
      </c>
    </row>
    <row r="2171" spans="1:4" hidden="1" x14ac:dyDescent="0.15">
      <c r="A2171" s="43">
        <v>2212</v>
      </c>
      <c r="B2171" s="43" t="s">
        <v>161</v>
      </c>
      <c r="C2171" s="99" t="s">
        <v>234</v>
      </c>
      <c r="D2171" s="43" t="s">
        <v>173</v>
      </c>
    </row>
    <row r="2172" spans="1:4" hidden="1" x14ac:dyDescent="0.15">
      <c r="A2172" s="43">
        <v>2213</v>
      </c>
      <c r="B2172" s="43" t="s">
        <v>147</v>
      </c>
      <c r="C2172" s="99" t="s">
        <v>234</v>
      </c>
      <c r="D2172" s="43" t="s">
        <v>173</v>
      </c>
    </row>
    <row r="2173" spans="1:4" hidden="1" x14ac:dyDescent="0.15">
      <c r="A2173" s="43">
        <v>2214</v>
      </c>
      <c r="B2173" s="43" t="s">
        <v>148</v>
      </c>
      <c r="C2173" s="99" t="s">
        <v>234</v>
      </c>
      <c r="D2173" s="43" t="s">
        <v>173</v>
      </c>
    </row>
    <row r="2174" spans="1:4" hidden="1" x14ac:dyDescent="0.15">
      <c r="A2174" s="43">
        <v>2215</v>
      </c>
      <c r="B2174" s="43" t="s">
        <v>148</v>
      </c>
      <c r="C2174" s="99" t="s">
        <v>234</v>
      </c>
      <c r="D2174" s="43" t="s">
        <v>173</v>
      </c>
    </row>
    <row r="2175" spans="1:4" hidden="1" x14ac:dyDescent="0.15">
      <c r="A2175" s="43">
        <v>2216</v>
      </c>
      <c r="B2175" s="43" t="s">
        <v>149</v>
      </c>
      <c r="C2175" s="99" t="s">
        <v>234</v>
      </c>
      <c r="D2175" s="43" t="s">
        <v>173</v>
      </c>
    </row>
    <row r="2176" spans="1:4" hidden="1" x14ac:dyDescent="0.15">
      <c r="A2176" s="43">
        <v>2217</v>
      </c>
      <c r="B2176" s="43" t="s">
        <v>139</v>
      </c>
      <c r="C2176" s="99" t="s">
        <v>216</v>
      </c>
      <c r="D2176" s="43" t="s">
        <v>173</v>
      </c>
    </row>
    <row r="2177" spans="1:4" hidden="1" x14ac:dyDescent="0.15">
      <c r="A2177" s="43">
        <v>2218</v>
      </c>
      <c r="B2177" s="43" t="s">
        <v>169</v>
      </c>
      <c r="C2177" s="99" t="s">
        <v>194</v>
      </c>
      <c r="D2177" s="43" t="s">
        <v>141</v>
      </c>
    </row>
    <row r="2178" spans="1:4" hidden="1" x14ac:dyDescent="0.15">
      <c r="A2178" s="43">
        <v>2219</v>
      </c>
      <c r="B2178" s="43" t="s">
        <v>143</v>
      </c>
      <c r="C2178" s="99" t="s">
        <v>237</v>
      </c>
      <c r="D2178" s="43" t="s">
        <v>173</v>
      </c>
    </row>
    <row r="2179" spans="1:4" hidden="1" x14ac:dyDescent="0.15">
      <c r="A2179" s="43">
        <v>2220</v>
      </c>
      <c r="B2179" s="43" t="s">
        <v>158</v>
      </c>
      <c r="C2179" s="99" t="s">
        <v>175</v>
      </c>
      <c r="D2179" s="43" t="s">
        <v>173</v>
      </c>
    </row>
    <row r="2180" spans="1:4" hidden="1" x14ac:dyDescent="0.15">
      <c r="A2180" s="43">
        <v>2221</v>
      </c>
      <c r="B2180" s="43" t="s">
        <v>147</v>
      </c>
      <c r="C2180" s="99" t="s">
        <v>175</v>
      </c>
      <c r="D2180" s="43" t="s">
        <v>141</v>
      </c>
    </row>
    <row r="2181" spans="1:4" hidden="1" x14ac:dyDescent="0.15">
      <c r="A2181" s="43">
        <v>2222</v>
      </c>
      <c r="B2181" s="43" t="s">
        <v>165</v>
      </c>
      <c r="C2181" s="99" t="s">
        <v>175</v>
      </c>
      <c r="D2181" s="43" t="s">
        <v>173</v>
      </c>
    </row>
    <row r="2182" spans="1:4" hidden="1" x14ac:dyDescent="0.15">
      <c r="A2182" s="43">
        <v>2223</v>
      </c>
      <c r="B2182" s="43" t="s">
        <v>160</v>
      </c>
      <c r="C2182" s="99" t="s">
        <v>175</v>
      </c>
      <c r="D2182" s="43" t="s">
        <v>173</v>
      </c>
    </row>
    <row r="2183" spans="1:4" hidden="1" x14ac:dyDescent="0.15">
      <c r="A2183" s="43">
        <v>2224</v>
      </c>
      <c r="B2183" s="43" t="s">
        <v>147</v>
      </c>
      <c r="C2183" s="99" t="s">
        <v>175</v>
      </c>
      <c r="D2183" s="43" t="s">
        <v>173</v>
      </c>
    </row>
    <row r="2184" spans="1:4" hidden="1" x14ac:dyDescent="0.15">
      <c r="A2184" s="43">
        <v>2225</v>
      </c>
      <c r="B2184" s="43" t="s">
        <v>148</v>
      </c>
      <c r="C2184" s="99" t="s">
        <v>175</v>
      </c>
      <c r="D2184" s="43" t="s">
        <v>173</v>
      </c>
    </row>
    <row r="2185" spans="1:4" hidden="1" x14ac:dyDescent="0.15">
      <c r="A2185" s="43">
        <v>2226</v>
      </c>
      <c r="B2185" s="43" t="s">
        <v>143</v>
      </c>
      <c r="C2185" s="99" t="s">
        <v>175</v>
      </c>
      <c r="D2185" s="43" t="s">
        <v>173</v>
      </c>
    </row>
    <row r="2186" spans="1:4" hidden="1" x14ac:dyDescent="0.15">
      <c r="A2186" s="43">
        <v>2227</v>
      </c>
      <c r="B2186" s="43" t="s">
        <v>165</v>
      </c>
      <c r="C2186" s="99" t="s">
        <v>175</v>
      </c>
      <c r="D2186" s="43" t="s">
        <v>173</v>
      </c>
    </row>
    <row r="2187" spans="1:4" hidden="1" x14ac:dyDescent="0.15">
      <c r="A2187" s="43">
        <v>2228</v>
      </c>
      <c r="B2187" s="43" t="s">
        <v>160</v>
      </c>
      <c r="C2187" s="99" t="s">
        <v>175</v>
      </c>
      <c r="D2187" s="43" t="s">
        <v>173</v>
      </c>
    </row>
    <row r="2188" spans="1:4" hidden="1" x14ac:dyDescent="0.15">
      <c r="A2188" s="43">
        <v>2229</v>
      </c>
      <c r="B2188" s="43" t="s">
        <v>158</v>
      </c>
      <c r="C2188" s="99" t="s">
        <v>175</v>
      </c>
      <c r="D2188" s="43" t="s">
        <v>173</v>
      </c>
    </row>
    <row r="2189" spans="1:4" hidden="1" x14ac:dyDescent="0.15">
      <c r="A2189" s="43">
        <v>2230</v>
      </c>
      <c r="B2189" s="43" t="s">
        <v>149</v>
      </c>
      <c r="C2189" s="99" t="s">
        <v>175</v>
      </c>
      <c r="D2189" s="43" t="s">
        <v>173</v>
      </c>
    </row>
    <row r="2190" spans="1:4" hidden="1" x14ac:dyDescent="0.15">
      <c r="A2190" s="43">
        <v>2231</v>
      </c>
      <c r="B2190" s="43" t="s">
        <v>169</v>
      </c>
      <c r="C2190" s="99" t="s">
        <v>175</v>
      </c>
      <c r="D2190" s="43" t="s">
        <v>173</v>
      </c>
    </row>
    <row r="2191" spans="1:4" hidden="1" x14ac:dyDescent="0.15">
      <c r="A2191" s="43">
        <v>2232</v>
      </c>
      <c r="B2191" s="43" t="s">
        <v>148</v>
      </c>
      <c r="C2191" s="99" t="s">
        <v>175</v>
      </c>
      <c r="D2191" s="43" t="s">
        <v>173</v>
      </c>
    </row>
    <row r="2192" spans="1:4" hidden="1" x14ac:dyDescent="0.15">
      <c r="A2192" s="43">
        <v>2233</v>
      </c>
      <c r="B2192" s="43" t="s">
        <v>157</v>
      </c>
      <c r="C2192" s="99" t="s">
        <v>175</v>
      </c>
      <c r="D2192" s="43" t="s">
        <v>173</v>
      </c>
    </row>
    <row r="2193" spans="1:4" hidden="1" x14ac:dyDescent="0.15">
      <c r="A2193" s="43">
        <v>2234</v>
      </c>
      <c r="B2193" s="43" t="s">
        <v>160</v>
      </c>
      <c r="C2193" s="99" t="s">
        <v>175</v>
      </c>
      <c r="D2193" s="43" t="s">
        <v>173</v>
      </c>
    </row>
    <row r="2194" spans="1:4" hidden="1" x14ac:dyDescent="0.15">
      <c r="A2194" s="43">
        <v>2235</v>
      </c>
      <c r="B2194" s="43" t="s">
        <v>139</v>
      </c>
      <c r="C2194" s="99" t="s">
        <v>175</v>
      </c>
      <c r="D2194" s="43" t="s">
        <v>173</v>
      </c>
    </row>
    <row r="2195" spans="1:4" hidden="1" x14ac:dyDescent="0.15">
      <c r="A2195" s="43">
        <v>2236</v>
      </c>
      <c r="B2195" s="43" t="s">
        <v>158</v>
      </c>
      <c r="C2195" s="99" t="s">
        <v>175</v>
      </c>
      <c r="D2195" s="43" t="s">
        <v>173</v>
      </c>
    </row>
    <row r="2196" spans="1:4" hidden="1" x14ac:dyDescent="0.15">
      <c r="A2196" s="43">
        <v>2237</v>
      </c>
      <c r="B2196" s="43" t="s">
        <v>169</v>
      </c>
      <c r="C2196" s="99" t="s">
        <v>175</v>
      </c>
      <c r="D2196" s="43" t="s">
        <v>173</v>
      </c>
    </row>
    <row r="2197" spans="1:4" hidden="1" x14ac:dyDescent="0.15">
      <c r="A2197" s="43">
        <v>2238</v>
      </c>
      <c r="B2197" s="43" t="s">
        <v>172</v>
      </c>
      <c r="C2197" s="99" t="s">
        <v>175</v>
      </c>
      <c r="D2197" s="43" t="s">
        <v>173</v>
      </c>
    </row>
    <row r="2198" spans="1:4" hidden="1" x14ac:dyDescent="0.15">
      <c r="A2198" s="43">
        <v>2239</v>
      </c>
      <c r="B2198" s="43" t="s">
        <v>143</v>
      </c>
      <c r="C2198" s="99" t="s">
        <v>175</v>
      </c>
      <c r="D2198" s="43" t="s">
        <v>173</v>
      </c>
    </row>
    <row r="2199" spans="1:4" hidden="1" x14ac:dyDescent="0.15">
      <c r="A2199" s="43">
        <v>2240</v>
      </c>
      <c r="B2199" s="43" t="s">
        <v>147</v>
      </c>
      <c r="C2199" s="99" t="s">
        <v>175</v>
      </c>
      <c r="D2199" s="43" t="s">
        <v>173</v>
      </c>
    </row>
    <row r="2200" spans="1:4" hidden="1" x14ac:dyDescent="0.15">
      <c r="A2200" s="43">
        <v>2241</v>
      </c>
      <c r="B2200" s="43" t="s">
        <v>152</v>
      </c>
      <c r="C2200" s="99" t="s">
        <v>175</v>
      </c>
      <c r="D2200" s="43" t="s">
        <v>173</v>
      </c>
    </row>
    <row r="2201" spans="1:4" hidden="1" x14ac:dyDescent="0.15">
      <c r="A2201" s="43">
        <v>2242</v>
      </c>
      <c r="B2201" s="43" t="s">
        <v>143</v>
      </c>
      <c r="C2201" s="99" t="s">
        <v>175</v>
      </c>
      <c r="D2201" s="43" t="s">
        <v>173</v>
      </c>
    </row>
    <row r="2202" spans="1:4" hidden="1" x14ac:dyDescent="0.15">
      <c r="A2202" s="43">
        <v>2243</v>
      </c>
      <c r="B2202" s="43" t="s">
        <v>163</v>
      </c>
      <c r="C2202" s="99" t="s">
        <v>175</v>
      </c>
      <c r="D2202" s="43" t="s">
        <v>173</v>
      </c>
    </row>
    <row r="2203" spans="1:4" hidden="1" x14ac:dyDescent="0.15">
      <c r="A2203" s="43">
        <v>2244</v>
      </c>
      <c r="B2203" s="43" t="s">
        <v>158</v>
      </c>
      <c r="C2203" s="99" t="s">
        <v>175</v>
      </c>
      <c r="D2203" s="43" t="s">
        <v>173</v>
      </c>
    </row>
    <row r="2204" spans="1:4" hidden="1" x14ac:dyDescent="0.15">
      <c r="A2204" s="43">
        <v>2245</v>
      </c>
      <c r="B2204" s="43" t="s">
        <v>147</v>
      </c>
      <c r="C2204" s="99" t="s">
        <v>207</v>
      </c>
      <c r="D2204" s="43" t="s">
        <v>173</v>
      </c>
    </row>
    <row r="2205" spans="1:4" hidden="1" x14ac:dyDescent="0.15">
      <c r="A2205" s="43">
        <v>2246</v>
      </c>
      <c r="B2205" s="43" t="s">
        <v>166</v>
      </c>
      <c r="C2205" s="99" t="s">
        <v>250</v>
      </c>
      <c r="D2205" s="43" t="s">
        <v>173</v>
      </c>
    </row>
    <row r="2206" spans="1:4" hidden="1" x14ac:dyDescent="0.15">
      <c r="A2206" s="43">
        <v>2247</v>
      </c>
      <c r="B2206" s="43" t="s">
        <v>172</v>
      </c>
      <c r="C2206" s="99" t="s">
        <v>205</v>
      </c>
      <c r="D2206" s="43" t="s">
        <v>146</v>
      </c>
    </row>
    <row r="2207" spans="1:4" hidden="1" x14ac:dyDescent="0.15">
      <c r="A2207" s="43">
        <v>2248</v>
      </c>
      <c r="B2207" s="43" t="s">
        <v>145</v>
      </c>
      <c r="C2207" s="99" t="s">
        <v>205</v>
      </c>
      <c r="D2207" s="43" t="s">
        <v>164</v>
      </c>
    </row>
    <row r="2208" spans="1:4" hidden="1" x14ac:dyDescent="0.15">
      <c r="A2208" s="43">
        <v>2249</v>
      </c>
      <c r="B2208" s="43" t="s">
        <v>169</v>
      </c>
      <c r="C2208" s="99" t="s">
        <v>205</v>
      </c>
      <c r="D2208" s="43" t="s">
        <v>173</v>
      </c>
    </row>
    <row r="2209" spans="1:4" hidden="1" x14ac:dyDescent="0.15">
      <c r="A2209" s="43">
        <v>2250</v>
      </c>
      <c r="B2209" s="43" t="s">
        <v>143</v>
      </c>
      <c r="C2209" s="99" t="s">
        <v>205</v>
      </c>
      <c r="D2209" s="43" t="s">
        <v>173</v>
      </c>
    </row>
    <row r="2210" spans="1:4" hidden="1" x14ac:dyDescent="0.15">
      <c r="A2210" s="43">
        <v>2251</v>
      </c>
      <c r="B2210" s="43" t="s">
        <v>167</v>
      </c>
      <c r="C2210" s="99" t="s">
        <v>205</v>
      </c>
      <c r="D2210" s="43" t="s">
        <v>173</v>
      </c>
    </row>
    <row r="2211" spans="1:4" hidden="1" x14ac:dyDescent="0.15">
      <c r="A2211" s="43">
        <v>2252</v>
      </c>
      <c r="B2211" s="43" t="s">
        <v>143</v>
      </c>
      <c r="C2211" s="99" t="s">
        <v>199</v>
      </c>
      <c r="D2211" s="43" t="s">
        <v>173</v>
      </c>
    </row>
    <row r="2212" spans="1:4" hidden="1" x14ac:dyDescent="0.15">
      <c r="A2212" s="43">
        <v>2253</v>
      </c>
      <c r="B2212" s="43" t="s">
        <v>157</v>
      </c>
      <c r="C2212" s="99" t="s">
        <v>199</v>
      </c>
      <c r="D2212" s="43" t="s">
        <v>173</v>
      </c>
    </row>
    <row r="2213" spans="1:4" hidden="1" x14ac:dyDescent="0.15">
      <c r="A2213" s="43">
        <v>2254</v>
      </c>
      <c r="B2213" s="43" t="s">
        <v>142</v>
      </c>
      <c r="C2213" s="99" t="s">
        <v>199</v>
      </c>
      <c r="D2213" s="43" t="s">
        <v>173</v>
      </c>
    </row>
    <row r="2214" spans="1:4" hidden="1" x14ac:dyDescent="0.15">
      <c r="A2214" s="43">
        <v>2255</v>
      </c>
      <c r="B2214" s="43" t="s">
        <v>143</v>
      </c>
      <c r="C2214" s="99" t="s">
        <v>211</v>
      </c>
      <c r="D2214" s="43" t="s">
        <v>257</v>
      </c>
    </row>
    <row r="2215" spans="1:4" hidden="1" x14ac:dyDescent="0.15">
      <c r="A2215" s="43">
        <v>2256</v>
      </c>
      <c r="B2215" s="43" t="s">
        <v>149</v>
      </c>
      <c r="C2215" s="99" t="s">
        <v>211</v>
      </c>
      <c r="D2215" s="43" t="s">
        <v>252</v>
      </c>
    </row>
    <row r="2216" spans="1:4" hidden="1" x14ac:dyDescent="0.15">
      <c r="A2216" s="43">
        <v>2257</v>
      </c>
      <c r="B2216" s="43" t="s">
        <v>151</v>
      </c>
      <c r="C2216" s="99" t="s">
        <v>246</v>
      </c>
      <c r="D2216" s="43" t="s">
        <v>173</v>
      </c>
    </row>
    <row r="2217" spans="1:4" hidden="1" x14ac:dyDescent="0.15">
      <c r="A2217" s="43">
        <v>2258</v>
      </c>
      <c r="B2217" s="43" t="s">
        <v>169</v>
      </c>
      <c r="C2217" s="99" t="s">
        <v>246</v>
      </c>
      <c r="D2217" s="43" t="s">
        <v>173</v>
      </c>
    </row>
    <row r="2218" spans="1:4" hidden="1" x14ac:dyDescent="0.15">
      <c r="A2218" s="43">
        <v>2259</v>
      </c>
      <c r="B2218" s="43" t="s">
        <v>151</v>
      </c>
      <c r="C2218" s="99" t="s">
        <v>237</v>
      </c>
      <c r="D2218" s="43" t="s">
        <v>173</v>
      </c>
    </row>
    <row r="2219" spans="1:4" hidden="1" x14ac:dyDescent="0.15">
      <c r="A2219" s="43">
        <v>2260</v>
      </c>
      <c r="B2219" s="43" t="s">
        <v>167</v>
      </c>
      <c r="C2219" s="99" t="s">
        <v>209</v>
      </c>
      <c r="D2219" s="43" t="s">
        <v>173</v>
      </c>
    </row>
    <row r="2220" spans="1:4" hidden="1" x14ac:dyDescent="0.15">
      <c r="A2220" s="43">
        <v>2261</v>
      </c>
      <c r="B2220" s="43" t="s">
        <v>158</v>
      </c>
      <c r="C2220" s="99" t="s">
        <v>209</v>
      </c>
      <c r="D2220" s="43" t="s">
        <v>173</v>
      </c>
    </row>
    <row r="2221" spans="1:4" hidden="1" x14ac:dyDescent="0.15">
      <c r="A2221" s="43">
        <v>2262</v>
      </c>
      <c r="B2221" s="43" t="s">
        <v>157</v>
      </c>
      <c r="C2221" s="99" t="s">
        <v>223</v>
      </c>
      <c r="D2221" s="43" t="s">
        <v>173</v>
      </c>
    </row>
    <row r="2222" spans="1:4" hidden="1" x14ac:dyDescent="0.15">
      <c r="A2222" s="43">
        <v>2263</v>
      </c>
      <c r="B2222" s="43" t="s">
        <v>150</v>
      </c>
      <c r="C2222" s="99" t="s">
        <v>223</v>
      </c>
      <c r="D2222" s="43" t="s">
        <v>173</v>
      </c>
    </row>
    <row r="2223" spans="1:4" hidden="1" x14ac:dyDescent="0.15">
      <c r="A2223" s="43">
        <v>2264</v>
      </c>
      <c r="B2223" s="43" t="s">
        <v>143</v>
      </c>
      <c r="C2223" s="99" t="s">
        <v>223</v>
      </c>
      <c r="D2223" s="43" t="s">
        <v>173</v>
      </c>
    </row>
    <row r="2224" spans="1:4" hidden="1" x14ac:dyDescent="0.15">
      <c r="A2224" s="43">
        <v>2265</v>
      </c>
      <c r="B2224" s="43" t="s">
        <v>158</v>
      </c>
      <c r="C2224" s="99" t="s">
        <v>234</v>
      </c>
      <c r="D2224" s="43" t="s">
        <v>173</v>
      </c>
    </row>
    <row r="2225" spans="1:4" hidden="1" x14ac:dyDescent="0.15">
      <c r="A2225" s="43">
        <v>2266</v>
      </c>
      <c r="B2225" s="43" t="s">
        <v>155</v>
      </c>
      <c r="C2225" s="99" t="s">
        <v>234</v>
      </c>
      <c r="D2225" s="43" t="s">
        <v>173</v>
      </c>
    </row>
    <row r="2226" spans="1:4" hidden="1" x14ac:dyDescent="0.15">
      <c r="A2226" s="43">
        <v>2267</v>
      </c>
      <c r="B2226" s="43" t="s">
        <v>159</v>
      </c>
      <c r="C2226" s="99" t="s">
        <v>234</v>
      </c>
      <c r="D2226" s="43" t="s">
        <v>173</v>
      </c>
    </row>
    <row r="2227" spans="1:4" hidden="1" x14ac:dyDescent="0.15">
      <c r="A2227" s="43">
        <v>2268</v>
      </c>
      <c r="B2227" s="43" t="s">
        <v>149</v>
      </c>
      <c r="C2227" s="99" t="s">
        <v>234</v>
      </c>
      <c r="D2227" s="43" t="s">
        <v>168</v>
      </c>
    </row>
    <row r="2228" spans="1:4" hidden="1" x14ac:dyDescent="0.15">
      <c r="A2228" s="43">
        <v>2269</v>
      </c>
      <c r="B2228" s="43" t="s">
        <v>148</v>
      </c>
      <c r="C2228" s="99" t="s">
        <v>232</v>
      </c>
      <c r="D2228" s="43" t="s">
        <v>173</v>
      </c>
    </row>
    <row r="2229" spans="1:4" hidden="1" x14ac:dyDescent="0.15">
      <c r="A2229" s="43">
        <v>2270</v>
      </c>
      <c r="B2229" s="43" t="s">
        <v>143</v>
      </c>
      <c r="C2229" s="99" t="s">
        <v>232</v>
      </c>
      <c r="D2229" s="43" t="s">
        <v>173</v>
      </c>
    </row>
    <row r="2230" spans="1:4" hidden="1" x14ac:dyDescent="0.15">
      <c r="A2230" s="43">
        <v>2271</v>
      </c>
      <c r="B2230" s="43" t="s">
        <v>152</v>
      </c>
      <c r="C2230" s="99" t="s">
        <v>232</v>
      </c>
      <c r="D2230" s="43" t="s">
        <v>173</v>
      </c>
    </row>
    <row r="2231" spans="1:4" hidden="1" x14ac:dyDescent="0.15">
      <c r="A2231" s="43">
        <v>2272</v>
      </c>
      <c r="B2231" s="43" t="s">
        <v>169</v>
      </c>
      <c r="C2231" s="99" t="s">
        <v>232</v>
      </c>
      <c r="D2231" s="43" t="s">
        <v>173</v>
      </c>
    </row>
    <row r="2232" spans="1:4" hidden="1" x14ac:dyDescent="0.15">
      <c r="A2232" s="43">
        <v>2273</v>
      </c>
      <c r="B2232" s="43" t="s">
        <v>157</v>
      </c>
      <c r="C2232" s="99" t="s">
        <v>232</v>
      </c>
      <c r="D2232" s="43" t="s">
        <v>173</v>
      </c>
    </row>
    <row r="2233" spans="1:4" hidden="1" x14ac:dyDescent="0.15">
      <c r="A2233" s="43">
        <v>2274</v>
      </c>
      <c r="B2233" s="43" t="s">
        <v>148</v>
      </c>
      <c r="C2233" s="99" t="s">
        <v>198</v>
      </c>
      <c r="D2233" s="43" t="s">
        <v>173</v>
      </c>
    </row>
    <row r="2234" spans="1:4" hidden="1" x14ac:dyDescent="0.15">
      <c r="A2234" s="43">
        <v>2275</v>
      </c>
      <c r="B2234" s="43" t="s">
        <v>150</v>
      </c>
      <c r="C2234" s="99" t="s">
        <v>198</v>
      </c>
      <c r="D2234" s="43" t="s">
        <v>173</v>
      </c>
    </row>
    <row r="2235" spans="1:4" hidden="1" x14ac:dyDescent="0.15">
      <c r="A2235" s="43">
        <v>2276</v>
      </c>
      <c r="B2235" s="43" t="s">
        <v>165</v>
      </c>
      <c r="C2235" s="99" t="s">
        <v>198</v>
      </c>
      <c r="D2235" s="43" t="s">
        <v>173</v>
      </c>
    </row>
    <row r="2236" spans="1:4" hidden="1" x14ac:dyDescent="0.15">
      <c r="A2236" s="43">
        <v>2277</v>
      </c>
      <c r="B2236" s="43" t="s">
        <v>166</v>
      </c>
      <c r="C2236" s="99" t="s">
        <v>198</v>
      </c>
      <c r="D2236" s="43" t="s">
        <v>173</v>
      </c>
    </row>
    <row r="2237" spans="1:4" hidden="1" x14ac:dyDescent="0.15">
      <c r="A2237" s="43">
        <v>2278</v>
      </c>
      <c r="B2237" s="43" t="s">
        <v>159</v>
      </c>
      <c r="C2237" s="99" t="s">
        <v>198</v>
      </c>
      <c r="D2237" s="43" t="s">
        <v>173</v>
      </c>
    </row>
    <row r="2238" spans="1:4" hidden="1" x14ac:dyDescent="0.15">
      <c r="A2238" s="43">
        <v>2279</v>
      </c>
      <c r="B2238" s="43" t="s">
        <v>149</v>
      </c>
      <c r="C2238" s="99" t="s">
        <v>198</v>
      </c>
      <c r="D2238" s="43" t="s">
        <v>173</v>
      </c>
    </row>
    <row r="2239" spans="1:4" hidden="1" x14ac:dyDescent="0.15">
      <c r="A2239" s="43">
        <v>2280</v>
      </c>
      <c r="B2239" s="43" t="s">
        <v>154</v>
      </c>
      <c r="C2239" s="99" t="s">
        <v>198</v>
      </c>
      <c r="D2239" s="43" t="s">
        <v>173</v>
      </c>
    </row>
    <row r="2240" spans="1:4" hidden="1" x14ac:dyDescent="0.15">
      <c r="A2240" s="43">
        <v>2281</v>
      </c>
      <c r="B2240" s="43" t="s">
        <v>149</v>
      </c>
      <c r="C2240" s="99" t="s">
        <v>198</v>
      </c>
      <c r="D2240" s="43" t="s">
        <v>173</v>
      </c>
    </row>
    <row r="2241" spans="1:4" hidden="1" x14ac:dyDescent="0.15">
      <c r="A2241" s="43">
        <v>2282</v>
      </c>
      <c r="B2241" s="43" t="s">
        <v>161</v>
      </c>
      <c r="C2241" s="99" t="s">
        <v>198</v>
      </c>
      <c r="D2241" s="43" t="s">
        <v>173</v>
      </c>
    </row>
    <row r="2242" spans="1:4" hidden="1" x14ac:dyDescent="0.15">
      <c r="A2242" s="43">
        <v>2283</v>
      </c>
      <c r="B2242" s="43" t="s">
        <v>158</v>
      </c>
      <c r="C2242" s="99" t="s">
        <v>198</v>
      </c>
      <c r="D2242" s="43" t="s">
        <v>173</v>
      </c>
    </row>
    <row r="2243" spans="1:4" hidden="1" x14ac:dyDescent="0.15">
      <c r="A2243" s="43">
        <v>2284</v>
      </c>
      <c r="B2243" s="43" t="s">
        <v>149</v>
      </c>
      <c r="C2243" s="99" t="s">
        <v>198</v>
      </c>
      <c r="D2243" s="43" t="s">
        <v>173</v>
      </c>
    </row>
    <row r="2244" spans="1:4" hidden="1" x14ac:dyDescent="0.15">
      <c r="A2244" s="43">
        <v>2285</v>
      </c>
      <c r="B2244" s="43" t="s">
        <v>147</v>
      </c>
      <c r="C2244" s="99" t="s">
        <v>198</v>
      </c>
      <c r="D2244" s="43" t="s">
        <v>173</v>
      </c>
    </row>
    <row r="2245" spans="1:4" hidden="1" x14ac:dyDescent="0.15">
      <c r="A2245" s="43">
        <v>2286</v>
      </c>
      <c r="B2245" s="43" t="s">
        <v>156</v>
      </c>
      <c r="C2245" s="99" t="s">
        <v>198</v>
      </c>
      <c r="D2245" s="43" t="s">
        <v>173</v>
      </c>
    </row>
    <row r="2246" spans="1:4" hidden="1" x14ac:dyDescent="0.15">
      <c r="A2246" s="43">
        <v>2287</v>
      </c>
      <c r="B2246" s="43" t="s">
        <v>142</v>
      </c>
      <c r="C2246" s="99" t="s">
        <v>198</v>
      </c>
      <c r="D2246" s="43" t="s">
        <v>173</v>
      </c>
    </row>
    <row r="2247" spans="1:4" hidden="1" x14ac:dyDescent="0.15">
      <c r="A2247" s="43">
        <v>2288</v>
      </c>
      <c r="B2247" s="43" t="s">
        <v>150</v>
      </c>
      <c r="C2247" s="99" t="s">
        <v>198</v>
      </c>
      <c r="D2247" s="43" t="s">
        <v>173</v>
      </c>
    </row>
    <row r="2248" spans="1:4" hidden="1" x14ac:dyDescent="0.15">
      <c r="A2248" s="43">
        <v>2289</v>
      </c>
      <c r="B2248" s="43" t="s">
        <v>161</v>
      </c>
      <c r="C2248" s="99" t="s">
        <v>198</v>
      </c>
      <c r="D2248" s="43" t="s">
        <v>173</v>
      </c>
    </row>
    <row r="2249" spans="1:4" hidden="1" x14ac:dyDescent="0.15">
      <c r="A2249" s="43">
        <v>2290</v>
      </c>
      <c r="B2249" s="43" t="s">
        <v>167</v>
      </c>
      <c r="C2249" s="99" t="s">
        <v>248</v>
      </c>
      <c r="D2249" s="43" t="s">
        <v>173</v>
      </c>
    </row>
    <row r="2250" spans="1:4" hidden="1" x14ac:dyDescent="0.15">
      <c r="A2250" s="43">
        <v>2291</v>
      </c>
      <c r="B2250" s="43" t="s">
        <v>152</v>
      </c>
      <c r="C2250" s="99" t="s">
        <v>248</v>
      </c>
      <c r="D2250" s="43" t="s">
        <v>173</v>
      </c>
    </row>
    <row r="2251" spans="1:4" hidden="1" x14ac:dyDescent="0.15">
      <c r="A2251" s="43">
        <v>2292</v>
      </c>
      <c r="B2251" s="43" t="s">
        <v>167</v>
      </c>
      <c r="C2251" s="99" t="s">
        <v>248</v>
      </c>
      <c r="D2251" s="43" t="s">
        <v>173</v>
      </c>
    </row>
    <row r="2252" spans="1:4" hidden="1" x14ac:dyDescent="0.15">
      <c r="A2252" s="43">
        <v>2293</v>
      </c>
      <c r="B2252" s="43" t="s">
        <v>142</v>
      </c>
      <c r="C2252" s="99" t="s">
        <v>248</v>
      </c>
      <c r="D2252" s="43" t="s">
        <v>173</v>
      </c>
    </row>
    <row r="2253" spans="1:4" hidden="1" x14ac:dyDescent="0.15">
      <c r="A2253" s="43">
        <v>2294</v>
      </c>
      <c r="B2253" s="43" t="s">
        <v>156</v>
      </c>
      <c r="C2253" s="99" t="s">
        <v>248</v>
      </c>
      <c r="D2253" s="43" t="s">
        <v>173</v>
      </c>
    </row>
    <row r="2254" spans="1:4" hidden="1" x14ac:dyDescent="0.15">
      <c r="A2254" s="43">
        <v>2295</v>
      </c>
      <c r="B2254" s="43" t="s">
        <v>197</v>
      </c>
      <c r="C2254" s="99" t="s">
        <v>248</v>
      </c>
      <c r="D2254" s="43" t="s">
        <v>173</v>
      </c>
    </row>
    <row r="2255" spans="1:4" hidden="1" x14ac:dyDescent="0.15">
      <c r="A2255" s="43">
        <v>2296</v>
      </c>
      <c r="B2255" s="43" t="s">
        <v>147</v>
      </c>
      <c r="C2255" s="99" t="s">
        <v>248</v>
      </c>
      <c r="D2255" s="43" t="s">
        <v>173</v>
      </c>
    </row>
    <row r="2256" spans="1:4" hidden="1" x14ac:dyDescent="0.15">
      <c r="A2256" s="43">
        <v>2297</v>
      </c>
      <c r="B2256" s="43" t="s">
        <v>155</v>
      </c>
      <c r="C2256" s="99" t="s">
        <v>248</v>
      </c>
      <c r="D2256" s="43" t="s">
        <v>173</v>
      </c>
    </row>
    <row r="2257" spans="1:4" hidden="1" x14ac:dyDescent="0.15">
      <c r="A2257" s="43">
        <v>2298</v>
      </c>
      <c r="B2257" s="43" t="s">
        <v>143</v>
      </c>
      <c r="C2257" s="99" t="s">
        <v>226</v>
      </c>
      <c r="D2257" s="43" t="s">
        <v>173</v>
      </c>
    </row>
    <row r="2258" spans="1:4" hidden="1" x14ac:dyDescent="0.15">
      <c r="A2258" s="43">
        <v>2299</v>
      </c>
      <c r="B2258" s="43" t="s">
        <v>148</v>
      </c>
      <c r="C2258" s="99" t="s">
        <v>226</v>
      </c>
      <c r="D2258" s="43" t="s">
        <v>173</v>
      </c>
    </row>
    <row r="2259" spans="1:4" hidden="1" x14ac:dyDescent="0.15">
      <c r="A2259" s="43">
        <v>2300</v>
      </c>
      <c r="B2259" s="43" t="s">
        <v>147</v>
      </c>
      <c r="C2259" s="99" t="s">
        <v>226</v>
      </c>
      <c r="D2259" s="43" t="s">
        <v>173</v>
      </c>
    </row>
    <row r="2260" spans="1:4" hidden="1" x14ac:dyDescent="0.15">
      <c r="A2260" s="43">
        <v>2301</v>
      </c>
      <c r="B2260" s="43" t="s">
        <v>170</v>
      </c>
      <c r="C2260" s="99" t="s">
        <v>140</v>
      </c>
      <c r="D2260" s="43" t="s">
        <v>173</v>
      </c>
    </row>
    <row r="2261" spans="1:4" hidden="1" x14ac:dyDescent="0.15">
      <c r="A2261" s="43">
        <v>2302</v>
      </c>
      <c r="B2261" s="43" t="s">
        <v>155</v>
      </c>
      <c r="C2261" s="99" t="s">
        <v>140</v>
      </c>
      <c r="D2261" s="43" t="s">
        <v>173</v>
      </c>
    </row>
    <row r="2262" spans="1:4" hidden="1" x14ac:dyDescent="0.15">
      <c r="A2262" s="43">
        <v>2303</v>
      </c>
      <c r="B2262" s="43" t="s">
        <v>147</v>
      </c>
      <c r="C2262" s="99" t="s">
        <v>140</v>
      </c>
      <c r="D2262" s="43" t="s">
        <v>173</v>
      </c>
    </row>
    <row r="2263" spans="1:4" hidden="1" x14ac:dyDescent="0.15">
      <c r="A2263" s="43">
        <v>2304</v>
      </c>
      <c r="B2263" s="43" t="s">
        <v>169</v>
      </c>
      <c r="C2263" s="99" t="s">
        <v>140</v>
      </c>
      <c r="D2263" s="43" t="s">
        <v>173</v>
      </c>
    </row>
    <row r="2264" spans="1:4" hidden="1" x14ac:dyDescent="0.15">
      <c r="A2264" s="43">
        <v>2305</v>
      </c>
      <c r="B2264" s="43" t="s">
        <v>167</v>
      </c>
      <c r="C2264" s="99" t="s">
        <v>140</v>
      </c>
      <c r="D2264" s="43" t="s">
        <v>173</v>
      </c>
    </row>
    <row r="2265" spans="1:4" hidden="1" x14ac:dyDescent="0.15">
      <c r="A2265" s="43">
        <v>2306</v>
      </c>
      <c r="B2265" s="43" t="s">
        <v>160</v>
      </c>
      <c r="C2265" s="99" t="s">
        <v>140</v>
      </c>
      <c r="D2265" s="43" t="s">
        <v>173</v>
      </c>
    </row>
    <row r="2266" spans="1:4" hidden="1" x14ac:dyDescent="0.15">
      <c r="A2266" s="43">
        <v>2307</v>
      </c>
      <c r="B2266" s="43" t="s">
        <v>143</v>
      </c>
      <c r="C2266" s="99" t="s">
        <v>140</v>
      </c>
      <c r="D2266" s="43" t="s">
        <v>173</v>
      </c>
    </row>
    <row r="2267" spans="1:4" hidden="1" x14ac:dyDescent="0.15">
      <c r="A2267" s="43">
        <v>2308</v>
      </c>
      <c r="B2267" s="43" t="s">
        <v>148</v>
      </c>
      <c r="C2267" s="99" t="s">
        <v>140</v>
      </c>
      <c r="D2267" s="43" t="s">
        <v>173</v>
      </c>
    </row>
    <row r="2268" spans="1:4" hidden="1" x14ac:dyDescent="0.15">
      <c r="A2268" s="43">
        <v>2309</v>
      </c>
      <c r="B2268" s="43" t="s">
        <v>151</v>
      </c>
      <c r="C2268" s="99" t="s">
        <v>140</v>
      </c>
      <c r="D2268" s="43" t="s">
        <v>173</v>
      </c>
    </row>
    <row r="2269" spans="1:4" hidden="1" x14ac:dyDescent="0.15">
      <c r="A2269" s="43">
        <v>2310</v>
      </c>
      <c r="B2269" s="43" t="s">
        <v>149</v>
      </c>
      <c r="C2269" s="99" t="s">
        <v>140</v>
      </c>
      <c r="D2269" s="43" t="s">
        <v>173</v>
      </c>
    </row>
    <row r="2270" spans="1:4" hidden="1" x14ac:dyDescent="0.15">
      <c r="A2270" s="43">
        <v>2311</v>
      </c>
      <c r="B2270" s="43" t="s">
        <v>143</v>
      </c>
      <c r="C2270" s="99" t="s">
        <v>140</v>
      </c>
      <c r="D2270" s="43" t="s">
        <v>173</v>
      </c>
    </row>
    <row r="2271" spans="1:4" hidden="1" x14ac:dyDescent="0.15">
      <c r="A2271" s="43">
        <v>2312</v>
      </c>
      <c r="B2271" s="43" t="s">
        <v>155</v>
      </c>
      <c r="C2271" s="99" t="s">
        <v>227</v>
      </c>
      <c r="D2271" s="43" t="s">
        <v>173</v>
      </c>
    </row>
    <row r="2272" spans="1:4" hidden="1" x14ac:dyDescent="0.15">
      <c r="A2272" s="43">
        <v>2313</v>
      </c>
      <c r="B2272" s="43" t="s">
        <v>186</v>
      </c>
      <c r="C2272" s="99" t="s">
        <v>227</v>
      </c>
      <c r="D2272" s="43" t="s">
        <v>173</v>
      </c>
    </row>
    <row r="2273" spans="1:4" hidden="1" x14ac:dyDescent="0.15">
      <c r="A2273" s="43">
        <v>2314</v>
      </c>
      <c r="B2273" s="43" t="s">
        <v>171</v>
      </c>
      <c r="C2273" s="99" t="s">
        <v>227</v>
      </c>
      <c r="D2273" s="43" t="s">
        <v>173</v>
      </c>
    </row>
    <row r="2274" spans="1:4" hidden="1" x14ac:dyDescent="0.15">
      <c r="A2274" s="43">
        <v>2315</v>
      </c>
      <c r="B2274" s="43" t="s">
        <v>147</v>
      </c>
      <c r="C2274" s="99" t="s">
        <v>227</v>
      </c>
      <c r="D2274" s="43" t="s">
        <v>173</v>
      </c>
    </row>
    <row r="2275" spans="1:4" hidden="1" x14ac:dyDescent="0.15">
      <c r="A2275" s="43">
        <v>2316</v>
      </c>
      <c r="B2275" s="43" t="s">
        <v>160</v>
      </c>
      <c r="C2275" s="99" t="s">
        <v>227</v>
      </c>
      <c r="D2275" s="43" t="s">
        <v>173</v>
      </c>
    </row>
    <row r="2276" spans="1:4" hidden="1" x14ac:dyDescent="0.15">
      <c r="A2276" s="43">
        <v>2317</v>
      </c>
      <c r="B2276" s="43" t="s">
        <v>165</v>
      </c>
      <c r="C2276" s="99" t="s">
        <v>227</v>
      </c>
      <c r="D2276" s="43" t="s">
        <v>173</v>
      </c>
    </row>
    <row r="2277" spans="1:4" hidden="1" x14ac:dyDescent="0.15">
      <c r="A2277" s="43">
        <v>2318</v>
      </c>
      <c r="B2277" s="43" t="s">
        <v>143</v>
      </c>
      <c r="C2277" s="99" t="s">
        <v>206</v>
      </c>
      <c r="D2277" s="43" t="s">
        <v>173</v>
      </c>
    </row>
    <row r="2278" spans="1:4" hidden="1" x14ac:dyDescent="0.15">
      <c r="A2278" s="43">
        <v>2319</v>
      </c>
      <c r="B2278" s="43" t="s">
        <v>161</v>
      </c>
      <c r="C2278" s="99" t="s">
        <v>206</v>
      </c>
      <c r="D2278" s="43" t="s">
        <v>173</v>
      </c>
    </row>
    <row r="2279" spans="1:4" hidden="1" x14ac:dyDescent="0.15">
      <c r="A2279" s="43">
        <v>2320</v>
      </c>
      <c r="B2279" s="43" t="s">
        <v>147</v>
      </c>
      <c r="C2279" s="99" t="s">
        <v>229</v>
      </c>
      <c r="D2279" s="43" t="s">
        <v>173</v>
      </c>
    </row>
    <row r="2280" spans="1:4" hidden="1" x14ac:dyDescent="0.15">
      <c r="A2280" s="43">
        <v>2321</v>
      </c>
      <c r="B2280" s="43" t="s">
        <v>160</v>
      </c>
      <c r="C2280" s="99" t="s">
        <v>229</v>
      </c>
      <c r="D2280" s="43" t="s">
        <v>173</v>
      </c>
    </row>
    <row r="2281" spans="1:4" hidden="1" x14ac:dyDescent="0.15">
      <c r="A2281" s="43">
        <v>2322</v>
      </c>
      <c r="B2281" s="43" t="s">
        <v>165</v>
      </c>
      <c r="C2281" s="99" t="s">
        <v>229</v>
      </c>
      <c r="D2281" s="43" t="s">
        <v>173</v>
      </c>
    </row>
    <row r="2282" spans="1:4" hidden="1" x14ac:dyDescent="0.15">
      <c r="A2282" s="43">
        <v>2323</v>
      </c>
      <c r="B2282" s="43" t="s">
        <v>142</v>
      </c>
      <c r="C2282" s="99" t="s">
        <v>243</v>
      </c>
      <c r="D2282" s="43" t="s">
        <v>173</v>
      </c>
    </row>
    <row r="2283" spans="1:4" hidden="1" x14ac:dyDescent="0.15">
      <c r="A2283" s="43">
        <v>2324</v>
      </c>
      <c r="B2283" s="43" t="s">
        <v>143</v>
      </c>
      <c r="C2283" s="99" t="s">
        <v>191</v>
      </c>
      <c r="D2283" s="43" t="s">
        <v>173</v>
      </c>
    </row>
    <row r="2284" spans="1:4" hidden="1" x14ac:dyDescent="0.15">
      <c r="A2284" s="43">
        <v>2325</v>
      </c>
      <c r="B2284" s="43" t="s">
        <v>157</v>
      </c>
      <c r="C2284" s="99" t="s">
        <v>191</v>
      </c>
      <c r="D2284" s="43" t="s">
        <v>173</v>
      </c>
    </row>
    <row r="2285" spans="1:4" hidden="1" x14ac:dyDescent="0.15">
      <c r="A2285" s="43">
        <v>2326</v>
      </c>
      <c r="B2285" s="43" t="s">
        <v>186</v>
      </c>
      <c r="C2285" s="99" t="s">
        <v>201</v>
      </c>
      <c r="D2285" s="43" t="s">
        <v>173</v>
      </c>
    </row>
    <row r="2286" spans="1:4" hidden="1" x14ac:dyDescent="0.15">
      <c r="A2286" s="43">
        <v>2327</v>
      </c>
      <c r="B2286" s="43" t="s">
        <v>158</v>
      </c>
      <c r="C2286" s="99" t="s">
        <v>201</v>
      </c>
      <c r="D2286" s="43" t="s">
        <v>173</v>
      </c>
    </row>
    <row r="2287" spans="1:4" hidden="1" x14ac:dyDescent="0.15">
      <c r="A2287" s="43">
        <v>2328</v>
      </c>
      <c r="B2287" s="43" t="s">
        <v>150</v>
      </c>
      <c r="C2287" s="99" t="s">
        <v>201</v>
      </c>
      <c r="D2287" s="43" t="s">
        <v>173</v>
      </c>
    </row>
    <row r="2288" spans="1:4" hidden="1" x14ac:dyDescent="0.15">
      <c r="A2288" s="43">
        <v>2329</v>
      </c>
      <c r="B2288" s="43" t="s">
        <v>150</v>
      </c>
      <c r="C2288" s="99" t="s">
        <v>201</v>
      </c>
      <c r="D2288" s="43" t="s">
        <v>173</v>
      </c>
    </row>
    <row r="2289" spans="1:4" hidden="1" x14ac:dyDescent="0.15">
      <c r="A2289" s="43">
        <v>2330</v>
      </c>
      <c r="B2289" s="43" t="s">
        <v>165</v>
      </c>
      <c r="C2289" s="99" t="s">
        <v>201</v>
      </c>
      <c r="D2289" s="43" t="s">
        <v>173</v>
      </c>
    </row>
    <row r="2290" spans="1:4" hidden="1" x14ac:dyDescent="0.15">
      <c r="A2290" s="43">
        <v>2331</v>
      </c>
      <c r="B2290" s="43" t="s">
        <v>160</v>
      </c>
      <c r="C2290" s="99" t="s">
        <v>202</v>
      </c>
      <c r="D2290" s="43" t="s">
        <v>173</v>
      </c>
    </row>
    <row r="2291" spans="1:4" hidden="1" x14ac:dyDescent="0.15">
      <c r="A2291" s="43">
        <v>2332</v>
      </c>
      <c r="B2291" s="43" t="s">
        <v>174</v>
      </c>
      <c r="C2291" s="99" t="s">
        <v>202</v>
      </c>
      <c r="D2291" s="43" t="s">
        <v>173</v>
      </c>
    </row>
    <row r="2292" spans="1:4" hidden="1" x14ac:dyDescent="0.15">
      <c r="A2292" s="43">
        <v>2333</v>
      </c>
      <c r="B2292" s="43" t="s">
        <v>144</v>
      </c>
      <c r="C2292" s="99" t="s">
        <v>202</v>
      </c>
      <c r="D2292" s="43" t="s">
        <v>173</v>
      </c>
    </row>
    <row r="2293" spans="1:4" hidden="1" x14ac:dyDescent="0.15">
      <c r="A2293" s="43">
        <v>2334</v>
      </c>
      <c r="B2293" s="43" t="s">
        <v>148</v>
      </c>
      <c r="C2293" s="99" t="s">
        <v>202</v>
      </c>
      <c r="D2293" s="43" t="s">
        <v>173</v>
      </c>
    </row>
    <row r="2294" spans="1:4" hidden="1" x14ac:dyDescent="0.15">
      <c r="A2294" s="43">
        <v>2335</v>
      </c>
      <c r="B2294" s="43" t="s">
        <v>142</v>
      </c>
      <c r="C2294" s="99" t="s">
        <v>202</v>
      </c>
      <c r="D2294" s="43" t="s">
        <v>173</v>
      </c>
    </row>
    <row r="2295" spans="1:4" hidden="1" x14ac:dyDescent="0.15">
      <c r="A2295" s="43">
        <v>2336</v>
      </c>
      <c r="B2295" s="43" t="s">
        <v>147</v>
      </c>
      <c r="C2295" s="99" t="s">
        <v>202</v>
      </c>
      <c r="D2295" s="43" t="s">
        <v>173</v>
      </c>
    </row>
    <row r="2296" spans="1:4" hidden="1" x14ac:dyDescent="0.15">
      <c r="A2296" s="43">
        <v>2337</v>
      </c>
      <c r="B2296" s="43" t="s">
        <v>145</v>
      </c>
      <c r="C2296" s="99" t="s">
        <v>191</v>
      </c>
      <c r="D2296" s="43" t="s">
        <v>164</v>
      </c>
    </row>
    <row r="2297" spans="1:4" hidden="1" x14ac:dyDescent="0.15">
      <c r="A2297" s="43">
        <v>2338</v>
      </c>
      <c r="B2297" s="43" t="s">
        <v>161</v>
      </c>
      <c r="C2297" s="99" t="s">
        <v>238</v>
      </c>
      <c r="D2297" s="43" t="s">
        <v>173</v>
      </c>
    </row>
    <row r="2298" spans="1:4" hidden="1" x14ac:dyDescent="0.15">
      <c r="A2298" s="43">
        <v>2339</v>
      </c>
      <c r="B2298" s="43" t="s">
        <v>154</v>
      </c>
      <c r="C2298" s="99" t="s">
        <v>238</v>
      </c>
      <c r="D2298" s="43" t="s">
        <v>173</v>
      </c>
    </row>
    <row r="2299" spans="1:4" hidden="1" x14ac:dyDescent="0.15">
      <c r="A2299" s="43">
        <v>2340</v>
      </c>
      <c r="B2299" s="43" t="s">
        <v>156</v>
      </c>
      <c r="C2299" s="99" t="s">
        <v>218</v>
      </c>
      <c r="D2299" s="43" t="s">
        <v>173</v>
      </c>
    </row>
    <row r="2300" spans="1:4" hidden="1" x14ac:dyDescent="0.15">
      <c r="A2300" s="43">
        <v>2341</v>
      </c>
      <c r="B2300" s="43" t="s">
        <v>165</v>
      </c>
      <c r="C2300" s="99" t="s">
        <v>218</v>
      </c>
      <c r="D2300" s="43" t="s">
        <v>173</v>
      </c>
    </row>
    <row r="2301" spans="1:4" hidden="1" x14ac:dyDescent="0.15">
      <c r="A2301" s="43">
        <v>2342</v>
      </c>
      <c r="B2301" s="43" t="s">
        <v>143</v>
      </c>
      <c r="C2301" s="99" t="s">
        <v>218</v>
      </c>
      <c r="D2301" s="43" t="s">
        <v>168</v>
      </c>
    </row>
    <row r="2302" spans="1:4" hidden="1" x14ac:dyDescent="0.15">
      <c r="A2302" s="43">
        <v>2343</v>
      </c>
      <c r="B2302" s="43" t="s">
        <v>152</v>
      </c>
      <c r="C2302" s="99" t="s">
        <v>218</v>
      </c>
      <c r="D2302" s="43" t="s">
        <v>173</v>
      </c>
    </row>
    <row r="2303" spans="1:4" hidden="1" x14ac:dyDescent="0.15">
      <c r="A2303" s="43">
        <v>2344</v>
      </c>
      <c r="B2303" s="43" t="s">
        <v>171</v>
      </c>
      <c r="C2303" s="99" t="s">
        <v>218</v>
      </c>
      <c r="D2303" s="43" t="s">
        <v>146</v>
      </c>
    </row>
    <row r="2304" spans="1:4" hidden="1" x14ac:dyDescent="0.15">
      <c r="A2304" s="43">
        <v>2345</v>
      </c>
      <c r="B2304" s="43" t="s">
        <v>144</v>
      </c>
      <c r="C2304" s="99" t="s">
        <v>218</v>
      </c>
      <c r="D2304" s="43" t="s">
        <v>146</v>
      </c>
    </row>
    <row r="2305" spans="1:4" hidden="1" x14ac:dyDescent="0.15">
      <c r="A2305" s="43">
        <v>2346</v>
      </c>
      <c r="B2305" s="43" t="s">
        <v>155</v>
      </c>
      <c r="C2305" s="99" t="s">
        <v>218</v>
      </c>
      <c r="D2305" s="43" t="s">
        <v>173</v>
      </c>
    </row>
    <row r="2306" spans="1:4" hidden="1" x14ac:dyDescent="0.15">
      <c r="A2306" s="43">
        <v>2347</v>
      </c>
      <c r="B2306" s="43" t="s">
        <v>161</v>
      </c>
      <c r="C2306" s="99" t="s">
        <v>218</v>
      </c>
      <c r="D2306" s="43" t="s">
        <v>173</v>
      </c>
    </row>
    <row r="2307" spans="1:4" hidden="1" x14ac:dyDescent="0.15">
      <c r="A2307" s="43">
        <v>2348</v>
      </c>
      <c r="B2307" s="43" t="s">
        <v>161</v>
      </c>
      <c r="C2307" s="99" t="s">
        <v>218</v>
      </c>
      <c r="D2307" s="43" t="s">
        <v>173</v>
      </c>
    </row>
    <row r="2308" spans="1:4" hidden="1" x14ac:dyDescent="0.15">
      <c r="A2308" s="43">
        <v>2349</v>
      </c>
      <c r="B2308" s="43" t="s">
        <v>154</v>
      </c>
      <c r="C2308" s="99" t="s">
        <v>244</v>
      </c>
      <c r="D2308" s="43" t="s">
        <v>164</v>
      </c>
    </row>
    <row r="2309" spans="1:4" hidden="1" x14ac:dyDescent="0.15">
      <c r="A2309" s="43">
        <v>2350</v>
      </c>
      <c r="B2309" s="43" t="s">
        <v>145</v>
      </c>
      <c r="C2309" s="99" t="s">
        <v>244</v>
      </c>
      <c r="D2309" s="43" t="s">
        <v>173</v>
      </c>
    </row>
    <row r="2310" spans="1:4" hidden="1" x14ac:dyDescent="0.15">
      <c r="A2310" s="43">
        <v>2351</v>
      </c>
      <c r="B2310" s="43" t="s">
        <v>161</v>
      </c>
      <c r="C2310" s="99" t="s">
        <v>244</v>
      </c>
      <c r="D2310" s="43" t="s">
        <v>173</v>
      </c>
    </row>
    <row r="2311" spans="1:4" hidden="1" x14ac:dyDescent="0.15">
      <c r="A2311" s="43">
        <v>2352</v>
      </c>
      <c r="B2311" s="43" t="s">
        <v>157</v>
      </c>
      <c r="C2311" s="99" t="s">
        <v>244</v>
      </c>
      <c r="D2311" s="43" t="s">
        <v>173</v>
      </c>
    </row>
    <row r="2312" spans="1:4" hidden="1" x14ac:dyDescent="0.15">
      <c r="A2312" s="43">
        <v>2353</v>
      </c>
      <c r="B2312" s="43" t="s">
        <v>142</v>
      </c>
      <c r="C2312" s="99" t="s">
        <v>244</v>
      </c>
      <c r="D2312" s="43" t="s">
        <v>173</v>
      </c>
    </row>
    <row r="2313" spans="1:4" hidden="1" x14ac:dyDescent="0.15">
      <c r="A2313" s="43">
        <v>2354</v>
      </c>
      <c r="B2313" s="43" t="s">
        <v>147</v>
      </c>
      <c r="C2313" s="99" t="s">
        <v>194</v>
      </c>
      <c r="D2313" s="43" t="s">
        <v>173</v>
      </c>
    </row>
    <row r="2314" spans="1:4" hidden="1" x14ac:dyDescent="0.15">
      <c r="A2314" s="43">
        <v>2355</v>
      </c>
      <c r="B2314" s="43" t="s">
        <v>150</v>
      </c>
      <c r="C2314" s="99" t="s">
        <v>194</v>
      </c>
      <c r="D2314" s="43" t="s">
        <v>173</v>
      </c>
    </row>
    <row r="2315" spans="1:4" hidden="1" x14ac:dyDescent="0.15">
      <c r="A2315" s="43">
        <v>2356</v>
      </c>
      <c r="B2315" s="43" t="s">
        <v>151</v>
      </c>
      <c r="C2315" s="99" t="s">
        <v>194</v>
      </c>
      <c r="D2315" s="43" t="s">
        <v>173</v>
      </c>
    </row>
    <row r="2316" spans="1:4" hidden="1" x14ac:dyDescent="0.15">
      <c r="A2316" s="43">
        <v>2357</v>
      </c>
      <c r="B2316" s="43" t="s">
        <v>154</v>
      </c>
      <c r="C2316" s="99" t="s">
        <v>194</v>
      </c>
      <c r="D2316" s="43" t="s">
        <v>173</v>
      </c>
    </row>
    <row r="2317" spans="1:4" hidden="1" x14ac:dyDescent="0.15">
      <c r="A2317" s="43">
        <v>2358</v>
      </c>
      <c r="B2317" s="43" t="s">
        <v>139</v>
      </c>
      <c r="C2317" s="99" t="s">
        <v>194</v>
      </c>
      <c r="D2317" s="43" t="s">
        <v>173</v>
      </c>
    </row>
    <row r="2318" spans="1:4" hidden="1" x14ac:dyDescent="0.15">
      <c r="A2318" s="43">
        <v>2359</v>
      </c>
      <c r="B2318" s="43" t="s">
        <v>139</v>
      </c>
      <c r="C2318" s="99" t="s">
        <v>194</v>
      </c>
      <c r="D2318" s="43" t="s">
        <v>173</v>
      </c>
    </row>
    <row r="2319" spans="1:4" hidden="1" x14ac:dyDescent="0.15">
      <c r="A2319" s="43">
        <v>2360</v>
      </c>
      <c r="B2319" s="43" t="s">
        <v>163</v>
      </c>
      <c r="C2319" s="99" t="s">
        <v>213</v>
      </c>
      <c r="D2319" s="43" t="s">
        <v>173</v>
      </c>
    </row>
    <row r="2320" spans="1:4" hidden="1" x14ac:dyDescent="0.15">
      <c r="A2320" s="43">
        <v>2361</v>
      </c>
      <c r="B2320" s="43" t="s">
        <v>154</v>
      </c>
      <c r="C2320" s="99" t="s">
        <v>213</v>
      </c>
      <c r="D2320" s="43" t="s">
        <v>173</v>
      </c>
    </row>
    <row r="2321" spans="1:4" hidden="1" x14ac:dyDescent="0.15">
      <c r="A2321" s="43">
        <v>2362</v>
      </c>
      <c r="B2321" s="43" t="s">
        <v>149</v>
      </c>
      <c r="C2321" s="99" t="s">
        <v>213</v>
      </c>
      <c r="D2321" s="43" t="s">
        <v>173</v>
      </c>
    </row>
    <row r="2322" spans="1:4" hidden="1" x14ac:dyDescent="0.15">
      <c r="A2322" s="43">
        <v>2363</v>
      </c>
      <c r="B2322" s="43" t="s">
        <v>169</v>
      </c>
      <c r="C2322" s="99" t="s">
        <v>175</v>
      </c>
      <c r="D2322" s="43" t="s">
        <v>173</v>
      </c>
    </row>
    <row r="2323" spans="1:4" hidden="1" x14ac:dyDescent="0.15">
      <c r="A2323" s="43">
        <v>2364</v>
      </c>
      <c r="B2323" s="43" t="s">
        <v>160</v>
      </c>
      <c r="C2323" s="99" t="s">
        <v>175</v>
      </c>
      <c r="D2323" s="43" t="s">
        <v>173</v>
      </c>
    </row>
    <row r="2324" spans="1:4" hidden="1" x14ac:dyDescent="0.15">
      <c r="A2324" s="43">
        <v>2365</v>
      </c>
      <c r="B2324" s="43" t="s">
        <v>167</v>
      </c>
      <c r="C2324" s="99" t="s">
        <v>175</v>
      </c>
      <c r="D2324" s="43" t="s">
        <v>173</v>
      </c>
    </row>
    <row r="2325" spans="1:4" hidden="1" x14ac:dyDescent="0.15">
      <c r="A2325" s="43">
        <v>2366</v>
      </c>
      <c r="B2325" s="43" t="s">
        <v>144</v>
      </c>
      <c r="C2325" s="99" t="s">
        <v>175</v>
      </c>
      <c r="D2325" s="43" t="s">
        <v>173</v>
      </c>
    </row>
    <row r="2326" spans="1:4" hidden="1" x14ac:dyDescent="0.15">
      <c r="A2326" s="43">
        <v>2367</v>
      </c>
      <c r="B2326" s="43" t="s">
        <v>143</v>
      </c>
      <c r="C2326" s="99" t="s">
        <v>175</v>
      </c>
      <c r="D2326" s="43" t="s">
        <v>173</v>
      </c>
    </row>
    <row r="2327" spans="1:4" hidden="1" x14ac:dyDescent="0.15">
      <c r="A2327" s="43">
        <v>2368</v>
      </c>
      <c r="B2327" s="43" t="s">
        <v>193</v>
      </c>
      <c r="C2327" s="99" t="s">
        <v>175</v>
      </c>
      <c r="D2327" s="43" t="s">
        <v>173</v>
      </c>
    </row>
    <row r="2328" spans="1:4" hidden="1" x14ac:dyDescent="0.15">
      <c r="A2328" s="43">
        <v>2369</v>
      </c>
      <c r="B2328" s="43" t="s">
        <v>150</v>
      </c>
      <c r="C2328" s="99" t="s">
        <v>175</v>
      </c>
      <c r="D2328" s="43" t="s">
        <v>173</v>
      </c>
    </row>
    <row r="2329" spans="1:4" hidden="1" x14ac:dyDescent="0.15">
      <c r="A2329" s="43">
        <v>2370</v>
      </c>
      <c r="B2329" s="43" t="s">
        <v>142</v>
      </c>
      <c r="C2329" s="99" t="s">
        <v>175</v>
      </c>
      <c r="D2329" s="43" t="s">
        <v>173</v>
      </c>
    </row>
    <row r="2330" spans="1:4" hidden="1" x14ac:dyDescent="0.15">
      <c r="A2330" s="43">
        <v>2371</v>
      </c>
      <c r="B2330" s="43" t="s">
        <v>171</v>
      </c>
      <c r="C2330" s="99" t="s">
        <v>175</v>
      </c>
      <c r="D2330" s="43" t="s">
        <v>173</v>
      </c>
    </row>
    <row r="2331" spans="1:4" hidden="1" x14ac:dyDescent="0.15">
      <c r="A2331" s="43">
        <v>2372</v>
      </c>
      <c r="B2331" s="43" t="s">
        <v>165</v>
      </c>
      <c r="C2331" s="99" t="s">
        <v>175</v>
      </c>
      <c r="D2331" s="43" t="s">
        <v>173</v>
      </c>
    </row>
    <row r="2332" spans="1:4" hidden="1" x14ac:dyDescent="0.15">
      <c r="A2332" s="43">
        <v>2373</v>
      </c>
      <c r="B2332" s="43" t="s">
        <v>149</v>
      </c>
      <c r="C2332" s="99" t="s">
        <v>175</v>
      </c>
      <c r="D2332" s="43" t="s">
        <v>173</v>
      </c>
    </row>
    <row r="2333" spans="1:4" hidden="1" x14ac:dyDescent="0.15">
      <c r="A2333" s="43">
        <v>2374</v>
      </c>
      <c r="B2333" s="43" t="s">
        <v>139</v>
      </c>
      <c r="C2333" s="99" t="s">
        <v>175</v>
      </c>
      <c r="D2333" s="43" t="s">
        <v>173</v>
      </c>
    </row>
    <row r="2334" spans="1:4" hidden="1" x14ac:dyDescent="0.15">
      <c r="A2334" s="43">
        <v>2375</v>
      </c>
      <c r="B2334" s="43" t="s">
        <v>142</v>
      </c>
      <c r="C2334" s="99" t="s">
        <v>175</v>
      </c>
      <c r="D2334" s="43" t="s">
        <v>173</v>
      </c>
    </row>
    <row r="2335" spans="1:4" hidden="1" x14ac:dyDescent="0.15">
      <c r="A2335" s="43">
        <v>2376</v>
      </c>
      <c r="B2335" s="43" t="s">
        <v>156</v>
      </c>
      <c r="C2335" s="99" t="s">
        <v>175</v>
      </c>
      <c r="D2335" s="43" t="s">
        <v>173</v>
      </c>
    </row>
    <row r="2336" spans="1:4" hidden="1" x14ac:dyDescent="0.15">
      <c r="A2336" s="43">
        <v>2377</v>
      </c>
      <c r="B2336" s="43" t="s">
        <v>166</v>
      </c>
      <c r="C2336" s="99" t="s">
        <v>175</v>
      </c>
      <c r="D2336" s="43" t="s">
        <v>173</v>
      </c>
    </row>
    <row r="2337" spans="1:4" hidden="1" x14ac:dyDescent="0.15">
      <c r="A2337" s="43">
        <v>2378</v>
      </c>
      <c r="B2337" s="43" t="s">
        <v>161</v>
      </c>
      <c r="C2337" s="99" t="s">
        <v>175</v>
      </c>
      <c r="D2337" s="43" t="s">
        <v>173</v>
      </c>
    </row>
    <row r="2338" spans="1:4" hidden="1" x14ac:dyDescent="0.15">
      <c r="A2338" s="43">
        <v>2379</v>
      </c>
      <c r="B2338" s="43" t="s">
        <v>144</v>
      </c>
      <c r="C2338" s="99" t="s">
        <v>175</v>
      </c>
      <c r="D2338" s="43" t="s">
        <v>173</v>
      </c>
    </row>
    <row r="2339" spans="1:4" hidden="1" x14ac:dyDescent="0.15">
      <c r="A2339" s="43">
        <v>2380</v>
      </c>
      <c r="B2339" s="43" t="s">
        <v>171</v>
      </c>
      <c r="C2339" s="99" t="s">
        <v>175</v>
      </c>
      <c r="D2339" s="43" t="s">
        <v>173</v>
      </c>
    </row>
    <row r="2340" spans="1:4" hidden="1" x14ac:dyDescent="0.15">
      <c r="A2340" s="43">
        <v>2381</v>
      </c>
      <c r="B2340" s="43" t="s">
        <v>167</v>
      </c>
      <c r="C2340" s="99" t="s">
        <v>175</v>
      </c>
      <c r="D2340" s="43" t="s">
        <v>173</v>
      </c>
    </row>
    <row r="2341" spans="1:4" hidden="1" x14ac:dyDescent="0.15">
      <c r="A2341" s="43">
        <v>2382</v>
      </c>
      <c r="B2341" s="43" t="s">
        <v>170</v>
      </c>
      <c r="C2341" s="99" t="s">
        <v>175</v>
      </c>
      <c r="D2341" s="43" t="s">
        <v>173</v>
      </c>
    </row>
    <row r="2342" spans="1:4" hidden="1" x14ac:dyDescent="0.15">
      <c r="A2342" s="43">
        <v>2383</v>
      </c>
      <c r="B2342" s="43" t="s">
        <v>147</v>
      </c>
      <c r="C2342" s="99" t="s">
        <v>175</v>
      </c>
      <c r="D2342" s="43" t="s">
        <v>173</v>
      </c>
    </row>
    <row r="2343" spans="1:4" hidden="1" x14ac:dyDescent="0.15">
      <c r="A2343" s="43">
        <v>2384</v>
      </c>
      <c r="B2343" s="43" t="s">
        <v>179</v>
      </c>
      <c r="C2343" s="99" t="s">
        <v>175</v>
      </c>
      <c r="D2343" s="43" t="s">
        <v>173</v>
      </c>
    </row>
    <row r="2344" spans="1:4" hidden="1" x14ac:dyDescent="0.15">
      <c r="A2344" s="43">
        <v>2385</v>
      </c>
      <c r="B2344" s="43" t="s">
        <v>186</v>
      </c>
      <c r="C2344" s="99" t="s">
        <v>175</v>
      </c>
      <c r="D2344" s="43" t="s">
        <v>173</v>
      </c>
    </row>
    <row r="2345" spans="1:4" hidden="1" x14ac:dyDescent="0.15">
      <c r="A2345" s="43">
        <v>2386</v>
      </c>
      <c r="B2345" s="43" t="s">
        <v>154</v>
      </c>
      <c r="C2345" s="99" t="s">
        <v>175</v>
      </c>
      <c r="D2345" s="43" t="s">
        <v>173</v>
      </c>
    </row>
    <row r="2346" spans="1:4" hidden="1" x14ac:dyDescent="0.15">
      <c r="A2346" s="43">
        <v>2387</v>
      </c>
      <c r="B2346" s="43" t="s">
        <v>139</v>
      </c>
      <c r="C2346" s="99" t="s">
        <v>175</v>
      </c>
      <c r="D2346" s="43" t="s">
        <v>173</v>
      </c>
    </row>
    <row r="2347" spans="1:4" hidden="1" x14ac:dyDescent="0.15">
      <c r="A2347" s="43">
        <v>2388</v>
      </c>
      <c r="B2347" s="43" t="s">
        <v>152</v>
      </c>
      <c r="C2347" s="99" t="s">
        <v>175</v>
      </c>
      <c r="D2347" s="43" t="s">
        <v>173</v>
      </c>
    </row>
    <row r="2348" spans="1:4" hidden="1" x14ac:dyDescent="0.15">
      <c r="A2348" s="43">
        <v>2389</v>
      </c>
      <c r="B2348" s="43" t="s">
        <v>147</v>
      </c>
      <c r="C2348" s="99" t="s">
        <v>175</v>
      </c>
      <c r="D2348" s="43" t="s">
        <v>173</v>
      </c>
    </row>
    <row r="2349" spans="1:4" hidden="1" x14ac:dyDescent="0.15">
      <c r="A2349" s="43">
        <v>2390</v>
      </c>
      <c r="B2349" s="43" t="s">
        <v>145</v>
      </c>
      <c r="C2349" s="99" t="s">
        <v>175</v>
      </c>
      <c r="D2349" s="43" t="s">
        <v>173</v>
      </c>
    </row>
    <row r="2350" spans="1:4" hidden="1" x14ac:dyDescent="0.15">
      <c r="A2350" s="43">
        <v>2391</v>
      </c>
      <c r="B2350" s="43" t="s">
        <v>143</v>
      </c>
      <c r="C2350" s="99" t="s">
        <v>175</v>
      </c>
      <c r="D2350" s="43" t="s">
        <v>173</v>
      </c>
    </row>
    <row r="2351" spans="1:4" hidden="1" x14ac:dyDescent="0.15">
      <c r="A2351" s="43">
        <v>2392</v>
      </c>
      <c r="B2351" s="43" t="s">
        <v>230</v>
      </c>
      <c r="C2351" s="99" t="s">
        <v>175</v>
      </c>
      <c r="D2351" s="43" t="s">
        <v>173</v>
      </c>
    </row>
    <row r="2352" spans="1:4" hidden="1" x14ac:dyDescent="0.15">
      <c r="A2352" s="43">
        <v>2393</v>
      </c>
      <c r="B2352" s="43" t="s">
        <v>142</v>
      </c>
      <c r="C2352" s="99" t="s">
        <v>222</v>
      </c>
      <c r="D2352" s="43" t="s">
        <v>173</v>
      </c>
    </row>
    <row r="2353" spans="1:4" hidden="1" x14ac:dyDescent="0.15">
      <c r="A2353" s="43">
        <v>2394</v>
      </c>
      <c r="B2353" s="43" t="s">
        <v>144</v>
      </c>
      <c r="C2353" s="99" t="s">
        <v>251</v>
      </c>
      <c r="D2353" s="43" t="s">
        <v>164</v>
      </c>
    </row>
    <row r="2354" spans="1:4" hidden="1" x14ac:dyDescent="0.15">
      <c r="A2354" s="43">
        <v>2395</v>
      </c>
      <c r="B2354" s="43" t="s">
        <v>144</v>
      </c>
      <c r="C2354" s="99" t="s">
        <v>251</v>
      </c>
      <c r="D2354" s="43" t="s">
        <v>173</v>
      </c>
    </row>
    <row r="2355" spans="1:4" hidden="1" x14ac:dyDescent="0.15">
      <c r="A2355" s="43">
        <v>2396</v>
      </c>
      <c r="B2355" s="43" t="s">
        <v>186</v>
      </c>
      <c r="C2355" s="99" t="s">
        <v>200</v>
      </c>
      <c r="D2355" s="43" t="s">
        <v>173</v>
      </c>
    </row>
    <row r="2356" spans="1:4" hidden="1" x14ac:dyDescent="0.15">
      <c r="A2356" s="43">
        <v>2397</v>
      </c>
      <c r="B2356" s="43" t="s">
        <v>174</v>
      </c>
      <c r="C2356" s="99" t="s">
        <v>200</v>
      </c>
      <c r="D2356" s="43" t="s">
        <v>173</v>
      </c>
    </row>
    <row r="2357" spans="1:4" hidden="1" x14ac:dyDescent="0.15">
      <c r="A2357" s="43">
        <v>2398</v>
      </c>
      <c r="B2357" s="43" t="s">
        <v>157</v>
      </c>
      <c r="C2357" s="99" t="s">
        <v>200</v>
      </c>
      <c r="D2357" s="43" t="s">
        <v>173</v>
      </c>
    </row>
    <row r="2358" spans="1:4" hidden="1" x14ac:dyDescent="0.15">
      <c r="A2358" s="43">
        <v>2399</v>
      </c>
      <c r="B2358" s="43" t="s">
        <v>152</v>
      </c>
      <c r="C2358" s="99" t="s">
        <v>200</v>
      </c>
      <c r="D2358" s="43" t="s">
        <v>173</v>
      </c>
    </row>
    <row r="2359" spans="1:4" hidden="1" x14ac:dyDescent="0.15">
      <c r="A2359" s="43">
        <v>2400</v>
      </c>
      <c r="B2359" s="43" t="s">
        <v>172</v>
      </c>
      <c r="C2359" s="99" t="s">
        <v>200</v>
      </c>
      <c r="D2359" s="43" t="s">
        <v>173</v>
      </c>
    </row>
    <row r="2360" spans="1:4" hidden="1" x14ac:dyDescent="0.15">
      <c r="A2360" s="43">
        <v>2401</v>
      </c>
      <c r="B2360" s="43" t="s">
        <v>159</v>
      </c>
      <c r="C2360" s="99" t="s">
        <v>200</v>
      </c>
      <c r="D2360" s="43" t="s">
        <v>173</v>
      </c>
    </row>
    <row r="2361" spans="1:4" hidden="1" x14ac:dyDescent="0.15">
      <c r="A2361" s="43">
        <v>2402</v>
      </c>
      <c r="B2361" s="43" t="s">
        <v>150</v>
      </c>
      <c r="C2361" s="99" t="s">
        <v>224</v>
      </c>
      <c r="D2361" s="43" t="s">
        <v>141</v>
      </c>
    </row>
    <row r="2362" spans="1:4" hidden="1" x14ac:dyDescent="0.15">
      <c r="A2362" s="43">
        <v>2403</v>
      </c>
      <c r="B2362" s="43" t="s">
        <v>145</v>
      </c>
      <c r="C2362" s="99" t="s">
        <v>216</v>
      </c>
      <c r="D2362" s="43" t="s">
        <v>173</v>
      </c>
    </row>
    <row r="2363" spans="1:4" hidden="1" x14ac:dyDescent="0.15">
      <c r="A2363" s="43">
        <v>2404</v>
      </c>
      <c r="B2363" s="43" t="s">
        <v>143</v>
      </c>
      <c r="C2363" s="99" t="s">
        <v>216</v>
      </c>
      <c r="D2363" s="43" t="s">
        <v>173</v>
      </c>
    </row>
    <row r="2364" spans="1:4" hidden="1" x14ac:dyDescent="0.15">
      <c r="A2364" s="43">
        <v>2405</v>
      </c>
      <c r="B2364" s="43" t="s">
        <v>139</v>
      </c>
      <c r="C2364" s="99" t="s">
        <v>216</v>
      </c>
      <c r="D2364" s="43" t="s">
        <v>173</v>
      </c>
    </row>
    <row r="2365" spans="1:4" hidden="1" x14ac:dyDescent="0.15">
      <c r="A2365" s="43">
        <v>2406</v>
      </c>
      <c r="B2365" s="43" t="s">
        <v>143</v>
      </c>
      <c r="C2365" s="99" t="s">
        <v>216</v>
      </c>
      <c r="D2365" s="43" t="s">
        <v>173</v>
      </c>
    </row>
    <row r="2366" spans="1:4" hidden="1" x14ac:dyDescent="0.15">
      <c r="A2366" s="43">
        <v>2407</v>
      </c>
      <c r="B2366" s="43" t="s">
        <v>145</v>
      </c>
      <c r="C2366" s="99" t="s">
        <v>216</v>
      </c>
      <c r="D2366" s="43" t="s">
        <v>173</v>
      </c>
    </row>
    <row r="2367" spans="1:4" hidden="1" x14ac:dyDescent="0.15">
      <c r="A2367" s="43">
        <v>2408</v>
      </c>
      <c r="B2367" s="43" t="s">
        <v>156</v>
      </c>
      <c r="C2367" s="99" t="s">
        <v>216</v>
      </c>
      <c r="D2367" s="43" t="s">
        <v>173</v>
      </c>
    </row>
    <row r="2368" spans="1:4" hidden="1" x14ac:dyDescent="0.15">
      <c r="A2368" s="43">
        <v>2409</v>
      </c>
      <c r="B2368" s="43" t="s">
        <v>144</v>
      </c>
      <c r="C2368" s="99" t="s">
        <v>216</v>
      </c>
      <c r="D2368" s="43" t="s">
        <v>173</v>
      </c>
    </row>
    <row r="2369" spans="1:4" hidden="1" x14ac:dyDescent="0.15">
      <c r="A2369" s="43">
        <v>2410</v>
      </c>
      <c r="B2369" s="43" t="s">
        <v>160</v>
      </c>
      <c r="C2369" s="99" t="s">
        <v>231</v>
      </c>
      <c r="D2369" s="43" t="s">
        <v>176</v>
      </c>
    </row>
    <row r="2370" spans="1:4" hidden="1" x14ac:dyDescent="0.15">
      <c r="A2370" s="43">
        <v>2411</v>
      </c>
      <c r="B2370" s="43" t="s">
        <v>156</v>
      </c>
      <c r="C2370" s="99" t="s">
        <v>214</v>
      </c>
      <c r="D2370" s="43" t="s">
        <v>168</v>
      </c>
    </row>
    <row r="2371" spans="1:4" hidden="1" x14ac:dyDescent="0.15">
      <c r="A2371" s="43">
        <v>2412</v>
      </c>
      <c r="B2371" s="43" t="s">
        <v>147</v>
      </c>
      <c r="C2371" s="99" t="s">
        <v>214</v>
      </c>
      <c r="D2371" s="43" t="s">
        <v>173</v>
      </c>
    </row>
    <row r="2372" spans="1:4" hidden="1" x14ac:dyDescent="0.15">
      <c r="A2372" s="43">
        <v>2413</v>
      </c>
      <c r="B2372" s="43" t="s">
        <v>160</v>
      </c>
      <c r="C2372" s="99" t="s">
        <v>214</v>
      </c>
      <c r="D2372" s="43" t="s">
        <v>173</v>
      </c>
    </row>
    <row r="2373" spans="1:4" hidden="1" x14ac:dyDescent="0.15">
      <c r="A2373" s="43">
        <v>2414</v>
      </c>
      <c r="B2373" s="43" t="s">
        <v>142</v>
      </c>
      <c r="C2373" s="99" t="s">
        <v>214</v>
      </c>
      <c r="D2373" s="43" t="s">
        <v>173</v>
      </c>
    </row>
    <row r="2374" spans="1:4" hidden="1" x14ac:dyDescent="0.15">
      <c r="A2374" s="43">
        <v>2415</v>
      </c>
      <c r="B2374" s="43" t="s">
        <v>230</v>
      </c>
      <c r="C2374" s="99" t="s">
        <v>214</v>
      </c>
      <c r="D2374" s="43" t="s">
        <v>173</v>
      </c>
    </row>
    <row r="2375" spans="1:4" hidden="1" x14ac:dyDescent="0.15">
      <c r="A2375" s="43">
        <v>2416</v>
      </c>
      <c r="B2375" s="43" t="s">
        <v>145</v>
      </c>
      <c r="C2375" s="99" t="s">
        <v>214</v>
      </c>
      <c r="D2375" s="43" t="s">
        <v>173</v>
      </c>
    </row>
    <row r="2376" spans="1:4" hidden="1" x14ac:dyDescent="0.15">
      <c r="A2376" s="43">
        <v>2417</v>
      </c>
      <c r="B2376" s="43" t="s">
        <v>167</v>
      </c>
      <c r="C2376" s="99" t="s">
        <v>214</v>
      </c>
      <c r="D2376" s="43" t="s">
        <v>173</v>
      </c>
    </row>
    <row r="2377" spans="1:4" hidden="1" x14ac:dyDescent="0.15">
      <c r="A2377" s="43">
        <v>2418</v>
      </c>
      <c r="B2377" s="43" t="s">
        <v>161</v>
      </c>
      <c r="C2377" s="99" t="s">
        <v>214</v>
      </c>
      <c r="D2377" s="43" t="s">
        <v>173</v>
      </c>
    </row>
    <row r="2378" spans="1:4" hidden="1" x14ac:dyDescent="0.15">
      <c r="A2378" s="43">
        <v>2419</v>
      </c>
      <c r="B2378" s="43" t="s">
        <v>158</v>
      </c>
      <c r="C2378" s="99" t="s">
        <v>195</v>
      </c>
      <c r="D2378" s="43" t="s">
        <v>173</v>
      </c>
    </row>
    <row r="2379" spans="1:4" hidden="1" x14ac:dyDescent="0.15">
      <c r="A2379" s="43">
        <v>2420</v>
      </c>
      <c r="B2379" s="43" t="s">
        <v>149</v>
      </c>
      <c r="C2379" s="99" t="s">
        <v>195</v>
      </c>
      <c r="D2379" s="43" t="s">
        <v>173</v>
      </c>
    </row>
    <row r="2380" spans="1:4" hidden="1" x14ac:dyDescent="0.15">
      <c r="A2380" s="43">
        <v>2421</v>
      </c>
      <c r="B2380" s="43" t="s">
        <v>149</v>
      </c>
      <c r="C2380" s="99" t="s">
        <v>195</v>
      </c>
      <c r="D2380" s="43" t="s">
        <v>173</v>
      </c>
    </row>
    <row r="2381" spans="1:4" hidden="1" x14ac:dyDescent="0.15">
      <c r="A2381" s="43">
        <v>2422</v>
      </c>
      <c r="B2381" s="43" t="s">
        <v>165</v>
      </c>
      <c r="C2381" s="99" t="s">
        <v>247</v>
      </c>
      <c r="D2381" s="43" t="s">
        <v>173</v>
      </c>
    </row>
    <row r="2382" spans="1:4" hidden="1" x14ac:dyDescent="0.15">
      <c r="A2382" s="43">
        <v>2423</v>
      </c>
      <c r="B2382" s="43" t="s">
        <v>155</v>
      </c>
      <c r="C2382" s="99" t="s">
        <v>247</v>
      </c>
      <c r="D2382" s="43" t="s">
        <v>173</v>
      </c>
    </row>
    <row r="2383" spans="1:4" hidden="1" x14ac:dyDescent="0.15">
      <c r="A2383" s="43">
        <v>2424</v>
      </c>
      <c r="B2383" s="43" t="s">
        <v>147</v>
      </c>
      <c r="C2383" s="99" t="s">
        <v>233</v>
      </c>
      <c r="D2383" s="43" t="s">
        <v>173</v>
      </c>
    </row>
    <row r="2384" spans="1:4" hidden="1" x14ac:dyDescent="0.15">
      <c r="A2384" s="43">
        <v>2425</v>
      </c>
      <c r="B2384" s="43" t="s">
        <v>143</v>
      </c>
      <c r="C2384" s="99" t="s">
        <v>233</v>
      </c>
      <c r="D2384" s="43" t="s">
        <v>173</v>
      </c>
    </row>
    <row r="2385" spans="1:4" hidden="1" x14ac:dyDescent="0.15">
      <c r="A2385" s="43">
        <v>2426</v>
      </c>
      <c r="B2385" s="43" t="s">
        <v>166</v>
      </c>
      <c r="C2385" s="99" t="s">
        <v>258</v>
      </c>
      <c r="D2385" s="43" t="s">
        <v>168</v>
      </c>
    </row>
    <row r="2386" spans="1:4" hidden="1" x14ac:dyDescent="0.15">
      <c r="A2386" s="43">
        <v>2427</v>
      </c>
      <c r="B2386" s="43" t="s">
        <v>172</v>
      </c>
      <c r="C2386" s="99" t="s">
        <v>258</v>
      </c>
      <c r="D2386" s="43" t="s">
        <v>173</v>
      </c>
    </row>
    <row r="2387" spans="1:4" hidden="1" x14ac:dyDescent="0.15">
      <c r="A2387" s="43">
        <v>2428</v>
      </c>
      <c r="B2387" s="43" t="s">
        <v>171</v>
      </c>
      <c r="C2387" s="99" t="s">
        <v>258</v>
      </c>
      <c r="D2387" s="43" t="s">
        <v>173</v>
      </c>
    </row>
    <row r="2388" spans="1:4" hidden="1" x14ac:dyDescent="0.15">
      <c r="A2388" s="43">
        <v>2429</v>
      </c>
      <c r="B2388" s="43" t="s">
        <v>163</v>
      </c>
      <c r="C2388" s="99" t="s">
        <v>258</v>
      </c>
      <c r="D2388" s="43" t="s">
        <v>168</v>
      </c>
    </row>
    <row r="2389" spans="1:4" hidden="1" x14ac:dyDescent="0.15">
      <c r="A2389" s="43">
        <v>2430</v>
      </c>
      <c r="B2389" s="43" t="s">
        <v>155</v>
      </c>
      <c r="C2389" s="99" t="s">
        <v>258</v>
      </c>
      <c r="D2389" s="43" t="s">
        <v>168</v>
      </c>
    </row>
    <row r="2390" spans="1:4" hidden="1" x14ac:dyDescent="0.15">
      <c r="A2390" s="43">
        <v>2431</v>
      </c>
      <c r="B2390" s="43" t="s">
        <v>149</v>
      </c>
      <c r="C2390" s="99" t="s">
        <v>191</v>
      </c>
      <c r="D2390" s="43" t="s">
        <v>173</v>
      </c>
    </row>
    <row r="2391" spans="1:4" hidden="1" x14ac:dyDescent="0.15">
      <c r="A2391" s="43">
        <v>2432</v>
      </c>
      <c r="B2391" s="43" t="s">
        <v>149</v>
      </c>
      <c r="C2391" s="99" t="s">
        <v>191</v>
      </c>
      <c r="D2391" s="43" t="s">
        <v>173</v>
      </c>
    </row>
    <row r="2392" spans="1:4" hidden="1" x14ac:dyDescent="0.15">
      <c r="A2392" s="43">
        <v>2433</v>
      </c>
      <c r="B2392" s="43" t="s">
        <v>147</v>
      </c>
      <c r="C2392" s="99" t="s">
        <v>191</v>
      </c>
      <c r="D2392" s="43" t="s">
        <v>173</v>
      </c>
    </row>
    <row r="2393" spans="1:4" hidden="1" x14ac:dyDescent="0.15">
      <c r="A2393" s="43">
        <v>2434</v>
      </c>
      <c r="B2393" s="43" t="s">
        <v>156</v>
      </c>
      <c r="C2393" s="99" t="s">
        <v>191</v>
      </c>
      <c r="D2393" s="43" t="s">
        <v>173</v>
      </c>
    </row>
    <row r="2394" spans="1:4" hidden="1" x14ac:dyDescent="0.15">
      <c r="A2394" s="43">
        <v>2435</v>
      </c>
      <c r="B2394" s="43" t="s">
        <v>169</v>
      </c>
      <c r="C2394" s="99" t="s">
        <v>191</v>
      </c>
      <c r="D2394" s="43" t="s">
        <v>173</v>
      </c>
    </row>
    <row r="2395" spans="1:4" hidden="1" x14ac:dyDescent="0.15">
      <c r="A2395" s="43">
        <v>2436</v>
      </c>
      <c r="B2395" s="43" t="s">
        <v>143</v>
      </c>
      <c r="C2395" s="99" t="s">
        <v>191</v>
      </c>
      <c r="D2395" s="43" t="s">
        <v>173</v>
      </c>
    </row>
    <row r="2396" spans="1:4" hidden="1" x14ac:dyDescent="0.15">
      <c r="A2396" s="43">
        <v>2437</v>
      </c>
      <c r="B2396" s="43" t="s">
        <v>143</v>
      </c>
      <c r="C2396" s="99" t="s">
        <v>191</v>
      </c>
      <c r="D2396" s="43" t="s">
        <v>173</v>
      </c>
    </row>
    <row r="2397" spans="1:4" hidden="1" x14ac:dyDescent="0.15">
      <c r="A2397" s="43">
        <v>2438</v>
      </c>
      <c r="B2397" s="43" t="s">
        <v>143</v>
      </c>
      <c r="C2397" s="99" t="s">
        <v>191</v>
      </c>
      <c r="D2397" s="43" t="s">
        <v>173</v>
      </c>
    </row>
    <row r="2398" spans="1:4" hidden="1" x14ac:dyDescent="0.15">
      <c r="A2398" s="43">
        <v>2439</v>
      </c>
      <c r="B2398" s="43" t="s">
        <v>143</v>
      </c>
      <c r="C2398" s="99" t="s">
        <v>191</v>
      </c>
      <c r="D2398" s="43" t="s">
        <v>168</v>
      </c>
    </row>
    <row r="2399" spans="1:4" hidden="1" x14ac:dyDescent="0.15">
      <c r="A2399" s="43">
        <v>2440</v>
      </c>
      <c r="B2399" s="43" t="s">
        <v>148</v>
      </c>
      <c r="C2399" s="99" t="s">
        <v>191</v>
      </c>
      <c r="D2399" s="43" t="s">
        <v>173</v>
      </c>
    </row>
    <row r="2400" spans="1:4" hidden="1" x14ac:dyDescent="0.15">
      <c r="A2400" s="43">
        <v>2441</v>
      </c>
      <c r="B2400" s="43" t="s">
        <v>142</v>
      </c>
      <c r="C2400" s="99" t="s">
        <v>191</v>
      </c>
      <c r="D2400" s="43" t="s">
        <v>173</v>
      </c>
    </row>
    <row r="2401" spans="1:4" hidden="1" x14ac:dyDescent="0.15">
      <c r="A2401" s="43">
        <v>2442</v>
      </c>
      <c r="B2401" s="43" t="s">
        <v>165</v>
      </c>
      <c r="C2401" s="99" t="s">
        <v>191</v>
      </c>
      <c r="D2401" s="43" t="s">
        <v>173</v>
      </c>
    </row>
    <row r="2402" spans="1:4" hidden="1" x14ac:dyDescent="0.15">
      <c r="A2402" s="43">
        <v>2443</v>
      </c>
      <c r="B2402" s="43" t="s">
        <v>145</v>
      </c>
      <c r="C2402" s="99" t="s">
        <v>191</v>
      </c>
      <c r="D2402" s="43" t="s">
        <v>173</v>
      </c>
    </row>
    <row r="2403" spans="1:4" hidden="1" x14ac:dyDescent="0.15">
      <c r="A2403" s="43">
        <v>2444</v>
      </c>
      <c r="B2403" s="43" t="s">
        <v>152</v>
      </c>
      <c r="C2403" s="99" t="s">
        <v>191</v>
      </c>
      <c r="D2403" s="43" t="s">
        <v>173</v>
      </c>
    </row>
    <row r="2404" spans="1:4" hidden="1" x14ac:dyDescent="0.15">
      <c r="A2404" s="43">
        <v>2445</v>
      </c>
      <c r="B2404" s="43" t="s">
        <v>139</v>
      </c>
      <c r="C2404" s="99" t="s">
        <v>191</v>
      </c>
      <c r="D2404" s="43" t="s">
        <v>173</v>
      </c>
    </row>
    <row r="2405" spans="1:4" hidden="1" x14ac:dyDescent="0.15">
      <c r="A2405" s="43">
        <v>2446</v>
      </c>
      <c r="B2405" s="43" t="s">
        <v>158</v>
      </c>
      <c r="C2405" s="99" t="s">
        <v>191</v>
      </c>
      <c r="D2405" s="43" t="s">
        <v>168</v>
      </c>
    </row>
    <row r="2406" spans="1:4" hidden="1" x14ac:dyDescent="0.15">
      <c r="A2406" s="43">
        <v>2447</v>
      </c>
      <c r="B2406" s="43" t="s">
        <v>158</v>
      </c>
      <c r="C2406" s="99" t="s">
        <v>191</v>
      </c>
      <c r="D2406" s="43" t="s">
        <v>173</v>
      </c>
    </row>
    <row r="2407" spans="1:4" hidden="1" x14ac:dyDescent="0.15">
      <c r="A2407" s="43">
        <v>2448</v>
      </c>
      <c r="B2407" s="43" t="s">
        <v>172</v>
      </c>
      <c r="C2407" s="99" t="s">
        <v>191</v>
      </c>
      <c r="D2407" s="43" t="s">
        <v>173</v>
      </c>
    </row>
    <row r="2408" spans="1:4" hidden="1" x14ac:dyDescent="0.15">
      <c r="A2408" s="43">
        <v>2449</v>
      </c>
      <c r="B2408" s="43" t="s">
        <v>144</v>
      </c>
      <c r="C2408" s="99" t="s">
        <v>259</v>
      </c>
      <c r="D2408" s="43" t="s">
        <v>168</v>
      </c>
    </row>
    <row r="2409" spans="1:4" hidden="1" x14ac:dyDescent="0.15">
      <c r="A2409" s="43">
        <v>2450</v>
      </c>
      <c r="B2409" s="43" t="s">
        <v>165</v>
      </c>
      <c r="C2409" s="99" t="s">
        <v>259</v>
      </c>
      <c r="D2409" s="43" t="s">
        <v>168</v>
      </c>
    </row>
    <row r="2410" spans="1:4" hidden="1" x14ac:dyDescent="0.15">
      <c r="A2410" s="43">
        <v>2451</v>
      </c>
      <c r="B2410" s="43" t="s">
        <v>160</v>
      </c>
      <c r="C2410" s="99" t="s">
        <v>259</v>
      </c>
      <c r="D2410" s="43" t="s">
        <v>168</v>
      </c>
    </row>
    <row r="2411" spans="1:4" hidden="1" x14ac:dyDescent="0.15">
      <c r="A2411" s="43">
        <v>2452</v>
      </c>
      <c r="B2411" s="43" t="s">
        <v>171</v>
      </c>
      <c r="C2411" s="99" t="s">
        <v>259</v>
      </c>
      <c r="D2411" s="43" t="s">
        <v>168</v>
      </c>
    </row>
    <row r="2412" spans="1:4" hidden="1" x14ac:dyDescent="0.15">
      <c r="A2412" s="43">
        <v>2453</v>
      </c>
      <c r="B2412" s="43" t="s">
        <v>158</v>
      </c>
      <c r="C2412" s="99" t="s">
        <v>259</v>
      </c>
      <c r="D2412" s="43" t="s">
        <v>168</v>
      </c>
    </row>
    <row r="2413" spans="1:4" hidden="1" x14ac:dyDescent="0.15">
      <c r="A2413" s="43">
        <v>2454</v>
      </c>
      <c r="B2413" s="43" t="s">
        <v>161</v>
      </c>
      <c r="C2413" s="99" t="s">
        <v>259</v>
      </c>
      <c r="D2413" s="43" t="s">
        <v>168</v>
      </c>
    </row>
    <row r="2414" spans="1:4" hidden="1" x14ac:dyDescent="0.15">
      <c r="A2414" s="43">
        <v>2455</v>
      </c>
      <c r="B2414" s="43" t="s">
        <v>161</v>
      </c>
      <c r="C2414" s="99" t="s">
        <v>259</v>
      </c>
      <c r="D2414" s="43" t="s">
        <v>173</v>
      </c>
    </row>
    <row r="2415" spans="1:4" hidden="1" x14ac:dyDescent="0.15">
      <c r="A2415" s="43">
        <v>2456</v>
      </c>
      <c r="B2415" s="43" t="s">
        <v>139</v>
      </c>
      <c r="C2415" s="99" t="s">
        <v>259</v>
      </c>
      <c r="D2415" s="43" t="s">
        <v>173</v>
      </c>
    </row>
    <row r="2416" spans="1:4" hidden="1" x14ac:dyDescent="0.15">
      <c r="A2416" s="43">
        <v>2457</v>
      </c>
      <c r="B2416" s="43" t="s">
        <v>160</v>
      </c>
      <c r="C2416" s="99" t="s">
        <v>183</v>
      </c>
      <c r="D2416" s="43" t="s">
        <v>173</v>
      </c>
    </row>
    <row r="2417" spans="1:4" hidden="1" x14ac:dyDescent="0.15">
      <c r="A2417" s="43">
        <v>2458</v>
      </c>
      <c r="B2417" s="43" t="s">
        <v>150</v>
      </c>
      <c r="C2417" s="99" t="s">
        <v>183</v>
      </c>
      <c r="D2417" s="43" t="s">
        <v>176</v>
      </c>
    </row>
    <row r="2418" spans="1:4" hidden="1" x14ac:dyDescent="0.15">
      <c r="A2418" s="43">
        <v>2459</v>
      </c>
      <c r="B2418" s="43" t="s">
        <v>143</v>
      </c>
      <c r="C2418" s="99" t="s">
        <v>202</v>
      </c>
      <c r="D2418" s="43" t="s">
        <v>173</v>
      </c>
    </row>
    <row r="2419" spans="1:4" hidden="1" x14ac:dyDescent="0.15">
      <c r="A2419" s="43">
        <v>2460</v>
      </c>
      <c r="B2419" s="43" t="s">
        <v>150</v>
      </c>
      <c r="C2419" s="99" t="s">
        <v>140</v>
      </c>
      <c r="D2419" s="43" t="s">
        <v>173</v>
      </c>
    </row>
    <row r="2420" spans="1:4" hidden="1" x14ac:dyDescent="0.15">
      <c r="A2420" s="43">
        <v>2461</v>
      </c>
      <c r="B2420" s="43" t="s">
        <v>144</v>
      </c>
      <c r="C2420" s="99" t="s">
        <v>140</v>
      </c>
      <c r="D2420" s="43" t="s">
        <v>173</v>
      </c>
    </row>
    <row r="2421" spans="1:4" hidden="1" x14ac:dyDescent="0.15">
      <c r="A2421" s="43">
        <v>2462</v>
      </c>
      <c r="B2421" s="43" t="s">
        <v>149</v>
      </c>
      <c r="C2421" s="99" t="s">
        <v>140</v>
      </c>
      <c r="D2421" s="43" t="s">
        <v>173</v>
      </c>
    </row>
    <row r="2422" spans="1:4" hidden="1" x14ac:dyDescent="0.15">
      <c r="A2422" s="43">
        <v>2463</v>
      </c>
      <c r="B2422" s="43" t="s">
        <v>148</v>
      </c>
      <c r="C2422" s="99" t="s">
        <v>140</v>
      </c>
      <c r="D2422" s="43" t="s">
        <v>173</v>
      </c>
    </row>
    <row r="2423" spans="1:4" hidden="1" x14ac:dyDescent="0.15">
      <c r="A2423" s="43">
        <v>2464</v>
      </c>
      <c r="B2423" s="43" t="s">
        <v>160</v>
      </c>
      <c r="C2423" s="99" t="s">
        <v>140</v>
      </c>
      <c r="D2423" s="43" t="s">
        <v>173</v>
      </c>
    </row>
    <row r="2424" spans="1:4" hidden="1" x14ac:dyDescent="0.15">
      <c r="A2424" s="43">
        <v>2465</v>
      </c>
      <c r="B2424" s="43" t="s">
        <v>139</v>
      </c>
      <c r="C2424" s="99" t="s">
        <v>256</v>
      </c>
      <c r="D2424" s="43" t="s">
        <v>173</v>
      </c>
    </row>
    <row r="2425" spans="1:4" hidden="1" x14ac:dyDescent="0.15">
      <c r="A2425" s="43">
        <v>2466</v>
      </c>
      <c r="B2425" s="43" t="s">
        <v>147</v>
      </c>
      <c r="C2425" s="99" t="s">
        <v>256</v>
      </c>
      <c r="D2425" s="43" t="s">
        <v>173</v>
      </c>
    </row>
    <row r="2426" spans="1:4" hidden="1" x14ac:dyDescent="0.15">
      <c r="A2426" s="43">
        <v>2467</v>
      </c>
      <c r="B2426" s="43" t="s">
        <v>149</v>
      </c>
      <c r="C2426" s="99" t="s">
        <v>231</v>
      </c>
      <c r="D2426" s="43" t="s">
        <v>173</v>
      </c>
    </row>
    <row r="2427" spans="1:4" hidden="1" x14ac:dyDescent="0.15">
      <c r="A2427" s="43">
        <v>2468</v>
      </c>
      <c r="B2427" s="43" t="s">
        <v>147</v>
      </c>
      <c r="C2427" s="99" t="s">
        <v>231</v>
      </c>
      <c r="D2427" s="43" t="s">
        <v>173</v>
      </c>
    </row>
    <row r="2428" spans="1:4" hidden="1" x14ac:dyDescent="0.15">
      <c r="A2428" s="43">
        <v>2469</v>
      </c>
      <c r="B2428" s="43" t="s">
        <v>142</v>
      </c>
      <c r="C2428" s="99" t="s">
        <v>231</v>
      </c>
      <c r="D2428" s="43" t="s">
        <v>173</v>
      </c>
    </row>
    <row r="2429" spans="1:4" hidden="1" x14ac:dyDescent="0.15">
      <c r="A2429" s="43">
        <v>2470</v>
      </c>
      <c r="B2429" s="43" t="s">
        <v>142</v>
      </c>
      <c r="C2429" s="99" t="s">
        <v>231</v>
      </c>
      <c r="D2429" s="43" t="s">
        <v>173</v>
      </c>
    </row>
    <row r="2430" spans="1:4" hidden="1" x14ac:dyDescent="0.15">
      <c r="A2430" s="43">
        <v>2471</v>
      </c>
      <c r="B2430" s="43" t="s">
        <v>161</v>
      </c>
      <c r="C2430" s="99" t="s">
        <v>231</v>
      </c>
      <c r="D2430" s="43" t="s">
        <v>173</v>
      </c>
    </row>
    <row r="2431" spans="1:4" hidden="1" x14ac:dyDescent="0.15">
      <c r="A2431" s="43">
        <v>2472</v>
      </c>
      <c r="B2431" s="43" t="s">
        <v>139</v>
      </c>
      <c r="C2431" s="99" t="s">
        <v>231</v>
      </c>
      <c r="D2431" s="43" t="s">
        <v>173</v>
      </c>
    </row>
    <row r="2432" spans="1:4" hidden="1" x14ac:dyDescent="0.15">
      <c r="A2432" s="43">
        <v>2473</v>
      </c>
      <c r="B2432" s="43" t="s">
        <v>149</v>
      </c>
      <c r="C2432" s="99" t="s">
        <v>253</v>
      </c>
      <c r="D2432" s="43" t="s">
        <v>168</v>
      </c>
    </row>
    <row r="2433" spans="1:4" hidden="1" x14ac:dyDescent="0.15">
      <c r="A2433" s="43">
        <v>2474</v>
      </c>
      <c r="B2433" s="43" t="s">
        <v>174</v>
      </c>
      <c r="C2433" s="99" t="s">
        <v>253</v>
      </c>
      <c r="D2433" s="43" t="s">
        <v>173</v>
      </c>
    </row>
    <row r="2434" spans="1:4" hidden="1" x14ac:dyDescent="0.15">
      <c r="A2434" s="43">
        <v>2475</v>
      </c>
      <c r="B2434" s="43" t="s">
        <v>160</v>
      </c>
      <c r="C2434" s="99" t="s">
        <v>253</v>
      </c>
      <c r="D2434" s="43" t="s">
        <v>173</v>
      </c>
    </row>
    <row r="2435" spans="1:4" hidden="1" x14ac:dyDescent="0.15">
      <c r="A2435" s="43">
        <v>2476</v>
      </c>
      <c r="B2435" s="43" t="s">
        <v>161</v>
      </c>
      <c r="C2435" s="99" t="s">
        <v>253</v>
      </c>
      <c r="D2435" s="43" t="s">
        <v>173</v>
      </c>
    </row>
    <row r="2436" spans="1:4" hidden="1" x14ac:dyDescent="0.15">
      <c r="A2436" s="43">
        <v>2477</v>
      </c>
      <c r="B2436" s="43" t="s">
        <v>160</v>
      </c>
      <c r="C2436" s="99" t="s">
        <v>253</v>
      </c>
      <c r="D2436" s="43" t="s">
        <v>173</v>
      </c>
    </row>
    <row r="2437" spans="1:4" hidden="1" x14ac:dyDescent="0.15">
      <c r="A2437" s="43">
        <v>2478</v>
      </c>
      <c r="B2437" s="43" t="s">
        <v>179</v>
      </c>
      <c r="C2437" s="99" t="s">
        <v>253</v>
      </c>
      <c r="D2437" s="43" t="s">
        <v>173</v>
      </c>
    </row>
    <row r="2438" spans="1:4" hidden="1" x14ac:dyDescent="0.15">
      <c r="A2438" s="43">
        <v>2479</v>
      </c>
      <c r="B2438" s="43" t="s">
        <v>147</v>
      </c>
      <c r="C2438" s="99" t="s">
        <v>253</v>
      </c>
      <c r="D2438" s="43" t="s">
        <v>173</v>
      </c>
    </row>
    <row r="2439" spans="1:4" hidden="1" x14ac:dyDescent="0.15">
      <c r="A2439" s="43">
        <v>2480</v>
      </c>
      <c r="B2439" s="43" t="s">
        <v>143</v>
      </c>
      <c r="C2439" s="99" t="s">
        <v>253</v>
      </c>
      <c r="D2439" s="43" t="s">
        <v>173</v>
      </c>
    </row>
    <row r="2440" spans="1:4" hidden="1" x14ac:dyDescent="0.15">
      <c r="A2440" s="43">
        <v>2481</v>
      </c>
      <c r="B2440" s="43" t="s">
        <v>167</v>
      </c>
      <c r="C2440" s="99" t="s">
        <v>253</v>
      </c>
      <c r="D2440" s="43" t="s">
        <v>173</v>
      </c>
    </row>
    <row r="2441" spans="1:4" hidden="1" x14ac:dyDescent="0.15">
      <c r="A2441" s="43">
        <v>2482</v>
      </c>
      <c r="B2441" s="43" t="s">
        <v>154</v>
      </c>
      <c r="C2441" s="99" t="s">
        <v>253</v>
      </c>
      <c r="D2441" s="43" t="s">
        <v>173</v>
      </c>
    </row>
    <row r="2442" spans="1:4" hidden="1" x14ac:dyDescent="0.15">
      <c r="A2442" s="43">
        <v>2483</v>
      </c>
      <c r="B2442" s="43" t="s">
        <v>169</v>
      </c>
      <c r="C2442" s="99" t="s">
        <v>253</v>
      </c>
      <c r="D2442" s="43" t="s">
        <v>173</v>
      </c>
    </row>
    <row r="2443" spans="1:4" hidden="1" x14ac:dyDescent="0.15">
      <c r="A2443" s="43">
        <v>2484</v>
      </c>
      <c r="B2443" s="43" t="s">
        <v>169</v>
      </c>
      <c r="C2443" s="99" t="s">
        <v>253</v>
      </c>
      <c r="D2443" s="43" t="s">
        <v>173</v>
      </c>
    </row>
    <row r="2444" spans="1:4" hidden="1" x14ac:dyDescent="0.15">
      <c r="A2444" s="43">
        <v>2485</v>
      </c>
      <c r="B2444" s="43" t="s">
        <v>166</v>
      </c>
      <c r="C2444" s="99" t="s">
        <v>253</v>
      </c>
      <c r="D2444" s="43" t="s">
        <v>173</v>
      </c>
    </row>
    <row r="2445" spans="1:4" hidden="1" x14ac:dyDescent="0.15">
      <c r="A2445" s="43">
        <v>2486</v>
      </c>
      <c r="B2445" s="43" t="s">
        <v>163</v>
      </c>
      <c r="C2445" s="99" t="s">
        <v>253</v>
      </c>
      <c r="D2445" s="43" t="s">
        <v>173</v>
      </c>
    </row>
    <row r="2446" spans="1:4" hidden="1" x14ac:dyDescent="0.15">
      <c r="A2446" s="43">
        <v>2487</v>
      </c>
      <c r="B2446" s="43" t="s">
        <v>160</v>
      </c>
      <c r="C2446" s="99" t="s">
        <v>253</v>
      </c>
      <c r="D2446" s="43" t="s">
        <v>173</v>
      </c>
    </row>
    <row r="2447" spans="1:4" hidden="1" x14ac:dyDescent="0.15">
      <c r="A2447" s="43">
        <v>2488</v>
      </c>
      <c r="B2447" s="43" t="s">
        <v>160</v>
      </c>
      <c r="C2447" s="99" t="s">
        <v>253</v>
      </c>
      <c r="D2447" s="43" t="s">
        <v>173</v>
      </c>
    </row>
    <row r="2448" spans="1:4" hidden="1" x14ac:dyDescent="0.15">
      <c r="A2448" s="43">
        <v>2489</v>
      </c>
      <c r="B2448" s="43" t="s">
        <v>158</v>
      </c>
      <c r="C2448" s="99" t="s">
        <v>253</v>
      </c>
      <c r="D2448" s="43" t="s">
        <v>173</v>
      </c>
    </row>
    <row r="2449" spans="1:4" hidden="1" x14ac:dyDescent="0.15">
      <c r="A2449" s="43">
        <v>2490</v>
      </c>
      <c r="B2449" s="43" t="s">
        <v>147</v>
      </c>
      <c r="C2449" s="99" t="s">
        <v>253</v>
      </c>
      <c r="D2449" s="43" t="s">
        <v>173</v>
      </c>
    </row>
    <row r="2450" spans="1:4" hidden="1" x14ac:dyDescent="0.15">
      <c r="A2450" s="43">
        <v>2491</v>
      </c>
      <c r="B2450" s="43" t="s">
        <v>143</v>
      </c>
      <c r="C2450" s="99" t="s">
        <v>253</v>
      </c>
      <c r="D2450" s="43" t="s">
        <v>173</v>
      </c>
    </row>
    <row r="2451" spans="1:4" hidden="1" x14ac:dyDescent="0.15">
      <c r="A2451" s="43">
        <v>2492</v>
      </c>
      <c r="B2451" s="43" t="s">
        <v>169</v>
      </c>
      <c r="C2451" s="99" t="s">
        <v>214</v>
      </c>
      <c r="D2451" s="43" t="s">
        <v>173</v>
      </c>
    </row>
    <row r="2452" spans="1:4" hidden="1" x14ac:dyDescent="0.15">
      <c r="A2452" s="43">
        <v>2493</v>
      </c>
      <c r="B2452" s="43" t="s">
        <v>150</v>
      </c>
      <c r="C2452" s="99" t="s">
        <v>214</v>
      </c>
      <c r="D2452" s="43" t="s">
        <v>173</v>
      </c>
    </row>
    <row r="2453" spans="1:4" hidden="1" x14ac:dyDescent="0.15">
      <c r="A2453" s="43">
        <v>2494</v>
      </c>
      <c r="B2453" s="43" t="s">
        <v>143</v>
      </c>
      <c r="C2453" s="99" t="s">
        <v>214</v>
      </c>
      <c r="D2453" s="43" t="s">
        <v>173</v>
      </c>
    </row>
    <row r="2454" spans="1:4" hidden="1" x14ac:dyDescent="0.15">
      <c r="A2454" s="43">
        <v>2495</v>
      </c>
      <c r="B2454" s="43" t="s">
        <v>139</v>
      </c>
      <c r="C2454" s="99" t="s">
        <v>214</v>
      </c>
      <c r="D2454" s="43" t="s">
        <v>173</v>
      </c>
    </row>
    <row r="2455" spans="1:4" hidden="1" x14ac:dyDescent="0.15">
      <c r="A2455" s="43">
        <v>2496</v>
      </c>
      <c r="B2455" s="43" t="s">
        <v>158</v>
      </c>
      <c r="C2455" s="99" t="s">
        <v>228</v>
      </c>
      <c r="D2455" s="43" t="s">
        <v>173</v>
      </c>
    </row>
    <row r="2456" spans="1:4" hidden="1" x14ac:dyDescent="0.15">
      <c r="A2456" s="43">
        <v>2497</v>
      </c>
      <c r="B2456" s="43" t="s">
        <v>147</v>
      </c>
      <c r="C2456" s="99" t="s">
        <v>228</v>
      </c>
      <c r="D2456" s="43" t="s">
        <v>173</v>
      </c>
    </row>
    <row r="2457" spans="1:4" hidden="1" x14ac:dyDescent="0.15">
      <c r="A2457" s="43">
        <v>2498</v>
      </c>
      <c r="B2457" s="43" t="s">
        <v>165</v>
      </c>
      <c r="C2457" s="99" t="s">
        <v>228</v>
      </c>
      <c r="D2457" s="43" t="s">
        <v>173</v>
      </c>
    </row>
    <row r="2458" spans="1:4" hidden="1" x14ac:dyDescent="0.15">
      <c r="A2458" s="43">
        <v>2499</v>
      </c>
      <c r="B2458" s="43" t="s">
        <v>147</v>
      </c>
      <c r="C2458" s="99" t="s">
        <v>228</v>
      </c>
      <c r="D2458" s="43" t="s">
        <v>173</v>
      </c>
    </row>
    <row r="2459" spans="1:4" hidden="1" x14ac:dyDescent="0.15">
      <c r="A2459" s="43">
        <v>2500</v>
      </c>
      <c r="B2459" s="43" t="s">
        <v>154</v>
      </c>
      <c r="C2459" s="99" t="s">
        <v>249</v>
      </c>
      <c r="D2459" s="43" t="s">
        <v>173</v>
      </c>
    </row>
    <row r="2460" spans="1:4" hidden="1" x14ac:dyDescent="0.15">
      <c r="A2460" s="43">
        <v>2501</v>
      </c>
      <c r="B2460" s="43" t="s">
        <v>171</v>
      </c>
      <c r="C2460" s="99" t="s">
        <v>187</v>
      </c>
      <c r="D2460" s="43" t="s">
        <v>173</v>
      </c>
    </row>
    <row r="2461" spans="1:4" hidden="1" x14ac:dyDescent="0.15">
      <c r="A2461" s="43">
        <v>2502</v>
      </c>
      <c r="B2461" s="43" t="s">
        <v>147</v>
      </c>
      <c r="C2461" s="99" t="s">
        <v>187</v>
      </c>
      <c r="D2461" s="43" t="s">
        <v>173</v>
      </c>
    </row>
    <row r="2462" spans="1:4" hidden="1" x14ac:dyDescent="0.15">
      <c r="A2462" s="43">
        <v>2503</v>
      </c>
      <c r="B2462" s="43" t="s">
        <v>144</v>
      </c>
      <c r="C2462" s="99" t="s">
        <v>187</v>
      </c>
      <c r="D2462" s="43" t="s">
        <v>173</v>
      </c>
    </row>
    <row r="2463" spans="1:4" hidden="1" x14ac:dyDescent="0.15">
      <c r="A2463" s="43">
        <v>2504</v>
      </c>
      <c r="B2463" s="43" t="s">
        <v>180</v>
      </c>
      <c r="C2463" s="99" t="s">
        <v>187</v>
      </c>
      <c r="D2463" s="43" t="s">
        <v>173</v>
      </c>
    </row>
    <row r="2464" spans="1:4" hidden="1" x14ac:dyDescent="0.15">
      <c r="A2464" s="43">
        <v>2505</v>
      </c>
      <c r="B2464" s="43" t="s">
        <v>165</v>
      </c>
      <c r="C2464" s="99" t="s">
        <v>187</v>
      </c>
      <c r="D2464" s="43" t="s">
        <v>173</v>
      </c>
    </row>
    <row r="2465" spans="1:4" hidden="1" x14ac:dyDescent="0.15">
      <c r="A2465" s="43">
        <v>2506</v>
      </c>
      <c r="B2465" s="43" t="s">
        <v>139</v>
      </c>
      <c r="C2465" s="99" t="s">
        <v>187</v>
      </c>
      <c r="D2465" s="43" t="s">
        <v>173</v>
      </c>
    </row>
    <row r="2466" spans="1:4" hidden="1" x14ac:dyDescent="0.15">
      <c r="A2466" s="43">
        <v>2507</v>
      </c>
      <c r="B2466" s="43" t="s">
        <v>154</v>
      </c>
      <c r="C2466" s="99" t="s">
        <v>187</v>
      </c>
      <c r="D2466" s="43" t="s">
        <v>173</v>
      </c>
    </row>
    <row r="2467" spans="1:4" hidden="1" x14ac:dyDescent="0.15">
      <c r="A2467" s="43">
        <v>2508</v>
      </c>
      <c r="B2467" s="43" t="s">
        <v>143</v>
      </c>
      <c r="C2467" s="99" t="s">
        <v>187</v>
      </c>
      <c r="D2467" s="43" t="s">
        <v>173</v>
      </c>
    </row>
    <row r="2468" spans="1:4" hidden="1" x14ac:dyDescent="0.15">
      <c r="A2468" s="43">
        <v>2509</v>
      </c>
      <c r="B2468" s="43" t="s">
        <v>144</v>
      </c>
      <c r="C2468" s="99" t="s">
        <v>187</v>
      </c>
      <c r="D2468" s="43" t="s">
        <v>173</v>
      </c>
    </row>
    <row r="2469" spans="1:4" hidden="1" x14ac:dyDescent="0.15">
      <c r="A2469" s="43">
        <v>2510</v>
      </c>
      <c r="B2469" s="43" t="s">
        <v>143</v>
      </c>
      <c r="C2469" s="99" t="s">
        <v>187</v>
      </c>
      <c r="D2469" s="43" t="s">
        <v>173</v>
      </c>
    </row>
    <row r="2470" spans="1:4" hidden="1" x14ac:dyDescent="0.15">
      <c r="A2470" s="43">
        <v>2511</v>
      </c>
      <c r="B2470" s="43" t="s">
        <v>157</v>
      </c>
      <c r="C2470" s="99" t="s">
        <v>187</v>
      </c>
      <c r="D2470" s="43" t="s">
        <v>173</v>
      </c>
    </row>
    <row r="2471" spans="1:4" hidden="1" x14ac:dyDescent="0.15">
      <c r="A2471" s="43">
        <v>2512</v>
      </c>
      <c r="B2471" s="43" t="s">
        <v>160</v>
      </c>
      <c r="C2471" s="99" t="s">
        <v>187</v>
      </c>
      <c r="D2471" s="43" t="s">
        <v>173</v>
      </c>
    </row>
    <row r="2472" spans="1:4" hidden="1" x14ac:dyDescent="0.15">
      <c r="A2472" s="43">
        <v>2513</v>
      </c>
      <c r="B2472" s="43" t="s">
        <v>172</v>
      </c>
      <c r="C2472" s="99" t="s">
        <v>195</v>
      </c>
      <c r="D2472" s="43" t="s">
        <v>173</v>
      </c>
    </row>
    <row r="2473" spans="1:4" hidden="1" x14ac:dyDescent="0.15">
      <c r="A2473" s="43">
        <v>2514</v>
      </c>
      <c r="B2473" s="43" t="s">
        <v>190</v>
      </c>
      <c r="C2473" s="99" t="s">
        <v>195</v>
      </c>
      <c r="D2473" s="43" t="s">
        <v>173</v>
      </c>
    </row>
    <row r="2474" spans="1:4" hidden="1" x14ac:dyDescent="0.15">
      <c r="A2474" s="43">
        <v>2515</v>
      </c>
      <c r="B2474" s="43" t="s">
        <v>160</v>
      </c>
      <c r="C2474" s="99" t="s">
        <v>195</v>
      </c>
      <c r="D2474" s="43" t="s">
        <v>173</v>
      </c>
    </row>
    <row r="2475" spans="1:4" hidden="1" x14ac:dyDescent="0.15">
      <c r="A2475" s="43">
        <v>2516</v>
      </c>
      <c r="B2475" s="43" t="s">
        <v>142</v>
      </c>
      <c r="C2475" s="99" t="s">
        <v>195</v>
      </c>
      <c r="D2475" s="43" t="s">
        <v>173</v>
      </c>
    </row>
    <row r="2476" spans="1:4" hidden="1" x14ac:dyDescent="0.15">
      <c r="A2476" s="43">
        <v>2517</v>
      </c>
      <c r="B2476" s="43" t="s">
        <v>158</v>
      </c>
      <c r="C2476" s="99" t="s">
        <v>195</v>
      </c>
      <c r="D2476" s="43" t="s">
        <v>173</v>
      </c>
    </row>
    <row r="2477" spans="1:4" hidden="1" x14ac:dyDescent="0.15">
      <c r="A2477" s="43">
        <v>2518</v>
      </c>
      <c r="B2477" s="43" t="s">
        <v>169</v>
      </c>
      <c r="C2477" s="99" t="s">
        <v>211</v>
      </c>
      <c r="D2477" s="43" t="s">
        <v>173</v>
      </c>
    </row>
    <row r="2478" spans="1:4" hidden="1" x14ac:dyDescent="0.15">
      <c r="A2478" s="43">
        <v>2519</v>
      </c>
      <c r="B2478" s="43" t="s">
        <v>169</v>
      </c>
      <c r="C2478" s="99" t="s">
        <v>218</v>
      </c>
      <c r="D2478" s="43" t="s">
        <v>173</v>
      </c>
    </row>
    <row r="2479" spans="1:4" hidden="1" x14ac:dyDescent="0.15">
      <c r="A2479" s="43">
        <v>2520</v>
      </c>
      <c r="B2479" s="43" t="s">
        <v>148</v>
      </c>
      <c r="C2479" s="99" t="s">
        <v>218</v>
      </c>
      <c r="D2479" s="43" t="s">
        <v>173</v>
      </c>
    </row>
    <row r="2480" spans="1:4" hidden="1" x14ac:dyDescent="0.15">
      <c r="A2480" s="43">
        <v>2521</v>
      </c>
      <c r="B2480" s="43" t="s">
        <v>167</v>
      </c>
      <c r="C2480" s="99" t="s">
        <v>218</v>
      </c>
      <c r="D2480" s="43" t="s">
        <v>173</v>
      </c>
    </row>
    <row r="2481" spans="1:4" hidden="1" x14ac:dyDescent="0.15">
      <c r="A2481" s="43">
        <v>2522</v>
      </c>
      <c r="B2481" s="43" t="s">
        <v>161</v>
      </c>
      <c r="C2481" s="99" t="s">
        <v>218</v>
      </c>
      <c r="D2481" s="43" t="s">
        <v>173</v>
      </c>
    </row>
    <row r="2482" spans="1:4" hidden="1" x14ac:dyDescent="0.15">
      <c r="A2482" s="43">
        <v>2523</v>
      </c>
      <c r="B2482" s="43" t="s">
        <v>158</v>
      </c>
      <c r="C2482" s="99" t="s">
        <v>218</v>
      </c>
      <c r="D2482" s="43" t="s">
        <v>173</v>
      </c>
    </row>
    <row r="2483" spans="1:4" hidden="1" x14ac:dyDescent="0.15">
      <c r="A2483" s="43">
        <v>2524</v>
      </c>
      <c r="B2483" s="43" t="s">
        <v>163</v>
      </c>
      <c r="C2483" s="99" t="s">
        <v>218</v>
      </c>
      <c r="D2483" s="43" t="s">
        <v>173</v>
      </c>
    </row>
    <row r="2484" spans="1:4" hidden="1" x14ac:dyDescent="0.15">
      <c r="A2484" s="43">
        <v>2525</v>
      </c>
      <c r="B2484" s="43" t="s">
        <v>142</v>
      </c>
      <c r="C2484" s="99" t="s">
        <v>218</v>
      </c>
      <c r="D2484" s="43" t="s">
        <v>173</v>
      </c>
    </row>
    <row r="2485" spans="1:4" hidden="1" x14ac:dyDescent="0.15">
      <c r="A2485" s="43">
        <v>2526</v>
      </c>
      <c r="B2485" s="43" t="s">
        <v>149</v>
      </c>
      <c r="C2485" s="99" t="s">
        <v>218</v>
      </c>
      <c r="D2485" s="43" t="s">
        <v>173</v>
      </c>
    </row>
    <row r="2486" spans="1:4" hidden="1" x14ac:dyDescent="0.15">
      <c r="A2486" s="43">
        <v>2527</v>
      </c>
      <c r="B2486" s="43" t="s">
        <v>152</v>
      </c>
      <c r="C2486" s="99" t="s">
        <v>202</v>
      </c>
      <c r="D2486" s="43" t="s">
        <v>173</v>
      </c>
    </row>
    <row r="2487" spans="1:4" hidden="1" x14ac:dyDescent="0.15">
      <c r="A2487" s="43">
        <v>2528</v>
      </c>
      <c r="B2487" s="43" t="s">
        <v>155</v>
      </c>
      <c r="C2487" s="99" t="s">
        <v>227</v>
      </c>
      <c r="D2487" s="43" t="s">
        <v>173</v>
      </c>
    </row>
    <row r="2488" spans="1:4" hidden="1" x14ac:dyDescent="0.15">
      <c r="A2488" s="43">
        <v>2529</v>
      </c>
      <c r="B2488" s="43" t="s">
        <v>160</v>
      </c>
      <c r="C2488" s="99" t="s">
        <v>227</v>
      </c>
      <c r="D2488" s="43" t="s">
        <v>173</v>
      </c>
    </row>
    <row r="2489" spans="1:4" hidden="1" x14ac:dyDescent="0.15">
      <c r="A2489" s="43">
        <v>2530</v>
      </c>
      <c r="B2489" s="43" t="s">
        <v>167</v>
      </c>
      <c r="C2489" s="99" t="s">
        <v>227</v>
      </c>
      <c r="D2489" s="43" t="s">
        <v>173</v>
      </c>
    </row>
    <row r="2490" spans="1:4" hidden="1" x14ac:dyDescent="0.15">
      <c r="A2490" s="43">
        <v>2531</v>
      </c>
      <c r="B2490" s="43" t="s">
        <v>160</v>
      </c>
      <c r="C2490" s="99" t="s">
        <v>227</v>
      </c>
      <c r="D2490" s="43" t="s">
        <v>173</v>
      </c>
    </row>
    <row r="2491" spans="1:4" hidden="1" x14ac:dyDescent="0.15">
      <c r="A2491" s="43">
        <v>2532</v>
      </c>
      <c r="B2491" s="43" t="s">
        <v>147</v>
      </c>
      <c r="C2491" s="99" t="s">
        <v>227</v>
      </c>
      <c r="D2491" s="43" t="s">
        <v>173</v>
      </c>
    </row>
    <row r="2492" spans="1:4" hidden="1" x14ac:dyDescent="0.15">
      <c r="A2492" s="43">
        <v>2533</v>
      </c>
      <c r="B2492" s="43" t="s">
        <v>139</v>
      </c>
      <c r="C2492" s="99" t="s">
        <v>194</v>
      </c>
      <c r="D2492" s="43" t="s">
        <v>173</v>
      </c>
    </row>
    <row r="2493" spans="1:4" hidden="1" x14ac:dyDescent="0.15">
      <c r="A2493" s="43">
        <v>2534</v>
      </c>
      <c r="B2493" s="43" t="s">
        <v>149</v>
      </c>
      <c r="C2493" s="99" t="s">
        <v>194</v>
      </c>
      <c r="D2493" s="43" t="s">
        <v>173</v>
      </c>
    </row>
    <row r="2494" spans="1:4" hidden="1" x14ac:dyDescent="0.15">
      <c r="A2494" s="43">
        <v>2535</v>
      </c>
      <c r="B2494" s="43" t="s">
        <v>171</v>
      </c>
      <c r="C2494" s="99" t="s">
        <v>194</v>
      </c>
      <c r="D2494" s="43" t="s">
        <v>173</v>
      </c>
    </row>
    <row r="2495" spans="1:4" hidden="1" x14ac:dyDescent="0.15">
      <c r="A2495" s="43">
        <v>2536</v>
      </c>
      <c r="B2495" s="43" t="s">
        <v>161</v>
      </c>
      <c r="C2495" s="99" t="s">
        <v>194</v>
      </c>
      <c r="D2495" s="43" t="s">
        <v>173</v>
      </c>
    </row>
    <row r="2496" spans="1:4" hidden="1" x14ac:dyDescent="0.15">
      <c r="A2496" s="43">
        <v>2537</v>
      </c>
      <c r="B2496" s="43" t="s">
        <v>170</v>
      </c>
      <c r="C2496" s="99" t="s">
        <v>194</v>
      </c>
      <c r="D2496" s="43" t="s">
        <v>173</v>
      </c>
    </row>
    <row r="2497" spans="1:4" hidden="1" x14ac:dyDescent="0.15">
      <c r="A2497" s="43">
        <v>2538</v>
      </c>
      <c r="B2497" s="43" t="s">
        <v>174</v>
      </c>
      <c r="C2497" s="99" t="s">
        <v>194</v>
      </c>
      <c r="D2497" s="43" t="s">
        <v>173</v>
      </c>
    </row>
    <row r="2498" spans="1:4" hidden="1" x14ac:dyDescent="0.15">
      <c r="A2498" s="43">
        <v>2539</v>
      </c>
      <c r="B2498" s="43" t="s">
        <v>158</v>
      </c>
      <c r="C2498" s="99" t="s">
        <v>206</v>
      </c>
      <c r="D2498" s="43" t="s">
        <v>168</v>
      </c>
    </row>
    <row r="2499" spans="1:4" hidden="1" x14ac:dyDescent="0.15">
      <c r="A2499" s="43">
        <v>2540</v>
      </c>
      <c r="B2499" s="43" t="s">
        <v>174</v>
      </c>
      <c r="C2499" s="99" t="s">
        <v>206</v>
      </c>
      <c r="D2499" s="43" t="s">
        <v>173</v>
      </c>
    </row>
    <row r="2500" spans="1:4" hidden="1" x14ac:dyDescent="0.15">
      <c r="A2500" s="43">
        <v>2541</v>
      </c>
      <c r="B2500" s="43" t="s">
        <v>158</v>
      </c>
      <c r="C2500" s="99" t="s">
        <v>206</v>
      </c>
      <c r="D2500" s="43" t="s">
        <v>173</v>
      </c>
    </row>
    <row r="2501" spans="1:4" hidden="1" x14ac:dyDescent="0.15">
      <c r="A2501" s="43">
        <v>2542</v>
      </c>
      <c r="B2501" s="43" t="s">
        <v>159</v>
      </c>
      <c r="C2501" s="99" t="s">
        <v>206</v>
      </c>
      <c r="D2501" s="43" t="s">
        <v>176</v>
      </c>
    </row>
    <row r="2502" spans="1:4" hidden="1" x14ac:dyDescent="0.15">
      <c r="A2502" s="43">
        <v>2543</v>
      </c>
      <c r="B2502" s="43" t="s">
        <v>143</v>
      </c>
      <c r="C2502" s="99" t="s">
        <v>206</v>
      </c>
      <c r="D2502" s="43" t="s">
        <v>173</v>
      </c>
    </row>
    <row r="2503" spans="1:4" hidden="1" x14ac:dyDescent="0.15">
      <c r="A2503" s="43">
        <v>2544</v>
      </c>
      <c r="B2503" s="43" t="s">
        <v>150</v>
      </c>
      <c r="C2503" s="99" t="s">
        <v>235</v>
      </c>
      <c r="D2503" s="43" t="s">
        <v>173</v>
      </c>
    </row>
    <row r="2504" spans="1:4" hidden="1" x14ac:dyDescent="0.15">
      <c r="A2504" s="43">
        <v>2545</v>
      </c>
      <c r="B2504" s="43" t="s">
        <v>143</v>
      </c>
      <c r="C2504" s="99" t="s">
        <v>235</v>
      </c>
      <c r="D2504" s="43" t="s">
        <v>173</v>
      </c>
    </row>
    <row r="2505" spans="1:4" hidden="1" x14ac:dyDescent="0.15">
      <c r="A2505" s="43">
        <v>2546</v>
      </c>
      <c r="B2505" s="43" t="s">
        <v>161</v>
      </c>
      <c r="C2505" s="99" t="s">
        <v>235</v>
      </c>
      <c r="D2505" s="43" t="s">
        <v>173</v>
      </c>
    </row>
    <row r="2506" spans="1:4" hidden="1" x14ac:dyDescent="0.15">
      <c r="A2506" s="43">
        <v>2547</v>
      </c>
      <c r="B2506" s="43" t="s">
        <v>156</v>
      </c>
      <c r="C2506" s="99" t="s">
        <v>204</v>
      </c>
      <c r="D2506" s="43" t="s">
        <v>173</v>
      </c>
    </row>
    <row r="2507" spans="1:4" hidden="1" x14ac:dyDescent="0.15">
      <c r="A2507" s="43">
        <v>2548</v>
      </c>
      <c r="B2507" s="43" t="s">
        <v>150</v>
      </c>
      <c r="C2507" s="99" t="s">
        <v>204</v>
      </c>
      <c r="D2507" s="43" t="s">
        <v>173</v>
      </c>
    </row>
    <row r="2508" spans="1:4" hidden="1" x14ac:dyDescent="0.15">
      <c r="A2508" s="43">
        <v>2549</v>
      </c>
      <c r="B2508" s="43" t="s">
        <v>142</v>
      </c>
      <c r="C2508" s="99" t="s">
        <v>204</v>
      </c>
      <c r="D2508" s="43" t="s">
        <v>173</v>
      </c>
    </row>
    <row r="2509" spans="1:4" hidden="1" x14ac:dyDescent="0.15">
      <c r="A2509" s="43">
        <v>2550</v>
      </c>
      <c r="B2509" s="43" t="s">
        <v>144</v>
      </c>
      <c r="C2509" s="99" t="s">
        <v>204</v>
      </c>
      <c r="D2509" s="43" t="s">
        <v>173</v>
      </c>
    </row>
    <row r="2510" spans="1:4" hidden="1" x14ac:dyDescent="0.15">
      <c r="A2510" s="43">
        <v>2551</v>
      </c>
      <c r="B2510" s="43" t="s">
        <v>171</v>
      </c>
      <c r="C2510" s="99" t="s">
        <v>204</v>
      </c>
      <c r="D2510" s="43" t="s">
        <v>173</v>
      </c>
    </row>
    <row r="2511" spans="1:4" hidden="1" x14ac:dyDescent="0.15">
      <c r="A2511" s="43">
        <v>2552</v>
      </c>
      <c r="B2511" s="43" t="s">
        <v>155</v>
      </c>
      <c r="C2511" s="99" t="s">
        <v>204</v>
      </c>
      <c r="D2511" s="43" t="s">
        <v>173</v>
      </c>
    </row>
    <row r="2512" spans="1:4" hidden="1" x14ac:dyDescent="0.15">
      <c r="A2512" s="43">
        <v>2553</v>
      </c>
      <c r="B2512" s="43" t="s">
        <v>139</v>
      </c>
      <c r="C2512" s="99" t="s">
        <v>204</v>
      </c>
      <c r="D2512" s="43" t="s">
        <v>173</v>
      </c>
    </row>
    <row r="2513" spans="1:4" hidden="1" x14ac:dyDescent="0.15">
      <c r="A2513" s="43">
        <v>2554</v>
      </c>
      <c r="B2513" s="43" t="s">
        <v>156</v>
      </c>
      <c r="C2513" s="99" t="s">
        <v>205</v>
      </c>
      <c r="D2513" s="43" t="s">
        <v>168</v>
      </c>
    </row>
    <row r="2514" spans="1:4" hidden="1" x14ac:dyDescent="0.15">
      <c r="A2514" s="43">
        <v>2555</v>
      </c>
      <c r="B2514" s="43" t="s">
        <v>161</v>
      </c>
      <c r="C2514" s="99" t="s">
        <v>205</v>
      </c>
      <c r="D2514" s="43" t="s">
        <v>168</v>
      </c>
    </row>
    <row r="2515" spans="1:4" hidden="1" x14ac:dyDescent="0.15">
      <c r="A2515" s="43">
        <v>2556</v>
      </c>
      <c r="B2515" s="43" t="s">
        <v>147</v>
      </c>
      <c r="C2515" s="99" t="s">
        <v>196</v>
      </c>
      <c r="D2515" s="43" t="s">
        <v>173</v>
      </c>
    </row>
    <row r="2516" spans="1:4" hidden="1" x14ac:dyDescent="0.15">
      <c r="A2516" s="43">
        <v>2557</v>
      </c>
      <c r="B2516" s="43" t="s">
        <v>171</v>
      </c>
      <c r="C2516" s="99" t="s">
        <v>196</v>
      </c>
      <c r="D2516" s="43" t="s">
        <v>173</v>
      </c>
    </row>
    <row r="2517" spans="1:4" hidden="1" x14ac:dyDescent="0.15">
      <c r="A2517" s="43">
        <v>2558</v>
      </c>
      <c r="B2517" s="43" t="s">
        <v>161</v>
      </c>
      <c r="C2517" s="99" t="s">
        <v>196</v>
      </c>
      <c r="D2517" s="43" t="s">
        <v>173</v>
      </c>
    </row>
    <row r="2518" spans="1:4" hidden="1" x14ac:dyDescent="0.15">
      <c r="A2518" s="43">
        <v>2559</v>
      </c>
      <c r="B2518" s="43" t="s">
        <v>169</v>
      </c>
      <c r="C2518" s="99" t="s">
        <v>196</v>
      </c>
      <c r="D2518" s="43" t="s">
        <v>173</v>
      </c>
    </row>
    <row r="2519" spans="1:4" hidden="1" x14ac:dyDescent="0.15">
      <c r="A2519" s="43">
        <v>2560</v>
      </c>
      <c r="B2519" s="43" t="s">
        <v>170</v>
      </c>
      <c r="C2519" s="99" t="s">
        <v>196</v>
      </c>
      <c r="D2519" s="43" t="s">
        <v>173</v>
      </c>
    </row>
    <row r="2520" spans="1:4" hidden="1" x14ac:dyDescent="0.15">
      <c r="A2520" s="43">
        <v>2561</v>
      </c>
      <c r="B2520" s="43" t="s">
        <v>167</v>
      </c>
      <c r="C2520" s="99" t="s">
        <v>196</v>
      </c>
      <c r="D2520" s="43" t="s">
        <v>168</v>
      </c>
    </row>
    <row r="2521" spans="1:4" hidden="1" x14ac:dyDescent="0.15">
      <c r="A2521" s="43">
        <v>2562</v>
      </c>
      <c r="B2521" s="43" t="s">
        <v>147</v>
      </c>
      <c r="C2521" s="99" t="s">
        <v>260</v>
      </c>
      <c r="D2521" s="43" t="s">
        <v>168</v>
      </c>
    </row>
    <row r="2522" spans="1:4" hidden="1" x14ac:dyDescent="0.15">
      <c r="A2522" s="43">
        <v>2563</v>
      </c>
      <c r="B2522" s="43" t="s">
        <v>142</v>
      </c>
      <c r="C2522" s="99" t="s">
        <v>243</v>
      </c>
      <c r="D2522" s="43" t="s">
        <v>173</v>
      </c>
    </row>
    <row r="2523" spans="1:4" hidden="1" x14ac:dyDescent="0.15">
      <c r="A2523" s="43">
        <v>2564</v>
      </c>
      <c r="B2523" s="43" t="s">
        <v>150</v>
      </c>
      <c r="C2523" s="99" t="s">
        <v>200</v>
      </c>
      <c r="D2523" s="43" t="s">
        <v>173</v>
      </c>
    </row>
    <row r="2524" spans="1:4" hidden="1" x14ac:dyDescent="0.15">
      <c r="A2524" s="43">
        <v>2565</v>
      </c>
      <c r="B2524" s="43" t="s">
        <v>143</v>
      </c>
      <c r="C2524" s="99" t="s">
        <v>200</v>
      </c>
      <c r="D2524" s="43" t="s">
        <v>173</v>
      </c>
    </row>
    <row r="2525" spans="1:4" hidden="1" x14ac:dyDescent="0.15">
      <c r="A2525" s="43">
        <v>2566</v>
      </c>
      <c r="B2525" s="43" t="s">
        <v>142</v>
      </c>
      <c r="C2525" s="99" t="s">
        <v>200</v>
      </c>
      <c r="D2525" s="43" t="s">
        <v>173</v>
      </c>
    </row>
    <row r="2526" spans="1:4" hidden="1" x14ac:dyDescent="0.15">
      <c r="A2526" s="43">
        <v>2567</v>
      </c>
      <c r="B2526" s="43" t="s">
        <v>160</v>
      </c>
      <c r="C2526" s="99" t="s">
        <v>200</v>
      </c>
      <c r="D2526" s="43" t="s">
        <v>173</v>
      </c>
    </row>
    <row r="2527" spans="1:4" hidden="1" x14ac:dyDescent="0.15">
      <c r="A2527" s="43">
        <v>2568</v>
      </c>
      <c r="B2527" s="43" t="s">
        <v>167</v>
      </c>
      <c r="C2527" s="99" t="s">
        <v>175</v>
      </c>
      <c r="D2527" s="43" t="s">
        <v>176</v>
      </c>
    </row>
    <row r="2528" spans="1:4" hidden="1" x14ac:dyDescent="0.15">
      <c r="A2528" s="43">
        <v>2569</v>
      </c>
      <c r="B2528" s="43" t="s">
        <v>171</v>
      </c>
      <c r="C2528" s="99" t="s">
        <v>215</v>
      </c>
      <c r="D2528" s="43" t="s">
        <v>173</v>
      </c>
    </row>
    <row r="2529" spans="1:4" hidden="1" x14ac:dyDescent="0.15">
      <c r="A2529" s="43">
        <v>2570</v>
      </c>
      <c r="B2529" s="43" t="s">
        <v>147</v>
      </c>
      <c r="C2529" s="99" t="s">
        <v>215</v>
      </c>
      <c r="D2529" s="43" t="s">
        <v>173</v>
      </c>
    </row>
    <row r="2530" spans="1:4" hidden="1" x14ac:dyDescent="0.15">
      <c r="A2530" s="43">
        <v>2571</v>
      </c>
      <c r="B2530" s="43" t="s">
        <v>160</v>
      </c>
      <c r="C2530" s="99" t="s">
        <v>215</v>
      </c>
      <c r="D2530" s="43" t="s">
        <v>173</v>
      </c>
    </row>
    <row r="2531" spans="1:4" hidden="1" x14ac:dyDescent="0.15">
      <c r="A2531" s="43">
        <v>2572</v>
      </c>
      <c r="B2531" s="43" t="s">
        <v>150</v>
      </c>
      <c r="C2531" s="99" t="s">
        <v>215</v>
      </c>
      <c r="D2531" s="43" t="s">
        <v>173</v>
      </c>
    </row>
    <row r="2532" spans="1:4" hidden="1" x14ac:dyDescent="0.15">
      <c r="A2532" s="43">
        <v>2573</v>
      </c>
      <c r="B2532" s="43" t="s">
        <v>163</v>
      </c>
      <c r="C2532" s="99" t="s">
        <v>215</v>
      </c>
      <c r="D2532" s="43" t="s">
        <v>173</v>
      </c>
    </row>
    <row r="2533" spans="1:4" hidden="1" x14ac:dyDescent="0.15">
      <c r="A2533" s="43">
        <v>2574</v>
      </c>
      <c r="B2533" s="43" t="s">
        <v>142</v>
      </c>
      <c r="C2533" s="99" t="s">
        <v>215</v>
      </c>
      <c r="D2533" s="43" t="s">
        <v>173</v>
      </c>
    </row>
    <row r="2534" spans="1:4" hidden="1" x14ac:dyDescent="0.15">
      <c r="A2534" s="43">
        <v>2575</v>
      </c>
      <c r="B2534" s="43" t="s">
        <v>157</v>
      </c>
      <c r="C2534" s="99" t="s">
        <v>215</v>
      </c>
      <c r="D2534" s="43" t="s">
        <v>173</v>
      </c>
    </row>
    <row r="2535" spans="1:4" hidden="1" x14ac:dyDescent="0.15">
      <c r="A2535" s="43">
        <v>2576</v>
      </c>
      <c r="B2535" s="43" t="s">
        <v>161</v>
      </c>
      <c r="C2535" s="99" t="s">
        <v>215</v>
      </c>
      <c r="D2535" s="43" t="s">
        <v>173</v>
      </c>
    </row>
    <row r="2536" spans="1:4" hidden="1" x14ac:dyDescent="0.15">
      <c r="A2536" s="43">
        <v>2577</v>
      </c>
      <c r="B2536" s="43" t="s">
        <v>139</v>
      </c>
      <c r="C2536" s="99" t="s">
        <v>215</v>
      </c>
      <c r="D2536" s="43" t="s">
        <v>173</v>
      </c>
    </row>
    <row r="2537" spans="1:4" hidden="1" x14ac:dyDescent="0.15">
      <c r="A2537" s="43">
        <v>2578</v>
      </c>
      <c r="B2537" s="43" t="s">
        <v>158</v>
      </c>
      <c r="C2537" s="99" t="s">
        <v>215</v>
      </c>
      <c r="D2537" s="43" t="s">
        <v>173</v>
      </c>
    </row>
    <row r="2538" spans="1:4" hidden="1" x14ac:dyDescent="0.15">
      <c r="A2538" s="43">
        <v>2579</v>
      </c>
      <c r="B2538" s="43" t="s">
        <v>174</v>
      </c>
      <c r="C2538" s="99" t="s">
        <v>244</v>
      </c>
      <c r="D2538" s="43" t="s">
        <v>173</v>
      </c>
    </row>
    <row r="2539" spans="1:4" hidden="1" x14ac:dyDescent="0.15">
      <c r="A2539" s="43">
        <v>2580</v>
      </c>
      <c r="B2539" s="43" t="s">
        <v>149</v>
      </c>
      <c r="C2539" s="99" t="s">
        <v>244</v>
      </c>
      <c r="D2539" s="43" t="s">
        <v>173</v>
      </c>
    </row>
    <row r="2540" spans="1:4" hidden="1" x14ac:dyDescent="0.15">
      <c r="A2540" s="43">
        <v>2581</v>
      </c>
      <c r="B2540" s="43" t="s">
        <v>158</v>
      </c>
      <c r="C2540" s="99" t="s">
        <v>244</v>
      </c>
      <c r="D2540" s="43" t="s">
        <v>173</v>
      </c>
    </row>
    <row r="2541" spans="1:4" hidden="1" x14ac:dyDescent="0.15">
      <c r="A2541" s="43">
        <v>2582</v>
      </c>
      <c r="B2541" s="43" t="s">
        <v>171</v>
      </c>
      <c r="C2541" s="99" t="s">
        <v>244</v>
      </c>
      <c r="D2541" s="43" t="s">
        <v>173</v>
      </c>
    </row>
    <row r="2542" spans="1:4" hidden="1" x14ac:dyDescent="0.15">
      <c r="A2542" s="43">
        <v>2583</v>
      </c>
      <c r="B2542" s="43" t="s">
        <v>161</v>
      </c>
      <c r="C2542" s="99" t="s">
        <v>241</v>
      </c>
      <c r="D2542" s="43" t="s">
        <v>173</v>
      </c>
    </row>
    <row r="2543" spans="1:4" hidden="1" x14ac:dyDescent="0.15">
      <c r="A2543" s="43">
        <v>2584</v>
      </c>
      <c r="B2543" s="43" t="s">
        <v>156</v>
      </c>
      <c r="C2543" s="99" t="s">
        <v>241</v>
      </c>
      <c r="D2543" s="43" t="s">
        <v>173</v>
      </c>
    </row>
    <row r="2544" spans="1:4" hidden="1" x14ac:dyDescent="0.15">
      <c r="A2544" s="43">
        <v>2585</v>
      </c>
      <c r="B2544" s="43" t="s">
        <v>147</v>
      </c>
      <c r="C2544" s="99" t="s">
        <v>241</v>
      </c>
      <c r="D2544" s="43" t="s">
        <v>173</v>
      </c>
    </row>
    <row r="2545" spans="1:4" hidden="1" x14ac:dyDescent="0.15">
      <c r="A2545" s="43">
        <v>2586</v>
      </c>
      <c r="B2545" s="43" t="s">
        <v>149</v>
      </c>
      <c r="C2545" s="99" t="s">
        <v>241</v>
      </c>
      <c r="D2545" s="43" t="s">
        <v>173</v>
      </c>
    </row>
    <row r="2546" spans="1:4" hidden="1" x14ac:dyDescent="0.15">
      <c r="A2546" s="43">
        <v>2587</v>
      </c>
      <c r="B2546" s="43" t="s">
        <v>159</v>
      </c>
      <c r="C2546" s="99" t="s">
        <v>241</v>
      </c>
      <c r="D2546" s="43" t="s">
        <v>173</v>
      </c>
    </row>
    <row r="2547" spans="1:4" hidden="1" x14ac:dyDescent="0.15">
      <c r="A2547" s="43">
        <v>2588</v>
      </c>
      <c r="B2547" s="43" t="s">
        <v>151</v>
      </c>
      <c r="C2547" s="99" t="s">
        <v>241</v>
      </c>
      <c r="D2547" s="43" t="s">
        <v>173</v>
      </c>
    </row>
    <row r="2548" spans="1:4" hidden="1" x14ac:dyDescent="0.15">
      <c r="A2548" s="43">
        <v>2589</v>
      </c>
      <c r="B2548" s="43" t="s">
        <v>143</v>
      </c>
      <c r="C2548" s="99" t="s">
        <v>241</v>
      </c>
      <c r="D2548" s="43" t="s">
        <v>173</v>
      </c>
    </row>
    <row r="2549" spans="1:4" hidden="1" x14ac:dyDescent="0.15">
      <c r="A2549" s="43">
        <v>2590</v>
      </c>
      <c r="B2549" s="43" t="s">
        <v>150</v>
      </c>
      <c r="C2549" s="99" t="s">
        <v>216</v>
      </c>
      <c r="D2549" s="43" t="s">
        <v>173</v>
      </c>
    </row>
    <row r="2550" spans="1:4" hidden="1" x14ac:dyDescent="0.15">
      <c r="A2550" s="43">
        <v>2591</v>
      </c>
      <c r="B2550" s="43" t="s">
        <v>145</v>
      </c>
      <c r="C2550" s="99" t="s">
        <v>216</v>
      </c>
      <c r="D2550" s="43" t="s">
        <v>173</v>
      </c>
    </row>
    <row r="2551" spans="1:4" hidden="1" x14ac:dyDescent="0.15">
      <c r="A2551" s="43">
        <v>2592</v>
      </c>
      <c r="B2551" s="43" t="s">
        <v>155</v>
      </c>
      <c r="C2551" s="99" t="s">
        <v>239</v>
      </c>
      <c r="D2551" s="43" t="s">
        <v>173</v>
      </c>
    </row>
    <row r="2552" spans="1:4" hidden="1" x14ac:dyDescent="0.15">
      <c r="A2552" s="43">
        <v>2593</v>
      </c>
      <c r="B2552" s="43" t="s">
        <v>161</v>
      </c>
      <c r="C2552" s="99" t="s">
        <v>239</v>
      </c>
      <c r="D2552" s="43" t="s">
        <v>173</v>
      </c>
    </row>
    <row r="2553" spans="1:4" hidden="1" x14ac:dyDescent="0.15">
      <c r="A2553" s="43">
        <v>2594</v>
      </c>
      <c r="B2553" s="43" t="s">
        <v>170</v>
      </c>
      <c r="C2553" s="99" t="s">
        <v>239</v>
      </c>
      <c r="D2553" s="43" t="s">
        <v>173</v>
      </c>
    </row>
    <row r="2554" spans="1:4" hidden="1" x14ac:dyDescent="0.15">
      <c r="A2554" s="43">
        <v>2595</v>
      </c>
      <c r="B2554" s="43" t="s">
        <v>171</v>
      </c>
      <c r="C2554" s="99" t="s">
        <v>234</v>
      </c>
      <c r="D2554" s="43" t="s">
        <v>173</v>
      </c>
    </row>
    <row r="2555" spans="1:4" hidden="1" x14ac:dyDescent="0.15">
      <c r="A2555" s="43">
        <v>2596</v>
      </c>
      <c r="B2555" s="43" t="s">
        <v>154</v>
      </c>
      <c r="C2555" s="99" t="s">
        <v>234</v>
      </c>
      <c r="D2555" s="43" t="s">
        <v>173</v>
      </c>
    </row>
    <row r="2556" spans="1:4" hidden="1" x14ac:dyDescent="0.15">
      <c r="A2556" s="43">
        <v>2598</v>
      </c>
      <c r="B2556" s="43" t="s">
        <v>149</v>
      </c>
      <c r="C2556" s="99" t="s">
        <v>253</v>
      </c>
      <c r="D2556" s="43" t="s">
        <v>173</v>
      </c>
    </row>
    <row r="2557" spans="1:4" hidden="1" x14ac:dyDescent="0.15">
      <c r="A2557" s="43">
        <v>2599</v>
      </c>
      <c r="B2557" s="43" t="s">
        <v>159</v>
      </c>
      <c r="C2557" s="99" t="s">
        <v>194</v>
      </c>
      <c r="D2557" s="43" t="s">
        <v>173</v>
      </c>
    </row>
    <row r="2558" spans="1:4" hidden="1" x14ac:dyDescent="0.15">
      <c r="A2558" s="43">
        <v>2600</v>
      </c>
      <c r="B2558" s="43" t="s">
        <v>157</v>
      </c>
      <c r="C2558" s="99" t="s">
        <v>194</v>
      </c>
      <c r="D2558" s="43" t="s">
        <v>173</v>
      </c>
    </row>
    <row r="2559" spans="1:4" hidden="1" x14ac:dyDescent="0.15">
      <c r="A2559" s="43">
        <v>2601</v>
      </c>
      <c r="B2559" s="43" t="s">
        <v>160</v>
      </c>
      <c r="C2559" s="99" t="s">
        <v>248</v>
      </c>
      <c r="D2559" s="43" t="s">
        <v>173</v>
      </c>
    </row>
    <row r="2560" spans="1:4" hidden="1" x14ac:dyDescent="0.15">
      <c r="A2560" s="43">
        <v>2602</v>
      </c>
      <c r="B2560" s="43" t="s">
        <v>147</v>
      </c>
      <c r="C2560" s="99" t="s">
        <v>195</v>
      </c>
      <c r="D2560" s="43" t="s">
        <v>173</v>
      </c>
    </row>
    <row r="2561" spans="1:4" hidden="1" x14ac:dyDescent="0.15">
      <c r="A2561" s="43">
        <v>2603</v>
      </c>
      <c r="B2561" s="43" t="s">
        <v>147</v>
      </c>
      <c r="C2561" s="99" t="s">
        <v>187</v>
      </c>
      <c r="D2561" s="43" t="s">
        <v>173</v>
      </c>
    </row>
    <row r="2562" spans="1:4" hidden="1" x14ac:dyDescent="0.15">
      <c r="A2562" s="43">
        <v>2604</v>
      </c>
      <c r="B2562" s="43" t="s">
        <v>147</v>
      </c>
      <c r="C2562" s="99" t="s">
        <v>187</v>
      </c>
      <c r="D2562" s="43" t="s">
        <v>173</v>
      </c>
    </row>
    <row r="2563" spans="1:4" hidden="1" x14ac:dyDescent="0.15">
      <c r="A2563" s="43">
        <v>2605</v>
      </c>
      <c r="B2563" s="43" t="s">
        <v>160</v>
      </c>
      <c r="C2563" s="99" t="s">
        <v>187</v>
      </c>
      <c r="D2563" s="43" t="s">
        <v>173</v>
      </c>
    </row>
    <row r="2564" spans="1:4" hidden="1" x14ac:dyDescent="0.15">
      <c r="A2564" s="43">
        <v>2606</v>
      </c>
      <c r="B2564" s="43" t="s">
        <v>150</v>
      </c>
      <c r="C2564" s="99" t="s">
        <v>187</v>
      </c>
      <c r="D2564" s="43" t="s">
        <v>173</v>
      </c>
    </row>
    <row r="2565" spans="1:4" hidden="1" x14ac:dyDescent="0.15">
      <c r="A2565" s="43">
        <v>2607</v>
      </c>
      <c r="B2565" s="43" t="s">
        <v>144</v>
      </c>
      <c r="C2565" s="99" t="s">
        <v>187</v>
      </c>
      <c r="D2565" s="43" t="s">
        <v>173</v>
      </c>
    </row>
    <row r="2566" spans="1:4" hidden="1" x14ac:dyDescent="0.15">
      <c r="A2566" s="43">
        <v>2608</v>
      </c>
      <c r="B2566" s="43" t="s">
        <v>144</v>
      </c>
      <c r="C2566" s="99" t="s">
        <v>187</v>
      </c>
      <c r="D2566" s="43" t="s">
        <v>173</v>
      </c>
    </row>
    <row r="2567" spans="1:4" hidden="1" x14ac:dyDescent="0.15">
      <c r="A2567" s="43">
        <v>2609</v>
      </c>
      <c r="B2567" s="43" t="s">
        <v>151</v>
      </c>
      <c r="C2567" s="99" t="s">
        <v>187</v>
      </c>
      <c r="D2567" s="43" t="s">
        <v>173</v>
      </c>
    </row>
    <row r="2568" spans="1:4" hidden="1" x14ac:dyDescent="0.15">
      <c r="A2568" s="43">
        <v>2610</v>
      </c>
      <c r="B2568" s="43" t="s">
        <v>145</v>
      </c>
      <c r="C2568" s="99" t="s">
        <v>187</v>
      </c>
      <c r="D2568" s="43" t="s">
        <v>173</v>
      </c>
    </row>
    <row r="2569" spans="1:4" hidden="1" x14ac:dyDescent="0.15">
      <c r="A2569" s="43">
        <v>2611</v>
      </c>
      <c r="B2569" s="43" t="s">
        <v>145</v>
      </c>
      <c r="C2569" s="99" t="s">
        <v>187</v>
      </c>
      <c r="D2569" s="43" t="s">
        <v>173</v>
      </c>
    </row>
    <row r="2570" spans="1:4" hidden="1" x14ac:dyDescent="0.15">
      <c r="A2570" s="43">
        <v>2612</v>
      </c>
      <c r="B2570" s="43" t="s">
        <v>161</v>
      </c>
      <c r="C2570" s="99" t="s">
        <v>187</v>
      </c>
      <c r="D2570" s="43" t="s">
        <v>173</v>
      </c>
    </row>
    <row r="2571" spans="1:4" hidden="1" x14ac:dyDescent="0.15">
      <c r="A2571" s="43">
        <v>2613</v>
      </c>
      <c r="B2571" s="43" t="s">
        <v>139</v>
      </c>
      <c r="C2571" s="99" t="s">
        <v>187</v>
      </c>
      <c r="D2571" s="43" t="s">
        <v>173</v>
      </c>
    </row>
    <row r="2572" spans="1:4" hidden="1" x14ac:dyDescent="0.15">
      <c r="A2572" s="43">
        <v>2614</v>
      </c>
      <c r="B2572" s="43" t="s">
        <v>139</v>
      </c>
      <c r="C2572" s="99" t="s">
        <v>187</v>
      </c>
      <c r="D2572" s="43" t="s">
        <v>173</v>
      </c>
    </row>
    <row r="2573" spans="1:4" hidden="1" x14ac:dyDescent="0.15">
      <c r="A2573" s="43">
        <v>2615</v>
      </c>
      <c r="B2573" s="43" t="s">
        <v>159</v>
      </c>
      <c r="C2573" s="99" t="s">
        <v>187</v>
      </c>
      <c r="D2573" s="43" t="s">
        <v>173</v>
      </c>
    </row>
    <row r="2574" spans="1:4" hidden="1" x14ac:dyDescent="0.15">
      <c r="A2574" s="43">
        <v>2618</v>
      </c>
      <c r="B2574" s="43" t="s">
        <v>139</v>
      </c>
      <c r="C2574" s="99" t="s">
        <v>187</v>
      </c>
      <c r="D2574" s="43" t="s">
        <v>173</v>
      </c>
    </row>
    <row r="2575" spans="1:4" hidden="1" x14ac:dyDescent="0.15">
      <c r="A2575" s="43">
        <v>2619</v>
      </c>
      <c r="B2575" s="43" t="s">
        <v>144</v>
      </c>
      <c r="C2575" s="99" t="s">
        <v>187</v>
      </c>
      <c r="D2575" s="43" t="s">
        <v>173</v>
      </c>
    </row>
    <row r="2576" spans="1:4" hidden="1" x14ac:dyDescent="0.15">
      <c r="A2576" s="43">
        <v>2620</v>
      </c>
      <c r="B2576" s="43" t="s">
        <v>155</v>
      </c>
      <c r="C2576" s="99" t="s">
        <v>187</v>
      </c>
      <c r="D2576" s="43" t="s">
        <v>173</v>
      </c>
    </row>
    <row r="2577" spans="1:4" hidden="1" x14ac:dyDescent="0.15">
      <c r="A2577" s="43">
        <v>2621</v>
      </c>
      <c r="B2577" s="43" t="s">
        <v>144</v>
      </c>
      <c r="C2577" s="99" t="s">
        <v>187</v>
      </c>
      <c r="D2577" s="43" t="s">
        <v>173</v>
      </c>
    </row>
    <row r="2578" spans="1:4" hidden="1" x14ac:dyDescent="0.15">
      <c r="A2578" s="43">
        <v>2622</v>
      </c>
      <c r="B2578" s="43" t="s">
        <v>149</v>
      </c>
      <c r="C2578" s="99" t="s">
        <v>219</v>
      </c>
      <c r="D2578" s="43" t="s">
        <v>173</v>
      </c>
    </row>
    <row r="2579" spans="1:4" hidden="1" x14ac:dyDescent="0.15">
      <c r="A2579" s="43">
        <v>2623</v>
      </c>
      <c r="B2579" s="43" t="s">
        <v>156</v>
      </c>
      <c r="C2579" s="99" t="s">
        <v>219</v>
      </c>
      <c r="D2579" s="43" t="s">
        <v>173</v>
      </c>
    </row>
    <row r="2580" spans="1:4" hidden="1" x14ac:dyDescent="0.15">
      <c r="A2580" s="43">
        <v>2624</v>
      </c>
      <c r="B2580" s="43" t="s">
        <v>165</v>
      </c>
      <c r="C2580" s="99" t="s">
        <v>219</v>
      </c>
      <c r="D2580" s="43" t="s">
        <v>173</v>
      </c>
    </row>
    <row r="2581" spans="1:4" hidden="1" x14ac:dyDescent="0.15">
      <c r="A2581" s="43">
        <v>2625</v>
      </c>
      <c r="B2581" s="43" t="s">
        <v>161</v>
      </c>
      <c r="C2581" s="99" t="s">
        <v>255</v>
      </c>
      <c r="D2581" s="43" t="s">
        <v>173</v>
      </c>
    </row>
    <row r="2582" spans="1:4" hidden="1" x14ac:dyDescent="0.15">
      <c r="A2582" s="43">
        <v>2627</v>
      </c>
      <c r="B2582" s="43" t="s">
        <v>147</v>
      </c>
      <c r="C2582" s="99" t="s">
        <v>235</v>
      </c>
      <c r="D2582" s="43" t="s">
        <v>173</v>
      </c>
    </row>
    <row r="2583" spans="1:4" hidden="1" x14ac:dyDescent="0.15">
      <c r="A2583" s="43">
        <v>2628</v>
      </c>
      <c r="B2583" s="43" t="s">
        <v>143</v>
      </c>
      <c r="C2583" s="99" t="s">
        <v>209</v>
      </c>
      <c r="D2583" s="43" t="s">
        <v>173</v>
      </c>
    </row>
    <row r="2584" spans="1:4" hidden="1" x14ac:dyDescent="0.15">
      <c r="A2584" s="43">
        <v>2629</v>
      </c>
      <c r="B2584" s="43" t="s">
        <v>149</v>
      </c>
      <c r="C2584" s="99" t="s">
        <v>240</v>
      </c>
      <c r="D2584" s="43" t="s">
        <v>173</v>
      </c>
    </row>
    <row r="2585" spans="1:4" hidden="1" x14ac:dyDescent="0.15">
      <c r="A2585" s="43">
        <v>2630</v>
      </c>
      <c r="B2585" s="43" t="s">
        <v>150</v>
      </c>
      <c r="C2585" s="99" t="s">
        <v>240</v>
      </c>
      <c r="D2585" s="43" t="s">
        <v>173</v>
      </c>
    </row>
    <row r="2586" spans="1:4" hidden="1" x14ac:dyDescent="0.15">
      <c r="A2586" s="43">
        <v>2631</v>
      </c>
      <c r="B2586" s="43" t="s">
        <v>155</v>
      </c>
      <c r="C2586" s="99" t="s">
        <v>240</v>
      </c>
      <c r="D2586" s="43" t="s">
        <v>173</v>
      </c>
    </row>
    <row r="2587" spans="1:4" hidden="1" x14ac:dyDescent="0.15">
      <c r="A2587" s="43">
        <v>2632</v>
      </c>
      <c r="B2587" s="43" t="s">
        <v>163</v>
      </c>
      <c r="C2587" s="99" t="s">
        <v>253</v>
      </c>
      <c r="D2587" s="43" t="s">
        <v>173</v>
      </c>
    </row>
    <row r="2588" spans="1:4" hidden="1" x14ac:dyDescent="0.15">
      <c r="A2588" s="43">
        <v>2633</v>
      </c>
      <c r="B2588" s="43" t="s">
        <v>143</v>
      </c>
      <c r="C2588" s="99" t="s">
        <v>253</v>
      </c>
      <c r="D2588" s="43" t="s">
        <v>173</v>
      </c>
    </row>
    <row r="2589" spans="1:4" hidden="1" x14ac:dyDescent="0.15">
      <c r="A2589" s="43">
        <v>2634</v>
      </c>
      <c r="B2589" s="43" t="s">
        <v>161</v>
      </c>
      <c r="C2589" s="99" t="s">
        <v>261</v>
      </c>
      <c r="D2589" s="43" t="s">
        <v>173</v>
      </c>
    </row>
    <row r="2590" spans="1:4" hidden="1" x14ac:dyDescent="0.15">
      <c r="A2590" s="43">
        <v>2635</v>
      </c>
      <c r="B2590" s="43" t="s">
        <v>154</v>
      </c>
      <c r="C2590" s="99" t="s">
        <v>261</v>
      </c>
      <c r="D2590" s="43" t="s">
        <v>173</v>
      </c>
    </row>
    <row r="2591" spans="1:4" hidden="1" x14ac:dyDescent="0.15">
      <c r="A2591" s="43">
        <v>2636</v>
      </c>
      <c r="B2591" s="43" t="s">
        <v>182</v>
      </c>
      <c r="C2591" s="99" t="s">
        <v>242</v>
      </c>
      <c r="D2591" s="43" t="s">
        <v>173</v>
      </c>
    </row>
    <row r="2592" spans="1:4" hidden="1" x14ac:dyDescent="0.15">
      <c r="A2592" s="43">
        <v>2637</v>
      </c>
      <c r="B2592" s="43" t="s">
        <v>143</v>
      </c>
      <c r="C2592" s="99" t="s">
        <v>242</v>
      </c>
      <c r="D2592" s="43" t="s">
        <v>173</v>
      </c>
    </row>
    <row r="2593" spans="1:4" hidden="1" x14ac:dyDescent="0.15">
      <c r="A2593" s="43">
        <v>2638</v>
      </c>
      <c r="B2593" s="43" t="s">
        <v>144</v>
      </c>
      <c r="C2593" s="99" t="s">
        <v>233</v>
      </c>
      <c r="D2593" s="43" t="s">
        <v>173</v>
      </c>
    </row>
    <row r="2594" spans="1:4" hidden="1" x14ac:dyDescent="0.15">
      <c r="A2594" s="43">
        <v>2639</v>
      </c>
      <c r="B2594" s="43" t="s">
        <v>143</v>
      </c>
      <c r="C2594" s="99" t="s">
        <v>233</v>
      </c>
      <c r="D2594" s="43" t="s">
        <v>173</v>
      </c>
    </row>
    <row r="2595" spans="1:4" hidden="1" x14ac:dyDescent="0.15">
      <c r="A2595" s="43">
        <v>2640</v>
      </c>
      <c r="B2595" s="43" t="s">
        <v>161</v>
      </c>
      <c r="C2595" s="99" t="s">
        <v>233</v>
      </c>
      <c r="D2595" s="43" t="s">
        <v>173</v>
      </c>
    </row>
    <row r="2596" spans="1:4" hidden="1" x14ac:dyDescent="0.15">
      <c r="A2596" s="43">
        <v>2641</v>
      </c>
      <c r="B2596" s="43" t="s">
        <v>167</v>
      </c>
      <c r="C2596" s="99" t="s">
        <v>214</v>
      </c>
      <c r="D2596" s="43" t="s">
        <v>173</v>
      </c>
    </row>
    <row r="2597" spans="1:4" hidden="1" x14ac:dyDescent="0.15">
      <c r="A2597" s="43">
        <v>2642</v>
      </c>
      <c r="B2597" s="43" t="s">
        <v>172</v>
      </c>
      <c r="C2597" s="99" t="s">
        <v>214</v>
      </c>
      <c r="D2597" s="43" t="s">
        <v>173</v>
      </c>
    </row>
    <row r="2598" spans="1:4" hidden="1" x14ac:dyDescent="0.15">
      <c r="A2598" s="43">
        <v>2643</v>
      </c>
      <c r="B2598" s="43" t="s">
        <v>149</v>
      </c>
      <c r="C2598" s="99" t="s">
        <v>214</v>
      </c>
      <c r="D2598" s="43" t="s">
        <v>173</v>
      </c>
    </row>
    <row r="2599" spans="1:4" hidden="1" x14ac:dyDescent="0.15">
      <c r="A2599" s="43">
        <v>2644</v>
      </c>
      <c r="B2599" s="43" t="s">
        <v>161</v>
      </c>
      <c r="C2599" s="99" t="s">
        <v>214</v>
      </c>
      <c r="D2599" s="43" t="s">
        <v>173</v>
      </c>
    </row>
    <row r="2600" spans="1:4" hidden="1" x14ac:dyDescent="0.15">
      <c r="A2600" s="43">
        <v>2645</v>
      </c>
      <c r="B2600" s="43" t="s">
        <v>161</v>
      </c>
      <c r="C2600" s="99" t="s">
        <v>218</v>
      </c>
      <c r="D2600" s="43" t="s">
        <v>173</v>
      </c>
    </row>
    <row r="2601" spans="1:4" hidden="1" x14ac:dyDescent="0.15">
      <c r="A2601" s="43">
        <v>2646</v>
      </c>
      <c r="B2601" s="43" t="s">
        <v>163</v>
      </c>
      <c r="C2601" s="99" t="s">
        <v>251</v>
      </c>
      <c r="D2601" s="43" t="s">
        <v>173</v>
      </c>
    </row>
    <row r="2602" spans="1:4" hidden="1" x14ac:dyDescent="0.15">
      <c r="A2602" s="43">
        <v>2647</v>
      </c>
      <c r="B2602" s="43" t="s">
        <v>161</v>
      </c>
      <c r="C2602" s="99" t="s">
        <v>204</v>
      </c>
      <c r="D2602" s="43" t="s">
        <v>173</v>
      </c>
    </row>
    <row r="2603" spans="1:4" hidden="1" x14ac:dyDescent="0.15">
      <c r="A2603" s="43">
        <v>2648</v>
      </c>
      <c r="B2603" s="43" t="s">
        <v>161</v>
      </c>
      <c r="C2603" s="99" t="s">
        <v>221</v>
      </c>
      <c r="D2603" s="43" t="s">
        <v>164</v>
      </c>
    </row>
    <row r="2604" spans="1:4" hidden="1" x14ac:dyDescent="0.15">
      <c r="A2604" s="43">
        <v>2649</v>
      </c>
      <c r="B2604" s="43" t="s">
        <v>169</v>
      </c>
      <c r="C2604" s="99" t="s">
        <v>221</v>
      </c>
      <c r="D2604" s="43" t="s">
        <v>173</v>
      </c>
    </row>
    <row r="2605" spans="1:4" hidden="1" x14ac:dyDescent="0.15">
      <c r="A2605" s="43">
        <v>2650</v>
      </c>
      <c r="B2605" s="43" t="s">
        <v>157</v>
      </c>
      <c r="C2605" s="99" t="s">
        <v>221</v>
      </c>
      <c r="D2605" s="43" t="s">
        <v>173</v>
      </c>
    </row>
    <row r="2606" spans="1:4" hidden="1" x14ac:dyDescent="0.15">
      <c r="A2606" s="43">
        <v>2651</v>
      </c>
      <c r="B2606" s="43" t="s">
        <v>152</v>
      </c>
      <c r="C2606" s="99" t="s">
        <v>221</v>
      </c>
      <c r="D2606" s="43" t="s">
        <v>173</v>
      </c>
    </row>
    <row r="2607" spans="1:4" hidden="1" x14ac:dyDescent="0.15">
      <c r="A2607" s="43">
        <v>2652</v>
      </c>
      <c r="B2607" s="43" t="s">
        <v>139</v>
      </c>
      <c r="C2607" s="99" t="s">
        <v>207</v>
      </c>
      <c r="D2607" s="43" t="s">
        <v>173</v>
      </c>
    </row>
    <row r="2608" spans="1:4" hidden="1" x14ac:dyDescent="0.15">
      <c r="A2608" s="43">
        <v>2653</v>
      </c>
      <c r="B2608" s="43" t="s">
        <v>158</v>
      </c>
      <c r="C2608" s="99" t="s">
        <v>207</v>
      </c>
      <c r="D2608" s="43" t="s">
        <v>173</v>
      </c>
    </row>
    <row r="2609" spans="1:4" hidden="1" x14ac:dyDescent="0.15">
      <c r="A2609" s="43">
        <v>2654</v>
      </c>
      <c r="B2609" s="43" t="s">
        <v>152</v>
      </c>
      <c r="C2609" s="99" t="s">
        <v>207</v>
      </c>
      <c r="D2609" s="43" t="s">
        <v>173</v>
      </c>
    </row>
    <row r="2610" spans="1:4" hidden="1" x14ac:dyDescent="0.15">
      <c r="A2610" s="43">
        <v>2655</v>
      </c>
      <c r="B2610" s="43" t="s">
        <v>155</v>
      </c>
      <c r="C2610" s="99" t="s">
        <v>207</v>
      </c>
      <c r="D2610" s="43" t="s">
        <v>173</v>
      </c>
    </row>
    <row r="2611" spans="1:4" hidden="1" x14ac:dyDescent="0.15">
      <c r="A2611" s="43">
        <v>2656</v>
      </c>
      <c r="B2611" s="43" t="s">
        <v>142</v>
      </c>
      <c r="C2611" s="99" t="s">
        <v>207</v>
      </c>
      <c r="D2611" s="43" t="s">
        <v>173</v>
      </c>
    </row>
    <row r="2612" spans="1:4" hidden="1" x14ac:dyDescent="0.15">
      <c r="A2612" s="43">
        <v>2657</v>
      </c>
      <c r="B2612" s="43" t="s">
        <v>167</v>
      </c>
      <c r="C2612" s="99" t="s">
        <v>207</v>
      </c>
      <c r="D2612" s="43" t="s">
        <v>173</v>
      </c>
    </row>
    <row r="2613" spans="1:4" hidden="1" x14ac:dyDescent="0.15">
      <c r="A2613" s="43">
        <v>2658</v>
      </c>
      <c r="B2613" s="43" t="s">
        <v>160</v>
      </c>
      <c r="C2613" s="99" t="s">
        <v>207</v>
      </c>
      <c r="D2613" s="43" t="s">
        <v>173</v>
      </c>
    </row>
    <row r="2614" spans="1:4" hidden="1" x14ac:dyDescent="0.15">
      <c r="A2614" s="43">
        <v>2659</v>
      </c>
      <c r="B2614" s="43" t="s">
        <v>171</v>
      </c>
      <c r="C2614" s="99" t="s">
        <v>207</v>
      </c>
      <c r="D2614" s="43" t="s">
        <v>173</v>
      </c>
    </row>
    <row r="2615" spans="1:4" hidden="1" x14ac:dyDescent="0.15">
      <c r="A2615" s="43">
        <v>2660</v>
      </c>
      <c r="B2615" s="43" t="s">
        <v>170</v>
      </c>
      <c r="C2615" s="99" t="s">
        <v>207</v>
      </c>
      <c r="D2615" s="43" t="s">
        <v>173</v>
      </c>
    </row>
    <row r="2616" spans="1:4" hidden="1" x14ac:dyDescent="0.15">
      <c r="A2616" s="43">
        <v>2661</v>
      </c>
      <c r="B2616" s="43" t="s">
        <v>171</v>
      </c>
      <c r="C2616" s="99" t="s">
        <v>207</v>
      </c>
      <c r="D2616" s="43" t="s">
        <v>173</v>
      </c>
    </row>
    <row r="2617" spans="1:4" hidden="1" x14ac:dyDescent="0.15">
      <c r="A2617" s="43">
        <v>2662</v>
      </c>
      <c r="B2617" s="43" t="s">
        <v>147</v>
      </c>
      <c r="C2617" s="99" t="s">
        <v>253</v>
      </c>
      <c r="D2617" s="43" t="s">
        <v>168</v>
      </c>
    </row>
    <row r="2618" spans="1:4" hidden="1" x14ac:dyDescent="0.15">
      <c r="A2618" s="43">
        <v>2663</v>
      </c>
      <c r="B2618" s="43" t="s">
        <v>161</v>
      </c>
      <c r="C2618" s="99" t="s">
        <v>253</v>
      </c>
      <c r="D2618" s="43" t="s">
        <v>173</v>
      </c>
    </row>
    <row r="2619" spans="1:4" hidden="1" x14ac:dyDescent="0.15">
      <c r="A2619" s="43">
        <v>2664</v>
      </c>
      <c r="B2619" s="43" t="s">
        <v>142</v>
      </c>
      <c r="C2619" s="99" t="s">
        <v>254</v>
      </c>
      <c r="D2619" s="43" t="s">
        <v>173</v>
      </c>
    </row>
    <row r="2620" spans="1:4" hidden="1" x14ac:dyDescent="0.15">
      <c r="A2620" s="43">
        <v>2665</v>
      </c>
      <c r="B2620" s="43" t="s">
        <v>161</v>
      </c>
      <c r="C2620" s="99" t="s">
        <v>254</v>
      </c>
      <c r="D2620" s="43" t="s">
        <v>173</v>
      </c>
    </row>
    <row r="2621" spans="1:4" hidden="1" x14ac:dyDescent="0.15">
      <c r="A2621" s="43">
        <v>2666</v>
      </c>
      <c r="B2621" s="43" t="s">
        <v>158</v>
      </c>
      <c r="C2621" s="99" t="s">
        <v>254</v>
      </c>
      <c r="D2621" s="43" t="s">
        <v>168</v>
      </c>
    </row>
    <row r="2622" spans="1:4" hidden="1" x14ac:dyDescent="0.15">
      <c r="A2622" s="43">
        <v>2667</v>
      </c>
      <c r="B2622" s="43" t="s">
        <v>158</v>
      </c>
      <c r="C2622" s="99" t="s">
        <v>238</v>
      </c>
      <c r="D2622" s="43" t="s">
        <v>173</v>
      </c>
    </row>
    <row r="2623" spans="1:4" hidden="1" x14ac:dyDescent="0.15">
      <c r="A2623" s="43">
        <v>2668</v>
      </c>
      <c r="B2623" s="43" t="s">
        <v>149</v>
      </c>
      <c r="C2623" s="99" t="s">
        <v>227</v>
      </c>
      <c r="D2623" s="43" t="s">
        <v>173</v>
      </c>
    </row>
    <row r="2624" spans="1:4" hidden="1" x14ac:dyDescent="0.15">
      <c r="A2624" s="43">
        <v>2669</v>
      </c>
      <c r="B2624" s="43" t="s">
        <v>171</v>
      </c>
      <c r="C2624" s="99" t="s">
        <v>175</v>
      </c>
      <c r="D2624" s="43" t="s">
        <v>173</v>
      </c>
    </row>
    <row r="2625" spans="1:4" hidden="1" x14ac:dyDescent="0.15">
      <c r="A2625" s="43">
        <v>2670</v>
      </c>
      <c r="B2625" s="43" t="s">
        <v>147</v>
      </c>
      <c r="C2625" s="99" t="s">
        <v>187</v>
      </c>
      <c r="D2625" s="43" t="s">
        <v>173</v>
      </c>
    </row>
    <row r="2626" spans="1:4" hidden="1" x14ac:dyDescent="0.15">
      <c r="A2626" s="43">
        <v>2671</v>
      </c>
      <c r="B2626" s="43" t="s">
        <v>159</v>
      </c>
      <c r="C2626" s="99" t="s">
        <v>243</v>
      </c>
      <c r="D2626" s="43" t="s">
        <v>173</v>
      </c>
    </row>
    <row r="2627" spans="1:4" hidden="1" x14ac:dyDescent="0.15">
      <c r="A2627" s="43">
        <v>2672</v>
      </c>
      <c r="B2627" s="43" t="s">
        <v>170</v>
      </c>
      <c r="C2627" s="99" t="s">
        <v>259</v>
      </c>
      <c r="D2627" s="43" t="s">
        <v>173</v>
      </c>
    </row>
    <row r="2628" spans="1:4" hidden="1" x14ac:dyDescent="0.15">
      <c r="A2628" s="43">
        <v>2673</v>
      </c>
      <c r="B2628" s="43" t="s">
        <v>171</v>
      </c>
      <c r="C2628" s="99" t="s">
        <v>214</v>
      </c>
      <c r="D2628" s="43" t="s">
        <v>173</v>
      </c>
    </row>
    <row r="2629" spans="1:4" hidden="1" x14ac:dyDescent="0.15">
      <c r="A2629" s="43">
        <v>2674</v>
      </c>
      <c r="B2629" s="43" t="s">
        <v>142</v>
      </c>
      <c r="C2629" s="99" t="s">
        <v>214</v>
      </c>
      <c r="D2629" s="43" t="s">
        <v>173</v>
      </c>
    </row>
    <row r="2630" spans="1:4" hidden="1" x14ac:dyDescent="0.15">
      <c r="A2630" s="43">
        <v>2675</v>
      </c>
      <c r="B2630" s="43" t="s">
        <v>142</v>
      </c>
      <c r="C2630" s="99" t="s">
        <v>241</v>
      </c>
      <c r="D2630" s="43" t="s">
        <v>173</v>
      </c>
    </row>
    <row r="2631" spans="1:4" hidden="1" x14ac:dyDescent="0.15">
      <c r="A2631" s="43">
        <v>2676</v>
      </c>
      <c r="B2631" s="43" t="s">
        <v>166</v>
      </c>
      <c r="C2631" s="99" t="s">
        <v>226</v>
      </c>
      <c r="D2631" s="43" t="s">
        <v>173</v>
      </c>
    </row>
    <row r="2632" spans="1:4" hidden="1" x14ac:dyDescent="0.15">
      <c r="A2632" s="43">
        <v>2677</v>
      </c>
      <c r="B2632" s="43" t="s">
        <v>144</v>
      </c>
      <c r="C2632" s="99" t="s">
        <v>208</v>
      </c>
      <c r="D2632" s="43" t="s">
        <v>173</v>
      </c>
    </row>
    <row r="2633" spans="1:4" hidden="1" x14ac:dyDescent="0.15">
      <c r="A2633" s="43">
        <v>2678</v>
      </c>
      <c r="B2633" s="43" t="s">
        <v>158</v>
      </c>
      <c r="C2633" s="99" t="s">
        <v>208</v>
      </c>
      <c r="D2633" s="43" t="s">
        <v>173</v>
      </c>
    </row>
    <row r="2634" spans="1:4" hidden="1" x14ac:dyDescent="0.15">
      <c r="A2634" s="43">
        <v>2679</v>
      </c>
      <c r="B2634" s="43" t="s">
        <v>159</v>
      </c>
      <c r="C2634" s="99" t="s">
        <v>208</v>
      </c>
      <c r="D2634" s="43" t="s">
        <v>173</v>
      </c>
    </row>
    <row r="2635" spans="1:4" hidden="1" x14ac:dyDescent="0.15">
      <c r="A2635" s="43">
        <v>2680</v>
      </c>
      <c r="B2635" s="43" t="s">
        <v>143</v>
      </c>
      <c r="C2635" s="99" t="s">
        <v>187</v>
      </c>
      <c r="D2635" s="43" t="s">
        <v>173</v>
      </c>
    </row>
    <row r="2636" spans="1:4" hidden="1" x14ac:dyDescent="0.15">
      <c r="A2636" s="43">
        <v>2681</v>
      </c>
      <c r="B2636" s="43" t="s">
        <v>149</v>
      </c>
      <c r="C2636" s="99" t="s">
        <v>262</v>
      </c>
      <c r="D2636" s="43" t="s">
        <v>173</v>
      </c>
    </row>
    <row r="2637" spans="1:4" hidden="1" x14ac:dyDescent="0.15">
      <c r="A2637" s="43">
        <v>2682</v>
      </c>
      <c r="B2637" s="43" t="s">
        <v>147</v>
      </c>
      <c r="C2637" s="99" t="s">
        <v>262</v>
      </c>
      <c r="D2637" s="43" t="s">
        <v>173</v>
      </c>
    </row>
    <row r="2638" spans="1:4" hidden="1" x14ac:dyDescent="0.15">
      <c r="A2638" s="43">
        <v>2683</v>
      </c>
      <c r="B2638" s="43" t="s">
        <v>155</v>
      </c>
      <c r="C2638" s="99" t="s">
        <v>207</v>
      </c>
      <c r="D2638" s="43" t="s">
        <v>168</v>
      </c>
    </row>
    <row r="2639" spans="1:4" hidden="1" x14ac:dyDescent="0.15">
      <c r="A2639" s="43">
        <v>2684</v>
      </c>
      <c r="B2639" s="43" t="s">
        <v>143</v>
      </c>
      <c r="C2639" s="99" t="s">
        <v>207</v>
      </c>
      <c r="D2639" s="43" t="s">
        <v>173</v>
      </c>
    </row>
  </sheetData>
  <sheetProtection password="CA01" sheet="1" objects="1" scenarios="1"/>
  <phoneticPr fontId="2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U130"/>
  <sheetViews>
    <sheetView zoomScale="70" zoomScaleNormal="70" workbookViewId="0">
      <pane ySplit="9" topLeftCell="A10" activePane="bottomLeft" state="frozen"/>
      <selection activeCell="D1" sqref="D1"/>
      <selection pane="bottomLeft" activeCell="C10" sqref="C10"/>
    </sheetView>
  </sheetViews>
  <sheetFormatPr defaultColWidth="0" defaultRowHeight="17.25" zeroHeight="1" x14ac:dyDescent="0.15"/>
  <cols>
    <col min="1" max="1" width="36.125" style="35" customWidth="1"/>
    <col min="2" max="2" width="6" style="35" customWidth="1"/>
    <col min="3" max="3" width="7.625" style="35" customWidth="1"/>
    <col min="4" max="4" width="17.75" style="35" customWidth="1"/>
    <col min="5" max="5" width="4.125" style="35" customWidth="1"/>
    <col min="6" max="6" width="4.125" style="35" hidden="1" customWidth="1"/>
    <col min="7" max="7" width="17.75" style="35" customWidth="1"/>
    <col min="8" max="8" width="9.125" style="35" bestFit="1" customWidth="1"/>
    <col min="9" max="9" width="7.5" style="35" hidden="1" customWidth="1"/>
    <col min="10" max="10" width="10.875" style="35" bestFit="1" customWidth="1"/>
    <col min="11" max="11" width="3.875" style="35" hidden="1" customWidth="1"/>
    <col min="12" max="12" width="9.125" style="35" bestFit="1" customWidth="1"/>
    <col min="13" max="13" width="7.5" style="35" hidden="1" customWidth="1"/>
    <col min="14" max="14" width="10.875" style="35" bestFit="1" customWidth="1"/>
    <col min="15" max="15" width="2.75" style="35" hidden="1" customWidth="1"/>
    <col min="16" max="16" width="9.125" style="35" customWidth="1"/>
    <col min="17" max="17" width="7.5" style="35" hidden="1" customWidth="1"/>
    <col min="18" max="18" width="10.875" style="35" bestFit="1" customWidth="1"/>
    <col min="19" max="19" width="2.75" style="35" hidden="1" customWidth="1"/>
    <col min="20" max="20" width="9.125" style="35" customWidth="1"/>
    <col min="21" max="21" width="7.5" style="35" hidden="1" customWidth="1"/>
    <col min="22" max="22" width="9.125" style="35" bestFit="1" customWidth="1"/>
    <col min="23" max="23" width="3.875" style="35" customWidth="1"/>
    <col min="24" max="24" width="11.875" style="9" hidden="1" customWidth="1"/>
    <col min="25" max="25" width="10.125" style="9" hidden="1" customWidth="1"/>
    <col min="26" max="27" width="9" style="9" hidden="1" customWidth="1"/>
    <col min="28" max="28" width="12.625" style="9" hidden="1" customWidth="1"/>
    <col min="29" max="29" width="18" style="9" hidden="1" customWidth="1"/>
    <col min="30" max="31" width="9" style="9" hidden="1" customWidth="1"/>
    <col min="32" max="32" width="9.25" style="9" hidden="1" customWidth="1"/>
    <col min="33" max="34" width="9" style="9" hidden="1" customWidth="1"/>
    <col min="35" max="49" width="3.125" style="9" hidden="1" customWidth="1"/>
    <col min="50" max="52" width="9" style="9" hidden="1" customWidth="1"/>
    <col min="53" max="56" width="3.375" style="9" hidden="1" customWidth="1"/>
    <col min="57" max="64" width="9" style="9" hidden="1" customWidth="1"/>
    <col min="65" max="65" width="9.25" style="9" hidden="1" customWidth="1"/>
    <col min="66" max="16384" width="9" style="9" hidden="1"/>
  </cols>
  <sheetData>
    <row r="1" spans="1:73" ht="21.75" customHeight="1" x14ac:dyDescent="0.15">
      <c r="A1" s="32"/>
      <c r="B1" s="33"/>
      <c r="C1" s="34"/>
      <c r="D1" s="282" t="s">
        <v>14104</v>
      </c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4" t="str">
        <f>"印刷枚数　"&amp;$X$5&amp;"枚"</f>
        <v>印刷枚数　1枚</v>
      </c>
      <c r="V1" s="285"/>
    </row>
    <row r="2" spans="1:73" ht="6.75" customHeight="1" thickBot="1" x14ac:dyDescent="0.2">
      <c r="A2" s="9"/>
      <c r="AS2" s="9" t="s">
        <v>26</v>
      </c>
    </row>
    <row r="3" spans="1:73" ht="18" thickBot="1" x14ac:dyDescent="0.2">
      <c r="B3" s="291" t="s">
        <v>8</v>
      </c>
      <c r="C3" s="292"/>
      <c r="D3" s="292"/>
      <c r="E3" s="292"/>
      <c r="F3" s="292"/>
      <c r="G3" s="293"/>
      <c r="H3" s="36" t="s">
        <v>27</v>
      </c>
      <c r="I3" s="286" t="s">
        <v>28</v>
      </c>
      <c r="J3" s="287"/>
      <c r="K3" s="287"/>
      <c r="L3" s="287"/>
      <c r="M3" s="286" t="s">
        <v>29</v>
      </c>
      <c r="N3" s="287"/>
      <c r="O3" s="287"/>
      <c r="P3" s="287"/>
      <c r="Q3" s="288" t="s">
        <v>30</v>
      </c>
      <c r="R3" s="289"/>
      <c r="S3" s="289"/>
      <c r="T3" s="289"/>
      <c r="U3" s="289"/>
      <c r="V3" s="290"/>
      <c r="X3" s="9" t="s">
        <v>31</v>
      </c>
      <c r="Z3" s="33"/>
      <c r="AA3" s="37"/>
      <c r="AC3" s="38" t="s">
        <v>32</v>
      </c>
      <c r="AD3" s="39" t="s">
        <v>497</v>
      </c>
      <c r="AE3" s="39"/>
      <c r="AF3" s="39"/>
      <c r="AG3" s="38" t="s">
        <v>33</v>
      </c>
      <c r="AH3" s="9" t="s">
        <v>499</v>
      </c>
      <c r="AS3" s="9" t="s">
        <v>34</v>
      </c>
    </row>
    <row r="4" spans="1:73" ht="30" thickTop="1" thickBot="1" x14ac:dyDescent="0.2">
      <c r="A4" s="40" t="str">
        <f>IF(B4="","「申込書」シートの団体名を選択してください。→",IF(Q4="","「申込書」シートの電話番号を入力してください。→",""))</f>
        <v>「申込書」シートの団体名を選択してください。→</v>
      </c>
      <c r="B4" s="277" t="str">
        <f>IF(申込書!$D$4="","",申込書!$D$4)</f>
        <v/>
      </c>
      <c r="C4" s="278"/>
      <c r="D4" s="278"/>
      <c r="E4" s="278"/>
      <c r="F4" s="278"/>
      <c r="G4" s="279"/>
      <c r="H4" s="41" t="s">
        <v>492</v>
      </c>
      <c r="I4" s="310">
        <f>COUNTA(C10:C129)</f>
        <v>0</v>
      </c>
      <c r="J4" s="311"/>
      <c r="K4" s="311"/>
      <c r="L4" s="311"/>
      <c r="M4" s="312">
        <f>SUM(AD10:AD129,AI10:AI129,AN10:AN129,AS10:AS129)</f>
        <v>0</v>
      </c>
      <c r="N4" s="313"/>
      <c r="O4" s="313"/>
      <c r="P4" s="313"/>
      <c r="Q4" s="294" t="str">
        <f>IF(申込書!$D$11="","",申込書!$D$11)</f>
        <v/>
      </c>
      <c r="R4" s="295"/>
      <c r="S4" s="295"/>
      <c r="T4" s="295"/>
      <c r="U4" s="295"/>
      <c r="V4" s="296"/>
      <c r="X4" s="35" t="str">
        <f>IF(申込書!$G$4="","",申込書!$G$4)</f>
        <v/>
      </c>
      <c r="Z4" s="42"/>
      <c r="AA4" s="37"/>
      <c r="AC4" s="38" t="s">
        <v>36</v>
      </c>
      <c r="AD4" s="43" t="s">
        <v>498</v>
      </c>
      <c r="AE4" s="43"/>
      <c r="AF4" s="43"/>
      <c r="AS4" s="9" t="s">
        <v>37</v>
      </c>
      <c r="BF4" s="44"/>
      <c r="BG4" s="44"/>
      <c r="BH4" s="44"/>
      <c r="BI4" s="44"/>
    </row>
    <row r="5" spans="1:73" ht="18" thickBot="1" x14ac:dyDescent="0.2">
      <c r="B5" s="297" t="s">
        <v>38</v>
      </c>
      <c r="C5" s="286"/>
      <c r="D5" s="286"/>
      <c r="E5" s="286"/>
      <c r="F5" s="286"/>
      <c r="G5" s="286"/>
      <c r="H5" s="298"/>
      <c r="I5" s="299" t="s">
        <v>15</v>
      </c>
      <c r="J5" s="289"/>
      <c r="K5" s="45"/>
      <c r="L5" s="300" t="s">
        <v>17</v>
      </c>
      <c r="M5" s="301"/>
      <c r="N5" s="301"/>
      <c r="O5" s="301"/>
      <c r="P5" s="301"/>
      <c r="Q5" s="301"/>
      <c r="R5" s="301"/>
      <c r="S5" s="302"/>
      <c r="T5" s="302"/>
      <c r="U5" s="302"/>
      <c r="V5" s="303"/>
      <c r="X5" s="46">
        <f>IF(I4=0,1,ROUNDUP(I4/30,0))</f>
        <v>1</v>
      </c>
      <c r="Y5" s="9" t="s">
        <v>39</v>
      </c>
      <c r="AB5" s="47" t="s">
        <v>40</v>
      </c>
      <c r="AC5" s="9" t="s">
        <v>41</v>
      </c>
      <c r="AS5" s="9" t="s">
        <v>40</v>
      </c>
    </row>
    <row r="6" spans="1:73" ht="30" thickTop="1" thickBot="1" x14ac:dyDescent="0.2">
      <c r="A6" s="40" t="str">
        <f>IF(B6="","「申込書」シートの申込責任者氏名を入力してください。→",IF(I6="","「申込書」シートの連絡先〒を入力してください。→",IF(L6="","「申込書」シートの連絡先住所を入力してください。→","")))</f>
        <v>「申込書」シートの申込責任者氏名を入力してください。→</v>
      </c>
      <c r="B6" s="280" t="str">
        <f>IF(申込書!$C$9="","",申込書!$C$9)</f>
        <v/>
      </c>
      <c r="C6" s="281"/>
      <c r="D6" s="281"/>
      <c r="E6" s="281"/>
      <c r="F6" s="281"/>
      <c r="G6" s="281"/>
      <c r="H6" s="48" t="s">
        <v>42</v>
      </c>
      <c r="I6" s="304" t="str">
        <f>IF(申込書!$B$11="","",申込書!$B$11)</f>
        <v/>
      </c>
      <c r="J6" s="305"/>
      <c r="K6" s="49"/>
      <c r="L6" s="306" t="str">
        <f>IF(申込書!$B$13="","",申込書!$B$13)</f>
        <v/>
      </c>
      <c r="M6" s="307"/>
      <c r="N6" s="307"/>
      <c r="O6" s="307"/>
      <c r="P6" s="307"/>
      <c r="Q6" s="307"/>
      <c r="R6" s="307"/>
      <c r="S6" s="308"/>
      <c r="T6" s="308"/>
      <c r="U6" s="308"/>
      <c r="V6" s="309"/>
      <c r="X6" s="50" t="str">
        <f>"$B$1:$U$"&amp;9+X5*30</f>
        <v>$B$1:$U$39</v>
      </c>
      <c r="Y6" s="46" t="s">
        <v>43</v>
      </c>
      <c r="AB6" s="47"/>
      <c r="AE6" s="47"/>
      <c r="AF6" s="51"/>
      <c r="BA6" s="9" t="s">
        <v>44</v>
      </c>
      <c r="BB6" s="9" t="s">
        <v>45</v>
      </c>
      <c r="BC6" s="9" t="s">
        <v>46</v>
      </c>
      <c r="BD6" s="9" t="s">
        <v>47</v>
      </c>
      <c r="BE6" s="9" t="s">
        <v>48</v>
      </c>
      <c r="BF6" s="9" t="s">
        <v>49</v>
      </c>
      <c r="BG6" s="52" t="s">
        <v>50</v>
      </c>
      <c r="BH6" s="9" t="s">
        <v>51</v>
      </c>
      <c r="BI6" s="9" t="s">
        <v>52</v>
      </c>
      <c r="BJ6" s="9" t="s">
        <v>53</v>
      </c>
      <c r="BK6" s="9" t="s">
        <v>54</v>
      </c>
      <c r="BL6" s="9" t="s">
        <v>55</v>
      </c>
      <c r="BM6" s="9" t="str">
        <f>"この選手は"&amp;$B$4&amp;"の選手ではありません。"</f>
        <v>この選手はの選手ではありません。</v>
      </c>
      <c r="BN6" s="9" t="s">
        <v>56</v>
      </c>
      <c r="BO6" s="9" t="s">
        <v>57</v>
      </c>
      <c r="BP6" s="9" t="s">
        <v>58</v>
      </c>
      <c r="BQ6" s="9" t="s">
        <v>59</v>
      </c>
      <c r="BR6" s="9" t="s">
        <v>60</v>
      </c>
      <c r="BS6" s="9" t="s">
        <v>61</v>
      </c>
    </row>
    <row r="7" spans="1:73" ht="6.75" customHeight="1" thickBot="1" x14ac:dyDescent="0.2">
      <c r="X7" s="46"/>
      <c r="Y7" s="46"/>
      <c r="AB7" s="47"/>
      <c r="BG7" s="52"/>
    </row>
    <row r="8" spans="1:73" ht="21" customHeight="1" x14ac:dyDescent="0.2">
      <c r="A8" s="318"/>
      <c r="B8" s="320" t="s">
        <v>62</v>
      </c>
      <c r="C8" s="53" t="s">
        <v>63</v>
      </c>
      <c r="D8" s="329" t="s">
        <v>64</v>
      </c>
      <c r="E8" s="370" t="s">
        <v>65</v>
      </c>
      <c r="F8" s="55"/>
      <c r="G8" s="330" t="s">
        <v>6814</v>
      </c>
      <c r="H8" s="326" t="s">
        <v>66</v>
      </c>
      <c r="I8" s="327"/>
      <c r="J8" s="328"/>
      <c r="K8" s="56"/>
      <c r="L8" s="329" t="s">
        <v>67</v>
      </c>
      <c r="M8" s="329"/>
      <c r="N8" s="329"/>
      <c r="O8" s="54"/>
      <c r="P8" s="314" t="s">
        <v>68</v>
      </c>
      <c r="Q8" s="314"/>
      <c r="R8" s="314"/>
      <c r="S8" s="195"/>
      <c r="T8" s="315" t="s">
        <v>69</v>
      </c>
      <c r="U8" s="316"/>
      <c r="V8" s="317"/>
      <c r="Z8" s="57" t="s">
        <v>70</v>
      </c>
      <c r="AA8" s="57"/>
      <c r="AB8" s="47" t="s">
        <v>71</v>
      </c>
      <c r="AC8" s="9" t="s">
        <v>493</v>
      </c>
      <c r="AD8" s="9" t="s">
        <v>73</v>
      </c>
      <c r="AI8" s="9" t="s">
        <v>74</v>
      </c>
      <c r="AN8" s="9" t="s">
        <v>75</v>
      </c>
      <c r="AS8" s="9" t="s">
        <v>76</v>
      </c>
      <c r="BA8" s="9" t="s">
        <v>77</v>
      </c>
      <c r="BG8" s="52" t="s">
        <v>78</v>
      </c>
    </row>
    <row r="9" spans="1:73" ht="21.75" customHeight="1" thickBot="1" x14ac:dyDescent="0.2">
      <c r="A9" s="319"/>
      <c r="B9" s="321"/>
      <c r="C9" s="58" t="s">
        <v>79</v>
      </c>
      <c r="D9" s="369"/>
      <c r="E9" s="371"/>
      <c r="F9" s="60"/>
      <c r="G9" s="331"/>
      <c r="H9" s="59" t="s">
        <v>19</v>
      </c>
      <c r="I9" s="61" t="s">
        <v>80</v>
      </c>
      <c r="J9" s="59" t="s">
        <v>81</v>
      </c>
      <c r="K9" s="59"/>
      <c r="L9" s="59" t="s">
        <v>19</v>
      </c>
      <c r="M9" s="61" t="s">
        <v>80</v>
      </c>
      <c r="N9" s="59" t="s">
        <v>81</v>
      </c>
      <c r="O9" s="59"/>
      <c r="P9" s="196" t="s">
        <v>19</v>
      </c>
      <c r="Q9" s="197" t="s">
        <v>80</v>
      </c>
      <c r="R9" s="196" t="s">
        <v>81</v>
      </c>
      <c r="S9" s="196"/>
      <c r="T9" s="256" t="s">
        <v>19</v>
      </c>
      <c r="U9" s="257" t="s">
        <v>80</v>
      </c>
      <c r="V9" s="258" t="s">
        <v>81</v>
      </c>
      <c r="X9" s="9" t="s">
        <v>82</v>
      </c>
      <c r="Y9" s="9" t="s">
        <v>31</v>
      </c>
      <c r="Z9" s="9" t="e">
        <f>MIN(Z10:Z129)</f>
        <v>#N/A</v>
      </c>
      <c r="AB9" s="47"/>
      <c r="AD9" s="9" t="s">
        <v>83</v>
      </c>
      <c r="AE9" s="9" t="s">
        <v>84</v>
      </c>
      <c r="AF9" s="9" t="s">
        <v>37</v>
      </c>
      <c r="AG9" s="9" t="s">
        <v>85</v>
      </c>
      <c r="AH9" s="9" t="s">
        <v>86</v>
      </c>
      <c r="AI9" s="9" t="s">
        <v>83</v>
      </c>
      <c r="AJ9" s="9" t="s">
        <v>84</v>
      </c>
      <c r="AK9" s="9" t="s">
        <v>37</v>
      </c>
      <c r="AL9" s="9" t="s">
        <v>85</v>
      </c>
      <c r="AM9" s="9" t="s">
        <v>86</v>
      </c>
      <c r="AN9" s="9" t="s">
        <v>83</v>
      </c>
      <c r="AO9" s="9" t="s">
        <v>84</v>
      </c>
      <c r="AP9" s="9" t="s">
        <v>37</v>
      </c>
      <c r="AQ9" s="9" t="s">
        <v>85</v>
      </c>
      <c r="AR9" s="9" t="s">
        <v>86</v>
      </c>
      <c r="AS9" s="9" t="s">
        <v>83</v>
      </c>
      <c r="AT9" s="9" t="s">
        <v>84</v>
      </c>
      <c r="AU9" s="9" t="s">
        <v>37</v>
      </c>
      <c r="AV9" s="9" t="s">
        <v>85</v>
      </c>
      <c r="AW9" s="9" t="s">
        <v>86</v>
      </c>
      <c r="AY9" s="9" t="s">
        <v>87</v>
      </c>
      <c r="BA9" s="9" t="s">
        <v>73</v>
      </c>
      <c r="BB9" s="9" t="s">
        <v>74</v>
      </c>
      <c r="BC9" s="9" t="s">
        <v>75</v>
      </c>
      <c r="BD9" s="9" t="s">
        <v>76</v>
      </c>
      <c r="BE9" s="9" t="s">
        <v>88</v>
      </c>
      <c r="BF9" s="9" t="s">
        <v>89</v>
      </c>
      <c r="BG9" s="52" t="s">
        <v>90</v>
      </c>
      <c r="BH9" s="9" t="s">
        <v>91</v>
      </c>
      <c r="BI9" s="9" t="s">
        <v>92</v>
      </c>
      <c r="BJ9" s="9" t="s">
        <v>93</v>
      </c>
      <c r="BK9" s="9" t="s">
        <v>94</v>
      </c>
      <c r="BL9" s="9" t="s">
        <v>95</v>
      </c>
      <c r="BM9" s="9" t="s">
        <v>96</v>
      </c>
      <c r="BN9" s="9" t="s">
        <v>97</v>
      </c>
      <c r="BO9" s="9" t="s">
        <v>98</v>
      </c>
      <c r="BP9" s="9" t="s">
        <v>99</v>
      </c>
      <c r="BQ9" s="9" t="s">
        <v>100</v>
      </c>
      <c r="BR9" s="9" t="s">
        <v>101</v>
      </c>
      <c r="BS9" s="9" t="s">
        <v>102</v>
      </c>
    </row>
    <row r="10" spans="1:73" ht="30.75" customHeight="1" thickTop="1" x14ac:dyDescent="0.15">
      <c r="A10" s="9"/>
      <c r="B10" s="63">
        <v>1</v>
      </c>
      <c r="C10" s="115"/>
      <c r="D10" s="143" t="e">
        <f>VLOOKUP(C10,登録情報女子!$A$2:$O$1030,5,0)</f>
        <v>#N/A</v>
      </c>
      <c r="E10" s="143" t="e">
        <f>VLOOKUP(C10,登録情報女子!$A$2:$O$1030,7,0)</f>
        <v>#N/A</v>
      </c>
      <c r="F10" s="64"/>
      <c r="G10" s="64" t="e">
        <f>VLOOKUP(C10,登録情報女子!$A$2:$O$1030,3,0)</f>
        <v>#N/A</v>
      </c>
      <c r="H10" s="114"/>
      <c r="I10" s="65"/>
      <c r="J10" s="117"/>
      <c r="K10" s="66"/>
      <c r="L10" s="114"/>
      <c r="M10" s="65"/>
      <c r="N10" s="117"/>
      <c r="O10" s="66"/>
      <c r="P10" s="198"/>
      <c r="Q10" s="199"/>
      <c r="R10" s="200"/>
      <c r="S10" s="201"/>
      <c r="T10" s="259"/>
      <c r="U10" s="253"/>
      <c r="V10" s="260"/>
      <c r="X10" s="9" t="str">
        <f t="shared" ref="X10:X41" ca="1" si="0">IF($C10="","",IF(ISNA(VLOOKUP($C10,INDIRECT($AD$3),2,0))=TRUE,"",VLOOKUP($C10,INDIRECT($AD$3),2,0)))</f>
        <v/>
      </c>
      <c r="Y10" s="9" t="str">
        <f t="shared" ref="Y10:Y41" ca="1" si="1">IF($C10="","",IF(ISNA(VLOOKUP($C10,INDIRECT($AD$3),3,0))=TRUE,"",VLOOKUP($C10,INDIRECT($AD$3),3,0)))</f>
        <v/>
      </c>
      <c r="Z10" s="9" t="e">
        <f t="shared" ref="Z10:Z41" si="2">IF($AY10="","",ROW())</f>
        <v>#N/A</v>
      </c>
      <c r="AD10" s="9">
        <f t="shared" ref="AD10:AD41" si="3">IF($H10="",0,1)</f>
        <v>0</v>
      </c>
      <c r="AG10" s="9">
        <f t="shared" ref="AG10:AG41" si="4">IF($J10="",0,1)</f>
        <v>0</v>
      </c>
      <c r="AH10" s="9">
        <f t="shared" ref="AH10:AH41" si="5">IF(RIGHT($J10,2)="++",VALUE(LEFT($J10,4)&amp;"00"),IF(RIGHT($J10,1)="+",VALUE(LEFT($J10,5)&amp;"0"),VALUE($J10)))</f>
        <v>0</v>
      </c>
      <c r="AI10" s="9">
        <f t="shared" ref="AI10:AI41" si="6">IF($L10="",0,1)</f>
        <v>0</v>
      </c>
      <c r="AL10" s="9">
        <f t="shared" ref="AL10:AL41" si="7">IF($N10="",0,1)</f>
        <v>0</v>
      </c>
      <c r="AM10" s="9">
        <f t="shared" ref="AM10:AM41" si="8">IF(RIGHT($N10,2)="++",VALUE(LEFT($N10,4)&amp;"00"),IF(RIGHT($N10,1)="+",VALUE(LEFT($N10,5)&amp;"0"),VALUE($N10)))</f>
        <v>0</v>
      </c>
      <c r="AN10" s="9">
        <f t="shared" ref="AN10:AN41" si="9">IF($P10="",0,1)</f>
        <v>0</v>
      </c>
      <c r="AQ10" s="9">
        <f t="shared" ref="AQ10:AQ41" si="10">IF($R10="",0,1)</f>
        <v>0</v>
      </c>
      <c r="AR10" s="9">
        <f t="shared" ref="AR10:AR41" si="11">IF(RIGHT($R10,2)="++",VALUE(LEFT($R10,4)&amp;"00"),IF(RIGHT($R10,1)="+",VALUE(LEFT($R10,5)&amp;"0"),VALUE($R10)))</f>
        <v>0</v>
      </c>
      <c r="AS10" s="9">
        <f t="shared" ref="AS10:AS41" si="12">IF($T10="",0,1)</f>
        <v>0</v>
      </c>
      <c r="AV10" s="9">
        <f t="shared" ref="AV10:AV41" si="13">IF($V10="",0,1)</f>
        <v>0</v>
      </c>
      <c r="AW10" s="9">
        <f t="shared" ref="AW10:AW41" si="14">IF(RIGHT($V10,2)="++",VALUE(LEFT($V10,4)&amp;"00"),IF(RIGHT($V10,1)="+",VALUE(LEFT($V10,5)&amp;"0"),VALUE($V10)))</f>
        <v>0</v>
      </c>
      <c r="AY10" s="9" t="e">
        <f t="shared" ref="AY10:AY41" si="15">IF(MAX(BA10:BS10)=0,"",IF(MAX(BA10:BS10)=COLUMN(BN10),ADDRESS(ROW(),COLUMN(BU10),4),ADDRESS(6,MAX(BA10:BS10),4)))</f>
        <v>#N/A</v>
      </c>
      <c r="BA10" s="9">
        <f t="shared" ref="BA10:BA41" si="16">IF(ISNUMBER($AH10)=TRUE,0,COLUMN())</f>
        <v>0</v>
      </c>
      <c r="BB10" s="9">
        <f t="shared" ref="BB10:BB41" si="17">IF(ISNUMBER($AM10)=TRUE,0,COLUMN())</f>
        <v>0</v>
      </c>
      <c r="BC10" s="9">
        <f t="shared" ref="BC10:BC41" si="18">IF(ISNUMBER($AR10)=TRUE,0,COLUMN())</f>
        <v>0</v>
      </c>
      <c r="BD10" s="9">
        <f t="shared" ref="BD10:BD41" si="19">IF(ISNUMBER($AW10)=TRUE,0,COLUMN())</f>
        <v>0</v>
      </c>
      <c r="BE10" s="9">
        <f t="shared" ref="BE10:BE41" si="20">IF(AND($C10&lt;&gt;"",$C9=""),COLUMN(),0)</f>
        <v>0</v>
      </c>
      <c r="BF10" s="9" t="e">
        <f t="shared" ref="BF10:BF41" si="21">IF(OR($C10="",$D10=""),0,IF(OR(AND($AG10=0,$AD10=1),AND($AL10=0,$AI10=1),AND($AQ10=0,$AN10=1),AND($AV10=0,$AS10=1)),COLUMN(),0))</f>
        <v>#N/A</v>
      </c>
      <c r="BG10" s="9" t="e">
        <f t="shared" ref="BG10:BG41" si="22">IF(AND(E10="1",AE10+AJ10=2,OR(I10=0,M10=0)),COLUMN(),0)</f>
        <v>#N/A</v>
      </c>
      <c r="BI10" s="9">
        <f t="shared" ref="BI10:BI41" si="23">IF(OR(AND($AD10+$AI10+$AN10+$AS10=2,$H10=$L10),AND($AD10+$AI10+$AN10+$AS10=3,OR($H10=$L10,$H10=$P10,$L10=$P10)),AND($AD10+$AI10+$AN10+$AS10=4,OR($H10=$L10,$H10=$P10,$H10=$T10,$L10=$P10,$L10=$T10,$P10=$T10))),COLUMN(),0)</f>
        <v>0</v>
      </c>
      <c r="BJ10" s="9" t="e">
        <f t="shared" ref="BJ10:BJ41" si="24">IF(OR($C10="",$D10=""),0,IF(OR(AND($AG10=1,$AD10=0),AND($AL10=1,$AI10=0),AND($AQ10=1,$AN10=0),AND($AV10=1,$AS10=0)),COLUMN(),0))</f>
        <v>#N/A</v>
      </c>
      <c r="BK10" s="9" t="e">
        <f t="shared" ref="BK10:BK41" si="25">IF(AND($C10&lt;&gt;"",$D10&lt;&gt;"",$H10="",$J10=""),COLUMN(),0)</f>
        <v>#N/A</v>
      </c>
      <c r="BL10" s="9">
        <f t="shared" ref="BL10:BL41" si="26">IF(OR(AND($AD10=0,$AI10+$AN10+$AS10&gt;0),AND($AI10=0,$AN10+$AS10&gt;0),AND($AN10=0,$AS10&gt;0)),COLUMN(),0)</f>
        <v>0</v>
      </c>
      <c r="BM10" s="9">
        <f t="shared" ref="BM10:BM41" si="27">IF($C10="",0,IF($Y10=$X$4,0,COLUMN()))</f>
        <v>0</v>
      </c>
      <c r="BN10" s="9" t="e">
        <f t="shared" ref="BN10:BN41" ca="1" si="28">IF($X10=LEFT($D10,1),0,COLUMN())</f>
        <v>#N/A</v>
      </c>
      <c r="BO10" s="9" t="e">
        <f t="shared" ref="BO10:BO41" si="29">IF(AND($D10="",OR($C10&lt;&gt;"",$AD10=1,$AG10=1)),COLUMN(),0)</f>
        <v>#N/A</v>
      </c>
      <c r="BQ10" s="9">
        <f>IF($C10="",0,IF(COUNTIF($C$10:$C10,$C10)=1,0,COLUMN()))</f>
        <v>0</v>
      </c>
      <c r="BR10" s="9" t="e">
        <f t="shared" ref="BR10:BR41" si="30">IF(AND($C10="",OR($D10&lt;&gt;"",$AD10=1,$AG10=1,$AI10=1,$AL10=1,$AN10=1,$AQ10=1,$AS10=1,$AV10=1)),COLUMN(),0)</f>
        <v>#N/A</v>
      </c>
      <c r="BS10" s="9">
        <f t="shared" ref="BS10:BS41" si="31">IF(AND($C10&lt;&gt;"",$B$4=""),COLUMN(),0)</f>
        <v>0</v>
      </c>
      <c r="BU10" s="9" t="e">
        <f t="shared" ref="BU10:BU41" si="32">C10&amp;"の選手は"&amp;D10&amp;"ではありません。"</f>
        <v>#N/A</v>
      </c>
    </row>
    <row r="11" spans="1:73" ht="30.75" customHeight="1" x14ac:dyDescent="0.15">
      <c r="A11" s="9"/>
      <c r="B11" s="67">
        <v>2</v>
      </c>
      <c r="C11" s="115"/>
      <c r="D11" s="251" t="e">
        <f>VLOOKUP(C11,登録情報女子!$A$2:$O$1030,5,0)</f>
        <v>#N/A</v>
      </c>
      <c r="E11" s="251" t="e">
        <f>VLOOKUP(C11,登録情報女子!$A$2:$O$1030,7,0)</f>
        <v>#N/A</v>
      </c>
      <c r="F11" s="64"/>
      <c r="G11" s="64" t="e">
        <f>VLOOKUP(C11,登録情報女子!$A$2:$O$1030,3,0)</f>
        <v>#N/A</v>
      </c>
      <c r="H11" s="115"/>
      <c r="I11" s="68"/>
      <c r="J11" s="118"/>
      <c r="K11" s="69"/>
      <c r="L11" s="115"/>
      <c r="M11" s="68"/>
      <c r="N11" s="118"/>
      <c r="O11" s="69"/>
      <c r="P11" s="202"/>
      <c r="Q11" s="203"/>
      <c r="R11" s="204"/>
      <c r="S11" s="205"/>
      <c r="T11" s="261"/>
      <c r="U11" s="254"/>
      <c r="V11" s="262"/>
      <c r="X11" s="9" t="str">
        <f t="shared" ca="1" si="0"/>
        <v/>
      </c>
      <c r="Y11" s="9" t="str">
        <f t="shared" ca="1" si="1"/>
        <v/>
      </c>
      <c r="Z11" s="9" t="e">
        <f t="shared" si="2"/>
        <v>#N/A</v>
      </c>
      <c r="AD11" s="9">
        <f t="shared" si="3"/>
        <v>0</v>
      </c>
      <c r="AG11" s="9">
        <f t="shared" si="4"/>
        <v>0</v>
      </c>
      <c r="AH11" s="9">
        <f t="shared" si="5"/>
        <v>0</v>
      </c>
      <c r="AI11" s="9">
        <f t="shared" si="6"/>
        <v>0</v>
      </c>
      <c r="AL11" s="9">
        <f t="shared" si="7"/>
        <v>0</v>
      </c>
      <c r="AM11" s="9">
        <f t="shared" si="8"/>
        <v>0</v>
      </c>
      <c r="AN11" s="9">
        <f t="shared" si="9"/>
        <v>0</v>
      </c>
      <c r="AQ11" s="9">
        <f t="shared" si="10"/>
        <v>0</v>
      </c>
      <c r="AR11" s="9">
        <f t="shared" si="11"/>
        <v>0</v>
      </c>
      <c r="AS11" s="9">
        <f t="shared" si="12"/>
        <v>0</v>
      </c>
      <c r="AV11" s="9">
        <f t="shared" si="13"/>
        <v>0</v>
      </c>
      <c r="AW11" s="9">
        <f t="shared" si="14"/>
        <v>0</v>
      </c>
      <c r="AY11" s="9" t="e">
        <f t="shared" si="15"/>
        <v>#N/A</v>
      </c>
      <c r="BA11" s="9">
        <f t="shared" si="16"/>
        <v>0</v>
      </c>
      <c r="BB11" s="9">
        <f t="shared" si="17"/>
        <v>0</v>
      </c>
      <c r="BC11" s="9">
        <f t="shared" si="18"/>
        <v>0</v>
      </c>
      <c r="BD11" s="9">
        <f t="shared" si="19"/>
        <v>0</v>
      </c>
      <c r="BE11" s="9">
        <f t="shared" si="20"/>
        <v>0</v>
      </c>
      <c r="BF11" s="9" t="e">
        <f t="shared" si="21"/>
        <v>#N/A</v>
      </c>
      <c r="BG11" s="9" t="e">
        <f t="shared" si="22"/>
        <v>#N/A</v>
      </c>
      <c r="BI11" s="9">
        <f t="shared" si="23"/>
        <v>0</v>
      </c>
      <c r="BJ11" s="9" t="e">
        <f t="shared" si="24"/>
        <v>#N/A</v>
      </c>
      <c r="BK11" s="9" t="e">
        <f t="shared" si="25"/>
        <v>#N/A</v>
      </c>
      <c r="BL11" s="9">
        <f t="shared" si="26"/>
        <v>0</v>
      </c>
      <c r="BM11" s="9">
        <f t="shared" si="27"/>
        <v>0</v>
      </c>
      <c r="BN11" s="9" t="e">
        <f t="shared" ca="1" si="28"/>
        <v>#N/A</v>
      </c>
      <c r="BO11" s="9" t="e">
        <f t="shared" si="29"/>
        <v>#N/A</v>
      </c>
      <c r="BQ11" s="9">
        <f>IF($C11="",0,IF(COUNTIF($C$10:$C11,$C11)=1,0,COLUMN()))</f>
        <v>0</v>
      </c>
      <c r="BR11" s="9" t="e">
        <f t="shared" si="30"/>
        <v>#N/A</v>
      </c>
      <c r="BS11" s="9">
        <f t="shared" si="31"/>
        <v>0</v>
      </c>
      <c r="BU11" s="9" t="e">
        <f t="shared" si="32"/>
        <v>#N/A</v>
      </c>
    </row>
    <row r="12" spans="1:73" ht="30.75" customHeight="1" x14ac:dyDescent="0.15">
      <c r="A12" s="9"/>
      <c r="B12" s="67">
        <v>3</v>
      </c>
      <c r="C12" s="115"/>
      <c r="D12" s="251" t="e">
        <f>VLOOKUP(C12,登録情報女子!$A$2:$O$1030,5,0)</f>
        <v>#N/A</v>
      </c>
      <c r="E12" s="251" t="e">
        <f>VLOOKUP(C12,登録情報女子!$A$2:$O$1030,7,0)</f>
        <v>#N/A</v>
      </c>
      <c r="F12" s="64"/>
      <c r="G12" s="64" t="e">
        <f>VLOOKUP(C12,登録情報女子!$A$2:$O$1030,3,0)</f>
        <v>#N/A</v>
      </c>
      <c r="H12" s="115"/>
      <c r="I12" s="68"/>
      <c r="J12" s="118"/>
      <c r="K12" s="69"/>
      <c r="L12" s="115"/>
      <c r="M12" s="68"/>
      <c r="N12" s="118"/>
      <c r="O12" s="69"/>
      <c r="P12" s="202"/>
      <c r="Q12" s="203"/>
      <c r="R12" s="204"/>
      <c r="S12" s="205"/>
      <c r="T12" s="261"/>
      <c r="U12" s="254"/>
      <c r="V12" s="262"/>
      <c r="X12" s="9" t="str">
        <f t="shared" ca="1" si="0"/>
        <v/>
      </c>
      <c r="Y12" s="9" t="str">
        <f t="shared" ca="1" si="1"/>
        <v/>
      </c>
      <c r="Z12" s="9" t="e">
        <f t="shared" si="2"/>
        <v>#N/A</v>
      </c>
      <c r="AD12" s="9">
        <f t="shared" si="3"/>
        <v>0</v>
      </c>
      <c r="AG12" s="9">
        <f t="shared" si="4"/>
        <v>0</v>
      </c>
      <c r="AH12" s="9">
        <f t="shared" si="5"/>
        <v>0</v>
      </c>
      <c r="AI12" s="9">
        <f t="shared" si="6"/>
        <v>0</v>
      </c>
      <c r="AL12" s="9">
        <f t="shared" si="7"/>
        <v>0</v>
      </c>
      <c r="AM12" s="9">
        <f t="shared" si="8"/>
        <v>0</v>
      </c>
      <c r="AN12" s="9">
        <f t="shared" si="9"/>
        <v>0</v>
      </c>
      <c r="AQ12" s="9">
        <f t="shared" si="10"/>
        <v>0</v>
      </c>
      <c r="AR12" s="9">
        <f t="shared" si="11"/>
        <v>0</v>
      </c>
      <c r="AS12" s="9">
        <f t="shared" si="12"/>
        <v>0</v>
      </c>
      <c r="AV12" s="9">
        <f t="shared" si="13"/>
        <v>0</v>
      </c>
      <c r="AW12" s="9">
        <f t="shared" si="14"/>
        <v>0</v>
      </c>
      <c r="AY12" s="9" t="e">
        <f t="shared" si="15"/>
        <v>#N/A</v>
      </c>
      <c r="BA12" s="9">
        <f t="shared" si="16"/>
        <v>0</v>
      </c>
      <c r="BB12" s="9">
        <f t="shared" si="17"/>
        <v>0</v>
      </c>
      <c r="BC12" s="9">
        <f t="shared" si="18"/>
        <v>0</v>
      </c>
      <c r="BD12" s="9">
        <f t="shared" si="19"/>
        <v>0</v>
      </c>
      <c r="BE12" s="9">
        <f t="shared" si="20"/>
        <v>0</v>
      </c>
      <c r="BF12" s="9" t="e">
        <f t="shared" si="21"/>
        <v>#N/A</v>
      </c>
      <c r="BG12" s="9" t="e">
        <f t="shared" si="22"/>
        <v>#N/A</v>
      </c>
      <c r="BI12" s="9">
        <f t="shared" si="23"/>
        <v>0</v>
      </c>
      <c r="BJ12" s="9" t="e">
        <f t="shared" si="24"/>
        <v>#N/A</v>
      </c>
      <c r="BK12" s="9" t="e">
        <f t="shared" si="25"/>
        <v>#N/A</v>
      </c>
      <c r="BL12" s="9">
        <f t="shared" si="26"/>
        <v>0</v>
      </c>
      <c r="BM12" s="9">
        <f t="shared" si="27"/>
        <v>0</v>
      </c>
      <c r="BN12" s="9" t="e">
        <f t="shared" ca="1" si="28"/>
        <v>#N/A</v>
      </c>
      <c r="BO12" s="9" t="e">
        <f t="shared" si="29"/>
        <v>#N/A</v>
      </c>
      <c r="BQ12" s="9">
        <f>IF($C12="",0,IF(COUNTIF($C$10:$C12,$C12)=1,0,COLUMN()))</f>
        <v>0</v>
      </c>
      <c r="BR12" s="9" t="e">
        <f t="shared" si="30"/>
        <v>#N/A</v>
      </c>
      <c r="BS12" s="9">
        <f t="shared" si="31"/>
        <v>0</v>
      </c>
      <c r="BU12" s="9" t="e">
        <f t="shared" si="32"/>
        <v>#N/A</v>
      </c>
    </row>
    <row r="13" spans="1:73" ht="30.75" customHeight="1" x14ac:dyDescent="0.15">
      <c r="A13" s="9"/>
      <c r="B13" s="67">
        <v>4</v>
      </c>
      <c r="C13" s="115"/>
      <c r="D13" s="251" t="e">
        <f>VLOOKUP(C13,登録情報女子!$A$2:$O$1030,5,0)</f>
        <v>#N/A</v>
      </c>
      <c r="E13" s="251" t="e">
        <f>VLOOKUP(C13,登録情報女子!$A$2:$O$1030,7,0)</f>
        <v>#N/A</v>
      </c>
      <c r="F13" s="64"/>
      <c r="G13" s="64" t="e">
        <f>VLOOKUP(C13,登録情報女子!$A$2:$O$1030,3,0)</f>
        <v>#N/A</v>
      </c>
      <c r="H13" s="115"/>
      <c r="I13" s="68"/>
      <c r="J13" s="118"/>
      <c r="K13" s="69"/>
      <c r="L13" s="115"/>
      <c r="M13" s="68"/>
      <c r="N13" s="118"/>
      <c r="O13" s="69"/>
      <c r="P13" s="202"/>
      <c r="Q13" s="203"/>
      <c r="R13" s="204"/>
      <c r="S13" s="205"/>
      <c r="T13" s="261"/>
      <c r="U13" s="254"/>
      <c r="V13" s="262"/>
      <c r="X13" s="9" t="str">
        <f t="shared" ca="1" si="0"/>
        <v/>
      </c>
      <c r="Y13" s="9" t="str">
        <f t="shared" ca="1" si="1"/>
        <v/>
      </c>
      <c r="Z13" s="9" t="e">
        <f t="shared" si="2"/>
        <v>#N/A</v>
      </c>
      <c r="AD13" s="9">
        <f t="shared" si="3"/>
        <v>0</v>
      </c>
      <c r="AG13" s="9">
        <f t="shared" si="4"/>
        <v>0</v>
      </c>
      <c r="AH13" s="9">
        <f t="shared" si="5"/>
        <v>0</v>
      </c>
      <c r="AI13" s="9">
        <f t="shared" si="6"/>
        <v>0</v>
      </c>
      <c r="AL13" s="9">
        <f t="shared" si="7"/>
        <v>0</v>
      </c>
      <c r="AM13" s="9">
        <f t="shared" si="8"/>
        <v>0</v>
      </c>
      <c r="AN13" s="9">
        <f t="shared" si="9"/>
        <v>0</v>
      </c>
      <c r="AQ13" s="9">
        <f t="shared" si="10"/>
        <v>0</v>
      </c>
      <c r="AR13" s="9">
        <f t="shared" si="11"/>
        <v>0</v>
      </c>
      <c r="AS13" s="9">
        <f t="shared" si="12"/>
        <v>0</v>
      </c>
      <c r="AV13" s="9">
        <f t="shared" si="13"/>
        <v>0</v>
      </c>
      <c r="AW13" s="9">
        <f t="shared" si="14"/>
        <v>0</v>
      </c>
      <c r="AY13" s="9" t="e">
        <f t="shared" si="15"/>
        <v>#N/A</v>
      </c>
      <c r="BA13" s="9">
        <f t="shared" si="16"/>
        <v>0</v>
      </c>
      <c r="BB13" s="9">
        <f t="shared" si="17"/>
        <v>0</v>
      </c>
      <c r="BC13" s="9">
        <f t="shared" si="18"/>
        <v>0</v>
      </c>
      <c r="BD13" s="9">
        <f t="shared" si="19"/>
        <v>0</v>
      </c>
      <c r="BE13" s="9">
        <f t="shared" si="20"/>
        <v>0</v>
      </c>
      <c r="BF13" s="9" t="e">
        <f t="shared" si="21"/>
        <v>#N/A</v>
      </c>
      <c r="BG13" s="9" t="e">
        <f t="shared" si="22"/>
        <v>#N/A</v>
      </c>
      <c r="BI13" s="9">
        <f t="shared" si="23"/>
        <v>0</v>
      </c>
      <c r="BJ13" s="9" t="e">
        <f t="shared" si="24"/>
        <v>#N/A</v>
      </c>
      <c r="BK13" s="9" t="e">
        <f t="shared" si="25"/>
        <v>#N/A</v>
      </c>
      <c r="BL13" s="9">
        <f t="shared" si="26"/>
        <v>0</v>
      </c>
      <c r="BM13" s="9">
        <f t="shared" si="27"/>
        <v>0</v>
      </c>
      <c r="BN13" s="9" t="e">
        <f t="shared" ca="1" si="28"/>
        <v>#N/A</v>
      </c>
      <c r="BO13" s="9" t="e">
        <f t="shared" si="29"/>
        <v>#N/A</v>
      </c>
      <c r="BQ13" s="9">
        <f>IF($C13="",0,IF(COUNTIF($C$10:$C13,$C13)=1,0,COLUMN()))</f>
        <v>0</v>
      </c>
      <c r="BR13" s="9" t="e">
        <f t="shared" si="30"/>
        <v>#N/A</v>
      </c>
      <c r="BS13" s="9">
        <f t="shared" si="31"/>
        <v>0</v>
      </c>
      <c r="BU13" s="9" t="e">
        <f t="shared" si="32"/>
        <v>#N/A</v>
      </c>
    </row>
    <row r="14" spans="1:73" ht="30.75" customHeight="1" x14ac:dyDescent="0.15">
      <c r="A14" s="9"/>
      <c r="B14" s="67">
        <v>5</v>
      </c>
      <c r="C14" s="115"/>
      <c r="D14" s="251" t="e">
        <f>VLOOKUP(C14,登録情報女子!$A$2:$O$1030,5,0)</f>
        <v>#N/A</v>
      </c>
      <c r="E14" s="251" t="e">
        <f>VLOOKUP(C14,登録情報女子!$A$2:$O$1030,7,0)</f>
        <v>#N/A</v>
      </c>
      <c r="F14" s="64"/>
      <c r="G14" s="64" t="e">
        <f>VLOOKUP(C14,登録情報女子!$A$2:$O$1030,3,0)</f>
        <v>#N/A</v>
      </c>
      <c r="H14" s="115"/>
      <c r="I14" s="68"/>
      <c r="J14" s="118"/>
      <c r="K14" s="69"/>
      <c r="L14" s="115"/>
      <c r="M14" s="68"/>
      <c r="N14" s="118"/>
      <c r="O14" s="69"/>
      <c r="P14" s="202"/>
      <c r="Q14" s="203"/>
      <c r="R14" s="204"/>
      <c r="S14" s="205"/>
      <c r="T14" s="261"/>
      <c r="U14" s="254"/>
      <c r="V14" s="262"/>
      <c r="X14" s="9" t="str">
        <f t="shared" ca="1" si="0"/>
        <v/>
      </c>
      <c r="Y14" s="9" t="str">
        <f t="shared" ca="1" si="1"/>
        <v/>
      </c>
      <c r="Z14" s="9" t="e">
        <f t="shared" si="2"/>
        <v>#N/A</v>
      </c>
      <c r="AD14" s="9">
        <f t="shared" si="3"/>
        <v>0</v>
      </c>
      <c r="AG14" s="9">
        <f t="shared" si="4"/>
        <v>0</v>
      </c>
      <c r="AH14" s="9">
        <f t="shared" si="5"/>
        <v>0</v>
      </c>
      <c r="AI14" s="9">
        <f t="shared" si="6"/>
        <v>0</v>
      </c>
      <c r="AL14" s="9">
        <f t="shared" si="7"/>
        <v>0</v>
      </c>
      <c r="AM14" s="9">
        <f t="shared" si="8"/>
        <v>0</v>
      </c>
      <c r="AN14" s="9">
        <f t="shared" si="9"/>
        <v>0</v>
      </c>
      <c r="AQ14" s="9">
        <f t="shared" si="10"/>
        <v>0</v>
      </c>
      <c r="AR14" s="9">
        <f t="shared" si="11"/>
        <v>0</v>
      </c>
      <c r="AS14" s="9">
        <f t="shared" si="12"/>
        <v>0</v>
      </c>
      <c r="AV14" s="9">
        <f t="shared" si="13"/>
        <v>0</v>
      </c>
      <c r="AW14" s="9">
        <f t="shared" si="14"/>
        <v>0</v>
      </c>
      <c r="AY14" s="9" t="e">
        <f t="shared" si="15"/>
        <v>#N/A</v>
      </c>
      <c r="BA14" s="9">
        <f t="shared" si="16"/>
        <v>0</v>
      </c>
      <c r="BB14" s="9">
        <f t="shared" si="17"/>
        <v>0</v>
      </c>
      <c r="BC14" s="9">
        <f t="shared" si="18"/>
        <v>0</v>
      </c>
      <c r="BD14" s="9">
        <f t="shared" si="19"/>
        <v>0</v>
      </c>
      <c r="BE14" s="9">
        <f t="shared" si="20"/>
        <v>0</v>
      </c>
      <c r="BF14" s="9" t="e">
        <f t="shared" si="21"/>
        <v>#N/A</v>
      </c>
      <c r="BG14" s="9" t="e">
        <f t="shared" si="22"/>
        <v>#N/A</v>
      </c>
      <c r="BI14" s="9">
        <f t="shared" si="23"/>
        <v>0</v>
      </c>
      <c r="BJ14" s="9" t="e">
        <f t="shared" si="24"/>
        <v>#N/A</v>
      </c>
      <c r="BK14" s="9" t="e">
        <f t="shared" si="25"/>
        <v>#N/A</v>
      </c>
      <c r="BL14" s="9">
        <f t="shared" si="26"/>
        <v>0</v>
      </c>
      <c r="BM14" s="9">
        <f t="shared" si="27"/>
        <v>0</v>
      </c>
      <c r="BN14" s="9" t="e">
        <f t="shared" ca="1" si="28"/>
        <v>#N/A</v>
      </c>
      <c r="BO14" s="9" t="e">
        <f t="shared" si="29"/>
        <v>#N/A</v>
      </c>
      <c r="BQ14" s="9">
        <f>IF($C14="",0,IF(COUNTIF($C$10:$C14,$C14)=1,0,COLUMN()))</f>
        <v>0</v>
      </c>
      <c r="BR14" s="9" t="e">
        <f t="shared" si="30"/>
        <v>#N/A</v>
      </c>
      <c r="BS14" s="9">
        <f t="shared" si="31"/>
        <v>0</v>
      </c>
      <c r="BU14" s="9" t="e">
        <f t="shared" si="32"/>
        <v>#N/A</v>
      </c>
    </row>
    <row r="15" spans="1:73" ht="30.75" customHeight="1" x14ac:dyDescent="0.15">
      <c r="A15" s="9"/>
      <c r="B15" s="67">
        <v>6</v>
      </c>
      <c r="C15" s="115"/>
      <c r="D15" s="251" t="e">
        <f>VLOOKUP(C15,登録情報女子!$A$2:$O$1030,5,0)</f>
        <v>#N/A</v>
      </c>
      <c r="E15" s="251" t="e">
        <f>VLOOKUP(C15,登録情報女子!$A$2:$O$1030,7,0)</f>
        <v>#N/A</v>
      </c>
      <c r="F15" s="64"/>
      <c r="G15" s="64" t="e">
        <f>VLOOKUP(C15,登録情報女子!$A$2:$O$1030,3,0)</f>
        <v>#N/A</v>
      </c>
      <c r="H15" s="115"/>
      <c r="I15" s="68"/>
      <c r="J15" s="118"/>
      <c r="K15" s="69"/>
      <c r="L15" s="115"/>
      <c r="M15" s="68"/>
      <c r="N15" s="118"/>
      <c r="O15" s="69"/>
      <c r="P15" s="202"/>
      <c r="Q15" s="203"/>
      <c r="R15" s="204"/>
      <c r="S15" s="205"/>
      <c r="T15" s="261"/>
      <c r="U15" s="254"/>
      <c r="V15" s="262"/>
      <c r="X15" s="9" t="str">
        <f t="shared" ca="1" si="0"/>
        <v/>
      </c>
      <c r="Y15" s="9" t="str">
        <f t="shared" ca="1" si="1"/>
        <v/>
      </c>
      <c r="Z15" s="9" t="e">
        <f t="shared" si="2"/>
        <v>#N/A</v>
      </c>
      <c r="AD15" s="9">
        <f t="shared" si="3"/>
        <v>0</v>
      </c>
      <c r="AG15" s="9">
        <f t="shared" si="4"/>
        <v>0</v>
      </c>
      <c r="AH15" s="9">
        <f t="shared" si="5"/>
        <v>0</v>
      </c>
      <c r="AI15" s="9">
        <f t="shared" si="6"/>
        <v>0</v>
      </c>
      <c r="AL15" s="9">
        <f t="shared" si="7"/>
        <v>0</v>
      </c>
      <c r="AM15" s="9">
        <f t="shared" si="8"/>
        <v>0</v>
      </c>
      <c r="AN15" s="9">
        <f t="shared" si="9"/>
        <v>0</v>
      </c>
      <c r="AQ15" s="9">
        <f t="shared" si="10"/>
        <v>0</v>
      </c>
      <c r="AR15" s="9">
        <f t="shared" si="11"/>
        <v>0</v>
      </c>
      <c r="AS15" s="9">
        <f t="shared" si="12"/>
        <v>0</v>
      </c>
      <c r="AV15" s="9">
        <f t="shared" si="13"/>
        <v>0</v>
      </c>
      <c r="AW15" s="9">
        <f t="shared" si="14"/>
        <v>0</v>
      </c>
      <c r="AY15" s="9" t="e">
        <f t="shared" si="15"/>
        <v>#N/A</v>
      </c>
      <c r="BA15" s="9">
        <f t="shared" si="16"/>
        <v>0</v>
      </c>
      <c r="BB15" s="9">
        <f t="shared" si="17"/>
        <v>0</v>
      </c>
      <c r="BC15" s="9">
        <f t="shared" si="18"/>
        <v>0</v>
      </c>
      <c r="BD15" s="9">
        <f t="shared" si="19"/>
        <v>0</v>
      </c>
      <c r="BE15" s="9">
        <f t="shared" si="20"/>
        <v>0</v>
      </c>
      <c r="BF15" s="9" t="e">
        <f t="shared" si="21"/>
        <v>#N/A</v>
      </c>
      <c r="BG15" s="9" t="e">
        <f t="shared" si="22"/>
        <v>#N/A</v>
      </c>
      <c r="BI15" s="9">
        <f t="shared" si="23"/>
        <v>0</v>
      </c>
      <c r="BJ15" s="9" t="e">
        <f t="shared" si="24"/>
        <v>#N/A</v>
      </c>
      <c r="BK15" s="9" t="e">
        <f t="shared" si="25"/>
        <v>#N/A</v>
      </c>
      <c r="BL15" s="9">
        <f t="shared" si="26"/>
        <v>0</v>
      </c>
      <c r="BM15" s="9">
        <f t="shared" si="27"/>
        <v>0</v>
      </c>
      <c r="BN15" s="9" t="e">
        <f t="shared" ca="1" si="28"/>
        <v>#N/A</v>
      </c>
      <c r="BO15" s="9" t="e">
        <f t="shared" si="29"/>
        <v>#N/A</v>
      </c>
      <c r="BQ15" s="9">
        <f>IF($C15="",0,IF(COUNTIF($C$10:$C15,$C15)=1,0,COLUMN()))</f>
        <v>0</v>
      </c>
      <c r="BR15" s="9" t="e">
        <f t="shared" si="30"/>
        <v>#N/A</v>
      </c>
      <c r="BS15" s="9">
        <f t="shared" si="31"/>
        <v>0</v>
      </c>
      <c r="BU15" s="9" t="e">
        <f t="shared" si="32"/>
        <v>#N/A</v>
      </c>
    </row>
    <row r="16" spans="1:73" ht="30.75" customHeight="1" x14ac:dyDescent="0.15">
      <c r="A16" s="9"/>
      <c r="B16" s="67">
        <v>7</v>
      </c>
      <c r="C16" s="115"/>
      <c r="D16" s="251" t="e">
        <f>VLOOKUP(C16,登録情報女子!$A$2:$O$1030,5,0)</f>
        <v>#N/A</v>
      </c>
      <c r="E16" s="251" t="e">
        <f>VLOOKUP(C16,登録情報女子!$A$2:$O$1030,7,0)</f>
        <v>#N/A</v>
      </c>
      <c r="F16" s="64"/>
      <c r="G16" s="64" t="e">
        <f>VLOOKUP(C16,登録情報女子!$A$2:$O$1030,3,0)</f>
        <v>#N/A</v>
      </c>
      <c r="H16" s="115"/>
      <c r="I16" s="68"/>
      <c r="J16" s="118"/>
      <c r="K16" s="69"/>
      <c r="L16" s="115"/>
      <c r="M16" s="68"/>
      <c r="N16" s="118"/>
      <c r="O16" s="69"/>
      <c r="P16" s="202"/>
      <c r="Q16" s="203"/>
      <c r="R16" s="204"/>
      <c r="S16" s="205"/>
      <c r="T16" s="261"/>
      <c r="U16" s="254"/>
      <c r="V16" s="262"/>
      <c r="X16" s="9" t="str">
        <f t="shared" ca="1" si="0"/>
        <v/>
      </c>
      <c r="Y16" s="9" t="str">
        <f t="shared" ca="1" si="1"/>
        <v/>
      </c>
      <c r="Z16" s="9" t="e">
        <f t="shared" si="2"/>
        <v>#N/A</v>
      </c>
      <c r="AD16" s="9">
        <f t="shared" si="3"/>
        <v>0</v>
      </c>
      <c r="AG16" s="9">
        <f t="shared" si="4"/>
        <v>0</v>
      </c>
      <c r="AH16" s="9">
        <f t="shared" si="5"/>
        <v>0</v>
      </c>
      <c r="AI16" s="9">
        <f t="shared" si="6"/>
        <v>0</v>
      </c>
      <c r="AL16" s="9">
        <f t="shared" si="7"/>
        <v>0</v>
      </c>
      <c r="AM16" s="9">
        <f t="shared" si="8"/>
        <v>0</v>
      </c>
      <c r="AN16" s="9">
        <f t="shared" si="9"/>
        <v>0</v>
      </c>
      <c r="AQ16" s="9">
        <f t="shared" si="10"/>
        <v>0</v>
      </c>
      <c r="AR16" s="9">
        <f t="shared" si="11"/>
        <v>0</v>
      </c>
      <c r="AS16" s="9">
        <f t="shared" si="12"/>
        <v>0</v>
      </c>
      <c r="AV16" s="9">
        <f t="shared" si="13"/>
        <v>0</v>
      </c>
      <c r="AW16" s="9">
        <f t="shared" si="14"/>
        <v>0</v>
      </c>
      <c r="AY16" s="9" t="e">
        <f t="shared" si="15"/>
        <v>#N/A</v>
      </c>
      <c r="BA16" s="9">
        <f t="shared" si="16"/>
        <v>0</v>
      </c>
      <c r="BB16" s="9">
        <f t="shared" si="17"/>
        <v>0</v>
      </c>
      <c r="BC16" s="9">
        <f t="shared" si="18"/>
        <v>0</v>
      </c>
      <c r="BD16" s="9">
        <f t="shared" si="19"/>
        <v>0</v>
      </c>
      <c r="BE16" s="9">
        <f t="shared" si="20"/>
        <v>0</v>
      </c>
      <c r="BF16" s="9" t="e">
        <f t="shared" si="21"/>
        <v>#N/A</v>
      </c>
      <c r="BG16" s="9" t="e">
        <f t="shared" si="22"/>
        <v>#N/A</v>
      </c>
      <c r="BI16" s="9">
        <f t="shared" si="23"/>
        <v>0</v>
      </c>
      <c r="BJ16" s="9" t="e">
        <f t="shared" si="24"/>
        <v>#N/A</v>
      </c>
      <c r="BK16" s="9" t="e">
        <f t="shared" si="25"/>
        <v>#N/A</v>
      </c>
      <c r="BL16" s="9">
        <f t="shared" si="26"/>
        <v>0</v>
      </c>
      <c r="BM16" s="9">
        <f t="shared" si="27"/>
        <v>0</v>
      </c>
      <c r="BN16" s="9" t="e">
        <f t="shared" ca="1" si="28"/>
        <v>#N/A</v>
      </c>
      <c r="BO16" s="9" t="e">
        <f t="shared" si="29"/>
        <v>#N/A</v>
      </c>
      <c r="BQ16" s="9">
        <f>IF($C16="",0,IF(COUNTIF($C$10:$C16,$C16)=1,0,COLUMN()))</f>
        <v>0</v>
      </c>
      <c r="BR16" s="9" t="e">
        <f t="shared" si="30"/>
        <v>#N/A</v>
      </c>
      <c r="BS16" s="9">
        <f t="shared" si="31"/>
        <v>0</v>
      </c>
      <c r="BU16" s="9" t="e">
        <f t="shared" si="32"/>
        <v>#N/A</v>
      </c>
    </row>
    <row r="17" spans="1:73" ht="30.75" customHeight="1" x14ac:dyDescent="0.15">
      <c r="A17" s="9"/>
      <c r="B17" s="67">
        <v>8</v>
      </c>
      <c r="C17" s="115"/>
      <c r="D17" s="251" t="e">
        <f>VLOOKUP(C17,登録情報女子!$A$2:$O$1030,5,0)</f>
        <v>#N/A</v>
      </c>
      <c r="E17" s="251" t="e">
        <f>VLOOKUP(C17,登録情報女子!$A$2:$O$1030,7,0)</f>
        <v>#N/A</v>
      </c>
      <c r="F17" s="64"/>
      <c r="G17" s="64" t="e">
        <f>VLOOKUP(C17,登録情報女子!$A$2:$O$1030,3,0)</f>
        <v>#N/A</v>
      </c>
      <c r="H17" s="115"/>
      <c r="I17" s="68"/>
      <c r="J17" s="118"/>
      <c r="K17" s="69"/>
      <c r="L17" s="115"/>
      <c r="M17" s="68"/>
      <c r="N17" s="118"/>
      <c r="O17" s="69"/>
      <c r="P17" s="202"/>
      <c r="Q17" s="203"/>
      <c r="R17" s="204"/>
      <c r="S17" s="205"/>
      <c r="T17" s="261"/>
      <c r="U17" s="254"/>
      <c r="V17" s="262"/>
      <c r="X17" s="9" t="str">
        <f t="shared" ca="1" si="0"/>
        <v/>
      </c>
      <c r="Y17" s="9" t="str">
        <f t="shared" ca="1" si="1"/>
        <v/>
      </c>
      <c r="Z17" s="9" t="e">
        <f t="shared" si="2"/>
        <v>#N/A</v>
      </c>
      <c r="AD17" s="9">
        <f t="shared" si="3"/>
        <v>0</v>
      </c>
      <c r="AG17" s="9">
        <f t="shared" si="4"/>
        <v>0</v>
      </c>
      <c r="AH17" s="9">
        <f t="shared" si="5"/>
        <v>0</v>
      </c>
      <c r="AI17" s="9">
        <f t="shared" si="6"/>
        <v>0</v>
      </c>
      <c r="AL17" s="9">
        <f t="shared" si="7"/>
        <v>0</v>
      </c>
      <c r="AM17" s="9">
        <f t="shared" si="8"/>
        <v>0</v>
      </c>
      <c r="AN17" s="9">
        <f t="shared" si="9"/>
        <v>0</v>
      </c>
      <c r="AQ17" s="9">
        <f t="shared" si="10"/>
        <v>0</v>
      </c>
      <c r="AR17" s="9">
        <f t="shared" si="11"/>
        <v>0</v>
      </c>
      <c r="AS17" s="9">
        <f t="shared" si="12"/>
        <v>0</v>
      </c>
      <c r="AV17" s="9">
        <f t="shared" si="13"/>
        <v>0</v>
      </c>
      <c r="AW17" s="9">
        <f t="shared" si="14"/>
        <v>0</v>
      </c>
      <c r="AY17" s="9" t="e">
        <f t="shared" si="15"/>
        <v>#N/A</v>
      </c>
      <c r="BA17" s="9">
        <f t="shared" si="16"/>
        <v>0</v>
      </c>
      <c r="BB17" s="9">
        <f t="shared" si="17"/>
        <v>0</v>
      </c>
      <c r="BC17" s="9">
        <f t="shared" si="18"/>
        <v>0</v>
      </c>
      <c r="BD17" s="9">
        <f t="shared" si="19"/>
        <v>0</v>
      </c>
      <c r="BE17" s="9">
        <f t="shared" si="20"/>
        <v>0</v>
      </c>
      <c r="BF17" s="9" t="e">
        <f t="shared" si="21"/>
        <v>#N/A</v>
      </c>
      <c r="BG17" s="9" t="e">
        <f t="shared" si="22"/>
        <v>#N/A</v>
      </c>
      <c r="BI17" s="9">
        <f t="shared" si="23"/>
        <v>0</v>
      </c>
      <c r="BJ17" s="9" t="e">
        <f t="shared" si="24"/>
        <v>#N/A</v>
      </c>
      <c r="BK17" s="9" t="e">
        <f t="shared" si="25"/>
        <v>#N/A</v>
      </c>
      <c r="BL17" s="9">
        <f t="shared" si="26"/>
        <v>0</v>
      </c>
      <c r="BM17" s="9">
        <f t="shared" si="27"/>
        <v>0</v>
      </c>
      <c r="BN17" s="9" t="e">
        <f t="shared" ca="1" si="28"/>
        <v>#N/A</v>
      </c>
      <c r="BO17" s="9" t="e">
        <f t="shared" si="29"/>
        <v>#N/A</v>
      </c>
      <c r="BQ17" s="9">
        <f>IF($C17="",0,IF(COUNTIF($C$10:$C17,$C17)=1,0,COLUMN()))</f>
        <v>0</v>
      </c>
      <c r="BR17" s="9" t="e">
        <f t="shared" si="30"/>
        <v>#N/A</v>
      </c>
      <c r="BS17" s="9">
        <f t="shared" si="31"/>
        <v>0</v>
      </c>
      <c r="BU17" s="9" t="e">
        <f t="shared" si="32"/>
        <v>#N/A</v>
      </c>
    </row>
    <row r="18" spans="1:73" ht="30.75" customHeight="1" x14ac:dyDescent="0.15">
      <c r="A18" s="9"/>
      <c r="B18" s="67">
        <v>9</v>
      </c>
      <c r="C18" s="115"/>
      <c r="D18" s="251" t="e">
        <f>VLOOKUP(C18,登録情報女子!$A$2:$O$1030,5,0)</f>
        <v>#N/A</v>
      </c>
      <c r="E18" s="251" t="e">
        <f>VLOOKUP(C18,登録情報女子!$A$2:$O$1030,7,0)</f>
        <v>#N/A</v>
      </c>
      <c r="F18" s="64"/>
      <c r="G18" s="64" t="e">
        <f>VLOOKUP(C18,登録情報女子!$A$2:$O$1030,3,0)</f>
        <v>#N/A</v>
      </c>
      <c r="H18" s="115"/>
      <c r="I18" s="68"/>
      <c r="J18" s="118"/>
      <c r="K18" s="69"/>
      <c r="L18" s="115"/>
      <c r="M18" s="68"/>
      <c r="N18" s="118"/>
      <c r="O18" s="69"/>
      <c r="P18" s="202"/>
      <c r="Q18" s="203"/>
      <c r="R18" s="204"/>
      <c r="S18" s="205"/>
      <c r="T18" s="261"/>
      <c r="U18" s="254"/>
      <c r="V18" s="262"/>
      <c r="X18" s="9" t="str">
        <f t="shared" ca="1" si="0"/>
        <v/>
      </c>
      <c r="Y18" s="9" t="str">
        <f t="shared" ca="1" si="1"/>
        <v/>
      </c>
      <c r="Z18" s="9" t="e">
        <f t="shared" si="2"/>
        <v>#N/A</v>
      </c>
      <c r="AD18" s="9">
        <f t="shared" si="3"/>
        <v>0</v>
      </c>
      <c r="AG18" s="9">
        <f t="shared" si="4"/>
        <v>0</v>
      </c>
      <c r="AH18" s="9">
        <f t="shared" si="5"/>
        <v>0</v>
      </c>
      <c r="AI18" s="9">
        <f t="shared" si="6"/>
        <v>0</v>
      </c>
      <c r="AL18" s="9">
        <f t="shared" si="7"/>
        <v>0</v>
      </c>
      <c r="AM18" s="9">
        <f t="shared" si="8"/>
        <v>0</v>
      </c>
      <c r="AN18" s="9">
        <f t="shared" si="9"/>
        <v>0</v>
      </c>
      <c r="AQ18" s="9">
        <f t="shared" si="10"/>
        <v>0</v>
      </c>
      <c r="AR18" s="9">
        <f t="shared" si="11"/>
        <v>0</v>
      </c>
      <c r="AS18" s="9">
        <f t="shared" si="12"/>
        <v>0</v>
      </c>
      <c r="AV18" s="9">
        <f t="shared" si="13"/>
        <v>0</v>
      </c>
      <c r="AW18" s="9">
        <f t="shared" si="14"/>
        <v>0</v>
      </c>
      <c r="AY18" s="9" t="e">
        <f t="shared" si="15"/>
        <v>#N/A</v>
      </c>
      <c r="BA18" s="9">
        <f t="shared" si="16"/>
        <v>0</v>
      </c>
      <c r="BB18" s="9">
        <f t="shared" si="17"/>
        <v>0</v>
      </c>
      <c r="BC18" s="9">
        <f t="shared" si="18"/>
        <v>0</v>
      </c>
      <c r="BD18" s="9">
        <f t="shared" si="19"/>
        <v>0</v>
      </c>
      <c r="BE18" s="9">
        <f t="shared" si="20"/>
        <v>0</v>
      </c>
      <c r="BF18" s="9" t="e">
        <f t="shared" si="21"/>
        <v>#N/A</v>
      </c>
      <c r="BG18" s="9" t="e">
        <f t="shared" si="22"/>
        <v>#N/A</v>
      </c>
      <c r="BI18" s="9">
        <f t="shared" si="23"/>
        <v>0</v>
      </c>
      <c r="BJ18" s="9" t="e">
        <f t="shared" si="24"/>
        <v>#N/A</v>
      </c>
      <c r="BK18" s="9" t="e">
        <f t="shared" si="25"/>
        <v>#N/A</v>
      </c>
      <c r="BL18" s="9">
        <f t="shared" si="26"/>
        <v>0</v>
      </c>
      <c r="BM18" s="9">
        <f t="shared" si="27"/>
        <v>0</v>
      </c>
      <c r="BN18" s="9" t="e">
        <f t="shared" ca="1" si="28"/>
        <v>#N/A</v>
      </c>
      <c r="BO18" s="9" t="e">
        <f t="shared" si="29"/>
        <v>#N/A</v>
      </c>
      <c r="BQ18" s="9">
        <f>IF($C18="",0,IF(COUNTIF($C$10:$C18,$C18)=1,0,COLUMN()))</f>
        <v>0</v>
      </c>
      <c r="BR18" s="9" t="e">
        <f t="shared" si="30"/>
        <v>#N/A</v>
      </c>
      <c r="BS18" s="9">
        <f t="shared" si="31"/>
        <v>0</v>
      </c>
      <c r="BU18" s="9" t="e">
        <f t="shared" si="32"/>
        <v>#N/A</v>
      </c>
    </row>
    <row r="19" spans="1:73" ht="30.75" customHeight="1" x14ac:dyDescent="0.15">
      <c r="A19" s="9"/>
      <c r="B19" s="67">
        <v>10</v>
      </c>
      <c r="C19" s="115"/>
      <c r="D19" s="251" t="e">
        <f>VLOOKUP(C19,登録情報女子!$A$2:$O$1030,5,0)</f>
        <v>#N/A</v>
      </c>
      <c r="E19" s="251" t="e">
        <f>VLOOKUP(C19,登録情報女子!$A$2:$O$1030,7,0)</f>
        <v>#N/A</v>
      </c>
      <c r="F19" s="64"/>
      <c r="G19" s="64" t="e">
        <f>VLOOKUP(C19,登録情報女子!$A$2:$O$1030,3,0)</f>
        <v>#N/A</v>
      </c>
      <c r="H19" s="115"/>
      <c r="I19" s="68"/>
      <c r="J19" s="118"/>
      <c r="K19" s="69"/>
      <c r="L19" s="115"/>
      <c r="M19" s="68"/>
      <c r="N19" s="118"/>
      <c r="O19" s="69"/>
      <c r="P19" s="202"/>
      <c r="Q19" s="203"/>
      <c r="R19" s="204"/>
      <c r="S19" s="205"/>
      <c r="T19" s="261"/>
      <c r="U19" s="254"/>
      <c r="V19" s="262"/>
      <c r="X19" s="9" t="str">
        <f t="shared" ca="1" si="0"/>
        <v/>
      </c>
      <c r="Y19" s="9" t="str">
        <f t="shared" ca="1" si="1"/>
        <v/>
      </c>
      <c r="Z19" s="9" t="e">
        <f t="shared" si="2"/>
        <v>#N/A</v>
      </c>
      <c r="AD19" s="9">
        <f t="shared" si="3"/>
        <v>0</v>
      </c>
      <c r="AG19" s="9">
        <f t="shared" si="4"/>
        <v>0</v>
      </c>
      <c r="AH19" s="9">
        <f t="shared" si="5"/>
        <v>0</v>
      </c>
      <c r="AI19" s="9">
        <f t="shared" si="6"/>
        <v>0</v>
      </c>
      <c r="AL19" s="9">
        <f t="shared" si="7"/>
        <v>0</v>
      </c>
      <c r="AM19" s="9">
        <f t="shared" si="8"/>
        <v>0</v>
      </c>
      <c r="AN19" s="9">
        <f t="shared" si="9"/>
        <v>0</v>
      </c>
      <c r="AQ19" s="9">
        <f t="shared" si="10"/>
        <v>0</v>
      </c>
      <c r="AR19" s="9">
        <f t="shared" si="11"/>
        <v>0</v>
      </c>
      <c r="AS19" s="9">
        <f t="shared" si="12"/>
        <v>0</v>
      </c>
      <c r="AV19" s="9">
        <f t="shared" si="13"/>
        <v>0</v>
      </c>
      <c r="AW19" s="9">
        <f t="shared" si="14"/>
        <v>0</v>
      </c>
      <c r="AY19" s="9" t="e">
        <f t="shared" si="15"/>
        <v>#N/A</v>
      </c>
      <c r="BA19" s="9">
        <f t="shared" si="16"/>
        <v>0</v>
      </c>
      <c r="BB19" s="9">
        <f t="shared" si="17"/>
        <v>0</v>
      </c>
      <c r="BC19" s="9">
        <f t="shared" si="18"/>
        <v>0</v>
      </c>
      <c r="BD19" s="9">
        <f t="shared" si="19"/>
        <v>0</v>
      </c>
      <c r="BE19" s="9">
        <f t="shared" si="20"/>
        <v>0</v>
      </c>
      <c r="BF19" s="9" t="e">
        <f t="shared" si="21"/>
        <v>#N/A</v>
      </c>
      <c r="BG19" s="9" t="e">
        <f t="shared" si="22"/>
        <v>#N/A</v>
      </c>
      <c r="BI19" s="9">
        <f t="shared" si="23"/>
        <v>0</v>
      </c>
      <c r="BJ19" s="9" t="e">
        <f t="shared" si="24"/>
        <v>#N/A</v>
      </c>
      <c r="BK19" s="9" t="e">
        <f t="shared" si="25"/>
        <v>#N/A</v>
      </c>
      <c r="BL19" s="9">
        <f t="shared" si="26"/>
        <v>0</v>
      </c>
      <c r="BM19" s="9">
        <f t="shared" si="27"/>
        <v>0</v>
      </c>
      <c r="BN19" s="9" t="e">
        <f t="shared" ca="1" si="28"/>
        <v>#N/A</v>
      </c>
      <c r="BO19" s="9" t="e">
        <f t="shared" si="29"/>
        <v>#N/A</v>
      </c>
      <c r="BQ19" s="9">
        <f>IF($C19="",0,IF(COUNTIF($C$10:$C19,$C19)=1,0,COLUMN()))</f>
        <v>0</v>
      </c>
      <c r="BR19" s="9" t="e">
        <f t="shared" si="30"/>
        <v>#N/A</v>
      </c>
      <c r="BS19" s="9">
        <f t="shared" si="31"/>
        <v>0</v>
      </c>
      <c r="BU19" s="9" t="e">
        <f t="shared" si="32"/>
        <v>#N/A</v>
      </c>
    </row>
    <row r="20" spans="1:73" ht="30.75" customHeight="1" x14ac:dyDescent="0.15">
      <c r="A20" s="9"/>
      <c r="B20" s="67">
        <v>11</v>
      </c>
      <c r="C20" s="115"/>
      <c r="D20" s="251" t="e">
        <f>VLOOKUP(C20,登録情報女子!$A$2:$O$1030,5,0)</f>
        <v>#N/A</v>
      </c>
      <c r="E20" s="251" t="e">
        <f>VLOOKUP(C20,登録情報女子!$A$2:$O$1030,7,0)</f>
        <v>#N/A</v>
      </c>
      <c r="F20" s="64"/>
      <c r="G20" s="64" t="e">
        <f>VLOOKUP(C20,登録情報女子!$A$2:$O$1030,3,0)</f>
        <v>#N/A</v>
      </c>
      <c r="H20" s="115"/>
      <c r="I20" s="68"/>
      <c r="J20" s="118"/>
      <c r="K20" s="69"/>
      <c r="L20" s="115"/>
      <c r="M20" s="68"/>
      <c r="N20" s="118"/>
      <c r="O20" s="69"/>
      <c r="P20" s="202"/>
      <c r="Q20" s="203"/>
      <c r="R20" s="204"/>
      <c r="S20" s="205"/>
      <c r="T20" s="261"/>
      <c r="U20" s="254"/>
      <c r="V20" s="262"/>
      <c r="X20" s="9" t="str">
        <f t="shared" ca="1" si="0"/>
        <v/>
      </c>
      <c r="Y20" s="9" t="str">
        <f t="shared" ca="1" si="1"/>
        <v/>
      </c>
      <c r="Z20" s="9" t="e">
        <f t="shared" si="2"/>
        <v>#N/A</v>
      </c>
      <c r="AD20" s="9">
        <f t="shared" si="3"/>
        <v>0</v>
      </c>
      <c r="AG20" s="9">
        <f t="shared" si="4"/>
        <v>0</v>
      </c>
      <c r="AH20" s="9">
        <f t="shared" si="5"/>
        <v>0</v>
      </c>
      <c r="AI20" s="9">
        <f t="shared" si="6"/>
        <v>0</v>
      </c>
      <c r="AL20" s="9">
        <f t="shared" si="7"/>
        <v>0</v>
      </c>
      <c r="AM20" s="9">
        <f t="shared" si="8"/>
        <v>0</v>
      </c>
      <c r="AN20" s="9">
        <f t="shared" si="9"/>
        <v>0</v>
      </c>
      <c r="AQ20" s="9">
        <f t="shared" si="10"/>
        <v>0</v>
      </c>
      <c r="AR20" s="9">
        <f t="shared" si="11"/>
        <v>0</v>
      </c>
      <c r="AS20" s="9">
        <f t="shared" si="12"/>
        <v>0</v>
      </c>
      <c r="AV20" s="9">
        <f t="shared" si="13"/>
        <v>0</v>
      </c>
      <c r="AW20" s="9">
        <f t="shared" si="14"/>
        <v>0</v>
      </c>
      <c r="AY20" s="9" t="e">
        <f t="shared" si="15"/>
        <v>#N/A</v>
      </c>
      <c r="BA20" s="9">
        <f t="shared" si="16"/>
        <v>0</v>
      </c>
      <c r="BB20" s="9">
        <f t="shared" si="17"/>
        <v>0</v>
      </c>
      <c r="BC20" s="9">
        <f t="shared" si="18"/>
        <v>0</v>
      </c>
      <c r="BD20" s="9">
        <f t="shared" si="19"/>
        <v>0</v>
      </c>
      <c r="BE20" s="9">
        <f t="shared" si="20"/>
        <v>0</v>
      </c>
      <c r="BF20" s="9" t="e">
        <f t="shared" si="21"/>
        <v>#N/A</v>
      </c>
      <c r="BG20" s="9" t="e">
        <f t="shared" si="22"/>
        <v>#N/A</v>
      </c>
      <c r="BI20" s="9">
        <f t="shared" si="23"/>
        <v>0</v>
      </c>
      <c r="BJ20" s="9" t="e">
        <f t="shared" si="24"/>
        <v>#N/A</v>
      </c>
      <c r="BK20" s="9" t="e">
        <f t="shared" si="25"/>
        <v>#N/A</v>
      </c>
      <c r="BL20" s="9">
        <f t="shared" si="26"/>
        <v>0</v>
      </c>
      <c r="BM20" s="9">
        <f t="shared" si="27"/>
        <v>0</v>
      </c>
      <c r="BN20" s="9" t="e">
        <f t="shared" ca="1" si="28"/>
        <v>#N/A</v>
      </c>
      <c r="BO20" s="9" t="e">
        <f t="shared" si="29"/>
        <v>#N/A</v>
      </c>
      <c r="BQ20" s="9">
        <f>IF($C20="",0,IF(COUNTIF($C$10:$C20,$C20)=1,0,COLUMN()))</f>
        <v>0</v>
      </c>
      <c r="BR20" s="9" t="e">
        <f t="shared" si="30"/>
        <v>#N/A</v>
      </c>
      <c r="BS20" s="9">
        <f t="shared" si="31"/>
        <v>0</v>
      </c>
      <c r="BU20" s="9" t="e">
        <f t="shared" si="32"/>
        <v>#N/A</v>
      </c>
    </row>
    <row r="21" spans="1:73" ht="30.75" customHeight="1" x14ac:dyDescent="0.15">
      <c r="A21" s="9"/>
      <c r="B21" s="67">
        <v>12</v>
      </c>
      <c r="C21" s="115"/>
      <c r="D21" s="251" t="e">
        <f>VLOOKUP(C21,登録情報女子!$A$2:$O$1030,5,0)</f>
        <v>#N/A</v>
      </c>
      <c r="E21" s="251" t="e">
        <f>VLOOKUP(C21,登録情報女子!$A$2:$O$1030,7,0)</f>
        <v>#N/A</v>
      </c>
      <c r="F21" s="64"/>
      <c r="G21" s="64" t="e">
        <f>VLOOKUP(C21,登録情報女子!$A$2:$O$1030,3,0)</f>
        <v>#N/A</v>
      </c>
      <c r="H21" s="115"/>
      <c r="I21" s="68"/>
      <c r="J21" s="118"/>
      <c r="K21" s="69"/>
      <c r="L21" s="115"/>
      <c r="M21" s="68"/>
      <c r="N21" s="118"/>
      <c r="O21" s="69"/>
      <c r="P21" s="202"/>
      <c r="Q21" s="203"/>
      <c r="R21" s="204"/>
      <c r="S21" s="205"/>
      <c r="T21" s="261"/>
      <c r="U21" s="254"/>
      <c r="V21" s="262"/>
      <c r="X21" s="9" t="str">
        <f t="shared" ca="1" si="0"/>
        <v/>
      </c>
      <c r="Y21" s="9" t="str">
        <f t="shared" ca="1" si="1"/>
        <v/>
      </c>
      <c r="Z21" s="9" t="e">
        <f t="shared" si="2"/>
        <v>#N/A</v>
      </c>
      <c r="AD21" s="9">
        <f t="shared" si="3"/>
        <v>0</v>
      </c>
      <c r="AG21" s="9">
        <f t="shared" si="4"/>
        <v>0</v>
      </c>
      <c r="AH21" s="9">
        <f t="shared" si="5"/>
        <v>0</v>
      </c>
      <c r="AI21" s="9">
        <f t="shared" si="6"/>
        <v>0</v>
      </c>
      <c r="AL21" s="9">
        <f t="shared" si="7"/>
        <v>0</v>
      </c>
      <c r="AM21" s="9">
        <f t="shared" si="8"/>
        <v>0</v>
      </c>
      <c r="AN21" s="9">
        <f t="shared" si="9"/>
        <v>0</v>
      </c>
      <c r="AQ21" s="9">
        <f t="shared" si="10"/>
        <v>0</v>
      </c>
      <c r="AR21" s="9">
        <f t="shared" si="11"/>
        <v>0</v>
      </c>
      <c r="AS21" s="9">
        <f t="shared" si="12"/>
        <v>0</v>
      </c>
      <c r="AV21" s="9">
        <f t="shared" si="13"/>
        <v>0</v>
      </c>
      <c r="AW21" s="9">
        <f t="shared" si="14"/>
        <v>0</v>
      </c>
      <c r="AY21" s="9" t="e">
        <f t="shared" si="15"/>
        <v>#N/A</v>
      </c>
      <c r="BA21" s="9">
        <f t="shared" si="16"/>
        <v>0</v>
      </c>
      <c r="BB21" s="9">
        <f t="shared" si="17"/>
        <v>0</v>
      </c>
      <c r="BC21" s="9">
        <f t="shared" si="18"/>
        <v>0</v>
      </c>
      <c r="BD21" s="9">
        <f t="shared" si="19"/>
        <v>0</v>
      </c>
      <c r="BE21" s="9">
        <f t="shared" si="20"/>
        <v>0</v>
      </c>
      <c r="BF21" s="9" t="e">
        <f t="shared" si="21"/>
        <v>#N/A</v>
      </c>
      <c r="BG21" s="9" t="e">
        <f t="shared" si="22"/>
        <v>#N/A</v>
      </c>
      <c r="BI21" s="9">
        <f t="shared" si="23"/>
        <v>0</v>
      </c>
      <c r="BJ21" s="9" t="e">
        <f t="shared" si="24"/>
        <v>#N/A</v>
      </c>
      <c r="BK21" s="9" t="e">
        <f t="shared" si="25"/>
        <v>#N/A</v>
      </c>
      <c r="BL21" s="9">
        <f t="shared" si="26"/>
        <v>0</v>
      </c>
      <c r="BM21" s="9">
        <f t="shared" si="27"/>
        <v>0</v>
      </c>
      <c r="BN21" s="9" t="e">
        <f t="shared" ca="1" si="28"/>
        <v>#N/A</v>
      </c>
      <c r="BO21" s="9" t="e">
        <f t="shared" si="29"/>
        <v>#N/A</v>
      </c>
      <c r="BQ21" s="9">
        <f>IF($C21="",0,IF(COUNTIF($C$10:$C21,$C21)=1,0,COLUMN()))</f>
        <v>0</v>
      </c>
      <c r="BR21" s="9" t="e">
        <f t="shared" si="30"/>
        <v>#N/A</v>
      </c>
      <c r="BS21" s="9">
        <f t="shared" si="31"/>
        <v>0</v>
      </c>
      <c r="BU21" s="9" t="e">
        <f t="shared" si="32"/>
        <v>#N/A</v>
      </c>
    </row>
    <row r="22" spans="1:73" ht="30.75" customHeight="1" x14ac:dyDescent="0.15">
      <c r="A22" s="9"/>
      <c r="B22" s="67">
        <v>13</v>
      </c>
      <c r="C22" s="115"/>
      <c r="D22" s="251" t="e">
        <f>VLOOKUP(C22,登録情報女子!$A$2:$O$1030,5,0)</f>
        <v>#N/A</v>
      </c>
      <c r="E22" s="251" t="e">
        <f>VLOOKUP(C22,登録情報女子!$A$2:$O$1030,7,0)</f>
        <v>#N/A</v>
      </c>
      <c r="F22" s="64"/>
      <c r="G22" s="64" t="e">
        <f>VLOOKUP(C22,登録情報女子!$A$2:$O$1030,3,0)</f>
        <v>#N/A</v>
      </c>
      <c r="H22" s="115"/>
      <c r="I22" s="68"/>
      <c r="J22" s="118"/>
      <c r="K22" s="69"/>
      <c r="L22" s="115"/>
      <c r="M22" s="68"/>
      <c r="N22" s="118"/>
      <c r="O22" s="69"/>
      <c r="P22" s="202"/>
      <c r="Q22" s="203"/>
      <c r="R22" s="204"/>
      <c r="S22" s="205"/>
      <c r="T22" s="261"/>
      <c r="U22" s="254"/>
      <c r="V22" s="262"/>
      <c r="X22" s="9" t="str">
        <f t="shared" ca="1" si="0"/>
        <v/>
      </c>
      <c r="Y22" s="9" t="str">
        <f t="shared" ca="1" si="1"/>
        <v/>
      </c>
      <c r="Z22" s="9" t="e">
        <f t="shared" si="2"/>
        <v>#N/A</v>
      </c>
      <c r="AD22" s="9">
        <f t="shared" si="3"/>
        <v>0</v>
      </c>
      <c r="AG22" s="9">
        <f t="shared" si="4"/>
        <v>0</v>
      </c>
      <c r="AH22" s="9">
        <f t="shared" si="5"/>
        <v>0</v>
      </c>
      <c r="AI22" s="9">
        <f t="shared" si="6"/>
        <v>0</v>
      </c>
      <c r="AL22" s="9">
        <f t="shared" si="7"/>
        <v>0</v>
      </c>
      <c r="AM22" s="9">
        <f t="shared" si="8"/>
        <v>0</v>
      </c>
      <c r="AN22" s="9">
        <f t="shared" si="9"/>
        <v>0</v>
      </c>
      <c r="AQ22" s="9">
        <f t="shared" si="10"/>
        <v>0</v>
      </c>
      <c r="AR22" s="9">
        <f t="shared" si="11"/>
        <v>0</v>
      </c>
      <c r="AS22" s="9">
        <f t="shared" si="12"/>
        <v>0</v>
      </c>
      <c r="AV22" s="9">
        <f t="shared" si="13"/>
        <v>0</v>
      </c>
      <c r="AW22" s="9">
        <f t="shared" si="14"/>
        <v>0</v>
      </c>
      <c r="AY22" s="9" t="e">
        <f t="shared" si="15"/>
        <v>#N/A</v>
      </c>
      <c r="BA22" s="9">
        <f t="shared" si="16"/>
        <v>0</v>
      </c>
      <c r="BB22" s="9">
        <f t="shared" si="17"/>
        <v>0</v>
      </c>
      <c r="BC22" s="9">
        <f t="shared" si="18"/>
        <v>0</v>
      </c>
      <c r="BD22" s="9">
        <f t="shared" si="19"/>
        <v>0</v>
      </c>
      <c r="BE22" s="9">
        <f t="shared" si="20"/>
        <v>0</v>
      </c>
      <c r="BF22" s="9" t="e">
        <f t="shared" si="21"/>
        <v>#N/A</v>
      </c>
      <c r="BG22" s="9" t="e">
        <f t="shared" si="22"/>
        <v>#N/A</v>
      </c>
      <c r="BI22" s="9">
        <f t="shared" si="23"/>
        <v>0</v>
      </c>
      <c r="BJ22" s="9" t="e">
        <f t="shared" si="24"/>
        <v>#N/A</v>
      </c>
      <c r="BK22" s="9" t="e">
        <f t="shared" si="25"/>
        <v>#N/A</v>
      </c>
      <c r="BL22" s="9">
        <f t="shared" si="26"/>
        <v>0</v>
      </c>
      <c r="BM22" s="9">
        <f t="shared" si="27"/>
        <v>0</v>
      </c>
      <c r="BN22" s="9" t="e">
        <f t="shared" ca="1" si="28"/>
        <v>#N/A</v>
      </c>
      <c r="BO22" s="9" t="e">
        <f t="shared" si="29"/>
        <v>#N/A</v>
      </c>
      <c r="BQ22" s="9">
        <f>IF($C22="",0,IF(COUNTIF($C$10:$C22,$C22)=1,0,COLUMN()))</f>
        <v>0</v>
      </c>
      <c r="BR22" s="9" t="e">
        <f t="shared" si="30"/>
        <v>#N/A</v>
      </c>
      <c r="BS22" s="9">
        <f t="shared" si="31"/>
        <v>0</v>
      </c>
      <c r="BU22" s="9" t="e">
        <f t="shared" si="32"/>
        <v>#N/A</v>
      </c>
    </row>
    <row r="23" spans="1:73" ht="30.75" customHeight="1" x14ac:dyDescent="0.15">
      <c r="A23" s="9"/>
      <c r="B23" s="67">
        <v>14</v>
      </c>
      <c r="C23" s="115"/>
      <c r="D23" s="251" t="e">
        <f>VLOOKUP(C23,登録情報女子!$A$2:$O$1030,5,0)</f>
        <v>#N/A</v>
      </c>
      <c r="E23" s="251" t="e">
        <f>VLOOKUP(C23,登録情報女子!$A$2:$O$1030,7,0)</f>
        <v>#N/A</v>
      </c>
      <c r="F23" s="64"/>
      <c r="G23" s="64" t="e">
        <f>VLOOKUP(C23,登録情報女子!$A$2:$O$1030,3,0)</f>
        <v>#N/A</v>
      </c>
      <c r="H23" s="115"/>
      <c r="I23" s="68"/>
      <c r="J23" s="118"/>
      <c r="K23" s="69"/>
      <c r="L23" s="115"/>
      <c r="M23" s="68"/>
      <c r="N23" s="118"/>
      <c r="O23" s="69"/>
      <c r="P23" s="202"/>
      <c r="Q23" s="203"/>
      <c r="R23" s="204"/>
      <c r="S23" s="205"/>
      <c r="T23" s="261"/>
      <c r="U23" s="254"/>
      <c r="V23" s="262"/>
      <c r="X23" s="9" t="str">
        <f t="shared" ca="1" si="0"/>
        <v/>
      </c>
      <c r="Y23" s="9" t="str">
        <f t="shared" ca="1" si="1"/>
        <v/>
      </c>
      <c r="Z23" s="9" t="e">
        <f t="shared" si="2"/>
        <v>#N/A</v>
      </c>
      <c r="AD23" s="9">
        <f t="shared" si="3"/>
        <v>0</v>
      </c>
      <c r="AG23" s="9">
        <f t="shared" si="4"/>
        <v>0</v>
      </c>
      <c r="AH23" s="9">
        <f t="shared" si="5"/>
        <v>0</v>
      </c>
      <c r="AI23" s="9">
        <f t="shared" si="6"/>
        <v>0</v>
      </c>
      <c r="AL23" s="9">
        <f t="shared" si="7"/>
        <v>0</v>
      </c>
      <c r="AM23" s="9">
        <f t="shared" si="8"/>
        <v>0</v>
      </c>
      <c r="AN23" s="9">
        <f t="shared" si="9"/>
        <v>0</v>
      </c>
      <c r="AQ23" s="9">
        <f t="shared" si="10"/>
        <v>0</v>
      </c>
      <c r="AR23" s="9">
        <f t="shared" si="11"/>
        <v>0</v>
      </c>
      <c r="AS23" s="9">
        <f t="shared" si="12"/>
        <v>0</v>
      </c>
      <c r="AV23" s="9">
        <f t="shared" si="13"/>
        <v>0</v>
      </c>
      <c r="AW23" s="9">
        <f t="shared" si="14"/>
        <v>0</v>
      </c>
      <c r="AY23" s="9" t="e">
        <f t="shared" si="15"/>
        <v>#N/A</v>
      </c>
      <c r="BA23" s="9">
        <f t="shared" si="16"/>
        <v>0</v>
      </c>
      <c r="BB23" s="9">
        <f t="shared" si="17"/>
        <v>0</v>
      </c>
      <c r="BC23" s="9">
        <f t="shared" si="18"/>
        <v>0</v>
      </c>
      <c r="BD23" s="9">
        <f t="shared" si="19"/>
        <v>0</v>
      </c>
      <c r="BE23" s="9">
        <f t="shared" si="20"/>
        <v>0</v>
      </c>
      <c r="BF23" s="9" t="e">
        <f t="shared" si="21"/>
        <v>#N/A</v>
      </c>
      <c r="BG23" s="9" t="e">
        <f t="shared" si="22"/>
        <v>#N/A</v>
      </c>
      <c r="BI23" s="9">
        <f t="shared" si="23"/>
        <v>0</v>
      </c>
      <c r="BJ23" s="9" t="e">
        <f t="shared" si="24"/>
        <v>#N/A</v>
      </c>
      <c r="BK23" s="9" t="e">
        <f t="shared" si="25"/>
        <v>#N/A</v>
      </c>
      <c r="BL23" s="9">
        <f t="shared" si="26"/>
        <v>0</v>
      </c>
      <c r="BM23" s="9">
        <f t="shared" si="27"/>
        <v>0</v>
      </c>
      <c r="BN23" s="9" t="e">
        <f t="shared" ca="1" si="28"/>
        <v>#N/A</v>
      </c>
      <c r="BO23" s="9" t="e">
        <f t="shared" si="29"/>
        <v>#N/A</v>
      </c>
      <c r="BQ23" s="9">
        <f>IF($C23="",0,IF(COUNTIF($C$10:$C23,$C23)=1,0,COLUMN()))</f>
        <v>0</v>
      </c>
      <c r="BR23" s="9" t="e">
        <f t="shared" si="30"/>
        <v>#N/A</v>
      </c>
      <c r="BS23" s="9">
        <f t="shared" si="31"/>
        <v>0</v>
      </c>
      <c r="BU23" s="9" t="e">
        <f t="shared" si="32"/>
        <v>#N/A</v>
      </c>
    </row>
    <row r="24" spans="1:73" ht="30.75" customHeight="1" x14ac:dyDescent="0.15">
      <c r="A24" s="9"/>
      <c r="B24" s="67">
        <v>15</v>
      </c>
      <c r="C24" s="115"/>
      <c r="D24" s="251" t="e">
        <f>VLOOKUP(C24,登録情報女子!$A$2:$O$1030,5,0)</f>
        <v>#N/A</v>
      </c>
      <c r="E24" s="251" t="e">
        <f>VLOOKUP(C24,登録情報女子!$A$2:$O$1030,7,0)</f>
        <v>#N/A</v>
      </c>
      <c r="F24" s="64"/>
      <c r="G24" s="64" t="e">
        <f>VLOOKUP(C24,登録情報女子!$A$2:$O$1030,3,0)</f>
        <v>#N/A</v>
      </c>
      <c r="H24" s="115"/>
      <c r="I24" s="68"/>
      <c r="J24" s="118"/>
      <c r="K24" s="69"/>
      <c r="L24" s="115"/>
      <c r="M24" s="68"/>
      <c r="N24" s="118"/>
      <c r="O24" s="69"/>
      <c r="P24" s="202"/>
      <c r="Q24" s="203"/>
      <c r="R24" s="204"/>
      <c r="S24" s="205"/>
      <c r="T24" s="261"/>
      <c r="U24" s="254"/>
      <c r="V24" s="262"/>
      <c r="X24" s="9" t="str">
        <f t="shared" ca="1" si="0"/>
        <v/>
      </c>
      <c r="Y24" s="9" t="str">
        <f t="shared" ca="1" si="1"/>
        <v/>
      </c>
      <c r="Z24" s="9" t="e">
        <f t="shared" si="2"/>
        <v>#N/A</v>
      </c>
      <c r="AD24" s="9">
        <f t="shared" si="3"/>
        <v>0</v>
      </c>
      <c r="AG24" s="9">
        <f t="shared" si="4"/>
        <v>0</v>
      </c>
      <c r="AH24" s="9">
        <f t="shared" si="5"/>
        <v>0</v>
      </c>
      <c r="AI24" s="9">
        <f t="shared" si="6"/>
        <v>0</v>
      </c>
      <c r="AL24" s="9">
        <f t="shared" si="7"/>
        <v>0</v>
      </c>
      <c r="AM24" s="9">
        <f t="shared" si="8"/>
        <v>0</v>
      </c>
      <c r="AN24" s="9">
        <f t="shared" si="9"/>
        <v>0</v>
      </c>
      <c r="AQ24" s="9">
        <f t="shared" si="10"/>
        <v>0</v>
      </c>
      <c r="AR24" s="9">
        <f t="shared" si="11"/>
        <v>0</v>
      </c>
      <c r="AS24" s="9">
        <f t="shared" si="12"/>
        <v>0</v>
      </c>
      <c r="AV24" s="9">
        <f t="shared" si="13"/>
        <v>0</v>
      </c>
      <c r="AW24" s="9">
        <f t="shared" si="14"/>
        <v>0</v>
      </c>
      <c r="AY24" s="9" t="e">
        <f t="shared" si="15"/>
        <v>#N/A</v>
      </c>
      <c r="BA24" s="9">
        <f t="shared" si="16"/>
        <v>0</v>
      </c>
      <c r="BB24" s="9">
        <f t="shared" si="17"/>
        <v>0</v>
      </c>
      <c r="BC24" s="9">
        <f t="shared" si="18"/>
        <v>0</v>
      </c>
      <c r="BD24" s="9">
        <f t="shared" si="19"/>
        <v>0</v>
      </c>
      <c r="BE24" s="9">
        <f t="shared" si="20"/>
        <v>0</v>
      </c>
      <c r="BF24" s="9" t="e">
        <f t="shared" si="21"/>
        <v>#N/A</v>
      </c>
      <c r="BG24" s="9" t="e">
        <f t="shared" si="22"/>
        <v>#N/A</v>
      </c>
      <c r="BI24" s="9">
        <f t="shared" si="23"/>
        <v>0</v>
      </c>
      <c r="BJ24" s="9" t="e">
        <f t="shared" si="24"/>
        <v>#N/A</v>
      </c>
      <c r="BK24" s="9" t="e">
        <f t="shared" si="25"/>
        <v>#N/A</v>
      </c>
      <c r="BL24" s="9">
        <f t="shared" si="26"/>
        <v>0</v>
      </c>
      <c r="BM24" s="9">
        <f t="shared" si="27"/>
        <v>0</v>
      </c>
      <c r="BN24" s="9" t="e">
        <f t="shared" ca="1" si="28"/>
        <v>#N/A</v>
      </c>
      <c r="BO24" s="9" t="e">
        <f t="shared" si="29"/>
        <v>#N/A</v>
      </c>
      <c r="BQ24" s="9">
        <f>IF($C24="",0,IF(COUNTIF($C$10:$C24,$C24)=1,0,COLUMN()))</f>
        <v>0</v>
      </c>
      <c r="BR24" s="9" t="e">
        <f t="shared" si="30"/>
        <v>#N/A</v>
      </c>
      <c r="BS24" s="9">
        <f t="shared" si="31"/>
        <v>0</v>
      </c>
      <c r="BU24" s="9" t="e">
        <f t="shared" si="32"/>
        <v>#N/A</v>
      </c>
    </row>
    <row r="25" spans="1:73" ht="30.75" customHeight="1" x14ac:dyDescent="0.15">
      <c r="A25" s="9"/>
      <c r="B25" s="67">
        <v>16</v>
      </c>
      <c r="C25" s="115"/>
      <c r="D25" s="251" t="e">
        <f>VLOOKUP(C25,登録情報女子!$A$2:$O$1030,5,0)</f>
        <v>#N/A</v>
      </c>
      <c r="E25" s="251" t="e">
        <f>VLOOKUP(C25,登録情報女子!$A$2:$O$1030,7,0)</f>
        <v>#N/A</v>
      </c>
      <c r="F25" s="64"/>
      <c r="G25" s="64" t="e">
        <f>VLOOKUP(C25,登録情報女子!$A$2:$O$1030,3,0)</f>
        <v>#N/A</v>
      </c>
      <c r="H25" s="115"/>
      <c r="I25" s="68"/>
      <c r="J25" s="118"/>
      <c r="K25" s="69"/>
      <c r="L25" s="115"/>
      <c r="M25" s="68"/>
      <c r="N25" s="118"/>
      <c r="O25" s="69"/>
      <c r="P25" s="202"/>
      <c r="Q25" s="203"/>
      <c r="R25" s="204"/>
      <c r="S25" s="205"/>
      <c r="T25" s="261"/>
      <c r="U25" s="254"/>
      <c r="V25" s="262"/>
      <c r="X25" s="9" t="str">
        <f t="shared" ca="1" si="0"/>
        <v/>
      </c>
      <c r="Y25" s="9" t="str">
        <f t="shared" ca="1" si="1"/>
        <v/>
      </c>
      <c r="Z25" s="9" t="e">
        <f t="shared" si="2"/>
        <v>#N/A</v>
      </c>
      <c r="AD25" s="9">
        <f t="shared" si="3"/>
        <v>0</v>
      </c>
      <c r="AG25" s="9">
        <f t="shared" si="4"/>
        <v>0</v>
      </c>
      <c r="AH25" s="9">
        <f t="shared" si="5"/>
        <v>0</v>
      </c>
      <c r="AI25" s="9">
        <f t="shared" si="6"/>
        <v>0</v>
      </c>
      <c r="AL25" s="9">
        <f t="shared" si="7"/>
        <v>0</v>
      </c>
      <c r="AM25" s="9">
        <f t="shared" si="8"/>
        <v>0</v>
      </c>
      <c r="AN25" s="9">
        <f t="shared" si="9"/>
        <v>0</v>
      </c>
      <c r="AQ25" s="9">
        <f t="shared" si="10"/>
        <v>0</v>
      </c>
      <c r="AR25" s="9">
        <f t="shared" si="11"/>
        <v>0</v>
      </c>
      <c r="AS25" s="9">
        <f t="shared" si="12"/>
        <v>0</v>
      </c>
      <c r="AV25" s="9">
        <f t="shared" si="13"/>
        <v>0</v>
      </c>
      <c r="AW25" s="9">
        <f t="shared" si="14"/>
        <v>0</v>
      </c>
      <c r="AY25" s="9" t="e">
        <f t="shared" si="15"/>
        <v>#N/A</v>
      </c>
      <c r="BA25" s="9">
        <f t="shared" si="16"/>
        <v>0</v>
      </c>
      <c r="BB25" s="9">
        <f t="shared" si="17"/>
        <v>0</v>
      </c>
      <c r="BC25" s="9">
        <f t="shared" si="18"/>
        <v>0</v>
      </c>
      <c r="BD25" s="9">
        <f t="shared" si="19"/>
        <v>0</v>
      </c>
      <c r="BE25" s="9">
        <f t="shared" si="20"/>
        <v>0</v>
      </c>
      <c r="BF25" s="9" t="e">
        <f t="shared" si="21"/>
        <v>#N/A</v>
      </c>
      <c r="BG25" s="9" t="e">
        <f t="shared" si="22"/>
        <v>#N/A</v>
      </c>
      <c r="BI25" s="9">
        <f t="shared" si="23"/>
        <v>0</v>
      </c>
      <c r="BJ25" s="9" t="e">
        <f t="shared" si="24"/>
        <v>#N/A</v>
      </c>
      <c r="BK25" s="9" t="e">
        <f t="shared" si="25"/>
        <v>#N/A</v>
      </c>
      <c r="BL25" s="9">
        <f t="shared" si="26"/>
        <v>0</v>
      </c>
      <c r="BM25" s="9">
        <f t="shared" si="27"/>
        <v>0</v>
      </c>
      <c r="BN25" s="9" t="e">
        <f t="shared" ca="1" si="28"/>
        <v>#N/A</v>
      </c>
      <c r="BO25" s="9" t="e">
        <f t="shared" si="29"/>
        <v>#N/A</v>
      </c>
      <c r="BQ25" s="9">
        <f>IF($C25="",0,IF(COUNTIF($C$10:$C25,$C25)=1,0,COLUMN()))</f>
        <v>0</v>
      </c>
      <c r="BR25" s="9" t="e">
        <f t="shared" si="30"/>
        <v>#N/A</v>
      </c>
      <c r="BS25" s="9">
        <f t="shared" si="31"/>
        <v>0</v>
      </c>
      <c r="BU25" s="9" t="e">
        <f t="shared" si="32"/>
        <v>#N/A</v>
      </c>
    </row>
    <row r="26" spans="1:73" ht="30.75" customHeight="1" x14ac:dyDescent="0.15">
      <c r="A26" s="9"/>
      <c r="B26" s="67">
        <v>17</v>
      </c>
      <c r="C26" s="115"/>
      <c r="D26" s="251" t="e">
        <f>VLOOKUP(C26,登録情報女子!$A$2:$O$1030,5,0)</f>
        <v>#N/A</v>
      </c>
      <c r="E26" s="251" t="e">
        <f>VLOOKUP(C26,登録情報女子!$A$2:$O$1030,7,0)</f>
        <v>#N/A</v>
      </c>
      <c r="F26" s="64"/>
      <c r="G26" s="64" t="e">
        <f>VLOOKUP(C26,登録情報女子!$A$2:$O$1030,3,0)</f>
        <v>#N/A</v>
      </c>
      <c r="H26" s="115"/>
      <c r="I26" s="68"/>
      <c r="J26" s="118"/>
      <c r="K26" s="69"/>
      <c r="L26" s="115"/>
      <c r="M26" s="68"/>
      <c r="N26" s="118"/>
      <c r="O26" s="69"/>
      <c r="P26" s="202"/>
      <c r="Q26" s="203"/>
      <c r="R26" s="204"/>
      <c r="S26" s="205"/>
      <c r="T26" s="261"/>
      <c r="U26" s="254"/>
      <c r="V26" s="262"/>
      <c r="X26" s="9" t="str">
        <f t="shared" ca="1" si="0"/>
        <v/>
      </c>
      <c r="Y26" s="9" t="str">
        <f t="shared" ca="1" si="1"/>
        <v/>
      </c>
      <c r="Z26" s="9" t="e">
        <f t="shared" si="2"/>
        <v>#N/A</v>
      </c>
      <c r="AD26" s="9">
        <f t="shared" si="3"/>
        <v>0</v>
      </c>
      <c r="AG26" s="9">
        <f t="shared" si="4"/>
        <v>0</v>
      </c>
      <c r="AH26" s="9">
        <f t="shared" si="5"/>
        <v>0</v>
      </c>
      <c r="AI26" s="9">
        <f t="shared" si="6"/>
        <v>0</v>
      </c>
      <c r="AL26" s="9">
        <f t="shared" si="7"/>
        <v>0</v>
      </c>
      <c r="AM26" s="9">
        <f t="shared" si="8"/>
        <v>0</v>
      </c>
      <c r="AN26" s="9">
        <f t="shared" si="9"/>
        <v>0</v>
      </c>
      <c r="AQ26" s="9">
        <f t="shared" si="10"/>
        <v>0</v>
      </c>
      <c r="AR26" s="9">
        <f t="shared" si="11"/>
        <v>0</v>
      </c>
      <c r="AS26" s="9">
        <f t="shared" si="12"/>
        <v>0</v>
      </c>
      <c r="AV26" s="9">
        <f t="shared" si="13"/>
        <v>0</v>
      </c>
      <c r="AW26" s="9">
        <f t="shared" si="14"/>
        <v>0</v>
      </c>
      <c r="AY26" s="9" t="e">
        <f t="shared" si="15"/>
        <v>#N/A</v>
      </c>
      <c r="BA26" s="9">
        <f t="shared" si="16"/>
        <v>0</v>
      </c>
      <c r="BB26" s="9">
        <f t="shared" si="17"/>
        <v>0</v>
      </c>
      <c r="BC26" s="9">
        <f t="shared" si="18"/>
        <v>0</v>
      </c>
      <c r="BD26" s="9">
        <f t="shared" si="19"/>
        <v>0</v>
      </c>
      <c r="BE26" s="9">
        <f t="shared" si="20"/>
        <v>0</v>
      </c>
      <c r="BF26" s="9" t="e">
        <f t="shared" si="21"/>
        <v>#N/A</v>
      </c>
      <c r="BG26" s="9" t="e">
        <f t="shared" si="22"/>
        <v>#N/A</v>
      </c>
      <c r="BI26" s="9">
        <f t="shared" si="23"/>
        <v>0</v>
      </c>
      <c r="BJ26" s="9" t="e">
        <f t="shared" si="24"/>
        <v>#N/A</v>
      </c>
      <c r="BK26" s="9" t="e">
        <f t="shared" si="25"/>
        <v>#N/A</v>
      </c>
      <c r="BL26" s="9">
        <f t="shared" si="26"/>
        <v>0</v>
      </c>
      <c r="BM26" s="9">
        <f t="shared" si="27"/>
        <v>0</v>
      </c>
      <c r="BN26" s="9" t="e">
        <f t="shared" ca="1" si="28"/>
        <v>#N/A</v>
      </c>
      <c r="BO26" s="9" t="e">
        <f t="shared" si="29"/>
        <v>#N/A</v>
      </c>
      <c r="BQ26" s="9">
        <f>IF($C26="",0,IF(COUNTIF($C$10:$C26,$C26)=1,0,COLUMN()))</f>
        <v>0</v>
      </c>
      <c r="BR26" s="9" t="e">
        <f t="shared" si="30"/>
        <v>#N/A</v>
      </c>
      <c r="BS26" s="9">
        <f t="shared" si="31"/>
        <v>0</v>
      </c>
      <c r="BU26" s="9" t="e">
        <f t="shared" si="32"/>
        <v>#N/A</v>
      </c>
    </row>
    <row r="27" spans="1:73" ht="30.75" customHeight="1" x14ac:dyDescent="0.15">
      <c r="A27" s="9"/>
      <c r="B27" s="67">
        <v>18</v>
      </c>
      <c r="C27" s="115"/>
      <c r="D27" s="251" t="e">
        <f>VLOOKUP(C27,登録情報女子!$A$2:$O$1030,5,0)</f>
        <v>#N/A</v>
      </c>
      <c r="E27" s="251" t="e">
        <f>VLOOKUP(C27,登録情報女子!$A$2:$O$1030,7,0)</f>
        <v>#N/A</v>
      </c>
      <c r="F27" s="64"/>
      <c r="G27" s="64" t="e">
        <f>VLOOKUP(C27,登録情報女子!$A$2:$O$1030,3,0)</f>
        <v>#N/A</v>
      </c>
      <c r="H27" s="115"/>
      <c r="I27" s="68"/>
      <c r="J27" s="118"/>
      <c r="K27" s="69"/>
      <c r="L27" s="115"/>
      <c r="M27" s="68"/>
      <c r="N27" s="118"/>
      <c r="O27" s="69"/>
      <c r="P27" s="202"/>
      <c r="Q27" s="203"/>
      <c r="R27" s="204"/>
      <c r="S27" s="205"/>
      <c r="T27" s="261"/>
      <c r="U27" s="254"/>
      <c r="V27" s="262"/>
      <c r="X27" s="9" t="str">
        <f t="shared" ca="1" si="0"/>
        <v/>
      </c>
      <c r="Y27" s="9" t="str">
        <f t="shared" ca="1" si="1"/>
        <v/>
      </c>
      <c r="Z27" s="9" t="e">
        <f t="shared" si="2"/>
        <v>#N/A</v>
      </c>
      <c r="AD27" s="9">
        <f t="shared" si="3"/>
        <v>0</v>
      </c>
      <c r="AG27" s="9">
        <f t="shared" si="4"/>
        <v>0</v>
      </c>
      <c r="AH27" s="9">
        <f t="shared" si="5"/>
        <v>0</v>
      </c>
      <c r="AI27" s="9">
        <f t="shared" si="6"/>
        <v>0</v>
      </c>
      <c r="AL27" s="9">
        <f t="shared" si="7"/>
        <v>0</v>
      </c>
      <c r="AM27" s="9">
        <f t="shared" si="8"/>
        <v>0</v>
      </c>
      <c r="AN27" s="9">
        <f t="shared" si="9"/>
        <v>0</v>
      </c>
      <c r="AQ27" s="9">
        <f t="shared" si="10"/>
        <v>0</v>
      </c>
      <c r="AR27" s="9">
        <f t="shared" si="11"/>
        <v>0</v>
      </c>
      <c r="AS27" s="9">
        <f t="shared" si="12"/>
        <v>0</v>
      </c>
      <c r="AV27" s="9">
        <f t="shared" si="13"/>
        <v>0</v>
      </c>
      <c r="AW27" s="9">
        <f t="shared" si="14"/>
        <v>0</v>
      </c>
      <c r="AY27" s="9" t="e">
        <f t="shared" si="15"/>
        <v>#N/A</v>
      </c>
      <c r="BA27" s="9">
        <f t="shared" si="16"/>
        <v>0</v>
      </c>
      <c r="BB27" s="9">
        <f t="shared" si="17"/>
        <v>0</v>
      </c>
      <c r="BC27" s="9">
        <f t="shared" si="18"/>
        <v>0</v>
      </c>
      <c r="BD27" s="9">
        <f t="shared" si="19"/>
        <v>0</v>
      </c>
      <c r="BE27" s="9">
        <f t="shared" si="20"/>
        <v>0</v>
      </c>
      <c r="BF27" s="9" t="e">
        <f t="shared" si="21"/>
        <v>#N/A</v>
      </c>
      <c r="BG27" s="9" t="e">
        <f t="shared" si="22"/>
        <v>#N/A</v>
      </c>
      <c r="BI27" s="9">
        <f t="shared" si="23"/>
        <v>0</v>
      </c>
      <c r="BJ27" s="9" t="e">
        <f t="shared" si="24"/>
        <v>#N/A</v>
      </c>
      <c r="BK27" s="9" t="e">
        <f t="shared" si="25"/>
        <v>#N/A</v>
      </c>
      <c r="BL27" s="9">
        <f t="shared" si="26"/>
        <v>0</v>
      </c>
      <c r="BM27" s="9">
        <f t="shared" si="27"/>
        <v>0</v>
      </c>
      <c r="BN27" s="9" t="e">
        <f t="shared" ca="1" si="28"/>
        <v>#N/A</v>
      </c>
      <c r="BO27" s="9" t="e">
        <f t="shared" si="29"/>
        <v>#N/A</v>
      </c>
      <c r="BQ27" s="9">
        <f>IF($C27="",0,IF(COUNTIF($C$10:$C27,$C27)=1,0,COLUMN()))</f>
        <v>0</v>
      </c>
      <c r="BR27" s="9" t="e">
        <f t="shared" si="30"/>
        <v>#N/A</v>
      </c>
      <c r="BS27" s="9">
        <f t="shared" si="31"/>
        <v>0</v>
      </c>
      <c r="BU27" s="9" t="e">
        <f t="shared" si="32"/>
        <v>#N/A</v>
      </c>
    </row>
    <row r="28" spans="1:73" ht="30.75" customHeight="1" x14ac:dyDescent="0.15">
      <c r="A28" s="9"/>
      <c r="B28" s="67">
        <v>19</v>
      </c>
      <c r="C28" s="115"/>
      <c r="D28" s="251" t="e">
        <f>VLOOKUP(C28,登録情報女子!$A$2:$O$1030,5,0)</f>
        <v>#N/A</v>
      </c>
      <c r="E28" s="251" t="e">
        <f>VLOOKUP(C28,登録情報女子!$A$2:$O$1030,7,0)</f>
        <v>#N/A</v>
      </c>
      <c r="F28" s="64"/>
      <c r="G28" s="64" t="e">
        <f>VLOOKUP(C28,登録情報女子!$A$2:$O$1030,3,0)</f>
        <v>#N/A</v>
      </c>
      <c r="H28" s="115"/>
      <c r="I28" s="68"/>
      <c r="J28" s="118"/>
      <c r="K28" s="69"/>
      <c r="L28" s="115"/>
      <c r="M28" s="68"/>
      <c r="N28" s="118"/>
      <c r="O28" s="69"/>
      <c r="P28" s="202"/>
      <c r="Q28" s="203"/>
      <c r="R28" s="204"/>
      <c r="S28" s="205"/>
      <c r="T28" s="261"/>
      <c r="U28" s="254"/>
      <c r="V28" s="262"/>
      <c r="X28" s="9" t="str">
        <f t="shared" ca="1" si="0"/>
        <v/>
      </c>
      <c r="Y28" s="9" t="str">
        <f t="shared" ca="1" si="1"/>
        <v/>
      </c>
      <c r="Z28" s="9" t="e">
        <f t="shared" si="2"/>
        <v>#N/A</v>
      </c>
      <c r="AD28" s="9">
        <f t="shared" si="3"/>
        <v>0</v>
      </c>
      <c r="AG28" s="9">
        <f t="shared" si="4"/>
        <v>0</v>
      </c>
      <c r="AH28" s="9">
        <f t="shared" si="5"/>
        <v>0</v>
      </c>
      <c r="AI28" s="9">
        <f t="shared" si="6"/>
        <v>0</v>
      </c>
      <c r="AL28" s="9">
        <f t="shared" si="7"/>
        <v>0</v>
      </c>
      <c r="AM28" s="9">
        <f t="shared" si="8"/>
        <v>0</v>
      </c>
      <c r="AN28" s="9">
        <f t="shared" si="9"/>
        <v>0</v>
      </c>
      <c r="AQ28" s="9">
        <f t="shared" si="10"/>
        <v>0</v>
      </c>
      <c r="AR28" s="9">
        <f t="shared" si="11"/>
        <v>0</v>
      </c>
      <c r="AS28" s="9">
        <f t="shared" si="12"/>
        <v>0</v>
      </c>
      <c r="AV28" s="9">
        <f t="shared" si="13"/>
        <v>0</v>
      </c>
      <c r="AW28" s="9">
        <f t="shared" si="14"/>
        <v>0</v>
      </c>
      <c r="AY28" s="9" t="e">
        <f t="shared" si="15"/>
        <v>#N/A</v>
      </c>
      <c r="BA28" s="9">
        <f t="shared" si="16"/>
        <v>0</v>
      </c>
      <c r="BB28" s="9">
        <f t="shared" si="17"/>
        <v>0</v>
      </c>
      <c r="BC28" s="9">
        <f t="shared" si="18"/>
        <v>0</v>
      </c>
      <c r="BD28" s="9">
        <f t="shared" si="19"/>
        <v>0</v>
      </c>
      <c r="BE28" s="9">
        <f t="shared" si="20"/>
        <v>0</v>
      </c>
      <c r="BF28" s="9" t="e">
        <f t="shared" si="21"/>
        <v>#N/A</v>
      </c>
      <c r="BG28" s="9" t="e">
        <f t="shared" si="22"/>
        <v>#N/A</v>
      </c>
      <c r="BI28" s="9">
        <f t="shared" si="23"/>
        <v>0</v>
      </c>
      <c r="BJ28" s="9" t="e">
        <f t="shared" si="24"/>
        <v>#N/A</v>
      </c>
      <c r="BK28" s="9" t="e">
        <f t="shared" si="25"/>
        <v>#N/A</v>
      </c>
      <c r="BL28" s="9">
        <f t="shared" si="26"/>
        <v>0</v>
      </c>
      <c r="BM28" s="9">
        <f t="shared" si="27"/>
        <v>0</v>
      </c>
      <c r="BN28" s="9" t="e">
        <f t="shared" ca="1" si="28"/>
        <v>#N/A</v>
      </c>
      <c r="BO28" s="9" t="e">
        <f t="shared" si="29"/>
        <v>#N/A</v>
      </c>
      <c r="BQ28" s="9">
        <f>IF($C28="",0,IF(COUNTIF($C$10:$C28,$C28)=1,0,COLUMN()))</f>
        <v>0</v>
      </c>
      <c r="BR28" s="9" t="e">
        <f t="shared" si="30"/>
        <v>#N/A</v>
      </c>
      <c r="BS28" s="9">
        <f t="shared" si="31"/>
        <v>0</v>
      </c>
      <c r="BU28" s="9" t="e">
        <f t="shared" si="32"/>
        <v>#N/A</v>
      </c>
    </row>
    <row r="29" spans="1:73" ht="30.75" customHeight="1" x14ac:dyDescent="0.15">
      <c r="A29" s="9"/>
      <c r="B29" s="67">
        <v>20</v>
      </c>
      <c r="C29" s="115"/>
      <c r="D29" s="251" t="e">
        <f>VLOOKUP(C29,登録情報女子!$A$2:$O$1030,5,0)</f>
        <v>#N/A</v>
      </c>
      <c r="E29" s="251" t="e">
        <f>VLOOKUP(C29,登録情報女子!$A$2:$O$1030,7,0)</f>
        <v>#N/A</v>
      </c>
      <c r="F29" s="64"/>
      <c r="G29" s="64" t="e">
        <f>VLOOKUP(C29,登録情報女子!$A$2:$O$1030,3,0)</f>
        <v>#N/A</v>
      </c>
      <c r="H29" s="115"/>
      <c r="I29" s="68"/>
      <c r="J29" s="118"/>
      <c r="K29" s="69"/>
      <c r="L29" s="115"/>
      <c r="M29" s="68"/>
      <c r="N29" s="118"/>
      <c r="O29" s="69"/>
      <c r="P29" s="202"/>
      <c r="Q29" s="203"/>
      <c r="R29" s="204"/>
      <c r="S29" s="205"/>
      <c r="T29" s="261"/>
      <c r="U29" s="254"/>
      <c r="V29" s="262"/>
      <c r="X29" s="9" t="str">
        <f t="shared" ca="1" si="0"/>
        <v/>
      </c>
      <c r="Y29" s="9" t="str">
        <f t="shared" ca="1" si="1"/>
        <v/>
      </c>
      <c r="Z29" s="9" t="e">
        <f t="shared" si="2"/>
        <v>#N/A</v>
      </c>
      <c r="AD29" s="9">
        <f t="shared" si="3"/>
        <v>0</v>
      </c>
      <c r="AG29" s="9">
        <f t="shared" si="4"/>
        <v>0</v>
      </c>
      <c r="AH29" s="9">
        <f t="shared" si="5"/>
        <v>0</v>
      </c>
      <c r="AI29" s="9">
        <f t="shared" si="6"/>
        <v>0</v>
      </c>
      <c r="AL29" s="9">
        <f t="shared" si="7"/>
        <v>0</v>
      </c>
      <c r="AM29" s="9">
        <f t="shared" si="8"/>
        <v>0</v>
      </c>
      <c r="AN29" s="9">
        <f t="shared" si="9"/>
        <v>0</v>
      </c>
      <c r="AQ29" s="9">
        <f t="shared" si="10"/>
        <v>0</v>
      </c>
      <c r="AR29" s="9">
        <f t="shared" si="11"/>
        <v>0</v>
      </c>
      <c r="AS29" s="9">
        <f t="shared" si="12"/>
        <v>0</v>
      </c>
      <c r="AV29" s="9">
        <f t="shared" si="13"/>
        <v>0</v>
      </c>
      <c r="AW29" s="9">
        <f t="shared" si="14"/>
        <v>0</v>
      </c>
      <c r="AY29" s="9" t="e">
        <f t="shared" si="15"/>
        <v>#N/A</v>
      </c>
      <c r="BA29" s="9">
        <f t="shared" si="16"/>
        <v>0</v>
      </c>
      <c r="BB29" s="9">
        <f t="shared" si="17"/>
        <v>0</v>
      </c>
      <c r="BC29" s="9">
        <f t="shared" si="18"/>
        <v>0</v>
      </c>
      <c r="BD29" s="9">
        <f t="shared" si="19"/>
        <v>0</v>
      </c>
      <c r="BE29" s="9">
        <f t="shared" si="20"/>
        <v>0</v>
      </c>
      <c r="BF29" s="9" t="e">
        <f t="shared" si="21"/>
        <v>#N/A</v>
      </c>
      <c r="BG29" s="9" t="e">
        <f t="shared" si="22"/>
        <v>#N/A</v>
      </c>
      <c r="BI29" s="9">
        <f t="shared" si="23"/>
        <v>0</v>
      </c>
      <c r="BJ29" s="9" t="e">
        <f t="shared" si="24"/>
        <v>#N/A</v>
      </c>
      <c r="BK29" s="9" t="e">
        <f t="shared" si="25"/>
        <v>#N/A</v>
      </c>
      <c r="BL29" s="9">
        <f t="shared" si="26"/>
        <v>0</v>
      </c>
      <c r="BM29" s="9">
        <f t="shared" si="27"/>
        <v>0</v>
      </c>
      <c r="BN29" s="9" t="e">
        <f t="shared" ca="1" si="28"/>
        <v>#N/A</v>
      </c>
      <c r="BO29" s="9" t="e">
        <f t="shared" si="29"/>
        <v>#N/A</v>
      </c>
      <c r="BQ29" s="9">
        <f>IF($C29="",0,IF(COUNTIF($C$10:$C29,$C29)=1,0,COLUMN()))</f>
        <v>0</v>
      </c>
      <c r="BR29" s="9" t="e">
        <f t="shared" si="30"/>
        <v>#N/A</v>
      </c>
      <c r="BS29" s="9">
        <f t="shared" si="31"/>
        <v>0</v>
      </c>
      <c r="BU29" s="9" t="e">
        <f t="shared" si="32"/>
        <v>#N/A</v>
      </c>
    </row>
    <row r="30" spans="1:73" ht="30.75" customHeight="1" x14ac:dyDescent="0.15">
      <c r="A30" s="9"/>
      <c r="B30" s="67">
        <v>21</v>
      </c>
      <c r="C30" s="115"/>
      <c r="D30" s="251" t="e">
        <f>VLOOKUP(C30,登録情報女子!$A$2:$O$1030,5,0)</f>
        <v>#N/A</v>
      </c>
      <c r="E30" s="251" t="e">
        <f>VLOOKUP(C30,登録情報女子!$A$2:$O$1030,7,0)</f>
        <v>#N/A</v>
      </c>
      <c r="F30" s="64"/>
      <c r="G30" s="64" t="e">
        <f>VLOOKUP(C30,登録情報女子!$A$2:$O$1030,3,0)</f>
        <v>#N/A</v>
      </c>
      <c r="H30" s="115"/>
      <c r="I30" s="68"/>
      <c r="J30" s="118"/>
      <c r="K30" s="69"/>
      <c r="L30" s="115"/>
      <c r="M30" s="68"/>
      <c r="N30" s="118"/>
      <c r="O30" s="69"/>
      <c r="P30" s="202"/>
      <c r="Q30" s="203"/>
      <c r="R30" s="204"/>
      <c r="S30" s="205"/>
      <c r="T30" s="261"/>
      <c r="U30" s="254"/>
      <c r="V30" s="262"/>
      <c r="X30" s="9" t="str">
        <f t="shared" ca="1" si="0"/>
        <v/>
      </c>
      <c r="Y30" s="9" t="str">
        <f t="shared" ca="1" si="1"/>
        <v/>
      </c>
      <c r="Z30" s="9" t="e">
        <f t="shared" si="2"/>
        <v>#N/A</v>
      </c>
      <c r="AD30" s="9">
        <f t="shared" si="3"/>
        <v>0</v>
      </c>
      <c r="AG30" s="9">
        <f t="shared" si="4"/>
        <v>0</v>
      </c>
      <c r="AH30" s="9">
        <f t="shared" si="5"/>
        <v>0</v>
      </c>
      <c r="AI30" s="9">
        <f t="shared" si="6"/>
        <v>0</v>
      </c>
      <c r="AL30" s="9">
        <f t="shared" si="7"/>
        <v>0</v>
      </c>
      <c r="AM30" s="9">
        <f t="shared" si="8"/>
        <v>0</v>
      </c>
      <c r="AN30" s="9">
        <f t="shared" si="9"/>
        <v>0</v>
      </c>
      <c r="AQ30" s="9">
        <f t="shared" si="10"/>
        <v>0</v>
      </c>
      <c r="AR30" s="9">
        <f t="shared" si="11"/>
        <v>0</v>
      </c>
      <c r="AS30" s="9">
        <f t="shared" si="12"/>
        <v>0</v>
      </c>
      <c r="AV30" s="9">
        <f t="shared" si="13"/>
        <v>0</v>
      </c>
      <c r="AW30" s="9">
        <f t="shared" si="14"/>
        <v>0</v>
      </c>
      <c r="AY30" s="9" t="e">
        <f t="shared" si="15"/>
        <v>#N/A</v>
      </c>
      <c r="BA30" s="9">
        <f t="shared" si="16"/>
        <v>0</v>
      </c>
      <c r="BB30" s="9">
        <f t="shared" si="17"/>
        <v>0</v>
      </c>
      <c r="BC30" s="9">
        <f t="shared" si="18"/>
        <v>0</v>
      </c>
      <c r="BD30" s="9">
        <f t="shared" si="19"/>
        <v>0</v>
      </c>
      <c r="BE30" s="9">
        <f t="shared" si="20"/>
        <v>0</v>
      </c>
      <c r="BF30" s="9" t="e">
        <f t="shared" si="21"/>
        <v>#N/A</v>
      </c>
      <c r="BG30" s="9" t="e">
        <f t="shared" si="22"/>
        <v>#N/A</v>
      </c>
      <c r="BI30" s="9">
        <f t="shared" si="23"/>
        <v>0</v>
      </c>
      <c r="BJ30" s="9" t="e">
        <f t="shared" si="24"/>
        <v>#N/A</v>
      </c>
      <c r="BK30" s="9" t="e">
        <f t="shared" si="25"/>
        <v>#N/A</v>
      </c>
      <c r="BL30" s="9">
        <f t="shared" si="26"/>
        <v>0</v>
      </c>
      <c r="BM30" s="9">
        <f t="shared" si="27"/>
        <v>0</v>
      </c>
      <c r="BN30" s="9" t="e">
        <f t="shared" ca="1" si="28"/>
        <v>#N/A</v>
      </c>
      <c r="BO30" s="9" t="e">
        <f t="shared" si="29"/>
        <v>#N/A</v>
      </c>
      <c r="BQ30" s="9">
        <f>IF($C30="",0,IF(COUNTIF($C$10:$C30,$C30)=1,0,COLUMN()))</f>
        <v>0</v>
      </c>
      <c r="BR30" s="9" t="e">
        <f t="shared" si="30"/>
        <v>#N/A</v>
      </c>
      <c r="BS30" s="9">
        <f t="shared" si="31"/>
        <v>0</v>
      </c>
      <c r="BU30" s="9" t="e">
        <f t="shared" si="32"/>
        <v>#N/A</v>
      </c>
    </row>
    <row r="31" spans="1:73" ht="30.75" customHeight="1" x14ac:dyDescent="0.15">
      <c r="A31" s="9"/>
      <c r="B31" s="67">
        <v>22</v>
      </c>
      <c r="C31" s="115"/>
      <c r="D31" s="251" t="e">
        <f>VLOOKUP(C31,登録情報女子!$A$2:$O$1030,5,0)</f>
        <v>#N/A</v>
      </c>
      <c r="E31" s="251" t="e">
        <f>VLOOKUP(C31,登録情報女子!$A$2:$O$1030,7,0)</f>
        <v>#N/A</v>
      </c>
      <c r="F31" s="64"/>
      <c r="G31" s="64" t="e">
        <f>VLOOKUP(C31,登録情報女子!$A$2:$O$1030,3,0)</f>
        <v>#N/A</v>
      </c>
      <c r="H31" s="115"/>
      <c r="I31" s="68"/>
      <c r="J31" s="118"/>
      <c r="K31" s="69"/>
      <c r="L31" s="115"/>
      <c r="M31" s="68"/>
      <c r="N31" s="118"/>
      <c r="O31" s="69"/>
      <c r="P31" s="202"/>
      <c r="Q31" s="203"/>
      <c r="R31" s="204"/>
      <c r="S31" s="205"/>
      <c r="T31" s="261"/>
      <c r="U31" s="254"/>
      <c r="V31" s="262"/>
      <c r="X31" s="9" t="str">
        <f t="shared" ca="1" si="0"/>
        <v/>
      </c>
      <c r="Y31" s="9" t="str">
        <f t="shared" ca="1" si="1"/>
        <v/>
      </c>
      <c r="Z31" s="9" t="e">
        <f t="shared" si="2"/>
        <v>#N/A</v>
      </c>
      <c r="AD31" s="9">
        <f t="shared" si="3"/>
        <v>0</v>
      </c>
      <c r="AG31" s="9">
        <f t="shared" si="4"/>
        <v>0</v>
      </c>
      <c r="AH31" s="9">
        <f t="shared" si="5"/>
        <v>0</v>
      </c>
      <c r="AI31" s="9">
        <f t="shared" si="6"/>
        <v>0</v>
      </c>
      <c r="AL31" s="9">
        <f t="shared" si="7"/>
        <v>0</v>
      </c>
      <c r="AM31" s="9">
        <f t="shared" si="8"/>
        <v>0</v>
      </c>
      <c r="AN31" s="9">
        <f t="shared" si="9"/>
        <v>0</v>
      </c>
      <c r="AQ31" s="9">
        <f t="shared" si="10"/>
        <v>0</v>
      </c>
      <c r="AR31" s="9">
        <f t="shared" si="11"/>
        <v>0</v>
      </c>
      <c r="AS31" s="9">
        <f t="shared" si="12"/>
        <v>0</v>
      </c>
      <c r="AV31" s="9">
        <f t="shared" si="13"/>
        <v>0</v>
      </c>
      <c r="AW31" s="9">
        <f t="shared" si="14"/>
        <v>0</v>
      </c>
      <c r="AY31" s="9" t="e">
        <f t="shared" si="15"/>
        <v>#N/A</v>
      </c>
      <c r="BA31" s="9">
        <f t="shared" si="16"/>
        <v>0</v>
      </c>
      <c r="BB31" s="9">
        <f t="shared" si="17"/>
        <v>0</v>
      </c>
      <c r="BC31" s="9">
        <f t="shared" si="18"/>
        <v>0</v>
      </c>
      <c r="BD31" s="9">
        <f t="shared" si="19"/>
        <v>0</v>
      </c>
      <c r="BE31" s="9">
        <f t="shared" si="20"/>
        <v>0</v>
      </c>
      <c r="BF31" s="9" t="e">
        <f t="shared" si="21"/>
        <v>#N/A</v>
      </c>
      <c r="BG31" s="9" t="e">
        <f t="shared" si="22"/>
        <v>#N/A</v>
      </c>
      <c r="BI31" s="9">
        <f t="shared" si="23"/>
        <v>0</v>
      </c>
      <c r="BJ31" s="9" t="e">
        <f t="shared" si="24"/>
        <v>#N/A</v>
      </c>
      <c r="BK31" s="9" t="e">
        <f t="shared" si="25"/>
        <v>#N/A</v>
      </c>
      <c r="BL31" s="9">
        <f t="shared" si="26"/>
        <v>0</v>
      </c>
      <c r="BM31" s="9">
        <f t="shared" si="27"/>
        <v>0</v>
      </c>
      <c r="BN31" s="9" t="e">
        <f t="shared" ca="1" si="28"/>
        <v>#N/A</v>
      </c>
      <c r="BO31" s="9" t="e">
        <f t="shared" si="29"/>
        <v>#N/A</v>
      </c>
      <c r="BQ31" s="9">
        <f>IF($C31="",0,IF(COUNTIF($C$10:$C31,$C31)=1,0,COLUMN()))</f>
        <v>0</v>
      </c>
      <c r="BR31" s="9" t="e">
        <f t="shared" si="30"/>
        <v>#N/A</v>
      </c>
      <c r="BS31" s="9">
        <f t="shared" si="31"/>
        <v>0</v>
      </c>
      <c r="BU31" s="9" t="e">
        <f t="shared" si="32"/>
        <v>#N/A</v>
      </c>
    </row>
    <row r="32" spans="1:73" ht="30.75" customHeight="1" x14ac:dyDescent="0.15">
      <c r="A32" s="9"/>
      <c r="B32" s="67">
        <v>23</v>
      </c>
      <c r="C32" s="115"/>
      <c r="D32" s="251" t="e">
        <f>VLOOKUP(C32,登録情報女子!$A$2:$O$1030,5,0)</f>
        <v>#N/A</v>
      </c>
      <c r="E32" s="251" t="e">
        <f>VLOOKUP(C32,登録情報女子!$A$2:$O$1030,7,0)</f>
        <v>#N/A</v>
      </c>
      <c r="F32" s="64"/>
      <c r="G32" s="64" t="e">
        <f>VLOOKUP(C32,登録情報女子!$A$2:$O$1030,3,0)</f>
        <v>#N/A</v>
      </c>
      <c r="H32" s="115"/>
      <c r="I32" s="68"/>
      <c r="J32" s="118"/>
      <c r="K32" s="69"/>
      <c r="L32" s="115"/>
      <c r="M32" s="68"/>
      <c r="N32" s="118"/>
      <c r="O32" s="69"/>
      <c r="P32" s="202"/>
      <c r="Q32" s="203"/>
      <c r="R32" s="204"/>
      <c r="S32" s="205"/>
      <c r="T32" s="261"/>
      <c r="U32" s="254"/>
      <c r="V32" s="262"/>
      <c r="X32" s="9" t="str">
        <f t="shared" ca="1" si="0"/>
        <v/>
      </c>
      <c r="Y32" s="9" t="str">
        <f t="shared" ca="1" si="1"/>
        <v/>
      </c>
      <c r="Z32" s="9" t="e">
        <f t="shared" si="2"/>
        <v>#N/A</v>
      </c>
      <c r="AD32" s="9">
        <f t="shared" si="3"/>
        <v>0</v>
      </c>
      <c r="AG32" s="9">
        <f t="shared" si="4"/>
        <v>0</v>
      </c>
      <c r="AH32" s="9">
        <f t="shared" si="5"/>
        <v>0</v>
      </c>
      <c r="AI32" s="9">
        <f t="shared" si="6"/>
        <v>0</v>
      </c>
      <c r="AL32" s="9">
        <f t="shared" si="7"/>
        <v>0</v>
      </c>
      <c r="AM32" s="9">
        <f t="shared" si="8"/>
        <v>0</v>
      </c>
      <c r="AN32" s="9">
        <f t="shared" si="9"/>
        <v>0</v>
      </c>
      <c r="AQ32" s="9">
        <f t="shared" si="10"/>
        <v>0</v>
      </c>
      <c r="AR32" s="9">
        <f t="shared" si="11"/>
        <v>0</v>
      </c>
      <c r="AS32" s="9">
        <f t="shared" si="12"/>
        <v>0</v>
      </c>
      <c r="AV32" s="9">
        <f t="shared" si="13"/>
        <v>0</v>
      </c>
      <c r="AW32" s="9">
        <f t="shared" si="14"/>
        <v>0</v>
      </c>
      <c r="AY32" s="9" t="e">
        <f t="shared" si="15"/>
        <v>#N/A</v>
      </c>
      <c r="BA32" s="9">
        <f t="shared" si="16"/>
        <v>0</v>
      </c>
      <c r="BB32" s="9">
        <f t="shared" si="17"/>
        <v>0</v>
      </c>
      <c r="BC32" s="9">
        <f t="shared" si="18"/>
        <v>0</v>
      </c>
      <c r="BD32" s="9">
        <f t="shared" si="19"/>
        <v>0</v>
      </c>
      <c r="BE32" s="9">
        <f t="shared" si="20"/>
        <v>0</v>
      </c>
      <c r="BF32" s="9" t="e">
        <f t="shared" si="21"/>
        <v>#N/A</v>
      </c>
      <c r="BG32" s="9" t="e">
        <f t="shared" si="22"/>
        <v>#N/A</v>
      </c>
      <c r="BI32" s="9">
        <f t="shared" si="23"/>
        <v>0</v>
      </c>
      <c r="BJ32" s="9" t="e">
        <f t="shared" si="24"/>
        <v>#N/A</v>
      </c>
      <c r="BK32" s="9" t="e">
        <f t="shared" si="25"/>
        <v>#N/A</v>
      </c>
      <c r="BL32" s="9">
        <f t="shared" si="26"/>
        <v>0</v>
      </c>
      <c r="BM32" s="9">
        <f t="shared" si="27"/>
        <v>0</v>
      </c>
      <c r="BN32" s="9" t="e">
        <f t="shared" ca="1" si="28"/>
        <v>#N/A</v>
      </c>
      <c r="BO32" s="9" t="e">
        <f t="shared" si="29"/>
        <v>#N/A</v>
      </c>
      <c r="BQ32" s="9">
        <f>IF($C32="",0,IF(COUNTIF($C$10:$C32,$C32)=1,0,COLUMN()))</f>
        <v>0</v>
      </c>
      <c r="BR32" s="9" t="e">
        <f t="shared" si="30"/>
        <v>#N/A</v>
      </c>
      <c r="BS32" s="9">
        <f t="shared" si="31"/>
        <v>0</v>
      </c>
      <c r="BU32" s="9" t="e">
        <f t="shared" si="32"/>
        <v>#N/A</v>
      </c>
    </row>
    <row r="33" spans="1:73" ht="30.75" customHeight="1" x14ac:dyDescent="0.15">
      <c r="A33" s="9"/>
      <c r="B33" s="67">
        <v>24</v>
      </c>
      <c r="C33" s="115"/>
      <c r="D33" s="251" t="e">
        <f>VLOOKUP(C33,登録情報女子!$A$2:$O$1030,5,0)</f>
        <v>#N/A</v>
      </c>
      <c r="E33" s="251" t="e">
        <f>VLOOKUP(C33,登録情報女子!$A$2:$O$1030,7,0)</f>
        <v>#N/A</v>
      </c>
      <c r="F33" s="64"/>
      <c r="G33" s="64" t="e">
        <f>VLOOKUP(C33,登録情報女子!$A$2:$O$1030,3,0)</f>
        <v>#N/A</v>
      </c>
      <c r="H33" s="115"/>
      <c r="I33" s="68"/>
      <c r="J33" s="118"/>
      <c r="K33" s="69"/>
      <c r="L33" s="115"/>
      <c r="M33" s="68"/>
      <c r="N33" s="118"/>
      <c r="O33" s="69"/>
      <c r="P33" s="202"/>
      <c r="Q33" s="203"/>
      <c r="R33" s="204"/>
      <c r="S33" s="205"/>
      <c r="T33" s="261"/>
      <c r="U33" s="254"/>
      <c r="V33" s="262"/>
      <c r="X33" s="9" t="str">
        <f t="shared" ca="1" si="0"/>
        <v/>
      </c>
      <c r="Y33" s="9" t="str">
        <f t="shared" ca="1" si="1"/>
        <v/>
      </c>
      <c r="Z33" s="9" t="e">
        <f t="shared" si="2"/>
        <v>#N/A</v>
      </c>
      <c r="AD33" s="9">
        <f t="shared" si="3"/>
        <v>0</v>
      </c>
      <c r="AG33" s="9">
        <f t="shared" si="4"/>
        <v>0</v>
      </c>
      <c r="AH33" s="9">
        <f t="shared" si="5"/>
        <v>0</v>
      </c>
      <c r="AI33" s="9">
        <f t="shared" si="6"/>
        <v>0</v>
      </c>
      <c r="AL33" s="9">
        <f t="shared" si="7"/>
        <v>0</v>
      </c>
      <c r="AM33" s="9">
        <f t="shared" si="8"/>
        <v>0</v>
      </c>
      <c r="AN33" s="9">
        <f t="shared" si="9"/>
        <v>0</v>
      </c>
      <c r="AQ33" s="9">
        <f t="shared" si="10"/>
        <v>0</v>
      </c>
      <c r="AR33" s="9">
        <f t="shared" si="11"/>
        <v>0</v>
      </c>
      <c r="AS33" s="9">
        <f t="shared" si="12"/>
        <v>0</v>
      </c>
      <c r="AV33" s="9">
        <f t="shared" si="13"/>
        <v>0</v>
      </c>
      <c r="AW33" s="9">
        <f t="shared" si="14"/>
        <v>0</v>
      </c>
      <c r="AY33" s="9" t="e">
        <f t="shared" si="15"/>
        <v>#N/A</v>
      </c>
      <c r="BA33" s="9">
        <f t="shared" si="16"/>
        <v>0</v>
      </c>
      <c r="BB33" s="9">
        <f t="shared" si="17"/>
        <v>0</v>
      </c>
      <c r="BC33" s="9">
        <f t="shared" si="18"/>
        <v>0</v>
      </c>
      <c r="BD33" s="9">
        <f t="shared" si="19"/>
        <v>0</v>
      </c>
      <c r="BE33" s="9">
        <f t="shared" si="20"/>
        <v>0</v>
      </c>
      <c r="BF33" s="9" t="e">
        <f t="shared" si="21"/>
        <v>#N/A</v>
      </c>
      <c r="BG33" s="9" t="e">
        <f t="shared" si="22"/>
        <v>#N/A</v>
      </c>
      <c r="BI33" s="9">
        <f t="shared" si="23"/>
        <v>0</v>
      </c>
      <c r="BJ33" s="9" t="e">
        <f t="shared" si="24"/>
        <v>#N/A</v>
      </c>
      <c r="BK33" s="9" t="e">
        <f t="shared" si="25"/>
        <v>#N/A</v>
      </c>
      <c r="BL33" s="9">
        <f t="shared" si="26"/>
        <v>0</v>
      </c>
      <c r="BM33" s="9">
        <f t="shared" si="27"/>
        <v>0</v>
      </c>
      <c r="BN33" s="9" t="e">
        <f t="shared" ca="1" si="28"/>
        <v>#N/A</v>
      </c>
      <c r="BO33" s="9" t="e">
        <f t="shared" si="29"/>
        <v>#N/A</v>
      </c>
      <c r="BQ33" s="9">
        <f>IF($C33="",0,IF(COUNTIF($C$10:$C33,$C33)=1,0,COLUMN()))</f>
        <v>0</v>
      </c>
      <c r="BR33" s="9" t="e">
        <f t="shared" si="30"/>
        <v>#N/A</v>
      </c>
      <c r="BS33" s="9">
        <f t="shared" si="31"/>
        <v>0</v>
      </c>
      <c r="BU33" s="9" t="e">
        <f t="shared" si="32"/>
        <v>#N/A</v>
      </c>
    </row>
    <row r="34" spans="1:73" ht="30.75" customHeight="1" x14ac:dyDescent="0.15">
      <c r="A34" s="9"/>
      <c r="B34" s="67">
        <v>25</v>
      </c>
      <c r="C34" s="115"/>
      <c r="D34" s="251" t="e">
        <f>VLOOKUP(C34,登録情報女子!$A$2:$O$1030,5,0)</f>
        <v>#N/A</v>
      </c>
      <c r="E34" s="251" t="e">
        <f>VLOOKUP(C34,登録情報女子!$A$2:$O$1030,7,0)</f>
        <v>#N/A</v>
      </c>
      <c r="F34" s="64"/>
      <c r="G34" s="64" t="e">
        <f>VLOOKUP(C34,登録情報女子!$A$2:$O$1030,3,0)</f>
        <v>#N/A</v>
      </c>
      <c r="H34" s="115"/>
      <c r="I34" s="68"/>
      <c r="J34" s="118"/>
      <c r="K34" s="69"/>
      <c r="L34" s="115"/>
      <c r="M34" s="68"/>
      <c r="N34" s="118"/>
      <c r="O34" s="69"/>
      <c r="P34" s="202"/>
      <c r="Q34" s="203"/>
      <c r="R34" s="204"/>
      <c r="S34" s="205"/>
      <c r="T34" s="261"/>
      <c r="U34" s="254"/>
      <c r="V34" s="262"/>
      <c r="X34" s="9" t="str">
        <f t="shared" ca="1" si="0"/>
        <v/>
      </c>
      <c r="Y34" s="9" t="str">
        <f t="shared" ca="1" si="1"/>
        <v/>
      </c>
      <c r="Z34" s="9" t="e">
        <f t="shared" si="2"/>
        <v>#N/A</v>
      </c>
      <c r="AD34" s="9">
        <f t="shared" si="3"/>
        <v>0</v>
      </c>
      <c r="AG34" s="9">
        <f t="shared" si="4"/>
        <v>0</v>
      </c>
      <c r="AH34" s="9">
        <f t="shared" si="5"/>
        <v>0</v>
      </c>
      <c r="AI34" s="9">
        <f t="shared" si="6"/>
        <v>0</v>
      </c>
      <c r="AL34" s="9">
        <f t="shared" si="7"/>
        <v>0</v>
      </c>
      <c r="AM34" s="9">
        <f t="shared" si="8"/>
        <v>0</v>
      </c>
      <c r="AN34" s="9">
        <f t="shared" si="9"/>
        <v>0</v>
      </c>
      <c r="AQ34" s="9">
        <f t="shared" si="10"/>
        <v>0</v>
      </c>
      <c r="AR34" s="9">
        <f t="shared" si="11"/>
        <v>0</v>
      </c>
      <c r="AS34" s="9">
        <f t="shared" si="12"/>
        <v>0</v>
      </c>
      <c r="AV34" s="9">
        <f t="shared" si="13"/>
        <v>0</v>
      </c>
      <c r="AW34" s="9">
        <f t="shared" si="14"/>
        <v>0</v>
      </c>
      <c r="AY34" s="9" t="e">
        <f t="shared" si="15"/>
        <v>#N/A</v>
      </c>
      <c r="BA34" s="9">
        <f t="shared" si="16"/>
        <v>0</v>
      </c>
      <c r="BB34" s="9">
        <f t="shared" si="17"/>
        <v>0</v>
      </c>
      <c r="BC34" s="9">
        <f t="shared" si="18"/>
        <v>0</v>
      </c>
      <c r="BD34" s="9">
        <f t="shared" si="19"/>
        <v>0</v>
      </c>
      <c r="BE34" s="9">
        <f t="shared" si="20"/>
        <v>0</v>
      </c>
      <c r="BF34" s="9" t="e">
        <f t="shared" si="21"/>
        <v>#N/A</v>
      </c>
      <c r="BG34" s="9" t="e">
        <f t="shared" si="22"/>
        <v>#N/A</v>
      </c>
      <c r="BI34" s="9">
        <f t="shared" si="23"/>
        <v>0</v>
      </c>
      <c r="BJ34" s="9" t="e">
        <f t="shared" si="24"/>
        <v>#N/A</v>
      </c>
      <c r="BK34" s="9" t="e">
        <f t="shared" si="25"/>
        <v>#N/A</v>
      </c>
      <c r="BL34" s="9">
        <f t="shared" si="26"/>
        <v>0</v>
      </c>
      <c r="BM34" s="9">
        <f t="shared" si="27"/>
        <v>0</v>
      </c>
      <c r="BN34" s="9" t="e">
        <f t="shared" ca="1" si="28"/>
        <v>#N/A</v>
      </c>
      <c r="BO34" s="9" t="e">
        <f t="shared" si="29"/>
        <v>#N/A</v>
      </c>
      <c r="BQ34" s="9">
        <f>IF($C34="",0,IF(COUNTIF($C$10:$C34,$C34)=1,0,COLUMN()))</f>
        <v>0</v>
      </c>
      <c r="BR34" s="9" t="e">
        <f t="shared" si="30"/>
        <v>#N/A</v>
      </c>
      <c r="BS34" s="9">
        <f t="shared" si="31"/>
        <v>0</v>
      </c>
      <c r="BU34" s="9" t="e">
        <f t="shared" si="32"/>
        <v>#N/A</v>
      </c>
    </row>
    <row r="35" spans="1:73" ht="30.75" customHeight="1" x14ac:dyDescent="0.15">
      <c r="A35" s="9"/>
      <c r="B35" s="67">
        <v>26</v>
      </c>
      <c r="C35" s="115"/>
      <c r="D35" s="251" t="e">
        <f>VLOOKUP(C35,登録情報女子!$A$2:$O$1030,5,0)</f>
        <v>#N/A</v>
      </c>
      <c r="E35" s="251" t="e">
        <f>VLOOKUP(C35,登録情報女子!$A$2:$O$1030,7,0)</f>
        <v>#N/A</v>
      </c>
      <c r="F35" s="64"/>
      <c r="G35" s="64" t="e">
        <f>VLOOKUP(C35,登録情報女子!$A$2:$O$1030,3,0)</f>
        <v>#N/A</v>
      </c>
      <c r="H35" s="115"/>
      <c r="I35" s="68"/>
      <c r="J35" s="118"/>
      <c r="K35" s="69"/>
      <c r="L35" s="115"/>
      <c r="M35" s="68"/>
      <c r="N35" s="118"/>
      <c r="O35" s="69"/>
      <c r="P35" s="202"/>
      <c r="Q35" s="203"/>
      <c r="R35" s="204"/>
      <c r="S35" s="205"/>
      <c r="T35" s="261"/>
      <c r="U35" s="254"/>
      <c r="V35" s="262"/>
      <c r="X35" s="9" t="str">
        <f t="shared" ca="1" si="0"/>
        <v/>
      </c>
      <c r="Y35" s="9" t="str">
        <f t="shared" ca="1" si="1"/>
        <v/>
      </c>
      <c r="Z35" s="9" t="e">
        <f t="shared" si="2"/>
        <v>#N/A</v>
      </c>
      <c r="AD35" s="9">
        <f t="shared" si="3"/>
        <v>0</v>
      </c>
      <c r="AG35" s="9">
        <f t="shared" si="4"/>
        <v>0</v>
      </c>
      <c r="AH35" s="9">
        <f t="shared" si="5"/>
        <v>0</v>
      </c>
      <c r="AI35" s="9">
        <f t="shared" si="6"/>
        <v>0</v>
      </c>
      <c r="AL35" s="9">
        <f t="shared" si="7"/>
        <v>0</v>
      </c>
      <c r="AM35" s="9">
        <f t="shared" si="8"/>
        <v>0</v>
      </c>
      <c r="AN35" s="9">
        <f t="shared" si="9"/>
        <v>0</v>
      </c>
      <c r="AQ35" s="9">
        <f t="shared" si="10"/>
        <v>0</v>
      </c>
      <c r="AR35" s="9">
        <f t="shared" si="11"/>
        <v>0</v>
      </c>
      <c r="AS35" s="9">
        <f t="shared" si="12"/>
        <v>0</v>
      </c>
      <c r="AV35" s="9">
        <f t="shared" si="13"/>
        <v>0</v>
      </c>
      <c r="AW35" s="9">
        <f t="shared" si="14"/>
        <v>0</v>
      </c>
      <c r="AY35" s="9" t="e">
        <f t="shared" si="15"/>
        <v>#N/A</v>
      </c>
      <c r="BA35" s="9">
        <f t="shared" si="16"/>
        <v>0</v>
      </c>
      <c r="BB35" s="9">
        <f t="shared" si="17"/>
        <v>0</v>
      </c>
      <c r="BC35" s="9">
        <f t="shared" si="18"/>
        <v>0</v>
      </c>
      <c r="BD35" s="9">
        <f t="shared" si="19"/>
        <v>0</v>
      </c>
      <c r="BE35" s="9">
        <f t="shared" si="20"/>
        <v>0</v>
      </c>
      <c r="BF35" s="9" t="e">
        <f t="shared" si="21"/>
        <v>#N/A</v>
      </c>
      <c r="BG35" s="9" t="e">
        <f t="shared" si="22"/>
        <v>#N/A</v>
      </c>
      <c r="BI35" s="9">
        <f t="shared" si="23"/>
        <v>0</v>
      </c>
      <c r="BJ35" s="9" t="e">
        <f t="shared" si="24"/>
        <v>#N/A</v>
      </c>
      <c r="BK35" s="9" t="e">
        <f t="shared" si="25"/>
        <v>#N/A</v>
      </c>
      <c r="BL35" s="9">
        <f t="shared" si="26"/>
        <v>0</v>
      </c>
      <c r="BM35" s="9">
        <f t="shared" si="27"/>
        <v>0</v>
      </c>
      <c r="BN35" s="9" t="e">
        <f t="shared" ca="1" si="28"/>
        <v>#N/A</v>
      </c>
      <c r="BO35" s="9" t="e">
        <f t="shared" si="29"/>
        <v>#N/A</v>
      </c>
      <c r="BQ35" s="9">
        <f>IF($C35="",0,IF(COUNTIF($C$10:$C35,$C35)=1,0,COLUMN()))</f>
        <v>0</v>
      </c>
      <c r="BR35" s="9" t="e">
        <f t="shared" si="30"/>
        <v>#N/A</v>
      </c>
      <c r="BS35" s="9">
        <f t="shared" si="31"/>
        <v>0</v>
      </c>
      <c r="BU35" s="9" t="e">
        <f t="shared" si="32"/>
        <v>#N/A</v>
      </c>
    </row>
    <row r="36" spans="1:73" ht="30.75" customHeight="1" x14ac:dyDescent="0.15">
      <c r="A36" s="9"/>
      <c r="B36" s="67">
        <v>27</v>
      </c>
      <c r="C36" s="115"/>
      <c r="D36" s="251" t="e">
        <f>VLOOKUP(C36,登録情報女子!$A$2:$O$1030,5,0)</f>
        <v>#N/A</v>
      </c>
      <c r="E36" s="251" t="e">
        <f>VLOOKUP(C36,登録情報女子!$A$2:$O$1030,7,0)</f>
        <v>#N/A</v>
      </c>
      <c r="F36" s="64"/>
      <c r="G36" s="64" t="e">
        <f>VLOOKUP(C36,登録情報女子!$A$2:$O$1030,3,0)</f>
        <v>#N/A</v>
      </c>
      <c r="H36" s="115"/>
      <c r="I36" s="68"/>
      <c r="J36" s="118"/>
      <c r="K36" s="69"/>
      <c r="L36" s="115"/>
      <c r="M36" s="68"/>
      <c r="N36" s="118"/>
      <c r="O36" s="69"/>
      <c r="P36" s="202"/>
      <c r="Q36" s="203"/>
      <c r="R36" s="204"/>
      <c r="S36" s="205"/>
      <c r="T36" s="261"/>
      <c r="U36" s="254"/>
      <c r="V36" s="262"/>
      <c r="X36" s="9" t="str">
        <f t="shared" ca="1" si="0"/>
        <v/>
      </c>
      <c r="Y36" s="9" t="str">
        <f t="shared" ca="1" si="1"/>
        <v/>
      </c>
      <c r="Z36" s="9" t="e">
        <f t="shared" si="2"/>
        <v>#N/A</v>
      </c>
      <c r="AD36" s="9">
        <f t="shared" si="3"/>
        <v>0</v>
      </c>
      <c r="AG36" s="9">
        <f t="shared" si="4"/>
        <v>0</v>
      </c>
      <c r="AH36" s="9">
        <f t="shared" si="5"/>
        <v>0</v>
      </c>
      <c r="AI36" s="9">
        <f t="shared" si="6"/>
        <v>0</v>
      </c>
      <c r="AL36" s="9">
        <f t="shared" si="7"/>
        <v>0</v>
      </c>
      <c r="AM36" s="9">
        <f t="shared" si="8"/>
        <v>0</v>
      </c>
      <c r="AN36" s="9">
        <f t="shared" si="9"/>
        <v>0</v>
      </c>
      <c r="AQ36" s="9">
        <f t="shared" si="10"/>
        <v>0</v>
      </c>
      <c r="AR36" s="9">
        <f t="shared" si="11"/>
        <v>0</v>
      </c>
      <c r="AS36" s="9">
        <f t="shared" si="12"/>
        <v>0</v>
      </c>
      <c r="AV36" s="9">
        <f t="shared" si="13"/>
        <v>0</v>
      </c>
      <c r="AW36" s="9">
        <f t="shared" si="14"/>
        <v>0</v>
      </c>
      <c r="AY36" s="9" t="e">
        <f t="shared" si="15"/>
        <v>#N/A</v>
      </c>
      <c r="BA36" s="9">
        <f t="shared" si="16"/>
        <v>0</v>
      </c>
      <c r="BB36" s="9">
        <f t="shared" si="17"/>
        <v>0</v>
      </c>
      <c r="BC36" s="9">
        <f t="shared" si="18"/>
        <v>0</v>
      </c>
      <c r="BD36" s="9">
        <f t="shared" si="19"/>
        <v>0</v>
      </c>
      <c r="BE36" s="9">
        <f t="shared" si="20"/>
        <v>0</v>
      </c>
      <c r="BF36" s="9" t="e">
        <f t="shared" si="21"/>
        <v>#N/A</v>
      </c>
      <c r="BG36" s="9" t="e">
        <f t="shared" si="22"/>
        <v>#N/A</v>
      </c>
      <c r="BI36" s="9">
        <f t="shared" si="23"/>
        <v>0</v>
      </c>
      <c r="BJ36" s="9" t="e">
        <f t="shared" si="24"/>
        <v>#N/A</v>
      </c>
      <c r="BK36" s="9" t="e">
        <f t="shared" si="25"/>
        <v>#N/A</v>
      </c>
      <c r="BL36" s="9">
        <f t="shared" si="26"/>
        <v>0</v>
      </c>
      <c r="BM36" s="9">
        <f t="shared" si="27"/>
        <v>0</v>
      </c>
      <c r="BN36" s="9" t="e">
        <f t="shared" ca="1" si="28"/>
        <v>#N/A</v>
      </c>
      <c r="BO36" s="9" t="e">
        <f t="shared" si="29"/>
        <v>#N/A</v>
      </c>
      <c r="BQ36" s="9">
        <f>IF($C36="",0,IF(COUNTIF($C$10:$C36,$C36)=1,0,COLUMN()))</f>
        <v>0</v>
      </c>
      <c r="BR36" s="9" t="e">
        <f t="shared" si="30"/>
        <v>#N/A</v>
      </c>
      <c r="BS36" s="9">
        <f t="shared" si="31"/>
        <v>0</v>
      </c>
      <c r="BU36" s="9" t="e">
        <f t="shared" si="32"/>
        <v>#N/A</v>
      </c>
    </row>
    <row r="37" spans="1:73" ht="30.75" customHeight="1" x14ac:dyDescent="0.15">
      <c r="A37" s="9"/>
      <c r="B37" s="67">
        <v>28</v>
      </c>
      <c r="C37" s="115"/>
      <c r="D37" s="251" t="e">
        <f>VLOOKUP(C37,登録情報女子!$A$2:$O$1030,5,0)</f>
        <v>#N/A</v>
      </c>
      <c r="E37" s="251" t="e">
        <f>VLOOKUP(C37,登録情報女子!$A$2:$O$1030,7,0)</f>
        <v>#N/A</v>
      </c>
      <c r="F37" s="64"/>
      <c r="G37" s="64" t="e">
        <f>VLOOKUP(C37,登録情報女子!$A$2:$O$1030,3,0)</f>
        <v>#N/A</v>
      </c>
      <c r="H37" s="115"/>
      <c r="I37" s="68"/>
      <c r="J37" s="118"/>
      <c r="K37" s="69"/>
      <c r="L37" s="115"/>
      <c r="M37" s="68"/>
      <c r="N37" s="118"/>
      <c r="O37" s="69"/>
      <c r="P37" s="202"/>
      <c r="Q37" s="203"/>
      <c r="R37" s="204"/>
      <c r="S37" s="205"/>
      <c r="T37" s="261"/>
      <c r="U37" s="254"/>
      <c r="V37" s="262"/>
      <c r="X37" s="9" t="str">
        <f t="shared" ca="1" si="0"/>
        <v/>
      </c>
      <c r="Y37" s="9" t="str">
        <f t="shared" ca="1" si="1"/>
        <v/>
      </c>
      <c r="Z37" s="9" t="e">
        <f t="shared" si="2"/>
        <v>#N/A</v>
      </c>
      <c r="AD37" s="9">
        <f t="shared" si="3"/>
        <v>0</v>
      </c>
      <c r="AG37" s="9">
        <f t="shared" si="4"/>
        <v>0</v>
      </c>
      <c r="AH37" s="9">
        <f t="shared" si="5"/>
        <v>0</v>
      </c>
      <c r="AI37" s="9">
        <f t="shared" si="6"/>
        <v>0</v>
      </c>
      <c r="AL37" s="9">
        <f t="shared" si="7"/>
        <v>0</v>
      </c>
      <c r="AM37" s="9">
        <f t="shared" si="8"/>
        <v>0</v>
      </c>
      <c r="AN37" s="9">
        <f t="shared" si="9"/>
        <v>0</v>
      </c>
      <c r="AQ37" s="9">
        <f t="shared" si="10"/>
        <v>0</v>
      </c>
      <c r="AR37" s="9">
        <f t="shared" si="11"/>
        <v>0</v>
      </c>
      <c r="AS37" s="9">
        <f t="shared" si="12"/>
        <v>0</v>
      </c>
      <c r="AV37" s="9">
        <f t="shared" si="13"/>
        <v>0</v>
      </c>
      <c r="AW37" s="9">
        <f t="shared" si="14"/>
        <v>0</v>
      </c>
      <c r="AY37" s="9" t="e">
        <f t="shared" si="15"/>
        <v>#N/A</v>
      </c>
      <c r="BA37" s="9">
        <f t="shared" si="16"/>
        <v>0</v>
      </c>
      <c r="BB37" s="9">
        <f t="shared" si="17"/>
        <v>0</v>
      </c>
      <c r="BC37" s="9">
        <f t="shared" si="18"/>
        <v>0</v>
      </c>
      <c r="BD37" s="9">
        <f t="shared" si="19"/>
        <v>0</v>
      </c>
      <c r="BE37" s="9">
        <f t="shared" si="20"/>
        <v>0</v>
      </c>
      <c r="BF37" s="9" t="e">
        <f t="shared" si="21"/>
        <v>#N/A</v>
      </c>
      <c r="BG37" s="9" t="e">
        <f t="shared" si="22"/>
        <v>#N/A</v>
      </c>
      <c r="BI37" s="9">
        <f t="shared" si="23"/>
        <v>0</v>
      </c>
      <c r="BJ37" s="9" t="e">
        <f t="shared" si="24"/>
        <v>#N/A</v>
      </c>
      <c r="BK37" s="9" t="e">
        <f t="shared" si="25"/>
        <v>#N/A</v>
      </c>
      <c r="BL37" s="9">
        <f t="shared" si="26"/>
        <v>0</v>
      </c>
      <c r="BM37" s="9">
        <f t="shared" si="27"/>
        <v>0</v>
      </c>
      <c r="BN37" s="9" t="e">
        <f t="shared" ca="1" si="28"/>
        <v>#N/A</v>
      </c>
      <c r="BO37" s="9" t="e">
        <f t="shared" si="29"/>
        <v>#N/A</v>
      </c>
      <c r="BQ37" s="9">
        <f>IF($C37="",0,IF(COUNTIF($C$10:$C37,$C37)=1,0,COLUMN()))</f>
        <v>0</v>
      </c>
      <c r="BR37" s="9" t="e">
        <f t="shared" si="30"/>
        <v>#N/A</v>
      </c>
      <c r="BS37" s="9">
        <f t="shared" si="31"/>
        <v>0</v>
      </c>
      <c r="BU37" s="9" t="e">
        <f t="shared" si="32"/>
        <v>#N/A</v>
      </c>
    </row>
    <row r="38" spans="1:73" ht="30.75" customHeight="1" x14ac:dyDescent="0.15">
      <c r="A38" s="9"/>
      <c r="B38" s="67">
        <v>29</v>
      </c>
      <c r="C38" s="115"/>
      <c r="D38" s="251" t="e">
        <f>VLOOKUP(C38,登録情報女子!$A$2:$O$1030,5,0)</f>
        <v>#N/A</v>
      </c>
      <c r="E38" s="251" t="e">
        <f>VLOOKUP(C38,登録情報女子!$A$2:$O$1030,7,0)</f>
        <v>#N/A</v>
      </c>
      <c r="F38" s="64"/>
      <c r="G38" s="64" t="e">
        <f>VLOOKUP(C38,登録情報女子!$A$2:$O$1030,3,0)</f>
        <v>#N/A</v>
      </c>
      <c r="H38" s="115"/>
      <c r="I38" s="68"/>
      <c r="J38" s="118"/>
      <c r="K38" s="69"/>
      <c r="L38" s="115"/>
      <c r="M38" s="68"/>
      <c r="N38" s="118"/>
      <c r="O38" s="69"/>
      <c r="P38" s="202"/>
      <c r="Q38" s="203"/>
      <c r="R38" s="204"/>
      <c r="S38" s="205"/>
      <c r="T38" s="261"/>
      <c r="U38" s="254"/>
      <c r="V38" s="262"/>
      <c r="X38" s="9" t="str">
        <f t="shared" ca="1" si="0"/>
        <v/>
      </c>
      <c r="Y38" s="9" t="str">
        <f t="shared" ca="1" si="1"/>
        <v/>
      </c>
      <c r="Z38" s="9" t="e">
        <f t="shared" si="2"/>
        <v>#N/A</v>
      </c>
      <c r="AD38" s="9">
        <f t="shared" si="3"/>
        <v>0</v>
      </c>
      <c r="AG38" s="9">
        <f t="shared" si="4"/>
        <v>0</v>
      </c>
      <c r="AH38" s="9">
        <f t="shared" si="5"/>
        <v>0</v>
      </c>
      <c r="AI38" s="9">
        <f t="shared" si="6"/>
        <v>0</v>
      </c>
      <c r="AL38" s="9">
        <f t="shared" si="7"/>
        <v>0</v>
      </c>
      <c r="AM38" s="9">
        <f t="shared" si="8"/>
        <v>0</v>
      </c>
      <c r="AN38" s="9">
        <f t="shared" si="9"/>
        <v>0</v>
      </c>
      <c r="AQ38" s="9">
        <f t="shared" si="10"/>
        <v>0</v>
      </c>
      <c r="AR38" s="9">
        <f t="shared" si="11"/>
        <v>0</v>
      </c>
      <c r="AS38" s="9">
        <f t="shared" si="12"/>
        <v>0</v>
      </c>
      <c r="AV38" s="9">
        <f t="shared" si="13"/>
        <v>0</v>
      </c>
      <c r="AW38" s="9">
        <f t="shared" si="14"/>
        <v>0</v>
      </c>
      <c r="AY38" s="9" t="e">
        <f t="shared" si="15"/>
        <v>#N/A</v>
      </c>
      <c r="BA38" s="9">
        <f t="shared" si="16"/>
        <v>0</v>
      </c>
      <c r="BB38" s="9">
        <f t="shared" si="17"/>
        <v>0</v>
      </c>
      <c r="BC38" s="9">
        <f t="shared" si="18"/>
        <v>0</v>
      </c>
      <c r="BD38" s="9">
        <f t="shared" si="19"/>
        <v>0</v>
      </c>
      <c r="BE38" s="9">
        <f t="shared" si="20"/>
        <v>0</v>
      </c>
      <c r="BF38" s="9" t="e">
        <f t="shared" si="21"/>
        <v>#N/A</v>
      </c>
      <c r="BG38" s="9" t="e">
        <f t="shared" si="22"/>
        <v>#N/A</v>
      </c>
      <c r="BI38" s="9">
        <f t="shared" si="23"/>
        <v>0</v>
      </c>
      <c r="BJ38" s="9" t="e">
        <f t="shared" si="24"/>
        <v>#N/A</v>
      </c>
      <c r="BK38" s="9" t="e">
        <f t="shared" si="25"/>
        <v>#N/A</v>
      </c>
      <c r="BL38" s="9">
        <f t="shared" si="26"/>
        <v>0</v>
      </c>
      <c r="BM38" s="9">
        <f t="shared" si="27"/>
        <v>0</v>
      </c>
      <c r="BN38" s="9" t="e">
        <f t="shared" ca="1" si="28"/>
        <v>#N/A</v>
      </c>
      <c r="BO38" s="9" t="e">
        <f t="shared" si="29"/>
        <v>#N/A</v>
      </c>
      <c r="BQ38" s="9">
        <f>IF($C38="",0,IF(COUNTIF($C$10:$C38,$C38)=1,0,COLUMN()))</f>
        <v>0</v>
      </c>
      <c r="BR38" s="9" t="e">
        <f t="shared" si="30"/>
        <v>#N/A</v>
      </c>
      <c r="BS38" s="9">
        <f t="shared" si="31"/>
        <v>0</v>
      </c>
      <c r="BU38" s="9" t="e">
        <f t="shared" si="32"/>
        <v>#N/A</v>
      </c>
    </row>
    <row r="39" spans="1:73" ht="30.75" customHeight="1" thickBot="1" x14ac:dyDescent="0.2">
      <c r="A39" s="9"/>
      <c r="B39" s="70">
        <v>30</v>
      </c>
      <c r="C39" s="115"/>
      <c r="D39" s="251" t="e">
        <f>VLOOKUP(C39,登録情報女子!$A$2:$O$1030,5,0)</f>
        <v>#N/A</v>
      </c>
      <c r="E39" s="251" t="e">
        <f>VLOOKUP(C39,登録情報女子!$A$2:$O$1030,7,0)</f>
        <v>#N/A</v>
      </c>
      <c r="F39" s="71"/>
      <c r="G39" s="64" t="e">
        <f>VLOOKUP(C39,登録情報女子!$A$2:$O$1030,3,0)</f>
        <v>#N/A</v>
      </c>
      <c r="H39" s="116"/>
      <c r="I39" s="72"/>
      <c r="J39" s="119"/>
      <c r="K39" s="73"/>
      <c r="L39" s="116"/>
      <c r="M39" s="72"/>
      <c r="N39" s="119"/>
      <c r="O39" s="73"/>
      <c r="P39" s="206"/>
      <c r="Q39" s="207"/>
      <c r="R39" s="208"/>
      <c r="S39" s="209"/>
      <c r="T39" s="263"/>
      <c r="U39" s="255"/>
      <c r="V39" s="264"/>
      <c r="X39" s="9" t="str">
        <f t="shared" ca="1" si="0"/>
        <v/>
      </c>
      <c r="Y39" s="9" t="str">
        <f t="shared" ca="1" si="1"/>
        <v/>
      </c>
      <c r="Z39" s="9" t="e">
        <f t="shared" si="2"/>
        <v>#N/A</v>
      </c>
      <c r="AD39" s="9">
        <f t="shared" si="3"/>
        <v>0</v>
      </c>
      <c r="AG39" s="9">
        <f t="shared" si="4"/>
        <v>0</v>
      </c>
      <c r="AH39" s="9">
        <f t="shared" si="5"/>
        <v>0</v>
      </c>
      <c r="AI39" s="9">
        <f t="shared" si="6"/>
        <v>0</v>
      </c>
      <c r="AL39" s="9">
        <f t="shared" si="7"/>
        <v>0</v>
      </c>
      <c r="AM39" s="9">
        <f t="shared" si="8"/>
        <v>0</v>
      </c>
      <c r="AN39" s="9">
        <f t="shared" si="9"/>
        <v>0</v>
      </c>
      <c r="AQ39" s="9">
        <f t="shared" si="10"/>
        <v>0</v>
      </c>
      <c r="AR39" s="9">
        <f t="shared" si="11"/>
        <v>0</v>
      </c>
      <c r="AS39" s="9">
        <f t="shared" si="12"/>
        <v>0</v>
      </c>
      <c r="AV39" s="9">
        <f t="shared" si="13"/>
        <v>0</v>
      </c>
      <c r="AW39" s="9">
        <f t="shared" si="14"/>
        <v>0</v>
      </c>
      <c r="AY39" s="9" t="e">
        <f t="shared" si="15"/>
        <v>#N/A</v>
      </c>
      <c r="BA39" s="9">
        <f t="shared" si="16"/>
        <v>0</v>
      </c>
      <c r="BB39" s="9">
        <f t="shared" si="17"/>
        <v>0</v>
      </c>
      <c r="BC39" s="9">
        <f t="shared" si="18"/>
        <v>0</v>
      </c>
      <c r="BD39" s="9">
        <f t="shared" si="19"/>
        <v>0</v>
      </c>
      <c r="BE39" s="9">
        <f t="shared" si="20"/>
        <v>0</v>
      </c>
      <c r="BF39" s="9" t="e">
        <f t="shared" si="21"/>
        <v>#N/A</v>
      </c>
      <c r="BG39" s="9" t="e">
        <f t="shared" si="22"/>
        <v>#N/A</v>
      </c>
      <c r="BI39" s="9">
        <f t="shared" si="23"/>
        <v>0</v>
      </c>
      <c r="BJ39" s="9" t="e">
        <f t="shared" si="24"/>
        <v>#N/A</v>
      </c>
      <c r="BK39" s="9" t="e">
        <f t="shared" si="25"/>
        <v>#N/A</v>
      </c>
      <c r="BL39" s="9">
        <f t="shared" si="26"/>
        <v>0</v>
      </c>
      <c r="BM39" s="9">
        <f t="shared" si="27"/>
        <v>0</v>
      </c>
      <c r="BN39" s="9" t="e">
        <f t="shared" ca="1" si="28"/>
        <v>#N/A</v>
      </c>
      <c r="BO39" s="9" t="e">
        <f t="shared" si="29"/>
        <v>#N/A</v>
      </c>
      <c r="BQ39" s="9">
        <f>IF($C39="",0,IF(COUNTIF($C$10:$C39,$C39)=1,0,COLUMN()))</f>
        <v>0</v>
      </c>
      <c r="BR39" s="9" t="e">
        <f t="shared" si="30"/>
        <v>#N/A</v>
      </c>
      <c r="BS39" s="9">
        <f t="shared" si="31"/>
        <v>0</v>
      </c>
      <c r="BU39" s="9" t="e">
        <f t="shared" si="32"/>
        <v>#N/A</v>
      </c>
    </row>
    <row r="40" spans="1:73" ht="30.75" customHeight="1" x14ac:dyDescent="0.15">
      <c r="A40" s="9"/>
      <c r="B40" s="63">
        <v>31</v>
      </c>
      <c r="C40" s="115"/>
      <c r="D40" s="251" t="e">
        <f>VLOOKUP(C40,登録情報女子!$A$2:$O$1030,5,0)</f>
        <v>#N/A</v>
      </c>
      <c r="E40" s="251" t="e">
        <f>VLOOKUP(C40,登録情報女子!$A$2:$O$1030,7,0)</f>
        <v>#N/A</v>
      </c>
      <c r="F40" s="64"/>
      <c r="G40" s="64" t="e">
        <f>VLOOKUP(C40,登録情報女子!$A$2:$O$1030,3,0)</f>
        <v>#N/A</v>
      </c>
      <c r="H40" s="115"/>
      <c r="I40" s="68"/>
      <c r="J40" s="118"/>
      <c r="K40" s="69"/>
      <c r="L40" s="115"/>
      <c r="M40" s="68"/>
      <c r="N40" s="118"/>
      <c r="O40" s="69"/>
      <c r="P40" s="202"/>
      <c r="Q40" s="203"/>
      <c r="R40" s="204"/>
      <c r="S40" s="205"/>
      <c r="T40" s="261"/>
      <c r="U40" s="254"/>
      <c r="V40" s="262"/>
      <c r="X40" s="9" t="str">
        <f t="shared" ca="1" si="0"/>
        <v/>
      </c>
      <c r="Y40" s="9" t="str">
        <f t="shared" ca="1" si="1"/>
        <v/>
      </c>
      <c r="Z40" s="9" t="e">
        <f t="shared" si="2"/>
        <v>#N/A</v>
      </c>
      <c r="AD40" s="9">
        <f t="shared" si="3"/>
        <v>0</v>
      </c>
      <c r="AG40" s="9">
        <f t="shared" si="4"/>
        <v>0</v>
      </c>
      <c r="AH40" s="9">
        <f t="shared" si="5"/>
        <v>0</v>
      </c>
      <c r="AI40" s="9">
        <f t="shared" si="6"/>
        <v>0</v>
      </c>
      <c r="AL40" s="9">
        <f t="shared" si="7"/>
        <v>0</v>
      </c>
      <c r="AM40" s="9">
        <f t="shared" si="8"/>
        <v>0</v>
      </c>
      <c r="AN40" s="9">
        <f t="shared" si="9"/>
        <v>0</v>
      </c>
      <c r="AQ40" s="9">
        <f t="shared" si="10"/>
        <v>0</v>
      </c>
      <c r="AR40" s="9">
        <f t="shared" si="11"/>
        <v>0</v>
      </c>
      <c r="AS40" s="9">
        <f t="shared" si="12"/>
        <v>0</v>
      </c>
      <c r="AV40" s="9">
        <f t="shared" si="13"/>
        <v>0</v>
      </c>
      <c r="AW40" s="9">
        <f t="shared" si="14"/>
        <v>0</v>
      </c>
      <c r="AY40" s="9" t="e">
        <f t="shared" si="15"/>
        <v>#N/A</v>
      </c>
      <c r="BA40" s="9">
        <f t="shared" si="16"/>
        <v>0</v>
      </c>
      <c r="BB40" s="9">
        <f t="shared" si="17"/>
        <v>0</v>
      </c>
      <c r="BC40" s="9">
        <f t="shared" si="18"/>
        <v>0</v>
      </c>
      <c r="BD40" s="9">
        <f t="shared" si="19"/>
        <v>0</v>
      </c>
      <c r="BE40" s="9">
        <f t="shared" si="20"/>
        <v>0</v>
      </c>
      <c r="BF40" s="9" t="e">
        <f t="shared" si="21"/>
        <v>#N/A</v>
      </c>
      <c r="BG40" s="9" t="e">
        <f t="shared" si="22"/>
        <v>#N/A</v>
      </c>
      <c r="BI40" s="9">
        <f t="shared" si="23"/>
        <v>0</v>
      </c>
      <c r="BJ40" s="9" t="e">
        <f t="shared" si="24"/>
        <v>#N/A</v>
      </c>
      <c r="BK40" s="9" t="e">
        <f t="shared" si="25"/>
        <v>#N/A</v>
      </c>
      <c r="BL40" s="9">
        <f t="shared" si="26"/>
        <v>0</v>
      </c>
      <c r="BM40" s="9">
        <f t="shared" si="27"/>
        <v>0</v>
      </c>
      <c r="BN40" s="9" t="e">
        <f t="shared" ca="1" si="28"/>
        <v>#N/A</v>
      </c>
      <c r="BO40" s="9" t="e">
        <f t="shared" si="29"/>
        <v>#N/A</v>
      </c>
      <c r="BQ40" s="9">
        <f>IF($C40="",0,IF(COUNTIF($C$10:$C40,$C40)=1,0,COLUMN()))</f>
        <v>0</v>
      </c>
      <c r="BR40" s="9" t="e">
        <f t="shared" si="30"/>
        <v>#N/A</v>
      </c>
      <c r="BS40" s="9">
        <f t="shared" si="31"/>
        <v>0</v>
      </c>
      <c r="BU40" s="9" t="e">
        <f t="shared" si="32"/>
        <v>#N/A</v>
      </c>
    </row>
    <row r="41" spans="1:73" ht="30.75" customHeight="1" x14ac:dyDescent="0.15">
      <c r="A41" s="9"/>
      <c r="B41" s="67">
        <v>32</v>
      </c>
      <c r="C41" s="115"/>
      <c r="D41" s="251" t="e">
        <f>VLOOKUP(C41,登録情報女子!$A$2:$O$1030,5,0)</f>
        <v>#N/A</v>
      </c>
      <c r="E41" s="251" t="e">
        <f>VLOOKUP(C41,登録情報女子!$A$2:$O$1030,7,0)</f>
        <v>#N/A</v>
      </c>
      <c r="F41" s="64"/>
      <c r="G41" s="64" t="e">
        <f>VLOOKUP(C41,登録情報女子!$A$2:$O$1030,3,0)</f>
        <v>#N/A</v>
      </c>
      <c r="H41" s="115"/>
      <c r="I41" s="68"/>
      <c r="J41" s="118"/>
      <c r="K41" s="69"/>
      <c r="L41" s="115"/>
      <c r="M41" s="68"/>
      <c r="N41" s="118"/>
      <c r="O41" s="69"/>
      <c r="P41" s="202"/>
      <c r="Q41" s="203"/>
      <c r="R41" s="204"/>
      <c r="S41" s="205"/>
      <c r="T41" s="261"/>
      <c r="U41" s="254"/>
      <c r="V41" s="262"/>
      <c r="X41" s="9" t="str">
        <f t="shared" ca="1" si="0"/>
        <v/>
      </c>
      <c r="Y41" s="9" t="str">
        <f t="shared" ca="1" si="1"/>
        <v/>
      </c>
      <c r="Z41" s="9" t="e">
        <f t="shared" si="2"/>
        <v>#N/A</v>
      </c>
      <c r="AD41" s="9">
        <f t="shared" si="3"/>
        <v>0</v>
      </c>
      <c r="AG41" s="9">
        <f t="shared" si="4"/>
        <v>0</v>
      </c>
      <c r="AH41" s="9">
        <f t="shared" si="5"/>
        <v>0</v>
      </c>
      <c r="AI41" s="9">
        <f t="shared" si="6"/>
        <v>0</v>
      </c>
      <c r="AL41" s="9">
        <f t="shared" si="7"/>
        <v>0</v>
      </c>
      <c r="AM41" s="9">
        <f t="shared" si="8"/>
        <v>0</v>
      </c>
      <c r="AN41" s="9">
        <f t="shared" si="9"/>
        <v>0</v>
      </c>
      <c r="AQ41" s="9">
        <f t="shared" si="10"/>
        <v>0</v>
      </c>
      <c r="AR41" s="9">
        <f t="shared" si="11"/>
        <v>0</v>
      </c>
      <c r="AS41" s="9">
        <f t="shared" si="12"/>
        <v>0</v>
      </c>
      <c r="AV41" s="9">
        <f t="shared" si="13"/>
        <v>0</v>
      </c>
      <c r="AW41" s="9">
        <f t="shared" si="14"/>
        <v>0</v>
      </c>
      <c r="AY41" s="9" t="e">
        <f t="shared" si="15"/>
        <v>#N/A</v>
      </c>
      <c r="BA41" s="9">
        <f t="shared" si="16"/>
        <v>0</v>
      </c>
      <c r="BB41" s="9">
        <f t="shared" si="17"/>
        <v>0</v>
      </c>
      <c r="BC41" s="9">
        <f t="shared" si="18"/>
        <v>0</v>
      </c>
      <c r="BD41" s="9">
        <f t="shared" si="19"/>
        <v>0</v>
      </c>
      <c r="BE41" s="9">
        <f t="shared" si="20"/>
        <v>0</v>
      </c>
      <c r="BF41" s="9" t="e">
        <f t="shared" si="21"/>
        <v>#N/A</v>
      </c>
      <c r="BG41" s="9" t="e">
        <f t="shared" si="22"/>
        <v>#N/A</v>
      </c>
      <c r="BI41" s="9">
        <f t="shared" si="23"/>
        <v>0</v>
      </c>
      <c r="BJ41" s="9" t="e">
        <f t="shared" si="24"/>
        <v>#N/A</v>
      </c>
      <c r="BK41" s="9" t="e">
        <f t="shared" si="25"/>
        <v>#N/A</v>
      </c>
      <c r="BL41" s="9">
        <f t="shared" si="26"/>
        <v>0</v>
      </c>
      <c r="BM41" s="9">
        <f t="shared" si="27"/>
        <v>0</v>
      </c>
      <c r="BN41" s="9" t="e">
        <f t="shared" ca="1" si="28"/>
        <v>#N/A</v>
      </c>
      <c r="BO41" s="9" t="e">
        <f t="shared" si="29"/>
        <v>#N/A</v>
      </c>
      <c r="BQ41" s="9">
        <f>IF($C41="",0,IF(COUNTIF($C$10:$C41,$C41)=1,0,COLUMN()))</f>
        <v>0</v>
      </c>
      <c r="BR41" s="9" t="e">
        <f t="shared" si="30"/>
        <v>#N/A</v>
      </c>
      <c r="BS41" s="9">
        <f t="shared" si="31"/>
        <v>0</v>
      </c>
      <c r="BU41" s="9" t="e">
        <f t="shared" si="32"/>
        <v>#N/A</v>
      </c>
    </row>
    <row r="42" spans="1:73" ht="30.75" customHeight="1" x14ac:dyDescent="0.15">
      <c r="A42" s="9"/>
      <c r="B42" s="67">
        <v>33</v>
      </c>
      <c r="C42" s="115"/>
      <c r="D42" s="251" t="e">
        <f>VLOOKUP(C42,登録情報女子!$A$2:$O$1030,5,0)</f>
        <v>#N/A</v>
      </c>
      <c r="E42" s="251" t="e">
        <f>VLOOKUP(C42,登録情報女子!$A$2:$O$1030,7,0)</f>
        <v>#N/A</v>
      </c>
      <c r="F42" s="64"/>
      <c r="G42" s="64" t="e">
        <f>VLOOKUP(C42,登録情報女子!$A$2:$O$1030,3,0)</f>
        <v>#N/A</v>
      </c>
      <c r="H42" s="115"/>
      <c r="I42" s="68"/>
      <c r="J42" s="118"/>
      <c r="K42" s="69"/>
      <c r="L42" s="115"/>
      <c r="M42" s="68"/>
      <c r="N42" s="118"/>
      <c r="O42" s="69"/>
      <c r="P42" s="202"/>
      <c r="Q42" s="203"/>
      <c r="R42" s="204"/>
      <c r="S42" s="205"/>
      <c r="T42" s="261"/>
      <c r="U42" s="254"/>
      <c r="V42" s="262"/>
      <c r="X42" s="9" t="str">
        <f t="shared" ref="X42:X73" ca="1" si="33">IF($C42="","",IF(ISNA(VLOOKUP($C42,INDIRECT($AD$3),2,0))=TRUE,"",VLOOKUP($C42,INDIRECT($AD$3),2,0)))</f>
        <v/>
      </c>
      <c r="Y42" s="9" t="str">
        <f t="shared" ref="Y42:Y73" ca="1" si="34">IF($C42="","",IF(ISNA(VLOOKUP($C42,INDIRECT($AD$3),3,0))=TRUE,"",VLOOKUP($C42,INDIRECT($AD$3),3,0)))</f>
        <v/>
      </c>
      <c r="Z42" s="9" t="e">
        <f t="shared" ref="Z42:Z73" si="35">IF($AY42="","",ROW())</f>
        <v>#N/A</v>
      </c>
      <c r="AD42" s="9">
        <f t="shared" ref="AD42:AD73" si="36">IF($H42="",0,1)</f>
        <v>0</v>
      </c>
      <c r="AG42" s="9">
        <f t="shared" ref="AG42:AG73" si="37">IF($J42="",0,1)</f>
        <v>0</v>
      </c>
      <c r="AH42" s="9">
        <f t="shared" ref="AH42:AH73" si="38">IF(RIGHT($J42,2)="++",VALUE(LEFT($J42,4)&amp;"00"),IF(RIGHT($J42,1)="+",VALUE(LEFT($J42,5)&amp;"0"),VALUE($J42)))</f>
        <v>0</v>
      </c>
      <c r="AI42" s="9">
        <f t="shared" ref="AI42:AI73" si="39">IF($L42="",0,1)</f>
        <v>0</v>
      </c>
      <c r="AL42" s="9">
        <f t="shared" ref="AL42:AL73" si="40">IF($N42="",0,1)</f>
        <v>0</v>
      </c>
      <c r="AM42" s="9">
        <f t="shared" ref="AM42:AM73" si="41">IF(RIGHT($N42,2)="++",VALUE(LEFT($N42,4)&amp;"00"),IF(RIGHT($N42,1)="+",VALUE(LEFT($N42,5)&amp;"0"),VALUE($N42)))</f>
        <v>0</v>
      </c>
      <c r="AN42" s="9">
        <f t="shared" ref="AN42:AN73" si="42">IF($P42="",0,1)</f>
        <v>0</v>
      </c>
      <c r="AQ42" s="9">
        <f t="shared" ref="AQ42:AQ73" si="43">IF($R42="",0,1)</f>
        <v>0</v>
      </c>
      <c r="AR42" s="9">
        <f t="shared" ref="AR42:AR73" si="44">IF(RIGHT($R42,2)="++",VALUE(LEFT($R42,4)&amp;"00"),IF(RIGHT($R42,1)="+",VALUE(LEFT($R42,5)&amp;"0"),VALUE($R42)))</f>
        <v>0</v>
      </c>
      <c r="AS42" s="9">
        <f t="shared" ref="AS42:AS73" si="45">IF($T42="",0,1)</f>
        <v>0</v>
      </c>
      <c r="AV42" s="9">
        <f t="shared" ref="AV42:AV73" si="46">IF($V42="",0,1)</f>
        <v>0</v>
      </c>
      <c r="AW42" s="9">
        <f t="shared" ref="AW42:AW73" si="47">IF(RIGHT($V42,2)="++",VALUE(LEFT($V42,4)&amp;"00"),IF(RIGHT($V42,1)="+",VALUE(LEFT($V42,5)&amp;"0"),VALUE($V42)))</f>
        <v>0</v>
      </c>
      <c r="AY42" s="9" t="e">
        <f t="shared" ref="AY42:AY73" si="48">IF(MAX(BA42:BS42)=0,"",IF(MAX(BA42:BS42)=COLUMN(BN42),ADDRESS(ROW(),COLUMN(BU42),4),ADDRESS(6,MAX(BA42:BS42),4)))</f>
        <v>#N/A</v>
      </c>
      <c r="BA42" s="9">
        <f t="shared" ref="BA42:BA73" si="49">IF(ISNUMBER($AH42)=TRUE,0,COLUMN())</f>
        <v>0</v>
      </c>
      <c r="BB42" s="9">
        <f t="shared" ref="BB42:BB73" si="50">IF(ISNUMBER($AM42)=TRUE,0,COLUMN())</f>
        <v>0</v>
      </c>
      <c r="BC42" s="9">
        <f t="shared" ref="BC42:BC73" si="51">IF(ISNUMBER($AR42)=TRUE,0,COLUMN())</f>
        <v>0</v>
      </c>
      <c r="BD42" s="9">
        <f t="shared" ref="BD42:BD73" si="52">IF(ISNUMBER($AW42)=TRUE,0,COLUMN())</f>
        <v>0</v>
      </c>
      <c r="BE42" s="9">
        <f t="shared" ref="BE42:BE73" si="53">IF(AND($C42&lt;&gt;"",$C41=""),COLUMN(),0)</f>
        <v>0</v>
      </c>
      <c r="BF42" s="9" t="e">
        <f t="shared" ref="BF42:BF73" si="54">IF(OR($C42="",$D42=""),0,IF(OR(AND($AG42=0,$AD42=1),AND($AL42=0,$AI42=1),AND($AQ42=0,$AN42=1),AND($AV42=0,$AS42=1)),COLUMN(),0))</f>
        <v>#N/A</v>
      </c>
      <c r="BG42" s="9" t="e">
        <f t="shared" ref="BG42:BG73" si="55">IF(AND(E42="1",AE42+AJ42=2,OR(I42=0,M42=0)),COLUMN(),0)</f>
        <v>#N/A</v>
      </c>
      <c r="BI42" s="9">
        <f t="shared" ref="BI42:BI73" si="56">IF(OR(AND($AD42+$AI42+$AN42+$AS42=2,$H42=$L42),AND($AD42+$AI42+$AN42+$AS42=3,OR($H42=$L42,$H42=$P42,$L42=$P42)),AND($AD42+$AI42+$AN42+$AS42=4,OR($H42=$L42,$H42=$P42,$H42=$T42,$L42=$P42,$L42=$T42,$P42=$T42))),COLUMN(),0)</f>
        <v>0</v>
      </c>
      <c r="BJ42" s="9" t="e">
        <f t="shared" ref="BJ42:BJ73" si="57">IF(OR($C42="",$D42=""),0,IF(OR(AND($AG42=1,$AD42=0),AND($AL42=1,$AI42=0),AND($AQ42=1,$AN42=0),AND($AV42=1,$AS42=0)),COLUMN(),0))</f>
        <v>#N/A</v>
      </c>
      <c r="BK42" s="9" t="e">
        <f t="shared" ref="BK42:BK73" si="58">IF(AND($C42&lt;&gt;"",$D42&lt;&gt;"",$H42="",$J42=""),COLUMN(),0)</f>
        <v>#N/A</v>
      </c>
      <c r="BL42" s="9">
        <f t="shared" ref="BL42:BL73" si="59">IF(OR(AND($AD42=0,$AI42+$AN42+$AS42&gt;0),AND($AI42=0,$AN42+$AS42&gt;0),AND($AN42=0,$AS42&gt;0)),COLUMN(),0)</f>
        <v>0</v>
      </c>
      <c r="BM42" s="9">
        <f t="shared" ref="BM42:BM73" si="60">IF($C42="",0,IF($Y42=$X$4,0,COLUMN()))</f>
        <v>0</v>
      </c>
      <c r="BN42" s="9" t="e">
        <f t="shared" ref="BN42:BN73" ca="1" si="61">IF($X42=LEFT($D42,1),0,COLUMN())</f>
        <v>#N/A</v>
      </c>
      <c r="BO42" s="9" t="e">
        <f t="shared" ref="BO42:BO73" si="62">IF(AND($D42="",OR($C42&lt;&gt;"",$AD42=1,$AG42=1)),COLUMN(),0)</f>
        <v>#N/A</v>
      </c>
      <c r="BQ42" s="9">
        <f>IF($C42="",0,IF(COUNTIF($C$10:$C42,$C42)=1,0,COLUMN()))</f>
        <v>0</v>
      </c>
      <c r="BR42" s="9" t="e">
        <f t="shared" ref="BR42:BR73" si="63">IF(AND($C42="",OR($D42&lt;&gt;"",$AD42=1,$AG42=1,$AI42=1,$AL42=1,$AN42=1,$AQ42=1,$AS42=1,$AV42=1)),COLUMN(),0)</f>
        <v>#N/A</v>
      </c>
      <c r="BS42" s="9">
        <f t="shared" ref="BS42:BS73" si="64">IF(AND($C42&lt;&gt;"",$B$4=""),COLUMN(),0)</f>
        <v>0</v>
      </c>
      <c r="BU42" s="9" t="e">
        <f t="shared" ref="BU42:BU73" si="65">C42&amp;"の選手は"&amp;D42&amp;"ではありません。"</f>
        <v>#N/A</v>
      </c>
    </row>
    <row r="43" spans="1:73" ht="30.75" customHeight="1" x14ac:dyDescent="0.15">
      <c r="A43" s="9"/>
      <c r="B43" s="67">
        <v>34</v>
      </c>
      <c r="C43" s="115"/>
      <c r="D43" s="251" t="e">
        <f>VLOOKUP(C43,登録情報女子!$A$2:$O$1030,5,0)</f>
        <v>#N/A</v>
      </c>
      <c r="E43" s="251" t="e">
        <f>VLOOKUP(C43,登録情報女子!$A$2:$O$1030,7,0)</f>
        <v>#N/A</v>
      </c>
      <c r="F43" s="64"/>
      <c r="G43" s="64" t="e">
        <f>VLOOKUP(C43,登録情報女子!$A$2:$O$1030,3,0)</f>
        <v>#N/A</v>
      </c>
      <c r="H43" s="115"/>
      <c r="I43" s="68"/>
      <c r="J43" s="118"/>
      <c r="K43" s="69"/>
      <c r="L43" s="115"/>
      <c r="M43" s="68"/>
      <c r="N43" s="118"/>
      <c r="O43" s="69"/>
      <c r="P43" s="202"/>
      <c r="Q43" s="203"/>
      <c r="R43" s="204"/>
      <c r="S43" s="205"/>
      <c r="T43" s="261"/>
      <c r="U43" s="254"/>
      <c r="V43" s="262"/>
      <c r="X43" s="9" t="str">
        <f t="shared" ca="1" si="33"/>
        <v/>
      </c>
      <c r="Y43" s="9" t="str">
        <f t="shared" ca="1" si="34"/>
        <v/>
      </c>
      <c r="Z43" s="9" t="e">
        <f t="shared" si="35"/>
        <v>#N/A</v>
      </c>
      <c r="AD43" s="9">
        <f t="shared" si="36"/>
        <v>0</v>
      </c>
      <c r="AG43" s="9">
        <f t="shared" si="37"/>
        <v>0</v>
      </c>
      <c r="AH43" s="9">
        <f t="shared" si="38"/>
        <v>0</v>
      </c>
      <c r="AI43" s="9">
        <f t="shared" si="39"/>
        <v>0</v>
      </c>
      <c r="AL43" s="9">
        <f t="shared" si="40"/>
        <v>0</v>
      </c>
      <c r="AM43" s="9">
        <f t="shared" si="41"/>
        <v>0</v>
      </c>
      <c r="AN43" s="9">
        <f t="shared" si="42"/>
        <v>0</v>
      </c>
      <c r="AQ43" s="9">
        <f t="shared" si="43"/>
        <v>0</v>
      </c>
      <c r="AR43" s="9">
        <f t="shared" si="44"/>
        <v>0</v>
      </c>
      <c r="AS43" s="9">
        <f t="shared" si="45"/>
        <v>0</v>
      </c>
      <c r="AV43" s="9">
        <f t="shared" si="46"/>
        <v>0</v>
      </c>
      <c r="AW43" s="9">
        <f t="shared" si="47"/>
        <v>0</v>
      </c>
      <c r="AY43" s="9" t="e">
        <f t="shared" si="48"/>
        <v>#N/A</v>
      </c>
      <c r="BA43" s="9">
        <f t="shared" si="49"/>
        <v>0</v>
      </c>
      <c r="BB43" s="9">
        <f t="shared" si="50"/>
        <v>0</v>
      </c>
      <c r="BC43" s="9">
        <f t="shared" si="51"/>
        <v>0</v>
      </c>
      <c r="BD43" s="9">
        <f t="shared" si="52"/>
        <v>0</v>
      </c>
      <c r="BE43" s="9">
        <f t="shared" si="53"/>
        <v>0</v>
      </c>
      <c r="BF43" s="9" t="e">
        <f t="shared" si="54"/>
        <v>#N/A</v>
      </c>
      <c r="BG43" s="9" t="e">
        <f t="shared" si="55"/>
        <v>#N/A</v>
      </c>
      <c r="BI43" s="9">
        <f t="shared" si="56"/>
        <v>0</v>
      </c>
      <c r="BJ43" s="9" t="e">
        <f t="shared" si="57"/>
        <v>#N/A</v>
      </c>
      <c r="BK43" s="9" t="e">
        <f t="shared" si="58"/>
        <v>#N/A</v>
      </c>
      <c r="BL43" s="9">
        <f t="shared" si="59"/>
        <v>0</v>
      </c>
      <c r="BM43" s="9">
        <f t="shared" si="60"/>
        <v>0</v>
      </c>
      <c r="BN43" s="9" t="e">
        <f t="shared" ca="1" si="61"/>
        <v>#N/A</v>
      </c>
      <c r="BO43" s="9" t="e">
        <f t="shared" si="62"/>
        <v>#N/A</v>
      </c>
      <c r="BQ43" s="9">
        <f>IF($C43="",0,IF(COUNTIF($C$10:$C43,$C43)=1,0,COLUMN()))</f>
        <v>0</v>
      </c>
      <c r="BR43" s="9" t="e">
        <f t="shared" si="63"/>
        <v>#N/A</v>
      </c>
      <c r="BS43" s="9">
        <f t="shared" si="64"/>
        <v>0</v>
      </c>
      <c r="BU43" s="9" t="e">
        <f t="shared" si="65"/>
        <v>#N/A</v>
      </c>
    </row>
    <row r="44" spans="1:73" ht="30.75" customHeight="1" x14ac:dyDescent="0.15">
      <c r="A44" s="9"/>
      <c r="B44" s="67">
        <v>35</v>
      </c>
      <c r="C44" s="115"/>
      <c r="D44" s="251" t="e">
        <f>VLOOKUP(C44,登録情報女子!$A$2:$O$1030,5,0)</f>
        <v>#N/A</v>
      </c>
      <c r="E44" s="251" t="e">
        <f>VLOOKUP(C44,登録情報女子!$A$2:$O$1030,7,0)</f>
        <v>#N/A</v>
      </c>
      <c r="F44" s="64"/>
      <c r="G44" s="64" t="e">
        <f>VLOOKUP(C44,登録情報女子!$A$2:$O$1030,3,0)</f>
        <v>#N/A</v>
      </c>
      <c r="H44" s="115"/>
      <c r="I44" s="68"/>
      <c r="J44" s="118"/>
      <c r="K44" s="69"/>
      <c r="L44" s="115"/>
      <c r="M44" s="68"/>
      <c r="N44" s="118"/>
      <c r="O44" s="69"/>
      <c r="P44" s="202"/>
      <c r="Q44" s="203"/>
      <c r="R44" s="204"/>
      <c r="S44" s="205"/>
      <c r="T44" s="261"/>
      <c r="U44" s="254"/>
      <c r="V44" s="262"/>
      <c r="X44" s="9" t="str">
        <f t="shared" ca="1" si="33"/>
        <v/>
      </c>
      <c r="Y44" s="9" t="str">
        <f t="shared" ca="1" si="34"/>
        <v/>
      </c>
      <c r="Z44" s="9" t="e">
        <f t="shared" si="35"/>
        <v>#N/A</v>
      </c>
      <c r="AD44" s="9">
        <f t="shared" si="36"/>
        <v>0</v>
      </c>
      <c r="AG44" s="9">
        <f t="shared" si="37"/>
        <v>0</v>
      </c>
      <c r="AH44" s="9">
        <f t="shared" si="38"/>
        <v>0</v>
      </c>
      <c r="AI44" s="9">
        <f t="shared" si="39"/>
        <v>0</v>
      </c>
      <c r="AL44" s="9">
        <f t="shared" si="40"/>
        <v>0</v>
      </c>
      <c r="AM44" s="9">
        <f t="shared" si="41"/>
        <v>0</v>
      </c>
      <c r="AN44" s="9">
        <f t="shared" si="42"/>
        <v>0</v>
      </c>
      <c r="AQ44" s="9">
        <f t="shared" si="43"/>
        <v>0</v>
      </c>
      <c r="AR44" s="9">
        <f t="shared" si="44"/>
        <v>0</v>
      </c>
      <c r="AS44" s="9">
        <f t="shared" si="45"/>
        <v>0</v>
      </c>
      <c r="AV44" s="9">
        <f t="shared" si="46"/>
        <v>0</v>
      </c>
      <c r="AW44" s="9">
        <f t="shared" si="47"/>
        <v>0</v>
      </c>
      <c r="AY44" s="9" t="e">
        <f t="shared" si="48"/>
        <v>#N/A</v>
      </c>
      <c r="BA44" s="9">
        <f t="shared" si="49"/>
        <v>0</v>
      </c>
      <c r="BB44" s="9">
        <f t="shared" si="50"/>
        <v>0</v>
      </c>
      <c r="BC44" s="9">
        <f t="shared" si="51"/>
        <v>0</v>
      </c>
      <c r="BD44" s="9">
        <f t="shared" si="52"/>
        <v>0</v>
      </c>
      <c r="BE44" s="9">
        <f t="shared" si="53"/>
        <v>0</v>
      </c>
      <c r="BF44" s="9" t="e">
        <f t="shared" si="54"/>
        <v>#N/A</v>
      </c>
      <c r="BG44" s="9" t="e">
        <f t="shared" si="55"/>
        <v>#N/A</v>
      </c>
      <c r="BI44" s="9">
        <f t="shared" si="56"/>
        <v>0</v>
      </c>
      <c r="BJ44" s="9" t="e">
        <f t="shared" si="57"/>
        <v>#N/A</v>
      </c>
      <c r="BK44" s="9" t="e">
        <f t="shared" si="58"/>
        <v>#N/A</v>
      </c>
      <c r="BL44" s="9">
        <f t="shared" si="59"/>
        <v>0</v>
      </c>
      <c r="BM44" s="9">
        <f t="shared" si="60"/>
        <v>0</v>
      </c>
      <c r="BN44" s="9" t="e">
        <f t="shared" ca="1" si="61"/>
        <v>#N/A</v>
      </c>
      <c r="BO44" s="9" t="e">
        <f t="shared" si="62"/>
        <v>#N/A</v>
      </c>
      <c r="BQ44" s="9">
        <f>IF($C44="",0,IF(COUNTIF($C$10:$C44,$C44)=1,0,COLUMN()))</f>
        <v>0</v>
      </c>
      <c r="BR44" s="9" t="e">
        <f t="shared" si="63"/>
        <v>#N/A</v>
      </c>
      <c r="BS44" s="9">
        <f t="shared" si="64"/>
        <v>0</v>
      </c>
      <c r="BU44" s="9" t="e">
        <f t="shared" si="65"/>
        <v>#N/A</v>
      </c>
    </row>
    <row r="45" spans="1:73" ht="30.75" customHeight="1" x14ac:dyDescent="0.15">
      <c r="A45" s="9"/>
      <c r="B45" s="67">
        <v>36</v>
      </c>
      <c r="C45" s="115"/>
      <c r="D45" s="251" t="e">
        <f>VLOOKUP(C45,登録情報女子!$A$2:$O$1030,5,0)</f>
        <v>#N/A</v>
      </c>
      <c r="E45" s="251" t="e">
        <f>VLOOKUP(C45,登録情報女子!$A$2:$O$1030,7,0)</f>
        <v>#N/A</v>
      </c>
      <c r="F45" s="64"/>
      <c r="G45" s="64" t="e">
        <f>VLOOKUP(C45,登録情報女子!$A$2:$O$1030,3,0)</f>
        <v>#N/A</v>
      </c>
      <c r="H45" s="115"/>
      <c r="I45" s="68"/>
      <c r="J45" s="118"/>
      <c r="K45" s="69"/>
      <c r="L45" s="115"/>
      <c r="M45" s="68"/>
      <c r="N45" s="118"/>
      <c r="O45" s="69"/>
      <c r="P45" s="202"/>
      <c r="Q45" s="203"/>
      <c r="R45" s="204"/>
      <c r="S45" s="205"/>
      <c r="T45" s="261"/>
      <c r="U45" s="254"/>
      <c r="V45" s="262"/>
      <c r="X45" s="9" t="str">
        <f t="shared" ca="1" si="33"/>
        <v/>
      </c>
      <c r="Y45" s="9" t="str">
        <f t="shared" ca="1" si="34"/>
        <v/>
      </c>
      <c r="Z45" s="9" t="e">
        <f t="shared" si="35"/>
        <v>#N/A</v>
      </c>
      <c r="AD45" s="9">
        <f t="shared" si="36"/>
        <v>0</v>
      </c>
      <c r="AG45" s="9">
        <f t="shared" si="37"/>
        <v>0</v>
      </c>
      <c r="AH45" s="9">
        <f t="shared" si="38"/>
        <v>0</v>
      </c>
      <c r="AI45" s="9">
        <f t="shared" si="39"/>
        <v>0</v>
      </c>
      <c r="AL45" s="9">
        <f t="shared" si="40"/>
        <v>0</v>
      </c>
      <c r="AM45" s="9">
        <f t="shared" si="41"/>
        <v>0</v>
      </c>
      <c r="AN45" s="9">
        <f t="shared" si="42"/>
        <v>0</v>
      </c>
      <c r="AQ45" s="9">
        <f t="shared" si="43"/>
        <v>0</v>
      </c>
      <c r="AR45" s="9">
        <f t="shared" si="44"/>
        <v>0</v>
      </c>
      <c r="AS45" s="9">
        <f t="shared" si="45"/>
        <v>0</v>
      </c>
      <c r="AV45" s="9">
        <f t="shared" si="46"/>
        <v>0</v>
      </c>
      <c r="AW45" s="9">
        <f t="shared" si="47"/>
        <v>0</v>
      </c>
      <c r="AY45" s="9" t="e">
        <f t="shared" si="48"/>
        <v>#N/A</v>
      </c>
      <c r="BA45" s="9">
        <f t="shared" si="49"/>
        <v>0</v>
      </c>
      <c r="BB45" s="9">
        <f t="shared" si="50"/>
        <v>0</v>
      </c>
      <c r="BC45" s="9">
        <f t="shared" si="51"/>
        <v>0</v>
      </c>
      <c r="BD45" s="9">
        <f t="shared" si="52"/>
        <v>0</v>
      </c>
      <c r="BE45" s="9">
        <f t="shared" si="53"/>
        <v>0</v>
      </c>
      <c r="BF45" s="9" t="e">
        <f t="shared" si="54"/>
        <v>#N/A</v>
      </c>
      <c r="BG45" s="9" t="e">
        <f t="shared" si="55"/>
        <v>#N/A</v>
      </c>
      <c r="BI45" s="9">
        <f t="shared" si="56"/>
        <v>0</v>
      </c>
      <c r="BJ45" s="9" t="e">
        <f t="shared" si="57"/>
        <v>#N/A</v>
      </c>
      <c r="BK45" s="9" t="e">
        <f t="shared" si="58"/>
        <v>#N/A</v>
      </c>
      <c r="BL45" s="9">
        <f t="shared" si="59"/>
        <v>0</v>
      </c>
      <c r="BM45" s="9">
        <f t="shared" si="60"/>
        <v>0</v>
      </c>
      <c r="BN45" s="9" t="e">
        <f t="shared" ca="1" si="61"/>
        <v>#N/A</v>
      </c>
      <c r="BO45" s="9" t="e">
        <f t="shared" si="62"/>
        <v>#N/A</v>
      </c>
      <c r="BQ45" s="9">
        <f>IF($C45="",0,IF(COUNTIF($C$10:$C45,$C45)=1,0,COLUMN()))</f>
        <v>0</v>
      </c>
      <c r="BR45" s="9" t="e">
        <f t="shared" si="63"/>
        <v>#N/A</v>
      </c>
      <c r="BS45" s="9">
        <f t="shared" si="64"/>
        <v>0</v>
      </c>
      <c r="BU45" s="9" t="e">
        <f t="shared" si="65"/>
        <v>#N/A</v>
      </c>
    </row>
    <row r="46" spans="1:73" ht="30.75" customHeight="1" x14ac:dyDescent="0.15">
      <c r="A46" s="9"/>
      <c r="B46" s="67">
        <v>37</v>
      </c>
      <c r="C46" s="115"/>
      <c r="D46" s="251" t="e">
        <f>VLOOKUP(C46,登録情報女子!$A$2:$O$1030,5,0)</f>
        <v>#N/A</v>
      </c>
      <c r="E46" s="251" t="e">
        <f>VLOOKUP(C46,登録情報女子!$A$2:$O$1030,7,0)</f>
        <v>#N/A</v>
      </c>
      <c r="F46" s="64"/>
      <c r="G46" s="64" t="e">
        <f>VLOOKUP(C46,登録情報女子!$A$2:$O$1030,3,0)</f>
        <v>#N/A</v>
      </c>
      <c r="H46" s="115"/>
      <c r="I46" s="68"/>
      <c r="J46" s="118"/>
      <c r="K46" s="69"/>
      <c r="L46" s="115"/>
      <c r="M46" s="68"/>
      <c r="N46" s="118"/>
      <c r="O46" s="69"/>
      <c r="P46" s="202"/>
      <c r="Q46" s="203"/>
      <c r="R46" s="204"/>
      <c r="S46" s="205"/>
      <c r="T46" s="261"/>
      <c r="U46" s="254"/>
      <c r="V46" s="262"/>
      <c r="X46" s="9" t="str">
        <f t="shared" ca="1" si="33"/>
        <v/>
      </c>
      <c r="Y46" s="9" t="str">
        <f t="shared" ca="1" si="34"/>
        <v/>
      </c>
      <c r="Z46" s="9" t="e">
        <f t="shared" si="35"/>
        <v>#N/A</v>
      </c>
      <c r="AD46" s="9">
        <f t="shared" si="36"/>
        <v>0</v>
      </c>
      <c r="AG46" s="9">
        <f t="shared" si="37"/>
        <v>0</v>
      </c>
      <c r="AH46" s="9">
        <f t="shared" si="38"/>
        <v>0</v>
      </c>
      <c r="AI46" s="9">
        <f t="shared" si="39"/>
        <v>0</v>
      </c>
      <c r="AL46" s="9">
        <f t="shared" si="40"/>
        <v>0</v>
      </c>
      <c r="AM46" s="9">
        <f t="shared" si="41"/>
        <v>0</v>
      </c>
      <c r="AN46" s="9">
        <f t="shared" si="42"/>
        <v>0</v>
      </c>
      <c r="AQ46" s="9">
        <f t="shared" si="43"/>
        <v>0</v>
      </c>
      <c r="AR46" s="9">
        <f t="shared" si="44"/>
        <v>0</v>
      </c>
      <c r="AS46" s="9">
        <f t="shared" si="45"/>
        <v>0</v>
      </c>
      <c r="AV46" s="9">
        <f t="shared" si="46"/>
        <v>0</v>
      </c>
      <c r="AW46" s="9">
        <f t="shared" si="47"/>
        <v>0</v>
      </c>
      <c r="AY46" s="9" t="e">
        <f t="shared" si="48"/>
        <v>#N/A</v>
      </c>
      <c r="BA46" s="9">
        <f t="shared" si="49"/>
        <v>0</v>
      </c>
      <c r="BB46" s="9">
        <f t="shared" si="50"/>
        <v>0</v>
      </c>
      <c r="BC46" s="9">
        <f t="shared" si="51"/>
        <v>0</v>
      </c>
      <c r="BD46" s="9">
        <f t="shared" si="52"/>
        <v>0</v>
      </c>
      <c r="BE46" s="9">
        <f t="shared" si="53"/>
        <v>0</v>
      </c>
      <c r="BF46" s="9" t="e">
        <f t="shared" si="54"/>
        <v>#N/A</v>
      </c>
      <c r="BG46" s="9" t="e">
        <f t="shared" si="55"/>
        <v>#N/A</v>
      </c>
      <c r="BI46" s="9">
        <f t="shared" si="56"/>
        <v>0</v>
      </c>
      <c r="BJ46" s="9" t="e">
        <f t="shared" si="57"/>
        <v>#N/A</v>
      </c>
      <c r="BK46" s="9" t="e">
        <f t="shared" si="58"/>
        <v>#N/A</v>
      </c>
      <c r="BL46" s="9">
        <f t="shared" si="59"/>
        <v>0</v>
      </c>
      <c r="BM46" s="9">
        <f t="shared" si="60"/>
        <v>0</v>
      </c>
      <c r="BN46" s="9" t="e">
        <f t="shared" ca="1" si="61"/>
        <v>#N/A</v>
      </c>
      <c r="BO46" s="9" t="e">
        <f t="shared" si="62"/>
        <v>#N/A</v>
      </c>
      <c r="BQ46" s="9">
        <f>IF($C46="",0,IF(COUNTIF($C$10:$C46,$C46)=1,0,COLUMN()))</f>
        <v>0</v>
      </c>
      <c r="BR46" s="9" t="e">
        <f t="shared" si="63"/>
        <v>#N/A</v>
      </c>
      <c r="BS46" s="9">
        <f t="shared" si="64"/>
        <v>0</v>
      </c>
      <c r="BU46" s="9" t="e">
        <f t="shared" si="65"/>
        <v>#N/A</v>
      </c>
    </row>
    <row r="47" spans="1:73" ht="30.75" customHeight="1" x14ac:dyDescent="0.15">
      <c r="A47" s="9"/>
      <c r="B47" s="67">
        <v>38</v>
      </c>
      <c r="C47" s="115"/>
      <c r="D47" s="251" t="e">
        <f>VLOOKUP(C47,登録情報女子!$A$2:$O$1030,5,0)</f>
        <v>#N/A</v>
      </c>
      <c r="E47" s="251" t="e">
        <f>VLOOKUP(C47,登録情報女子!$A$2:$O$1030,7,0)</f>
        <v>#N/A</v>
      </c>
      <c r="F47" s="64"/>
      <c r="G47" s="64" t="e">
        <f>VLOOKUP(C47,登録情報女子!$A$2:$O$1030,3,0)</f>
        <v>#N/A</v>
      </c>
      <c r="H47" s="115"/>
      <c r="I47" s="68"/>
      <c r="J47" s="118"/>
      <c r="K47" s="69"/>
      <c r="L47" s="115"/>
      <c r="M47" s="68"/>
      <c r="N47" s="118"/>
      <c r="O47" s="69"/>
      <c r="P47" s="202"/>
      <c r="Q47" s="203"/>
      <c r="R47" s="204"/>
      <c r="S47" s="205"/>
      <c r="T47" s="261"/>
      <c r="U47" s="254"/>
      <c r="V47" s="262"/>
      <c r="X47" s="9" t="str">
        <f t="shared" ca="1" si="33"/>
        <v/>
      </c>
      <c r="Y47" s="9" t="str">
        <f t="shared" ca="1" si="34"/>
        <v/>
      </c>
      <c r="Z47" s="9" t="e">
        <f t="shared" si="35"/>
        <v>#N/A</v>
      </c>
      <c r="AD47" s="9">
        <f t="shared" si="36"/>
        <v>0</v>
      </c>
      <c r="AG47" s="9">
        <f t="shared" si="37"/>
        <v>0</v>
      </c>
      <c r="AH47" s="9">
        <f t="shared" si="38"/>
        <v>0</v>
      </c>
      <c r="AI47" s="9">
        <f t="shared" si="39"/>
        <v>0</v>
      </c>
      <c r="AL47" s="9">
        <f t="shared" si="40"/>
        <v>0</v>
      </c>
      <c r="AM47" s="9">
        <f t="shared" si="41"/>
        <v>0</v>
      </c>
      <c r="AN47" s="9">
        <f t="shared" si="42"/>
        <v>0</v>
      </c>
      <c r="AQ47" s="9">
        <f t="shared" si="43"/>
        <v>0</v>
      </c>
      <c r="AR47" s="9">
        <f t="shared" si="44"/>
        <v>0</v>
      </c>
      <c r="AS47" s="9">
        <f t="shared" si="45"/>
        <v>0</v>
      </c>
      <c r="AV47" s="9">
        <f t="shared" si="46"/>
        <v>0</v>
      </c>
      <c r="AW47" s="9">
        <f t="shared" si="47"/>
        <v>0</v>
      </c>
      <c r="AY47" s="9" t="e">
        <f t="shared" si="48"/>
        <v>#N/A</v>
      </c>
      <c r="BA47" s="9">
        <f t="shared" si="49"/>
        <v>0</v>
      </c>
      <c r="BB47" s="9">
        <f t="shared" si="50"/>
        <v>0</v>
      </c>
      <c r="BC47" s="9">
        <f t="shared" si="51"/>
        <v>0</v>
      </c>
      <c r="BD47" s="9">
        <f t="shared" si="52"/>
        <v>0</v>
      </c>
      <c r="BE47" s="9">
        <f t="shared" si="53"/>
        <v>0</v>
      </c>
      <c r="BF47" s="9" t="e">
        <f t="shared" si="54"/>
        <v>#N/A</v>
      </c>
      <c r="BG47" s="9" t="e">
        <f t="shared" si="55"/>
        <v>#N/A</v>
      </c>
      <c r="BI47" s="9">
        <f t="shared" si="56"/>
        <v>0</v>
      </c>
      <c r="BJ47" s="9" t="e">
        <f t="shared" si="57"/>
        <v>#N/A</v>
      </c>
      <c r="BK47" s="9" t="e">
        <f t="shared" si="58"/>
        <v>#N/A</v>
      </c>
      <c r="BL47" s="9">
        <f t="shared" si="59"/>
        <v>0</v>
      </c>
      <c r="BM47" s="9">
        <f t="shared" si="60"/>
        <v>0</v>
      </c>
      <c r="BN47" s="9" t="e">
        <f t="shared" ca="1" si="61"/>
        <v>#N/A</v>
      </c>
      <c r="BO47" s="9" t="e">
        <f t="shared" si="62"/>
        <v>#N/A</v>
      </c>
      <c r="BQ47" s="9">
        <f>IF($C47="",0,IF(COUNTIF($C$10:$C47,$C47)=1,0,COLUMN()))</f>
        <v>0</v>
      </c>
      <c r="BR47" s="9" t="e">
        <f t="shared" si="63"/>
        <v>#N/A</v>
      </c>
      <c r="BS47" s="9">
        <f t="shared" si="64"/>
        <v>0</v>
      </c>
      <c r="BU47" s="9" t="e">
        <f t="shared" si="65"/>
        <v>#N/A</v>
      </c>
    </row>
    <row r="48" spans="1:73" ht="30.75" customHeight="1" x14ac:dyDescent="0.15">
      <c r="A48" s="9"/>
      <c r="B48" s="67">
        <v>39</v>
      </c>
      <c r="C48" s="115"/>
      <c r="D48" s="251" t="e">
        <f>VLOOKUP(C48,登録情報女子!$A$2:$O$1030,5,0)</f>
        <v>#N/A</v>
      </c>
      <c r="E48" s="251" t="e">
        <f>VLOOKUP(C48,登録情報女子!$A$2:$O$1030,7,0)</f>
        <v>#N/A</v>
      </c>
      <c r="F48" s="64"/>
      <c r="G48" s="64" t="e">
        <f>VLOOKUP(C48,登録情報女子!$A$2:$O$1030,3,0)</f>
        <v>#N/A</v>
      </c>
      <c r="H48" s="115"/>
      <c r="I48" s="68"/>
      <c r="J48" s="118"/>
      <c r="K48" s="69"/>
      <c r="L48" s="115"/>
      <c r="M48" s="68"/>
      <c r="N48" s="118"/>
      <c r="O48" s="69"/>
      <c r="P48" s="202"/>
      <c r="Q48" s="203"/>
      <c r="R48" s="204"/>
      <c r="S48" s="205"/>
      <c r="T48" s="261"/>
      <c r="U48" s="254"/>
      <c r="V48" s="262"/>
      <c r="X48" s="9" t="str">
        <f t="shared" ca="1" si="33"/>
        <v/>
      </c>
      <c r="Y48" s="9" t="str">
        <f t="shared" ca="1" si="34"/>
        <v/>
      </c>
      <c r="Z48" s="9" t="e">
        <f t="shared" si="35"/>
        <v>#N/A</v>
      </c>
      <c r="AD48" s="9">
        <f t="shared" si="36"/>
        <v>0</v>
      </c>
      <c r="AG48" s="9">
        <f t="shared" si="37"/>
        <v>0</v>
      </c>
      <c r="AH48" s="9">
        <f t="shared" si="38"/>
        <v>0</v>
      </c>
      <c r="AI48" s="9">
        <f t="shared" si="39"/>
        <v>0</v>
      </c>
      <c r="AL48" s="9">
        <f t="shared" si="40"/>
        <v>0</v>
      </c>
      <c r="AM48" s="9">
        <f t="shared" si="41"/>
        <v>0</v>
      </c>
      <c r="AN48" s="9">
        <f t="shared" si="42"/>
        <v>0</v>
      </c>
      <c r="AQ48" s="9">
        <f t="shared" si="43"/>
        <v>0</v>
      </c>
      <c r="AR48" s="9">
        <f t="shared" si="44"/>
        <v>0</v>
      </c>
      <c r="AS48" s="9">
        <f t="shared" si="45"/>
        <v>0</v>
      </c>
      <c r="AV48" s="9">
        <f t="shared" si="46"/>
        <v>0</v>
      </c>
      <c r="AW48" s="9">
        <f t="shared" si="47"/>
        <v>0</v>
      </c>
      <c r="AY48" s="9" t="e">
        <f t="shared" si="48"/>
        <v>#N/A</v>
      </c>
      <c r="BA48" s="9">
        <f t="shared" si="49"/>
        <v>0</v>
      </c>
      <c r="BB48" s="9">
        <f t="shared" si="50"/>
        <v>0</v>
      </c>
      <c r="BC48" s="9">
        <f t="shared" si="51"/>
        <v>0</v>
      </c>
      <c r="BD48" s="9">
        <f t="shared" si="52"/>
        <v>0</v>
      </c>
      <c r="BE48" s="9">
        <f t="shared" si="53"/>
        <v>0</v>
      </c>
      <c r="BF48" s="9" t="e">
        <f t="shared" si="54"/>
        <v>#N/A</v>
      </c>
      <c r="BG48" s="9" t="e">
        <f t="shared" si="55"/>
        <v>#N/A</v>
      </c>
      <c r="BI48" s="9">
        <f t="shared" si="56"/>
        <v>0</v>
      </c>
      <c r="BJ48" s="9" t="e">
        <f t="shared" si="57"/>
        <v>#N/A</v>
      </c>
      <c r="BK48" s="9" t="e">
        <f t="shared" si="58"/>
        <v>#N/A</v>
      </c>
      <c r="BL48" s="9">
        <f t="shared" si="59"/>
        <v>0</v>
      </c>
      <c r="BM48" s="9">
        <f t="shared" si="60"/>
        <v>0</v>
      </c>
      <c r="BN48" s="9" t="e">
        <f t="shared" ca="1" si="61"/>
        <v>#N/A</v>
      </c>
      <c r="BO48" s="9" t="e">
        <f t="shared" si="62"/>
        <v>#N/A</v>
      </c>
      <c r="BQ48" s="9">
        <f>IF($C48="",0,IF(COUNTIF($C$10:$C48,$C48)=1,0,COLUMN()))</f>
        <v>0</v>
      </c>
      <c r="BR48" s="9" t="e">
        <f t="shared" si="63"/>
        <v>#N/A</v>
      </c>
      <c r="BS48" s="9">
        <f t="shared" si="64"/>
        <v>0</v>
      </c>
      <c r="BU48" s="9" t="e">
        <f t="shared" si="65"/>
        <v>#N/A</v>
      </c>
    </row>
    <row r="49" spans="1:73" ht="30.75" customHeight="1" x14ac:dyDescent="0.15">
      <c r="A49" s="9"/>
      <c r="B49" s="67">
        <v>40</v>
      </c>
      <c r="C49" s="115"/>
      <c r="D49" s="251" t="e">
        <f>VLOOKUP(C49,登録情報女子!$A$2:$O$1030,5,0)</f>
        <v>#N/A</v>
      </c>
      <c r="E49" s="251" t="e">
        <f>VLOOKUP(C49,登録情報女子!$A$2:$O$1030,7,0)</f>
        <v>#N/A</v>
      </c>
      <c r="F49" s="64"/>
      <c r="G49" s="64" t="e">
        <f>VLOOKUP(C49,登録情報女子!$A$2:$O$1030,3,0)</f>
        <v>#N/A</v>
      </c>
      <c r="H49" s="115"/>
      <c r="I49" s="68"/>
      <c r="J49" s="118"/>
      <c r="K49" s="69"/>
      <c r="L49" s="115"/>
      <c r="M49" s="68"/>
      <c r="N49" s="118"/>
      <c r="O49" s="69"/>
      <c r="P49" s="202"/>
      <c r="Q49" s="203"/>
      <c r="R49" s="204"/>
      <c r="S49" s="205"/>
      <c r="T49" s="261"/>
      <c r="U49" s="254"/>
      <c r="V49" s="262"/>
      <c r="X49" s="9" t="str">
        <f t="shared" ca="1" si="33"/>
        <v/>
      </c>
      <c r="Y49" s="9" t="str">
        <f t="shared" ca="1" si="34"/>
        <v/>
      </c>
      <c r="Z49" s="9" t="e">
        <f t="shared" si="35"/>
        <v>#N/A</v>
      </c>
      <c r="AD49" s="9">
        <f t="shared" si="36"/>
        <v>0</v>
      </c>
      <c r="AG49" s="9">
        <f t="shared" si="37"/>
        <v>0</v>
      </c>
      <c r="AH49" s="9">
        <f t="shared" si="38"/>
        <v>0</v>
      </c>
      <c r="AI49" s="9">
        <f t="shared" si="39"/>
        <v>0</v>
      </c>
      <c r="AL49" s="9">
        <f t="shared" si="40"/>
        <v>0</v>
      </c>
      <c r="AM49" s="9">
        <f t="shared" si="41"/>
        <v>0</v>
      </c>
      <c r="AN49" s="9">
        <f t="shared" si="42"/>
        <v>0</v>
      </c>
      <c r="AQ49" s="9">
        <f t="shared" si="43"/>
        <v>0</v>
      </c>
      <c r="AR49" s="9">
        <f t="shared" si="44"/>
        <v>0</v>
      </c>
      <c r="AS49" s="9">
        <f t="shared" si="45"/>
        <v>0</v>
      </c>
      <c r="AV49" s="9">
        <f t="shared" si="46"/>
        <v>0</v>
      </c>
      <c r="AW49" s="9">
        <f t="shared" si="47"/>
        <v>0</v>
      </c>
      <c r="AY49" s="9" t="e">
        <f t="shared" si="48"/>
        <v>#N/A</v>
      </c>
      <c r="BA49" s="9">
        <f t="shared" si="49"/>
        <v>0</v>
      </c>
      <c r="BB49" s="9">
        <f t="shared" si="50"/>
        <v>0</v>
      </c>
      <c r="BC49" s="9">
        <f t="shared" si="51"/>
        <v>0</v>
      </c>
      <c r="BD49" s="9">
        <f t="shared" si="52"/>
        <v>0</v>
      </c>
      <c r="BE49" s="9">
        <f t="shared" si="53"/>
        <v>0</v>
      </c>
      <c r="BF49" s="9" t="e">
        <f t="shared" si="54"/>
        <v>#N/A</v>
      </c>
      <c r="BG49" s="9" t="e">
        <f t="shared" si="55"/>
        <v>#N/A</v>
      </c>
      <c r="BI49" s="9">
        <f t="shared" si="56"/>
        <v>0</v>
      </c>
      <c r="BJ49" s="9" t="e">
        <f t="shared" si="57"/>
        <v>#N/A</v>
      </c>
      <c r="BK49" s="9" t="e">
        <f t="shared" si="58"/>
        <v>#N/A</v>
      </c>
      <c r="BL49" s="9">
        <f t="shared" si="59"/>
        <v>0</v>
      </c>
      <c r="BM49" s="9">
        <f t="shared" si="60"/>
        <v>0</v>
      </c>
      <c r="BN49" s="9" t="e">
        <f t="shared" ca="1" si="61"/>
        <v>#N/A</v>
      </c>
      <c r="BO49" s="9" t="e">
        <f t="shared" si="62"/>
        <v>#N/A</v>
      </c>
      <c r="BQ49" s="9">
        <f>IF($C49="",0,IF(COUNTIF($C$10:$C49,$C49)=1,0,COLUMN()))</f>
        <v>0</v>
      </c>
      <c r="BR49" s="9" t="e">
        <f t="shared" si="63"/>
        <v>#N/A</v>
      </c>
      <c r="BS49" s="9">
        <f t="shared" si="64"/>
        <v>0</v>
      </c>
      <c r="BU49" s="9" t="e">
        <f t="shared" si="65"/>
        <v>#N/A</v>
      </c>
    </row>
    <row r="50" spans="1:73" ht="30.75" customHeight="1" x14ac:dyDescent="0.15">
      <c r="A50" s="9"/>
      <c r="B50" s="67">
        <v>41</v>
      </c>
      <c r="C50" s="115"/>
      <c r="D50" s="251" t="e">
        <f>VLOOKUP(C50,登録情報女子!$A$2:$O$1030,5,0)</f>
        <v>#N/A</v>
      </c>
      <c r="E50" s="251" t="e">
        <f>VLOOKUP(C50,登録情報女子!$A$2:$O$1030,7,0)</f>
        <v>#N/A</v>
      </c>
      <c r="F50" s="64"/>
      <c r="G50" s="64" t="e">
        <f>VLOOKUP(C50,登録情報女子!$A$2:$O$1030,3,0)</f>
        <v>#N/A</v>
      </c>
      <c r="H50" s="115"/>
      <c r="I50" s="68"/>
      <c r="J50" s="118"/>
      <c r="K50" s="69"/>
      <c r="L50" s="115"/>
      <c r="M50" s="68"/>
      <c r="N50" s="118"/>
      <c r="O50" s="69"/>
      <c r="P50" s="202"/>
      <c r="Q50" s="203"/>
      <c r="R50" s="204"/>
      <c r="S50" s="205"/>
      <c r="T50" s="261"/>
      <c r="U50" s="254"/>
      <c r="V50" s="262"/>
      <c r="X50" s="9" t="str">
        <f t="shared" ca="1" si="33"/>
        <v/>
      </c>
      <c r="Y50" s="9" t="str">
        <f t="shared" ca="1" si="34"/>
        <v/>
      </c>
      <c r="Z50" s="9" t="e">
        <f t="shared" si="35"/>
        <v>#N/A</v>
      </c>
      <c r="AD50" s="9">
        <f t="shared" si="36"/>
        <v>0</v>
      </c>
      <c r="AG50" s="9">
        <f t="shared" si="37"/>
        <v>0</v>
      </c>
      <c r="AH50" s="9">
        <f t="shared" si="38"/>
        <v>0</v>
      </c>
      <c r="AI50" s="9">
        <f t="shared" si="39"/>
        <v>0</v>
      </c>
      <c r="AL50" s="9">
        <f t="shared" si="40"/>
        <v>0</v>
      </c>
      <c r="AM50" s="9">
        <f t="shared" si="41"/>
        <v>0</v>
      </c>
      <c r="AN50" s="9">
        <f t="shared" si="42"/>
        <v>0</v>
      </c>
      <c r="AQ50" s="9">
        <f t="shared" si="43"/>
        <v>0</v>
      </c>
      <c r="AR50" s="9">
        <f t="shared" si="44"/>
        <v>0</v>
      </c>
      <c r="AS50" s="9">
        <f t="shared" si="45"/>
        <v>0</v>
      </c>
      <c r="AV50" s="9">
        <f t="shared" si="46"/>
        <v>0</v>
      </c>
      <c r="AW50" s="9">
        <f t="shared" si="47"/>
        <v>0</v>
      </c>
      <c r="AY50" s="9" t="e">
        <f t="shared" si="48"/>
        <v>#N/A</v>
      </c>
      <c r="BA50" s="9">
        <f t="shared" si="49"/>
        <v>0</v>
      </c>
      <c r="BB50" s="9">
        <f t="shared" si="50"/>
        <v>0</v>
      </c>
      <c r="BC50" s="9">
        <f t="shared" si="51"/>
        <v>0</v>
      </c>
      <c r="BD50" s="9">
        <f t="shared" si="52"/>
        <v>0</v>
      </c>
      <c r="BE50" s="9">
        <f t="shared" si="53"/>
        <v>0</v>
      </c>
      <c r="BF50" s="9" t="e">
        <f t="shared" si="54"/>
        <v>#N/A</v>
      </c>
      <c r="BG50" s="9" t="e">
        <f t="shared" si="55"/>
        <v>#N/A</v>
      </c>
      <c r="BI50" s="9">
        <f t="shared" si="56"/>
        <v>0</v>
      </c>
      <c r="BJ50" s="9" t="e">
        <f t="shared" si="57"/>
        <v>#N/A</v>
      </c>
      <c r="BK50" s="9" t="e">
        <f t="shared" si="58"/>
        <v>#N/A</v>
      </c>
      <c r="BL50" s="9">
        <f t="shared" si="59"/>
        <v>0</v>
      </c>
      <c r="BM50" s="9">
        <f t="shared" si="60"/>
        <v>0</v>
      </c>
      <c r="BN50" s="9" t="e">
        <f t="shared" ca="1" si="61"/>
        <v>#N/A</v>
      </c>
      <c r="BO50" s="9" t="e">
        <f t="shared" si="62"/>
        <v>#N/A</v>
      </c>
      <c r="BQ50" s="9">
        <f>IF($C50="",0,IF(COUNTIF($C$10:$C50,$C50)=1,0,COLUMN()))</f>
        <v>0</v>
      </c>
      <c r="BR50" s="9" t="e">
        <f t="shared" si="63"/>
        <v>#N/A</v>
      </c>
      <c r="BS50" s="9">
        <f t="shared" si="64"/>
        <v>0</v>
      </c>
      <c r="BU50" s="9" t="e">
        <f t="shared" si="65"/>
        <v>#N/A</v>
      </c>
    </row>
    <row r="51" spans="1:73" ht="30.75" customHeight="1" x14ac:dyDescent="0.15">
      <c r="A51" s="9"/>
      <c r="B51" s="67">
        <v>42</v>
      </c>
      <c r="C51" s="115"/>
      <c r="D51" s="251" t="e">
        <f>VLOOKUP(C51,登録情報女子!$A$2:$O$1030,5,0)</f>
        <v>#N/A</v>
      </c>
      <c r="E51" s="251" t="e">
        <f>VLOOKUP(C51,登録情報女子!$A$2:$O$1030,7,0)</f>
        <v>#N/A</v>
      </c>
      <c r="F51" s="64"/>
      <c r="G51" s="64" t="e">
        <f>VLOOKUP(C51,登録情報女子!$A$2:$O$1030,3,0)</f>
        <v>#N/A</v>
      </c>
      <c r="H51" s="115"/>
      <c r="I51" s="68"/>
      <c r="J51" s="118"/>
      <c r="K51" s="69"/>
      <c r="L51" s="115"/>
      <c r="M51" s="68"/>
      <c r="N51" s="118"/>
      <c r="O51" s="69"/>
      <c r="P51" s="202"/>
      <c r="Q51" s="203"/>
      <c r="R51" s="204"/>
      <c r="S51" s="205"/>
      <c r="T51" s="261"/>
      <c r="U51" s="254"/>
      <c r="V51" s="262"/>
      <c r="X51" s="9" t="str">
        <f t="shared" ca="1" si="33"/>
        <v/>
      </c>
      <c r="Y51" s="9" t="str">
        <f t="shared" ca="1" si="34"/>
        <v/>
      </c>
      <c r="Z51" s="9" t="e">
        <f t="shared" si="35"/>
        <v>#N/A</v>
      </c>
      <c r="AD51" s="9">
        <f t="shared" si="36"/>
        <v>0</v>
      </c>
      <c r="AG51" s="9">
        <f t="shared" si="37"/>
        <v>0</v>
      </c>
      <c r="AH51" s="9">
        <f t="shared" si="38"/>
        <v>0</v>
      </c>
      <c r="AI51" s="9">
        <f t="shared" si="39"/>
        <v>0</v>
      </c>
      <c r="AL51" s="9">
        <f t="shared" si="40"/>
        <v>0</v>
      </c>
      <c r="AM51" s="9">
        <f t="shared" si="41"/>
        <v>0</v>
      </c>
      <c r="AN51" s="9">
        <f t="shared" si="42"/>
        <v>0</v>
      </c>
      <c r="AQ51" s="9">
        <f t="shared" si="43"/>
        <v>0</v>
      </c>
      <c r="AR51" s="9">
        <f t="shared" si="44"/>
        <v>0</v>
      </c>
      <c r="AS51" s="9">
        <f t="shared" si="45"/>
        <v>0</v>
      </c>
      <c r="AV51" s="9">
        <f t="shared" si="46"/>
        <v>0</v>
      </c>
      <c r="AW51" s="9">
        <f t="shared" si="47"/>
        <v>0</v>
      </c>
      <c r="AY51" s="9" t="e">
        <f t="shared" si="48"/>
        <v>#N/A</v>
      </c>
      <c r="BA51" s="9">
        <f t="shared" si="49"/>
        <v>0</v>
      </c>
      <c r="BB51" s="9">
        <f t="shared" si="50"/>
        <v>0</v>
      </c>
      <c r="BC51" s="9">
        <f t="shared" si="51"/>
        <v>0</v>
      </c>
      <c r="BD51" s="9">
        <f t="shared" si="52"/>
        <v>0</v>
      </c>
      <c r="BE51" s="9">
        <f t="shared" si="53"/>
        <v>0</v>
      </c>
      <c r="BF51" s="9" t="e">
        <f t="shared" si="54"/>
        <v>#N/A</v>
      </c>
      <c r="BG51" s="9" t="e">
        <f t="shared" si="55"/>
        <v>#N/A</v>
      </c>
      <c r="BI51" s="9">
        <f t="shared" si="56"/>
        <v>0</v>
      </c>
      <c r="BJ51" s="9" t="e">
        <f t="shared" si="57"/>
        <v>#N/A</v>
      </c>
      <c r="BK51" s="9" t="e">
        <f t="shared" si="58"/>
        <v>#N/A</v>
      </c>
      <c r="BL51" s="9">
        <f t="shared" si="59"/>
        <v>0</v>
      </c>
      <c r="BM51" s="9">
        <f t="shared" si="60"/>
        <v>0</v>
      </c>
      <c r="BN51" s="9" t="e">
        <f t="shared" ca="1" si="61"/>
        <v>#N/A</v>
      </c>
      <c r="BO51" s="9" t="e">
        <f t="shared" si="62"/>
        <v>#N/A</v>
      </c>
      <c r="BQ51" s="9">
        <f>IF($C51="",0,IF(COUNTIF($C$10:$C51,$C51)=1,0,COLUMN()))</f>
        <v>0</v>
      </c>
      <c r="BR51" s="9" t="e">
        <f t="shared" si="63"/>
        <v>#N/A</v>
      </c>
      <c r="BS51" s="9">
        <f t="shared" si="64"/>
        <v>0</v>
      </c>
      <c r="BU51" s="9" t="e">
        <f t="shared" si="65"/>
        <v>#N/A</v>
      </c>
    </row>
    <row r="52" spans="1:73" ht="30.75" customHeight="1" x14ac:dyDescent="0.15">
      <c r="A52" s="9"/>
      <c r="B52" s="67">
        <v>43</v>
      </c>
      <c r="C52" s="115"/>
      <c r="D52" s="251" t="e">
        <f>VLOOKUP(C52,登録情報女子!$A$2:$O$1030,5,0)</f>
        <v>#N/A</v>
      </c>
      <c r="E52" s="251" t="e">
        <f>VLOOKUP(C52,登録情報女子!$A$2:$O$1030,7,0)</f>
        <v>#N/A</v>
      </c>
      <c r="F52" s="64"/>
      <c r="G52" s="64" t="e">
        <f>VLOOKUP(C52,登録情報女子!$A$2:$O$1030,3,0)</f>
        <v>#N/A</v>
      </c>
      <c r="H52" s="115"/>
      <c r="I52" s="68"/>
      <c r="J52" s="118"/>
      <c r="K52" s="69"/>
      <c r="L52" s="115"/>
      <c r="M52" s="68"/>
      <c r="N52" s="118"/>
      <c r="O52" s="69"/>
      <c r="P52" s="202"/>
      <c r="Q52" s="203"/>
      <c r="R52" s="204"/>
      <c r="S52" s="205"/>
      <c r="T52" s="261"/>
      <c r="U52" s="254"/>
      <c r="V52" s="262"/>
      <c r="X52" s="9" t="str">
        <f t="shared" ca="1" si="33"/>
        <v/>
      </c>
      <c r="Y52" s="9" t="str">
        <f t="shared" ca="1" si="34"/>
        <v/>
      </c>
      <c r="Z52" s="9" t="e">
        <f t="shared" si="35"/>
        <v>#N/A</v>
      </c>
      <c r="AD52" s="9">
        <f t="shared" si="36"/>
        <v>0</v>
      </c>
      <c r="AG52" s="9">
        <f t="shared" si="37"/>
        <v>0</v>
      </c>
      <c r="AH52" s="9">
        <f t="shared" si="38"/>
        <v>0</v>
      </c>
      <c r="AI52" s="9">
        <f t="shared" si="39"/>
        <v>0</v>
      </c>
      <c r="AL52" s="9">
        <f t="shared" si="40"/>
        <v>0</v>
      </c>
      <c r="AM52" s="9">
        <f t="shared" si="41"/>
        <v>0</v>
      </c>
      <c r="AN52" s="9">
        <f t="shared" si="42"/>
        <v>0</v>
      </c>
      <c r="AQ52" s="9">
        <f t="shared" si="43"/>
        <v>0</v>
      </c>
      <c r="AR52" s="9">
        <f t="shared" si="44"/>
        <v>0</v>
      </c>
      <c r="AS52" s="9">
        <f t="shared" si="45"/>
        <v>0</v>
      </c>
      <c r="AV52" s="9">
        <f t="shared" si="46"/>
        <v>0</v>
      </c>
      <c r="AW52" s="9">
        <f t="shared" si="47"/>
        <v>0</v>
      </c>
      <c r="AY52" s="9" t="e">
        <f t="shared" si="48"/>
        <v>#N/A</v>
      </c>
      <c r="BA52" s="9">
        <f t="shared" si="49"/>
        <v>0</v>
      </c>
      <c r="BB52" s="9">
        <f t="shared" si="50"/>
        <v>0</v>
      </c>
      <c r="BC52" s="9">
        <f t="shared" si="51"/>
        <v>0</v>
      </c>
      <c r="BD52" s="9">
        <f t="shared" si="52"/>
        <v>0</v>
      </c>
      <c r="BE52" s="9">
        <f t="shared" si="53"/>
        <v>0</v>
      </c>
      <c r="BF52" s="9" t="e">
        <f t="shared" si="54"/>
        <v>#N/A</v>
      </c>
      <c r="BG52" s="9" t="e">
        <f t="shared" si="55"/>
        <v>#N/A</v>
      </c>
      <c r="BI52" s="9">
        <f t="shared" si="56"/>
        <v>0</v>
      </c>
      <c r="BJ52" s="9" t="e">
        <f t="shared" si="57"/>
        <v>#N/A</v>
      </c>
      <c r="BK52" s="9" t="e">
        <f t="shared" si="58"/>
        <v>#N/A</v>
      </c>
      <c r="BL52" s="9">
        <f t="shared" si="59"/>
        <v>0</v>
      </c>
      <c r="BM52" s="9">
        <f t="shared" si="60"/>
        <v>0</v>
      </c>
      <c r="BN52" s="9" t="e">
        <f t="shared" ca="1" si="61"/>
        <v>#N/A</v>
      </c>
      <c r="BO52" s="9" t="e">
        <f t="shared" si="62"/>
        <v>#N/A</v>
      </c>
      <c r="BQ52" s="9">
        <f>IF($C52="",0,IF(COUNTIF($C$10:$C52,$C52)=1,0,COLUMN()))</f>
        <v>0</v>
      </c>
      <c r="BR52" s="9" t="e">
        <f t="shared" si="63"/>
        <v>#N/A</v>
      </c>
      <c r="BS52" s="9">
        <f t="shared" si="64"/>
        <v>0</v>
      </c>
      <c r="BU52" s="9" t="e">
        <f t="shared" si="65"/>
        <v>#N/A</v>
      </c>
    </row>
    <row r="53" spans="1:73" ht="30.75" customHeight="1" x14ac:dyDescent="0.15">
      <c r="A53" s="9"/>
      <c r="B53" s="67">
        <v>44</v>
      </c>
      <c r="C53" s="115"/>
      <c r="D53" s="251" t="e">
        <f>VLOOKUP(C53,登録情報女子!$A$2:$O$1030,5,0)</f>
        <v>#N/A</v>
      </c>
      <c r="E53" s="251" t="e">
        <f>VLOOKUP(C53,登録情報女子!$A$2:$O$1030,7,0)</f>
        <v>#N/A</v>
      </c>
      <c r="F53" s="64"/>
      <c r="G53" s="64" t="e">
        <f>VLOOKUP(C53,登録情報女子!$A$2:$O$1030,3,0)</f>
        <v>#N/A</v>
      </c>
      <c r="H53" s="115"/>
      <c r="I53" s="68"/>
      <c r="J53" s="118"/>
      <c r="K53" s="69"/>
      <c r="L53" s="115"/>
      <c r="M53" s="68"/>
      <c r="N53" s="118"/>
      <c r="O53" s="69"/>
      <c r="P53" s="202"/>
      <c r="Q53" s="203"/>
      <c r="R53" s="204"/>
      <c r="S53" s="205"/>
      <c r="T53" s="261"/>
      <c r="U53" s="254"/>
      <c r="V53" s="262"/>
      <c r="X53" s="9" t="str">
        <f t="shared" ca="1" si="33"/>
        <v/>
      </c>
      <c r="Y53" s="9" t="str">
        <f t="shared" ca="1" si="34"/>
        <v/>
      </c>
      <c r="Z53" s="9" t="e">
        <f t="shared" si="35"/>
        <v>#N/A</v>
      </c>
      <c r="AD53" s="9">
        <f t="shared" si="36"/>
        <v>0</v>
      </c>
      <c r="AG53" s="9">
        <f t="shared" si="37"/>
        <v>0</v>
      </c>
      <c r="AH53" s="9">
        <f t="shared" si="38"/>
        <v>0</v>
      </c>
      <c r="AI53" s="9">
        <f t="shared" si="39"/>
        <v>0</v>
      </c>
      <c r="AL53" s="9">
        <f t="shared" si="40"/>
        <v>0</v>
      </c>
      <c r="AM53" s="9">
        <f t="shared" si="41"/>
        <v>0</v>
      </c>
      <c r="AN53" s="9">
        <f t="shared" si="42"/>
        <v>0</v>
      </c>
      <c r="AQ53" s="9">
        <f t="shared" si="43"/>
        <v>0</v>
      </c>
      <c r="AR53" s="9">
        <f t="shared" si="44"/>
        <v>0</v>
      </c>
      <c r="AS53" s="9">
        <f t="shared" si="45"/>
        <v>0</v>
      </c>
      <c r="AV53" s="9">
        <f t="shared" si="46"/>
        <v>0</v>
      </c>
      <c r="AW53" s="9">
        <f t="shared" si="47"/>
        <v>0</v>
      </c>
      <c r="AY53" s="9" t="e">
        <f t="shared" si="48"/>
        <v>#N/A</v>
      </c>
      <c r="BA53" s="9">
        <f t="shared" si="49"/>
        <v>0</v>
      </c>
      <c r="BB53" s="9">
        <f t="shared" si="50"/>
        <v>0</v>
      </c>
      <c r="BC53" s="9">
        <f t="shared" si="51"/>
        <v>0</v>
      </c>
      <c r="BD53" s="9">
        <f t="shared" si="52"/>
        <v>0</v>
      </c>
      <c r="BE53" s="9">
        <f t="shared" si="53"/>
        <v>0</v>
      </c>
      <c r="BF53" s="9" t="e">
        <f t="shared" si="54"/>
        <v>#N/A</v>
      </c>
      <c r="BG53" s="9" t="e">
        <f t="shared" si="55"/>
        <v>#N/A</v>
      </c>
      <c r="BI53" s="9">
        <f t="shared" si="56"/>
        <v>0</v>
      </c>
      <c r="BJ53" s="9" t="e">
        <f t="shared" si="57"/>
        <v>#N/A</v>
      </c>
      <c r="BK53" s="9" t="e">
        <f t="shared" si="58"/>
        <v>#N/A</v>
      </c>
      <c r="BL53" s="9">
        <f t="shared" si="59"/>
        <v>0</v>
      </c>
      <c r="BM53" s="9">
        <f t="shared" si="60"/>
        <v>0</v>
      </c>
      <c r="BN53" s="9" t="e">
        <f t="shared" ca="1" si="61"/>
        <v>#N/A</v>
      </c>
      <c r="BO53" s="9" t="e">
        <f t="shared" si="62"/>
        <v>#N/A</v>
      </c>
      <c r="BQ53" s="9">
        <f>IF($C53="",0,IF(COUNTIF($C$10:$C53,$C53)=1,0,COLUMN()))</f>
        <v>0</v>
      </c>
      <c r="BR53" s="9" t="e">
        <f t="shared" si="63"/>
        <v>#N/A</v>
      </c>
      <c r="BS53" s="9">
        <f t="shared" si="64"/>
        <v>0</v>
      </c>
      <c r="BU53" s="9" t="e">
        <f t="shared" si="65"/>
        <v>#N/A</v>
      </c>
    </row>
    <row r="54" spans="1:73" ht="30.75" customHeight="1" x14ac:dyDescent="0.15">
      <c r="A54" s="9"/>
      <c r="B54" s="67">
        <v>45</v>
      </c>
      <c r="C54" s="115"/>
      <c r="D54" s="251" t="e">
        <f>VLOOKUP(C54,登録情報女子!$A$2:$O$1030,5,0)</f>
        <v>#N/A</v>
      </c>
      <c r="E54" s="251" t="e">
        <f>VLOOKUP(C54,登録情報女子!$A$2:$O$1030,7,0)</f>
        <v>#N/A</v>
      </c>
      <c r="F54" s="64"/>
      <c r="G54" s="64" t="e">
        <f>VLOOKUP(C54,登録情報女子!$A$2:$O$1030,3,0)</f>
        <v>#N/A</v>
      </c>
      <c r="H54" s="115"/>
      <c r="I54" s="68"/>
      <c r="J54" s="118"/>
      <c r="K54" s="69"/>
      <c r="L54" s="115"/>
      <c r="M54" s="68"/>
      <c r="N54" s="118"/>
      <c r="O54" s="69"/>
      <c r="P54" s="202"/>
      <c r="Q54" s="203"/>
      <c r="R54" s="204"/>
      <c r="S54" s="205"/>
      <c r="T54" s="261"/>
      <c r="U54" s="254"/>
      <c r="V54" s="262"/>
      <c r="X54" s="9" t="str">
        <f t="shared" ca="1" si="33"/>
        <v/>
      </c>
      <c r="Y54" s="9" t="str">
        <f t="shared" ca="1" si="34"/>
        <v/>
      </c>
      <c r="Z54" s="9" t="e">
        <f t="shared" si="35"/>
        <v>#N/A</v>
      </c>
      <c r="AD54" s="9">
        <f t="shared" si="36"/>
        <v>0</v>
      </c>
      <c r="AG54" s="9">
        <f t="shared" si="37"/>
        <v>0</v>
      </c>
      <c r="AH54" s="9">
        <f t="shared" si="38"/>
        <v>0</v>
      </c>
      <c r="AI54" s="9">
        <f t="shared" si="39"/>
        <v>0</v>
      </c>
      <c r="AL54" s="9">
        <f t="shared" si="40"/>
        <v>0</v>
      </c>
      <c r="AM54" s="9">
        <f t="shared" si="41"/>
        <v>0</v>
      </c>
      <c r="AN54" s="9">
        <f t="shared" si="42"/>
        <v>0</v>
      </c>
      <c r="AQ54" s="9">
        <f t="shared" si="43"/>
        <v>0</v>
      </c>
      <c r="AR54" s="9">
        <f t="shared" si="44"/>
        <v>0</v>
      </c>
      <c r="AS54" s="9">
        <f t="shared" si="45"/>
        <v>0</v>
      </c>
      <c r="AV54" s="9">
        <f t="shared" si="46"/>
        <v>0</v>
      </c>
      <c r="AW54" s="9">
        <f t="shared" si="47"/>
        <v>0</v>
      </c>
      <c r="AY54" s="9" t="e">
        <f t="shared" si="48"/>
        <v>#N/A</v>
      </c>
      <c r="BA54" s="9">
        <f t="shared" si="49"/>
        <v>0</v>
      </c>
      <c r="BB54" s="9">
        <f t="shared" si="50"/>
        <v>0</v>
      </c>
      <c r="BC54" s="9">
        <f t="shared" si="51"/>
        <v>0</v>
      </c>
      <c r="BD54" s="9">
        <f t="shared" si="52"/>
        <v>0</v>
      </c>
      <c r="BE54" s="9">
        <f t="shared" si="53"/>
        <v>0</v>
      </c>
      <c r="BF54" s="9" t="e">
        <f t="shared" si="54"/>
        <v>#N/A</v>
      </c>
      <c r="BG54" s="9" t="e">
        <f t="shared" si="55"/>
        <v>#N/A</v>
      </c>
      <c r="BI54" s="9">
        <f t="shared" si="56"/>
        <v>0</v>
      </c>
      <c r="BJ54" s="9" t="e">
        <f t="shared" si="57"/>
        <v>#N/A</v>
      </c>
      <c r="BK54" s="9" t="e">
        <f t="shared" si="58"/>
        <v>#N/A</v>
      </c>
      <c r="BL54" s="9">
        <f t="shared" si="59"/>
        <v>0</v>
      </c>
      <c r="BM54" s="9">
        <f t="shared" si="60"/>
        <v>0</v>
      </c>
      <c r="BN54" s="9" t="e">
        <f t="shared" ca="1" si="61"/>
        <v>#N/A</v>
      </c>
      <c r="BO54" s="9" t="e">
        <f t="shared" si="62"/>
        <v>#N/A</v>
      </c>
      <c r="BQ54" s="9">
        <f>IF($C54="",0,IF(COUNTIF($C$10:$C54,$C54)=1,0,COLUMN()))</f>
        <v>0</v>
      </c>
      <c r="BR54" s="9" t="e">
        <f t="shared" si="63"/>
        <v>#N/A</v>
      </c>
      <c r="BS54" s="9">
        <f t="shared" si="64"/>
        <v>0</v>
      </c>
      <c r="BU54" s="9" t="e">
        <f t="shared" si="65"/>
        <v>#N/A</v>
      </c>
    </row>
    <row r="55" spans="1:73" ht="30.75" customHeight="1" x14ac:dyDescent="0.15">
      <c r="A55" s="9"/>
      <c r="B55" s="67">
        <v>46</v>
      </c>
      <c r="C55" s="115"/>
      <c r="D55" s="251" t="e">
        <f>VLOOKUP(C55,登録情報女子!$A$2:$O$1030,5,0)</f>
        <v>#N/A</v>
      </c>
      <c r="E55" s="251" t="e">
        <f>VLOOKUP(C55,登録情報女子!$A$2:$O$1030,7,0)</f>
        <v>#N/A</v>
      </c>
      <c r="F55" s="64"/>
      <c r="G55" s="64" t="e">
        <f>VLOOKUP(C55,登録情報女子!$A$2:$O$1030,3,0)</f>
        <v>#N/A</v>
      </c>
      <c r="H55" s="115"/>
      <c r="I55" s="68"/>
      <c r="J55" s="118"/>
      <c r="K55" s="69"/>
      <c r="L55" s="115"/>
      <c r="M55" s="68"/>
      <c r="N55" s="118"/>
      <c r="O55" s="69"/>
      <c r="P55" s="202"/>
      <c r="Q55" s="203"/>
      <c r="R55" s="204"/>
      <c r="S55" s="205"/>
      <c r="T55" s="261"/>
      <c r="U55" s="254"/>
      <c r="V55" s="262"/>
      <c r="X55" s="9" t="str">
        <f t="shared" ca="1" si="33"/>
        <v/>
      </c>
      <c r="Y55" s="9" t="str">
        <f t="shared" ca="1" si="34"/>
        <v/>
      </c>
      <c r="Z55" s="9" t="e">
        <f t="shared" si="35"/>
        <v>#N/A</v>
      </c>
      <c r="AD55" s="9">
        <f t="shared" si="36"/>
        <v>0</v>
      </c>
      <c r="AG55" s="9">
        <f t="shared" si="37"/>
        <v>0</v>
      </c>
      <c r="AH55" s="9">
        <f t="shared" si="38"/>
        <v>0</v>
      </c>
      <c r="AI55" s="9">
        <f t="shared" si="39"/>
        <v>0</v>
      </c>
      <c r="AL55" s="9">
        <f t="shared" si="40"/>
        <v>0</v>
      </c>
      <c r="AM55" s="9">
        <f t="shared" si="41"/>
        <v>0</v>
      </c>
      <c r="AN55" s="9">
        <f t="shared" si="42"/>
        <v>0</v>
      </c>
      <c r="AQ55" s="9">
        <f t="shared" si="43"/>
        <v>0</v>
      </c>
      <c r="AR55" s="9">
        <f t="shared" si="44"/>
        <v>0</v>
      </c>
      <c r="AS55" s="9">
        <f t="shared" si="45"/>
        <v>0</v>
      </c>
      <c r="AV55" s="9">
        <f t="shared" si="46"/>
        <v>0</v>
      </c>
      <c r="AW55" s="9">
        <f t="shared" si="47"/>
        <v>0</v>
      </c>
      <c r="AY55" s="9" t="e">
        <f t="shared" si="48"/>
        <v>#N/A</v>
      </c>
      <c r="BA55" s="9">
        <f t="shared" si="49"/>
        <v>0</v>
      </c>
      <c r="BB55" s="9">
        <f t="shared" si="50"/>
        <v>0</v>
      </c>
      <c r="BC55" s="9">
        <f t="shared" si="51"/>
        <v>0</v>
      </c>
      <c r="BD55" s="9">
        <f t="shared" si="52"/>
        <v>0</v>
      </c>
      <c r="BE55" s="9">
        <f t="shared" si="53"/>
        <v>0</v>
      </c>
      <c r="BF55" s="9" t="e">
        <f t="shared" si="54"/>
        <v>#N/A</v>
      </c>
      <c r="BG55" s="9" t="e">
        <f t="shared" si="55"/>
        <v>#N/A</v>
      </c>
      <c r="BI55" s="9">
        <f t="shared" si="56"/>
        <v>0</v>
      </c>
      <c r="BJ55" s="9" t="e">
        <f t="shared" si="57"/>
        <v>#N/A</v>
      </c>
      <c r="BK55" s="9" t="e">
        <f t="shared" si="58"/>
        <v>#N/A</v>
      </c>
      <c r="BL55" s="9">
        <f t="shared" si="59"/>
        <v>0</v>
      </c>
      <c r="BM55" s="9">
        <f t="shared" si="60"/>
        <v>0</v>
      </c>
      <c r="BN55" s="9" t="e">
        <f t="shared" ca="1" si="61"/>
        <v>#N/A</v>
      </c>
      <c r="BO55" s="9" t="e">
        <f t="shared" si="62"/>
        <v>#N/A</v>
      </c>
      <c r="BQ55" s="9">
        <f>IF($C55="",0,IF(COUNTIF($C$10:$C55,$C55)=1,0,COLUMN()))</f>
        <v>0</v>
      </c>
      <c r="BR55" s="9" t="e">
        <f t="shared" si="63"/>
        <v>#N/A</v>
      </c>
      <c r="BS55" s="9">
        <f t="shared" si="64"/>
        <v>0</v>
      </c>
      <c r="BU55" s="9" t="e">
        <f t="shared" si="65"/>
        <v>#N/A</v>
      </c>
    </row>
    <row r="56" spans="1:73" ht="30.75" customHeight="1" x14ac:dyDescent="0.15">
      <c r="A56" s="9"/>
      <c r="B56" s="67">
        <v>47</v>
      </c>
      <c r="C56" s="115"/>
      <c r="D56" s="251" t="e">
        <f>VLOOKUP(C56,登録情報女子!$A$2:$O$1030,5,0)</f>
        <v>#N/A</v>
      </c>
      <c r="E56" s="251" t="e">
        <f>VLOOKUP(C56,登録情報女子!$A$2:$O$1030,7,0)</f>
        <v>#N/A</v>
      </c>
      <c r="F56" s="64"/>
      <c r="G56" s="64" t="e">
        <f>VLOOKUP(C56,登録情報女子!$A$2:$O$1030,3,0)</f>
        <v>#N/A</v>
      </c>
      <c r="H56" s="115"/>
      <c r="I56" s="68"/>
      <c r="J56" s="118"/>
      <c r="K56" s="69"/>
      <c r="L56" s="115"/>
      <c r="M56" s="68"/>
      <c r="N56" s="118"/>
      <c r="O56" s="69"/>
      <c r="P56" s="202"/>
      <c r="Q56" s="203"/>
      <c r="R56" s="204"/>
      <c r="S56" s="205"/>
      <c r="T56" s="261"/>
      <c r="U56" s="254"/>
      <c r="V56" s="262"/>
      <c r="X56" s="9" t="str">
        <f t="shared" ca="1" si="33"/>
        <v/>
      </c>
      <c r="Y56" s="9" t="str">
        <f t="shared" ca="1" si="34"/>
        <v/>
      </c>
      <c r="Z56" s="9" t="e">
        <f t="shared" si="35"/>
        <v>#N/A</v>
      </c>
      <c r="AD56" s="9">
        <f t="shared" si="36"/>
        <v>0</v>
      </c>
      <c r="AG56" s="9">
        <f t="shared" si="37"/>
        <v>0</v>
      </c>
      <c r="AH56" s="9">
        <f t="shared" si="38"/>
        <v>0</v>
      </c>
      <c r="AI56" s="9">
        <f t="shared" si="39"/>
        <v>0</v>
      </c>
      <c r="AL56" s="9">
        <f t="shared" si="40"/>
        <v>0</v>
      </c>
      <c r="AM56" s="9">
        <f t="shared" si="41"/>
        <v>0</v>
      </c>
      <c r="AN56" s="9">
        <f t="shared" si="42"/>
        <v>0</v>
      </c>
      <c r="AQ56" s="9">
        <f t="shared" si="43"/>
        <v>0</v>
      </c>
      <c r="AR56" s="9">
        <f t="shared" si="44"/>
        <v>0</v>
      </c>
      <c r="AS56" s="9">
        <f t="shared" si="45"/>
        <v>0</v>
      </c>
      <c r="AV56" s="9">
        <f t="shared" si="46"/>
        <v>0</v>
      </c>
      <c r="AW56" s="9">
        <f t="shared" si="47"/>
        <v>0</v>
      </c>
      <c r="AY56" s="9" t="e">
        <f t="shared" si="48"/>
        <v>#N/A</v>
      </c>
      <c r="BA56" s="9">
        <f t="shared" si="49"/>
        <v>0</v>
      </c>
      <c r="BB56" s="9">
        <f t="shared" si="50"/>
        <v>0</v>
      </c>
      <c r="BC56" s="9">
        <f t="shared" si="51"/>
        <v>0</v>
      </c>
      <c r="BD56" s="9">
        <f t="shared" si="52"/>
        <v>0</v>
      </c>
      <c r="BE56" s="9">
        <f t="shared" si="53"/>
        <v>0</v>
      </c>
      <c r="BF56" s="9" t="e">
        <f t="shared" si="54"/>
        <v>#N/A</v>
      </c>
      <c r="BG56" s="9" t="e">
        <f t="shared" si="55"/>
        <v>#N/A</v>
      </c>
      <c r="BI56" s="9">
        <f t="shared" si="56"/>
        <v>0</v>
      </c>
      <c r="BJ56" s="9" t="e">
        <f t="shared" si="57"/>
        <v>#N/A</v>
      </c>
      <c r="BK56" s="9" t="e">
        <f t="shared" si="58"/>
        <v>#N/A</v>
      </c>
      <c r="BL56" s="9">
        <f t="shared" si="59"/>
        <v>0</v>
      </c>
      <c r="BM56" s="9">
        <f t="shared" si="60"/>
        <v>0</v>
      </c>
      <c r="BN56" s="9" t="e">
        <f t="shared" ca="1" si="61"/>
        <v>#N/A</v>
      </c>
      <c r="BO56" s="9" t="e">
        <f t="shared" si="62"/>
        <v>#N/A</v>
      </c>
      <c r="BQ56" s="9">
        <f>IF($C56="",0,IF(COUNTIF($C$10:$C56,$C56)=1,0,COLUMN()))</f>
        <v>0</v>
      </c>
      <c r="BR56" s="9" t="e">
        <f t="shared" si="63"/>
        <v>#N/A</v>
      </c>
      <c r="BS56" s="9">
        <f t="shared" si="64"/>
        <v>0</v>
      </c>
      <c r="BU56" s="9" t="e">
        <f t="shared" si="65"/>
        <v>#N/A</v>
      </c>
    </row>
    <row r="57" spans="1:73" ht="30.75" customHeight="1" x14ac:dyDescent="0.15">
      <c r="A57" s="9"/>
      <c r="B57" s="67">
        <v>48</v>
      </c>
      <c r="C57" s="115"/>
      <c r="D57" s="251" t="e">
        <f>VLOOKUP(C57,登録情報女子!$A$2:$O$1030,5,0)</f>
        <v>#N/A</v>
      </c>
      <c r="E57" s="251" t="e">
        <f>VLOOKUP(C57,登録情報女子!$A$2:$O$1030,7,0)</f>
        <v>#N/A</v>
      </c>
      <c r="F57" s="64"/>
      <c r="G57" s="64" t="e">
        <f>VLOOKUP(C57,登録情報女子!$A$2:$O$1030,3,0)</f>
        <v>#N/A</v>
      </c>
      <c r="H57" s="115"/>
      <c r="I57" s="68"/>
      <c r="J57" s="118"/>
      <c r="K57" s="69"/>
      <c r="L57" s="115"/>
      <c r="M57" s="68"/>
      <c r="N57" s="118"/>
      <c r="O57" s="69"/>
      <c r="P57" s="202"/>
      <c r="Q57" s="203"/>
      <c r="R57" s="204"/>
      <c r="S57" s="205"/>
      <c r="T57" s="261"/>
      <c r="U57" s="254"/>
      <c r="V57" s="262"/>
      <c r="X57" s="9" t="str">
        <f t="shared" ca="1" si="33"/>
        <v/>
      </c>
      <c r="Y57" s="9" t="str">
        <f t="shared" ca="1" si="34"/>
        <v/>
      </c>
      <c r="Z57" s="9" t="e">
        <f t="shared" si="35"/>
        <v>#N/A</v>
      </c>
      <c r="AD57" s="9">
        <f t="shared" si="36"/>
        <v>0</v>
      </c>
      <c r="AG57" s="9">
        <f t="shared" si="37"/>
        <v>0</v>
      </c>
      <c r="AH57" s="9">
        <f t="shared" si="38"/>
        <v>0</v>
      </c>
      <c r="AI57" s="9">
        <f t="shared" si="39"/>
        <v>0</v>
      </c>
      <c r="AL57" s="9">
        <f t="shared" si="40"/>
        <v>0</v>
      </c>
      <c r="AM57" s="9">
        <f t="shared" si="41"/>
        <v>0</v>
      </c>
      <c r="AN57" s="9">
        <f t="shared" si="42"/>
        <v>0</v>
      </c>
      <c r="AQ57" s="9">
        <f t="shared" si="43"/>
        <v>0</v>
      </c>
      <c r="AR57" s="9">
        <f t="shared" si="44"/>
        <v>0</v>
      </c>
      <c r="AS57" s="9">
        <f t="shared" si="45"/>
        <v>0</v>
      </c>
      <c r="AV57" s="9">
        <f t="shared" si="46"/>
        <v>0</v>
      </c>
      <c r="AW57" s="9">
        <f t="shared" si="47"/>
        <v>0</v>
      </c>
      <c r="AY57" s="9" t="e">
        <f t="shared" si="48"/>
        <v>#N/A</v>
      </c>
      <c r="BA57" s="9">
        <f t="shared" si="49"/>
        <v>0</v>
      </c>
      <c r="BB57" s="9">
        <f t="shared" si="50"/>
        <v>0</v>
      </c>
      <c r="BC57" s="9">
        <f t="shared" si="51"/>
        <v>0</v>
      </c>
      <c r="BD57" s="9">
        <f t="shared" si="52"/>
        <v>0</v>
      </c>
      <c r="BE57" s="9">
        <f t="shared" si="53"/>
        <v>0</v>
      </c>
      <c r="BF57" s="9" t="e">
        <f t="shared" si="54"/>
        <v>#N/A</v>
      </c>
      <c r="BG57" s="9" t="e">
        <f t="shared" si="55"/>
        <v>#N/A</v>
      </c>
      <c r="BI57" s="9">
        <f t="shared" si="56"/>
        <v>0</v>
      </c>
      <c r="BJ57" s="9" t="e">
        <f t="shared" si="57"/>
        <v>#N/A</v>
      </c>
      <c r="BK57" s="9" t="e">
        <f t="shared" si="58"/>
        <v>#N/A</v>
      </c>
      <c r="BL57" s="9">
        <f t="shared" si="59"/>
        <v>0</v>
      </c>
      <c r="BM57" s="9">
        <f t="shared" si="60"/>
        <v>0</v>
      </c>
      <c r="BN57" s="9" t="e">
        <f t="shared" ca="1" si="61"/>
        <v>#N/A</v>
      </c>
      <c r="BO57" s="9" t="e">
        <f t="shared" si="62"/>
        <v>#N/A</v>
      </c>
      <c r="BQ57" s="9">
        <f>IF($C57="",0,IF(COUNTIF($C$10:$C57,$C57)=1,0,COLUMN()))</f>
        <v>0</v>
      </c>
      <c r="BR57" s="9" t="e">
        <f t="shared" si="63"/>
        <v>#N/A</v>
      </c>
      <c r="BS57" s="9">
        <f t="shared" si="64"/>
        <v>0</v>
      </c>
      <c r="BU57" s="9" t="e">
        <f t="shared" si="65"/>
        <v>#N/A</v>
      </c>
    </row>
    <row r="58" spans="1:73" ht="30.75" customHeight="1" x14ac:dyDescent="0.15">
      <c r="A58" s="9"/>
      <c r="B58" s="67">
        <v>49</v>
      </c>
      <c r="C58" s="115"/>
      <c r="D58" s="251" t="e">
        <f>VLOOKUP(C58,登録情報女子!$A$2:$O$1030,5,0)</f>
        <v>#N/A</v>
      </c>
      <c r="E58" s="251" t="e">
        <f>VLOOKUP(C58,登録情報女子!$A$2:$O$1030,7,0)</f>
        <v>#N/A</v>
      </c>
      <c r="F58" s="64"/>
      <c r="G58" s="64" t="e">
        <f>VLOOKUP(C58,登録情報女子!$A$2:$O$1030,3,0)</f>
        <v>#N/A</v>
      </c>
      <c r="H58" s="115"/>
      <c r="I58" s="68"/>
      <c r="J58" s="118"/>
      <c r="K58" s="69"/>
      <c r="L58" s="115"/>
      <c r="M58" s="68"/>
      <c r="N58" s="118"/>
      <c r="O58" s="69"/>
      <c r="P58" s="202"/>
      <c r="Q58" s="203"/>
      <c r="R58" s="204"/>
      <c r="S58" s="205"/>
      <c r="T58" s="261"/>
      <c r="U58" s="254"/>
      <c r="V58" s="262"/>
      <c r="X58" s="9" t="str">
        <f t="shared" ca="1" si="33"/>
        <v/>
      </c>
      <c r="Y58" s="9" t="str">
        <f t="shared" ca="1" si="34"/>
        <v/>
      </c>
      <c r="Z58" s="9" t="e">
        <f t="shared" si="35"/>
        <v>#N/A</v>
      </c>
      <c r="AD58" s="9">
        <f t="shared" si="36"/>
        <v>0</v>
      </c>
      <c r="AG58" s="9">
        <f t="shared" si="37"/>
        <v>0</v>
      </c>
      <c r="AH58" s="9">
        <f t="shared" si="38"/>
        <v>0</v>
      </c>
      <c r="AI58" s="9">
        <f t="shared" si="39"/>
        <v>0</v>
      </c>
      <c r="AL58" s="9">
        <f t="shared" si="40"/>
        <v>0</v>
      </c>
      <c r="AM58" s="9">
        <f t="shared" si="41"/>
        <v>0</v>
      </c>
      <c r="AN58" s="9">
        <f t="shared" si="42"/>
        <v>0</v>
      </c>
      <c r="AQ58" s="9">
        <f t="shared" si="43"/>
        <v>0</v>
      </c>
      <c r="AR58" s="9">
        <f t="shared" si="44"/>
        <v>0</v>
      </c>
      <c r="AS58" s="9">
        <f t="shared" si="45"/>
        <v>0</v>
      </c>
      <c r="AV58" s="9">
        <f t="shared" si="46"/>
        <v>0</v>
      </c>
      <c r="AW58" s="9">
        <f t="shared" si="47"/>
        <v>0</v>
      </c>
      <c r="AY58" s="9" t="e">
        <f t="shared" si="48"/>
        <v>#N/A</v>
      </c>
      <c r="BA58" s="9">
        <f t="shared" si="49"/>
        <v>0</v>
      </c>
      <c r="BB58" s="9">
        <f t="shared" si="50"/>
        <v>0</v>
      </c>
      <c r="BC58" s="9">
        <f t="shared" si="51"/>
        <v>0</v>
      </c>
      <c r="BD58" s="9">
        <f t="shared" si="52"/>
        <v>0</v>
      </c>
      <c r="BE58" s="9">
        <f t="shared" si="53"/>
        <v>0</v>
      </c>
      <c r="BF58" s="9" t="e">
        <f t="shared" si="54"/>
        <v>#N/A</v>
      </c>
      <c r="BG58" s="9" t="e">
        <f t="shared" si="55"/>
        <v>#N/A</v>
      </c>
      <c r="BI58" s="9">
        <f t="shared" si="56"/>
        <v>0</v>
      </c>
      <c r="BJ58" s="9" t="e">
        <f t="shared" si="57"/>
        <v>#N/A</v>
      </c>
      <c r="BK58" s="9" t="e">
        <f t="shared" si="58"/>
        <v>#N/A</v>
      </c>
      <c r="BL58" s="9">
        <f t="shared" si="59"/>
        <v>0</v>
      </c>
      <c r="BM58" s="9">
        <f t="shared" si="60"/>
        <v>0</v>
      </c>
      <c r="BN58" s="9" t="e">
        <f t="shared" ca="1" si="61"/>
        <v>#N/A</v>
      </c>
      <c r="BO58" s="9" t="e">
        <f t="shared" si="62"/>
        <v>#N/A</v>
      </c>
      <c r="BQ58" s="9">
        <f>IF($C58="",0,IF(COUNTIF($C$10:$C58,$C58)=1,0,COLUMN()))</f>
        <v>0</v>
      </c>
      <c r="BR58" s="9" t="e">
        <f t="shared" si="63"/>
        <v>#N/A</v>
      </c>
      <c r="BS58" s="9">
        <f t="shared" si="64"/>
        <v>0</v>
      </c>
      <c r="BU58" s="9" t="e">
        <f t="shared" si="65"/>
        <v>#N/A</v>
      </c>
    </row>
    <row r="59" spans="1:73" ht="30.75" customHeight="1" x14ac:dyDescent="0.15">
      <c r="A59" s="9"/>
      <c r="B59" s="67">
        <v>50</v>
      </c>
      <c r="C59" s="115"/>
      <c r="D59" s="251" t="e">
        <f>VLOOKUP(C59,登録情報女子!$A$2:$O$1030,5,0)</f>
        <v>#N/A</v>
      </c>
      <c r="E59" s="251" t="e">
        <f>VLOOKUP(C59,登録情報女子!$A$2:$O$1030,7,0)</f>
        <v>#N/A</v>
      </c>
      <c r="F59" s="64"/>
      <c r="G59" s="64" t="e">
        <f>VLOOKUP(C59,登録情報女子!$A$2:$O$1030,3,0)</f>
        <v>#N/A</v>
      </c>
      <c r="H59" s="115"/>
      <c r="I59" s="68"/>
      <c r="J59" s="118"/>
      <c r="K59" s="69"/>
      <c r="L59" s="115"/>
      <c r="M59" s="68"/>
      <c r="N59" s="118"/>
      <c r="O59" s="69"/>
      <c r="P59" s="202"/>
      <c r="Q59" s="203"/>
      <c r="R59" s="204"/>
      <c r="S59" s="205"/>
      <c r="T59" s="261"/>
      <c r="U59" s="254"/>
      <c r="V59" s="262"/>
      <c r="X59" s="9" t="str">
        <f t="shared" ca="1" si="33"/>
        <v/>
      </c>
      <c r="Y59" s="9" t="str">
        <f t="shared" ca="1" si="34"/>
        <v/>
      </c>
      <c r="Z59" s="9" t="e">
        <f t="shared" si="35"/>
        <v>#N/A</v>
      </c>
      <c r="AD59" s="9">
        <f t="shared" si="36"/>
        <v>0</v>
      </c>
      <c r="AG59" s="9">
        <f t="shared" si="37"/>
        <v>0</v>
      </c>
      <c r="AH59" s="9">
        <f t="shared" si="38"/>
        <v>0</v>
      </c>
      <c r="AI59" s="9">
        <f t="shared" si="39"/>
        <v>0</v>
      </c>
      <c r="AL59" s="9">
        <f t="shared" si="40"/>
        <v>0</v>
      </c>
      <c r="AM59" s="9">
        <f t="shared" si="41"/>
        <v>0</v>
      </c>
      <c r="AN59" s="9">
        <f t="shared" si="42"/>
        <v>0</v>
      </c>
      <c r="AQ59" s="9">
        <f t="shared" si="43"/>
        <v>0</v>
      </c>
      <c r="AR59" s="9">
        <f t="shared" si="44"/>
        <v>0</v>
      </c>
      <c r="AS59" s="9">
        <f t="shared" si="45"/>
        <v>0</v>
      </c>
      <c r="AV59" s="9">
        <f t="shared" si="46"/>
        <v>0</v>
      </c>
      <c r="AW59" s="9">
        <f t="shared" si="47"/>
        <v>0</v>
      </c>
      <c r="AY59" s="9" t="e">
        <f t="shared" si="48"/>
        <v>#N/A</v>
      </c>
      <c r="BA59" s="9">
        <f t="shared" si="49"/>
        <v>0</v>
      </c>
      <c r="BB59" s="9">
        <f t="shared" si="50"/>
        <v>0</v>
      </c>
      <c r="BC59" s="9">
        <f t="shared" si="51"/>
        <v>0</v>
      </c>
      <c r="BD59" s="9">
        <f t="shared" si="52"/>
        <v>0</v>
      </c>
      <c r="BE59" s="9">
        <f t="shared" si="53"/>
        <v>0</v>
      </c>
      <c r="BF59" s="9" t="e">
        <f t="shared" si="54"/>
        <v>#N/A</v>
      </c>
      <c r="BG59" s="9" t="e">
        <f t="shared" si="55"/>
        <v>#N/A</v>
      </c>
      <c r="BI59" s="9">
        <f t="shared" si="56"/>
        <v>0</v>
      </c>
      <c r="BJ59" s="9" t="e">
        <f t="shared" si="57"/>
        <v>#N/A</v>
      </c>
      <c r="BK59" s="9" t="e">
        <f t="shared" si="58"/>
        <v>#N/A</v>
      </c>
      <c r="BL59" s="9">
        <f t="shared" si="59"/>
        <v>0</v>
      </c>
      <c r="BM59" s="9">
        <f t="shared" si="60"/>
        <v>0</v>
      </c>
      <c r="BN59" s="9" t="e">
        <f t="shared" ca="1" si="61"/>
        <v>#N/A</v>
      </c>
      <c r="BO59" s="9" t="e">
        <f t="shared" si="62"/>
        <v>#N/A</v>
      </c>
      <c r="BQ59" s="9">
        <f>IF($C59="",0,IF(COUNTIF($C$10:$C59,$C59)=1,0,COLUMN()))</f>
        <v>0</v>
      </c>
      <c r="BR59" s="9" t="e">
        <f t="shared" si="63"/>
        <v>#N/A</v>
      </c>
      <c r="BS59" s="9">
        <f t="shared" si="64"/>
        <v>0</v>
      </c>
      <c r="BU59" s="9" t="e">
        <f t="shared" si="65"/>
        <v>#N/A</v>
      </c>
    </row>
    <row r="60" spans="1:73" ht="30.75" customHeight="1" x14ac:dyDescent="0.15">
      <c r="A60" s="9"/>
      <c r="B60" s="67">
        <v>51</v>
      </c>
      <c r="C60" s="115"/>
      <c r="D60" s="251" t="e">
        <f>VLOOKUP(C60,登録情報女子!$A$2:$O$1030,5,0)</f>
        <v>#N/A</v>
      </c>
      <c r="E60" s="251" t="e">
        <f>VLOOKUP(C60,登録情報女子!$A$2:$O$1030,7,0)</f>
        <v>#N/A</v>
      </c>
      <c r="F60" s="64"/>
      <c r="G60" s="64" t="e">
        <f>VLOOKUP(C60,登録情報女子!$A$2:$O$1030,3,0)</f>
        <v>#N/A</v>
      </c>
      <c r="H60" s="115"/>
      <c r="I60" s="68"/>
      <c r="J60" s="118"/>
      <c r="K60" s="69"/>
      <c r="L60" s="115"/>
      <c r="M60" s="68"/>
      <c r="N60" s="118"/>
      <c r="O60" s="69"/>
      <c r="P60" s="202"/>
      <c r="Q60" s="203"/>
      <c r="R60" s="204"/>
      <c r="S60" s="205"/>
      <c r="T60" s="261"/>
      <c r="U60" s="254"/>
      <c r="V60" s="262"/>
      <c r="X60" s="9" t="str">
        <f t="shared" ca="1" si="33"/>
        <v/>
      </c>
      <c r="Y60" s="9" t="str">
        <f t="shared" ca="1" si="34"/>
        <v/>
      </c>
      <c r="Z60" s="9" t="e">
        <f t="shared" si="35"/>
        <v>#N/A</v>
      </c>
      <c r="AD60" s="9">
        <f t="shared" si="36"/>
        <v>0</v>
      </c>
      <c r="AG60" s="9">
        <f t="shared" si="37"/>
        <v>0</v>
      </c>
      <c r="AH60" s="9">
        <f t="shared" si="38"/>
        <v>0</v>
      </c>
      <c r="AI60" s="9">
        <f t="shared" si="39"/>
        <v>0</v>
      </c>
      <c r="AL60" s="9">
        <f t="shared" si="40"/>
        <v>0</v>
      </c>
      <c r="AM60" s="9">
        <f t="shared" si="41"/>
        <v>0</v>
      </c>
      <c r="AN60" s="9">
        <f t="shared" si="42"/>
        <v>0</v>
      </c>
      <c r="AQ60" s="9">
        <f t="shared" si="43"/>
        <v>0</v>
      </c>
      <c r="AR60" s="9">
        <f t="shared" si="44"/>
        <v>0</v>
      </c>
      <c r="AS60" s="9">
        <f t="shared" si="45"/>
        <v>0</v>
      </c>
      <c r="AV60" s="9">
        <f t="shared" si="46"/>
        <v>0</v>
      </c>
      <c r="AW60" s="9">
        <f t="shared" si="47"/>
        <v>0</v>
      </c>
      <c r="AY60" s="9" t="e">
        <f t="shared" si="48"/>
        <v>#N/A</v>
      </c>
      <c r="BA60" s="9">
        <f t="shared" si="49"/>
        <v>0</v>
      </c>
      <c r="BB60" s="9">
        <f t="shared" si="50"/>
        <v>0</v>
      </c>
      <c r="BC60" s="9">
        <f t="shared" si="51"/>
        <v>0</v>
      </c>
      <c r="BD60" s="9">
        <f t="shared" si="52"/>
        <v>0</v>
      </c>
      <c r="BE60" s="9">
        <f t="shared" si="53"/>
        <v>0</v>
      </c>
      <c r="BF60" s="9" t="e">
        <f t="shared" si="54"/>
        <v>#N/A</v>
      </c>
      <c r="BG60" s="9" t="e">
        <f t="shared" si="55"/>
        <v>#N/A</v>
      </c>
      <c r="BI60" s="9">
        <f t="shared" si="56"/>
        <v>0</v>
      </c>
      <c r="BJ60" s="9" t="e">
        <f t="shared" si="57"/>
        <v>#N/A</v>
      </c>
      <c r="BK60" s="9" t="e">
        <f t="shared" si="58"/>
        <v>#N/A</v>
      </c>
      <c r="BL60" s="9">
        <f t="shared" si="59"/>
        <v>0</v>
      </c>
      <c r="BM60" s="9">
        <f t="shared" si="60"/>
        <v>0</v>
      </c>
      <c r="BN60" s="9" t="e">
        <f t="shared" ca="1" si="61"/>
        <v>#N/A</v>
      </c>
      <c r="BO60" s="9" t="e">
        <f t="shared" si="62"/>
        <v>#N/A</v>
      </c>
      <c r="BQ60" s="9">
        <f>IF($C60="",0,IF(COUNTIF($C$10:$C60,$C60)=1,0,COLUMN()))</f>
        <v>0</v>
      </c>
      <c r="BR60" s="9" t="e">
        <f t="shared" si="63"/>
        <v>#N/A</v>
      </c>
      <c r="BS60" s="9">
        <f t="shared" si="64"/>
        <v>0</v>
      </c>
      <c r="BU60" s="9" t="e">
        <f t="shared" si="65"/>
        <v>#N/A</v>
      </c>
    </row>
    <row r="61" spans="1:73" ht="30.75" customHeight="1" x14ac:dyDescent="0.15">
      <c r="A61" s="9"/>
      <c r="B61" s="67">
        <v>52</v>
      </c>
      <c r="C61" s="115"/>
      <c r="D61" s="251" t="e">
        <f>VLOOKUP(C61,登録情報女子!$A$2:$O$1030,5,0)</f>
        <v>#N/A</v>
      </c>
      <c r="E61" s="251" t="e">
        <f>VLOOKUP(C61,登録情報女子!$A$2:$O$1030,7,0)</f>
        <v>#N/A</v>
      </c>
      <c r="F61" s="64"/>
      <c r="G61" s="64" t="e">
        <f>VLOOKUP(C61,登録情報女子!$A$2:$O$1030,3,0)</f>
        <v>#N/A</v>
      </c>
      <c r="H61" s="115"/>
      <c r="I61" s="68"/>
      <c r="J61" s="118"/>
      <c r="K61" s="69"/>
      <c r="L61" s="115"/>
      <c r="M61" s="68"/>
      <c r="N61" s="118"/>
      <c r="O61" s="69"/>
      <c r="P61" s="202"/>
      <c r="Q61" s="203"/>
      <c r="R61" s="204"/>
      <c r="S61" s="205"/>
      <c r="T61" s="261"/>
      <c r="U61" s="254"/>
      <c r="V61" s="262"/>
      <c r="X61" s="9" t="str">
        <f t="shared" ca="1" si="33"/>
        <v/>
      </c>
      <c r="Y61" s="9" t="str">
        <f t="shared" ca="1" si="34"/>
        <v/>
      </c>
      <c r="Z61" s="9" t="e">
        <f t="shared" si="35"/>
        <v>#N/A</v>
      </c>
      <c r="AD61" s="9">
        <f t="shared" si="36"/>
        <v>0</v>
      </c>
      <c r="AG61" s="9">
        <f t="shared" si="37"/>
        <v>0</v>
      </c>
      <c r="AH61" s="9">
        <f t="shared" si="38"/>
        <v>0</v>
      </c>
      <c r="AI61" s="9">
        <f t="shared" si="39"/>
        <v>0</v>
      </c>
      <c r="AL61" s="9">
        <f t="shared" si="40"/>
        <v>0</v>
      </c>
      <c r="AM61" s="9">
        <f t="shared" si="41"/>
        <v>0</v>
      </c>
      <c r="AN61" s="9">
        <f t="shared" si="42"/>
        <v>0</v>
      </c>
      <c r="AQ61" s="9">
        <f t="shared" si="43"/>
        <v>0</v>
      </c>
      <c r="AR61" s="9">
        <f t="shared" si="44"/>
        <v>0</v>
      </c>
      <c r="AS61" s="9">
        <f t="shared" si="45"/>
        <v>0</v>
      </c>
      <c r="AV61" s="9">
        <f t="shared" si="46"/>
        <v>0</v>
      </c>
      <c r="AW61" s="9">
        <f t="shared" si="47"/>
        <v>0</v>
      </c>
      <c r="AY61" s="9" t="e">
        <f t="shared" si="48"/>
        <v>#N/A</v>
      </c>
      <c r="BA61" s="9">
        <f t="shared" si="49"/>
        <v>0</v>
      </c>
      <c r="BB61" s="9">
        <f t="shared" si="50"/>
        <v>0</v>
      </c>
      <c r="BC61" s="9">
        <f t="shared" si="51"/>
        <v>0</v>
      </c>
      <c r="BD61" s="9">
        <f t="shared" si="52"/>
        <v>0</v>
      </c>
      <c r="BE61" s="9">
        <f t="shared" si="53"/>
        <v>0</v>
      </c>
      <c r="BF61" s="9" t="e">
        <f t="shared" si="54"/>
        <v>#N/A</v>
      </c>
      <c r="BG61" s="9" t="e">
        <f t="shared" si="55"/>
        <v>#N/A</v>
      </c>
      <c r="BI61" s="9">
        <f t="shared" si="56"/>
        <v>0</v>
      </c>
      <c r="BJ61" s="9" t="e">
        <f t="shared" si="57"/>
        <v>#N/A</v>
      </c>
      <c r="BK61" s="9" t="e">
        <f t="shared" si="58"/>
        <v>#N/A</v>
      </c>
      <c r="BL61" s="9">
        <f t="shared" si="59"/>
        <v>0</v>
      </c>
      <c r="BM61" s="9">
        <f t="shared" si="60"/>
        <v>0</v>
      </c>
      <c r="BN61" s="9" t="e">
        <f t="shared" ca="1" si="61"/>
        <v>#N/A</v>
      </c>
      <c r="BO61" s="9" t="e">
        <f t="shared" si="62"/>
        <v>#N/A</v>
      </c>
      <c r="BQ61" s="9">
        <f>IF($C61="",0,IF(COUNTIF($C$10:$C61,$C61)=1,0,COLUMN()))</f>
        <v>0</v>
      </c>
      <c r="BR61" s="9" t="e">
        <f t="shared" si="63"/>
        <v>#N/A</v>
      </c>
      <c r="BS61" s="9">
        <f t="shared" si="64"/>
        <v>0</v>
      </c>
      <c r="BU61" s="9" t="e">
        <f t="shared" si="65"/>
        <v>#N/A</v>
      </c>
    </row>
    <row r="62" spans="1:73" ht="30.75" customHeight="1" x14ac:dyDescent="0.15">
      <c r="A62" s="9"/>
      <c r="B62" s="67">
        <v>53</v>
      </c>
      <c r="C62" s="115"/>
      <c r="D62" s="251" t="e">
        <f>VLOOKUP(C62,登録情報女子!$A$2:$O$1030,5,0)</f>
        <v>#N/A</v>
      </c>
      <c r="E62" s="251" t="e">
        <f>VLOOKUP(C62,登録情報女子!$A$2:$O$1030,7,0)</f>
        <v>#N/A</v>
      </c>
      <c r="F62" s="64"/>
      <c r="G62" s="64" t="e">
        <f>VLOOKUP(C62,登録情報女子!$A$2:$O$1030,3,0)</f>
        <v>#N/A</v>
      </c>
      <c r="H62" s="115"/>
      <c r="I62" s="68"/>
      <c r="J62" s="118"/>
      <c r="K62" s="69"/>
      <c r="L62" s="115"/>
      <c r="M62" s="68"/>
      <c r="N62" s="118"/>
      <c r="O62" s="69"/>
      <c r="P62" s="202"/>
      <c r="Q62" s="203"/>
      <c r="R62" s="204"/>
      <c r="S62" s="205"/>
      <c r="T62" s="261"/>
      <c r="U62" s="254"/>
      <c r="V62" s="262"/>
      <c r="X62" s="9" t="str">
        <f t="shared" ca="1" si="33"/>
        <v/>
      </c>
      <c r="Y62" s="9" t="str">
        <f t="shared" ca="1" si="34"/>
        <v/>
      </c>
      <c r="Z62" s="9" t="e">
        <f t="shared" si="35"/>
        <v>#N/A</v>
      </c>
      <c r="AD62" s="9">
        <f t="shared" si="36"/>
        <v>0</v>
      </c>
      <c r="AG62" s="9">
        <f t="shared" si="37"/>
        <v>0</v>
      </c>
      <c r="AH62" s="9">
        <f t="shared" si="38"/>
        <v>0</v>
      </c>
      <c r="AI62" s="9">
        <f t="shared" si="39"/>
        <v>0</v>
      </c>
      <c r="AL62" s="9">
        <f t="shared" si="40"/>
        <v>0</v>
      </c>
      <c r="AM62" s="9">
        <f t="shared" si="41"/>
        <v>0</v>
      </c>
      <c r="AN62" s="9">
        <f t="shared" si="42"/>
        <v>0</v>
      </c>
      <c r="AQ62" s="9">
        <f t="shared" si="43"/>
        <v>0</v>
      </c>
      <c r="AR62" s="9">
        <f t="shared" si="44"/>
        <v>0</v>
      </c>
      <c r="AS62" s="9">
        <f t="shared" si="45"/>
        <v>0</v>
      </c>
      <c r="AV62" s="9">
        <f t="shared" si="46"/>
        <v>0</v>
      </c>
      <c r="AW62" s="9">
        <f t="shared" si="47"/>
        <v>0</v>
      </c>
      <c r="AY62" s="9" t="e">
        <f t="shared" si="48"/>
        <v>#N/A</v>
      </c>
      <c r="BA62" s="9">
        <f t="shared" si="49"/>
        <v>0</v>
      </c>
      <c r="BB62" s="9">
        <f t="shared" si="50"/>
        <v>0</v>
      </c>
      <c r="BC62" s="9">
        <f t="shared" si="51"/>
        <v>0</v>
      </c>
      <c r="BD62" s="9">
        <f t="shared" si="52"/>
        <v>0</v>
      </c>
      <c r="BE62" s="9">
        <f t="shared" si="53"/>
        <v>0</v>
      </c>
      <c r="BF62" s="9" t="e">
        <f t="shared" si="54"/>
        <v>#N/A</v>
      </c>
      <c r="BG62" s="9" t="e">
        <f t="shared" si="55"/>
        <v>#N/A</v>
      </c>
      <c r="BI62" s="9">
        <f t="shared" si="56"/>
        <v>0</v>
      </c>
      <c r="BJ62" s="9" t="e">
        <f t="shared" si="57"/>
        <v>#N/A</v>
      </c>
      <c r="BK62" s="9" t="e">
        <f t="shared" si="58"/>
        <v>#N/A</v>
      </c>
      <c r="BL62" s="9">
        <f t="shared" si="59"/>
        <v>0</v>
      </c>
      <c r="BM62" s="9">
        <f t="shared" si="60"/>
        <v>0</v>
      </c>
      <c r="BN62" s="9" t="e">
        <f t="shared" ca="1" si="61"/>
        <v>#N/A</v>
      </c>
      <c r="BO62" s="9" t="e">
        <f t="shared" si="62"/>
        <v>#N/A</v>
      </c>
      <c r="BQ62" s="9">
        <f>IF($C62="",0,IF(COUNTIF($C$10:$C62,$C62)=1,0,COLUMN()))</f>
        <v>0</v>
      </c>
      <c r="BR62" s="9" t="e">
        <f t="shared" si="63"/>
        <v>#N/A</v>
      </c>
      <c r="BS62" s="9">
        <f t="shared" si="64"/>
        <v>0</v>
      </c>
      <c r="BU62" s="9" t="e">
        <f t="shared" si="65"/>
        <v>#N/A</v>
      </c>
    </row>
    <row r="63" spans="1:73" ht="30.75" customHeight="1" x14ac:dyDescent="0.15">
      <c r="A63" s="9"/>
      <c r="B63" s="67">
        <v>54</v>
      </c>
      <c r="C63" s="115"/>
      <c r="D63" s="251" t="e">
        <f>VLOOKUP(C63,登録情報女子!$A$2:$O$1030,5,0)</f>
        <v>#N/A</v>
      </c>
      <c r="E63" s="251" t="e">
        <f>VLOOKUP(C63,登録情報女子!$A$2:$O$1030,7,0)</f>
        <v>#N/A</v>
      </c>
      <c r="F63" s="64"/>
      <c r="G63" s="64" t="e">
        <f>VLOOKUP(C63,登録情報女子!$A$2:$O$1030,3,0)</f>
        <v>#N/A</v>
      </c>
      <c r="H63" s="115"/>
      <c r="I63" s="68"/>
      <c r="J63" s="118"/>
      <c r="K63" s="69"/>
      <c r="L63" s="115"/>
      <c r="M63" s="68"/>
      <c r="N63" s="118"/>
      <c r="O63" s="69"/>
      <c r="P63" s="202"/>
      <c r="Q63" s="203"/>
      <c r="R63" s="204"/>
      <c r="S63" s="205"/>
      <c r="T63" s="261"/>
      <c r="U63" s="254"/>
      <c r="V63" s="262"/>
      <c r="X63" s="9" t="str">
        <f t="shared" ca="1" si="33"/>
        <v/>
      </c>
      <c r="Y63" s="9" t="str">
        <f t="shared" ca="1" si="34"/>
        <v/>
      </c>
      <c r="Z63" s="9" t="e">
        <f t="shared" si="35"/>
        <v>#N/A</v>
      </c>
      <c r="AD63" s="9">
        <f t="shared" si="36"/>
        <v>0</v>
      </c>
      <c r="AG63" s="9">
        <f t="shared" si="37"/>
        <v>0</v>
      </c>
      <c r="AH63" s="9">
        <f t="shared" si="38"/>
        <v>0</v>
      </c>
      <c r="AI63" s="9">
        <f t="shared" si="39"/>
        <v>0</v>
      </c>
      <c r="AL63" s="9">
        <f t="shared" si="40"/>
        <v>0</v>
      </c>
      <c r="AM63" s="9">
        <f t="shared" si="41"/>
        <v>0</v>
      </c>
      <c r="AN63" s="9">
        <f t="shared" si="42"/>
        <v>0</v>
      </c>
      <c r="AQ63" s="9">
        <f t="shared" si="43"/>
        <v>0</v>
      </c>
      <c r="AR63" s="9">
        <f t="shared" si="44"/>
        <v>0</v>
      </c>
      <c r="AS63" s="9">
        <f t="shared" si="45"/>
        <v>0</v>
      </c>
      <c r="AV63" s="9">
        <f t="shared" si="46"/>
        <v>0</v>
      </c>
      <c r="AW63" s="9">
        <f t="shared" si="47"/>
        <v>0</v>
      </c>
      <c r="AY63" s="9" t="e">
        <f t="shared" si="48"/>
        <v>#N/A</v>
      </c>
      <c r="BA63" s="9">
        <f t="shared" si="49"/>
        <v>0</v>
      </c>
      <c r="BB63" s="9">
        <f t="shared" si="50"/>
        <v>0</v>
      </c>
      <c r="BC63" s="9">
        <f t="shared" si="51"/>
        <v>0</v>
      </c>
      <c r="BD63" s="9">
        <f t="shared" si="52"/>
        <v>0</v>
      </c>
      <c r="BE63" s="9">
        <f t="shared" si="53"/>
        <v>0</v>
      </c>
      <c r="BF63" s="9" t="e">
        <f t="shared" si="54"/>
        <v>#N/A</v>
      </c>
      <c r="BG63" s="9" t="e">
        <f t="shared" si="55"/>
        <v>#N/A</v>
      </c>
      <c r="BI63" s="9">
        <f t="shared" si="56"/>
        <v>0</v>
      </c>
      <c r="BJ63" s="9" t="e">
        <f t="shared" si="57"/>
        <v>#N/A</v>
      </c>
      <c r="BK63" s="9" t="e">
        <f t="shared" si="58"/>
        <v>#N/A</v>
      </c>
      <c r="BL63" s="9">
        <f t="shared" si="59"/>
        <v>0</v>
      </c>
      <c r="BM63" s="9">
        <f t="shared" si="60"/>
        <v>0</v>
      </c>
      <c r="BN63" s="9" t="e">
        <f t="shared" ca="1" si="61"/>
        <v>#N/A</v>
      </c>
      <c r="BO63" s="9" t="e">
        <f t="shared" si="62"/>
        <v>#N/A</v>
      </c>
      <c r="BQ63" s="9">
        <f>IF($C63="",0,IF(COUNTIF($C$10:$C63,$C63)=1,0,COLUMN()))</f>
        <v>0</v>
      </c>
      <c r="BR63" s="9" t="e">
        <f t="shared" si="63"/>
        <v>#N/A</v>
      </c>
      <c r="BS63" s="9">
        <f t="shared" si="64"/>
        <v>0</v>
      </c>
      <c r="BU63" s="9" t="e">
        <f t="shared" si="65"/>
        <v>#N/A</v>
      </c>
    </row>
    <row r="64" spans="1:73" ht="30.75" customHeight="1" x14ac:dyDescent="0.15">
      <c r="A64" s="9"/>
      <c r="B64" s="67">
        <v>55</v>
      </c>
      <c r="C64" s="115"/>
      <c r="D64" s="251" t="e">
        <f>VLOOKUP(C64,登録情報女子!$A$2:$O$1030,5,0)</f>
        <v>#N/A</v>
      </c>
      <c r="E64" s="251" t="e">
        <f>VLOOKUP(C64,登録情報女子!$A$2:$O$1030,7,0)</f>
        <v>#N/A</v>
      </c>
      <c r="F64" s="64"/>
      <c r="G64" s="64" t="e">
        <f>VLOOKUP(C64,登録情報女子!$A$2:$O$1030,3,0)</f>
        <v>#N/A</v>
      </c>
      <c r="H64" s="115"/>
      <c r="I64" s="68"/>
      <c r="J64" s="118"/>
      <c r="K64" s="69"/>
      <c r="L64" s="115"/>
      <c r="M64" s="68"/>
      <c r="N64" s="118"/>
      <c r="O64" s="69"/>
      <c r="P64" s="202"/>
      <c r="Q64" s="203"/>
      <c r="R64" s="204"/>
      <c r="S64" s="205"/>
      <c r="T64" s="261"/>
      <c r="U64" s="254"/>
      <c r="V64" s="262"/>
      <c r="X64" s="9" t="str">
        <f t="shared" ca="1" si="33"/>
        <v/>
      </c>
      <c r="Y64" s="9" t="str">
        <f t="shared" ca="1" si="34"/>
        <v/>
      </c>
      <c r="Z64" s="9" t="e">
        <f t="shared" si="35"/>
        <v>#N/A</v>
      </c>
      <c r="AD64" s="9">
        <f t="shared" si="36"/>
        <v>0</v>
      </c>
      <c r="AG64" s="9">
        <f t="shared" si="37"/>
        <v>0</v>
      </c>
      <c r="AH64" s="9">
        <f t="shared" si="38"/>
        <v>0</v>
      </c>
      <c r="AI64" s="9">
        <f t="shared" si="39"/>
        <v>0</v>
      </c>
      <c r="AL64" s="9">
        <f t="shared" si="40"/>
        <v>0</v>
      </c>
      <c r="AM64" s="9">
        <f t="shared" si="41"/>
        <v>0</v>
      </c>
      <c r="AN64" s="9">
        <f t="shared" si="42"/>
        <v>0</v>
      </c>
      <c r="AQ64" s="9">
        <f t="shared" si="43"/>
        <v>0</v>
      </c>
      <c r="AR64" s="9">
        <f t="shared" si="44"/>
        <v>0</v>
      </c>
      <c r="AS64" s="9">
        <f t="shared" si="45"/>
        <v>0</v>
      </c>
      <c r="AV64" s="9">
        <f t="shared" si="46"/>
        <v>0</v>
      </c>
      <c r="AW64" s="9">
        <f t="shared" si="47"/>
        <v>0</v>
      </c>
      <c r="AY64" s="9" t="e">
        <f t="shared" si="48"/>
        <v>#N/A</v>
      </c>
      <c r="BA64" s="9">
        <f t="shared" si="49"/>
        <v>0</v>
      </c>
      <c r="BB64" s="9">
        <f t="shared" si="50"/>
        <v>0</v>
      </c>
      <c r="BC64" s="9">
        <f t="shared" si="51"/>
        <v>0</v>
      </c>
      <c r="BD64" s="9">
        <f t="shared" si="52"/>
        <v>0</v>
      </c>
      <c r="BE64" s="9">
        <f t="shared" si="53"/>
        <v>0</v>
      </c>
      <c r="BF64" s="9" t="e">
        <f t="shared" si="54"/>
        <v>#N/A</v>
      </c>
      <c r="BG64" s="9" t="e">
        <f t="shared" si="55"/>
        <v>#N/A</v>
      </c>
      <c r="BI64" s="9">
        <f t="shared" si="56"/>
        <v>0</v>
      </c>
      <c r="BJ64" s="9" t="e">
        <f t="shared" si="57"/>
        <v>#N/A</v>
      </c>
      <c r="BK64" s="9" t="e">
        <f t="shared" si="58"/>
        <v>#N/A</v>
      </c>
      <c r="BL64" s="9">
        <f t="shared" si="59"/>
        <v>0</v>
      </c>
      <c r="BM64" s="9">
        <f t="shared" si="60"/>
        <v>0</v>
      </c>
      <c r="BN64" s="9" t="e">
        <f t="shared" ca="1" si="61"/>
        <v>#N/A</v>
      </c>
      <c r="BO64" s="9" t="e">
        <f t="shared" si="62"/>
        <v>#N/A</v>
      </c>
      <c r="BQ64" s="9">
        <f>IF($C64="",0,IF(COUNTIF($C$10:$C64,$C64)=1,0,COLUMN()))</f>
        <v>0</v>
      </c>
      <c r="BR64" s="9" t="e">
        <f t="shared" si="63"/>
        <v>#N/A</v>
      </c>
      <c r="BS64" s="9">
        <f t="shared" si="64"/>
        <v>0</v>
      </c>
      <c r="BU64" s="9" t="e">
        <f t="shared" si="65"/>
        <v>#N/A</v>
      </c>
    </row>
    <row r="65" spans="1:73" ht="30.75" customHeight="1" x14ac:dyDescent="0.15">
      <c r="A65" s="9"/>
      <c r="B65" s="67">
        <v>56</v>
      </c>
      <c r="C65" s="115"/>
      <c r="D65" s="251" t="e">
        <f>VLOOKUP(C65,登録情報女子!$A$2:$O$1030,5,0)</f>
        <v>#N/A</v>
      </c>
      <c r="E65" s="251" t="e">
        <f>VLOOKUP(C65,登録情報女子!$A$2:$O$1030,7,0)</f>
        <v>#N/A</v>
      </c>
      <c r="F65" s="64"/>
      <c r="G65" s="64" t="e">
        <f>VLOOKUP(C65,登録情報女子!$A$2:$O$1030,3,0)</f>
        <v>#N/A</v>
      </c>
      <c r="H65" s="115"/>
      <c r="I65" s="68"/>
      <c r="J65" s="118"/>
      <c r="K65" s="69"/>
      <c r="L65" s="115"/>
      <c r="M65" s="68"/>
      <c r="N65" s="118"/>
      <c r="O65" s="69"/>
      <c r="P65" s="202"/>
      <c r="Q65" s="203"/>
      <c r="R65" s="204"/>
      <c r="S65" s="205"/>
      <c r="T65" s="261"/>
      <c r="U65" s="254"/>
      <c r="V65" s="262"/>
      <c r="X65" s="9" t="str">
        <f t="shared" ca="1" si="33"/>
        <v/>
      </c>
      <c r="Y65" s="9" t="str">
        <f t="shared" ca="1" si="34"/>
        <v/>
      </c>
      <c r="Z65" s="9" t="e">
        <f t="shared" si="35"/>
        <v>#N/A</v>
      </c>
      <c r="AD65" s="9">
        <f t="shared" si="36"/>
        <v>0</v>
      </c>
      <c r="AG65" s="9">
        <f t="shared" si="37"/>
        <v>0</v>
      </c>
      <c r="AH65" s="9">
        <f t="shared" si="38"/>
        <v>0</v>
      </c>
      <c r="AI65" s="9">
        <f t="shared" si="39"/>
        <v>0</v>
      </c>
      <c r="AL65" s="9">
        <f t="shared" si="40"/>
        <v>0</v>
      </c>
      <c r="AM65" s="9">
        <f t="shared" si="41"/>
        <v>0</v>
      </c>
      <c r="AN65" s="9">
        <f t="shared" si="42"/>
        <v>0</v>
      </c>
      <c r="AQ65" s="9">
        <f t="shared" si="43"/>
        <v>0</v>
      </c>
      <c r="AR65" s="9">
        <f t="shared" si="44"/>
        <v>0</v>
      </c>
      <c r="AS65" s="9">
        <f t="shared" si="45"/>
        <v>0</v>
      </c>
      <c r="AV65" s="9">
        <f t="shared" si="46"/>
        <v>0</v>
      </c>
      <c r="AW65" s="9">
        <f t="shared" si="47"/>
        <v>0</v>
      </c>
      <c r="AY65" s="9" t="e">
        <f t="shared" si="48"/>
        <v>#N/A</v>
      </c>
      <c r="BA65" s="9">
        <f t="shared" si="49"/>
        <v>0</v>
      </c>
      <c r="BB65" s="9">
        <f t="shared" si="50"/>
        <v>0</v>
      </c>
      <c r="BC65" s="9">
        <f t="shared" si="51"/>
        <v>0</v>
      </c>
      <c r="BD65" s="9">
        <f t="shared" si="52"/>
        <v>0</v>
      </c>
      <c r="BE65" s="9">
        <f t="shared" si="53"/>
        <v>0</v>
      </c>
      <c r="BF65" s="9" t="e">
        <f t="shared" si="54"/>
        <v>#N/A</v>
      </c>
      <c r="BG65" s="9" t="e">
        <f t="shared" si="55"/>
        <v>#N/A</v>
      </c>
      <c r="BI65" s="9">
        <f t="shared" si="56"/>
        <v>0</v>
      </c>
      <c r="BJ65" s="9" t="e">
        <f t="shared" si="57"/>
        <v>#N/A</v>
      </c>
      <c r="BK65" s="9" t="e">
        <f t="shared" si="58"/>
        <v>#N/A</v>
      </c>
      <c r="BL65" s="9">
        <f t="shared" si="59"/>
        <v>0</v>
      </c>
      <c r="BM65" s="9">
        <f t="shared" si="60"/>
        <v>0</v>
      </c>
      <c r="BN65" s="9" t="e">
        <f t="shared" ca="1" si="61"/>
        <v>#N/A</v>
      </c>
      <c r="BO65" s="9" t="e">
        <f t="shared" si="62"/>
        <v>#N/A</v>
      </c>
      <c r="BQ65" s="9">
        <f>IF($C65="",0,IF(COUNTIF($C$10:$C65,$C65)=1,0,COLUMN()))</f>
        <v>0</v>
      </c>
      <c r="BR65" s="9" t="e">
        <f t="shared" si="63"/>
        <v>#N/A</v>
      </c>
      <c r="BS65" s="9">
        <f t="shared" si="64"/>
        <v>0</v>
      </c>
      <c r="BU65" s="9" t="e">
        <f t="shared" si="65"/>
        <v>#N/A</v>
      </c>
    </row>
    <row r="66" spans="1:73" ht="30.75" customHeight="1" x14ac:dyDescent="0.15">
      <c r="A66" s="9"/>
      <c r="B66" s="67">
        <v>57</v>
      </c>
      <c r="C66" s="115"/>
      <c r="D66" s="251" t="e">
        <f>VLOOKUP(C66,登録情報女子!$A$2:$O$1030,5,0)</f>
        <v>#N/A</v>
      </c>
      <c r="E66" s="251" t="e">
        <f>VLOOKUP(C66,登録情報女子!$A$2:$O$1030,7,0)</f>
        <v>#N/A</v>
      </c>
      <c r="F66" s="64"/>
      <c r="G66" s="64" t="e">
        <f>VLOOKUP(C66,登録情報女子!$A$2:$O$1030,3,0)</f>
        <v>#N/A</v>
      </c>
      <c r="H66" s="115"/>
      <c r="I66" s="68"/>
      <c r="J66" s="118"/>
      <c r="K66" s="69"/>
      <c r="L66" s="115"/>
      <c r="M66" s="68"/>
      <c r="N66" s="118"/>
      <c r="O66" s="69"/>
      <c r="P66" s="202"/>
      <c r="Q66" s="203"/>
      <c r="R66" s="204"/>
      <c r="S66" s="205"/>
      <c r="T66" s="261"/>
      <c r="U66" s="254"/>
      <c r="V66" s="262"/>
      <c r="X66" s="9" t="str">
        <f t="shared" ca="1" si="33"/>
        <v/>
      </c>
      <c r="Y66" s="9" t="str">
        <f t="shared" ca="1" si="34"/>
        <v/>
      </c>
      <c r="Z66" s="9" t="e">
        <f t="shared" si="35"/>
        <v>#N/A</v>
      </c>
      <c r="AD66" s="9">
        <f t="shared" si="36"/>
        <v>0</v>
      </c>
      <c r="AG66" s="9">
        <f t="shared" si="37"/>
        <v>0</v>
      </c>
      <c r="AH66" s="9">
        <f t="shared" si="38"/>
        <v>0</v>
      </c>
      <c r="AI66" s="9">
        <f t="shared" si="39"/>
        <v>0</v>
      </c>
      <c r="AL66" s="9">
        <f t="shared" si="40"/>
        <v>0</v>
      </c>
      <c r="AM66" s="9">
        <f t="shared" si="41"/>
        <v>0</v>
      </c>
      <c r="AN66" s="9">
        <f t="shared" si="42"/>
        <v>0</v>
      </c>
      <c r="AQ66" s="9">
        <f t="shared" si="43"/>
        <v>0</v>
      </c>
      <c r="AR66" s="9">
        <f t="shared" si="44"/>
        <v>0</v>
      </c>
      <c r="AS66" s="9">
        <f t="shared" si="45"/>
        <v>0</v>
      </c>
      <c r="AV66" s="9">
        <f t="shared" si="46"/>
        <v>0</v>
      </c>
      <c r="AW66" s="9">
        <f t="shared" si="47"/>
        <v>0</v>
      </c>
      <c r="AY66" s="9" t="e">
        <f t="shared" si="48"/>
        <v>#N/A</v>
      </c>
      <c r="BA66" s="9">
        <f t="shared" si="49"/>
        <v>0</v>
      </c>
      <c r="BB66" s="9">
        <f t="shared" si="50"/>
        <v>0</v>
      </c>
      <c r="BC66" s="9">
        <f t="shared" si="51"/>
        <v>0</v>
      </c>
      <c r="BD66" s="9">
        <f t="shared" si="52"/>
        <v>0</v>
      </c>
      <c r="BE66" s="9">
        <f t="shared" si="53"/>
        <v>0</v>
      </c>
      <c r="BF66" s="9" t="e">
        <f t="shared" si="54"/>
        <v>#N/A</v>
      </c>
      <c r="BG66" s="9" t="e">
        <f t="shared" si="55"/>
        <v>#N/A</v>
      </c>
      <c r="BI66" s="9">
        <f t="shared" si="56"/>
        <v>0</v>
      </c>
      <c r="BJ66" s="9" t="e">
        <f t="shared" si="57"/>
        <v>#N/A</v>
      </c>
      <c r="BK66" s="9" t="e">
        <f t="shared" si="58"/>
        <v>#N/A</v>
      </c>
      <c r="BL66" s="9">
        <f t="shared" si="59"/>
        <v>0</v>
      </c>
      <c r="BM66" s="9">
        <f t="shared" si="60"/>
        <v>0</v>
      </c>
      <c r="BN66" s="9" t="e">
        <f t="shared" ca="1" si="61"/>
        <v>#N/A</v>
      </c>
      <c r="BO66" s="9" t="e">
        <f t="shared" si="62"/>
        <v>#N/A</v>
      </c>
      <c r="BQ66" s="9">
        <f>IF($C66="",0,IF(COUNTIF($C$10:$C66,$C66)=1,0,COLUMN()))</f>
        <v>0</v>
      </c>
      <c r="BR66" s="9" t="e">
        <f t="shared" si="63"/>
        <v>#N/A</v>
      </c>
      <c r="BS66" s="9">
        <f t="shared" si="64"/>
        <v>0</v>
      </c>
      <c r="BU66" s="9" t="e">
        <f t="shared" si="65"/>
        <v>#N/A</v>
      </c>
    </row>
    <row r="67" spans="1:73" ht="30.75" customHeight="1" x14ac:dyDescent="0.15">
      <c r="A67" s="9"/>
      <c r="B67" s="67">
        <v>58</v>
      </c>
      <c r="C67" s="115"/>
      <c r="D67" s="251" t="e">
        <f>VLOOKUP(C67,登録情報女子!$A$2:$O$1030,5,0)</f>
        <v>#N/A</v>
      </c>
      <c r="E67" s="251" t="e">
        <f>VLOOKUP(C67,登録情報女子!$A$2:$O$1030,7,0)</f>
        <v>#N/A</v>
      </c>
      <c r="F67" s="64"/>
      <c r="G67" s="64" t="e">
        <f>VLOOKUP(C67,登録情報女子!$A$2:$O$1030,3,0)</f>
        <v>#N/A</v>
      </c>
      <c r="H67" s="115"/>
      <c r="I67" s="68"/>
      <c r="J67" s="118"/>
      <c r="K67" s="69"/>
      <c r="L67" s="115"/>
      <c r="M67" s="68"/>
      <c r="N67" s="118"/>
      <c r="O67" s="69"/>
      <c r="P67" s="202"/>
      <c r="Q67" s="203"/>
      <c r="R67" s="204"/>
      <c r="S67" s="205"/>
      <c r="T67" s="261"/>
      <c r="U67" s="254"/>
      <c r="V67" s="262"/>
      <c r="X67" s="9" t="str">
        <f t="shared" ca="1" si="33"/>
        <v/>
      </c>
      <c r="Y67" s="9" t="str">
        <f t="shared" ca="1" si="34"/>
        <v/>
      </c>
      <c r="Z67" s="9" t="e">
        <f t="shared" si="35"/>
        <v>#N/A</v>
      </c>
      <c r="AD67" s="9">
        <f t="shared" si="36"/>
        <v>0</v>
      </c>
      <c r="AG67" s="9">
        <f t="shared" si="37"/>
        <v>0</v>
      </c>
      <c r="AH67" s="9">
        <f t="shared" si="38"/>
        <v>0</v>
      </c>
      <c r="AI67" s="9">
        <f t="shared" si="39"/>
        <v>0</v>
      </c>
      <c r="AL67" s="9">
        <f t="shared" si="40"/>
        <v>0</v>
      </c>
      <c r="AM67" s="9">
        <f t="shared" si="41"/>
        <v>0</v>
      </c>
      <c r="AN67" s="9">
        <f t="shared" si="42"/>
        <v>0</v>
      </c>
      <c r="AQ67" s="9">
        <f t="shared" si="43"/>
        <v>0</v>
      </c>
      <c r="AR67" s="9">
        <f t="shared" si="44"/>
        <v>0</v>
      </c>
      <c r="AS67" s="9">
        <f t="shared" si="45"/>
        <v>0</v>
      </c>
      <c r="AV67" s="9">
        <f t="shared" si="46"/>
        <v>0</v>
      </c>
      <c r="AW67" s="9">
        <f t="shared" si="47"/>
        <v>0</v>
      </c>
      <c r="AY67" s="9" t="e">
        <f t="shared" si="48"/>
        <v>#N/A</v>
      </c>
      <c r="BA67" s="9">
        <f t="shared" si="49"/>
        <v>0</v>
      </c>
      <c r="BB67" s="9">
        <f t="shared" si="50"/>
        <v>0</v>
      </c>
      <c r="BC67" s="9">
        <f t="shared" si="51"/>
        <v>0</v>
      </c>
      <c r="BD67" s="9">
        <f t="shared" si="52"/>
        <v>0</v>
      </c>
      <c r="BE67" s="9">
        <f t="shared" si="53"/>
        <v>0</v>
      </c>
      <c r="BF67" s="9" t="e">
        <f t="shared" si="54"/>
        <v>#N/A</v>
      </c>
      <c r="BG67" s="9" t="e">
        <f t="shared" si="55"/>
        <v>#N/A</v>
      </c>
      <c r="BI67" s="9">
        <f t="shared" si="56"/>
        <v>0</v>
      </c>
      <c r="BJ67" s="9" t="e">
        <f t="shared" si="57"/>
        <v>#N/A</v>
      </c>
      <c r="BK67" s="9" t="e">
        <f t="shared" si="58"/>
        <v>#N/A</v>
      </c>
      <c r="BL67" s="9">
        <f t="shared" si="59"/>
        <v>0</v>
      </c>
      <c r="BM67" s="9">
        <f t="shared" si="60"/>
        <v>0</v>
      </c>
      <c r="BN67" s="9" t="e">
        <f t="shared" ca="1" si="61"/>
        <v>#N/A</v>
      </c>
      <c r="BO67" s="9" t="e">
        <f t="shared" si="62"/>
        <v>#N/A</v>
      </c>
      <c r="BQ67" s="9">
        <f>IF($C67="",0,IF(COUNTIF($C$10:$C67,$C67)=1,0,COLUMN()))</f>
        <v>0</v>
      </c>
      <c r="BR67" s="9" t="e">
        <f t="shared" si="63"/>
        <v>#N/A</v>
      </c>
      <c r="BS67" s="9">
        <f t="shared" si="64"/>
        <v>0</v>
      </c>
      <c r="BU67" s="9" t="e">
        <f t="shared" si="65"/>
        <v>#N/A</v>
      </c>
    </row>
    <row r="68" spans="1:73" ht="30.75" customHeight="1" x14ac:dyDescent="0.15">
      <c r="A68" s="9"/>
      <c r="B68" s="67">
        <v>59</v>
      </c>
      <c r="C68" s="115"/>
      <c r="D68" s="251" t="e">
        <f>VLOOKUP(C68,登録情報女子!$A$2:$O$1030,5,0)</f>
        <v>#N/A</v>
      </c>
      <c r="E68" s="251" t="e">
        <f>VLOOKUP(C68,登録情報女子!$A$2:$O$1030,7,0)</f>
        <v>#N/A</v>
      </c>
      <c r="F68" s="64"/>
      <c r="G68" s="64" t="e">
        <f>VLOOKUP(C68,登録情報女子!$A$2:$O$1030,3,0)</f>
        <v>#N/A</v>
      </c>
      <c r="H68" s="115"/>
      <c r="I68" s="68"/>
      <c r="J68" s="118"/>
      <c r="K68" s="69"/>
      <c r="L68" s="115"/>
      <c r="M68" s="68"/>
      <c r="N68" s="118"/>
      <c r="O68" s="69"/>
      <c r="P68" s="202"/>
      <c r="Q68" s="203"/>
      <c r="R68" s="204"/>
      <c r="S68" s="205"/>
      <c r="T68" s="261"/>
      <c r="U68" s="254"/>
      <c r="V68" s="262"/>
      <c r="X68" s="9" t="str">
        <f t="shared" ca="1" si="33"/>
        <v/>
      </c>
      <c r="Y68" s="9" t="str">
        <f t="shared" ca="1" si="34"/>
        <v/>
      </c>
      <c r="Z68" s="9" t="e">
        <f t="shared" si="35"/>
        <v>#N/A</v>
      </c>
      <c r="AD68" s="9">
        <f t="shared" si="36"/>
        <v>0</v>
      </c>
      <c r="AG68" s="9">
        <f t="shared" si="37"/>
        <v>0</v>
      </c>
      <c r="AH68" s="9">
        <f t="shared" si="38"/>
        <v>0</v>
      </c>
      <c r="AI68" s="9">
        <f t="shared" si="39"/>
        <v>0</v>
      </c>
      <c r="AL68" s="9">
        <f t="shared" si="40"/>
        <v>0</v>
      </c>
      <c r="AM68" s="9">
        <f t="shared" si="41"/>
        <v>0</v>
      </c>
      <c r="AN68" s="9">
        <f t="shared" si="42"/>
        <v>0</v>
      </c>
      <c r="AQ68" s="9">
        <f t="shared" si="43"/>
        <v>0</v>
      </c>
      <c r="AR68" s="9">
        <f t="shared" si="44"/>
        <v>0</v>
      </c>
      <c r="AS68" s="9">
        <f t="shared" si="45"/>
        <v>0</v>
      </c>
      <c r="AV68" s="9">
        <f t="shared" si="46"/>
        <v>0</v>
      </c>
      <c r="AW68" s="9">
        <f t="shared" si="47"/>
        <v>0</v>
      </c>
      <c r="AY68" s="9" t="e">
        <f t="shared" si="48"/>
        <v>#N/A</v>
      </c>
      <c r="BA68" s="9">
        <f t="shared" si="49"/>
        <v>0</v>
      </c>
      <c r="BB68" s="9">
        <f t="shared" si="50"/>
        <v>0</v>
      </c>
      <c r="BC68" s="9">
        <f t="shared" si="51"/>
        <v>0</v>
      </c>
      <c r="BD68" s="9">
        <f t="shared" si="52"/>
        <v>0</v>
      </c>
      <c r="BE68" s="9">
        <f t="shared" si="53"/>
        <v>0</v>
      </c>
      <c r="BF68" s="9" t="e">
        <f t="shared" si="54"/>
        <v>#N/A</v>
      </c>
      <c r="BG68" s="9" t="e">
        <f t="shared" si="55"/>
        <v>#N/A</v>
      </c>
      <c r="BI68" s="9">
        <f t="shared" si="56"/>
        <v>0</v>
      </c>
      <c r="BJ68" s="9" t="e">
        <f t="shared" si="57"/>
        <v>#N/A</v>
      </c>
      <c r="BK68" s="9" t="e">
        <f t="shared" si="58"/>
        <v>#N/A</v>
      </c>
      <c r="BL68" s="9">
        <f t="shared" si="59"/>
        <v>0</v>
      </c>
      <c r="BM68" s="9">
        <f t="shared" si="60"/>
        <v>0</v>
      </c>
      <c r="BN68" s="9" t="e">
        <f t="shared" ca="1" si="61"/>
        <v>#N/A</v>
      </c>
      <c r="BO68" s="9" t="e">
        <f t="shared" si="62"/>
        <v>#N/A</v>
      </c>
      <c r="BQ68" s="9">
        <f>IF($C68="",0,IF(COUNTIF($C$10:$C68,$C68)=1,0,COLUMN()))</f>
        <v>0</v>
      </c>
      <c r="BR68" s="9" t="e">
        <f t="shared" si="63"/>
        <v>#N/A</v>
      </c>
      <c r="BS68" s="9">
        <f t="shared" si="64"/>
        <v>0</v>
      </c>
      <c r="BU68" s="9" t="e">
        <f t="shared" si="65"/>
        <v>#N/A</v>
      </c>
    </row>
    <row r="69" spans="1:73" ht="30.75" customHeight="1" thickBot="1" x14ac:dyDescent="0.2">
      <c r="A69" s="9"/>
      <c r="B69" s="70">
        <v>60</v>
      </c>
      <c r="C69" s="115"/>
      <c r="D69" s="251" t="e">
        <f>VLOOKUP(C69,登録情報女子!$A$2:$O$1030,5,0)</f>
        <v>#N/A</v>
      </c>
      <c r="E69" s="251" t="e">
        <f>VLOOKUP(C69,登録情報女子!$A$2:$O$1030,7,0)</f>
        <v>#N/A</v>
      </c>
      <c r="F69" s="71"/>
      <c r="G69" s="64" t="e">
        <f>VLOOKUP(C69,登録情報女子!$A$2:$O$1030,3,0)</f>
        <v>#N/A</v>
      </c>
      <c r="H69" s="116"/>
      <c r="I69" s="72"/>
      <c r="J69" s="119"/>
      <c r="K69" s="73"/>
      <c r="L69" s="116"/>
      <c r="M69" s="72"/>
      <c r="N69" s="119"/>
      <c r="O69" s="73"/>
      <c r="P69" s="206"/>
      <c r="Q69" s="207"/>
      <c r="R69" s="208"/>
      <c r="S69" s="209"/>
      <c r="T69" s="263"/>
      <c r="U69" s="255"/>
      <c r="V69" s="264"/>
      <c r="X69" s="9" t="str">
        <f t="shared" ca="1" si="33"/>
        <v/>
      </c>
      <c r="Y69" s="9" t="str">
        <f t="shared" ca="1" si="34"/>
        <v/>
      </c>
      <c r="Z69" s="9" t="e">
        <f t="shared" si="35"/>
        <v>#N/A</v>
      </c>
      <c r="AD69" s="9">
        <f t="shared" si="36"/>
        <v>0</v>
      </c>
      <c r="AG69" s="9">
        <f t="shared" si="37"/>
        <v>0</v>
      </c>
      <c r="AH69" s="9">
        <f t="shared" si="38"/>
        <v>0</v>
      </c>
      <c r="AI69" s="9">
        <f t="shared" si="39"/>
        <v>0</v>
      </c>
      <c r="AL69" s="9">
        <f t="shared" si="40"/>
        <v>0</v>
      </c>
      <c r="AM69" s="9">
        <f t="shared" si="41"/>
        <v>0</v>
      </c>
      <c r="AN69" s="9">
        <f t="shared" si="42"/>
        <v>0</v>
      </c>
      <c r="AQ69" s="9">
        <f t="shared" si="43"/>
        <v>0</v>
      </c>
      <c r="AR69" s="9">
        <f t="shared" si="44"/>
        <v>0</v>
      </c>
      <c r="AS69" s="9">
        <f t="shared" si="45"/>
        <v>0</v>
      </c>
      <c r="AV69" s="9">
        <f t="shared" si="46"/>
        <v>0</v>
      </c>
      <c r="AW69" s="9">
        <f t="shared" si="47"/>
        <v>0</v>
      </c>
      <c r="AY69" s="9" t="e">
        <f t="shared" si="48"/>
        <v>#N/A</v>
      </c>
      <c r="BA69" s="9">
        <f t="shared" si="49"/>
        <v>0</v>
      </c>
      <c r="BB69" s="9">
        <f t="shared" si="50"/>
        <v>0</v>
      </c>
      <c r="BC69" s="9">
        <f t="shared" si="51"/>
        <v>0</v>
      </c>
      <c r="BD69" s="9">
        <f t="shared" si="52"/>
        <v>0</v>
      </c>
      <c r="BE69" s="9">
        <f t="shared" si="53"/>
        <v>0</v>
      </c>
      <c r="BF69" s="9" t="e">
        <f t="shared" si="54"/>
        <v>#N/A</v>
      </c>
      <c r="BG69" s="9" t="e">
        <f t="shared" si="55"/>
        <v>#N/A</v>
      </c>
      <c r="BI69" s="9">
        <f t="shared" si="56"/>
        <v>0</v>
      </c>
      <c r="BJ69" s="9" t="e">
        <f t="shared" si="57"/>
        <v>#N/A</v>
      </c>
      <c r="BK69" s="9" t="e">
        <f t="shared" si="58"/>
        <v>#N/A</v>
      </c>
      <c r="BL69" s="9">
        <f t="shared" si="59"/>
        <v>0</v>
      </c>
      <c r="BM69" s="9">
        <f t="shared" si="60"/>
        <v>0</v>
      </c>
      <c r="BN69" s="9" t="e">
        <f t="shared" ca="1" si="61"/>
        <v>#N/A</v>
      </c>
      <c r="BO69" s="9" t="e">
        <f t="shared" si="62"/>
        <v>#N/A</v>
      </c>
      <c r="BQ69" s="9">
        <f>IF($C69="",0,IF(COUNTIF($C$10:$C69,$C69)=1,0,COLUMN()))</f>
        <v>0</v>
      </c>
      <c r="BR69" s="9" t="e">
        <f t="shared" si="63"/>
        <v>#N/A</v>
      </c>
      <c r="BS69" s="9">
        <f t="shared" si="64"/>
        <v>0</v>
      </c>
      <c r="BU69" s="9" t="e">
        <f t="shared" si="65"/>
        <v>#N/A</v>
      </c>
    </row>
    <row r="70" spans="1:73" ht="30.75" customHeight="1" x14ac:dyDescent="0.15">
      <c r="A70" s="9"/>
      <c r="B70" s="63">
        <v>61</v>
      </c>
      <c r="C70" s="115"/>
      <c r="D70" s="251" t="e">
        <f>VLOOKUP(C70,登録情報女子!$A$2:$O$1030,5,0)</f>
        <v>#N/A</v>
      </c>
      <c r="E70" s="251" t="e">
        <f>VLOOKUP(C70,登録情報女子!$A$2:$O$1030,7,0)</f>
        <v>#N/A</v>
      </c>
      <c r="F70" s="64"/>
      <c r="G70" s="64" t="e">
        <f>VLOOKUP(C70,登録情報女子!$A$2:$O$1030,3,0)</f>
        <v>#N/A</v>
      </c>
      <c r="H70" s="115"/>
      <c r="I70" s="68"/>
      <c r="J70" s="118"/>
      <c r="K70" s="69"/>
      <c r="L70" s="115"/>
      <c r="M70" s="68"/>
      <c r="N70" s="118"/>
      <c r="O70" s="69"/>
      <c r="P70" s="202"/>
      <c r="Q70" s="203"/>
      <c r="R70" s="204"/>
      <c r="S70" s="205"/>
      <c r="T70" s="261"/>
      <c r="U70" s="254"/>
      <c r="V70" s="262"/>
      <c r="X70" s="9" t="str">
        <f t="shared" ca="1" si="33"/>
        <v/>
      </c>
      <c r="Y70" s="9" t="str">
        <f t="shared" ca="1" si="34"/>
        <v/>
      </c>
      <c r="Z70" s="9" t="e">
        <f t="shared" si="35"/>
        <v>#N/A</v>
      </c>
      <c r="AD70" s="9">
        <f t="shared" si="36"/>
        <v>0</v>
      </c>
      <c r="AG70" s="9">
        <f t="shared" si="37"/>
        <v>0</v>
      </c>
      <c r="AH70" s="9">
        <f t="shared" si="38"/>
        <v>0</v>
      </c>
      <c r="AI70" s="9">
        <f t="shared" si="39"/>
        <v>0</v>
      </c>
      <c r="AL70" s="9">
        <f t="shared" si="40"/>
        <v>0</v>
      </c>
      <c r="AM70" s="9">
        <f t="shared" si="41"/>
        <v>0</v>
      </c>
      <c r="AN70" s="9">
        <f t="shared" si="42"/>
        <v>0</v>
      </c>
      <c r="AQ70" s="9">
        <f t="shared" si="43"/>
        <v>0</v>
      </c>
      <c r="AR70" s="9">
        <f t="shared" si="44"/>
        <v>0</v>
      </c>
      <c r="AS70" s="9">
        <f t="shared" si="45"/>
        <v>0</v>
      </c>
      <c r="AV70" s="9">
        <f t="shared" si="46"/>
        <v>0</v>
      </c>
      <c r="AW70" s="9">
        <f t="shared" si="47"/>
        <v>0</v>
      </c>
      <c r="AY70" s="9" t="e">
        <f t="shared" si="48"/>
        <v>#N/A</v>
      </c>
      <c r="BA70" s="9">
        <f t="shared" si="49"/>
        <v>0</v>
      </c>
      <c r="BB70" s="9">
        <f t="shared" si="50"/>
        <v>0</v>
      </c>
      <c r="BC70" s="9">
        <f t="shared" si="51"/>
        <v>0</v>
      </c>
      <c r="BD70" s="9">
        <f t="shared" si="52"/>
        <v>0</v>
      </c>
      <c r="BE70" s="9">
        <f t="shared" si="53"/>
        <v>0</v>
      </c>
      <c r="BF70" s="9" t="e">
        <f t="shared" si="54"/>
        <v>#N/A</v>
      </c>
      <c r="BG70" s="9" t="e">
        <f t="shared" si="55"/>
        <v>#N/A</v>
      </c>
      <c r="BI70" s="9">
        <f t="shared" si="56"/>
        <v>0</v>
      </c>
      <c r="BJ70" s="9" t="e">
        <f t="shared" si="57"/>
        <v>#N/A</v>
      </c>
      <c r="BK70" s="9" t="e">
        <f t="shared" si="58"/>
        <v>#N/A</v>
      </c>
      <c r="BL70" s="9">
        <f t="shared" si="59"/>
        <v>0</v>
      </c>
      <c r="BM70" s="9">
        <f t="shared" si="60"/>
        <v>0</v>
      </c>
      <c r="BN70" s="9" t="e">
        <f t="shared" ca="1" si="61"/>
        <v>#N/A</v>
      </c>
      <c r="BO70" s="9" t="e">
        <f t="shared" si="62"/>
        <v>#N/A</v>
      </c>
      <c r="BQ70" s="9">
        <f>IF($C70="",0,IF(COUNTIF($C$10:$C70,$C70)=1,0,COLUMN()))</f>
        <v>0</v>
      </c>
      <c r="BR70" s="9" t="e">
        <f t="shared" si="63"/>
        <v>#N/A</v>
      </c>
      <c r="BS70" s="9">
        <f t="shared" si="64"/>
        <v>0</v>
      </c>
      <c r="BU70" s="9" t="e">
        <f t="shared" si="65"/>
        <v>#N/A</v>
      </c>
    </row>
    <row r="71" spans="1:73" ht="30.75" customHeight="1" x14ac:dyDescent="0.15">
      <c r="A71" s="9"/>
      <c r="B71" s="67">
        <v>62</v>
      </c>
      <c r="C71" s="115"/>
      <c r="D71" s="251" t="e">
        <f>VLOOKUP(C71,登録情報女子!$A$2:$O$1030,5,0)</f>
        <v>#N/A</v>
      </c>
      <c r="E71" s="251" t="e">
        <f>VLOOKUP(C71,登録情報女子!$A$2:$O$1030,7,0)</f>
        <v>#N/A</v>
      </c>
      <c r="F71" s="64"/>
      <c r="G71" s="64" t="e">
        <f>VLOOKUP(C71,登録情報女子!$A$2:$O$1030,3,0)</f>
        <v>#N/A</v>
      </c>
      <c r="H71" s="115"/>
      <c r="I71" s="68"/>
      <c r="J71" s="118"/>
      <c r="K71" s="69"/>
      <c r="L71" s="115"/>
      <c r="M71" s="68"/>
      <c r="N71" s="118"/>
      <c r="O71" s="69"/>
      <c r="P71" s="202"/>
      <c r="Q71" s="203"/>
      <c r="R71" s="204"/>
      <c r="S71" s="205"/>
      <c r="T71" s="261"/>
      <c r="U71" s="254"/>
      <c r="V71" s="262"/>
      <c r="X71" s="9" t="str">
        <f t="shared" ca="1" si="33"/>
        <v/>
      </c>
      <c r="Y71" s="9" t="str">
        <f t="shared" ca="1" si="34"/>
        <v/>
      </c>
      <c r="Z71" s="9" t="e">
        <f t="shared" si="35"/>
        <v>#N/A</v>
      </c>
      <c r="AD71" s="9">
        <f t="shared" si="36"/>
        <v>0</v>
      </c>
      <c r="AG71" s="9">
        <f t="shared" si="37"/>
        <v>0</v>
      </c>
      <c r="AH71" s="9">
        <f t="shared" si="38"/>
        <v>0</v>
      </c>
      <c r="AI71" s="9">
        <f t="shared" si="39"/>
        <v>0</v>
      </c>
      <c r="AL71" s="9">
        <f t="shared" si="40"/>
        <v>0</v>
      </c>
      <c r="AM71" s="9">
        <f t="shared" si="41"/>
        <v>0</v>
      </c>
      <c r="AN71" s="9">
        <f t="shared" si="42"/>
        <v>0</v>
      </c>
      <c r="AQ71" s="9">
        <f t="shared" si="43"/>
        <v>0</v>
      </c>
      <c r="AR71" s="9">
        <f t="shared" si="44"/>
        <v>0</v>
      </c>
      <c r="AS71" s="9">
        <f t="shared" si="45"/>
        <v>0</v>
      </c>
      <c r="AV71" s="9">
        <f t="shared" si="46"/>
        <v>0</v>
      </c>
      <c r="AW71" s="9">
        <f t="shared" si="47"/>
        <v>0</v>
      </c>
      <c r="AY71" s="9" t="e">
        <f t="shared" si="48"/>
        <v>#N/A</v>
      </c>
      <c r="BA71" s="9">
        <f t="shared" si="49"/>
        <v>0</v>
      </c>
      <c r="BB71" s="9">
        <f t="shared" si="50"/>
        <v>0</v>
      </c>
      <c r="BC71" s="9">
        <f t="shared" si="51"/>
        <v>0</v>
      </c>
      <c r="BD71" s="9">
        <f t="shared" si="52"/>
        <v>0</v>
      </c>
      <c r="BE71" s="9">
        <f t="shared" si="53"/>
        <v>0</v>
      </c>
      <c r="BF71" s="9" t="e">
        <f t="shared" si="54"/>
        <v>#N/A</v>
      </c>
      <c r="BG71" s="9" t="e">
        <f t="shared" si="55"/>
        <v>#N/A</v>
      </c>
      <c r="BI71" s="9">
        <f t="shared" si="56"/>
        <v>0</v>
      </c>
      <c r="BJ71" s="9" t="e">
        <f t="shared" si="57"/>
        <v>#N/A</v>
      </c>
      <c r="BK71" s="9" t="e">
        <f t="shared" si="58"/>
        <v>#N/A</v>
      </c>
      <c r="BL71" s="9">
        <f t="shared" si="59"/>
        <v>0</v>
      </c>
      <c r="BM71" s="9">
        <f t="shared" si="60"/>
        <v>0</v>
      </c>
      <c r="BN71" s="9" t="e">
        <f t="shared" ca="1" si="61"/>
        <v>#N/A</v>
      </c>
      <c r="BO71" s="9" t="e">
        <f t="shared" si="62"/>
        <v>#N/A</v>
      </c>
      <c r="BQ71" s="9">
        <f>IF($C71="",0,IF(COUNTIF($C$10:$C71,$C71)=1,0,COLUMN()))</f>
        <v>0</v>
      </c>
      <c r="BR71" s="9" t="e">
        <f t="shared" si="63"/>
        <v>#N/A</v>
      </c>
      <c r="BS71" s="9">
        <f t="shared" si="64"/>
        <v>0</v>
      </c>
      <c r="BU71" s="9" t="e">
        <f t="shared" si="65"/>
        <v>#N/A</v>
      </c>
    </row>
    <row r="72" spans="1:73" ht="30.75" customHeight="1" x14ac:dyDescent="0.15">
      <c r="A72" s="9"/>
      <c r="B72" s="67">
        <v>63</v>
      </c>
      <c r="C72" s="115"/>
      <c r="D72" s="251" t="e">
        <f>VLOOKUP(C72,登録情報女子!$A$2:$O$1030,5,0)</f>
        <v>#N/A</v>
      </c>
      <c r="E72" s="251" t="e">
        <f>VLOOKUP(C72,登録情報女子!$A$2:$O$1030,7,0)</f>
        <v>#N/A</v>
      </c>
      <c r="F72" s="64"/>
      <c r="G72" s="64" t="e">
        <f>VLOOKUP(C72,登録情報女子!$A$2:$O$1030,3,0)</f>
        <v>#N/A</v>
      </c>
      <c r="H72" s="115"/>
      <c r="I72" s="68"/>
      <c r="J72" s="118"/>
      <c r="K72" s="69"/>
      <c r="L72" s="115"/>
      <c r="M72" s="68"/>
      <c r="N72" s="118"/>
      <c r="O72" s="69"/>
      <c r="P72" s="202"/>
      <c r="Q72" s="203"/>
      <c r="R72" s="204"/>
      <c r="S72" s="205"/>
      <c r="T72" s="261"/>
      <c r="U72" s="254"/>
      <c r="V72" s="262"/>
      <c r="X72" s="9" t="str">
        <f t="shared" ca="1" si="33"/>
        <v/>
      </c>
      <c r="Y72" s="9" t="str">
        <f t="shared" ca="1" si="34"/>
        <v/>
      </c>
      <c r="Z72" s="9" t="e">
        <f t="shared" si="35"/>
        <v>#N/A</v>
      </c>
      <c r="AD72" s="9">
        <f t="shared" si="36"/>
        <v>0</v>
      </c>
      <c r="AG72" s="9">
        <f t="shared" si="37"/>
        <v>0</v>
      </c>
      <c r="AH72" s="9">
        <f t="shared" si="38"/>
        <v>0</v>
      </c>
      <c r="AI72" s="9">
        <f t="shared" si="39"/>
        <v>0</v>
      </c>
      <c r="AL72" s="9">
        <f t="shared" si="40"/>
        <v>0</v>
      </c>
      <c r="AM72" s="9">
        <f t="shared" si="41"/>
        <v>0</v>
      </c>
      <c r="AN72" s="9">
        <f t="shared" si="42"/>
        <v>0</v>
      </c>
      <c r="AQ72" s="9">
        <f t="shared" si="43"/>
        <v>0</v>
      </c>
      <c r="AR72" s="9">
        <f t="shared" si="44"/>
        <v>0</v>
      </c>
      <c r="AS72" s="9">
        <f t="shared" si="45"/>
        <v>0</v>
      </c>
      <c r="AV72" s="9">
        <f t="shared" si="46"/>
        <v>0</v>
      </c>
      <c r="AW72" s="9">
        <f t="shared" si="47"/>
        <v>0</v>
      </c>
      <c r="AY72" s="9" t="e">
        <f t="shared" si="48"/>
        <v>#N/A</v>
      </c>
      <c r="BA72" s="9">
        <f t="shared" si="49"/>
        <v>0</v>
      </c>
      <c r="BB72" s="9">
        <f t="shared" si="50"/>
        <v>0</v>
      </c>
      <c r="BC72" s="9">
        <f t="shared" si="51"/>
        <v>0</v>
      </c>
      <c r="BD72" s="9">
        <f t="shared" si="52"/>
        <v>0</v>
      </c>
      <c r="BE72" s="9">
        <f t="shared" si="53"/>
        <v>0</v>
      </c>
      <c r="BF72" s="9" t="e">
        <f t="shared" si="54"/>
        <v>#N/A</v>
      </c>
      <c r="BG72" s="9" t="e">
        <f t="shared" si="55"/>
        <v>#N/A</v>
      </c>
      <c r="BI72" s="9">
        <f t="shared" si="56"/>
        <v>0</v>
      </c>
      <c r="BJ72" s="9" t="e">
        <f t="shared" si="57"/>
        <v>#N/A</v>
      </c>
      <c r="BK72" s="9" t="e">
        <f t="shared" si="58"/>
        <v>#N/A</v>
      </c>
      <c r="BL72" s="9">
        <f t="shared" si="59"/>
        <v>0</v>
      </c>
      <c r="BM72" s="9">
        <f t="shared" si="60"/>
        <v>0</v>
      </c>
      <c r="BN72" s="9" t="e">
        <f t="shared" ca="1" si="61"/>
        <v>#N/A</v>
      </c>
      <c r="BO72" s="9" t="e">
        <f t="shared" si="62"/>
        <v>#N/A</v>
      </c>
      <c r="BQ72" s="9">
        <f>IF($C72="",0,IF(COUNTIF($C$10:$C72,$C72)=1,0,COLUMN()))</f>
        <v>0</v>
      </c>
      <c r="BR72" s="9" t="e">
        <f t="shared" si="63"/>
        <v>#N/A</v>
      </c>
      <c r="BS72" s="9">
        <f t="shared" si="64"/>
        <v>0</v>
      </c>
      <c r="BU72" s="9" t="e">
        <f t="shared" si="65"/>
        <v>#N/A</v>
      </c>
    </row>
    <row r="73" spans="1:73" ht="30.75" customHeight="1" x14ac:dyDescent="0.15">
      <c r="A73" s="9"/>
      <c r="B73" s="67">
        <v>64</v>
      </c>
      <c r="C73" s="115"/>
      <c r="D73" s="251" t="e">
        <f>VLOOKUP(C73,登録情報女子!$A$2:$O$1030,5,0)</f>
        <v>#N/A</v>
      </c>
      <c r="E73" s="251" t="e">
        <f>VLOOKUP(C73,登録情報女子!$A$2:$O$1030,7,0)</f>
        <v>#N/A</v>
      </c>
      <c r="F73" s="64"/>
      <c r="G73" s="64" t="e">
        <f>VLOOKUP(C73,登録情報女子!$A$2:$O$1030,3,0)</f>
        <v>#N/A</v>
      </c>
      <c r="H73" s="115"/>
      <c r="I73" s="68"/>
      <c r="J73" s="118"/>
      <c r="K73" s="69"/>
      <c r="L73" s="115"/>
      <c r="M73" s="68"/>
      <c r="N73" s="118"/>
      <c r="O73" s="69"/>
      <c r="P73" s="202"/>
      <c r="Q73" s="203"/>
      <c r="R73" s="204"/>
      <c r="S73" s="205"/>
      <c r="T73" s="261"/>
      <c r="U73" s="254"/>
      <c r="V73" s="262"/>
      <c r="X73" s="9" t="str">
        <f t="shared" ca="1" si="33"/>
        <v/>
      </c>
      <c r="Y73" s="9" t="str">
        <f t="shared" ca="1" si="34"/>
        <v/>
      </c>
      <c r="Z73" s="9" t="e">
        <f t="shared" si="35"/>
        <v>#N/A</v>
      </c>
      <c r="AD73" s="9">
        <f t="shared" si="36"/>
        <v>0</v>
      </c>
      <c r="AG73" s="9">
        <f t="shared" si="37"/>
        <v>0</v>
      </c>
      <c r="AH73" s="9">
        <f t="shared" si="38"/>
        <v>0</v>
      </c>
      <c r="AI73" s="9">
        <f t="shared" si="39"/>
        <v>0</v>
      </c>
      <c r="AL73" s="9">
        <f t="shared" si="40"/>
        <v>0</v>
      </c>
      <c r="AM73" s="9">
        <f t="shared" si="41"/>
        <v>0</v>
      </c>
      <c r="AN73" s="9">
        <f t="shared" si="42"/>
        <v>0</v>
      </c>
      <c r="AQ73" s="9">
        <f t="shared" si="43"/>
        <v>0</v>
      </c>
      <c r="AR73" s="9">
        <f t="shared" si="44"/>
        <v>0</v>
      </c>
      <c r="AS73" s="9">
        <f t="shared" si="45"/>
        <v>0</v>
      </c>
      <c r="AV73" s="9">
        <f t="shared" si="46"/>
        <v>0</v>
      </c>
      <c r="AW73" s="9">
        <f t="shared" si="47"/>
        <v>0</v>
      </c>
      <c r="AY73" s="9" t="e">
        <f t="shared" si="48"/>
        <v>#N/A</v>
      </c>
      <c r="BA73" s="9">
        <f t="shared" si="49"/>
        <v>0</v>
      </c>
      <c r="BB73" s="9">
        <f t="shared" si="50"/>
        <v>0</v>
      </c>
      <c r="BC73" s="9">
        <f t="shared" si="51"/>
        <v>0</v>
      </c>
      <c r="BD73" s="9">
        <f t="shared" si="52"/>
        <v>0</v>
      </c>
      <c r="BE73" s="9">
        <f t="shared" si="53"/>
        <v>0</v>
      </c>
      <c r="BF73" s="9" t="e">
        <f t="shared" si="54"/>
        <v>#N/A</v>
      </c>
      <c r="BG73" s="9" t="e">
        <f t="shared" si="55"/>
        <v>#N/A</v>
      </c>
      <c r="BI73" s="9">
        <f t="shared" si="56"/>
        <v>0</v>
      </c>
      <c r="BJ73" s="9" t="e">
        <f t="shared" si="57"/>
        <v>#N/A</v>
      </c>
      <c r="BK73" s="9" t="e">
        <f t="shared" si="58"/>
        <v>#N/A</v>
      </c>
      <c r="BL73" s="9">
        <f t="shared" si="59"/>
        <v>0</v>
      </c>
      <c r="BM73" s="9">
        <f t="shared" si="60"/>
        <v>0</v>
      </c>
      <c r="BN73" s="9" t="e">
        <f t="shared" ca="1" si="61"/>
        <v>#N/A</v>
      </c>
      <c r="BO73" s="9" t="e">
        <f t="shared" si="62"/>
        <v>#N/A</v>
      </c>
      <c r="BQ73" s="9">
        <f>IF($C73="",0,IF(COUNTIF($C$10:$C73,$C73)=1,0,COLUMN()))</f>
        <v>0</v>
      </c>
      <c r="BR73" s="9" t="e">
        <f t="shared" si="63"/>
        <v>#N/A</v>
      </c>
      <c r="BS73" s="9">
        <f t="shared" si="64"/>
        <v>0</v>
      </c>
      <c r="BU73" s="9" t="e">
        <f t="shared" si="65"/>
        <v>#N/A</v>
      </c>
    </row>
    <row r="74" spans="1:73" ht="30.75" customHeight="1" x14ac:dyDescent="0.15">
      <c r="A74" s="9"/>
      <c r="B74" s="67">
        <v>65</v>
      </c>
      <c r="C74" s="115"/>
      <c r="D74" s="251" t="e">
        <f>VLOOKUP(C74,登録情報女子!$A$2:$O$1030,5,0)</f>
        <v>#N/A</v>
      </c>
      <c r="E74" s="251" t="e">
        <f>VLOOKUP(C74,登録情報女子!$A$2:$O$1030,7,0)</f>
        <v>#N/A</v>
      </c>
      <c r="F74" s="64"/>
      <c r="G74" s="64" t="e">
        <f>VLOOKUP(C74,登録情報女子!$A$2:$O$1030,3,0)</f>
        <v>#N/A</v>
      </c>
      <c r="H74" s="115"/>
      <c r="I74" s="68"/>
      <c r="J74" s="118"/>
      <c r="K74" s="69"/>
      <c r="L74" s="115"/>
      <c r="M74" s="68"/>
      <c r="N74" s="118"/>
      <c r="O74" s="69"/>
      <c r="P74" s="202"/>
      <c r="Q74" s="203"/>
      <c r="R74" s="204"/>
      <c r="S74" s="205"/>
      <c r="T74" s="261"/>
      <c r="U74" s="254"/>
      <c r="V74" s="262"/>
      <c r="X74" s="9" t="str">
        <f t="shared" ref="X74:X105" ca="1" si="66">IF($C74="","",IF(ISNA(VLOOKUP($C74,INDIRECT($AD$3),2,0))=TRUE,"",VLOOKUP($C74,INDIRECT($AD$3),2,0)))</f>
        <v/>
      </c>
      <c r="Y74" s="9" t="str">
        <f t="shared" ref="Y74:Y105" ca="1" si="67">IF($C74="","",IF(ISNA(VLOOKUP($C74,INDIRECT($AD$3),3,0))=TRUE,"",VLOOKUP($C74,INDIRECT($AD$3),3,0)))</f>
        <v/>
      </c>
      <c r="Z74" s="9" t="e">
        <f t="shared" ref="Z74:Z105" si="68">IF($AY74="","",ROW())</f>
        <v>#N/A</v>
      </c>
      <c r="AD74" s="9">
        <f t="shared" ref="AD74:AD105" si="69">IF($H74="",0,1)</f>
        <v>0</v>
      </c>
      <c r="AG74" s="9">
        <f t="shared" ref="AG74:AG105" si="70">IF($J74="",0,1)</f>
        <v>0</v>
      </c>
      <c r="AH74" s="9">
        <f t="shared" ref="AH74:AH105" si="71">IF(RIGHT($J74,2)="++",VALUE(LEFT($J74,4)&amp;"00"),IF(RIGHT($J74,1)="+",VALUE(LEFT($J74,5)&amp;"0"),VALUE($J74)))</f>
        <v>0</v>
      </c>
      <c r="AI74" s="9">
        <f t="shared" ref="AI74:AI105" si="72">IF($L74="",0,1)</f>
        <v>0</v>
      </c>
      <c r="AL74" s="9">
        <f t="shared" ref="AL74:AL105" si="73">IF($N74="",0,1)</f>
        <v>0</v>
      </c>
      <c r="AM74" s="9">
        <f t="shared" ref="AM74:AM105" si="74">IF(RIGHT($N74,2)="++",VALUE(LEFT($N74,4)&amp;"00"),IF(RIGHT($N74,1)="+",VALUE(LEFT($N74,5)&amp;"0"),VALUE($N74)))</f>
        <v>0</v>
      </c>
      <c r="AN74" s="9">
        <f t="shared" ref="AN74:AN105" si="75">IF($P74="",0,1)</f>
        <v>0</v>
      </c>
      <c r="AQ74" s="9">
        <f t="shared" ref="AQ74:AQ105" si="76">IF($R74="",0,1)</f>
        <v>0</v>
      </c>
      <c r="AR74" s="9">
        <f t="shared" ref="AR74:AR105" si="77">IF(RIGHT($R74,2)="++",VALUE(LEFT($R74,4)&amp;"00"),IF(RIGHT($R74,1)="+",VALUE(LEFT($R74,5)&amp;"0"),VALUE($R74)))</f>
        <v>0</v>
      </c>
      <c r="AS74" s="9">
        <f t="shared" ref="AS74:AS105" si="78">IF($T74="",0,1)</f>
        <v>0</v>
      </c>
      <c r="AV74" s="9">
        <f t="shared" ref="AV74:AV105" si="79">IF($V74="",0,1)</f>
        <v>0</v>
      </c>
      <c r="AW74" s="9">
        <f t="shared" ref="AW74:AW105" si="80">IF(RIGHT($V74,2)="++",VALUE(LEFT($V74,4)&amp;"00"),IF(RIGHT($V74,1)="+",VALUE(LEFT($V74,5)&amp;"0"),VALUE($V74)))</f>
        <v>0</v>
      </c>
      <c r="AY74" s="9" t="e">
        <f t="shared" ref="AY74:AY105" si="81">IF(MAX(BA74:BS74)=0,"",IF(MAX(BA74:BS74)=COLUMN(BN74),ADDRESS(ROW(),COLUMN(BU74),4),ADDRESS(6,MAX(BA74:BS74),4)))</f>
        <v>#N/A</v>
      </c>
      <c r="BA74" s="9">
        <f t="shared" ref="BA74:BA105" si="82">IF(ISNUMBER($AH74)=TRUE,0,COLUMN())</f>
        <v>0</v>
      </c>
      <c r="BB74" s="9">
        <f t="shared" ref="BB74:BB105" si="83">IF(ISNUMBER($AM74)=TRUE,0,COLUMN())</f>
        <v>0</v>
      </c>
      <c r="BC74" s="9">
        <f t="shared" ref="BC74:BC105" si="84">IF(ISNUMBER($AR74)=TRUE,0,COLUMN())</f>
        <v>0</v>
      </c>
      <c r="BD74" s="9">
        <f t="shared" ref="BD74:BD105" si="85">IF(ISNUMBER($AW74)=TRUE,0,COLUMN())</f>
        <v>0</v>
      </c>
      <c r="BE74" s="9">
        <f t="shared" ref="BE74:BE105" si="86">IF(AND($C74&lt;&gt;"",$C73=""),COLUMN(),0)</f>
        <v>0</v>
      </c>
      <c r="BF74" s="9" t="e">
        <f t="shared" ref="BF74:BF105" si="87">IF(OR($C74="",$D74=""),0,IF(OR(AND($AG74=0,$AD74=1),AND($AL74=0,$AI74=1),AND($AQ74=0,$AN74=1),AND($AV74=0,$AS74=1)),COLUMN(),0))</f>
        <v>#N/A</v>
      </c>
      <c r="BG74" s="9" t="e">
        <f t="shared" ref="BG74:BG105" si="88">IF(AND(E74="1",AE74+AJ74=2,OR(I74=0,M74=0)),COLUMN(),0)</f>
        <v>#N/A</v>
      </c>
      <c r="BI74" s="9">
        <f t="shared" ref="BI74:BI105" si="89">IF(OR(AND($AD74+$AI74+$AN74+$AS74=2,$H74=$L74),AND($AD74+$AI74+$AN74+$AS74=3,OR($H74=$L74,$H74=$P74,$L74=$P74)),AND($AD74+$AI74+$AN74+$AS74=4,OR($H74=$L74,$H74=$P74,$H74=$T74,$L74=$P74,$L74=$T74,$P74=$T74))),COLUMN(),0)</f>
        <v>0</v>
      </c>
      <c r="BJ74" s="9" t="e">
        <f t="shared" ref="BJ74:BJ105" si="90">IF(OR($C74="",$D74=""),0,IF(OR(AND($AG74=1,$AD74=0),AND($AL74=1,$AI74=0),AND($AQ74=1,$AN74=0),AND($AV74=1,$AS74=0)),COLUMN(),0))</f>
        <v>#N/A</v>
      </c>
      <c r="BK74" s="9" t="e">
        <f t="shared" ref="BK74:BK105" si="91">IF(AND($C74&lt;&gt;"",$D74&lt;&gt;"",$H74="",$J74=""),COLUMN(),0)</f>
        <v>#N/A</v>
      </c>
      <c r="BL74" s="9">
        <f t="shared" ref="BL74:BL105" si="92">IF(OR(AND($AD74=0,$AI74+$AN74+$AS74&gt;0),AND($AI74=0,$AN74+$AS74&gt;0),AND($AN74=0,$AS74&gt;0)),COLUMN(),0)</f>
        <v>0</v>
      </c>
      <c r="BM74" s="9">
        <f t="shared" ref="BM74:BM105" si="93">IF($C74="",0,IF($Y74=$X$4,0,COLUMN()))</f>
        <v>0</v>
      </c>
      <c r="BN74" s="9" t="e">
        <f t="shared" ref="BN74:BN105" ca="1" si="94">IF($X74=LEFT($D74,1),0,COLUMN())</f>
        <v>#N/A</v>
      </c>
      <c r="BO74" s="9" t="e">
        <f t="shared" ref="BO74:BO105" si="95">IF(AND($D74="",OR($C74&lt;&gt;"",$AD74=1,$AG74=1)),COLUMN(),0)</f>
        <v>#N/A</v>
      </c>
      <c r="BQ74" s="9">
        <f>IF($C74="",0,IF(COUNTIF($C$10:$C74,$C74)=1,0,COLUMN()))</f>
        <v>0</v>
      </c>
      <c r="BR74" s="9" t="e">
        <f t="shared" ref="BR74:BR105" si="96">IF(AND($C74="",OR($D74&lt;&gt;"",$AD74=1,$AG74=1,$AI74=1,$AL74=1,$AN74=1,$AQ74=1,$AS74=1,$AV74=1)),COLUMN(),0)</f>
        <v>#N/A</v>
      </c>
      <c r="BS74" s="9">
        <f t="shared" ref="BS74:BS105" si="97">IF(AND($C74&lt;&gt;"",$B$4=""),COLUMN(),0)</f>
        <v>0</v>
      </c>
      <c r="BU74" s="9" t="e">
        <f t="shared" ref="BU74:BU105" si="98">C74&amp;"の選手は"&amp;D74&amp;"ではありません。"</f>
        <v>#N/A</v>
      </c>
    </row>
    <row r="75" spans="1:73" ht="30.75" customHeight="1" x14ac:dyDescent="0.15">
      <c r="A75" s="9"/>
      <c r="B75" s="67">
        <v>66</v>
      </c>
      <c r="C75" s="115"/>
      <c r="D75" s="251" t="e">
        <f>VLOOKUP(C75,登録情報女子!$A$2:$O$1030,5,0)</f>
        <v>#N/A</v>
      </c>
      <c r="E75" s="251" t="e">
        <f>VLOOKUP(C75,登録情報女子!$A$2:$O$1030,7,0)</f>
        <v>#N/A</v>
      </c>
      <c r="F75" s="64"/>
      <c r="G75" s="64" t="e">
        <f>VLOOKUP(C75,登録情報女子!$A$2:$O$1030,3,0)</f>
        <v>#N/A</v>
      </c>
      <c r="H75" s="115"/>
      <c r="I75" s="68"/>
      <c r="J75" s="118"/>
      <c r="K75" s="69"/>
      <c r="L75" s="115"/>
      <c r="M75" s="68"/>
      <c r="N75" s="118"/>
      <c r="O75" s="69"/>
      <c r="P75" s="202"/>
      <c r="Q75" s="203"/>
      <c r="R75" s="204"/>
      <c r="S75" s="205"/>
      <c r="T75" s="261"/>
      <c r="U75" s="254"/>
      <c r="V75" s="262"/>
      <c r="X75" s="9" t="str">
        <f t="shared" ca="1" si="66"/>
        <v/>
      </c>
      <c r="Y75" s="9" t="str">
        <f t="shared" ca="1" si="67"/>
        <v/>
      </c>
      <c r="Z75" s="9" t="e">
        <f t="shared" si="68"/>
        <v>#N/A</v>
      </c>
      <c r="AD75" s="9">
        <f t="shared" si="69"/>
        <v>0</v>
      </c>
      <c r="AG75" s="9">
        <f t="shared" si="70"/>
        <v>0</v>
      </c>
      <c r="AH75" s="9">
        <f t="shared" si="71"/>
        <v>0</v>
      </c>
      <c r="AI75" s="9">
        <f t="shared" si="72"/>
        <v>0</v>
      </c>
      <c r="AL75" s="9">
        <f t="shared" si="73"/>
        <v>0</v>
      </c>
      <c r="AM75" s="9">
        <f t="shared" si="74"/>
        <v>0</v>
      </c>
      <c r="AN75" s="9">
        <f t="shared" si="75"/>
        <v>0</v>
      </c>
      <c r="AQ75" s="9">
        <f t="shared" si="76"/>
        <v>0</v>
      </c>
      <c r="AR75" s="9">
        <f t="shared" si="77"/>
        <v>0</v>
      </c>
      <c r="AS75" s="9">
        <f t="shared" si="78"/>
        <v>0</v>
      </c>
      <c r="AV75" s="9">
        <f t="shared" si="79"/>
        <v>0</v>
      </c>
      <c r="AW75" s="9">
        <f t="shared" si="80"/>
        <v>0</v>
      </c>
      <c r="AY75" s="9" t="e">
        <f t="shared" si="81"/>
        <v>#N/A</v>
      </c>
      <c r="BA75" s="9">
        <f t="shared" si="82"/>
        <v>0</v>
      </c>
      <c r="BB75" s="9">
        <f t="shared" si="83"/>
        <v>0</v>
      </c>
      <c r="BC75" s="9">
        <f t="shared" si="84"/>
        <v>0</v>
      </c>
      <c r="BD75" s="9">
        <f t="shared" si="85"/>
        <v>0</v>
      </c>
      <c r="BE75" s="9">
        <f t="shared" si="86"/>
        <v>0</v>
      </c>
      <c r="BF75" s="9" t="e">
        <f t="shared" si="87"/>
        <v>#N/A</v>
      </c>
      <c r="BG75" s="9" t="e">
        <f t="shared" si="88"/>
        <v>#N/A</v>
      </c>
      <c r="BI75" s="9">
        <f t="shared" si="89"/>
        <v>0</v>
      </c>
      <c r="BJ75" s="9" t="e">
        <f t="shared" si="90"/>
        <v>#N/A</v>
      </c>
      <c r="BK75" s="9" t="e">
        <f t="shared" si="91"/>
        <v>#N/A</v>
      </c>
      <c r="BL75" s="9">
        <f t="shared" si="92"/>
        <v>0</v>
      </c>
      <c r="BM75" s="9">
        <f t="shared" si="93"/>
        <v>0</v>
      </c>
      <c r="BN75" s="9" t="e">
        <f t="shared" ca="1" si="94"/>
        <v>#N/A</v>
      </c>
      <c r="BO75" s="9" t="e">
        <f t="shared" si="95"/>
        <v>#N/A</v>
      </c>
      <c r="BQ75" s="9">
        <f>IF($C75="",0,IF(COUNTIF($C$10:$C75,$C75)=1,0,COLUMN()))</f>
        <v>0</v>
      </c>
      <c r="BR75" s="9" t="e">
        <f t="shared" si="96"/>
        <v>#N/A</v>
      </c>
      <c r="BS75" s="9">
        <f t="shared" si="97"/>
        <v>0</v>
      </c>
      <c r="BU75" s="9" t="e">
        <f t="shared" si="98"/>
        <v>#N/A</v>
      </c>
    </row>
    <row r="76" spans="1:73" ht="30.75" customHeight="1" x14ac:dyDescent="0.15">
      <c r="A76" s="9"/>
      <c r="B76" s="67">
        <v>67</v>
      </c>
      <c r="C76" s="115"/>
      <c r="D76" s="251" t="e">
        <f>VLOOKUP(C76,登録情報女子!$A$2:$O$1030,5,0)</f>
        <v>#N/A</v>
      </c>
      <c r="E76" s="251" t="e">
        <f>VLOOKUP(C76,登録情報女子!$A$2:$O$1030,7,0)</f>
        <v>#N/A</v>
      </c>
      <c r="F76" s="64"/>
      <c r="G76" s="64" t="e">
        <f>VLOOKUP(C76,登録情報女子!$A$2:$O$1030,3,0)</f>
        <v>#N/A</v>
      </c>
      <c r="H76" s="115"/>
      <c r="I76" s="68"/>
      <c r="J76" s="118"/>
      <c r="K76" s="69"/>
      <c r="L76" s="115"/>
      <c r="M76" s="68"/>
      <c r="N76" s="118"/>
      <c r="O76" s="69"/>
      <c r="P76" s="202"/>
      <c r="Q76" s="203"/>
      <c r="R76" s="204"/>
      <c r="S76" s="205"/>
      <c r="T76" s="261"/>
      <c r="U76" s="254"/>
      <c r="V76" s="262"/>
      <c r="X76" s="9" t="str">
        <f t="shared" ca="1" si="66"/>
        <v/>
      </c>
      <c r="Y76" s="9" t="str">
        <f t="shared" ca="1" si="67"/>
        <v/>
      </c>
      <c r="Z76" s="9" t="e">
        <f t="shared" si="68"/>
        <v>#N/A</v>
      </c>
      <c r="AD76" s="9">
        <f t="shared" si="69"/>
        <v>0</v>
      </c>
      <c r="AG76" s="9">
        <f t="shared" si="70"/>
        <v>0</v>
      </c>
      <c r="AH76" s="9">
        <f t="shared" si="71"/>
        <v>0</v>
      </c>
      <c r="AI76" s="9">
        <f t="shared" si="72"/>
        <v>0</v>
      </c>
      <c r="AL76" s="9">
        <f t="shared" si="73"/>
        <v>0</v>
      </c>
      <c r="AM76" s="9">
        <f t="shared" si="74"/>
        <v>0</v>
      </c>
      <c r="AN76" s="9">
        <f t="shared" si="75"/>
        <v>0</v>
      </c>
      <c r="AQ76" s="9">
        <f t="shared" si="76"/>
        <v>0</v>
      </c>
      <c r="AR76" s="9">
        <f t="shared" si="77"/>
        <v>0</v>
      </c>
      <c r="AS76" s="9">
        <f t="shared" si="78"/>
        <v>0</v>
      </c>
      <c r="AV76" s="9">
        <f t="shared" si="79"/>
        <v>0</v>
      </c>
      <c r="AW76" s="9">
        <f t="shared" si="80"/>
        <v>0</v>
      </c>
      <c r="AY76" s="9" t="e">
        <f t="shared" si="81"/>
        <v>#N/A</v>
      </c>
      <c r="BA76" s="9">
        <f t="shared" si="82"/>
        <v>0</v>
      </c>
      <c r="BB76" s="9">
        <f t="shared" si="83"/>
        <v>0</v>
      </c>
      <c r="BC76" s="9">
        <f t="shared" si="84"/>
        <v>0</v>
      </c>
      <c r="BD76" s="9">
        <f t="shared" si="85"/>
        <v>0</v>
      </c>
      <c r="BE76" s="9">
        <f t="shared" si="86"/>
        <v>0</v>
      </c>
      <c r="BF76" s="9" t="e">
        <f t="shared" si="87"/>
        <v>#N/A</v>
      </c>
      <c r="BG76" s="9" t="e">
        <f t="shared" si="88"/>
        <v>#N/A</v>
      </c>
      <c r="BI76" s="9">
        <f t="shared" si="89"/>
        <v>0</v>
      </c>
      <c r="BJ76" s="9" t="e">
        <f t="shared" si="90"/>
        <v>#N/A</v>
      </c>
      <c r="BK76" s="9" t="e">
        <f t="shared" si="91"/>
        <v>#N/A</v>
      </c>
      <c r="BL76" s="9">
        <f t="shared" si="92"/>
        <v>0</v>
      </c>
      <c r="BM76" s="9">
        <f t="shared" si="93"/>
        <v>0</v>
      </c>
      <c r="BN76" s="9" t="e">
        <f t="shared" ca="1" si="94"/>
        <v>#N/A</v>
      </c>
      <c r="BO76" s="9" t="e">
        <f t="shared" si="95"/>
        <v>#N/A</v>
      </c>
      <c r="BQ76" s="9">
        <f>IF($C76="",0,IF(COUNTIF($C$10:$C76,$C76)=1,0,COLUMN()))</f>
        <v>0</v>
      </c>
      <c r="BR76" s="9" t="e">
        <f t="shared" si="96"/>
        <v>#N/A</v>
      </c>
      <c r="BS76" s="9">
        <f t="shared" si="97"/>
        <v>0</v>
      </c>
      <c r="BU76" s="9" t="e">
        <f t="shared" si="98"/>
        <v>#N/A</v>
      </c>
    </row>
    <row r="77" spans="1:73" ht="30.75" customHeight="1" x14ac:dyDescent="0.15">
      <c r="A77" s="9"/>
      <c r="B77" s="67">
        <v>68</v>
      </c>
      <c r="C77" s="115"/>
      <c r="D77" s="251" t="e">
        <f>VLOOKUP(C77,登録情報女子!$A$2:$O$1030,5,0)</f>
        <v>#N/A</v>
      </c>
      <c r="E77" s="251" t="e">
        <f>VLOOKUP(C77,登録情報女子!$A$2:$O$1030,7,0)</f>
        <v>#N/A</v>
      </c>
      <c r="F77" s="64"/>
      <c r="G77" s="64" t="e">
        <f>VLOOKUP(C77,登録情報女子!$A$2:$O$1030,3,0)</f>
        <v>#N/A</v>
      </c>
      <c r="H77" s="115"/>
      <c r="I77" s="68"/>
      <c r="J77" s="118"/>
      <c r="K77" s="69"/>
      <c r="L77" s="115"/>
      <c r="M77" s="68"/>
      <c r="N77" s="118"/>
      <c r="O77" s="69"/>
      <c r="P77" s="202"/>
      <c r="Q77" s="203"/>
      <c r="R77" s="204"/>
      <c r="S77" s="205"/>
      <c r="T77" s="261"/>
      <c r="U77" s="254"/>
      <c r="V77" s="262"/>
      <c r="X77" s="9" t="str">
        <f t="shared" ca="1" si="66"/>
        <v/>
      </c>
      <c r="Y77" s="9" t="str">
        <f t="shared" ca="1" si="67"/>
        <v/>
      </c>
      <c r="Z77" s="9" t="e">
        <f t="shared" si="68"/>
        <v>#N/A</v>
      </c>
      <c r="AD77" s="9">
        <f t="shared" si="69"/>
        <v>0</v>
      </c>
      <c r="AG77" s="9">
        <f t="shared" si="70"/>
        <v>0</v>
      </c>
      <c r="AH77" s="9">
        <f t="shared" si="71"/>
        <v>0</v>
      </c>
      <c r="AI77" s="9">
        <f t="shared" si="72"/>
        <v>0</v>
      </c>
      <c r="AL77" s="9">
        <f t="shared" si="73"/>
        <v>0</v>
      </c>
      <c r="AM77" s="9">
        <f t="shared" si="74"/>
        <v>0</v>
      </c>
      <c r="AN77" s="9">
        <f t="shared" si="75"/>
        <v>0</v>
      </c>
      <c r="AQ77" s="9">
        <f t="shared" si="76"/>
        <v>0</v>
      </c>
      <c r="AR77" s="9">
        <f t="shared" si="77"/>
        <v>0</v>
      </c>
      <c r="AS77" s="9">
        <f t="shared" si="78"/>
        <v>0</v>
      </c>
      <c r="AV77" s="9">
        <f t="shared" si="79"/>
        <v>0</v>
      </c>
      <c r="AW77" s="9">
        <f t="shared" si="80"/>
        <v>0</v>
      </c>
      <c r="AY77" s="9" t="e">
        <f t="shared" si="81"/>
        <v>#N/A</v>
      </c>
      <c r="BA77" s="9">
        <f t="shared" si="82"/>
        <v>0</v>
      </c>
      <c r="BB77" s="9">
        <f t="shared" si="83"/>
        <v>0</v>
      </c>
      <c r="BC77" s="9">
        <f t="shared" si="84"/>
        <v>0</v>
      </c>
      <c r="BD77" s="9">
        <f t="shared" si="85"/>
        <v>0</v>
      </c>
      <c r="BE77" s="9">
        <f t="shared" si="86"/>
        <v>0</v>
      </c>
      <c r="BF77" s="9" t="e">
        <f t="shared" si="87"/>
        <v>#N/A</v>
      </c>
      <c r="BG77" s="9" t="e">
        <f t="shared" si="88"/>
        <v>#N/A</v>
      </c>
      <c r="BI77" s="9">
        <f t="shared" si="89"/>
        <v>0</v>
      </c>
      <c r="BJ77" s="9" t="e">
        <f t="shared" si="90"/>
        <v>#N/A</v>
      </c>
      <c r="BK77" s="9" t="e">
        <f t="shared" si="91"/>
        <v>#N/A</v>
      </c>
      <c r="BL77" s="9">
        <f t="shared" si="92"/>
        <v>0</v>
      </c>
      <c r="BM77" s="9">
        <f t="shared" si="93"/>
        <v>0</v>
      </c>
      <c r="BN77" s="9" t="e">
        <f t="shared" ca="1" si="94"/>
        <v>#N/A</v>
      </c>
      <c r="BO77" s="9" t="e">
        <f t="shared" si="95"/>
        <v>#N/A</v>
      </c>
      <c r="BQ77" s="9">
        <f>IF($C77="",0,IF(COUNTIF($C$10:$C77,$C77)=1,0,COLUMN()))</f>
        <v>0</v>
      </c>
      <c r="BR77" s="9" t="e">
        <f t="shared" si="96"/>
        <v>#N/A</v>
      </c>
      <c r="BS77" s="9">
        <f t="shared" si="97"/>
        <v>0</v>
      </c>
      <c r="BU77" s="9" t="e">
        <f t="shared" si="98"/>
        <v>#N/A</v>
      </c>
    </row>
    <row r="78" spans="1:73" ht="30.75" customHeight="1" x14ac:dyDescent="0.15">
      <c r="A78" s="9"/>
      <c r="B78" s="67">
        <v>69</v>
      </c>
      <c r="C78" s="115"/>
      <c r="D78" s="251" t="e">
        <f>VLOOKUP(C78,登録情報女子!$A$2:$O$1030,5,0)</f>
        <v>#N/A</v>
      </c>
      <c r="E78" s="251" t="e">
        <f>VLOOKUP(C78,登録情報女子!$A$2:$O$1030,7,0)</f>
        <v>#N/A</v>
      </c>
      <c r="F78" s="64"/>
      <c r="G78" s="64" t="e">
        <f>VLOOKUP(C78,登録情報女子!$A$2:$O$1030,3,0)</f>
        <v>#N/A</v>
      </c>
      <c r="H78" s="115"/>
      <c r="I78" s="68"/>
      <c r="J78" s="118"/>
      <c r="K78" s="69"/>
      <c r="L78" s="115"/>
      <c r="M78" s="68"/>
      <c r="N78" s="118"/>
      <c r="O78" s="69"/>
      <c r="P78" s="202"/>
      <c r="Q78" s="203"/>
      <c r="R78" s="204"/>
      <c r="S78" s="205"/>
      <c r="T78" s="261"/>
      <c r="U78" s="254"/>
      <c r="V78" s="262"/>
      <c r="X78" s="9" t="str">
        <f t="shared" ca="1" si="66"/>
        <v/>
      </c>
      <c r="Y78" s="9" t="str">
        <f t="shared" ca="1" si="67"/>
        <v/>
      </c>
      <c r="Z78" s="9" t="e">
        <f t="shared" si="68"/>
        <v>#N/A</v>
      </c>
      <c r="AD78" s="9">
        <f t="shared" si="69"/>
        <v>0</v>
      </c>
      <c r="AG78" s="9">
        <f t="shared" si="70"/>
        <v>0</v>
      </c>
      <c r="AH78" s="9">
        <f t="shared" si="71"/>
        <v>0</v>
      </c>
      <c r="AI78" s="9">
        <f t="shared" si="72"/>
        <v>0</v>
      </c>
      <c r="AL78" s="9">
        <f t="shared" si="73"/>
        <v>0</v>
      </c>
      <c r="AM78" s="9">
        <f t="shared" si="74"/>
        <v>0</v>
      </c>
      <c r="AN78" s="9">
        <f t="shared" si="75"/>
        <v>0</v>
      </c>
      <c r="AQ78" s="9">
        <f t="shared" si="76"/>
        <v>0</v>
      </c>
      <c r="AR78" s="9">
        <f t="shared" si="77"/>
        <v>0</v>
      </c>
      <c r="AS78" s="9">
        <f t="shared" si="78"/>
        <v>0</v>
      </c>
      <c r="AV78" s="9">
        <f t="shared" si="79"/>
        <v>0</v>
      </c>
      <c r="AW78" s="9">
        <f t="shared" si="80"/>
        <v>0</v>
      </c>
      <c r="AY78" s="9" t="e">
        <f t="shared" si="81"/>
        <v>#N/A</v>
      </c>
      <c r="BA78" s="9">
        <f t="shared" si="82"/>
        <v>0</v>
      </c>
      <c r="BB78" s="9">
        <f t="shared" si="83"/>
        <v>0</v>
      </c>
      <c r="BC78" s="9">
        <f t="shared" si="84"/>
        <v>0</v>
      </c>
      <c r="BD78" s="9">
        <f t="shared" si="85"/>
        <v>0</v>
      </c>
      <c r="BE78" s="9">
        <f t="shared" si="86"/>
        <v>0</v>
      </c>
      <c r="BF78" s="9" t="e">
        <f t="shared" si="87"/>
        <v>#N/A</v>
      </c>
      <c r="BG78" s="9" t="e">
        <f t="shared" si="88"/>
        <v>#N/A</v>
      </c>
      <c r="BI78" s="9">
        <f t="shared" si="89"/>
        <v>0</v>
      </c>
      <c r="BJ78" s="9" t="e">
        <f t="shared" si="90"/>
        <v>#N/A</v>
      </c>
      <c r="BK78" s="9" t="e">
        <f t="shared" si="91"/>
        <v>#N/A</v>
      </c>
      <c r="BL78" s="9">
        <f t="shared" si="92"/>
        <v>0</v>
      </c>
      <c r="BM78" s="9">
        <f t="shared" si="93"/>
        <v>0</v>
      </c>
      <c r="BN78" s="9" t="e">
        <f t="shared" ca="1" si="94"/>
        <v>#N/A</v>
      </c>
      <c r="BO78" s="9" t="e">
        <f t="shared" si="95"/>
        <v>#N/A</v>
      </c>
      <c r="BQ78" s="9">
        <f>IF($C78="",0,IF(COUNTIF($C$10:$C78,$C78)=1,0,COLUMN()))</f>
        <v>0</v>
      </c>
      <c r="BR78" s="9" t="e">
        <f t="shared" si="96"/>
        <v>#N/A</v>
      </c>
      <c r="BS78" s="9">
        <f t="shared" si="97"/>
        <v>0</v>
      </c>
      <c r="BU78" s="9" t="e">
        <f t="shared" si="98"/>
        <v>#N/A</v>
      </c>
    </row>
    <row r="79" spans="1:73" ht="30.75" customHeight="1" x14ac:dyDescent="0.15">
      <c r="A79" s="9"/>
      <c r="B79" s="67">
        <v>70</v>
      </c>
      <c r="C79" s="115"/>
      <c r="D79" s="251" t="e">
        <f>VLOOKUP(C79,登録情報女子!$A$2:$O$1030,5,0)</f>
        <v>#N/A</v>
      </c>
      <c r="E79" s="251" t="e">
        <f>VLOOKUP(C79,登録情報女子!$A$2:$O$1030,7,0)</f>
        <v>#N/A</v>
      </c>
      <c r="F79" s="64"/>
      <c r="G79" s="64" t="e">
        <f>VLOOKUP(C79,登録情報女子!$A$2:$O$1030,3,0)</f>
        <v>#N/A</v>
      </c>
      <c r="H79" s="115"/>
      <c r="I79" s="68"/>
      <c r="J79" s="118"/>
      <c r="K79" s="69"/>
      <c r="L79" s="115"/>
      <c r="M79" s="68"/>
      <c r="N79" s="118"/>
      <c r="O79" s="69"/>
      <c r="P79" s="202"/>
      <c r="Q79" s="203"/>
      <c r="R79" s="204"/>
      <c r="S79" s="205"/>
      <c r="T79" s="261"/>
      <c r="U79" s="254"/>
      <c r="V79" s="262"/>
      <c r="X79" s="9" t="str">
        <f t="shared" ca="1" si="66"/>
        <v/>
      </c>
      <c r="Y79" s="9" t="str">
        <f t="shared" ca="1" si="67"/>
        <v/>
      </c>
      <c r="Z79" s="9" t="e">
        <f t="shared" si="68"/>
        <v>#N/A</v>
      </c>
      <c r="AD79" s="9">
        <f t="shared" si="69"/>
        <v>0</v>
      </c>
      <c r="AG79" s="9">
        <f t="shared" si="70"/>
        <v>0</v>
      </c>
      <c r="AH79" s="9">
        <f t="shared" si="71"/>
        <v>0</v>
      </c>
      <c r="AI79" s="9">
        <f t="shared" si="72"/>
        <v>0</v>
      </c>
      <c r="AL79" s="9">
        <f t="shared" si="73"/>
        <v>0</v>
      </c>
      <c r="AM79" s="9">
        <f t="shared" si="74"/>
        <v>0</v>
      </c>
      <c r="AN79" s="9">
        <f t="shared" si="75"/>
        <v>0</v>
      </c>
      <c r="AQ79" s="9">
        <f t="shared" si="76"/>
        <v>0</v>
      </c>
      <c r="AR79" s="9">
        <f t="shared" si="77"/>
        <v>0</v>
      </c>
      <c r="AS79" s="9">
        <f t="shared" si="78"/>
        <v>0</v>
      </c>
      <c r="AV79" s="9">
        <f t="shared" si="79"/>
        <v>0</v>
      </c>
      <c r="AW79" s="9">
        <f t="shared" si="80"/>
        <v>0</v>
      </c>
      <c r="AY79" s="9" t="e">
        <f t="shared" si="81"/>
        <v>#N/A</v>
      </c>
      <c r="BA79" s="9">
        <f t="shared" si="82"/>
        <v>0</v>
      </c>
      <c r="BB79" s="9">
        <f t="shared" si="83"/>
        <v>0</v>
      </c>
      <c r="BC79" s="9">
        <f t="shared" si="84"/>
        <v>0</v>
      </c>
      <c r="BD79" s="9">
        <f t="shared" si="85"/>
        <v>0</v>
      </c>
      <c r="BE79" s="9">
        <f t="shared" si="86"/>
        <v>0</v>
      </c>
      <c r="BF79" s="9" t="e">
        <f t="shared" si="87"/>
        <v>#N/A</v>
      </c>
      <c r="BG79" s="9" t="e">
        <f t="shared" si="88"/>
        <v>#N/A</v>
      </c>
      <c r="BI79" s="9">
        <f t="shared" si="89"/>
        <v>0</v>
      </c>
      <c r="BJ79" s="9" t="e">
        <f t="shared" si="90"/>
        <v>#N/A</v>
      </c>
      <c r="BK79" s="9" t="e">
        <f t="shared" si="91"/>
        <v>#N/A</v>
      </c>
      <c r="BL79" s="9">
        <f t="shared" si="92"/>
        <v>0</v>
      </c>
      <c r="BM79" s="9">
        <f t="shared" si="93"/>
        <v>0</v>
      </c>
      <c r="BN79" s="9" t="e">
        <f t="shared" ca="1" si="94"/>
        <v>#N/A</v>
      </c>
      <c r="BO79" s="9" t="e">
        <f t="shared" si="95"/>
        <v>#N/A</v>
      </c>
      <c r="BQ79" s="9">
        <f>IF($C79="",0,IF(COUNTIF($C$10:$C79,$C79)=1,0,COLUMN()))</f>
        <v>0</v>
      </c>
      <c r="BR79" s="9" t="e">
        <f t="shared" si="96"/>
        <v>#N/A</v>
      </c>
      <c r="BS79" s="9">
        <f t="shared" si="97"/>
        <v>0</v>
      </c>
      <c r="BU79" s="9" t="e">
        <f t="shared" si="98"/>
        <v>#N/A</v>
      </c>
    </row>
    <row r="80" spans="1:73" ht="30.75" customHeight="1" x14ac:dyDescent="0.15">
      <c r="A80" s="9"/>
      <c r="B80" s="67">
        <v>71</v>
      </c>
      <c r="C80" s="115"/>
      <c r="D80" s="251" t="e">
        <f>VLOOKUP(C80,登録情報女子!$A$2:$O$1030,5,0)</f>
        <v>#N/A</v>
      </c>
      <c r="E80" s="251" t="e">
        <f>VLOOKUP(C80,登録情報女子!$A$2:$O$1030,7,0)</f>
        <v>#N/A</v>
      </c>
      <c r="F80" s="64"/>
      <c r="G80" s="64" t="e">
        <f>VLOOKUP(C80,登録情報女子!$A$2:$O$1030,3,0)</f>
        <v>#N/A</v>
      </c>
      <c r="H80" s="115"/>
      <c r="I80" s="68"/>
      <c r="J80" s="118"/>
      <c r="K80" s="69"/>
      <c r="L80" s="115"/>
      <c r="M80" s="68"/>
      <c r="N80" s="118"/>
      <c r="O80" s="69"/>
      <c r="P80" s="202"/>
      <c r="Q80" s="203"/>
      <c r="R80" s="204"/>
      <c r="S80" s="205"/>
      <c r="T80" s="261"/>
      <c r="U80" s="254"/>
      <c r="V80" s="262"/>
      <c r="X80" s="9" t="str">
        <f t="shared" ca="1" si="66"/>
        <v/>
      </c>
      <c r="Y80" s="9" t="str">
        <f t="shared" ca="1" si="67"/>
        <v/>
      </c>
      <c r="Z80" s="9" t="e">
        <f t="shared" si="68"/>
        <v>#N/A</v>
      </c>
      <c r="AD80" s="9">
        <f t="shared" si="69"/>
        <v>0</v>
      </c>
      <c r="AG80" s="9">
        <f t="shared" si="70"/>
        <v>0</v>
      </c>
      <c r="AH80" s="9">
        <f t="shared" si="71"/>
        <v>0</v>
      </c>
      <c r="AI80" s="9">
        <f t="shared" si="72"/>
        <v>0</v>
      </c>
      <c r="AL80" s="9">
        <f t="shared" si="73"/>
        <v>0</v>
      </c>
      <c r="AM80" s="9">
        <f t="shared" si="74"/>
        <v>0</v>
      </c>
      <c r="AN80" s="9">
        <f t="shared" si="75"/>
        <v>0</v>
      </c>
      <c r="AQ80" s="9">
        <f t="shared" si="76"/>
        <v>0</v>
      </c>
      <c r="AR80" s="9">
        <f t="shared" si="77"/>
        <v>0</v>
      </c>
      <c r="AS80" s="9">
        <f t="shared" si="78"/>
        <v>0</v>
      </c>
      <c r="AV80" s="9">
        <f t="shared" si="79"/>
        <v>0</v>
      </c>
      <c r="AW80" s="9">
        <f t="shared" si="80"/>
        <v>0</v>
      </c>
      <c r="AY80" s="9" t="e">
        <f t="shared" si="81"/>
        <v>#N/A</v>
      </c>
      <c r="BA80" s="9">
        <f t="shared" si="82"/>
        <v>0</v>
      </c>
      <c r="BB80" s="9">
        <f t="shared" si="83"/>
        <v>0</v>
      </c>
      <c r="BC80" s="9">
        <f t="shared" si="84"/>
        <v>0</v>
      </c>
      <c r="BD80" s="9">
        <f t="shared" si="85"/>
        <v>0</v>
      </c>
      <c r="BE80" s="9">
        <f t="shared" si="86"/>
        <v>0</v>
      </c>
      <c r="BF80" s="9" t="e">
        <f t="shared" si="87"/>
        <v>#N/A</v>
      </c>
      <c r="BG80" s="9" t="e">
        <f t="shared" si="88"/>
        <v>#N/A</v>
      </c>
      <c r="BI80" s="9">
        <f t="shared" si="89"/>
        <v>0</v>
      </c>
      <c r="BJ80" s="9" t="e">
        <f t="shared" si="90"/>
        <v>#N/A</v>
      </c>
      <c r="BK80" s="9" t="e">
        <f t="shared" si="91"/>
        <v>#N/A</v>
      </c>
      <c r="BL80" s="9">
        <f t="shared" si="92"/>
        <v>0</v>
      </c>
      <c r="BM80" s="9">
        <f t="shared" si="93"/>
        <v>0</v>
      </c>
      <c r="BN80" s="9" t="e">
        <f t="shared" ca="1" si="94"/>
        <v>#N/A</v>
      </c>
      <c r="BO80" s="9" t="e">
        <f t="shared" si="95"/>
        <v>#N/A</v>
      </c>
      <c r="BQ80" s="9">
        <f>IF($C80="",0,IF(COUNTIF($C$10:$C80,$C80)=1,0,COLUMN()))</f>
        <v>0</v>
      </c>
      <c r="BR80" s="9" t="e">
        <f t="shared" si="96"/>
        <v>#N/A</v>
      </c>
      <c r="BS80" s="9">
        <f t="shared" si="97"/>
        <v>0</v>
      </c>
      <c r="BU80" s="9" t="e">
        <f t="shared" si="98"/>
        <v>#N/A</v>
      </c>
    </row>
    <row r="81" spans="1:73" ht="30.75" customHeight="1" x14ac:dyDescent="0.15">
      <c r="A81" s="9"/>
      <c r="B81" s="67">
        <v>72</v>
      </c>
      <c r="C81" s="115"/>
      <c r="D81" s="251" t="e">
        <f>VLOOKUP(C81,登録情報女子!$A$2:$O$1030,5,0)</f>
        <v>#N/A</v>
      </c>
      <c r="E81" s="251" t="e">
        <f>VLOOKUP(C81,登録情報女子!$A$2:$O$1030,7,0)</f>
        <v>#N/A</v>
      </c>
      <c r="F81" s="64"/>
      <c r="G81" s="64" t="e">
        <f>VLOOKUP(C81,登録情報女子!$A$2:$O$1030,3,0)</f>
        <v>#N/A</v>
      </c>
      <c r="H81" s="115"/>
      <c r="I81" s="68"/>
      <c r="J81" s="118"/>
      <c r="K81" s="69"/>
      <c r="L81" s="115"/>
      <c r="M81" s="68"/>
      <c r="N81" s="118"/>
      <c r="O81" s="69"/>
      <c r="P81" s="202"/>
      <c r="Q81" s="203"/>
      <c r="R81" s="204"/>
      <c r="S81" s="205"/>
      <c r="T81" s="261"/>
      <c r="U81" s="254"/>
      <c r="V81" s="262"/>
      <c r="X81" s="9" t="str">
        <f t="shared" ca="1" si="66"/>
        <v/>
      </c>
      <c r="Y81" s="9" t="str">
        <f t="shared" ca="1" si="67"/>
        <v/>
      </c>
      <c r="Z81" s="9" t="e">
        <f t="shared" si="68"/>
        <v>#N/A</v>
      </c>
      <c r="AD81" s="9">
        <f t="shared" si="69"/>
        <v>0</v>
      </c>
      <c r="AG81" s="9">
        <f t="shared" si="70"/>
        <v>0</v>
      </c>
      <c r="AH81" s="9">
        <f t="shared" si="71"/>
        <v>0</v>
      </c>
      <c r="AI81" s="9">
        <f t="shared" si="72"/>
        <v>0</v>
      </c>
      <c r="AL81" s="9">
        <f t="shared" si="73"/>
        <v>0</v>
      </c>
      <c r="AM81" s="9">
        <f t="shared" si="74"/>
        <v>0</v>
      </c>
      <c r="AN81" s="9">
        <f t="shared" si="75"/>
        <v>0</v>
      </c>
      <c r="AQ81" s="9">
        <f t="shared" si="76"/>
        <v>0</v>
      </c>
      <c r="AR81" s="9">
        <f t="shared" si="77"/>
        <v>0</v>
      </c>
      <c r="AS81" s="9">
        <f t="shared" si="78"/>
        <v>0</v>
      </c>
      <c r="AV81" s="9">
        <f t="shared" si="79"/>
        <v>0</v>
      </c>
      <c r="AW81" s="9">
        <f t="shared" si="80"/>
        <v>0</v>
      </c>
      <c r="AY81" s="9" t="e">
        <f t="shared" si="81"/>
        <v>#N/A</v>
      </c>
      <c r="BA81" s="9">
        <f t="shared" si="82"/>
        <v>0</v>
      </c>
      <c r="BB81" s="9">
        <f t="shared" si="83"/>
        <v>0</v>
      </c>
      <c r="BC81" s="9">
        <f t="shared" si="84"/>
        <v>0</v>
      </c>
      <c r="BD81" s="9">
        <f t="shared" si="85"/>
        <v>0</v>
      </c>
      <c r="BE81" s="9">
        <f t="shared" si="86"/>
        <v>0</v>
      </c>
      <c r="BF81" s="9" t="e">
        <f t="shared" si="87"/>
        <v>#N/A</v>
      </c>
      <c r="BG81" s="9" t="e">
        <f t="shared" si="88"/>
        <v>#N/A</v>
      </c>
      <c r="BI81" s="9">
        <f t="shared" si="89"/>
        <v>0</v>
      </c>
      <c r="BJ81" s="9" t="e">
        <f t="shared" si="90"/>
        <v>#N/A</v>
      </c>
      <c r="BK81" s="9" t="e">
        <f t="shared" si="91"/>
        <v>#N/A</v>
      </c>
      <c r="BL81" s="9">
        <f t="shared" si="92"/>
        <v>0</v>
      </c>
      <c r="BM81" s="9">
        <f t="shared" si="93"/>
        <v>0</v>
      </c>
      <c r="BN81" s="9" t="e">
        <f t="shared" ca="1" si="94"/>
        <v>#N/A</v>
      </c>
      <c r="BO81" s="9" t="e">
        <f t="shared" si="95"/>
        <v>#N/A</v>
      </c>
      <c r="BQ81" s="9">
        <f>IF($C81="",0,IF(COUNTIF($C$10:$C81,$C81)=1,0,COLUMN()))</f>
        <v>0</v>
      </c>
      <c r="BR81" s="9" t="e">
        <f t="shared" si="96"/>
        <v>#N/A</v>
      </c>
      <c r="BS81" s="9">
        <f t="shared" si="97"/>
        <v>0</v>
      </c>
      <c r="BU81" s="9" t="e">
        <f t="shared" si="98"/>
        <v>#N/A</v>
      </c>
    </row>
    <row r="82" spans="1:73" ht="30.75" customHeight="1" x14ac:dyDescent="0.15">
      <c r="A82" s="9"/>
      <c r="B82" s="67">
        <v>73</v>
      </c>
      <c r="C82" s="115"/>
      <c r="D82" s="251" t="e">
        <f>VLOOKUP(C82,登録情報女子!$A$2:$O$1030,5,0)</f>
        <v>#N/A</v>
      </c>
      <c r="E82" s="251" t="e">
        <f>VLOOKUP(C82,登録情報女子!$A$2:$O$1030,7,0)</f>
        <v>#N/A</v>
      </c>
      <c r="F82" s="64"/>
      <c r="G82" s="64" t="e">
        <f>VLOOKUP(C82,登録情報女子!$A$2:$O$1030,3,0)</f>
        <v>#N/A</v>
      </c>
      <c r="H82" s="115"/>
      <c r="I82" s="68"/>
      <c r="J82" s="118"/>
      <c r="K82" s="69"/>
      <c r="L82" s="115"/>
      <c r="M82" s="68"/>
      <c r="N82" s="118"/>
      <c r="O82" s="69"/>
      <c r="P82" s="202"/>
      <c r="Q82" s="203"/>
      <c r="R82" s="204"/>
      <c r="S82" s="205"/>
      <c r="T82" s="261"/>
      <c r="U82" s="254"/>
      <c r="V82" s="262"/>
      <c r="X82" s="9" t="str">
        <f t="shared" ca="1" si="66"/>
        <v/>
      </c>
      <c r="Y82" s="9" t="str">
        <f t="shared" ca="1" si="67"/>
        <v/>
      </c>
      <c r="Z82" s="9" t="e">
        <f t="shared" si="68"/>
        <v>#N/A</v>
      </c>
      <c r="AD82" s="9">
        <f t="shared" si="69"/>
        <v>0</v>
      </c>
      <c r="AG82" s="9">
        <f t="shared" si="70"/>
        <v>0</v>
      </c>
      <c r="AH82" s="9">
        <f t="shared" si="71"/>
        <v>0</v>
      </c>
      <c r="AI82" s="9">
        <f t="shared" si="72"/>
        <v>0</v>
      </c>
      <c r="AL82" s="9">
        <f t="shared" si="73"/>
        <v>0</v>
      </c>
      <c r="AM82" s="9">
        <f t="shared" si="74"/>
        <v>0</v>
      </c>
      <c r="AN82" s="9">
        <f t="shared" si="75"/>
        <v>0</v>
      </c>
      <c r="AQ82" s="9">
        <f t="shared" si="76"/>
        <v>0</v>
      </c>
      <c r="AR82" s="9">
        <f t="shared" si="77"/>
        <v>0</v>
      </c>
      <c r="AS82" s="9">
        <f t="shared" si="78"/>
        <v>0</v>
      </c>
      <c r="AV82" s="9">
        <f t="shared" si="79"/>
        <v>0</v>
      </c>
      <c r="AW82" s="9">
        <f t="shared" si="80"/>
        <v>0</v>
      </c>
      <c r="AY82" s="9" t="e">
        <f t="shared" si="81"/>
        <v>#N/A</v>
      </c>
      <c r="BA82" s="9">
        <f t="shared" si="82"/>
        <v>0</v>
      </c>
      <c r="BB82" s="9">
        <f t="shared" si="83"/>
        <v>0</v>
      </c>
      <c r="BC82" s="9">
        <f t="shared" si="84"/>
        <v>0</v>
      </c>
      <c r="BD82" s="9">
        <f t="shared" si="85"/>
        <v>0</v>
      </c>
      <c r="BE82" s="9">
        <f t="shared" si="86"/>
        <v>0</v>
      </c>
      <c r="BF82" s="9" t="e">
        <f t="shared" si="87"/>
        <v>#N/A</v>
      </c>
      <c r="BG82" s="9" t="e">
        <f t="shared" si="88"/>
        <v>#N/A</v>
      </c>
      <c r="BI82" s="9">
        <f t="shared" si="89"/>
        <v>0</v>
      </c>
      <c r="BJ82" s="9" t="e">
        <f t="shared" si="90"/>
        <v>#N/A</v>
      </c>
      <c r="BK82" s="9" t="e">
        <f t="shared" si="91"/>
        <v>#N/A</v>
      </c>
      <c r="BL82" s="9">
        <f t="shared" si="92"/>
        <v>0</v>
      </c>
      <c r="BM82" s="9">
        <f t="shared" si="93"/>
        <v>0</v>
      </c>
      <c r="BN82" s="9" t="e">
        <f t="shared" ca="1" si="94"/>
        <v>#N/A</v>
      </c>
      <c r="BO82" s="9" t="e">
        <f t="shared" si="95"/>
        <v>#N/A</v>
      </c>
      <c r="BQ82" s="9">
        <f>IF($C82="",0,IF(COUNTIF($C$10:$C82,$C82)=1,0,COLUMN()))</f>
        <v>0</v>
      </c>
      <c r="BR82" s="9" t="e">
        <f t="shared" si="96"/>
        <v>#N/A</v>
      </c>
      <c r="BS82" s="9">
        <f t="shared" si="97"/>
        <v>0</v>
      </c>
      <c r="BU82" s="9" t="e">
        <f t="shared" si="98"/>
        <v>#N/A</v>
      </c>
    </row>
    <row r="83" spans="1:73" ht="30.75" customHeight="1" x14ac:dyDescent="0.15">
      <c r="A83" s="9"/>
      <c r="B83" s="67">
        <v>74</v>
      </c>
      <c r="C83" s="115"/>
      <c r="D83" s="251" t="e">
        <f>VLOOKUP(C83,登録情報女子!$A$2:$O$1030,5,0)</f>
        <v>#N/A</v>
      </c>
      <c r="E83" s="251" t="e">
        <f>VLOOKUP(C83,登録情報女子!$A$2:$O$1030,7,0)</f>
        <v>#N/A</v>
      </c>
      <c r="F83" s="64"/>
      <c r="G83" s="64" t="e">
        <f>VLOOKUP(C83,登録情報女子!$A$2:$O$1030,3,0)</f>
        <v>#N/A</v>
      </c>
      <c r="H83" s="115"/>
      <c r="I83" s="68"/>
      <c r="J83" s="118"/>
      <c r="K83" s="69"/>
      <c r="L83" s="115"/>
      <c r="M83" s="68"/>
      <c r="N83" s="118"/>
      <c r="O83" s="69"/>
      <c r="P83" s="202"/>
      <c r="Q83" s="203"/>
      <c r="R83" s="204"/>
      <c r="S83" s="205"/>
      <c r="T83" s="261"/>
      <c r="U83" s="254"/>
      <c r="V83" s="262"/>
      <c r="X83" s="9" t="str">
        <f t="shared" ca="1" si="66"/>
        <v/>
      </c>
      <c r="Y83" s="9" t="str">
        <f t="shared" ca="1" si="67"/>
        <v/>
      </c>
      <c r="Z83" s="9" t="e">
        <f t="shared" si="68"/>
        <v>#N/A</v>
      </c>
      <c r="AD83" s="9">
        <f t="shared" si="69"/>
        <v>0</v>
      </c>
      <c r="AG83" s="9">
        <f t="shared" si="70"/>
        <v>0</v>
      </c>
      <c r="AH83" s="9">
        <f t="shared" si="71"/>
        <v>0</v>
      </c>
      <c r="AI83" s="9">
        <f t="shared" si="72"/>
        <v>0</v>
      </c>
      <c r="AL83" s="9">
        <f t="shared" si="73"/>
        <v>0</v>
      </c>
      <c r="AM83" s="9">
        <f t="shared" si="74"/>
        <v>0</v>
      </c>
      <c r="AN83" s="9">
        <f t="shared" si="75"/>
        <v>0</v>
      </c>
      <c r="AQ83" s="9">
        <f t="shared" si="76"/>
        <v>0</v>
      </c>
      <c r="AR83" s="9">
        <f t="shared" si="77"/>
        <v>0</v>
      </c>
      <c r="AS83" s="9">
        <f t="shared" si="78"/>
        <v>0</v>
      </c>
      <c r="AV83" s="9">
        <f t="shared" si="79"/>
        <v>0</v>
      </c>
      <c r="AW83" s="9">
        <f t="shared" si="80"/>
        <v>0</v>
      </c>
      <c r="AY83" s="9" t="e">
        <f t="shared" si="81"/>
        <v>#N/A</v>
      </c>
      <c r="BA83" s="9">
        <f t="shared" si="82"/>
        <v>0</v>
      </c>
      <c r="BB83" s="9">
        <f t="shared" si="83"/>
        <v>0</v>
      </c>
      <c r="BC83" s="9">
        <f t="shared" si="84"/>
        <v>0</v>
      </c>
      <c r="BD83" s="9">
        <f t="shared" si="85"/>
        <v>0</v>
      </c>
      <c r="BE83" s="9">
        <f t="shared" si="86"/>
        <v>0</v>
      </c>
      <c r="BF83" s="9" t="e">
        <f t="shared" si="87"/>
        <v>#N/A</v>
      </c>
      <c r="BG83" s="9" t="e">
        <f t="shared" si="88"/>
        <v>#N/A</v>
      </c>
      <c r="BI83" s="9">
        <f t="shared" si="89"/>
        <v>0</v>
      </c>
      <c r="BJ83" s="9" t="e">
        <f t="shared" si="90"/>
        <v>#N/A</v>
      </c>
      <c r="BK83" s="9" t="e">
        <f t="shared" si="91"/>
        <v>#N/A</v>
      </c>
      <c r="BL83" s="9">
        <f t="shared" si="92"/>
        <v>0</v>
      </c>
      <c r="BM83" s="9">
        <f t="shared" si="93"/>
        <v>0</v>
      </c>
      <c r="BN83" s="9" t="e">
        <f t="shared" ca="1" si="94"/>
        <v>#N/A</v>
      </c>
      <c r="BO83" s="9" t="e">
        <f t="shared" si="95"/>
        <v>#N/A</v>
      </c>
      <c r="BQ83" s="9">
        <f>IF($C83="",0,IF(COUNTIF($C$10:$C83,$C83)=1,0,COLUMN()))</f>
        <v>0</v>
      </c>
      <c r="BR83" s="9" t="e">
        <f t="shared" si="96"/>
        <v>#N/A</v>
      </c>
      <c r="BS83" s="9">
        <f t="shared" si="97"/>
        <v>0</v>
      </c>
      <c r="BU83" s="9" t="e">
        <f t="shared" si="98"/>
        <v>#N/A</v>
      </c>
    </row>
    <row r="84" spans="1:73" ht="30.75" customHeight="1" x14ac:dyDescent="0.15">
      <c r="A84" s="9"/>
      <c r="B84" s="67">
        <v>75</v>
      </c>
      <c r="C84" s="115"/>
      <c r="D84" s="251" t="e">
        <f>VLOOKUP(C84,登録情報女子!$A$2:$O$1030,5,0)</f>
        <v>#N/A</v>
      </c>
      <c r="E84" s="251" t="e">
        <f>VLOOKUP(C84,登録情報女子!$A$2:$O$1030,7,0)</f>
        <v>#N/A</v>
      </c>
      <c r="F84" s="64"/>
      <c r="G84" s="64" t="e">
        <f>VLOOKUP(C84,登録情報女子!$A$2:$O$1030,3,0)</f>
        <v>#N/A</v>
      </c>
      <c r="H84" s="115"/>
      <c r="I84" s="68"/>
      <c r="J84" s="118"/>
      <c r="K84" s="69"/>
      <c r="L84" s="115"/>
      <c r="M84" s="68"/>
      <c r="N84" s="118"/>
      <c r="O84" s="69"/>
      <c r="P84" s="202"/>
      <c r="Q84" s="203"/>
      <c r="R84" s="204"/>
      <c r="S84" s="205"/>
      <c r="T84" s="261"/>
      <c r="U84" s="254"/>
      <c r="V84" s="262"/>
      <c r="X84" s="9" t="str">
        <f t="shared" ca="1" si="66"/>
        <v/>
      </c>
      <c r="Y84" s="9" t="str">
        <f t="shared" ca="1" si="67"/>
        <v/>
      </c>
      <c r="Z84" s="9" t="e">
        <f t="shared" si="68"/>
        <v>#N/A</v>
      </c>
      <c r="AD84" s="9">
        <f t="shared" si="69"/>
        <v>0</v>
      </c>
      <c r="AG84" s="9">
        <f t="shared" si="70"/>
        <v>0</v>
      </c>
      <c r="AH84" s="9">
        <f t="shared" si="71"/>
        <v>0</v>
      </c>
      <c r="AI84" s="9">
        <f t="shared" si="72"/>
        <v>0</v>
      </c>
      <c r="AL84" s="9">
        <f t="shared" si="73"/>
        <v>0</v>
      </c>
      <c r="AM84" s="9">
        <f t="shared" si="74"/>
        <v>0</v>
      </c>
      <c r="AN84" s="9">
        <f t="shared" si="75"/>
        <v>0</v>
      </c>
      <c r="AQ84" s="9">
        <f t="shared" si="76"/>
        <v>0</v>
      </c>
      <c r="AR84" s="9">
        <f t="shared" si="77"/>
        <v>0</v>
      </c>
      <c r="AS84" s="9">
        <f t="shared" si="78"/>
        <v>0</v>
      </c>
      <c r="AV84" s="9">
        <f t="shared" si="79"/>
        <v>0</v>
      </c>
      <c r="AW84" s="9">
        <f t="shared" si="80"/>
        <v>0</v>
      </c>
      <c r="AY84" s="9" t="e">
        <f t="shared" si="81"/>
        <v>#N/A</v>
      </c>
      <c r="BA84" s="9">
        <f t="shared" si="82"/>
        <v>0</v>
      </c>
      <c r="BB84" s="9">
        <f t="shared" si="83"/>
        <v>0</v>
      </c>
      <c r="BC84" s="9">
        <f t="shared" si="84"/>
        <v>0</v>
      </c>
      <c r="BD84" s="9">
        <f t="shared" si="85"/>
        <v>0</v>
      </c>
      <c r="BE84" s="9">
        <f t="shared" si="86"/>
        <v>0</v>
      </c>
      <c r="BF84" s="9" t="e">
        <f t="shared" si="87"/>
        <v>#N/A</v>
      </c>
      <c r="BG84" s="9" t="e">
        <f t="shared" si="88"/>
        <v>#N/A</v>
      </c>
      <c r="BI84" s="9">
        <f t="shared" si="89"/>
        <v>0</v>
      </c>
      <c r="BJ84" s="9" t="e">
        <f t="shared" si="90"/>
        <v>#N/A</v>
      </c>
      <c r="BK84" s="9" t="e">
        <f t="shared" si="91"/>
        <v>#N/A</v>
      </c>
      <c r="BL84" s="9">
        <f t="shared" si="92"/>
        <v>0</v>
      </c>
      <c r="BM84" s="9">
        <f t="shared" si="93"/>
        <v>0</v>
      </c>
      <c r="BN84" s="9" t="e">
        <f t="shared" ca="1" si="94"/>
        <v>#N/A</v>
      </c>
      <c r="BO84" s="9" t="e">
        <f t="shared" si="95"/>
        <v>#N/A</v>
      </c>
      <c r="BQ84" s="9">
        <f>IF($C84="",0,IF(COUNTIF($C$10:$C84,$C84)=1,0,COLUMN()))</f>
        <v>0</v>
      </c>
      <c r="BR84" s="9" t="e">
        <f t="shared" si="96"/>
        <v>#N/A</v>
      </c>
      <c r="BS84" s="9">
        <f t="shared" si="97"/>
        <v>0</v>
      </c>
      <c r="BU84" s="9" t="e">
        <f t="shared" si="98"/>
        <v>#N/A</v>
      </c>
    </row>
    <row r="85" spans="1:73" ht="30.75" customHeight="1" x14ac:dyDescent="0.15">
      <c r="A85" s="9"/>
      <c r="B85" s="67">
        <v>76</v>
      </c>
      <c r="C85" s="115"/>
      <c r="D85" s="251" t="e">
        <f>VLOOKUP(C85,登録情報女子!$A$2:$O$1030,5,0)</f>
        <v>#N/A</v>
      </c>
      <c r="E85" s="251" t="e">
        <f>VLOOKUP(C85,登録情報女子!$A$2:$O$1030,7,0)</f>
        <v>#N/A</v>
      </c>
      <c r="F85" s="64"/>
      <c r="G85" s="64" t="e">
        <f>VLOOKUP(C85,登録情報女子!$A$2:$O$1030,3,0)</f>
        <v>#N/A</v>
      </c>
      <c r="H85" s="115"/>
      <c r="I85" s="68"/>
      <c r="J85" s="118"/>
      <c r="K85" s="69"/>
      <c r="L85" s="115"/>
      <c r="M85" s="68"/>
      <c r="N85" s="118"/>
      <c r="O85" s="69"/>
      <c r="P85" s="202"/>
      <c r="Q85" s="203"/>
      <c r="R85" s="204"/>
      <c r="S85" s="205"/>
      <c r="T85" s="261"/>
      <c r="U85" s="254"/>
      <c r="V85" s="262"/>
      <c r="X85" s="9" t="str">
        <f t="shared" ca="1" si="66"/>
        <v/>
      </c>
      <c r="Y85" s="9" t="str">
        <f t="shared" ca="1" si="67"/>
        <v/>
      </c>
      <c r="Z85" s="9" t="e">
        <f t="shared" si="68"/>
        <v>#N/A</v>
      </c>
      <c r="AD85" s="9">
        <f t="shared" si="69"/>
        <v>0</v>
      </c>
      <c r="AG85" s="9">
        <f t="shared" si="70"/>
        <v>0</v>
      </c>
      <c r="AH85" s="9">
        <f t="shared" si="71"/>
        <v>0</v>
      </c>
      <c r="AI85" s="9">
        <f t="shared" si="72"/>
        <v>0</v>
      </c>
      <c r="AL85" s="9">
        <f t="shared" si="73"/>
        <v>0</v>
      </c>
      <c r="AM85" s="9">
        <f t="shared" si="74"/>
        <v>0</v>
      </c>
      <c r="AN85" s="9">
        <f t="shared" si="75"/>
        <v>0</v>
      </c>
      <c r="AQ85" s="9">
        <f t="shared" si="76"/>
        <v>0</v>
      </c>
      <c r="AR85" s="9">
        <f t="shared" si="77"/>
        <v>0</v>
      </c>
      <c r="AS85" s="9">
        <f t="shared" si="78"/>
        <v>0</v>
      </c>
      <c r="AV85" s="9">
        <f t="shared" si="79"/>
        <v>0</v>
      </c>
      <c r="AW85" s="9">
        <f t="shared" si="80"/>
        <v>0</v>
      </c>
      <c r="AY85" s="9" t="e">
        <f t="shared" si="81"/>
        <v>#N/A</v>
      </c>
      <c r="BA85" s="9">
        <f t="shared" si="82"/>
        <v>0</v>
      </c>
      <c r="BB85" s="9">
        <f t="shared" si="83"/>
        <v>0</v>
      </c>
      <c r="BC85" s="9">
        <f t="shared" si="84"/>
        <v>0</v>
      </c>
      <c r="BD85" s="9">
        <f t="shared" si="85"/>
        <v>0</v>
      </c>
      <c r="BE85" s="9">
        <f t="shared" si="86"/>
        <v>0</v>
      </c>
      <c r="BF85" s="9" t="e">
        <f t="shared" si="87"/>
        <v>#N/A</v>
      </c>
      <c r="BG85" s="9" t="e">
        <f t="shared" si="88"/>
        <v>#N/A</v>
      </c>
      <c r="BI85" s="9">
        <f t="shared" si="89"/>
        <v>0</v>
      </c>
      <c r="BJ85" s="9" t="e">
        <f t="shared" si="90"/>
        <v>#N/A</v>
      </c>
      <c r="BK85" s="9" t="e">
        <f t="shared" si="91"/>
        <v>#N/A</v>
      </c>
      <c r="BL85" s="9">
        <f t="shared" si="92"/>
        <v>0</v>
      </c>
      <c r="BM85" s="9">
        <f t="shared" si="93"/>
        <v>0</v>
      </c>
      <c r="BN85" s="9" t="e">
        <f t="shared" ca="1" si="94"/>
        <v>#N/A</v>
      </c>
      <c r="BO85" s="9" t="e">
        <f t="shared" si="95"/>
        <v>#N/A</v>
      </c>
      <c r="BQ85" s="9">
        <f>IF($C85="",0,IF(COUNTIF($C$10:$C85,$C85)=1,0,COLUMN()))</f>
        <v>0</v>
      </c>
      <c r="BR85" s="9" t="e">
        <f t="shared" si="96"/>
        <v>#N/A</v>
      </c>
      <c r="BS85" s="9">
        <f t="shared" si="97"/>
        <v>0</v>
      </c>
      <c r="BU85" s="9" t="e">
        <f t="shared" si="98"/>
        <v>#N/A</v>
      </c>
    </row>
    <row r="86" spans="1:73" ht="30.75" customHeight="1" x14ac:dyDescent="0.15">
      <c r="A86" s="9"/>
      <c r="B86" s="67">
        <v>77</v>
      </c>
      <c r="C86" s="115"/>
      <c r="D86" s="251" t="e">
        <f>VLOOKUP(C86,登録情報女子!$A$2:$O$1030,5,0)</f>
        <v>#N/A</v>
      </c>
      <c r="E86" s="251" t="e">
        <f>VLOOKUP(C86,登録情報女子!$A$2:$O$1030,7,0)</f>
        <v>#N/A</v>
      </c>
      <c r="F86" s="64"/>
      <c r="G86" s="64" t="e">
        <f>VLOOKUP(C86,登録情報女子!$A$2:$O$1030,3,0)</f>
        <v>#N/A</v>
      </c>
      <c r="H86" s="115"/>
      <c r="I86" s="68"/>
      <c r="J86" s="118"/>
      <c r="K86" s="69"/>
      <c r="L86" s="115"/>
      <c r="M86" s="68"/>
      <c r="N86" s="118"/>
      <c r="O86" s="69"/>
      <c r="P86" s="202"/>
      <c r="Q86" s="203"/>
      <c r="R86" s="204"/>
      <c r="S86" s="205"/>
      <c r="T86" s="261"/>
      <c r="U86" s="254"/>
      <c r="V86" s="262"/>
      <c r="X86" s="9" t="str">
        <f t="shared" ca="1" si="66"/>
        <v/>
      </c>
      <c r="Y86" s="9" t="str">
        <f t="shared" ca="1" si="67"/>
        <v/>
      </c>
      <c r="Z86" s="9" t="e">
        <f t="shared" si="68"/>
        <v>#N/A</v>
      </c>
      <c r="AD86" s="9">
        <f t="shared" si="69"/>
        <v>0</v>
      </c>
      <c r="AG86" s="9">
        <f t="shared" si="70"/>
        <v>0</v>
      </c>
      <c r="AH86" s="9">
        <f t="shared" si="71"/>
        <v>0</v>
      </c>
      <c r="AI86" s="9">
        <f t="shared" si="72"/>
        <v>0</v>
      </c>
      <c r="AL86" s="9">
        <f t="shared" si="73"/>
        <v>0</v>
      </c>
      <c r="AM86" s="9">
        <f t="shared" si="74"/>
        <v>0</v>
      </c>
      <c r="AN86" s="9">
        <f t="shared" si="75"/>
        <v>0</v>
      </c>
      <c r="AQ86" s="9">
        <f t="shared" si="76"/>
        <v>0</v>
      </c>
      <c r="AR86" s="9">
        <f t="shared" si="77"/>
        <v>0</v>
      </c>
      <c r="AS86" s="9">
        <f t="shared" si="78"/>
        <v>0</v>
      </c>
      <c r="AV86" s="9">
        <f t="shared" si="79"/>
        <v>0</v>
      </c>
      <c r="AW86" s="9">
        <f t="shared" si="80"/>
        <v>0</v>
      </c>
      <c r="AY86" s="9" t="e">
        <f t="shared" si="81"/>
        <v>#N/A</v>
      </c>
      <c r="BA86" s="9">
        <f t="shared" si="82"/>
        <v>0</v>
      </c>
      <c r="BB86" s="9">
        <f t="shared" si="83"/>
        <v>0</v>
      </c>
      <c r="BC86" s="9">
        <f t="shared" si="84"/>
        <v>0</v>
      </c>
      <c r="BD86" s="9">
        <f t="shared" si="85"/>
        <v>0</v>
      </c>
      <c r="BE86" s="9">
        <f t="shared" si="86"/>
        <v>0</v>
      </c>
      <c r="BF86" s="9" t="e">
        <f t="shared" si="87"/>
        <v>#N/A</v>
      </c>
      <c r="BG86" s="9" t="e">
        <f t="shared" si="88"/>
        <v>#N/A</v>
      </c>
      <c r="BI86" s="9">
        <f t="shared" si="89"/>
        <v>0</v>
      </c>
      <c r="BJ86" s="9" t="e">
        <f t="shared" si="90"/>
        <v>#N/A</v>
      </c>
      <c r="BK86" s="9" t="e">
        <f t="shared" si="91"/>
        <v>#N/A</v>
      </c>
      <c r="BL86" s="9">
        <f t="shared" si="92"/>
        <v>0</v>
      </c>
      <c r="BM86" s="9">
        <f t="shared" si="93"/>
        <v>0</v>
      </c>
      <c r="BN86" s="9" t="e">
        <f t="shared" ca="1" si="94"/>
        <v>#N/A</v>
      </c>
      <c r="BO86" s="9" t="e">
        <f t="shared" si="95"/>
        <v>#N/A</v>
      </c>
      <c r="BQ86" s="9">
        <f>IF($C86="",0,IF(COUNTIF($C$10:$C86,$C86)=1,0,COLUMN()))</f>
        <v>0</v>
      </c>
      <c r="BR86" s="9" t="e">
        <f t="shared" si="96"/>
        <v>#N/A</v>
      </c>
      <c r="BS86" s="9">
        <f t="shared" si="97"/>
        <v>0</v>
      </c>
      <c r="BU86" s="9" t="e">
        <f t="shared" si="98"/>
        <v>#N/A</v>
      </c>
    </row>
    <row r="87" spans="1:73" ht="30.75" customHeight="1" x14ac:dyDescent="0.15">
      <c r="A87" s="9"/>
      <c r="B87" s="67">
        <v>78</v>
      </c>
      <c r="C87" s="115"/>
      <c r="D87" s="251" t="e">
        <f>VLOOKUP(C87,登録情報女子!$A$2:$O$1030,5,0)</f>
        <v>#N/A</v>
      </c>
      <c r="E87" s="251" t="e">
        <f>VLOOKUP(C87,登録情報女子!$A$2:$O$1030,7,0)</f>
        <v>#N/A</v>
      </c>
      <c r="F87" s="64"/>
      <c r="G87" s="64" t="e">
        <f>VLOOKUP(C87,登録情報女子!$A$2:$O$1030,3,0)</f>
        <v>#N/A</v>
      </c>
      <c r="H87" s="115"/>
      <c r="I87" s="68"/>
      <c r="J87" s="118"/>
      <c r="K87" s="69"/>
      <c r="L87" s="115"/>
      <c r="M87" s="68"/>
      <c r="N87" s="118"/>
      <c r="O87" s="69"/>
      <c r="P87" s="202"/>
      <c r="Q87" s="203"/>
      <c r="R87" s="204"/>
      <c r="S87" s="205"/>
      <c r="T87" s="261"/>
      <c r="U87" s="254"/>
      <c r="V87" s="262"/>
      <c r="X87" s="9" t="str">
        <f t="shared" ca="1" si="66"/>
        <v/>
      </c>
      <c r="Y87" s="9" t="str">
        <f t="shared" ca="1" si="67"/>
        <v/>
      </c>
      <c r="Z87" s="9" t="e">
        <f t="shared" si="68"/>
        <v>#N/A</v>
      </c>
      <c r="AD87" s="9">
        <f t="shared" si="69"/>
        <v>0</v>
      </c>
      <c r="AG87" s="9">
        <f t="shared" si="70"/>
        <v>0</v>
      </c>
      <c r="AH87" s="9">
        <f t="shared" si="71"/>
        <v>0</v>
      </c>
      <c r="AI87" s="9">
        <f t="shared" si="72"/>
        <v>0</v>
      </c>
      <c r="AL87" s="9">
        <f t="shared" si="73"/>
        <v>0</v>
      </c>
      <c r="AM87" s="9">
        <f t="shared" si="74"/>
        <v>0</v>
      </c>
      <c r="AN87" s="9">
        <f t="shared" si="75"/>
        <v>0</v>
      </c>
      <c r="AQ87" s="9">
        <f t="shared" si="76"/>
        <v>0</v>
      </c>
      <c r="AR87" s="9">
        <f t="shared" si="77"/>
        <v>0</v>
      </c>
      <c r="AS87" s="9">
        <f t="shared" si="78"/>
        <v>0</v>
      </c>
      <c r="AV87" s="9">
        <f t="shared" si="79"/>
        <v>0</v>
      </c>
      <c r="AW87" s="9">
        <f t="shared" si="80"/>
        <v>0</v>
      </c>
      <c r="AY87" s="9" t="e">
        <f t="shared" si="81"/>
        <v>#N/A</v>
      </c>
      <c r="BA87" s="9">
        <f t="shared" si="82"/>
        <v>0</v>
      </c>
      <c r="BB87" s="9">
        <f t="shared" si="83"/>
        <v>0</v>
      </c>
      <c r="BC87" s="9">
        <f t="shared" si="84"/>
        <v>0</v>
      </c>
      <c r="BD87" s="9">
        <f t="shared" si="85"/>
        <v>0</v>
      </c>
      <c r="BE87" s="9">
        <f t="shared" si="86"/>
        <v>0</v>
      </c>
      <c r="BF87" s="9" t="e">
        <f t="shared" si="87"/>
        <v>#N/A</v>
      </c>
      <c r="BG87" s="9" t="e">
        <f t="shared" si="88"/>
        <v>#N/A</v>
      </c>
      <c r="BI87" s="9">
        <f t="shared" si="89"/>
        <v>0</v>
      </c>
      <c r="BJ87" s="9" t="e">
        <f t="shared" si="90"/>
        <v>#N/A</v>
      </c>
      <c r="BK87" s="9" t="e">
        <f t="shared" si="91"/>
        <v>#N/A</v>
      </c>
      <c r="BL87" s="9">
        <f t="shared" si="92"/>
        <v>0</v>
      </c>
      <c r="BM87" s="9">
        <f t="shared" si="93"/>
        <v>0</v>
      </c>
      <c r="BN87" s="9" t="e">
        <f t="shared" ca="1" si="94"/>
        <v>#N/A</v>
      </c>
      <c r="BO87" s="9" t="e">
        <f t="shared" si="95"/>
        <v>#N/A</v>
      </c>
      <c r="BQ87" s="9">
        <f>IF($C87="",0,IF(COUNTIF($C$10:$C87,$C87)=1,0,COLUMN()))</f>
        <v>0</v>
      </c>
      <c r="BR87" s="9" t="e">
        <f t="shared" si="96"/>
        <v>#N/A</v>
      </c>
      <c r="BS87" s="9">
        <f t="shared" si="97"/>
        <v>0</v>
      </c>
      <c r="BU87" s="9" t="e">
        <f t="shared" si="98"/>
        <v>#N/A</v>
      </c>
    </row>
    <row r="88" spans="1:73" ht="30.75" customHeight="1" x14ac:dyDescent="0.15">
      <c r="A88" s="9"/>
      <c r="B88" s="67">
        <v>79</v>
      </c>
      <c r="C88" s="115"/>
      <c r="D88" s="251" t="e">
        <f>VLOOKUP(C88,登録情報女子!$A$2:$O$1030,5,0)</f>
        <v>#N/A</v>
      </c>
      <c r="E88" s="251" t="e">
        <f>VLOOKUP(C88,登録情報女子!$A$2:$O$1030,7,0)</f>
        <v>#N/A</v>
      </c>
      <c r="F88" s="64"/>
      <c r="G88" s="64" t="e">
        <f>VLOOKUP(C88,登録情報女子!$A$2:$O$1030,3,0)</f>
        <v>#N/A</v>
      </c>
      <c r="H88" s="115"/>
      <c r="I88" s="68"/>
      <c r="J88" s="118"/>
      <c r="K88" s="69"/>
      <c r="L88" s="115"/>
      <c r="M88" s="68"/>
      <c r="N88" s="118"/>
      <c r="O88" s="69"/>
      <c r="P88" s="202"/>
      <c r="Q88" s="203"/>
      <c r="R88" s="204"/>
      <c r="S88" s="205"/>
      <c r="T88" s="261"/>
      <c r="U88" s="254"/>
      <c r="V88" s="262"/>
      <c r="X88" s="9" t="str">
        <f t="shared" ca="1" si="66"/>
        <v/>
      </c>
      <c r="Y88" s="9" t="str">
        <f t="shared" ca="1" si="67"/>
        <v/>
      </c>
      <c r="Z88" s="9" t="e">
        <f t="shared" si="68"/>
        <v>#N/A</v>
      </c>
      <c r="AD88" s="9">
        <f t="shared" si="69"/>
        <v>0</v>
      </c>
      <c r="AG88" s="9">
        <f t="shared" si="70"/>
        <v>0</v>
      </c>
      <c r="AH88" s="9">
        <f t="shared" si="71"/>
        <v>0</v>
      </c>
      <c r="AI88" s="9">
        <f t="shared" si="72"/>
        <v>0</v>
      </c>
      <c r="AL88" s="9">
        <f t="shared" si="73"/>
        <v>0</v>
      </c>
      <c r="AM88" s="9">
        <f t="shared" si="74"/>
        <v>0</v>
      </c>
      <c r="AN88" s="9">
        <f t="shared" si="75"/>
        <v>0</v>
      </c>
      <c r="AQ88" s="9">
        <f t="shared" si="76"/>
        <v>0</v>
      </c>
      <c r="AR88" s="9">
        <f t="shared" si="77"/>
        <v>0</v>
      </c>
      <c r="AS88" s="9">
        <f t="shared" si="78"/>
        <v>0</v>
      </c>
      <c r="AV88" s="9">
        <f t="shared" si="79"/>
        <v>0</v>
      </c>
      <c r="AW88" s="9">
        <f t="shared" si="80"/>
        <v>0</v>
      </c>
      <c r="AY88" s="9" t="e">
        <f t="shared" si="81"/>
        <v>#N/A</v>
      </c>
      <c r="BA88" s="9">
        <f t="shared" si="82"/>
        <v>0</v>
      </c>
      <c r="BB88" s="9">
        <f t="shared" si="83"/>
        <v>0</v>
      </c>
      <c r="BC88" s="9">
        <f t="shared" si="84"/>
        <v>0</v>
      </c>
      <c r="BD88" s="9">
        <f t="shared" si="85"/>
        <v>0</v>
      </c>
      <c r="BE88" s="9">
        <f t="shared" si="86"/>
        <v>0</v>
      </c>
      <c r="BF88" s="9" t="e">
        <f t="shared" si="87"/>
        <v>#N/A</v>
      </c>
      <c r="BG88" s="9" t="e">
        <f t="shared" si="88"/>
        <v>#N/A</v>
      </c>
      <c r="BI88" s="9">
        <f t="shared" si="89"/>
        <v>0</v>
      </c>
      <c r="BJ88" s="9" t="e">
        <f t="shared" si="90"/>
        <v>#N/A</v>
      </c>
      <c r="BK88" s="9" t="e">
        <f t="shared" si="91"/>
        <v>#N/A</v>
      </c>
      <c r="BL88" s="9">
        <f t="shared" si="92"/>
        <v>0</v>
      </c>
      <c r="BM88" s="9">
        <f t="shared" si="93"/>
        <v>0</v>
      </c>
      <c r="BN88" s="9" t="e">
        <f t="shared" ca="1" si="94"/>
        <v>#N/A</v>
      </c>
      <c r="BO88" s="9" t="e">
        <f t="shared" si="95"/>
        <v>#N/A</v>
      </c>
      <c r="BQ88" s="9">
        <f>IF($C88="",0,IF(COUNTIF($C$10:$C88,$C88)=1,0,COLUMN()))</f>
        <v>0</v>
      </c>
      <c r="BR88" s="9" t="e">
        <f t="shared" si="96"/>
        <v>#N/A</v>
      </c>
      <c r="BS88" s="9">
        <f t="shared" si="97"/>
        <v>0</v>
      </c>
      <c r="BU88" s="9" t="e">
        <f t="shared" si="98"/>
        <v>#N/A</v>
      </c>
    </row>
    <row r="89" spans="1:73" ht="30.75" customHeight="1" x14ac:dyDescent="0.15">
      <c r="A89" s="9"/>
      <c r="B89" s="67">
        <v>80</v>
      </c>
      <c r="C89" s="115"/>
      <c r="D89" s="251" t="e">
        <f>VLOOKUP(C89,登録情報女子!$A$2:$O$1030,5,0)</f>
        <v>#N/A</v>
      </c>
      <c r="E89" s="251" t="e">
        <f>VLOOKUP(C89,登録情報女子!$A$2:$O$1030,7,0)</f>
        <v>#N/A</v>
      </c>
      <c r="F89" s="64"/>
      <c r="G89" s="64" t="e">
        <f>VLOOKUP(C89,登録情報女子!$A$2:$O$1030,3,0)</f>
        <v>#N/A</v>
      </c>
      <c r="H89" s="115"/>
      <c r="I89" s="68"/>
      <c r="J89" s="118"/>
      <c r="K89" s="69"/>
      <c r="L89" s="115"/>
      <c r="M89" s="68"/>
      <c r="N89" s="118"/>
      <c r="O89" s="69"/>
      <c r="P89" s="202"/>
      <c r="Q89" s="203"/>
      <c r="R89" s="204"/>
      <c r="S89" s="205"/>
      <c r="T89" s="261"/>
      <c r="U89" s="254"/>
      <c r="V89" s="262"/>
      <c r="X89" s="9" t="str">
        <f t="shared" ca="1" si="66"/>
        <v/>
      </c>
      <c r="Y89" s="9" t="str">
        <f t="shared" ca="1" si="67"/>
        <v/>
      </c>
      <c r="Z89" s="9" t="e">
        <f t="shared" si="68"/>
        <v>#N/A</v>
      </c>
      <c r="AD89" s="9">
        <f t="shared" si="69"/>
        <v>0</v>
      </c>
      <c r="AG89" s="9">
        <f t="shared" si="70"/>
        <v>0</v>
      </c>
      <c r="AH89" s="9">
        <f t="shared" si="71"/>
        <v>0</v>
      </c>
      <c r="AI89" s="9">
        <f t="shared" si="72"/>
        <v>0</v>
      </c>
      <c r="AL89" s="9">
        <f t="shared" si="73"/>
        <v>0</v>
      </c>
      <c r="AM89" s="9">
        <f t="shared" si="74"/>
        <v>0</v>
      </c>
      <c r="AN89" s="9">
        <f t="shared" si="75"/>
        <v>0</v>
      </c>
      <c r="AQ89" s="9">
        <f t="shared" si="76"/>
        <v>0</v>
      </c>
      <c r="AR89" s="9">
        <f t="shared" si="77"/>
        <v>0</v>
      </c>
      <c r="AS89" s="9">
        <f t="shared" si="78"/>
        <v>0</v>
      </c>
      <c r="AV89" s="9">
        <f t="shared" si="79"/>
        <v>0</v>
      </c>
      <c r="AW89" s="9">
        <f t="shared" si="80"/>
        <v>0</v>
      </c>
      <c r="AY89" s="9" t="e">
        <f t="shared" si="81"/>
        <v>#N/A</v>
      </c>
      <c r="BA89" s="9">
        <f t="shared" si="82"/>
        <v>0</v>
      </c>
      <c r="BB89" s="9">
        <f t="shared" si="83"/>
        <v>0</v>
      </c>
      <c r="BC89" s="9">
        <f t="shared" si="84"/>
        <v>0</v>
      </c>
      <c r="BD89" s="9">
        <f t="shared" si="85"/>
        <v>0</v>
      </c>
      <c r="BE89" s="9">
        <f t="shared" si="86"/>
        <v>0</v>
      </c>
      <c r="BF89" s="9" t="e">
        <f t="shared" si="87"/>
        <v>#N/A</v>
      </c>
      <c r="BG89" s="9" t="e">
        <f t="shared" si="88"/>
        <v>#N/A</v>
      </c>
      <c r="BI89" s="9">
        <f t="shared" si="89"/>
        <v>0</v>
      </c>
      <c r="BJ89" s="9" t="e">
        <f t="shared" si="90"/>
        <v>#N/A</v>
      </c>
      <c r="BK89" s="9" t="e">
        <f t="shared" si="91"/>
        <v>#N/A</v>
      </c>
      <c r="BL89" s="9">
        <f t="shared" si="92"/>
        <v>0</v>
      </c>
      <c r="BM89" s="9">
        <f t="shared" si="93"/>
        <v>0</v>
      </c>
      <c r="BN89" s="9" t="e">
        <f t="shared" ca="1" si="94"/>
        <v>#N/A</v>
      </c>
      <c r="BO89" s="9" t="e">
        <f t="shared" si="95"/>
        <v>#N/A</v>
      </c>
      <c r="BQ89" s="9">
        <f>IF($C89="",0,IF(COUNTIF($C$10:$C89,$C89)=1,0,COLUMN()))</f>
        <v>0</v>
      </c>
      <c r="BR89" s="9" t="e">
        <f t="shared" si="96"/>
        <v>#N/A</v>
      </c>
      <c r="BS89" s="9">
        <f t="shared" si="97"/>
        <v>0</v>
      </c>
      <c r="BU89" s="9" t="e">
        <f t="shared" si="98"/>
        <v>#N/A</v>
      </c>
    </row>
    <row r="90" spans="1:73" ht="30.75" customHeight="1" x14ac:dyDescent="0.15">
      <c r="A90" s="9"/>
      <c r="B90" s="67">
        <v>81</v>
      </c>
      <c r="C90" s="115"/>
      <c r="D90" s="251" t="e">
        <f>VLOOKUP(C90,登録情報女子!$A$2:$O$1030,5,0)</f>
        <v>#N/A</v>
      </c>
      <c r="E90" s="251" t="e">
        <f>VLOOKUP(C90,登録情報女子!$A$2:$O$1030,7,0)</f>
        <v>#N/A</v>
      </c>
      <c r="F90" s="64"/>
      <c r="G90" s="64" t="e">
        <f>VLOOKUP(C90,登録情報女子!$A$2:$O$1030,3,0)</f>
        <v>#N/A</v>
      </c>
      <c r="H90" s="115"/>
      <c r="I90" s="68"/>
      <c r="J90" s="118"/>
      <c r="K90" s="69"/>
      <c r="L90" s="115"/>
      <c r="M90" s="68"/>
      <c r="N90" s="118"/>
      <c r="O90" s="69"/>
      <c r="P90" s="202"/>
      <c r="Q90" s="203"/>
      <c r="R90" s="204"/>
      <c r="S90" s="205"/>
      <c r="T90" s="261"/>
      <c r="U90" s="254"/>
      <c r="V90" s="262"/>
      <c r="X90" s="9" t="str">
        <f t="shared" ca="1" si="66"/>
        <v/>
      </c>
      <c r="Y90" s="9" t="str">
        <f t="shared" ca="1" si="67"/>
        <v/>
      </c>
      <c r="Z90" s="9" t="e">
        <f t="shared" si="68"/>
        <v>#N/A</v>
      </c>
      <c r="AD90" s="9">
        <f t="shared" si="69"/>
        <v>0</v>
      </c>
      <c r="AG90" s="9">
        <f t="shared" si="70"/>
        <v>0</v>
      </c>
      <c r="AH90" s="9">
        <f t="shared" si="71"/>
        <v>0</v>
      </c>
      <c r="AI90" s="9">
        <f t="shared" si="72"/>
        <v>0</v>
      </c>
      <c r="AL90" s="9">
        <f t="shared" si="73"/>
        <v>0</v>
      </c>
      <c r="AM90" s="9">
        <f t="shared" si="74"/>
        <v>0</v>
      </c>
      <c r="AN90" s="9">
        <f t="shared" si="75"/>
        <v>0</v>
      </c>
      <c r="AQ90" s="9">
        <f t="shared" si="76"/>
        <v>0</v>
      </c>
      <c r="AR90" s="9">
        <f t="shared" si="77"/>
        <v>0</v>
      </c>
      <c r="AS90" s="9">
        <f t="shared" si="78"/>
        <v>0</v>
      </c>
      <c r="AV90" s="9">
        <f t="shared" si="79"/>
        <v>0</v>
      </c>
      <c r="AW90" s="9">
        <f t="shared" si="80"/>
        <v>0</v>
      </c>
      <c r="AY90" s="9" t="e">
        <f t="shared" si="81"/>
        <v>#N/A</v>
      </c>
      <c r="BA90" s="9">
        <f t="shared" si="82"/>
        <v>0</v>
      </c>
      <c r="BB90" s="9">
        <f t="shared" si="83"/>
        <v>0</v>
      </c>
      <c r="BC90" s="9">
        <f t="shared" si="84"/>
        <v>0</v>
      </c>
      <c r="BD90" s="9">
        <f t="shared" si="85"/>
        <v>0</v>
      </c>
      <c r="BE90" s="9">
        <f t="shared" si="86"/>
        <v>0</v>
      </c>
      <c r="BF90" s="9" t="e">
        <f t="shared" si="87"/>
        <v>#N/A</v>
      </c>
      <c r="BG90" s="9" t="e">
        <f t="shared" si="88"/>
        <v>#N/A</v>
      </c>
      <c r="BI90" s="9">
        <f t="shared" si="89"/>
        <v>0</v>
      </c>
      <c r="BJ90" s="9" t="e">
        <f t="shared" si="90"/>
        <v>#N/A</v>
      </c>
      <c r="BK90" s="9" t="e">
        <f t="shared" si="91"/>
        <v>#N/A</v>
      </c>
      <c r="BL90" s="9">
        <f t="shared" si="92"/>
        <v>0</v>
      </c>
      <c r="BM90" s="9">
        <f t="shared" si="93"/>
        <v>0</v>
      </c>
      <c r="BN90" s="9" t="e">
        <f t="shared" ca="1" si="94"/>
        <v>#N/A</v>
      </c>
      <c r="BO90" s="9" t="e">
        <f t="shared" si="95"/>
        <v>#N/A</v>
      </c>
      <c r="BQ90" s="9">
        <f>IF($C90="",0,IF(COUNTIF($C$10:$C90,$C90)=1,0,COLUMN()))</f>
        <v>0</v>
      </c>
      <c r="BR90" s="9" t="e">
        <f t="shared" si="96"/>
        <v>#N/A</v>
      </c>
      <c r="BS90" s="9">
        <f t="shared" si="97"/>
        <v>0</v>
      </c>
      <c r="BU90" s="9" t="e">
        <f t="shared" si="98"/>
        <v>#N/A</v>
      </c>
    </row>
    <row r="91" spans="1:73" ht="30.75" customHeight="1" x14ac:dyDescent="0.15">
      <c r="A91" s="9"/>
      <c r="B91" s="67">
        <v>82</v>
      </c>
      <c r="C91" s="115"/>
      <c r="D91" s="251" t="e">
        <f>VLOOKUP(C91,登録情報女子!$A$2:$O$1030,5,0)</f>
        <v>#N/A</v>
      </c>
      <c r="E91" s="251" t="e">
        <f>VLOOKUP(C91,登録情報女子!$A$2:$O$1030,7,0)</f>
        <v>#N/A</v>
      </c>
      <c r="F91" s="64"/>
      <c r="G91" s="64" t="e">
        <f>VLOOKUP(C91,登録情報女子!$A$2:$O$1030,3,0)</f>
        <v>#N/A</v>
      </c>
      <c r="H91" s="115"/>
      <c r="I91" s="68"/>
      <c r="J91" s="118"/>
      <c r="K91" s="69"/>
      <c r="L91" s="115"/>
      <c r="M91" s="68"/>
      <c r="N91" s="118"/>
      <c r="O91" s="69"/>
      <c r="P91" s="202"/>
      <c r="Q91" s="203"/>
      <c r="R91" s="204"/>
      <c r="S91" s="205"/>
      <c r="T91" s="261"/>
      <c r="U91" s="254"/>
      <c r="V91" s="262"/>
      <c r="X91" s="9" t="str">
        <f t="shared" ca="1" si="66"/>
        <v/>
      </c>
      <c r="Y91" s="9" t="str">
        <f t="shared" ca="1" si="67"/>
        <v/>
      </c>
      <c r="Z91" s="9" t="e">
        <f t="shared" si="68"/>
        <v>#N/A</v>
      </c>
      <c r="AD91" s="9">
        <f t="shared" si="69"/>
        <v>0</v>
      </c>
      <c r="AG91" s="9">
        <f t="shared" si="70"/>
        <v>0</v>
      </c>
      <c r="AH91" s="9">
        <f t="shared" si="71"/>
        <v>0</v>
      </c>
      <c r="AI91" s="9">
        <f t="shared" si="72"/>
        <v>0</v>
      </c>
      <c r="AL91" s="9">
        <f t="shared" si="73"/>
        <v>0</v>
      </c>
      <c r="AM91" s="9">
        <f t="shared" si="74"/>
        <v>0</v>
      </c>
      <c r="AN91" s="9">
        <f t="shared" si="75"/>
        <v>0</v>
      </c>
      <c r="AQ91" s="9">
        <f t="shared" si="76"/>
        <v>0</v>
      </c>
      <c r="AR91" s="9">
        <f t="shared" si="77"/>
        <v>0</v>
      </c>
      <c r="AS91" s="9">
        <f t="shared" si="78"/>
        <v>0</v>
      </c>
      <c r="AV91" s="9">
        <f t="shared" si="79"/>
        <v>0</v>
      </c>
      <c r="AW91" s="9">
        <f t="shared" si="80"/>
        <v>0</v>
      </c>
      <c r="AY91" s="9" t="e">
        <f t="shared" si="81"/>
        <v>#N/A</v>
      </c>
      <c r="BA91" s="9">
        <f t="shared" si="82"/>
        <v>0</v>
      </c>
      <c r="BB91" s="9">
        <f t="shared" si="83"/>
        <v>0</v>
      </c>
      <c r="BC91" s="9">
        <f t="shared" si="84"/>
        <v>0</v>
      </c>
      <c r="BD91" s="9">
        <f t="shared" si="85"/>
        <v>0</v>
      </c>
      <c r="BE91" s="9">
        <f t="shared" si="86"/>
        <v>0</v>
      </c>
      <c r="BF91" s="9" t="e">
        <f t="shared" si="87"/>
        <v>#N/A</v>
      </c>
      <c r="BG91" s="9" t="e">
        <f t="shared" si="88"/>
        <v>#N/A</v>
      </c>
      <c r="BI91" s="9">
        <f t="shared" si="89"/>
        <v>0</v>
      </c>
      <c r="BJ91" s="9" t="e">
        <f t="shared" si="90"/>
        <v>#N/A</v>
      </c>
      <c r="BK91" s="9" t="e">
        <f t="shared" si="91"/>
        <v>#N/A</v>
      </c>
      <c r="BL91" s="9">
        <f t="shared" si="92"/>
        <v>0</v>
      </c>
      <c r="BM91" s="9">
        <f t="shared" si="93"/>
        <v>0</v>
      </c>
      <c r="BN91" s="9" t="e">
        <f t="shared" ca="1" si="94"/>
        <v>#N/A</v>
      </c>
      <c r="BO91" s="9" t="e">
        <f t="shared" si="95"/>
        <v>#N/A</v>
      </c>
      <c r="BQ91" s="9">
        <f>IF($C91="",0,IF(COUNTIF($C$10:$C91,$C91)=1,0,COLUMN()))</f>
        <v>0</v>
      </c>
      <c r="BR91" s="9" t="e">
        <f t="shared" si="96"/>
        <v>#N/A</v>
      </c>
      <c r="BS91" s="9">
        <f t="shared" si="97"/>
        <v>0</v>
      </c>
      <c r="BU91" s="9" t="e">
        <f t="shared" si="98"/>
        <v>#N/A</v>
      </c>
    </row>
    <row r="92" spans="1:73" ht="30.75" customHeight="1" x14ac:dyDescent="0.15">
      <c r="A92" s="9"/>
      <c r="B92" s="67">
        <v>83</v>
      </c>
      <c r="C92" s="115"/>
      <c r="D92" s="251" t="e">
        <f>VLOOKUP(C92,登録情報女子!$A$2:$O$1030,5,0)</f>
        <v>#N/A</v>
      </c>
      <c r="E92" s="251" t="e">
        <f>VLOOKUP(C92,登録情報女子!$A$2:$O$1030,7,0)</f>
        <v>#N/A</v>
      </c>
      <c r="F92" s="64"/>
      <c r="G92" s="64" t="e">
        <f>VLOOKUP(C92,登録情報女子!$A$2:$O$1030,3,0)</f>
        <v>#N/A</v>
      </c>
      <c r="H92" s="115"/>
      <c r="I92" s="68"/>
      <c r="J92" s="118"/>
      <c r="K92" s="69"/>
      <c r="L92" s="115"/>
      <c r="M92" s="68"/>
      <c r="N92" s="118"/>
      <c r="O92" s="69"/>
      <c r="P92" s="202"/>
      <c r="Q92" s="203"/>
      <c r="R92" s="204"/>
      <c r="S92" s="205"/>
      <c r="T92" s="261"/>
      <c r="U92" s="254"/>
      <c r="V92" s="262"/>
      <c r="X92" s="9" t="str">
        <f t="shared" ca="1" si="66"/>
        <v/>
      </c>
      <c r="Y92" s="9" t="str">
        <f t="shared" ca="1" si="67"/>
        <v/>
      </c>
      <c r="Z92" s="9" t="e">
        <f t="shared" si="68"/>
        <v>#N/A</v>
      </c>
      <c r="AD92" s="9">
        <f t="shared" si="69"/>
        <v>0</v>
      </c>
      <c r="AG92" s="9">
        <f t="shared" si="70"/>
        <v>0</v>
      </c>
      <c r="AH92" s="9">
        <f t="shared" si="71"/>
        <v>0</v>
      </c>
      <c r="AI92" s="9">
        <f t="shared" si="72"/>
        <v>0</v>
      </c>
      <c r="AL92" s="9">
        <f t="shared" si="73"/>
        <v>0</v>
      </c>
      <c r="AM92" s="9">
        <f t="shared" si="74"/>
        <v>0</v>
      </c>
      <c r="AN92" s="9">
        <f t="shared" si="75"/>
        <v>0</v>
      </c>
      <c r="AQ92" s="9">
        <f t="shared" si="76"/>
        <v>0</v>
      </c>
      <c r="AR92" s="9">
        <f t="shared" si="77"/>
        <v>0</v>
      </c>
      <c r="AS92" s="9">
        <f t="shared" si="78"/>
        <v>0</v>
      </c>
      <c r="AV92" s="9">
        <f t="shared" si="79"/>
        <v>0</v>
      </c>
      <c r="AW92" s="9">
        <f t="shared" si="80"/>
        <v>0</v>
      </c>
      <c r="AY92" s="9" t="e">
        <f t="shared" si="81"/>
        <v>#N/A</v>
      </c>
      <c r="BA92" s="9">
        <f t="shared" si="82"/>
        <v>0</v>
      </c>
      <c r="BB92" s="9">
        <f t="shared" si="83"/>
        <v>0</v>
      </c>
      <c r="BC92" s="9">
        <f t="shared" si="84"/>
        <v>0</v>
      </c>
      <c r="BD92" s="9">
        <f t="shared" si="85"/>
        <v>0</v>
      </c>
      <c r="BE92" s="9">
        <f t="shared" si="86"/>
        <v>0</v>
      </c>
      <c r="BF92" s="9" t="e">
        <f t="shared" si="87"/>
        <v>#N/A</v>
      </c>
      <c r="BG92" s="9" t="e">
        <f t="shared" si="88"/>
        <v>#N/A</v>
      </c>
      <c r="BI92" s="9">
        <f t="shared" si="89"/>
        <v>0</v>
      </c>
      <c r="BJ92" s="9" t="e">
        <f t="shared" si="90"/>
        <v>#N/A</v>
      </c>
      <c r="BK92" s="9" t="e">
        <f t="shared" si="91"/>
        <v>#N/A</v>
      </c>
      <c r="BL92" s="9">
        <f t="shared" si="92"/>
        <v>0</v>
      </c>
      <c r="BM92" s="9">
        <f t="shared" si="93"/>
        <v>0</v>
      </c>
      <c r="BN92" s="9" t="e">
        <f t="shared" ca="1" si="94"/>
        <v>#N/A</v>
      </c>
      <c r="BO92" s="9" t="e">
        <f t="shared" si="95"/>
        <v>#N/A</v>
      </c>
      <c r="BQ92" s="9">
        <f>IF($C92="",0,IF(COUNTIF($C$10:$C92,$C92)=1,0,COLUMN()))</f>
        <v>0</v>
      </c>
      <c r="BR92" s="9" t="e">
        <f t="shared" si="96"/>
        <v>#N/A</v>
      </c>
      <c r="BS92" s="9">
        <f t="shared" si="97"/>
        <v>0</v>
      </c>
      <c r="BU92" s="9" t="e">
        <f t="shared" si="98"/>
        <v>#N/A</v>
      </c>
    </row>
    <row r="93" spans="1:73" ht="30.75" customHeight="1" x14ac:dyDescent="0.15">
      <c r="A93" s="9"/>
      <c r="B93" s="67">
        <v>84</v>
      </c>
      <c r="C93" s="115"/>
      <c r="D93" s="251" t="e">
        <f>VLOOKUP(C93,登録情報女子!$A$2:$O$1030,5,0)</f>
        <v>#N/A</v>
      </c>
      <c r="E93" s="251" t="e">
        <f>VLOOKUP(C93,登録情報女子!$A$2:$O$1030,7,0)</f>
        <v>#N/A</v>
      </c>
      <c r="F93" s="64"/>
      <c r="G93" s="64" t="e">
        <f>VLOOKUP(C93,登録情報女子!$A$2:$O$1030,3,0)</f>
        <v>#N/A</v>
      </c>
      <c r="H93" s="115"/>
      <c r="I93" s="68"/>
      <c r="J93" s="118"/>
      <c r="K93" s="69"/>
      <c r="L93" s="115"/>
      <c r="M93" s="68"/>
      <c r="N93" s="118"/>
      <c r="O93" s="69"/>
      <c r="P93" s="202"/>
      <c r="Q93" s="203"/>
      <c r="R93" s="204"/>
      <c r="S93" s="205"/>
      <c r="T93" s="261"/>
      <c r="U93" s="254"/>
      <c r="V93" s="262"/>
      <c r="X93" s="9" t="str">
        <f t="shared" ca="1" si="66"/>
        <v/>
      </c>
      <c r="Y93" s="9" t="str">
        <f t="shared" ca="1" si="67"/>
        <v/>
      </c>
      <c r="Z93" s="9" t="e">
        <f t="shared" si="68"/>
        <v>#N/A</v>
      </c>
      <c r="AD93" s="9">
        <f t="shared" si="69"/>
        <v>0</v>
      </c>
      <c r="AG93" s="9">
        <f t="shared" si="70"/>
        <v>0</v>
      </c>
      <c r="AH93" s="9">
        <f t="shared" si="71"/>
        <v>0</v>
      </c>
      <c r="AI93" s="9">
        <f t="shared" si="72"/>
        <v>0</v>
      </c>
      <c r="AL93" s="9">
        <f t="shared" si="73"/>
        <v>0</v>
      </c>
      <c r="AM93" s="9">
        <f t="shared" si="74"/>
        <v>0</v>
      </c>
      <c r="AN93" s="9">
        <f t="shared" si="75"/>
        <v>0</v>
      </c>
      <c r="AQ93" s="9">
        <f t="shared" si="76"/>
        <v>0</v>
      </c>
      <c r="AR93" s="9">
        <f t="shared" si="77"/>
        <v>0</v>
      </c>
      <c r="AS93" s="9">
        <f t="shared" si="78"/>
        <v>0</v>
      </c>
      <c r="AV93" s="9">
        <f t="shared" si="79"/>
        <v>0</v>
      </c>
      <c r="AW93" s="9">
        <f t="shared" si="80"/>
        <v>0</v>
      </c>
      <c r="AY93" s="9" t="e">
        <f t="shared" si="81"/>
        <v>#N/A</v>
      </c>
      <c r="BA93" s="9">
        <f t="shared" si="82"/>
        <v>0</v>
      </c>
      <c r="BB93" s="9">
        <f t="shared" si="83"/>
        <v>0</v>
      </c>
      <c r="BC93" s="9">
        <f t="shared" si="84"/>
        <v>0</v>
      </c>
      <c r="BD93" s="9">
        <f t="shared" si="85"/>
        <v>0</v>
      </c>
      <c r="BE93" s="9">
        <f t="shared" si="86"/>
        <v>0</v>
      </c>
      <c r="BF93" s="9" t="e">
        <f t="shared" si="87"/>
        <v>#N/A</v>
      </c>
      <c r="BG93" s="9" t="e">
        <f t="shared" si="88"/>
        <v>#N/A</v>
      </c>
      <c r="BI93" s="9">
        <f t="shared" si="89"/>
        <v>0</v>
      </c>
      <c r="BJ93" s="9" t="e">
        <f t="shared" si="90"/>
        <v>#N/A</v>
      </c>
      <c r="BK93" s="9" t="e">
        <f t="shared" si="91"/>
        <v>#N/A</v>
      </c>
      <c r="BL93" s="9">
        <f t="shared" si="92"/>
        <v>0</v>
      </c>
      <c r="BM93" s="9">
        <f t="shared" si="93"/>
        <v>0</v>
      </c>
      <c r="BN93" s="9" t="e">
        <f t="shared" ca="1" si="94"/>
        <v>#N/A</v>
      </c>
      <c r="BO93" s="9" t="e">
        <f t="shared" si="95"/>
        <v>#N/A</v>
      </c>
      <c r="BQ93" s="9">
        <f>IF($C93="",0,IF(COUNTIF($C$10:$C93,$C93)=1,0,COLUMN()))</f>
        <v>0</v>
      </c>
      <c r="BR93" s="9" t="e">
        <f t="shared" si="96"/>
        <v>#N/A</v>
      </c>
      <c r="BS93" s="9">
        <f t="shared" si="97"/>
        <v>0</v>
      </c>
      <c r="BU93" s="9" t="e">
        <f t="shared" si="98"/>
        <v>#N/A</v>
      </c>
    </row>
    <row r="94" spans="1:73" ht="30.75" customHeight="1" x14ac:dyDescent="0.15">
      <c r="A94" s="9"/>
      <c r="B94" s="67">
        <v>85</v>
      </c>
      <c r="C94" s="115"/>
      <c r="D94" s="251" t="e">
        <f>VLOOKUP(C94,登録情報女子!$A$2:$O$1030,5,0)</f>
        <v>#N/A</v>
      </c>
      <c r="E94" s="251" t="e">
        <f>VLOOKUP(C94,登録情報女子!$A$2:$O$1030,7,0)</f>
        <v>#N/A</v>
      </c>
      <c r="F94" s="64"/>
      <c r="G94" s="64" t="e">
        <f>VLOOKUP(C94,登録情報女子!$A$2:$O$1030,3,0)</f>
        <v>#N/A</v>
      </c>
      <c r="H94" s="115"/>
      <c r="I94" s="68"/>
      <c r="J94" s="118"/>
      <c r="K94" s="69"/>
      <c r="L94" s="115"/>
      <c r="M94" s="68"/>
      <c r="N94" s="118"/>
      <c r="O94" s="69"/>
      <c r="P94" s="202"/>
      <c r="Q94" s="203"/>
      <c r="R94" s="204"/>
      <c r="S94" s="205"/>
      <c r="T94" s="261"/>
      <c r="U94" s="254"/>
      <c r="V94" s="262"/>
      <c r="X94" s="9" t="str">
        <f t="shared" ca="1" si="66"/>
        <v/>
      </c>
      <c r="Y94" s="9" t="str">
        <f t="shared" ca="1" si="67"/>
        <v/>
      </c>
      <c r="Z94" s="9" t="e">
        <f t="shared" si="68"/>
        <v>#N/A</v>
      </c>
      <c r="AD94" s="9">
        <f t="shared" si="69"/>
        <v>0</v>
      </c>
      <c r="AG94" s="9">
        <f t="shared" si="70"/>
        <v>0</v>
      </c>
      <c r="AH94" s="9">
        <f t="shared" si="71"/>
        <v>0</v>
      </c>
      <c r="AI94" s="9">
        <f t="shared" si="72"/>
        <v>0</v>
      </c>
      <c r="AL94" s="9">
        <f t="shared" si="73"/>
        <v>0</v>
      </c>
      <c r="AM94" s="9">
        <f t="shared" si="74"/>
        <v>0</v>
      </c>
      <c r="AN94" s="9">
        <f t="shared" si="75"/>
        <v>0</v>
      </c>
      <c r="AQ94" s="9">
        <f t="shared" si="76"/>
        <v>0</v>
      </c>
      <c r="AR94" s="9">
        <f t="shared" si="77"/>
        <v>0</v>
      </c>
      <c r="AS94" s="9">
        <f t="shared" si="78"/>
        <v>0</v>
      </c>
      <c r="AV94" s="9">
        <f t="shared" si="79"/>
        <v>0</v>
      </c>
      <c r="AW94" s="9">
        <f t="shared" si="80"/>
        <v>0</v>
      </c>
      <c r="AY94" s="9" t="e">
        <f t="shared" si="81"/>
        <v>#N/A</v>
      </c>
      <c r="BA94" s="9">
        <f t="shared" si="82"/>
        <v>0</v>
      </c>
      <c r="BB94" s="9">
        <f t="shared" si="83"/>
        <v>0</v>
      </c>
      <c r="BC94" s="9">
        <f t="shared" si="84"/>
        <v>0</v>
      </c>
      <c r="BD94" s="9">
        <f t="shared" si="85"/>
        <v>0</v>
      </c>
      <c r="BE94" s="9">
        <f t="shared" si="86"/>
        <v>0</v>
      </c>
      <c r="BF94" s="9" t="e">
        <f t="shared" si="87"/>
        <v>#N/A</v>
      </c>
      <c r="BG94" s="9" t="e">
        <f t="shared" si="88"/>
        <v>#N/A</v>
      </c>
      <c r="BI94" s="9">
        <f t="shared" si="89"/>
        <v>0</v>
      </c>
      <c r="BJ94" s="9" t="e">
        <f t="shared" si="90"/>
        <v>#N/A</v>
      </c>
      <c r="BK94" s="9" t="e">
        <f t="shared" si="91"/>
        <v>#N/A</v>
      </c>
      <c r="BL94" s="9">
        <f t="shared" si="92"/>
        <v>0</v>
      </c>
      <c r="BM94" s="9">
        <f t="shared" si="93"/>
        <v>0</v>
      </c>
      <c r="BN94" s="9" t="e">
        <f t="shared" ca="1" si="94"/>
        <v>#N/A</v>
      </c>
      <c r="BO94" s="9" t="e">
        <f t="shared" si="95"/>
        <v>#N/A</v>
      </c>
      <c r="BQ94" s="9">
        <f>IF($C94="",0,IF(COUNTIF($C$10:$C94,$C94)=1,0,COLUMN()))</f>
        <v>0</v>
      </c>
      <c r="BR94" s="9" t="e">
        <f t="shared" si="96"/>
        <v>#N/A</v>
      </c>
      <c r="BS94" s="9">
        <f t="shared" si="97"/>
        <v>0</v>
      </c>
      <c r="BU94" s="9" t="e">
        <f t="shared" si="98"/>
        <v>#N/A</v>
      </c>
    </row>
    <row r="95" spans="1:73" ht="30.75" customHeight="1" x14ac:dyDescent="0.15">
      <c r="A95" s="9"/>
      <c r="B95" s="67">
        <v>86</v>
      </c>
      <c r="C95" s="115"/>
      <c r="D95" s="251" t="e">
        <f>VLOOKUP(C95,登録情報女子!$A$2:$O$1030,5,0)</f>
        <v>#N/A</v>
      </c>
      <c r="E95" s="251" t="e">
        <f>VLOOKUP(C95,登録情報女子!$A$2:$O$1030,7,0)</f>
        <v>#N/A</v>
      </c>
      <c r="F95" s="64"/>
      <c r="G95" s="64" t="e">
        <f>VLOOKUP(C95,登録情報女子!$A$2:$O$1030,3,0)</f>
        <v>#N/A</v>
      </c>
      <c r="H95" s="115"/>
      <c r="I95" s="68"/>
      <c r="J95" s="118"/>
      <c r="K95" s="69"/>
      <c r="L95" s="115"/>
      <c r="M95" s="68"/>
      <c r="N95" s="118"/>
      <c r="O95" s="69"/>
      <c r="P95" s="202"/>
      <c r="Q95" s="203"/>
      <c r="R95" s="204"/>
      <c r="S95" s="205"/>
      <c r="T95" s="261"/>
      <c r="U95" s="254"/>
      <c r="V95" s="262"/>
      <c r="X95" s="9" t="str">
        <f t="shared" ca="1" si="66"/>
        <v/>
      </c>
      <c r="Y95" s="9" t="str">
        <f t="shared" ca="1" si="67"/>
        <v/>
      </c>
      <c r="Z95" s="9" t="e">
        <f t="shared" si="68"/>
        <v>#N/A</v>
      </c>
      <c r="AD95" s="9">
        <f t="shared" si="69"/>
        <v>0</v>
      </c>
      <c r="AG95" s="9">
        <f t="shared" si="70"/>
        <v>0</v>
      </c>
      <c r="AH95" s="9">
        <f t="shared" si="71"/>
        <v>0</v>
      </c>
      <c r="AI95" s="9">
        <f t="shared" si="72"/>
        <v>0</v>
      </c>
      <c r="AL95" s="9">
        <f t="shared" si="73"/>
        <v>0</v>
      </c>
      <c r="AM95" s="9">
        <f t="shared" si="74"/>
        <v>0</v>
      </c>
      <c r="AN95" s="9">
        <f t="shared" si="75"/>
        <v>0</v>
      </c>
      <c r="AQ95" s="9">
        <f t="shared" si="76"/>
        <v>0</v>
      </c>
      <c r="AR95" s="9">
        <f t="shared" si="77"/>
        <v>0</v>
      </c>
      <c r="AS95" s="9">
        <f t="shared" si="78"/>
        <v>0</v>
      </c>
      <c r="AV95" s="9">
        <f t="shared" si="79"/>
        <v>0</v>
      </c>
      <c r="AW95" s="9">
        <f t="shared" si="80"/>
        <v>0</v>
      </c>
      <c r="AY95" s="9" t="e">
        <f t="shared" si="81"/>
        <v>#N/A</v>
      </c>
      <c r="BA95" s="9">
        <f t="shared" si="82"/>
        <v>0</v>
      </c>
      <c r="BB95" s="9">
        <f t="shared" si="83"/>
        <v>0</v>
      </c>
      <c r="BC95" s="9">
        <f t="shared" si="84"/>
        <v>0</v>
      </c>
      <c r="BD95" s="9">
        <f t="shared" si="85"/>
        <v>0</v>
      </c>
      <c r="BE95" s="9">
        <f t="shared" si="86"/>
        <v>0</v>
      </c>
      <c r="BF95" s="9" t="e">
        <f t="shared" si="87"/>
        <v>#N/A</v>
      </c>
      <c r="BG95" s="9" t="e">
        <f t="shared" si="88"/>
        <v>#N/A</v>
      </c>
      <c r="BI95" s="9">
        <f t="shared" si="89"/>
        <v>0</v>
      </c>
      <c r="BJ95" s="9" t="e">
        <f t="shared" si="90"/>
        <v>#N/A</v>
      </c>
      <c r="BK95" s="9" t="e">
        <f t="shared" si="91"/>
        <v>#N/A</v>
      </c>
      <c r="BL95" s="9">
        <f t="shared" si="92"/>
        <v>0</v>
      </c>
      <c r="BM95" s="9">
        <f t="shared" si="93"/>
        <v>0</v>
      </c>
      <c r="BN95" s="9" t="e">
        <f t="shared" ca="1" si="94"/>
        <v>#N/A</v>
      </c>
      <c r="BO95" s="9" t="e">
        <f t="shared" si="95"/>
        <v>#N/A</v>
      </c>
      <c r="BQ95" s="9">
        <f>IF($C95="",0,IF(COUNTIF($C$10:$C95,$C95)=1,0,COLUMN()))</f>
        <v>0</v>
      </c>
      <c r="BR95" s="9" t="e">
        <f t="shared" si="96"/>
        <v>#N/A</v>
      </c>
      <c r="BS95" s="9">
        <f t="shared" si="97"/>
        <v>0</v>
      </c>
      <c r="BU95" s="9" t="e">
        <f t="shared" si="98"/>
        <v>#N/A</v>
      </c>
    </row>
    <row r="96" spans="1:73" ht="30.75" customHeight="1" x14ac:dyDescent="0.15">
      <c r="A96" s="9"/>
      <c r="B96" s="67">
        <v>87</v>
      </c>
      <c r="C96" s="115"/>
      <c r="D96" s="251" t="e">
        <f>VLOOKUP(C96,登録情報女子!$A$2:$O$1030,5,0)</f>
        <v>#N/A</v>
      </c>
      <c r="E96" s="251" t="e">
        <f>VLOOKUP(C96,登録情報女子!$A$2:$O$1030,7,0)</f>
        <v>#N/A</v>
      </c>
      <c r="F96" s="64"/>
      <c r="G96" s="64" t="e">
        <f>VLOOKUP(C96,登録情報女子!$A$2:$O$1030,3,0)</f>
        <v>#N/A</v>
      </c>
      <c r="H96" s="115"/>
      <c r="I96" s="68"/>
      <c r="J96" s="118"/>
      <c r="K96" s="69"/>
      <c r="L96" s="115"/>
      <c r="M96" s="68"/>
      <c r="N96" s="118"/>
      <c r="O96" s="69"/>
      <c r="P96" s="202"/>
      <c r="Q96" s="203"/>
      <c r="R96" s="204"/>
      <c r="S96" s="205"/>
      <c r="T96" s="261"/>
      <c r="U96" s="254"/>
      <c r="V96" s="262"/>
      <c r="X96" s="9" t="str">
        <f t="shared" ca="1" si="66"/>
        <v/>
      </c>
      <c r="Y96" s="9" t="str">
        <f t="shared" ca="1" si="67"/>
        <v/>
      </c>
      <c r="Z96" s="9" t="e">
        <f t="shared" si="68"/>
        <v>#N/A</v>
      </c>
      <c r="AD96" s="9">
        <f t="shared" si="69"/>
        <v>0</v>
      </c>
      <c r="AG96" s="9">
        <f t="shared" si="70"/>
        <v>0</v>
      </c>
      <c r="AH96" s="9">
        <f t="shared" si="71"/>
        <v>0</v>
      </c>
      <c r="AI96" s="9">
        <f t="shared" si="72"/>
        <v>0</v>
      </c>
      <c r="AL96" s="9">
        <f t="shared" si="73"/>
        <v>0</v>
      </c>
      <c r="AM96" s="9">
        <f t="shared" si="74"/>
        <v>0</v>
      </c>
      <c r="AN96" s="9">
        <f t="shared" si="75"/>
        <v>0</v>
      </c>
      <c r="AQ96" s="9">
        <f t="shared" si="76"/>
        <v>0</v>
      </c>
      <c r="AR96" s="9">
        <f t="shared" si="77"/>
        <v>0</v>
      </c>
      <c r="AS96" s="9">
        <f t="shared" si="78"/>
        <v>0</v>
      </c>
      <c r="AV96" s="9">
        <f t="shared" si="79"/>
        <v>0</v>
      </c>
      <c r="AW96" s="9">
        <f t="shared" si="80"/>
        <v>0</v>
      </c>
      <c r="AY96" s="9" t="e">
        <f t="shared" si="81"/>
        <v>#N/A</v>
      </c>
      <c r="BA96" s="9">
        <f t="shared" si="82"/>
        <v>0</v>
      </c>
      <c r="BB96" s="9">
        <f t="shared" si="83"/>
        <v>0</v>
      </c>
      <c r="BC96" s="9">
        <f t="shared" si="84"/>
        <v>0</v>
      </c>
      <c r="BD96" s="9">
        <f t="shared" si="85"/>
        <v>0</v>
      </c>
      <c r="BE96" s="9">
        <f t="shared" si="86"/>
        <v>0</v>
      </c>
      <c r="BF96" s="9" t="e">
        <f t="shared" si="87"/>
        <v>#N/A</v>
      </c>
      <c r="BG96" s="9" t="e">
        <f t="shared" si="88"/>
        <v>#N/A</v>
      </c>
      <c r="BI96" s="9">
        <f t="shared" si="89"/>
        <v>0</v>
      </c>
      <c r="BJ96" s="9" t="e">
        <f t="shared" si="90"/>
        <v>#N/A</v>
      </c>
      <c r="BK96" s="9" t="e">
        <f t="shared" si="91"/>
        <v>#N/A</v>
      </c>
      <c r="BL96" s="9">
        <f t="shared" si="92"/>
        <v>0</v>
      </c>
      <c r="BM96" s="9">
        <f t="shared" si="93"/>
        <v>0</v>
      </c>
      <c r="BN96" s="9" t="e">
        <f t="shared" ca="1" si="94"/>
        <v>#N/A</v>
      </c>
      <c r="BO96" s="9" t="e">
        <f t="shared" si="95"/>
        <v>#N/A</v>
      </c>
      <c r="BQ96" s="9">
        <f>IF($C96="",0,IF(COUNTIF($C$10:$C96,$C96)=1,0,COLUMN()))</f>
        <v>0</v>
      </c>
      <c r="BR96" s="9" t="e">
        <f t="shared" si="96"/>
        <v>#N/A</v>
      </c>
      <c r="BS96" s="9">
        <f t="shared" si="97"/>
        <v>0</v>
      </c>
      <c r="BU96" s="9" t="e">
        <f t="shared" si="98"/>
        <v>#N/A</v>
      </c>
    </row>
    <row r="97" spans="1:73" ht="30.75" customHeight="1" x14ac:dyDescent="0.15">
      <c r="A97" s="9"/>
      <c r="B97" s="67">
        <v>88</v>
      </c>
      <c r="C97" s="115"/>
      <c r="D97" s="251" t="e">
        <f>VLOOKUP(C97,登録情報女子!$A$2:$O$1030,5,0)</f>
        <v>#N/A</v>
      </c>
      <c r="E97" s="251" t="e">
        <f>VLOOKUP(C97,登録情報女子!$A$2:$O$1030,7,0)</f>
        <v>#N/A</v>
      </c>
      <c r="F97" s="64"/>
      <c r="G97" s="64" t="e">
        <f>VLOOKUP(C97,登録情報女子!$A$2:$O$1030,3,0)</f>
        <v>#N/A</v>
      </c>
      <c r="H97" s="115"/>
      <c r="I97" s="68"/>
      <c r="J97" s="118"/>
      <c r="K97" s="69"/>
      <c r="L97" s="115"/>
      <c r="M97" s="68"/>
      <c r="N97" s="118"/>
      <c r="O97" s="69"/>
      <c r="P97" s="202"/>
      <c r="Q97" s="203"/>
      <c r="R97" s="204"/>
      <c r="S97" s="205"/>
      <c r="T97" s="261"/>
      <c r="U97" s="254"/>
      <c r="V97" s="262"/>
      <c r="X97" s="9" t="str">
        <f t="shared" ca="1" si="66"/>
        <v/>
      </c>
      <c r="Y97" s="9" t="str">
        <f t="shared" ca="1" si="67"/>
        <v/>
      </c>
      <c r="Z97" s="9" t="e">
        <f t="shared" si="68"/>
        <v>#N/A</v>
      </c>
      <c r="AD97" s="9">
        <f t="shared" si="69"/>
        <v>0</v>
      </c>
      <c r="AG97" s="9">
        <f t="shared" si="70"/>
        <v>0</v>
      </c>
      <c r="AH97" s="9">
        <f t="shared" si="71"/>
        <v>0</v>
      </c>
      <c r="AI97" s="9">
        <f t="shared" si="72"/>
        <v>0</v>
      </c>
      <c r="AL97" s="9">
        <f t="shared" si="73"/>
        <v>0</v>
      </c>
      <c r="AM97" s="9">
        <f t="shared" si="74"/>
        <v>0</v>
      </c>
      <c r="AN97" s="9">
        <f t="shared" si="75"/>
        <v>0</v>
      </c>
      <c r="AQ97" s="9">
        <f t="shared" si="76"/>
        <v>0</v>
      </c>
      <c r="AR97" s="9">
        <f t="shared" si="77"/>
        <v>0</v>
      </c>
      <c r="AS97" s="9">
        <f t="shared" si="78"/>
        <v>0</v>
      </c>
      <c r="AV97" s="9">
        <f t="shared" si="79"/>
        <v>0</v>
      </c>
      <c r="AW97" s="9">
        <f t="shared" si="80"/>
        <v>0</v>
      </c>
      <c r="AY97" s="9" t="e">
        <f t="shared" si="81"/>
        <v>#N/A</v>
      </c>
      <c r="BA97" s="9">
        <f t="shared" si="82"/>
        <v>0</v>
      </c>
      <c r="BB97" s="9">
        <f t="shared" si="83"/>
        <v>0</v>
      </c>
      <c r="BC97" s="9">
        <f t="shared" si="84"/>
        <v>0</v>
      </c>
      <c r="BD97" s="9">
        <f t="shared" si="85"/>
        <v>0</v>
      </c>
      <c r="BE97" s="9">
        <f t="shared" si="86"/>
        <v>0</v>
      </c>
      <c r="BF97" s="9" t="e">
        <f t="shared" si="87"/>
        <v>#N/A</v>
      </c>
      <c r="BG97" s="9" t="e">
        <f t="shared" si="88"/>
        <v>#N/A</v>
      </c>
      <c r="BI97" s="9">
        <f t="shared" si="89"/>
        <v>0</v>
      </c>
      <c r="BJ97" s="9" t="e">
        <f t="shared" si="90"/>
        <v>#N/A</v>
      </c>
      <c r="BK97" s="9" t="e">
        <f t="shared" si="91"/>
        <v>#N/A</v>
      </c>
      <c r="BL97" s="9">
        <f t="shared" si="92"/>
        <v>0</v>
      </c>
      <c r="BM97" s="9">
        <f t="shared" si="93"/>
        <v>0</v>
      </c>
      <c r="BN97" s="9" t="e">
        <f t="shared" ca="1" si="94"/>
        <v>#N/A</v>
      </c>
      <c r="BO97" s="9" t="e">
        <f t="shared" si="95"/>
        <v>#N/A</v>
      </c>
      <c r="BQ97" s="9">
        <f>IF($C97="",0,IF(COUNTIF($C$10:$C97,$C97)=1,0,COLUMN()))</f>
        <v>0</v>
      </c>
      <c r="BR97" s="9" t="e">
        <f t="shared" si="96"/>
        <v>#N/A</v>
      </c>
      <c r="BS97" s="9">
        <f t="shared" si="97"/>
        <v>0</v>
      </c>
      <c r="BU97" s="9" t="e">
        <f t="shared" si="98"/>
        <v>#N/A</v>
      </c>
    </row>
    <row r="98" spans="1:73" ht="30.75" customHeight="1" x14ac:dyDescent="0.15">
      <c r="A98" s="9"/>
      <c r="B98" s="67">
        <v>89</v>
      </c>
      <c r="C98" s="115"/>
      <c r="D98" s="251" t="e">
        <f>VLOOKUP(C98,登録情報女子!$A$2:$O$1030,5,0)</f>
        <v>#N/A</v>
      </c>
      <c r="E98" s="251" t="e">
        <f>VLOOKUP(C98,登録情報女子!$A$2:$O$1030,7,0)</f>
        <v>#N/A</v>
      </c>
      <c r="F98" s="64"/>
      <c r="G98" s="64" t="e">
        <f>VLOOKUP(C98,登録情報女子!$A$2:$O$1030,3,0)</f>
        <v>#N/A</v>
      </c>
      <c r="H98" s="115"/>
      <c r="I98" s="68"/>
      <c r="J98" s="118"/>
      <c r="K98" s="69"/>
      <c r="L98" s="115"/>
      <c r="M98" s="68"/>
      <c r="N98" s="118"/>
      <c r="O98" s="69"/>
      <c r="P98" s="202"/>
      <c r="Q98" s="203"/>
      <c r="R98" s="204"/>
      <c r="S98" s="205"/>
      <c r="T98" s="261"/>
      <c r="U98" s="254"/>
      <c r="V98" s="262"/>
      <c r="X98" s="9" t="str">
        <f t="shared" ca="1" si="66"/>
        <v/>
      </c>
      <c r="Y98" s="9" t="str">
        <f t="shared" ca="1" si="67"/>
        <v/>
      </c>
      <c r="Z98" s="9" t="e">
        <f t="shared" si="68"/>
        <v>#N/A</v>
      </c>
      <c r="AD98" s="9">
        <f t="shared" si="69"/>
        <v>0</v>
      </c>
      <c r="AG98" s="9">
        <f t="shared" si="70"/>
        <v>0</v>
      </c>
      <c r="AH98" s="9">
        <f t="shared" si="71"/>
        <v>0</v>
      </c>
      <c r="AI98" s="9">
        <f t="shared" si="72"/>
        <v>0</v>
      </c>
      <c r="AL98" s="9">
        <f t="shared" si="73"/>
        <v>0</v>
      </c>
      <c r="AM98" s="9">
        <f t="shared" si="74"/>
        <v>0</v>
      </c>
      <c r="AN98" s="9">
        <f t="shared" si="75"/>
        <v>0</v>
      </c>
      <c r="AQ98" s="9">
        <f t="shared" si="76"/>
        <v>0</v>
      </c>
      <c r="AR98" s="9">
        <f t="shared" si="77"/>
        <v>0</v>
      </c>
      <c r="AS98" s="9">
        <f t="shared" si="78"/>
        <v>0</v>
      </c>
      <c r="AV98" s="9">
        <f t="shared" si="79"/>
        <v>0</v>
      </c>
      <c r="AW98" s="9">
        <f t="shared" si="80"/>
        <v>0</v>
      </c>
      <c r="AY98" s="9" t="e">
        <f t="shared" si="81"/>
        <v>#N/A</v>
      </c>
      <c r="BA98" s="9">
        <f t="shared" si="82"/>
        <v>0</v>
      </c>
      <c r="BB98" s="9">
        <f t="shared" si="83"/>
        <v>0</v>
      </c>
      <c r="BC98" s="9">
        <f t="shared" si="84"/>
        <v>0</v>
      </c>
      <c r="BD98" s="9">
        <f t="shared" si="85"/>
        <v>0</v>
      </c>
      <c r="BE98" s="9">
        <f t="shared" si="86"/>
        <v>0</v>
      </c>
      <c r="BF98" s="9" t="e">
        <f t="shared" si="87"/>
        <v>#N/A</v>
      </c>
      <c r="BG98" s="9" t="e">
        <f t="shared" si="88"/>
        <v>#N/A</v>
      </c>
      <c r="BI98" s="9">
        <f t="shared" si="89"/>
        <v>0</v>
      </c>
      <c r="BJ98" s="9" t="e">
        <f t="shared" si="90"/>
        <v>#N/A</v>
      </c>
      <c r="BK98" s="9" t="e">
        <f t="shared" si="91"/>
        <v>#N/A</v>
      </c>
      <c r="BL98" s="9">
        <f t="shared" si="92"/>
        <v>0</v>
      </c>
      <c r="BM98" s="9">
        <f t="shared" si="93"/>
        <v>0</v>
      </c>
      <c r="BN98" s="9" t="e">
        <f t="shared" ca="1" si="94"/>
        <v>#N/A</v>
      </c>
      <c r="BO98" s="9" t="e">
        <f t="shared" si="95"/>
        <v>#N/A</v>
      </c>
      <c r="BQ98" s="9">
        <f>IF($C98="",0,IF(COUNTIF($C$10:$C98,$C98)=1,0,COLUMN()))</f>
        <v>0</v>
      </c>
      <c r="BR98" s="9" t="e">
        <f t="shared" si="96"/>
        <v>#N/A</v>
      </c>
      <c r="BS98" s="9">
        <f t="shared" si="97"/>
        <v>0</v>
      </c>
      <c r="BU98" s="9" t="e">
        <f t="shared" si="98"/>
        <v>#N/A</v>
      </c>
    </row>
    <row r="99" spans="1:73" ht="30.75" customHeight="1" thickBot="1" x14ac:dyDescent="0.2">
      <c r="A99" s="9"/>
      <c r="B99" s="70">
        <v>90</v>
      </c>
      <c r="C99" s="115"/>
      <c r="D99" s="251" t="e">
        <f>VLOOKUP(C99,登録情報女子!$A$2:$O$1030,5,0)</f>
        <v>#N/A</v>
      </c>
      <c r="E99" s="251" t="e">
        <f>VLOOKUP(C99,登録情報女子!$A$2:$O$1030,7,0)</f>
        <v>#N/A</v>
      </c>
      <c r="F99" s="71"/>
      <c r="G99" s="64" t="e">
        <f>VLOOKUP(C99,登録情報女子!$A$2:$O$1030,3,0)</f>
        <v>#N/A</v>
      </c>
      <c r="H99" s="116"/>
      <c r="I99" s="72"/>
      <c r="J99" s="119"/>
      <c r="K99" s="73"/>
      <c r="L99" s="116"/>
      <c r="M99" s="72"/>
      <c r="N99" s="119"/>
      <c r="O99" s="73"/>
      <c r="P99" s="206"/>
      <c r="Q99" s="207"/>
      <c r="R99" s="208"/>
      <c r="S99" s="209"/>
      <c r="T99" s="263"/>
      <c r="U99" s="255"/>
      <c r="V99" s="264"/>
      <c r="X99" s="9" t="str">
        <f t="shared" ca="1" si="66"/>
        <v/>
      </c>
      <c r="Y99" s="9" t="str">
        <f t="shared" ca="1" si="67"/>
        <v/>
      </c>
      <c r="Z99" s="9" t="e">
        <f t="shared" si="68"/>
        <v>#N/A</v>
      </c>
      <c r="AD99" s="9">
        <f t="shared" si="69"/>
        <v>0</v>
      </c>
      <c r="AG99" s="9">
        <f t="shared" si="70"/>
        <v>0</v>
      </c>
      <c r="AH99" s="9">
        <f t="shared" si="71"/>
        <v>0</v>
      </c>
      <c r="AI99" s="9">
        <f t="shared" si="72"/>
        <v>0</v>
      </c>
      <c r="AL99" s="9">
        <f t="shared" si="73"/>
        <v>0</v>
      </c>
      <c r="AM99" s="9">
        <f t="shared" si="74"/>
        <v>0</v>
      </c>
      <c r="AN99" s="9">
        <f t="shared" si="75"/>
        <v>0</v>
      </c>
      <c r="AQ99" s="9">
        <f t="shared" si="76"/>
        <v>0</v>
      </c>
      <c r="AR99" s="9">
        <f t="shared" si="77"/>
        <v>0</v>
      </c>
      <c r="AS99" s="9">
        <f t="shared" si="78"/>
        <v>0</v>
      </c>
      <c r="AV99" s="9">
        <f t="shared" si="79"/>
        <v>0</v>
      </c>
      <c r="AW99" s="9">
        <f t="shared" si="80"/>
        <v>0</v>
      </c>
      <c r="AY99" s="9" t="e">
        <f t="shared" si="81"/>
        <v>#N/A</v>
      </c>
      <c r="BA99" s="9">
        <f t="shared" si="82"/>
        <v>0</v>
      </c>
      <c r="BB99" s="9">
        <f t="shared" si="83"/>
        <v>0</v>
      </c>
      <c r="BC99" s="9">
        <f t="shared" si="84"/>
        <v>0</v>
      </c>
      <c r="BD99" s="9">
        <f t="shared" si="85"/>
        <v>0</v>
      </c>
      <c r="BE99" s="9">
        <f t="shared" si="86"/>
        <v>0</v>
      </c>
      <c r="BF99" s="9" t="e">
        <f t="shared" si="87"/>
        <v>#N/A</v>
      </c>
      <c r="BG99" s="9" t="e">
        <f t="shared" si="88"/>
        <v>#N/A</v>
      </c>
      <c r="BI99" s="9">
        <f t="shared" si="89"/>
        <v>0</v>
      </c>
      <c r="BJ99" s="9" t="e">
        <f t="shared" si="90"/>
        <v>#N/A</v>
      </c>
      <c r="BK99" s="9" t="e">
        <f t="shared" si="91"/>
        <v>#N/A</v>
      </c>
      <c r="BL99" s="9">
        <f t="shared" si="92"/>
        <v>0</v>
      </c>
      <c r="BM99" s="9">
        <f t="shared" si="93"/>
        <v>0</v>
      </c>
      <c r="BN99" s="9" t="e">
        <f t="shared" ca="1" si="94"/>
        <v>#N/A</v>
      </c>
      <c r="BO99" s="9" t="e">
        <f t="shared" si="95"/>
        <v>#N/A</v>
      </c>
      <c r="BQ99" s="9">
        <f>IF($C99="",0,IF(COUNTIF($C$10:$C99,$C99)=1,0,COLUMN()))</f>
        <v>0</v>
      </c>
      <c r="BR99" s="9" t="e">
        <f t="shared" si="96"/>
        <v>#N/A</v>
      </c>
      <c r="BS99" s="9">
        <f t="shared" si="97"/>
        <v>0</v>
      </c>
      <c r="BU99" s="9" t="e">
        <f t="shared" si="98"/>
        <v>#N/A</v>
      </c>
    </row>
    <row r="100" spans="1:73" ht="30.75" customHeight="1" x14ac:dyDescent="0.15">
      <c r="A100" s="9"/>
      <c r="B100" s="63">
        <v>91</v>
      </c>
      <c r="C100" s="115"/>
      <c r="D100" s="251" t="e">
        <f>VLOOKUP(C100,登録情報女子!$A$2:$O$1030,5,0)</f>
        <v>#N/A</v>
      </c>
      <c r="E100" s="251" t="e">
        <f>VLOOKUP(C100,登録情報女子!$A$2:$O$1030,7,0)</f>
        <v>#N/A</v>
      </c>
      <c r="F100" s="64"/>
      <c r="G100" s="64" t="e">
        <f>VLOOKUP(C100,登録情報女子!$A$2:$O$1030,3,0)</f>
        <v>#N/A</v>
      </c>
      <c r="H100" s="115"/>
      <c r="I100" s="68"/>
      <c r="J100" s="118"/>
      <c r="K100" s="69"/>
      <c r="L100" s="115"/>
      <c r="M100" s="68"/>
      <c r="N100" s="118"/>
      <c r="O100" s="69"/>
      <c r="P100" s="202"/>
      <c r="Q100" s="203"/>
      <c r="R100" s="204"/>
      <c r="S100" s="205"/>
      <c r="T100" s="261"/>
      <c r="U100" s="254"/>
      <c r="V100" s="262"/>
      <c r="X100" s="9" t="str">
        <f t="shared" ca="1" si="66"/>
        <v/>
      </c>
      <c r="Y100" s="9" t="str">
        <f t="shared" ca="1" si="67"/>
        <v/>
      </c>
      <c r="Z100" s="9" t="e">
        <f t="shared" si="68"/>
        <v>#N/A</v>
      </c>
      <c r="AD100" s="9">
        <f t="shared" si="69"/>
        <v>0</v>
      </c>
      <c r="AG100" s="9">
        <f t="shared" si="70"/>
        <v>0</v>
      </c>
      <c r="AH100" s="9">
        <f t="shared" si="71"/>
        <v>0</v>
      </c>
      <c r="AI100" s="9">
        <f t="shared" si="72"/>
        <v>0</v>
      </c>
      <c r="AL100" s="9">
        <f t="shared" si="73"/>
        <v>0</v>
      </c>
      <c r="AM100" s="9">
        <f t="shared" si="74"/>
        <v>0</v>
      </c>
      <c r="AN100" s="9">
        <f t="shared" si="75"/>
        <v>0</v>
      </c>
      <c r="AQ100" s="9">
        <f t="shared" si="76"/>
        <v>0</v>
      </c>
      <c r="AR100" s="9">
        <f t="shared" si="77"/>
        <v>0</v>
      </c>
      <c r="AS100" s="9">
        <f t="shared" si="78"/>
        <v>0</v>
      </c>
      <c r="AV100" s="9">
        <f t="shared" si="79"/>
        <v>0</v>
      </c>
      <c r="AW100" s="9">
        <f t="shared" si="80"/>
        <v>0</v>
      </c>
      <c r="AY100" s="9" t="e">
        <f t="shared" si="81"/>
        <v>#N/A</v>
      </c>
      <c r="BA100" s="9">
        <f t="shared" si="82"/>
        <v>0</v>
      </c>
      <c r="BB100" s="9">
        <f t="shared" si="83"/>
        <v>0</v>
      </c>
      <c r="BC100" s="9">
        <f t="shared" si="84"/>
        <v>0</v>
      </c>
      <c r="BD100" s="9">
        <f t="shared" si="85"/>
        <v>0</v>
      </c>
      <c r="BE100" s="9">
        <f t="shared" si="86"/>
        <v>0</v>
      </c>
      <c r="BF100" s="9" t="e">
        <f t="shared" si="87"/>
        <v>#N/A</v>
      </c>
      <c r="BG100" s="9" t="e">
        <f t="shared" si="88"/>
        <v>#N/A</v>
      </c>
      <c r="BI100" s="9">
        <f t="shared" si="89"/>
        <v>0</v>
      </c>
      <c r="BJ100" s="9" t="e">
        <f t="shared" si="90"/>
        <v>#N/A</v>
      </c>
      <c r="BK100" s="9" t="e">
        <f t="shared" si="91"/>
        <v>#N/A</v>
      </c>
      <c r="BL100" s="9">
        <f t="shared" si="92"/>
        <v>0</v>
      </c>
      <c r="BM100" s="9">
        <f t="shared" si="93"/>
        <v>0</v>
      </c>
      <c r="BN100" s="9" t="e">
        <f t="shared" ca="1" si="94"/>
        <v>#N/A</v>
      </c>
      <c r="BO100" s="9" t="e">
        <f t="shared" si="95"/>
        <v>#N/A</v>
      </c>
      <c r="BQ100" s="9">
        <f>IF($C100="",0,IF(COUNTIF($C$10:$C100,$C100)=1,0,COLUMN()))</f>
        <v>0</v>
      </c>
      <c r="BR100" s="9" t="e">
        <f t="shared" si="96"/>
        <v>#N/A</v>
      </c>
      <c r="BS100" s="9">
        <f t="shared" si="97"/>
        <v>0</v>
      </c>
      <c r="BU100" s="9" t="e">
        <f t="shared" si="98"/>
        <v>#N/A</v>
      </c>
    </row>
    <row r="101" spans="1:73" ht="30.75" customHeight="1" x14ac:dyDescent="0.15">
      <c r="A101" s="9"/>
      <c r="B101" s="67">
        <v>92</v>
      </c>
      <c r="C101" s="115"/>
      <c r="D101" s="251" t="e">
        <f>VLOOKUP(C101,登録情報女子!$A$2:$O$1030,5,0)</f>
        <v>#N/A</v>
      </c>
      <c r="E101" s="251" t="e">
        <f>VLOOKUP(C101,登録情報女子!$A$2:$O$1030,7,0)</f>
        <v>#N/A</v>
      </c>
      <c r="F101" s="64"/>
      <c r="G101" s="64" t="e">
        <f>VLOOKUP(C101,登録情報女子!$A$2:$O$1030,3,0)</f>
        <v>#N/A</v>
      </c>
      <c r="H101" s="115"/>
      <c r="I101" s="68"/>
      <c r="J101" s="118"/>
      <c r="K101" s="69"/>
      <c r="L101" s="115"/>
      <c r="M101" s="68"/>
      <c r="N101" s="118"/>
      <c r="O101" s="69"/>
      <c r="P101" s="202"/>
      <c r="Q101" s="203"/>
      <c r="R101" s="204"/>
      <c r="S101" s="205"/>
      <c r="T101" s="261"/>
      <c r="U101" s="254"/>
      <c r="V101" s="262"/>
      <c r="X101" s="9" t="str">
        <f t="shared" ca="1" si="66"/>
        <v/>
      </c>
      <c r="Y101" s="9" t="str">
        <f t="shared" ca="1" si="67"/>
        <v/>
      </c>
      <c r="Z101" s="9" t="e">
        <f t="shared" si="68"/>
        <v>#N/A</v>
      </c>
      <c r="AD101" s="9">
        <f t="shared" si="69"/>
        <v>0</v>
      </c>
      <c r="AG101" s="9">
        <f t="shared" si="70"/>
        <v>0</v>
      </c>
      <c r="AH101" s="9">
        <f t="shared" si="71"/>
        <v>0</v>
      </c>
      <c r="AI101" s="9">
        <f t="shared" si="72"/>
        <v>0</v>
      </c>
      <c r="AL101" s="9">
        <f t="shared" si="73"/>
        <v>0</v>
      </c>
      <c r="AM101" s="9">
        <f t="shared" si="74"/>
        <v>0</v>
      </c>
      <c r="AN101" s="9">
        <f t="shared" si="75"/>
        <v>0</v>
      </c>
      <c r="AQ101" s="9">
        <f t="shared" si="76"/>
        <v>0</v>
      </c>
      <c r="AR101" s="9">
        <f t="shared" si="77"/>
        <v>0</v>
      </c>
      <c r="AS101" s="9">
        <f t="shared" si="78"/>
        <v>0</v>
      </c>
      <c r="AV101" s="9">
        <f t="shared" si="79"/>
        <v>0</v>
      </c>
      <c r="AW101" s="9">
        <f t="shared" si="80"/>
        <v>0</v>
      </c>
      <c r="AY101" s="9" t="e">
        <f t="shared" si="81"/>
        <v>#N/A</v>
      </c>
      <c r="BA101" s="9">
        <f t="shared" si="82"/>
        <v>0</v>
      </c>
      <c r="BB101" s="9">
        <f t="shared" si="83"/>
        <v>0</v>
      </c>
      <c r="BC101" s="9">
        <f t="shared" si="84"/>
        <v>0</v>
      </c>
      <c r="BD101" s="9">
        <f t="shared" si="85"/>
        <v>0</v>
      </c>
      <c r="BE101" s="9">
        <f t="shared" si="86"/>
        <v>0</v>
      </c>
      <c r="BF101" s="9" t="e">
        <f t="shared" si="87"/>
        <v>#N/A</v>
      </c>
      <c r="BG101" s="9" t="e">
        <f t="shared" si="88"/>
        <v>#N/A</v>
      </c>
      <c r="BI101" s="9">
        <f t="shared" si="89"/>
        <v>0</v>
      </c>
      <c r="BJ101" s="9" t="e">
        <f t="shared" si="90"/>
        <v>#N/A</v>
      </c>
      <c r="BK101" s="9" t="e">
        <f t="shared" si="91"/>
        <v>#N/A</v>
      </c>
      <c r="BL101" s="9">
        <f t="shared" si="92"/>
        <v>0</v>
      </c>
      <c r="BM101" s="9">
        <f t="shared" si="93"/>
        <v>0</v>
      </c>
      <c r="BN101" s="9" t="e">
        <f t="shared" ca="1" si="94"/>
        <v>#N/A</v>
      </c>
      <c r="BO101" s="9" t="e">
        <f t="shared" si="95"/>
        <v>#N/A</v>
      </c>
      <c r="BQ101" s="9">
        <f>IF($C101="",0,IF(COUNTIF($C$10:$C101,$C101)=1,0,COLUMN()))</f>
        <v>0</v>
      </c>
      <c r="BR101" s="9" t="e">
        <f t="shared" si="96"/>
        <v>#N/A</v>
      </c>
      <c r="BS101" s="9">
        <f t="shared" si="97"/>
        <v>0</v>
      </c>
      <c r="BU101" s="9" t="e">
        <f t="shared" si="98"/>
        <v>#N/A</v>
      </c>
    </row>
    <row r="102" spans="1:73" ht="30.75" customHeight="1" x14ac:dyDescent="0.15">
      <c r="A102" s="9"/>
      <c r="B102" s="67">
        <v>93</v>
      </c>
      <c r="C102" s="115"/>
      <c r="D102" s="251" t="e">
        <f>VLOOKUP(C102,登録情報女子!$A$2:$O$1030,5,0)</f>
        <v>#N/A</v>
      </c>
      <c r="E102" s="251" t="e">
        <f>VLOOKUP(C102,登録情報女子!$A$2:$O$1030,7,0)</f>
        <v>#N/A</v>
      </c>
      <c r="F102" s="64"/>
      <c r="G102" s="64" t="e">
        <f>VLOOKUP(C102,登録情報女子!$A$2:$O$1030,3,0)</f>
        <v>#N/A</v>
      </c>
      <c r="H102" s="115"/>
      <c r="I102" s="68"/>
      <c r="J102" s="118"/>
      <c r="K102" s="69"/>
      <c r="L102" s="115"/>
      <c r="M102" s="68"/>
      <c r="N102" s="118"/>
      <c r="O102" s="69"/>
      <c r="P102" s="202"/>
      <c r="Q102" s="203"/>
      <c r="R102" s="204"/>
      <c r="S102" s="205"/>
      <c r="T102" s="261"/>
      <c r="U102" s="254"/>
      <c r="V102" s="262"/>
      <c r="X102" s="9" t="str">
        <f t="shared" ca="1" si="66"/>
        <v/>
      </c>
      <c r="Y102" s="9" t="str">
        <f t="shared" ca="1" si="67"/>
        <v/>
      </c>
      <c r="Z102" s="9" t="e">
        <f t="shared" si="68"/>
        <v>#N/A</v>
      </c>
      <c r="AD102" s="9">
        <f t="shared" si="69"/>
        <v>0</v>
      </c>
      <c r="AG102" s="9">
        <f t="shared" si="70"/>
        <v>0</v>
      </c>
      <c r="AH102" s="9">
        <f t="shared" si="71"/>
        <v>0</v>
      </c>
      <c r="AI102" s="9">
        <f t="shared" si="72"/>
        <v>0</v>
      </c>
      <c r="AL102" s="9">
        <f t="shared" si="73"/>
        <v>0</v>
      </c>
      <c r="AM102" s="9">
        <f t="shared" si="74"/>
        <v>0</v>
      </c>
      <c r="AN102" s="9">
        <f t="shared" si="75"/>
        <v>0</v>
      </c>
      <c r="AQ102" s="9">
        <f t="shared" si="76"/>
        <v>0</v>
      </c>
      <c r="AR102" s="9">
        <f t="shared" si="77"/>
        <v>0</v>
      </c>
      <c r="AS102" s="9">
        <f t="shared" si="78"/>
        <v>0</v>
      </c>
      <c r="AV102" s="9">
        <f t="shared" si="79"/>
        <v>0</v>
      </c>
      <c r="AW102" s="9">
        <f t="shared" si="80"/>
        <v>0</v>
      </c>
      <c r="AY102" s="9" t="e">
        <f t="shared" si="81"/>
        <v>#N/A</v>
      </c>
      <c r="BA102" s="9">
        <f t="shared" si="82"/>
        <v>0</v>
      </c>
      <c r="BB102" s="9">
        <f t="shared" si="83"/>
        <v>0</v>
      </c>
      <c r="BC102" s="9">
        <f t="shared" si="84"/>
        <v>0</v>
      </c>
      <c r="BD102" s="9">
        <f t="shared" si="85"/>
        <v>0</v>
      </c>
      <c r="BE102" s="9">
        <f t="shared" si="86"/>
        <v>0</v>
      </c>
      <c r="BF102" s="9" t="e">
        <f t="shared" si="87"/>
        <v>#N/A</v>
      </c>
      <c r="BG102" s="9" t="e">
        <f t="shared" si="88"/>
        <v>#N/A</v>
      </c>
      <c r="BI102" s="9">
        <f t="shared" si="89"/>
        <v>0</v>
      </c>
      <c r="BJ102" s="9" t="e">
        <f t="shared" si="90"/>
        <v>#N/A</v>
      </c>
      <c r="BK102" s="9" t="e">
        <f t="shared" si="91"/>
        <v>#N/A</v>
      </c>
      <c r="BL102" s="9">
        <f t="shared" si="92"/>
        <v>0</v>
      </c>
      <c r="BM102" s="9">
        <f t="shared" si="93"/>
        <v>0</v>
      </c>
      <c r="BN102" s="9" t="e">
        <f t="shared" ca="1" si="94"/>
        <v>#N/A</v>
      </c>
      <c r="BO102" s="9" t="e">
        <f t="shared" si="95"/>
        <v>#N/A</v>
      </c>
      <c r="BQ102" s="9">
        <f>IF($C102="",0,IF(COUNTIF($C$10:$C102,$C102)=1,0,COLUMN()))</f>
        <v>0</v>
      </c>
      <c r="BR102" s="9" t="e">
        <f t="shared" si="96"/>
        <v>#N/A</v>
      </c>
      <c r="BS102" s="9">
        <f t="shared" si="97"/>
        <v>0</v>
      </c>
      <c r="BU102" s="9" t="e">
        <f t="shared" si="98"/>
        <v>#N/A</v>
      </c>
    </row>
    <row r="103" spans="1:73" ht="30.75" customHeight="1" x14ac:dyDescent="0.15">
      <c r="A103" s="9"/>
      <c r="B103" s="67">
        <v>94</v>
      </c>
      <c r="C103" s="115"/>
      <c r="D103" s="251" t="e">
        <f>VLOOKUP(C103,登録情報女子!$A$2:$O$1030,5,0)</f>
        <v>#N/A</v>
      </c>
      <c r="E103" s="251" t="e">
        <f>VLOOKUP(C103,登録情報女子!$A$2:$O$1030,7,0)</f>
        <v>#N/A</v>
      </c>
      <c r="F103" s="64"/>
      <c r="G103" s="64" t="e">
        <f>VLOOKUP(C103,登録情報女子!$A$2:$O$1030,3,0)</f>
        <v>#N/A</v>
      </c>
      <c r="H103" s="115"/>
      <c r="I103" s="68"/>
      <c r="J103" s="118"/>
      <c r="K103" s="69"/>
      <c r="L103" s="115"/>
      <c r="M103" s="68"/>
      <c r="N103" s="118"/>
      <c r="O103" s="69"/>
      <c r="P103" s="202"/>
      <c r="Q103" s="203"/>
      <c r="R103" s="204"/>
      <c r="S103" s="205"/>
      <c r="T103" s="261"/>
      <c r="U103" s="254"/>
      <c r="V103" s="262"/>
      <c r="X103" s="9" t="str">
        <f t="shared" ca="1" si="66"/>
        <v/>
      </c>
      <c r="Y103" s="9" t="str">
        <f t="shared" ca="1" si="67"/>
        <v/>
      </c>
      <c r="Z103" s="9" t="e">
        <f t="shared" si="68"/>
        <v>#N/A</v>
      </c>
      <c r="AD103" s="9">
        <f t="shared" si="69"/>
        <v>0</v>
      </c>
      <c r="AG103" s="9">
        <f t="shared" si="70"/>
        <v>0</v>
      </c>
      <c r="AH103" s="9">
        <f t="shared" si="71"/>
        <v>0</v>
      </c>
      <c r="AI103" s="9">
        <f t="shared" si="72"/>
        <v>0</v>
      </c>
      <c r="AL103" s="9">
        <f t="shared" si="73"/>
        <v>0</v>
      </c>
      <c r="AM103" s="9">
        <f t="shared" si="74"/>
        <v>0</v>
      </c>
      <c r="AN103" s="9">
        <f t="shared" si="75"/>
        <v>0</v>
      </c>
      <c r="AQ103" s="9">
        <f t="shared" si="76"/>
        <v>0</v>
      </c>
      <c r="AR103" s="9">
        <f t="shared" si="77"/>
        <v>0</v>
      </c>
      <c r="AS103" s="9">
        <f t="shared" si="78"/>
        <v>0</v>
      </c>
      <c r="AV103" s="9">
        <f t="shared" si="79"/>
        <v>0</v>
      </c>
      <c r="AW103" s="9">
        <f t="shared" si="80"/>
        <v>0</v>
      </c>
      <c r="AY103" s="9" t="e">
        <f t="shared" si="81"/>
        <v>#N/A</v>
      </c>
      <c r="BA103" s="9">
        <f t="shared" si="82"/>
        <v>0</v>
      </c>
      <c r="BB103" s="9">
        <f t="shared" si="83"/>
        <v>0</v>
      </c>
      <c r="BC103" s="9">
        <f t="shared" si="84"/>
        <v>0</v>
      </c>
      <c r="BD103" s="9">
        <f t="shared" si="85"/>
        <v>0</v>
      </c>
      <c r="BE103" s="9">
        <f t="shared" si="86"/>
        <v>0</v>
      </c>
      <c r="BF103" s="9" t="e">
        <f t="shared" si="87"/>
        <v>#N/A</v>
      </c>
      <c r="BG103" s="9" t="e">
        <f t="shared" si="88"/>
        <v>#N/A</v>
      </c>
      <c r="BI103" s="9">
        <f t="shared" si="89"/>
        <v>0</v>
      </c>
      <c r="BJ103" s="9" t="e">
        <f t="shared" si="90"/>
        <v>#N/A</v>
      </c>
      <c r="BK103" s="9" t="e">
        <f t="shared" si="91"/>
        <v>#N/A</v>
      </c>
      <c r="BL103" s="9">
        <f t="shared" si="92"/>
        <v>0</v>
      </c>
      <c r="BM103" s="9">
        <f t="shared" si="93"/>
        <v>0</v>
      </c>
      <c r="BN103" s="9" t="e">
        <f t="shared" ca="1" si="94"/>
        <v>#N/A</v>
      </c>
      <c r="BO103" s="9" t="e">
        <f t="shared" si="95"/>
        <v>#N/A</v>
      </c>
      <c r="BQ103" s="9">
        <f>IF($C103="",0,IF(COUNTIF($C$10:$C103,$C103)=1,0,COLUMN()))</f>
        <v>0</v>
      </c>
      <c r="BR103" s="9" t="e">
        <f t="shared" si="96"/>
        <v>#N/A</v>
      </c>
      <c r="BS103" s="9">
        <f t="shared" si="97"/>
        <v>0</v>
      </c>
      <c r="BU103" s="9" t="e">
        <f t="shared" si="98"/>
        <v>#N/A</v>
      </c>
    </row>
    <row r="104" spans="1:73" ht="30.75" customHeight="1" x14ac:dyDescent="0.15">
      <c r="A104" s="9"/>
      <c r="B104" s="67">
        <v>95</v>
      </c>
      <c r="C104" s="115"/>
      <c r="D104" s="251" t="e">
        <f>VLOOKUP(C104,登録情報女子!$A$2:$O$1030,5,0)</f>
        <v>#N/A</v>
      </c>
      <c r="E104" s="251" t="e">
        <f>VLOOKUP(C104,登録情報女子!$A$2:$O$1030,7,0)</f>
        <v>#N/A</v>
      </c>
      <c r="F104" s="64"/>
      <c r="G104" s="64" t="e">
        <f>VLOOKUP(C104,登録情報女子!$A$2:$O$1030,3,0)</f>
        <v>#N/A</v>
      </c>
      <c r="H104" s="115"/>
      <c r="I104" s="68"/>
      <c r="J104" s="118"/>
      <c r="K104" s="69"/>
      <c r="L104" s="115"/>
      <c r="M104" s="68"/>
      <c r="N104" s="118"/>
      <c r="O104" s="69"/>
      <c r="P104" s="202"/>
      <c r="Q104" s="203"/>
      <c r="R104" s="204"/>
      <c r="S104" s="205"/>
      <c r="T104" s="261"/>
      <c r="U104" s="254"/>
      <c r="V104" s="262"/>
      <c r="X104" s="9" t="str">
        <f t="shared" ca="1" si="66"/>
        <v/>
      </c>
      <c r="Y104" s="9" t="str">
        <f t="shared" ca="1" si="67"/>
        <v/>
      </c>
      <c r="Z104" s="9" t="e">
        <f t="shared" si="68"/>
        <v>#N/A</v>
      </c>
      <c r="AD104" s="9">
        <f t="shared" si="69"/>
        <v>0</v>
      </c>
      <c r="AG104" s="9">
        <f t="shared" si="70"/>
        <v>0</v>
      </c>
      <c r="AH104" s="9">
        <f t="shared" si="71"/>
        <v>0</v>
      </c>
      <c r="AI104" s="9">
        <f t="shared" si="72"/>
        <v>0</v>
      </c>
      <c r="AL104" s="9">
        <f t="shared" si="73"/>
        <v>0</v>
      </c>
      <c r="AM104" s="9">
        <f t="shared" si="74"/>
        <v>0</v>
      </c>
      <c r="AN104" s="9">
        <f t="shared" si="75"/>
        <v>0</v>
      </c>
      <c r="AQ104" s="9">
        <f t="shared" si="76"/>
        <v>0</v>
      </c>
      <c r="AR104" s="9">
        <f t="shared" si="77"/>
        <v>0</v>
      </c>
      <c r="AS104" s="9">
        <f t="shared" si="78"/>
        <v>0</v>
      </c>
      <c r="AV104" s="9">
        <f t="shared" si="79"/>
        <v>0</v>
      </c>
      <c r="AW104" s="9">
        <f t="shared" si="80"/>
        <v>0</v>
      </c>
      <c r="AY104" s="9" t="e">
        <f t="shared" si="81"/>
        <v>#N/A</v>
      </c>
      <c r="BA104" s="9">
        <f t="shared" si="82"/>
        <v>0</v>
      </c>
      <c r="BB104" s="9">
        <f t="shared" si="83"/>
        <v>0</v>
      </c>
      <c r="BC104" s="9">
        <f t="shared" si="84"/>
        <v>0</v>
      </c>
      <c r="BD104" s="9">
        <f t="shared" si="85"/>
        <v>0</v>
      </c>
      <c r="BE104" s="9">
        <f t="shared" si="86"/>
        <v>0</v>
      </c>
      <c r="BF104" s="9" t="e">
        <f t="shared" si="87"/>
        <v>#N/A</v>
      </c>
      <c r="BG104" s="9" t="e">
        <f t="shared" si="88"/>
        <v>#N/A</v>
      </c>
      <c r="BI104" s="9">
        <f t="shared" si="89"/>
        <v>0</v>
      </c>
      <c r="BJ104" s="9" t="e">
        <f t="shared" si="90"/>
        <v>#N/A</v>
      </c>
      <c r="BK104" s="9" t="e">
        <f t="shared" si="91"/>
        <v>#N/A</v>
      </c>
      <c r="BL104" s="9">
        <f t="shared" si="92"/>
        <v>0</v>
      </c>
      <c r="BM104" s="9">
        <f t="shared" si="93"/>
        <v>0</v>
      </c>
      <c r="BN104" s="9" t="e">
        <f t="shared" ca="1" si="94"/>
        <v>#N/A</v>
      </c>
      <c r="BO104" s="9" t="e">
        <f t="shared" si="95"/>
        <v>#N/A</v>
      </c>
      <c r="BQ104" s="9">
        <f>IF($C104="",0,IF(COUNTIF($C$10:$C104,$C104)=1,0,COLUMN()))</f>
        <v>0</v>
      </c>
      <c r="BR104" s="9" t="e">
        <f t="shared" si="96"/>
        <v>#N/A</v>
      </c>
      <c r="BS104" s="9">
        <f t="shared" si="97"/>
        <v>0</v>
      </c>
      <c r="BU104" s="9" t="e">
        <f t="shared" si="98"/>
        <v>#N/A</v>
      </c>
    </row>
    <row r="105" spans="1:73" ht="30.75" customHeight="1" x14ac:dyDescent="0.15">
      <c r="A105" s="9"/>
      <c r="B105" s="67">
        <v>96</v>
      </c>
      <c r="C105" s="115"/>
      <c r="D105" s="251" t="e">
        <f>VLOOKUP(C105,登録情報女子!$A$2:$O$1030,5,0)</f>
        <v>#N/A</v>
      </c>
      <c r="E105" s="251" t="e">
        <f>VLOOKUP(C105,登録情報女子!$A$2:$O$1030,7,0)</f>
        <v>#N/A</v>
      </c>
      <c r="F105" s="64"/>
      <c r="G105" s="64" t="e">
        <f>VLOOKUP(C105,登録情報女子!$A$2:$O$1030,3,0)</f>
        <v>#N/A</v>
      </c>
      <c r="H105" s="115"/>
      <c r="I105" s="68"/>
      <c r="J105" s="118"/>
      <c r="K105" s="69"/>
      <c r="L105" s="115"/>
      <c r="M105" s="68"/>
      <c r="N105" s="118"/>
      <c r="O105" s="69"/>
      <c r="P105" s="202"/>
      <c r="Q105" s="203"/>
      <c r="R105" s="204"/>
      <c r="S105" s="205"/>
      <c r="T105" s="261"/>
      <c r="U105" s="254"/>
      <c r="V105" s="262"/>
      <c r="X105" s="9" t="str">
        <f t="shared" ca="1" si="66"/>
        <v/>
      </c>
      <c r="Y105" s="9" t="str">
        <f t="shared" ca="1" si="67"/>
        <v/>
      </c>
      <c r="Z105" s="9" t="e">
        <f t="shared" si="68"/>
        <v>#N/A</v>
      </c>
      <c r="AD105" s="9">
        <f t="shared" si="69"/>
        <v>0</v>
      </c>
      <c r="AG105" s="9">
        <f t="shared" si="70"/>
        <v>0</v>
      </c>
      <c r="AH105" s="9">
        <f t="shared" si="71"/>
        <v>0</v>
      </c>
      <c r="AI105" s="9">
        <f t="shared" si="72"/>
        <v>0</v>
      </c>
      <c r="AL105" s="9">
        <f t="shared" si="73"/>
        <v>0</v>
      </c>
      <c r="AM105" s="9">
        <f t="shared" si="74"/>
        <v>0</v>
      </c>
      <c r="AN105" s="9">
        <f t="shared" si="75"/>
        <v>0</v>
      </c>
      <c r="AQ105" s="9">
        <f t="shared" si="76"/>
        <v>0</v>
      </c>
      <c r="AR105" s="9">
        <f t="shared" si="77"/>
        <v>0</v>
      </c>
      <c r="AS105" s="9">
        <f t="shared" si="78"/>
        <v>0</v>
      </c>
      <c r="AV105" s="9">
        <f t="shared" si="79"/>
        <v>0</v>
      </c>
      <c r="AW105" s="9">
        <f t="shared" si="80"/>
        <v>0</v>
      </c>
      <c r="AY105" s="9" t="e">
        <f t="shared" si="81"/>
        <v>#N/A</v>
      </c>
      <c r="BA105" s="9">
        <f t="shared" si="82"/>
        <v>0</v>
      </c>
      <c r="BB105" s="9">
        <f t="shared" si="83"/>
        <v>0</v>
      </c>
      <c r="BC105" s="9">
        <f t="shared" si="84"/>
        <v>0</v>
      </c>
      <c r="BD105" s="9">
        <f t="shared" si="85"/>
        <v>0</v>
      </c>
      <c r="BE105" s="9">
        <f t="shared" si="86"/>
        <v>0</v>
      </c>
      <c r="BF105" s="9" t="e">
        <f t="shared" si="87"/>
        <v>#N/A</v>
      </c>
      <c r="BG105" s="9" t="e">
        <f t="shared" si="88"/>
        <v>#N/A</v>
      </c>
      <c r="BI105" s="9">
        <f t="shared" si="89"/>
        <v>0</v>
      </c>
      <c r="BJ105" s="9" t="e">
        <f t="shared" si="90"/>
        <v>#N/A</v>
      </c>
      <c r="BK105" s="9" t="e">
        <f t="shared" si="91"/>
        <v>#N/A</v>
      </c>
      <c r="BL105" s="9">
        <f t="shared" si="92"/>
        <v>0</v>
      </c>
      <c r="BM105" s="9">
        <f t="shared" si="93"/>
        <v>0</v>
      </c>
      <c r="BN105" s="9" t="e">
        <f t="shared" ca="1" si="94"/>
        <v>#N/A</v>
      </c>
      <c r="BO105" s="9" t="e">
        <f t="shared" si="95"/>
        <v>#N/A</v>
      </c>
      <c r="BQ105" s="9">
        <f>IF($C105="",0,IF(COUNTIF($C$10:$C105,$C105)=1,0,COLUMN()))</f>
        <v>0</v>
      </c>
      <c r="BR105" s="9" t="e">
        <f t="shared" si="96"/>
        <v>#N/A</v>
      </c>
      <c r="BS105" s="9">
        <f t="shared" si="97"/>
        <v>0</v>
      </c>
      <c r="BU105" s="9" t="e">
        <f t="shared" si="98"/>
        <v>#N/A</v>
      </c>
    </row>
    <row r="106" spans="1:73" ht="30.75" customHeight="1" x14ac:dyDescent="0.15">
      <c r="A106" s="9"/>
      <c r="B106" s="67">
        <v>97</v>
      </c>
      <c r="C106" s="115"/>
      <c r="D106" s="251" t="e">
        <f>VLOOKUP(C106,登録情報女子!$A$2:$O$1030,5,0)</f>
        <v>#N/A</v>
      </c>
      <c r="E106" s="251" t="e">
        <f>VLOOKUP(C106,登録情報女子!$A$2:$O$1030,7,0)</f>
        <v>#N/A</v>
      </c>
      <c r="F106" s="64"/>
      <c r="G106" s="64" t="e">
        <f>VLOOKUP(C106,登録情報女子!$A$2:$O$1030,3,0)</f>
        <v>#N/A</v>
      </c>
      <c r="H106" s="115"/>
      <c r="I106" s="68"/>
      <c r="J106" s="118"/>
      <c r="K106" s="69"/>
      <c r="L106" s="115"/>
      <c r="M106" s="68"/>
      <c r="N106" s="118"/>
      <c r="O106" s="69"/>
      <c r="P106" s="202"/>
      <c r="Q106" s="203"/>
      <c r="R106" s="204"/>
      <c r="S106" s="205"/>
      <c r="T106" s="261"/>
      <c r="U106" s="254"/>
      <c r="V106" s="262"/>
      <c r="X106" s="9" t="str">
        <f t="shared" ref="X106:X129" ca="1" si="99">IF($C106="","",IF(ISNA(VLOOKUP($C106,INDIRECT($AD$3),2,0))=TRUE,"",VLOOKUP($C106,INDIRECT($AD$3),2,0)))</f>
        <v/>
      </c>
      <c r="Y106" s="9" t="str">
        <f t="shared" ref="Y106:Y129" ca="1" si="100">IF($C106="","",IF(ISNA(VLOOKUP($C106,INDIRECT($AD$3),3,0))=TRUE,"",VLOOKUP($C106,INDIRECT($AD$3),3,0)))</f>
        <v/>
      </c>
      <c r="Z106" s="9" t="e">
        <f t="shared" ref="Z106:Z129" si="101">IF($AY106="","",ROW())</f>
        <v>#N/A</v>
      </c>
      <c r="AD106" s="9">
        <f t="shared" ref="AD106:AD129" si="102">IF($H106="",0,1)</f>
        <v>0</v>
      </c>
      <c r="AG106" s="9">
        <f t="shared" ref="AG106:AG129" si="103">IF($J106="",0,1)</f>
        <v>0</v>
      </c>
      <c r="AH106" s="9">
        <f t="shared" ref="AH106:AH129" si="104">IF(RIGHT($J106,2)="++",VALUE(LEFT($J106,4)&amp;"00"),IF(RIGHT($J106,1)="+",VALUE(LEFT($J106,5)&amp;"0"),VALUE($J106)))</f>
        <v>0</v>
      </c>
      <c r="AI106" s="9">
        <f t="shared" ref="AI106:AI129" si="105">IF($L106="",0,1)</f>
        <v>0</v>
      </c>
      <c r="AL106" s="9">
        <f t="shared" ref="AL106:AL129" si="106">IF($N106="",0,1)</f>
        <v>0</v>
      </c>
      <c r="AM106" s="9">
        <f t="shared" ref="AM106:AM129" si="107">IF(RIGHT($N106,2)="++",VALUE(LEFT($N106,4)&amp;"00"),IF(RIGHT($N106,1)="+",VALUE(LEFT($N106,5)&amp;"0"),VALUE($N106)))</f>
        <v>0</v>
      </c>
      <c r="AN106" s="9">
        <f t="shared" ref="AN106:AN129" si="108">IF($P106="",0,1)</f>
        <v>0</v>
      </c>
      <c r="AQ106" s="9">
        <f t="shared" ref="AQ106:AQ129" si="109">IF($R106="",0,1)</f>
        <v>0</v>
      </c>
      <c r="AR106" s="9">
        <f t="shared" ref="AR106:AR129" si="110">IF(RIGHT($R106,2)="++",VALUE(LEFT($R106,4)&amp;"00"),IF(RIGHT($R106,1)="+",VALUE(LEFT($R106,5)&amp;"0"),VALUE($R106)))</f>
        <v>0</v>
      </c>
      <c r="AS106" s="9">
        <f t="shared" ref="AS106:AS129" si="111">IF($T106="",0,1)</f>
        <v>0</v>
      </c>
      <c r="AV106" s="9">
        <f t="shared" ref="AV106:AV129" si="112">IF($V106="",0,1)</f>
        <v>0</v>
      </c>
      <c r="AW106" s="9">
        <f t="shared" ref="AW106:AW129" si="113">IF(RIGHT($V106,2)="++",VALUE(LEFT($V106,4)&amp;"00"),IF(RIGHT($V106,1)="+",VALUE(LEFT($V106,5)&amp;"0"),VALUE($V106)))</f>
        <v>0</v>
      </c>
      <c r="AY106" s="9" t="e">
        <f t="shared" ref="AY106:AY129" si="114">IF(MAX(BA106:BS106)=0,"",IF(MAX(BA106:BS106)=COLUMN(BN106),ADDRESS(ROW(),COLUMN(BU106),4),ADDRESS(6,MAX(BA106:BS106),4)))</f>
        <v>#N/A</v>
      </c>
      <c r="BA106" s="9">
        <f t="shared" ref="BA106:BA129" si="115">IF(ISNUMBER($AH106)=TRUE,0,COLUMN())</f>
        <v>0</v>
      </c>
      <c r="BB106" s="9">
        <f t="shared" ref="BB106:BB129" si="116">IF(ISNUMBER($AM106)=TRUE,0,COLUMN())</f>
        <v>0</v>
      </c>
      <c r="BC106" s="9">
        <f t="shared" ref="BC106:BC129" si="117">IF(ISNUMBER($AR106)=TRUE,0,COLUMN())</f>
        <v>0</v>
      </c>
      <c r="BD106" s="9">
        <f t="shared" ref="BD106:BD129" si="118">IF(ISNUMBER($AW106)=TRUE,0,COLUMN())</f>
        <v>0</v>
      </c>
      <c r="BE106" s="9">
        <f t="shared" ref="BE106:BE129" si="119">IF(AND($C106&lt;&gt;"",$C105=""),COLUMN(),0)</f>
        <v>0</v>
      </c>
      <c r="BF106" s="9" t="e">
        <f t="shared" ref="BF106:BF129" si="120">IF(OR($C106="",$D106=""),0,IF(OR(AND($AG106=0,$AD106=1),AND($AL106=0,$AI106=1),AND($AQ106=0,$AN106=1),AND($AV106=0,$AS106=1)),COLUMN(),0))</f>
        <v>#N/A</v>
      </c>
      <c r="BG106" s="9" t="e">
        <f t="shared" ref="BG106:BG129" si="121">IF(AND(E106="1",AE106+AJ106=2,OR(I106=0,M106=0)),COLUMN(),0)</f>
        <v>#N/A</v>
      </c>
      <c r="BI106" s="9">
        <f t="shared" ref="BI106:BI129" si="122">IF(OR(AND($AD106+$AI106+$AN106+$AS106=2,$H106=$L106),AND($AD106+$AI106+$AN106+$AS106=3,OR($H106=$L106,$H106=$P106,$L106=$P106)),AND($AD106+$AI106+$AN106+$AS106=4,OR($H106=$L106,$H106=$P106,$H106=$T106,$L106=$P106,$L106=$T106,$P106=$T106))),COLUMN(),0)</f>
        <v>0</v>
      </c>
      <c r="BJ106" s="9" t="e">
        <f t="shared" ref="BJ106:BJ129" si="123">IF(OR($C106="",$D106=""),0,IF(OR(AND($AG106=1,$AD106=0),AND($AL106=1,$AI106=0),AND($AQ106=1,$AN106=0),AND($AV106=1,$AS106=0)),COLUMN(),0))</f>
        <v>#N/A</v>
      </c>
      <c r="BK106" s="9" t="e">
        <f t="shared" ref="BK106:BK129" si="124">IF(AND($C106&lt;&gt;"",$D106&lt;&gt;"",$H106="",$J106=""),COLUMN(),0)</f>
        <v>#N/A</v>
      </c>
      <c r="BL106" s="9">
        <f t="shared" ref="BL106:BL129" si="125">IF(OR(AND($AD106=0,$AI106+$AN106+$AS106&gt;0),AND($AI106=0,$AN106+$AS106&gt;0),AND($AN106=0,$AS106&gt;0)),COLUMN(),0)</f>
        <v>0</v>
      </c>
      <c r="BM106" s="9">
        <f t="shared" ref="BM106:BM129" si="126">IF($C106="",0,IF($Y106=$X$4,0,COLUMN()))</f>
        <v>0</v>
      </c>
      <c r="BN106" s="9" t="e">
        <f t="shared" ref="BN106:BN129" ca="1" si="127">IF($X106=LEFT($D106,1),0,COLUMN())</f>
        <v>#N/A</v>
      </c>
      <c r="BO106" s="9" t="e">
        <f t="shared" ref="BO106:BO129" si="128">IF(AND($D106="",OR($C106&lt;&gt;"",$AD106=1,$AG106=1)),COLUMN(),0)</f>
        <v>#N/A</v>
      </c>
      <c r="BQ106" s="9">
        <f>IF($C106="",0,IF(COUNTIF($C$10:$C106,$C106)=1,0,COLUMN()))</f>
        <v>0</v>
      </c>
      <c r="BR106" s="9" t="e">
        <f t="shared" ref="BR106:BR129" si="129">IF(AND($C106="",OR($D106&lt;&gt;"",$AD106=1,$AG106=1,$AI106=1,$AL106=1,$AN106=1,$AQ106=1,$AS106=1,$AV106=1)),COLUMN(),0)</f>
        <v>#N/A</v>
      </c>
      <c r="BS106" s="9">
        <f t="shared" ref="BS106:BS129" si="130">IF(AND($C106&lt;&gt;"",$B$4=""),COLUMN(),0)</f>
        <v>0</v>
      </c>
      <c r="BU106" s="9" t="e">
        <f t="shared" ref="BU106:BU129" si="131">C106&amp;"の選手は"&amp;D106&amp;"ではありません。"</f>
        <v>#N/A</v>
      </c>
    </row>
    <row r="107" spans="1:73" ht="30.75" customHeight="1" x14ac:dyDescent="0.15">
      <c r="A107" s="9"/>
      <c r="B107" s="67">
        <v>98</v>
      </c>
      <c r="C107" s="115"/>
      <c r="D107" s="251" t="e">
        <f>VLOOKUP(C107,登録情報女子!$A$2:$O$1030,5,0)</f>
        <v>#N/A</v>
      </c>
      <c r="E107" s="251" t="e">
        <f>VLOOKUP(C107,登録情報女子!$A$2:$O$1030,7,0)</f>
        <v>#N/A</v>
      </c>
      <c r="F107" s="64"/>
      <c r="G107" s="64" t="e">
        <f>VLOOKUP(C107,登録情報女子!$A$2:$O$1030,3,0)</f>
        <v>#N/A</v>
      </c>
      <c r="H107" s="115"/>
      <c r="I107" s="68"/>
      <c r="J107" s="118"/>
      <c r="K107" s="69"/>
      <c r="L107" s="115"/>
      <c r="M107" s="68"/>
      <c r="N107" s="118"/>
      <c r="O107" s="69"/>
      <c r="P107" s="202"/>
      <c r="Q107" s="203"/>
      <c r="R107" s="204"/>
      <c r="S107" s="205"/>
      <c r="T107" s="261"/>
      <c r="U107" s="254"/>
      <c r="V107" s="262"/>
      <c r="X107" s="9" t="str">
        <f t="shared" ca="1" si="99"/>
        <v/>
      </c>
      <c r="Y107" s="9" t="str">
        <f t="shared" ca="1" si="100"/>
        <v/>
      </c>
      <c r="Z107" s="9" t="e">
        <f t="shared" si="101"/>
        <v>#N/A</v>
      </c>
      <c r="AD107" s="9">
        <f t="shared" si="102"/>
        <v>0</v>
      </c>
      <c r="AG107" s="9">
        <f t="shared" si="103"/>
        <v>0</v>
      </c>
      <c r="AH107" s="9">
        <f t="shared" si="104"/>
        <v>0</v>
      </c>
      <c r="AI107" s="9">
        <f t="shared" si="105"/>
        <v>0</v>
      </c>
      <c r="AL107" s="9">
        <f t="shared" si="106"/>
        <v>0</v>
      </c>
      <c r="AM107" s="9">
        <f t="shared" si="107"/>
        <v>0</v>
      </c>
      <c r="AN107" s="9">
        <f t="shared" si="108"/>
        <v>0</v>
      </c>
      <c r="AQ107" s="9">
        <f t="shared" si="109"/>
        <v>0</v>
      </c>
      <c r="AR107" s="9">
        <f t="shared" si="110"/>
        <v>0</v>
      </c>
      <c r="AS107" s="9">
        <f t="shared" si="111"/>
        <v>0</v>
      </c>
      <c r="AV107" s="9">
        <f t="shared" si="112"/>
        <v>0</v>
      </c>
      <c r="AW107" s="9">
        <f t="shared" si="113"/>
        <v>0</v>
      </c>
      <c r="AY107" s="9" t="e">
        <f t="shared" si="114"/>
        <v>#N/A</v>
      </c>
      <c r="BA107" s="9">
        <f t="shared" si="115"/>
        <v>0</v>
      </c>
      <c r="BB107" s="9">
        <f t="shared" si="116"/>
        <v>0</v>
      </c>
      <c r="BC107" s="9">
        <f t="shared" si="117"/>
        <v>0</v>
      </c>
      <c r="BD107" s="9">
        <f t="shared" si="118"/>
        <v>0</v>
      </c>
      <c r="BE107" s="9">
        <f t="shared" si="119"/>
        <v>0</v>
      </c>
      <c r="BF107" s="9" t="e">
        <f t="shared" si="120"/>
        <v>#N/A</v>
      </c>
      <c r="BG107" s="9" t="e">
        <f t="shared" si="121"/>
        <v>#N/A</v>
      </c>
      <c r="BI107" s="9">
        <f t="shared" si="122"/>
        <v>0</v>
      </c>
      <c r="BJ107" s="9" t="e">
        <f t="shared" si="123"/>
        <v>#N/A</v>
      </c>
      <c r="BK107" s="9" t="e">
        <f t="shared" si="124"/>
        <v>#N/A</v>
      </c>
      <c r="BL107" s="9">
        <f t="shared" si="125"/>
        <v>0</v>
      </c>
      <c r="BM107" s="9">
        <f t="shared" si="126"/>
        <v>0</v>
      </c>
      <c r="BN107" s="9" t="e">
        <f t="shared" ca="1" si="127"/>
        <v>#N/A</v>
      </c>
      <c r="BO107" s="9" t="e">
        <f t="shared" si="128"/>
        <v>#N/A</v>
      </c>
      <c r="BQ107" s="9">
        <f>IF($C107="",0,IF(COUNTIF($C$10:$C107,$C107)=1,0,COLUMN()))</f>
        <v>0</v>
      </c>
      <c r="BR107" s="9" t="e">
        <f t="shared" si="129"/>
        <v>#N/A</v>
      </c>
      <c r="BS107" s="9">
        <f t="shared" si="130"/>
        <v>0</v>
      </c>
      <c r="BU107" s="9" t="e">
        <f t="shared" si="131"/>
        <v>#N/A</v>
      </c>
    </row>
    <row r="108" spans="1:73" ht="30.75" customHeight="1" x14ac:dyDescent="0.15">
      <c r="A108" s="9"/>
      <c r="B108" s="67">
        <v>99</v>
      </c>
      <c r="C108" s="115"/>
      <c r="D108" s="251" t="e">
        <f>VLOOKUP(C108,登録情報女子!$A$2:$O$1030,5,0)</f>
        <v>#N/A</v>
      </c>
      <c r="E108" s="251" t="e">
        <f>VLOOKUP(C108,登録情報女子!$A$2:$O$1030,7,0)</f>
        <v>#N/A</v>
      </c>
      <c r="F108" s="64"/>
      <c r="G108" s="64" t="e">
        <f>VLOOKUP(C108,登録情報女子!$A$2:$O$1030,3,0)</f>
        <v>#N/A</v>
      </c>
      <c r="H108" s="115"/>
      <c r="I108" s="68"/>
      <c r="J108" s="118"/>
      <c r="K108" s="69"/>
      <c r="L108" s="115"/>
      <c r="M108" s="68"/>
      <c r="N108" s="118"/>
      <c r="O108" s="69"/>
      <c r="P108" s="202"/>
      <c r="Q108" s="203"/>
      <c r="R108" s="204"/>
      <c r="S108" s="205"/>
      <c r="T108" s="261"/>
      <c r="U108" s="254"/>
      <c r="V108" s="262"/>
      <c r="X108" s="9" t="str">
        <f t="shared" ca="1" si="99"/>
        <v/>
      </c>
      <c r="Y108" s="9" t="str">
        <f t="shared" ca="1" si="100"/>
        <v/>
      </c>
      <c r="Z108" s="9" t="e">
        <f t="shared" si="101"/>
        <v>#N/A</v>
      </c>
      <c r="AD108" s="9">
        <f t="shared" si="102"/>
        <v>0</v>
      </c>
      <c r="AG108" s="9">
        <f t="shared" si="103"/>
        <v>0</v>
      </c>
      <c r="AH108" s="9">
        <f t="shared" si="104"/>
        <v>0</v>
      </c>
      <c r="AI108" s="9">
        <f t="shared" si="105"/>
        <v>0</v>
      </c>
      <c r="AL108" s="9">
        <f t="shared" si="106"/>
        <v>0</v>
      </c>
      <c r="AM108" s="9">
        <f t="shared" si="107"/>
        <v>0</v>
      </c>
      <c r="AN108" s="9">
        <f t="shared" si="108"/>
        <v>0</v>
      </c>
      <c r="AQ108" s="9">
        <f t="shared" si="109"/>
        <v>0</v>
      </c>
      <c r="AR108" s="9">
        <f t="shared" si="110"/>
        <v>0</v>
      </c>
      <c r="AS108" s="9">
        <f t="shared" si="111"/>
        <v>0</v>
      </c>
      <c r="AV108" s="9">
        <f t="shared" si="112"/>
        <v>0</v>
      </c>
      <c r="AW108" s="9">
        <f t="shared" si="113"/>
        <v>0</v>
      </c>
      <c r="AY108" s="9" t="e">
        <f t="shared" si="114"/>
        <v>#N/A</v>
      </c>
      <c r="BA108" s="9">
        <f t="shared" si="115"/>
        <v>0</v>
      </c>
      <c r="BB108" s="9">
        <f t="shared" si="116"/>
        <v>0</v>
      </c>
      <c r="BC108" s="9">
        <f t="shared" si="117"/>
        <v>0</v>
      </c>
      <c r="BD108" s="9">
        <f t="shared" si="118"/>
        <v>0</v>
      </c>
      <c r="BE108" s="9">
        <f t="shared" si="119"/>
        <v>0</v>
      </c>
      <c r="BF108" s="9" t="e">
        <f t="shared" si="120"/>
        <v>#N/A</v>
      </c>
      <c r="BG108" s="9" t="e">
        <f t="shared" si="121"/>
        <v>#N/A</v>
      </c>
      <c r="BI108" s="9">
        <f t="shared" si="122"/>
        <v>0</v>
      </c>
      <c r="BJ108" s="9" t="e">
        <f t="shared" si="123"/>
        <v>#N/A</v>
      </c>
      <c r="BK108" s="9" t="e">
        <f t="shared" si="124"/>
        <v>#N/A</v>
      </c>
      <c r="BL108" s="9">
        <f t="shared" si="125"/>
        <v>0</v>
      </c>
      <c r="BM108" s="9">
        <f t="shared" si="126"/>
        <v>0</v>
      </c>
      <c r="BN108" s="9" t="e">
        <f t="shared" ca="1" si="127"/>
        <v>#N/A</v>
      </c>
      <c r="BO108" s="9" t="e">
        <f t="shared" si="128"/>
        <v>#N/A</v>
      </c>
      <c r="BQ108" s="9">
        <f>IF($C108="",0,IF(COUNTIF($C$10:$C108,$C108)=1,0,COLUMN()))</f>
        <v>0</v>
      </c>
      <c r="BR108" s="9" t="e">
        <f t="shared" si="129"/>
        <v>#N/A</v>
      </c>
      <c r="BS108" s="9">
        <f t="shared" si="130"/>
        <v>0</v>
      </c>
      <c r="BU108" s="9" t="e">
        <f t="shared" si="131"/>
        <v>#N/A</v>
      </c>
    </row>
    <row r="109" spans="1:73" ht="30.75" customHeight="1" x14ac:dyDescent="0.15">
      <c r="A109" s="9"/>
      <c r="B109" s="67">
        <v>100</v>
      </c>
      <c r="C109" s="115"/>
      <c r="D109" s="251" t="e">
        <f>VLOOKUP(C109,登録情報女子!$A$2:$O$1030,5,0)</f>
        <v>#N/A</v>
      </c>
      <c r="E109" s="251" t="e">
        <f>VLOOKUP(C109,登録情報女子!$A$2:$O$1030,7,0)</f>
        <v>#N/A</v>
      </c>
      <c r="F109" s="64"/>
      <c r="G109" s="64" t="e">
        <f>VLOOKUP(C109,登録情報女子!$A$2:$O$1030,3,0)</f>
        <v>#N/A</v>
      </c>
      <c r="H109" s="115"/>
      <c r="I109" s="68"/>
      <c r="J109" s="118"/>
      <c r="K109" s="69"/>
      <c r="L109" s="115"/>
      <c r="M109" s="68"/>
      <c r="N109" s="118"/>
      <c r="O109" s="69"/>
      <c r="P109" s="202"/>
      <c r="Q109" s="203"/>
      <c r="R109" s="204"/>
      <c r="S109" s="205"/>
      <c r="T109" s="261"/>
      <c r="U109" s="254"/>
      <c r="V109" s="262"/>
      <c r="X109" s="9" t="str">
        <f t="shared" ca="1" si="99"/>
        <v/>
      </c>
      <c r="Y109" s="9" t="str">
        <f t="shared" ca="1" si="100"/>
        <v/>
      </c>
      <c r="Z109" s="9" t="e">
        <f t="shared" si="101"/>
        <v>#N/A</v>
      </c>
      <c r="AD109" s="9">
        <f t="shared" si="102"/>
        <v>0</v>
      </c>
      <c r="AG109" s="9">
        <f t="shared" si="103"/>
        <v>0</v>
      </c>
      <c r="AH109" s="9">
        <f t="shared" si="104"/>
        <v>0</v>
      </c>
      <c r="AI109" s="9">
        <f t="shared" si="105"/>
        <v>0</v>
      </c>
      <c r="AL109" s="9">
        <f t="shared" si="106"/>
        <v>0</v>
      </c>
      <c r="AM109" s="9">
        <f t="shared" si="107"/>
        <v>0</v>
      </c>
      <c r="AN109" s="9">
        <f t="shared" si="108"/>
        <v>0</v>
      </c>
      <c r="AQ109" s="9">
        <f t="shared" si="109"/>
        <v>0</v>
      </c>
      <c r="AR109" s="9">
        <f t="shared" si="110"/>
        <v>0</v>
      </c>
      <c r="AS109" s="9">
        <f t="shared" si="111"/>
        <v>0</v>
      </c>
      <c r="AV109" s="9">
        <f t="shared" si="112"/>
        <v>0</v>
      </c>
      <c r="AW109" s="9">
        <f t="shared" si="113"/>
        <v>0</v>
      </c>
      <c r="AY109" s="9" t="e">
        <f t="shared" si="114"/>
        <v>#N/A</v>
      </c>
      <c r="BA109" s="9">
        <f t="shared" si="115"/>
        <v>0</v>
      </c>
      <c r="BB109" s="9">
        <f t="shared" si="116"/>
        <v>0</v>
      </c>
      <c r="BC109" s="9">
        <f t="shared" si="117"/>
        <v>0</v>
      </c>
      <c r="BD109" s="9">
        <f t="shared" si="118"/>
        <v>0</v>
      </c>
      <c r="BE109" s="9">
        <f t="shared" si="119"/>
        <v>0</v>
      </c>
      <c r="BF109" s="9" t="e">
        <f t="shared" si="120"/>
        <v>#N/A</v>
      </c>
      <c r="BG109" s="9" t="e">
        <f t="shared" si="121"/>
        <v>#N/A</v>
      </c>
      <c r="BI109" s="9">
        <f t="shared" si="122"/>
        <v>0</v>
      </c>
      <c r="BJ109" s="9" t="e">
        <f t="shared" si="123"/>
        <v>#N/A</v>
      </c>
      <c r="BK109" s="9" t="e">
        <f t="shared" si="124"/>
        <v>#N/A</v>
      </c>
      <c r="BL109" s="9">
        <f t="shared" si="125"/>
        <v>0</v>
      </c>
      <c r="BM109" s="9">
        <f t="shared" si="126"/>
        <v>0</v>
      </c>
      <c r="BN109" s="9" t="e">
        <f t="shared" ca="1" si="127"/>
        <v>#N/A</v>
      </c>
      <c r="BO109" s="9" t="e">
        <f t="shared" si="128"/>
        <v>#N/A</v>
      </c>
      <c r="BQ109" s="9">
        <f>IF($C109="",0,IF(COUNTIF($C$10:$C109,$C109)=1,0,COLUMN()))</f>
        <v>0</v>
      </c>
      <c r="BR109" s="9" t="e">
        <f t="shared" si="129"/>
        <v>#N/A</v>
      </c>
      <c r="BS109" s="9">
        <f t="shared" si="130"/>
        <v>0</v>
      </c>
      <c r="BU109" s="9" t="e">
        <f t="shared" si="131"/>
        <v>#N/A</v>
      </c>
    </row>
    <row r="110" spans="1:73" ht="30.75" customHeight="1" x14ac:dyDescent="0.15">
      <c r="A110" s="9"/>
      <c r="B110" s="67">
        <v>101</v>
      </c>
      <c r="C110" s="115"/>
      <c r="D110" s="251" t="e">
        <f>VLOOKUP(C110,登録情報女子!$A$2:$O$1030,5,0)</f>
        <v>#N/A</v>
      </c>
      <c r="E110" s="251" t="e">
        <f>VLOOKUP(C110,登録情報女子!$A$2:$O$1030,7,0)</f>
        <v>#N/A</v>
      </c>
      <c r="F110" s="64"/>
      <c r="G110" s="64" t="e">
        <f>VLOOKUP(C110,登録情報女子!$A$2:$O$1030,3,0)</f>
        <v>#N/A</v>
      </c>
      <c r="H110" s="115"/>
      <c r="I110" s="68"/>
      <c r="J110" s="118"/>
      <c r="K110" s="69"/>
      <c r="L110" s="115"/>
      <c r="M110" s="68"/>
      <c r="N110" s="118"/>
      <c r="O110" s="69"/>
      <c r="P110" s="202"/>
      <c r="Q110" s="203"/>
      <c r="R110" s="204"/>
      <c r="S110" s="205"/>
      <c r="T110" s="261"/>
      <c r="U110" s="254"/>
      <c r="V110" s="262"/>
      <c r="X110" s="9" t="str">
        <f t="shared" ca="1" si="99"/>
        <v/>
      </c>
      <c r="Y110" s="9" t="str">
        <f t="shared" ca="1" si="100"/>
        <v/>
      </c>
      <c r="Z110" s="9" t="e">
        <f t="shared" si="101"/>
        <v>#N/A</v>
      </c>
      <c r="AD110" s="9">
        <f t="shared" si="102"/>
        <v>0</v>
      </c>
      <c r="AG110" s="9">
        <f t="shared" si="103"/>
        <v>0</v>
      </c>
      <c r="AH110" s="9">
        <f t="shared" si="104"/>
        <v>0</v>
      </c>
      <c r="AI110" s="9">
        <f t="shared" si="105"/>
        <v>0</v>
      </c>
      <c r="AL110" s="9">
        <f t="shared" si="106"/>
        <v>0</v>
      </c>
      <c r="AM110" s="9">
        <f t="shared" si="107"/>
        <v>0</v>
      </c>
      <c r="AN110" s="9">
        <f t="shared" si="108"/>
        <v>0</v>
      </c>
      <c r="AQ110" s="9">
        <f t="shared" si="109"/>
        <v>0</v>
      </c>
      <c r="AR110" s="9">
        <f t="shared" si="110"/>
        <v>0</v>
      </c>
      <c r="AS110" s="9">
        <f t="shared" si="111"/>
        <v>0</v>
      </c>
      <c r="AV110" s="9">
        <f t="shared" si="112"/>
        <v>0</v>
      </c>
      <c r="AW110" s="9">
        <f t="shared" si="113"/>
        <v>0</v>
      </c>
      <c r="AY110" s="9" t="e">
        <f t="shared" si="114"/>
        <v>#N/A</v>
      </c>
      <c r="BA110" s="9">
        <f t="shared" si="115"/>
        <v>0</v>
      </c>
      <c r="BB110" s="9">
        <f t="shared" si="116"/>
        <v>0</v>
      </c>
      <c r="BC110" s="9">
        <f t="shared" si="117"/>
        <v>0</v>
      </c>
      <c r="BD110" s="9">
        <f t="shared" si="118"/>
        <v>0</v>
      </c>
      <c r="BE110" s="9">
        <f t="shared" si="119"/>
        <v>0</v>
      </c>
      <c r="BF110" s="9" t="e">
        <f t="shared" si="120"/>
        <v>#N/A</v>
      </c>
      <c r="BG110" s="9" t="e">
        <f t="shared" si="121"/>
        <v>#N/A</v>
      </c>
      <c r="BI110" s="9">
        <f t="shared" si="122"/>
        <v>0</v>
      </c>
      <c r="BJ110" s="9" t="e">
        <f t="shared" si="123"/>
        <v>#N/A</v>
      </c>
      <c r="BK110" s="9" t="e">
        <f t="shared" si="124"/>
        <v>#N/A</v>
      </c>
      <c r="BL110" s="9">
        <f t="shared" si="125"/>
        <v>0</v>
      </c>
      <c r="BM110" s="9">
        <f t="shared" si="126"/>
        <v>0</v>
      </c>
      <c r="BN110" s="9" t="e">
        <f t="shared" ca="1" si="127"/>
        <v>#N/A</v>
      </c>
      <c r="BO110" s="9" t="e">
        <f t="shared" si="128"/>
        <v>#N/A</v>
      </c>
      <c r="BQ110" s="9">
        <f>IF($C110="",0,IF(COUNTIF($C$10:$C110,$C110)=1,0,COLUMN()))</f>
        <v>0</v>
      </c>
      <c r="BR110" s="9" t="e">
        <f t="shared" si="129"/>
        <v>#N/A</v>
      </c>
      <c r="BS110" s="9">
        <f t="shared" si="130"/>
        <v>0</v>
      </c>
      <c r="BU110" s="9" t="e">
        <f t="shared" si="131"/>
        <v>#N/A</v>
      </c>
    </row>
    <row r="111" spans="1:73" ht="30.75" customHeight="1" x14ac:dyDescent="0.15">
      <c r="A111" s="9"/>
      <c r="B111" s="67">
        <v>102</v>
      </c>
      <c r="C111" s="115"/>
      <c r="D111" s="251" t="e">
        <f>VLOOKUP(C111,登録情報女子!$A$2:$O$1030,5,0)</f>
        <v>#N/A</v>
      </c>
      <c r="E111" s="251" t="e">
        <f>VLOOKUP(C111,登録情報女子!$A$2:$O$1030,7,0)</f>
        <v>#N/A</v>
      </c>
      <c r="F111" s="64"/>
      <c r="G111" s="64" t="e">
        <f>VLOOKUP(C111,登録情報女子!$A$2:$O$1030,3,0)</f>
        <v>#N/A</v>
      </c>
      <c r="H111" s="115"/>
      <c r="I111" s="68"/>
      <c r="J111" s="118"/>
      <c r="K111" s="69"/>
      <c r="L111" s="115"/>
      <c r="M111" s="68"/>
      <c r="N111" s="118"/>
      <c r="O111" s="69"/>
      <c r="P111" s="202"/>
      <c r="Q111" s="203"/>
      <c r="R111" s="204"/>
      <c r="S111" s="205"/>
      <c r="T111" s="261"/>
      <c r="U111" s="254"/>
      <c r="V111" s="262"/>
      <c r="X111" s="9" t="str">
        <f t="shared" ca="1" si="99"/>
        <v/>
      </c>
      <c r="Y111" s="9" t="str">
        <f t="shared" ca="1" si="100"/>
        <v/>
      </c>
      <c r="Z111" s="9" t="e">
        <f t="shared" si="101"/>
        <v>#N/A</v>
      </c>
      <c r="AD111" s="9">
        <f t="shared" si="102"/>
        <v>0</v>
      </c>
      <c r="AG111" s="9">
        <f t="shared" si="103"/>
        <v>0</v>
      </c>
      <c r="AH111" s="9">
        <f t="shared" si="104"/>
        <v>0</v>
      </c>
      <c r="AI111" s="9">
        <f t="shared" si="105"/>
        <v>0</v>
      </c>
      <c r="AL111" s="9">
        <f t="shared" si="106"/>
        <v>0</v>
      </c>
      <c r="AM111" s="9">
        <f t="shared" si="107"/>
        <v>0</v>
      </c>
      <c r="AN111" s="9">
        <f t="shared" si="108"/>
        <v>0</v>
      </c>
      <c r="AQ111" s="9">
        <f t="shared" si="109"/>
        <v>0</v>
      </c>
      <c r="AR111" s="9">
        <f t="shared" si="110"/>
        <v>0</v>
      </c>
      <c r="AS111" s="9">
        <f t="shared" si="111"/>
        <v>0</v>
      </c>
      <c r="AV111" s="9">
        <f t="shared" si="112"/>
        <v>0</v>
      </c>
      <c r="AW111" s="9">
        <f t="shared" si="113"/>
        <v>0</v>
      </c>
      <c r="AY111" s="9" t="e">
        <f t="shared" si="114"/>
        <v>#N/A</v>
      </c>
      <c r="BA111" s="9">
        <f t="shared" si="115"/>
        <v>0</v>
      </c>
      <c r="BB111" s="9">
        <f t="shared" si="116"/>
        <v>0</v>
      </c>
      <c r="BC111" s="9">
        <f t="shared" si="117"/>
        <v>0</v>
      </c>
      <c r="BD111" s="9">
        <f t="shared" si="118"/>
        <v>0</v>
      </c>
      <c r="BE111" s="9">
        <f t="shared" si="119"/>
        <v>0</v>
      </c>
      <c r="BF111" s="9" t="e">
        <f t="shared" si="120"/>
        <v>#N/A</v>
      </c>
      <c r="BG111" s="9" t="e">
        <f t="shared" si="121"/>
        <v>#N/A</v>
      </c>
      <c r="BI111" s="9">
        <f t="shared" si="122"/>
        <v>0</v>
      </c>
      <c r="BJ111" s="9" t="e">
        <f t="shared" si="123"/>
        <v>#N/A</v>
      </c>
      <c r="BK111" s="9" t="e">
        <f t="shared" si="124"/>
        <v>#N/A</v>
      </c>
      <c r="BL111" s="9">
        <f t="shared" si="125"/>
        <v>0</v>
      </c>
      <c r="BM111" s="9">
        <f t="shared" si="126"/>
        <v>0</v>
      </c>
      <c r="BN111" s="9" t="e">
        <f t="shared" ca="1" si="127"/>
        <v>#N/A</v>
      </c>
      <c r="BO111" s="9" t="e">
        <f t="shared" si="128"/>
        <v>#N/A</v>
      </c>
      <c r="BQ111" s="9">
        <f>IF($C111="",0,IF(COUNTIF($C$10:$C111,$C111)=1,0,COLUMN()))</f>
        <v>0</v>
      </c>
      <c r="BR111" s="9" t="e">
        <f t="shared" si="129"/>
        <v>#N/A</v>
      </c>
      <c r="BS111" s="9">
        <f t="shared" si="130"/>
        <v>0</v>
      </c>
      <c r="BU111" s="9" t="e">
        <f t="shared" si="131"/>
        <v>#N/A</v>
      </c>
    </row>
    <row r="112" spans="1:73" ht="30.75" customHeight="1" x14ac:dyDescent="0.15">
      <c r="A112" s="9"/>
      <c r="B112" s="67">
        <v>103</v>
      </c>
      <c r="C112" s="115"/>
      <c r="D112" s="251" t="e">
        <f>VLOOKUP(C112,登録情報女子!$A$2:$O$1030,5,0)</f>
        <v>#N/A</v>
      </c>
      <c r="E112" s="251" t="e">
        <f>VLOOKUP(C112,登録情報女子!$A$2:$O$1030,7,0)</f>
        <v>#N/A</v>
      </c>
      <c r="F112" s="64"/>
      <c r="G112" s="64" t="e">
        <f>VLOOKUP(C112,登録情報女子!$A$2:$O$1030,3,0)</f>
        <v>#N/A</v>
      </c>
      <c r="H112" s="115"/>
      <c r="I112" s="68"/>
      <c r="J112" s="118"/>
      <c r="K112" s="69"/>
      <c r="L112" s="115"/>
      <c r="M112" s="68"/>
      <c r="N112" s="118"/>
      <c r="O112" s="69"/>
      <c r="P112" s="202"/>
      <c r="Q112" s="203"/>
      <c r="R112" s="204"/>
      <c r="S112" s="205"/>
      <c r="T112" s="261"/>
      <c r="U112" s="254"/>
      <c r="V112" s="262"/>
      <c r="X112" s="9" t="str">
        <f t="shared" ca="1" si="99"/>
        <v/>
      </c>
      <c r="Y112" s="9" t="str">
        <f t="shared" ca="1" si="100"/>
        <v/>
      </c>
      <c r="Z112" s="9" t="e">
        <f t="shared" si="101"/>
        <v>#N/A</v>
      </c>
      <c r="AD112" s="9">
        <f t="shared" si="102"/>
        <v>0</v>
      </c>
      <c r="AG112" s="9">
        <f t="shared" si="103"/>
        <v>0</v>
      </c>
      <c r="AH112" s="9">
        <f t="shared" si="104"/>
        <v>0</v>
      </c>
      <c r="AI112" s="9">
        <f t="shared" si="105"/>
        <v>0</v>
      </c>
      <c r="AL112" s="9">
        <f t="shared" si="106"/>
        <v>0</v>
      </c>
      <c r="AM112" s="9">
        <f t="shared" si="107"/>
        <v>0</v>
      </c>
      <c r="AN112" s="9">
        <f t="shared" si="108"/>
        <v>0</v>
      </c>
      <c r="AQ112" s="9">
        <f t="shared" si="109"/>
        <v>0</v>
      </c>
      <c r="AR112" s="9">
        <f t="shared" si="110"/>
        <v>0</v>
      </c>
      <c r="AS112" s="9">
        <f t="shared" si="111"/>
        <v>0</v>
      </c>
      <c r="AV112" s="9">
        <f t="shared" si="112"/>
        <v>0</v>
      </c>
      <c r="AW112" s="9">
        <f t="shared" si="113"/>
        <v>0</v>
      </c>
      <c r="AY112" s="9" t="e">
        <f t="shared" si="114"/>
        <v>#N/A</v>
      </c>
      <c r="BA112" s="9">
        <f t="shared" si="115"/>
        <v>0</v>
      </c>
      <c r="BB112" s="9">
        <f t="shared" si="116"/>
        <v>0</v>
      </c>
      <c r="BC112" s="9">
        <f t="shared" si="117"/>
        <v>0</v>
      </c>
      <c r="BD112" s="9">
        <f t="shared" si="118"/>
        <v>0</v>
      </c>
      <c r="BE112" s="9">
        <f t="shared" si="119"/>
        <v>0</v>
      </c>
      <c r="BF112" s="9" t="e">
        <f t="shared" si="120"/>
        <v>#N/A</v>
      </c>
      <c r="BG112" s="9" t="e">
        <f t="shared" si="121"/>
        <v>#N/A</v>
      </c>
      <c r="BI112" s="9">
        <f t="shared" si="122"/>
        <v>0</v>
      </c>
      <c r="BJ112" s="9" t="e">
        <f t="shared" si="123"/>
        <v>#N/A</v>
      </c>
      <c r="BK112" s="9" t="e">
        <f t="shared" si="124"/>
        <v>#N/A</v>
      </c>
      <c r="BL112" s="9">
        <f t="shared" si="125"/>
        <v>0</v>
      </c>
      <c r="BM112" s="9">
        <f t="shared" si="126"/>
        <v>0</v>
      </c>
      <c r="BN112" s="9" t="e">
        <f t="shared" ca="1" si="127"/>
        <v>#N/A</v>
      </c>
      <c r="BO112" s="9" t="e">
        <f t="shared" si="128"/>
        <v>#N/A</v>
      </c>
      <c r="BQ112" s="9">
        <f>IF($C112="",0,IF(COUNTIF($C$10:$C112,$C112)=1,0,COLUMN()))</f>
        <v>0</v>
      </c>
      <c r="BR112" s="9" t="e">
        <f t="shared" si="129"/>
        <v>#N/A</v>
      </c>
      <c r="BS112" s="9">
        <f t="shared" si="130"/>
        <v>0</v>
      </c>
      <c r="BU112" s="9" t="e">
        <f t="shared" si="131"/>
        <v>#N/A</v>
      </c>
    </row>
    <row r="113" spans="1:73" ht="30.75" customHeight="1" x14ac:dyDescent="0.15">
      <c r="A113" s="9"/>
      <c r="B113" s="67">
        <v>104</v>
      </c>
      <c r="C113" s="115"/>
      <c r="D113" s="251" t="e">
        <f>VLOOKUP(C113,登録情報女子!$A$2:$O$1030,5,0)</f>
        <v>#N/A</v>
      </c>
      <c r="E113" s="251" t="e">
        <f>VLOOKUP(C113,登録情報女子!$A$2:$O$1030,7,0)</f>
        <v>#N/A</v>
      </c>
      <c r="F113" s="64"/>
      <c r="G113" s="64" t="e">
        <f>VLOOKUP(C113,登録情報女子!$A$2:$O$1030,3,0)</f>
        <v>#N/A</v>
      </c>
      <c r="H113" s="115"/>
      <c r="I113" s="68"/>
      <c r="J113" s="118"/>
      <c r="K113" s="69"/>
      <c r="L113" s="115"/>
      <c r="M113" s="68"/>
      <c r="N113" s="118"/>
      <c r="O113" s="69"/>
      <c r="P113" s="202"/>
      <c r="Q113" s="203"/>
      <c r="R113" s="204"/>
      <c r="S113" s="205"/>
      <c r="T113" s="261"/>
      <c r="U113" s="254"/>
      <c r="V113" s="262"/>
      <c r="X113" s="9" t="str">
        <f t="shared" ca="1" si="99"/>
        <v/>
      </c>
      <c r="Y113" s="9" t="str">
        <f t="shared" ca="1" si="100"/>
        <v/>
      </c>
      <c r="Z113" s="9" t="e">
        <f t="shared" si="101"/>
        <v>#N/A</v>
      </c>
      <c r="AD113" s="9">
        <f t="shared" si="102"/>
        <v>0</v>
      </c>
      <c r="AG113" s="9">
        <f t="shared" si="103"/>
        <v>0</v>
      </c>
      <c r="AH113" s="9">
        <f t="shared" si="104"/>
        <v>0</v>
      </c>
      <c r="AI113" s="9">
        <f t="shared" si="105"/>
        <v>0</v>
      </c>
      <c r="AL113" s="9">
        <f t="shared" si="106"/>
        <v>0</v>
      </c>
      <c r="AM113" s="9">
        <f t="shared" si="107"/>
        <v>0</v>
      </c>
      <c r="AN113" s="9">
        <f t="shared" si="108"/>
        <v>0</v>
      </c>
      <c r="AQ113" s="9">
        <f t="shared" si="109"/>
        <v>0</v>
      </c>
      <c r="AR113" s="9">
        <f t="shared" si="110"/>
        <v>0</v>
      </c>
      <c r="AS113" s="9">
        <f t="shared" si="111"/>
        <v>0</v>
      </c>
      <c r="AV113" s="9">
        <f t="shared" si="112"/>
        <v>0</v>
      </c>
      <c r="AW113" s="9">
        <f t="shared" si="113"/>
        <v>0</v>
      </c>
      <c r="AY113" s="9" t="e">
        <f t="shared" si="114"/>
        <v>#N/A</v>
      </c>
      <c r="BA113" s="9">
        <f t="shared" si="115"/>
        <v>0</v>
      </c>
      <c r="BB113" s="9">
        <f t="shared" si="116"/>
        <v>0</v>
      </c>
      <c r="BC113" s="9">
        <f t="shared" si="117"/>
        <v>0</v>
      </c>
      <c r="BD113" s="9">
        <f t="shared" si="118"/>
        <v>0</v>
      </c>
      <c r="BE113" s="9">
        <f t="shared" si="119"/>
        <v>0</v>
      </c>
      <c r="BF113" s="9" t="e">
        <f t="shared" si="120"/>
        <v>#N/A</v>
      </c>
      <c r="BG113" s="9" t="e">
        <f t="shared" si="121"/>
        <v>#N/A</v>
      </c>
      <c r="BI113" s="9">
        <f t="shared" si="122"/>
        <v>0</v>
      </c>
      <c r="BJ113" s="9" t="e">
        <f t="shared" si="123"/>
        <v>#N/A</v>
      </c>
      <c r="BK113" s="9" t="e">
        <f t="shared" si="124"/>
        <v>#N/A</v>
      </c>
      <c r="BL113" s="9">
        <f t="shared" si="125"/>
        <v>0</v>
      </c>
      <c r="BM113" s="9">
        <f t="shared" si="126"/>
        <v>0</v>
      </c>
      <c r="BN113" s="9" t="e">
        <f t="shared" ca="1" si="127"/>
        <v>#N/A</v>
      </c>
      <c r="BO113" s="9" t="e">
        <f t="shared" si="128"/>
        <v>#N/A</v>
      </c>
      <c r="BQ113" s="9">
        <f>IF($C113="",0,IF(COUNTIF($C$10:$C113,$C113)=1,0,COLUMN()))</f>
        <v>0</v>
      </c>
      <c r="BR113" s="9" t="e">
        <f t="shared" si="129"/>
        <v>#N/A</v>
      </c>
      <c r="BS113" s="9">
        <f t="shared" si="130"/>
        <v>0</v>
      </c>
      <c r="BU113" s="9" t="e">
        <f t="shared" si="131"/>
        <v>#N/A</v>
      </c>
    </row>
    <row r="114" spans="1:73" ht="30.75" customHeight="1" x14ac:dyDescent="0.15">
      <c r="A114" s="9"/>
      <c r="B114" s="67">
        <v>105</v>
      </c>
      <c r="C114" s="115"/>
      <c r="D114" s="251" t="e">
        <f>VLOOKUP(C114,登録情報女子!$A$2:$O$1030,5,0)</f>
        <v>#N/A</v>
      </c>
      <c r="E114" s="251" t="e">
        <f>VLOOKUP(C114,登録情報女子!$A$2:$O$1030,7,0)</f>
        <v>#N/A</v>
      </c>
      <c r="F114" s="64"/>
      <c r="G114" s="64" t="e">
        <f>VLOOKUP(C114,登録情報女子!$A$2:$O$1030,3,0)</f>
        <v>#N/A</v>
      </c>
      <c r="H114" s="115"/>
      <c r="I114" s="68"/>
      <c r="J114" s="118"/>
      <c r="K114" s="69"/>
      <c r="L114" s="115"/>
      <c r="M114" s="68"/>
      <c r="N114" s="118"/>
      <c r="O114" s="69"/>
      <c r="P114" s="202"/>
      <c r="Q114" s="203"/>
      <c r="R114" s="204"/>
      <c r="S114" s="205"/>
      <c r="T114" s="261"/>
      <c r="U114" s="254"/>
      <c r="V114" s="262"/>
      <c r="X114" s="9" t="str">
        <f t="shared" ca="1" si="99"/>
        <v/>
      </c>
      <c r="Y114" s="9" t="str">
        <f t="shared" ca="1" si="100"/>
        <v/>
      </c>
      <c r="Z114" s="9" t="e">
        <f t="shared" si="101"/>
        <v>#N/A</v>
      </c>
      <c r="AD114" s="9">
        <f t="shared" si="102"/>
        <v>0</v>
      </c>
      <c r="AG114" s="9">
        <f t="shared" si="103"/>
        <v>0</v>
      </c>
      <c r="AH114" s="9">
        <f t="shared" si="104"/>
        <v>0</v>
      </c>
      <c r="AI114" s="9">
        <f t="shared" si="105"/>
        <v>0</v>
      </c>
      <c r="AL114" s="9">
        <f t="shared" si="106"/>
        <v>0</v>
      </c>
      <c r="AM114" s="9">
        <f t="shared" si="107"/>
        <v>0</v>
      </c>
      <c r="AN114" s="9">
        <f t="shared" si="108"/>
        <v>0</v>
      </c>
      <c r="AQ114" s="9">
        <f t="shared" si="109"/>
        <v>0</v>
      </c>
      <c r="AR114" s="9">
        <f t="shared" si="110"/>
        <v>0</v>
      </c>
      <c r="AS114" s="9">
        <f t="shared" si="111"/>
        <v>0</v>
      </c>
      <c r="AV114" s="9">
        <f t="shared" si="112"/>
        <v>0</v>
      </c>
      <c r="AW114" s="9">
        <f t="shared" si="113"/>
        <v>0</v>
      </c>
      <c r="AY114" s="9" t="e">
        <f t="shared" si="114"/>
        <v>#N/A</v>
      </c>
      <c r="BA114" s="9">
        <f t="shared" si="115"/>
        <v>0</v>
      </c>
      <c r="BB114" s="9">
        <f t="shared" si="116"/>
        <v>0</v>
      </c>
      <c r="BC114" s="9">
        <f t="shared" si="117"/>
        <v>0</v>
      </c>
      <c r="BD114" s="9">
        <f t="shared" si="118"/>
        <v>0</v>
      </c>
      <c r="BE114" s="9">
        <f t="shared" si="119"/>
        <v>0</v>
      </c>
      <c r="BF114" s="9" t="e">
        <f t="shared" si="120"/>
        <v>#N/A</v>
      </c>
      <c r="BG114" s="9" t="e">
        <f t="shared" si="121"/>
        <v>#N/A</v>
      </c>
      <c r="BI114" s="9">
        <f t="shared" si="122"/>
        <v>0</v>
      </c>
      <c r="BJ114" s="9" t="e">
        <f t="shared" si="123"/>
        <v>#N/A</v>
      </c>
      <c r="BK114" s="9" t="e">
        <f t="shared" si="124"/>
        <v>#N/A</v>
      </c>
      <c r="BL114" s="9">
        <f t="shared" si="125"/>
        <v>0</v>
      </c>
      <c r="BM114" s="9">
        <f t="shared" si="126"/>
        <v>0</v>
      </c>
      <c r="BN114" s="9" t="e">
        <f t="shared" ca="1" si="127"/>
        <v>#N/A</v>
      </c>
      <c r="BO114" s="9" t="e">
        <f t="shared" si="128"/>
        <v>#N/A</v>
      </c>
      <c r="BQ114" s="9">
        <f>IF($C114="",0,IF(COUNTIF($C$10:$C114,$C114)=1,0,COLUMN()))</f>
        <v>0</v>
      </c>
      <c r="BR114" s="9" t="e">
        <f t="shared" si="129"/>
        <v>#N/A</v>
      </c>
      <c r="BS114" s="9">
        <f t="shared" si="130"/>
        <v>0</v>
      </c>
      <c r="BU114" s="9" t="e">
        <f t="shared" si="131"/>
        <v>#N/A</v>
      </c>
    </row>
    <row r="115" spans="1:73" ht="30.75" customHeight="1" x14ac:dyDescent="0.15">
      <c r="A115" s="9"/>
      <c r="B115" s="67">
        <v>106</v>
      </c>
      <c r="C115" s="115"/>
      <c r="D115" s="251" t="e">
        <f>VLOOKUP(C115,登録情報女子!$A$2:$O$1030,5,0)</f>
        <v>#N/A</v>
      </c>
      <c r="E115" s="251" t="e">
        <f>VLOOKUP(C115,登録情報女子!$A$2:$O$1030,7,0)</f>
        <v>#N/A</v>
      </c>
      <c r="F115" s="64"/>
      <c r="G115" s="64" t="e">
        <f>VLOOKUP(C115,登録情報女子!$A$2:$O$1030,3,0)</f>
        <v>#N/A</v>
      </c>
      <c r="H115" s="115"/>
      <c r="I115" s="68"/>
      <c r="J115" s="118"/>
      <c r="K115" s="69"/>
      <c r="L115" s="115"/>
      <c r="M115" s="68"/>
      <c r="N115" s="118"/>
      <c r="O115" s="69"/>
      <c r="P115" s="202"/>
      <c r="Q115" s="203"/>
      <c r="R115" s="204"/>
      <c r="S115" s="205"/>
      <c r="T115" s="261"/>
      <c r="U115" s="254"/>
      <c r="V115" s="262"/>
      <c r="X115" s="9" t="str">
        <f t="shared" ca="1" si="99"/>
        <v/>
      </c>
      <c r="Y115" s="9" t="str">
        <f t="shared" ca="1" si="100"/>
        <v/>
      </c>
      <c r="Z115" s="9" t="e">
        <f t="shared" si="101"/>
        <v>#N/A</v>
      </c>
      <c r="AD115" s="9">
        <f t="shared" si="102"/>
        <v>0</v>
      </c>
      <c r="AG115" s="9">
        <f t="shared" si="103"/>
        <v>0</v>
      </c>
      <c r="AH115" s="9">
        <f t="shared" si="104"/>
        <v>0</v>
      </c>
      <c r="AI115" s="9">
        <f t="shared" si="105"/>
        <v>0</v>
      </c>
      <c r="AL115" s="9">
        <f t="shared" si="106"/>
        <v>0</v>
      </c>
      <c r="AM115" s="9">
        <f t="shared" si="107"/>
        <v>0</v>
      </c>
      <c r="AN115" s="9">
        <f t="shared" si="108"/>
        <v>0</v>
      </c>
      <c r="AQ115" s="9">
        <f t="shared" si="109"/>
        <v>0</v>
      </c>
      <c r="AR115" s="9">
        <f t="shared" si="110"/>
        <v>0</v>
      </c>
      <c r="AS115" s="9">
        <f t="shared" si="111"/>
        <v>0</v>
      </c>
      <c r="AV115" s="9">
        <f t="shared" si="112"/>
        <v>0</v>
      </c>
      <c r="AW115" s="9">
        <f t="shared" si="113"/>
        <v>0</v>
      </c>
      <c r="AY115" s="9" t="e">
        <f t="shared" si="114"/>
        <v>#N/A</v>
      </c>
      <c r="BA115" s="9">
        <f t="shared" si="115"/>
        <v>0</v>
      </c>
      <c r="BB115" s="9">
        <f t="shared" si="116"/>
        <v>0</v>
      </c>
      <c r="BC115" s="9">
        <f t="shared" si="117"/>
        <v>0</v>
      </c>
      <c r="BD115" s="9">
        <f t="shared" si="118"/>
        <v>0</v>
      </c>
      <c r="BE115" s="9">
        <f t="shared" si="119"/>
        <v>0</v>
      </c>
      <c r="BF115" s="9" t="e">
        <f t="shared" si="120"/>
        <v>#N/A</v>
      </c>
      <c r="BG115" s="9" t="e">
        <f t="shared" si="121"/>
        <v>#N/A</v>
      </c>
      <c r="BI115" s="9">
        <f t="shared" si="122"/>
        <v>0</v>
      </c>
      <c r="BJ115" s="9" t="e">
        <f t="shared" si="123"/>
        <v>#N/A</v>
      </c>
      <c r="BK115" s="9" t="e">
        <f t="shared" si="124"/>
        <v>#N/A</v>
      </c>
      <c r="BL115" s="9">
        <f t="shared" si="125"/>
        <v>0</v>
      </c>
      <c r="BM115" s="9">
        <f t="shared" si="126"/>
        <v>0</v>
      </c>
      <c r="BN115" s="9" t="e">
        <f t="shared" ca="1" si="127"/>
        <v>#N/A</v>
      </c>
      <c r="BO115" s="9" t="e">
        <f t="shared" si="128"/>
        <v>#N/A</v>
      </c>
      <c r="BQ115" s="9">
        <f>IF($C115="",0,IF(COUNTIF($C$10:$C115,$C115)=1,0,COLUMN()))</f>
        <v>0</v>
      </c>
      <c r="BR115" s="9" t="e">
        <f t="shared" si="129"/>
        <v>#N/A</v>
      </c>
      <c r="BS115" s="9">
        <f t="shared" si="130"/>
        <v>0</v>
      </c>
      <c r="BU115" s="9" t="e">
        <f t="shared" si="131"/>
        <v>#N/A</v>
      </c>
    </row>
    <row r="116" spans="1:73" ht="30.75" customHeight="1" x14ac:dyDescent="0.15">
      <c r="A116" s="9"/>
      <c r="B116" s="67">
        <v>107</v>
      </c>
      <c r="C116" s="115"/>
      <c r="D116" s="251" t="e">
        <f>VLOOKUP(C116,登録情報女子!$A$2:$O$1030,5,0)</f>
        <v>#N/A</v>
      </c>
      <c r="E116" s="251" t="e">
        <f>VLOOKUP(C116,登録情報女子!$A$2:$O$1030,7,0)</f>
        <v>#N/A</v>
      </c>
      <c r="F116" s="64"/>
      <c r="G116" s="64" t="e">
        <f>VLOOKUP(C116,登録情報女子!$A$2:$O$1030,3,0)</f>
        <v>#N/A</v>
      </c>
      <c r="H116" s="115"/>
      <c r="I116" s="68"/>
      <c r="J116" s="118"/>
      <c r="K116" s="69"/>
      <c r="L116" s="115"/>
      <c r="M116" s="68"/>
      <c r="N116" s="118"/>
      <c r="O116" s="69"/>
      <c r="P116" s="202"/>
      <c r="Q116" s="203"/>
      <c r="R116" s="204"/>
      <c r="S116" s="205"/>
      <c r="T116" s="261"/>
      <c r="U116" s="254"/>
      <c r="V116" s="262"/>
      <c r="X116" s="9" t="str">
        <f t="shared" ca="1" si="99"/>
        <v/>
      </c>
      <c r="Y116" s="9" t="str">
        <f t="shared" ca="1" si="100"/>
        <v/>
      </c>
      <c r="Z116" s="9" t="e">
        <f t="shared" si="101"/>
        <v>#N/A</v>
      </c>
      <c r="AD116" s="9">
        <f t="shared" si="102"/>
        <v>0</v>
      </c>
      <c r="AG116" s="9">
        <f t="shared" si="103"/>
        <v>0</v>
      </c>
      <c r="AH116" s="9">
        <f t="shared" si="104"/>
        <v>0</v>
      </c>
      <c r="AI116" s="9">
        <f t="shared" si="105"/>
        <v>0</v>
      </c>
      <c r="AL116" s="9">
        <f t="shared" si="106"/>
        <v>0</v>
      </c>
      <c r="AM116" s="9">
        <f t="shared" si="107"/>
        <v>0</v>
      </c>
      <c r="AN116" s="9">
        <f t="shared" si="108"/>
        <v>0</v>
      </c>
      <c r="AQ116" s="9">
        <f t="shared" si="109"/>
        <v>0</v>
      </c>
      <c r="AR116" s="9">
        <f t="shared" si="110"/>
        <v>0</v>
      </c>
      <c r="AS116" s="9">
        <f t="shared" si="111"/>
        <v>0</v>
      </c>
      <c r="AV116" s="9">
        <f t="shared" si="112"/>
        <v>0</v>
      </c>
      <c r="AW116" s="9">
        <f t="shared" si="113"/>
        <v>0</v>
      </c>
      <c r="AY116" s="9" t="e">
        <f t="shared" si="114"/>
        <v>#N/A</v>
      </c>
      <c r="BA116" s="9">
        <f t="shared" si="115"/>
        <v>0</v>
      </c>
      <c r="BB116" s="9">
        <f t="shared" si="116"/>
        <v>0</v>
      </c>
      <c r="BC116" s="9">
        <f t="shared" si="117"/>
        <v>0</v>
      </c>
      <c r="BD116" s="9">
        <f t="shared" si="118"/>
        <v>0</v>
      </c>
      <c r="BE116" s="9">
        <f t="shared" si="119"/>
        <v>0</v>
      </c>
      <c r="BF116" s="9" t="e">
        <f t="shared" si="120"/>
        <v>#N/A</v>
      </c>
      <c r="BG116" s="9" t="e">
        <f t="shared" si="121"/>
        <v>#N/A</v>
      </c>
      <c r="BI116" s="9">
        <f t="shared" si="122"/>
        <v>0</v>
      </c>
      <c r="BJ116" s="9" t="e">
        <f t="shared" si="123"/>
        <v>#N/A</v>
      </c>
      <c r="BK116" s="9" t="e">
        <f t="shared" si="124"/>
        <v>#N/A</v>
      </c>
      <c r="BL116" s="9">
        <f t="shared" si="125"/>
        <v>0</v>
      </c>
      <c r="BM116" s="9">
        <f t="shared" si="126"/>
        <v>0</v>
      </c>
      <c r="BN116" s="9" t="e">
        <f t="shared" ca="1" si="127"/>
        <v>#N/A</v>
      </c>
      <c r="BO116" s="9" t="e">
        <f t="shared" si="128"/>
        <v>#N/A</v>
      </c>
      <c r="BQ116" s="9">
        <f>IF($C116="",0,IF(COUNTIF($C$10:$C116,$C116)=1,0,COLUMN()))</f>
        <v>0</v>
      </c>
      <c r="BR116" s="9" t="e">
        <f t="shared" si="129"/>
        <v>#N/A</v>
      </c>
      <c r="BS116" s="9">
        <f t="shared" si="130"/>
        <v>0</v>
      </c>
      <c r="BU116" s="9" t="e">
        <f t="shared" si="131"/>
        <v>#N/A</v>
      </c>
    </row>
    <row r="117" spans="1:73" ht="30.75" customHeight="1" x14ac:dyDescent="0.15">
      <c r="A117" s="9"/>
      <c r="B117" s="67">
        <v>108</v>
      </c>
      <c r="C117" s="115"/>
      <c r="D117" s="251" t="e">
        <f>VLOOKUP(C117,登録情報女子!$A$2:$O$1030,5,0)</f>
        <v>#N/A</v>
      </c>
      <c r="E117" s="251" t="e">
        <f>VLOOKUP(C117,登録情報女子!$A$2:$O$1030,7,0)</f>
        <v>#N/A</v>
      </c>
      <c r="F117" s="64"/>
      <c r="G117" s="64" t="e">
        <f>VLOOKUP(C117,登録情報女子!$A$2:$O$1030,3,0)</f>
        <v>#N/A</v>
      </c>
      <c r="H117" s="115"/>
      <c r="I117" s="68"/>
      <c r="J117" s="118"/>
      <c r="K117" s="69"/>
      <c r="L117" s="115"/>
      <c r="M117" s="68"/>
      <c r="N117" s="118"/>
      <c r="O117" s="69"/>
      <c r="P117" s="202"/>
      <c r="Q117" s="203"/>
      <c r="R117" s="204"/>
      <c r="S117" s="205"/>
      <c r="T117" s="261"/>
      <c r="U117" s="254"/>
      <c r="V117" s="262"/>
      <c r="X117" s="9" t="str">
        <f t="shared" ca="1" si="99"/>
        <v/>
      </c>
      <c r="Y117" s="9" t="str">
        <f t="shared" ca="1" si="100"/>
        <v/>
      </c>
      <c r="Z117" s="9" t="e">
        <f t="shared" si="101"/>
        <v>#N/A</v>
      </c>
      <c r="AD117" s="9">
        <f t="shared" si="102"/>
        <v>0</v>
      </c>
      <c r="AG117" s="9">
        <f t="shared" si="103"/>
        <v>0</v>
      </c>
      <c r="AH117" s="9">
        <f t="shared" si="104"/>
        <v>0</v>
      </c>
      <c r="AI117" s="9">
        <f t="shared" si="105"/>
        <v>0</v>
      </c>
      <c r="AL117" s="9">
        <f t="shared" si="106"/>
        <v>0</v>
      </c>
      <c r="AM117" s="9">
        <f t="shared" si="107"/>
        <v>0</v>
      </c>
      <c r="AN117" s="9">
        <f t="shared" si="108"/>
        <v>0</v>
      </c>
      <c r="AQ117" s="9">
        <f t="shared" si="109"/>
        <v>0</v>
      </c>
      <c r="AR117" s="9">
        <f t="shared" si="110"/>
        <v>0</v>
      </c>
      <c r="AS117" s="9">
        <f t="shared" si="111"/>
        <v>0</v>
      </c>
      <c r="AV117" s="9">
        <f t="shared" si="112"/>
        <v>0</v>
      </c>
      <c r="AW117" s="9">
        <f t="shared" si="113"/>
        <v>0</v>
      </c>
      <c r="AY117" s="9" t="e">
        <f t="shared" si="114"/>
        <v>#N/A</v>
      </c>
      <c r="BA117" s="9">
        <f t="shared" si="115"/>
        <v>0</v>
      </c>
      <c r="BB117" s="9">
        <f t="shared" si="116"/>
        <v>0</v>
      </c>
      <c r="BC117" s="9">
        <f t="shared" si="117"/>
        <v>0</v>
      </c>
      <c r="BD117" s="9">
        <f t="shared" si="118"/>
        <v>0</v>
      </c>
      <c r="BE117" s="9">
        <f t="shared" si="119"/>
        <v>0</v>
      </c>
      <c r="BF117" s="9" t="e">
        <f t="shared" si="120"/>
        <v>#N/A</v>
      </c>
      <c r="BG117" s="9" t="e">
        <f t="shared" si="121"/>
        <v>#N/A</v>
      </c>
      <c r="BI117" s="9">
        <f t="shared" si="122"/>
        <v>0</v>
      </c>
      <c r="BJ117" s="9" t="e">
        <f t="shared" si="123"/>
        <v>#N/A</v>
      </c>
      <c r="BK117" s="9" t="e">
        <f t="shared" si="124"/>
        <v>#N/A</v>
      </c>
      <c r="BL117" s="9">
        <f t="shared" si="125"/>
        <v>0</v>
      </c>
      <c r="BM117" s="9">
        <f t="shared" si="126"/>
        <v>0</v>
      </c>
      <c r="BN117" s="9" t="e">
        <f t="shared" ca="1" si="127"/>
        <v>#N/A</v>
      </c>
      <c r="BO117" s="9" t="e">
        <f t="shared" si="128"/>
        <v>#N/A</v>
      </c>
      <c r="BQ117" s="9">
        <f>IF($C117="",0,IF(COUNTIF($C$10:$C117,$C117)=1,0,COLUMN()))</f>
        <v>0</v>
      </c>
      <c r="BR117" s="9" t="e">
        <f t="shared" si="129"/>
        <v>#N/A</v>
      </c>
      <c r="BS117" s="9">
        <f t="shared" si="130"/>
        <v>0</v>
      </c>
      <c r="BU117" s="9" t="e">
        <f t="shared" si="131"/>
        <v>#N/A</v>
      </c>
    </row>
    <row r="118" spans="1:73" ht="30.75" customHeight="1" x14ac:dyDescent="0.15">
      <c r="A118" s="9"/>
      <c r="B118" s="67">
        <v>109</v>
      </c>
      <c r="C118" s="115"/>
      <c r="D118" s="251" t="e">
        <f>VLOOKUP(C118,登録情報女子!$A$2:$O$1030,5,0)</f>
        <v>#N/A</v>
      </c>
      <c r="E118" s="251" t="e">
        <f>VLOOKUP(C118,登録情報女子!$A$2:$O$1030,7,0)</f>
        <v>#N/A</v>
      </c>
      <c r="F118" s="64"/>
      <c r="G118" s="64" t="e">
        <f>VLOOKUP(C118,登録情報女子!$A$2:$O$1030,3,0)</f>
        <v>#N/A</v>
      </c>
      <c r="H118" s="115"/>
      <c r="I118" s="68"/>
      <c r="J118" s="118"/>
      <c r="K118" s="69"/>
      <c r="L118" s="115"/>
      <c r="M118" s="68"/>
      <c r="N118" s="118"/>
      <c r="O118" s="69"/>
      <c r="P118" s="202"/>
      <c r="Q118" s="203"/>
      <c r="R118" s="204"/>
      <c r="S118" s="205"/>
      <c r="T118" s="261"/>
      <c r="U118" s="254"/>
      <c r="V118" s="262"/>
      <c r="X118" s="9" t="str">
        <f t="shared" ca="1" si="99"/>
        <v/>
      </c>
      <c r="Y118" s="9" t="str">
        <f t="shared" ca="1" si="100"/>
        <v/>
      </c>
      <c r="Z118" s="9" t="e">
        <f t="shared" si="101"/>
        <v>#N/A</v>
      </c>
      <c r="AD118" s="9">
        <f t="shared" si="102"/>
        <v>0</v>
      </c>
      <c r="AG118" s="9">
        <f t="shared" si="103"/>
        <v>0</v>
      </c>
      <c r="AH118" s="9">
        <f t="shared" si="104"/>
        <v>0</v>
      </c>
      <c r="AI118" s="9">
        <f t="shared" si="105"/>
        <v>0</v>
      </c>
      <c r="AL118" s="9">
        <f t="shared" si="106"/>
        <v>0</v>
      </c>
      <c r="AM118" s="9">
        <f t="shared" si="107"/>
        <v>0</v>
      </c>
      <c r="AN118" s="9">
        <f t="shared" si="108"/>
        <v>0</v>
      </c>
      <c r="AQ118" s="9">
        <f t="shared" si="109"/>
        <v>0</v>
      </c>
      <c r="AR118" s="9">
        <f t="shared" si="110"/>
        <v>0</v>
      </c>
      <c r="AS118" s="9">
        <f t="shared" si="111"/>
        <v>0</v>
      </c>
      <c r="AV118" s="9">
        <f t="shared" si="112"/>
        <v>0</v>
      </c>
      <c r="AW118" s="9">
        <f t="shared" si="113"/>
        <v>0</v>
      </c>
      <c r="AY118" s="9" t="e">
        <f t="shared" si="114"/>
        <v>#N/A</v>
      </c>
      <c r="BA118" s="9">
        <f t="shared" si="115"/>
        <v>0</v>
      </c>
      <c r="BB118" s="9">
        <f t="shared" si="116"/>
        <v>0</v>
      </c>
      <c r="BC118" s="9">
        <f t="shared" si="117"/>
        <v>0</v>
      </c>
      <c r="BD118" s="9">
        <f t="shared" si="118"/>
        <v>0</v>
      </c>
      <c r="BE118" s="9">
        <f t="shared" si="119"/>
        <v>0</v>
      </c>
      <c r="BF118" s="9" t="e">
        <f t="shared" si="120"/>
        <v>#N/A</v>
      </c>
      <c r="BG118" s="9" t="e">
        <f t="shared" si="121"/>
        <v>#N/A</v>
      </c>
      <c r="BI118" s="9">
        <f t="shared" si="122"/>
        <v>0</v>
      </c>
      <c r="BJ118" s="9" t="e">
        <f t="shared" si="123"/>
        <v>#N/A</v>
      </c>
      <c r="BK118" s="9" t="e">
        <f t="shared" si="124"/>
        <v>#N/A</v>
      </c>
      <c r="BL118" s="9">
        <f t="shared" si="125"/>
        <v>0</v>
      </c>
      <c r="BM118" s="9">
        <f t="shared" si="126"/>
        <v>0</v>
      </c>
      <c r="BN118" s="9" t="e">
        <f t="shared" ca="1" si="127"/>
        <v>#N/A</v>
      </c>
      <c r="BO118" s="9" t="e">
        <f t="shared" si="128"/>
        <v>#N/A</v>
      </c>
      <c r="BQ118" s="9">
        <f>IF($C118="",0,IF(COUNTIF($C$10:$C118,$C118)=1,0,COLUMN()))</f>
        <v>0</v>
      </c>
      <c r="BR118" s="9" t="e">
        <f t="shared" si="129"/>
        <v>#N/A</v>
      </c>
      <c r="BS118" s="9">
        <f t="shared" si="130"/>
        <v>0</v>
      </c>
      <c r="BU118" s="9" t="e">
        <f t="shared" si="131"/>
        <v>#N/A</v>
      </c>
    </row>
    <row r="119" spans="1:73" ht="30.75" customHeight="1" x14ac:dyDescent="0.15">
      <c r="A119" s="9"/>
      <c r="B119" s="67">
        <v>110</v>
      </c>
      <c r="C119" s="115"/>
      <c r="D119" s="251" t="e">
        <f>VLOOKUP(C119,登録情報女子!$A$2:$O$1030,5,0)</f>
        <v>#N/A</v>
      </c>
      <c r="E119" s="251" t="e">
        <f>VLOOKUP(C119,登録情報女子!$A$2:$O$1030,7,0)</f>
        <v>#N/A</v>
      </c>
      <c r="F119" s="64"/>
      <c r="G119" s="64" t="e">
        <f>VLOOKUP(C119,登録情報女子!$A$2:$O$1030,3,0)</f>
        <v>#N/A</v>
      </c>
      <c r="H119" s="115"/>
      <c r="I119" s="68"/>
      <c r="J119" s="118"/>
      <c r="K119" s="69"/>
      <c r="L119" s="115"/>
      <c r="M119" s="68"/>
      <c r="N119" s="118"/>
      <c r="O119" s="69"/>
      <c r="P119" s="202"/>
      <c r="Q119" s="203"/>
      <c r="R119" s="204"/>
      <c r="S119" s="205"/>
      <c r="T119" s="261"/>
      <c r="U119" s="254"/>
      <c r="V119" s="262"/>
      <c r="X119" s="9" t="str">
        <f t="shared" ca="1" si="99"/>
        <v/>
      </c>
      <c r="Y119" s="9" t="str">
        <f t="shared" ca="1" si="100"/>
        <v/>
      </c>
      <c r="Z119" s="9" t="e">
        <f t="shared" si="101"/>
        <v>#N/A</v>
      </c>
      <c r="AD119" s="9">
        <f t="shared" si="102"/>
        <v>0</v>
      </c>
      <c r="AG119" s="9">
        <f t="shared" si="103"/>
        <v>0</v>
      </c>
      <c r="AH119" s="9">
        <f t="shared" si="104"/>
        <v>0</v>
      </c>
      <c r="AI119" s="9">
        <f t="shared" si="105"/>
        <v>0</v>
      </c>
      <c r="AL119" s="9">
        <f t="shared" si="106"/>
        <v>0</v>
      </c>
      <c r="AM119" s="9">
        <f t="shared" si="107"/>
        <v>0</v>
      </c>
      <c r="AN119" s="9">
        <f t="shared" si="108"/>
        <v>0</v>
      </c>
      <c r="AQ119" s="9">
        <f t="shared" si="109"/>
        <v>0</v>
      </c>
      <c r="AR119" s="9">
        <f t="shared" si="110"/>
        <v>0</v>
      </c>
      <c r="AS119" s="9">
        <f t="shared" si="111"/>
        <v>0</v>
      </c>
      <c r="AV119" s="9">
        <f t="shared" si="112"/>
        <v>0</v>
      </c>
      <c r="AW119" s="9">
        <f t="shared" si="113"/>
        <v>0</v>
      </c>
      <c r="AY119" s="9" t="e">
        <f t="shared" si="114"/>
        <v>#N/A</v>
      </c>
      <c r="BA119" s="9">
        <f t="shared" si="115"/>
        <v>0</v>
      </c>
      <c r="BB119" s="9">
        <f t="shared" si="116"/>
        <v>0</v>
      </c>
      <c r="BC119" s="9">
        <f t="shared" si="117"/>
        <v>0</v>
      </c>
      <c r="BD119" s="9">
        <f t="shared" si="118"/>
        <v>0</v>
      </c>
      <c r="BE119" s="9">
        <f t="shared" si="119"/>
        <v>0</v>
      </c>
      <c r="BF119" s="9" t="e">
        <f t="shared" si="120"/>
        <v>#N/A</v>
      </c>
      <c r="BG119" s="9" t="e">
        <f t="shared" si="121"/>
        <v>#N/A</v>
      </c>
      <c r="BI119" s="9">
        <f t="shared" si="122"/>
        <v>0</v>
      </c>
      <c r="BJ119" s="9" t="e">
        <f t="shared" si="123"/>
        <v>#N/A</v>
      </c>
      <c r="BK119" s="9" t="e">
        <f t="shared" si="124"/>
        <v>#N/A</v>
      </c>
      <c r="BL119" s="9">
        <f t="shared" si="125"/>
        <v>0</v>
      </c>
      <c r="BM119" s="9">
        <f t="shared" si="126"/>
        <v>0</v>
      </c>
      <c r="BN119" s="9" t="e">
        <f t="shared" ca="1" si="127"/>
        <v>#N/A</v>
      </c>
      <c r="BO119" s="9" t="e">
        <f t="shared" si="128"/>
        <v>#N/A</v>
      </c>
      <c r="BQ119" s="9">
        <f>IF($C119="",0,IF(COUNTIF($C$10:$C119,$C119)=1,0,COLUMN()))</f>
        <v>0</v>
      </c>
      <c r="BR119" s="9" t="e">
        <f t="shared" si="129"/>
        <v>#N/A</v>
      </c>
      <c r="BS119" s="9">
        <f t="shared" si="130"/>
        <v>0</v>
      </c>
      <c r="BU119" s="9" t="e">
        <f t="shared" si="131"/>
        <v>#N/A</v>
      </c>
    </row>
    <row r="120" spans="1:73" ht="30.75" customHeight="1" x14ac:dyDescent="0.15">
      <c r="A120" s="9"/>
      <c r="B120" s="67">
        <v>111</v>
      </c>
      <c r="C120" s="115"/>
      <c r="D120" s="251" t="e">
        <f>VLOOKUP(C120,登録情報女子!$A$2:$O$1030,5,0)</f>
        <v>#N/A</v>
      </c>
      <c r="E120" s="251" t="e">
        <f>VLOOKUP(C120,登録情報女子!$A$2:$O$1030,7,0)</f>
        <v>#N/A</v>
      </c>
      <c r="F120" s="64"/>
      <c r="G120" s="64" t="e">
        <f>VLOOKUP(C120,登録情報女子!$A$2:$O$1030,3,0)</f>
        <v>#N/A</v>
      </c>
      <c r="H120" s="115"/>
      <c r="I120" s="68"/>
      <c r="J120" s="118"/>
      <c r="K120" s="69"/>
      <c r="L120" s="115"/>
      <c r="M120" s="68"/>
      <c r="N120" s="118"/>
      <c r="O120" s="69"/>
      <c r="P120" s="202"/>
      <c r="Q120" s="203"/>
      <c r="R120" s="204"/>
      <c r="S120" s="205"/>
      <c r="T120" s="261"/>
      <c r="U120" s="254"/>
      <c r="V120" s="262"/>
      <c r="X120" s="9" t="str">
        <f t="shared" ca="1" si="99"/>
        <v/>
      </c>
      <c r="Y120" s="9" t="str">
        <f t="shared" ca="1" si="100"/>
        <v/>
      </c>
      <c r="Z120" s="9" t="e">
        <f t="shared" si="101"/>
        <v>#N/A</v>
      </c>
      <c r="AD120" s="9">
        <f t="shared" si="102"/>
        <v>0</v>
      </c>
      <c r="AG120" s="9">
        <f t="shared" si="103"/>
        <v>0</v>
      </c>
      <c r="AH120" s="9">
        <f t="shared" si="104"/>
        <v>0</v>
      </c>
      <c r="AI120" s="9">
        <f t="shared" si="105"/>
        <v>0</v>
      </c>
      <c r="AL120" s="9">
        <f t="shared" si="106"/>
        <v>0</v>
      </c>
      <c r="AM120" s="9">
        <f t="shared" si="107"/>
        <v>0</v>
      </c>
      <c r="AN120" s="9">
        <f t="shared" si="108"/>
        <v>0</v>
      </c>
      <c r="AQ120" s="9">
        <f t="shared" si="109"/>
        <v>0</v>
      </c>
      <c r="AR120" s="9">
        <f t="shared" si="110"/>
        <v>0</v>
      </c>
      <c r="AS120" s="9">
        <f t="shared" si="111"/>
        <v>0</v>
      </c>
      <c r="AV120" s="9">
        <f t="shared" si="112"/>
        <v>0</v>
      </c>
      <c r="AW120" s="9">
        <f t="shared" si="113"/>
        <v>0</v>
      </c>
      <c r="AY120" s="9" t="e">
        <f t="shared" si="114"/>
        <v>#N/A</v>
      </c>
      <c r="BA120" s="9">
        <f t="shared" si="115"/>
        <v>0</v>
      </c>
      <c r="BB120" s="9">
        <f t="shared" si="116"/>
        <v>0</v>
      </c>
      <c r="BC120" s="9">
        <f t="shared" si="117"/>
        <v>0</v>
      </c>
      <c r="BD120" s="9">
        <f t="shared" si="118"/>
        <v>0</v>
      </c>
      <c r="BE120" s="9">
        <f t="shared" si="119"/>
        <v>0</v>
      </c>
      <c r="BF120" s="9" t="e">
        <f t="shared" si="120"/>
        <v>#N/A</v>
      </c>
      <c r="BG120" s="9" t="e">
        <f t="shared" si="121"/>
        <v>#N/A</v>
      </c>
      <c r="BI120" s="9">
        <f t="shared" si="122"/>
        <v>0</v>
      </c>
      <c r="BJ120" s="9" t="e">
        <f t="shared" si="123"/>
        <v>#N/A</v>
      </c>
      <c r="BK120" s="9" t="e">
        <f t="shared" si="124"/>
        <v>#N/A</v>
      </c>
      <c r="BL120" s="9">
        <f t="shared" si="125"/>
        <v>0</v>
      </c>
      <c r="BM120" s="9">
        <f t="shared" si="126"/>
        <v>0</v>
      </c>
      <c r="BN120" s="9" t="e">
        <f t="shared" ca="1" si="127"/>
        <v>#N/A</v>
      </c>
      <c r="BO120" s="9" t="e">
        <f t="shared" si="128"/>
        <v>#N/A</v>
      </c>
      <c r="BQ120" s="9">
        <f>IF($C120="",0,IF(COUNTIF($C$10:$C120,$C120)=1,0,COLUMN()))</f>
        <v>0</v>
      </c>
      <c r="BR120" s="9" t="e">
        <f t="shared" si="129"/>
        <v>#N/A</v>
      </c>
      <c r="BS120" s="9">
        <f t="shared" si="130"/>
        <v>0</v>
      </c>
      <c r="BU120" s="9" t="e">
        <f t="shared" si="131"/>
        <v>#N/A</v>
      </c>
    </row>
    <row r="121" spans="1:73" ht="30.75" customHeight="1" x14ac:dyDescent="0.15">
      <c r="A121" s="9"/>
      <c r="B121" s="67">
        <v>112</v>
      </c>
      <c r="C121" s="115"/>
      <c r="D121" s="251" t="e">
        <f>VLOOKUP(C121,登録情報女子!$A$2:$O$1030,5,0)</f>
        <v>#N/A</v>
      </c>
      <c r="E121" s="251" t="e">
        <f>VLOOKUP(C121,登録情報女子!$A$2:$O$1030,7,0)</f>
        <v>#N/A</v>
      </c>
      <c r="F121" s="64"/>
      <c r="G121" s="64" t="e">
        <f>VLOOKUP(C121,登録情報女子!$A$2:$O$1030,3,0)</f>
        <v>#N/A</v>
      </c>
      <c r="H121" s="115"/>
      <c r="I121" s="68"/>
      <c r="J121" s="118"/>
      <c r="K121" s="69"/>
      <c r="L121" s="115"/>
      <c r="M121" s="68"/>
      <c r="N121" s="118"/>
      <c r="O121" s="69"/>
      <c r="P121" s="202"/>
      <c r="Q121" s="203"/>
      <c r="R121" s="204"/>
      <c r="S121" s="205"/>
      <c r="T121" s="261"/>
      <c r="U121" s="254"/>
      <c r="V121" s="262"/>
      <c r="X121" s="9" t="str">
        <f t="shared" ca="1" si="99"/>
        <v/>
      </c>
      <c r="Y121" s="9" t="str">
        <f t="shared" ca="1" si="100"/>
        <v/>
      </c>
      <c r="Z121" s="9" t="e">
        <f t="shared" si="101"/>
        <v>#N/A</v>
      </c>
      <c r="AD121" s="9">
        <f t="shared" si="102"/>
        <v>0</v>
      </c>
      <c r="AG121" s="9">
        <f t="shared" si="103"/>
        <v>0</v>
      </c>
      <c r="AH121" s="9">
        <f t="shared" si="104"/>
        <v>0</v>
      </c>
      <c r="AI121" s="9">
        <f t="shared" si="105"/>
        <v>0</v>
      </c>
      <c r="AL121" s="9">
        <f t="shared" si="106"/>
        <v>0</v>
      </c>
      <c r="AM121" s="9">
        <f t="shared" si="107"/>
        <v>0</v>
      </c>
      <c r="AN121" s="9">
        <f t="shared" si="108"/>
        <v>0</v>
      </c>
      <c r="AQ121" s="9">
        <f t="shared" si="109"/>
        <v>0</v>
      </c>
      <c r="AR121" s="9">
        <f t="shared" si="110"/>
        <v>0</v>
      </c>
      <c r="AS121" s="9">
        <f t="shared" si="111"/>
        <v>0</v>
      </c>
      <c r="AV121" s="9">
        <f t="shared" si="112"/>
        <v>0</v>
      </c>
      <c r="AW121" s="9">
        <f t="shared" si="113"/>
        <v>0</v>
      </c>
      <c r="AY121" s="9" t="e">
        <f t="shared" si="114"/>
        <v>#N/A</v>
      </c>
      <c r="BA121" s="9">
        <f t="shared" si="115"/>
        <v>0</v>
      </c>
      <c r="BB121" s="9">
        <f t="shared" si="116"/>
        <v>0</v>
      </c>
      <c r="BC121" s="9">
        <f t="shared" si="117"/>
        <v>0</v>
      </c>
      <c r="BD121" s="9">
        <f t="shared" si="118"/>
        <v>0</v>
      </c>
      <c r="BE121" s="9">
        <f t="shared" si="119"/>
        <v>0</v>
      </c>
      <c r="BF121" s="9" t="e">
        <f t="shared" si="120"/>
        <v>#N/A</v>
      </c>
      <c r="BG121" s="9" t="e">
        <f t="shared" si="121"/>
        <v>#N/A</v>
      </c>
      <c r="BI121" s="9">
        <f t="shared" si="122"/>
        <v>0</v>
      </c>
      <c r="BJ121" s="9" t="e">
        <f t="shared" si="123"/>
        <v>#N/A</v>
      </c>
      <c r="BK121" s="9" t="e">
        <f t="shared" si="124"/>
        <v>#N/A</v>
      </c>
      <c r="BL121" s="9">
        <f t="shared" si="125"/>
        <v>0</v>
      </c>
      <c r="BM121" s="9">
        <f t="shared" si="126"/>
        <v>0</v>
      </c>
      <c r="BN121" s="9" t="e">
        <f t="shared" ca="1" si="127"/>
        <v>#N/A</v>
      </c>
      <c r="BO121" s="9" t="e">
        <f t="shared" si="128"/>
        <v>#N/A</v>
      </c>
      <c r="BQ121" s="9">
        <f>IF($C121="",0,IF(COUNTIF($C$10:$C121,$C121)=1,0,COLUMN()))</f>
        <v>0</v>
      </c>
      <c r="BR121" s="9" t="e">
        <f t="shared" si="129"/>
        <v>#N/A</v>
      </c>
      <c r="BS121" s="9">
        <f t="shared" si="130"/>
        <v>0</v>
      </c>
      <c r="BU121" s="9" t="e">
        <f t="shared" si="131"/>
        <v>#N/A</v>
      </c>
    </row>
    <row r="122" spans="1:73" ht="30.75" customHeight="1" x14ac:dyDescent="0.15">
      <c r="A122" s="9"/>
      <c r="B122" s="67">
        <v>113</v>
      </c>
      <c r="C122" s="115"/>
      <c r="D122" s="251" t="e">
        <f>VLOOKUP(C122,登録情報女子!$A$2:$O$1030,5,0)</f>
        <v>#N/A</v>
      </c>
      <c r="E122" s="251" t="e">
        <f>VLOOKUP(C122,登録情報女子!$A$2:$O$1030,7,0)</f>
        <v>#N/A</v>
      </c>
      <c r="F122" s="64"/>
      <c r="G122" s="64" t="e">
        <f>VLOOKUP(C122,登録情報女子!$A$2:$O$1030,3,0)</f>
        <v>#N/A</v>
      </c>
      <c r="H122" s="115"/>
      <c r="I122" s="68"/>
      <c r="J122" s="118"/>
      <c r="K122" s="69"/>
      <c r="L122" s="115"/>
      <c r="M122" s="68"/>
      <c r="N122" s="118"/>
      <c r="O122" s="69"/>
      <c r="P122" s="202"/>
      <c r="Q122" s="203"/>
      <c r="R122" s="204"/>
      <c r="S122" s="205"/>
      <c r="T122" s="261"/>
      <c r="U122" s="254"/>
      <c r="V122" s="262"/>
      <c r="X122" s="9" t="str">
        <f t="shared" ca="1" si="99"/>
        <v/>
      </c>
      <c r="Y122" s="9" t="str">
        <f t="shared" ca="1" si="100"/>
        <v/>
      </c>
      <c r="Z122" s="9" t="e">
        <f t="shared" si="101"/>
        <v>#N/A</v>
      </c>
      <c r="AD122" s="9">
        <f t="shared" si="102"/>
        <v>0</v>
      </c>
      <c r="AG122" s="9">
        <f t="shared" si="103"/>
        <v>0</v>
      </c>
      <c r="AH122" s="9">
        <f t="shared" si="104"/>
        <v>0</v>
      </c>
      <c r="AI122" s="9">
        <f t="shared" si="105"/>
        <v>0</v>
      </c>
      <c r="AL122" s="9">
        <f t="shared" si="106"/>
        <v>0</v>
      </c>
      <c r="AM122" s="9">
        <f t="shared" si="107"/>
        <v>0</v>
      </c>
      <c r="AN122" s="9">
        <f t="shared" si="108"/>
        <v>0</v>
      </c>
      <c r="AQ122" s="9">
        <f t="shared" si="109"/>
        <v>0</v>
      </c>
      <c r="AR122" s="9">
        <f t="shared" si="110"/>
        <v>0</v>
      </c>
      <c r="AS122" s="9">
        <f t="shared" si="111"/>
        <v>0</v>
      </c>
      <c r="AV122" s="9">
        <f t="shared" si="112"/>
        <v>0</v>
      </c>
      <c r="AW122" s="9">
        <f t="shared" si="113"/>
        <v>0</v>
      </c>
      <c r="AY122" s="9" t="e">
        <f t="shared" si="114"/>
        <v>#N/A</v>
      </c>
      <c r="BA122" s="9">
        <f t="shared" si="115"/>
        <v>0</v>
      </c>
      <c r="BB122" s="9">
        <f t="shared" si="116"/>
        <v>0</v>
      </c>
      <c r="BC122" s="9">
        <f t="shared" si="117"/>
        <v>0</v>
      </c>
      <c r="BD122" s="9">
        <f t="shared" si="118"/>
        <v>0</v>
      </c>
      <c r="BE122" s="9">
        <f t="shared" si="119"/>
        <v>0</v>
      </c>
      <c r="BF122" s="9" t="e">
        <f t="shared" si="120"/>
        <v>#N/A</v>
      </c>
      <c r="BG122" s="9" t="e">
        <f t="shared" si="121"/>
        <v>#N/A</v>
      </c>
      <c r="BI122" s="9">
        <f t="shared" si="122"/>
        <v>0</v>
      </c>
      <c r="BJ122" s="9" t="e">
        <f t="shared" si="123"/>
        <v>#N/A</v>
      </c>
      <c r="BK122" s="9" t="e">
        <f t="shared" si="124"/>
        <v>#N/A</v>
      </c>
      <c r="BL122" s="9">
        <f t="shared" si="125"/>
        <v>0</v>
      </c>
      <c r="BM122" s="9">
        <f t="shared" si="126"/>
        <v>0</v>
      </c>
      <c r="BN122" s="9" t="e">
        <f t="shared" ca="1" si="127"/>
        <v>#N/A</v>
      </c>
      <c r="BO122" s="9" t="e">
        <f t="shared" si="128"/>
        <v>#N/A</v>
      </c>
      <c r="BQ122" s="9">
        <f>IF($C122="",0,IF(COUNTIF($C$10:$C122,$C122)=1,0,COLUMN()))</f>
        <v>0</v>
      </c>
      <c r="BR122" s="9" t="e">
        <f t="shared" si="129"/>
        <v>#N/A</v>
      </c>
      <c r="BS122" s="9">
        <f t="shared" si="130"/>
        <v>0</v>
      </c>
      <c r="BU122" s="9" t="e">
        <f t="shared" si="131"/>
        <v>#N/A</v>
      </c>
    </row>
    <row r="123" spans="1:73" ht="30.75" customHeight="1" x14ac:dyDescent="0.15">
      <c r="A123" s="9"/>
      <c r="B123" s="67">
        <v>114</v>
      </c>
      <c r="C123" s="115"/>
      <c r="D123" s="251" t="e">
        <f>VLOOKUP(C123,登録情報女子!$A$2:$O$1030,5,0)</f>
        <v>#N/A</v>
      </c>
      <c r="E123" s="251" t="e">
        <f>VLOOKUP(C123,登録情報女子!$A$2:$O$1030,7,0)</f>
        <v>#N/A</v>
      </c>
      <c r="F123" s="64"/>
      <c r="G123" s="64" t="e">
        <f>VLOOKUP(C123,登録情報女子!$A$2:$O$1030,3,0)</f>
        <v>#N/A</v>
      </c>
      <c r="H123" s="115"/>
      <c r="I123" s="68"/>
      <c r="J123" s="118"/>
      <c r="K123" s="69"/>
      <c r="L123" s="115"/>
      <c r="M123" s="68"/>
      <c r="N123" s="118"/>
      <c r="O123" s="69"/>
      <c r="P123" s="202"/>
      <c r="Q123" s="203"/>
      <c r="R123" s="204"/>
      <c r="S123" s="205"/>
      <c r="T123" s="261"/>
      <c r="U123" s="254"/>
      <c r="V123" s="262"/>
      <c r="X123" s="9" t="str">
        <f t="shared" ca="1" si="99"/>
        <v/>
      </c>
      <c r="Y123" s="9" t="str">
        <f t="shared" ca="1" si="100"/>
        <v/>
      </c>
      <c r="Z123" s="9" t="e">
        <f t="shared" si="101"/>
        <v>#N/A</v>
      </c>
      <c r="AD123" s="9">
        <f t="shared" si="102"/>
        <v>0</v>
      </c>
      <c r="AG123" s="9">
        <f t="shared" si="103"/>
        <v>0</v>
      </c>
      <c r="AH123" s="9">
        <f t="shared" si="104"/>
        <v>0</v>
      </c>
      <c r="AI123" s="9">
        <f t="shared" si="105"/>
        <v>0</v>
      </c>
      <c r="AL123" s="9">
        <f t="shared" si="106"/>
        <v>0</v>
      </c>
      <c r="AM123" s="9">
        <f t="shared" si="107"/>
        <v>0</v>
      </c>
      <c r="AN123" s="9">
        <f t="shared" si="108"/>
        <v>0</v>
      </c>
      <c r="AQ123" s="9">
        <f t="shared" si="109"/>
        <v>0</v>
      </c>
      <c r="AR123" s="9">
        <f t="shared" si="110"/>
        <v>0</v>
      </c>
      <c r="AS123" s="9">
        <f t="shared" si="111"/>
        <v>0</v>
      </c>
      <c r="AV123" s="9">
        <f t="shared" si="112"/>
        <v>0</v>
      </c>
      <c r="AW123" s="9">
        <f t="shared" si="113"/>
        <v>0</v>
      </c>
      <c r="AY123" s="9" t="e">
        <f t="shared" si="114"/>
        <v>#N/A</v>
      </c>
      <c r="BA123" s="9">
        <f t="shared" si="115"/>
        <v>0</v>
      </c>
      <c r="BB123" s="9">
        <f t="shared" si="116"/>
        <v>0</v>
      </c>
      <c r="BC123" s="9">
        <f t="shared" si="117"/>
        <v>0</v>
      </c>
      <c r="BD123" s="9">
        <f t="shared" si="118"/>
        <v>0</v>
      </c>
      <c r="BE123" s="9">
        <f t="shared" si="119"/>
        <v>0</v>
      </c>
      <c r="BF123" s="9" t="e">
        <f t="shared" si="120"/>
        <v>#N/A</v>
      </c>
      <c r="BG123" s="9" t="e">
        <f t="shared" si="121"/>
        <v>#N/A</v>
      </c>
      <c r="BI123" s="9">
        <f t="shared" si="122"/>
        <v>0</v>
      </c>
      <c r="BJ123" s="9" t="e">
        <f t="shared" si="123"/>
        <v>#N/A</v>
      </c>
      <c r="BK123" s="9" t="e">
        <f t="shared" si="124"/>
        <v>#N/A</v>
      </c>
      <c r="BL123" s="9">
        <f t="shared" si="125"/>
        <v>0</v>
      </c>
      <c r="BM123" s="9">
        <f t="shared" si="126"/>
        <v>0</v>
      </c>
      <c r="BN123" s="9" t="e">
        <f t="shared" ca="1" si="127"/>
        <v>#N/A</v>
      </c>
      <c r="BO123" s="9" t="e">
        <f t="shared" si="128"/>
        <v>#N/A</v>
      </c>
      <c r="BQ123" s="9">
        <f>IF($C123="",0,IF(COUNTIF($C$10:$C123,$C123)=1,0,COLUMN()))</f>
        <v>0</v>
      </c>
      <c r="BR123" s="9" t="e">
        <f t="shared" si="129"/>
        <v>#N/A</v>
      </c>
      <c r="BS123" s="9">
        <f t="shared" si="130"/>
        <v>0</v>
      </c>
      <c r="BU123" s="9" t="e">
        <f t="shared" si="131"/>
        <v>#N/A</v>
      </c>
    </row>
    <row r="124" spans="1:73" ht="30.75" customHeight="1" x14ac:dyDescent="0.15">
      <c r="A124" s="9"/>
      <c r="B124" s="67">
        <v>115</v>
      </c>
      <c r="C124" s="115"/>
      <c r="D124" s="251" t="e">
        <f>VLOOKUP(C124,登録情報女子!$A$2:$O$1030,5,0)</f>
        <v>#N/A</v>
      </c>
      <c r="E124" s="251" t="e">
        <f>VLOOKUP(C124,登録情報女子!$A$2:$O$1030,7,0)</f>
        <v>#N/A</v>
      </c>
      <c r="F124" s="64"/>
      <c r="G124" s="64" t="e">
        <f>VLOOKUP(C124,登録情報女子!$A$2:$O$1030,3,0)</f>
        <v>#N/A</v>
      </c>
      <c r="H124" s="115"/>
      <c r="I124" s="68"/>
      <c r="J124" s="118"/>
      <c r="K124" s="69"/>
      <c r="L124" s="115"/>
      <c r="M124" s="68"/>
      <c r="N124" s="118"/>
      <c r="O124" s="69"/>
      <c r="P124" s="202"/>
      <c r="Q124" s="203"/>
      <c r="R124" s="204"/>
      <c r="S124" s="205"/>
      <c r="T124" s="261"/>
      <c r="U124" s="254"/>
      <c r="V124" s="262"/>
      <c r="X124" s="9" t="str">
        <f t="shared" ca="1" si="99"/>
        <v/>
      </c>
      <c r="Y124" s="9" t="str">
        <f t="shared" ca="1" si="100"/>
        <v/>
      </c>
      <c r="Z124" s="9" t="e">
        <f t="shared" si="101"/>
        <v>#N/A</v>
      </c>
      <c r="AD124" s="9">
        <f t="shared" si="102"/>
        <v>0</v>
      </c>
      <c r="AG124" s="9">
        <f t="shared" si="103"/>
        <v>0</v>
      </c>
      <c r="AH124" s="9">
        <f t="shared" si="104"/>
        <v>0</v>
      </c>
      <c r="AI124" s="9">
        <f t="shared" si="105"/>
        <v>0</v>
      </c>
      <c r="AL124" s="9">
        <f t="shared" si="106"/>
        <v>0</v>
      </c>
      <c r="AM124" s="9">
        <f t="shared" si="107"/>
        <v>0</v>
      </c>
      <c r="AN124" s="9">
        <f t="shared" si="108"/>
        <v>0</v>
      </c>
      <c r="AQ124" s="9">
        <f t="shared" si="109"/>
        <v>0</v>
      </c>
      <c r="AR124" s="9">
        <f t="shared" si="110"/>
        <v>0</v>
      </c>
      <c r="AS124" s="9">
        <f t="shared" si="111"/>
        <v>0</v>
      </c>
      <c r="AV124" s="9">
        <f t="shared" si="112"/>
        <v>0</v>
      </c>
      <c r="AW124" s="9">
        <f t="shared" si="113"/>
        <v>0</v>
      </c>
      <c r="AY124" s="9" t="e">
        <f t="shared" si="114"/>
        <v>#N/A</v>
      </c>
      <c r="BA124" s="9">
        <f t="shared" si="115"/>
        <v>0</v>
      </c>
      <c r="BB124" s="9">
        <f t="shared" si="116"/>
        <v>0</v>
      </c>
      <c r="BC124" s="9">
        <f t="shared" si="117"/>
        <v>0</v>
      </c>
      <c r="BD124" s="9">
        <f t="shared" si="118"/>
        <v>0</v>
      </c>
      <c r="BE124" s="9">
        <f t="shared" si="119"/>
        <v>0</v>
      </c>
      <c r="BF124" s="9" t="e">
        <f t="shared" si="120"/>
        <v>#N/A</v>
      </c>
      <c r="BG124" s="9" t="e">
        <f t="shared" si="121"/>
        <v>#N/A</v>
      </c>
      <c r="BI124" s="9">
        <f t="shared" si="122"/>
        <v>0</v>
      </c>
      <c r="BJ124" s="9" t="e">
        <f t="shared" si="123"/>
        <v>#N/A</v>
      </c>
      <c r="BK124" s="9" t="e">
        <f t="shared" si="124"/>
        <v>#N/A</v>
      </c>
      <c r="BL124" s="9">
        <f t="shared" si="125"/>
        <v>0</v>
      </c>
      <c r="BM124" s="9">
        <f t="shared" si="126"/>
        <v>0</v>
      </c>
      <c r="BN124" s="9" t="e">
        <f t="shared" ca="1" si="127"/>
        <v>#N/A</v>
      </c>
      <c r="BO124" s="9" t="e">
        <f t="shared" si="128"/>
        <v>#N/A</v>
      </c>
      <c r="BQ124" s="9">
        <f>IF($C124="",0,IF(COUNTIF($C$10:$C124,$C124)=1,0,COLUMN()))</f>
        <v>0</v>
      </c>
      <c r="BR124" s="9" t="e">
        <f t="shared" si="129"/>
        <v>#N/A</v>
      </c>
      <c r="BS124" s="9">
        <f t="shared" si="130"/>
        <v>0</v>
      </c>
      <c r="BU124" s="9" t="e">
        <f t="shared" si="131"/>
        <v>#N/A</v>
      </c>
    </row>
    <row r="125" spans="1:73" ht="30.75" customHeight="1" x14ac:dyDescent="0.15">
      <c r="A125" s="9"/>
      <c r="B125" s="67">
        <v>116</v>
      </c>
      <c r="C125" s="115"/>
      <c r="D125" s="251" t="e">
        <f>VLOOKUP(C125,登録情報女子!$A$2:$O$1030,5,0)</f>
        <v>#N/A</v>
      </c>
      <c r="E125" s="251" t="e">
        <f>VLOOKUP(C125,登録情報女子!$A$2:$O$1030,7,0)</f>
        <v>#N/A</v>
      </c>
      <c r="F125" s="64"/>
      <c r="G125" s="64" t="e">
        <f>VLOOKUP(C125,登録情報女子!$A$2:$O$1030,3,0)</f>
        <v>#N/A</v>
      </c>
      <c r="H125" s="115"/>
      <c r="I125" s="68"/>
      <c r="J125" s="118"/>
      <c r="K125" s="69"/>
      <c r="L125" s="115"/>
      <c r="M125" s="68"/>
      <c r="N125" s="118"/>
      <c r="O125" s="69"/>
      <c r="P125" s="202"/>
      <c r="Q125" s="203"/>
      <c r="R125" s="204"/>
      <c r="S125" s="205"/>
      <c r="T125" s="261"/>
      <c r="U125" s="254"/>
      <c r="V125" s="262"/>
      <c r="X125" s="9" t="str">
        <f t="shared" ca="1" si="99"/>
        <v/>
      </c>
      <c r="Y125" s="9" t="str">
        <f t="shared" ca="1" si="100"/>
        <v/>
      </c>
      <c r="Z125" s="9" t="e">
        <f t="shared" si="101"/>
        <v>#N/A</v>
      </c>
      <c r="AD125" s="9">
        <f t="shared" si="102"/>
        <v>0</v>
      </c>
      <c r="AG125" s="9">
        <f t="shared" si="103"/>
        <v>0</v>
      </c>
      <c r="AH125" s="9">
        <f t="shared" si="104"/>
        <v>0</v>
      </c>
      <c r="AI125" s="9">
        <f t="shared" si="105"/>
        <v>0</v>
      </c>
      <c r="AL125" s="9">
        <f t="shared" si="106"/>
        <v>0</v>
      </c>
      <c r="AM125" s="9">
        <f t="shared" si="107"/>
        <v>0</v>
      </c>
      <c r="AN125" s="9">
        <f t="shared" si="108"/>
        <v>0</v>
      </c>
      <c r="AQ125" s="9">
        <f t="shared" si="109"/>
        <v>0</v>
      </c>
      <c r="AR125" s="9">
        <f t="shared" si="110"/>
        <v>0</v>
      </c>
      <c r="AS125" s="9">
        <f t="shared" si="111"/>
        <v>0</v>
      </c>
      <c r="AV125" s="9">
        <f t="shared" si="112"/>
        <v>0</v>
      </c>
      <c r="AW125" s="9">
        <f t="shared" si="113"/>
        <v>0</v>
      </c>
      <c r="AY125" s="9" t="e">
        <f t="shared" si="114"/>
        <v>#N/A</v>
      </c>
      <c r="BA125" s="9">
        <f t="shared" si="115"/>
        <v>0</v>
      </c>
      <c r="BB125" s="9">
        <f t="shared" si="116"/>
        <v>0</v>
      </c>
      <c r="BC125" s="9">
        <f t="shared" si="117"/>
        <v>0</v>
      </c>
      <c r="BD125" s="9">
        <f t="shared" si="118"/>
        <v>0</v>
      </c>
      <c r="BE125" s="9">
        <f t="shared" si="119"/>
        <v>0</v>
      </c>
      <c r="BF125" s="9" t="e">
        <f t="shared" si="120"/>
        <v>#N/A</v>
      </c>
      <c r="BG125" s="9" t="e">
        <f t="shared" si="121"/>
        <v>#N/A</v>
      </c>
      <c r="BI125" s="9">
        <f t="shared" si="122"/>
        <v>0</v>
      </c>
      <c r="BJ125" s="9" t="e">
        <f t="shared" si="123"/>
        <v>#N/A</v>
      </c>
      <c r="BK125" s="9" t="e">
        <f t="shared" si="124"/>
        <v>#N/A</v>
      </c>
      <c r="BL125" s="9">
        <f t="shared" si="125"/>
        <v>0</v>
      </c>
      <c r="BM125" s="9">
        <f t="shared" si="126"/>
        <v>0</v>
      </c>
      <c r="BN125" s="9" t="e">
        <f t="shared" ca="1" si="127"/>
        <v>#N/A</v>
      </c>
      <c r="BO125" s="9" t="e">
        <f t="shared" si="128"/>
        <v>#N/A</v>
      </c>
      <c r="BQ125" s="9">
        <f>IF($C125="",0,IF(COUNTIF($C$10:$C125,$C125)=1,0,COLUMN()))</f>
        <v>0</v>
      </c>
      <c r="BR125" s="9" t="e">
        <f t="shared" si="129"/>
        <v>#N/A</v>
      </c>
      <c r="BS125" s="9">
        <f t="shared" si="130"/>
        <v>0</v>
      </c>
      <c r="BU125" s="9" t="e">
        <f t="shared" si="131"/>
        <v>#N/A</v>
      </c>
    </row>
    <row r="126" spans="1:73" ht="30.75" customHeight="1" x14ac:dyDescent="0.15">
      <c r="A126" s="9"/>
      <c r="B126" s="67">
        <v>117</v>
      </c>
      <c r="C126" s="115"/>
      <c r="D126" s="251" t="e">
        <f>VLOOKUP(C126,登録情報女子!$A$2:$O$1030,5,0)</f>
        <v>#N/A</v>
      </c>
      <c r="E126" s="251" t="e">
        <f>VLOOKUP(C126,登録情報女子!$A$2:$O$1030,7,0)</f>
        <v>#N/A</v>
      </c>
      <c r="F126" s="64"/>
      <c r="G126" s="64" t="e">
        <f>VLOOKUP(C126,登録情報女子!$A$2:$O$1030,3,0)</f>
        <v>#N/A</v>
      </c>
      <c r="H126" s="115"/>
      <c r="I126" s="68"/>
      <c r="J126" s="118"/>
      <c r="K126" s="69"/>
      <c r="L126" s="115"/>
      <c r="M126" s="68"/>
      <c r="N126" s="118"/>
      <c r="O126" s="69"/>
      <c r="P126" s="202"/>
      <c r="Q126" s="203"/>
      <c r="R126" s="204"/>
      <c r="S126" s="205"/>
      <c r="T126" s="261"/>
      <c r="U126" s="254"/>
      <c r="V126" s="262"/>
      <c r="X126" s="9" t="str">
        <f t="shared" ca="1" si="99"/>
        <v/>
      </c>
      <c r="Y126" s="9" t="str">
        <f t="shared" ca="1" si="100"/>
        <v/>
      </c>
      <c r="Z126" s="9" t="e">
        <f t="shared" si="101"/>
        <v>#N/A</v>
      </c>
      <c r="AD126" s="9">
        <f t="shared" si="102"/>
        <v>0</v>
      </c>
      <c r="AG126" s="9">
        <f t="shared" si="103"/>
        <v>0</v>
      </c>
      <c r="AH126" s="9">
        <f t="shared" si="104"/>
        <v>0</v>
      </c>
      <c r="AI126" s="9">
        <f t="shared" si="105"/>
        <v>0</v>
      </c>
      <c r="AL126" s="9">
        <f t="shared" si="106"/>
        <v>0</v>
      </c>
      <c r="AM126" s="9">
        <f t="shared" si="107"/>
        <v>0</v>
      </c>
      <c r="AN126" s="9">
        <f t="shared" si="108"/>
        <v>0</v>
      </c>
      <c r="AQ126" s="9">
        <f t="shared" si="109"/>
        <v>0</v>
      </c>
      <c r="AR126" s="9">
        <f t="shared" si="110"/>
        <v>0</v>
      </c>
      <c r="AS126" s="9">
        <f t="shared" si="111"/>
        <v>0</v>
      </c>
      <c r="AV126" s="9">
        <f t="shared" si="112"/>
        <v>0</v>
      </c>
      <c r="AW126" s="9">
        <f t="shared" si="113"/>
        <v>0</v>
      </c>
      <c r="AY126" s="9" t="e">
        <f t="shared" si="114"/>
        <v>#N/A</v>
      </c>
      <c r="BA126" s="9">
        <f t="shared" si="115"/>
        <v>0</v>
      </c>
      <c r="BB126" s="9">
        <f t="shared" si="116"/>
        <v>0</v>
      </c>
      <c r="BC126" s="9">
        <f t="shared" si="117"/>
        <v>0</v>
      </c>
      <c r="BD126" s="9">
        <f t="shared" si="118"/>
        <v>0</v>
      </c>
      <c r="BE126" s="9">
        <f t="shared" si="119"/>
        <v>0</v>
      </c>
      <c r="BF126" s="9" t="e">
        <f t="shared" si="120"/>
        <v>#N/A</v>
      </c>
      <c r="BG126" s="9" t="e">
        <f t="shared" si="121"/>
        <v>#N/A</v>
      </c>
      <c r="BI126" s="9">
        <f t="shared" si="122"/>
        <v>0</v>
      </c>
      <c r="BJ126" s="9" t="e">
        <f t="shared" si="123"/>
        <v>#N/A</v>
      </c>
      <c r="BK126" s="9" t="e">
        <f t="shared" si="124"/>
        <v>#N/A</v>
      </c>
      <c r="BL126" s="9">
        <f t="shared" si="125"/>
        <v>0</v>
      </c>
      <c r="BM126" s="9">
        <f t="shared" si="126"/>
        <v>0</v>
      </c>
      <c r="BN126" s="9" t="e">
        <f t="shared" ca="1" si="127"/>
        <v>#N/A</v>
      </c>
      <c r="BO126" s="9" t="e">
        <f t="shared" si="128"/>
        <v>#N/A</v>
      </c>
      <c r="BQ126" s="9">
        <f>IF($C126="",0,IF(COUNTIF($C$10:$C126,$C126)=1,0,COLUMN()))</f>
        <v>0</v>
      </c>
      <c r="BR126" s="9" t="e">
        <f t="shared" si="129"/>
        <v>#N/A</v>
      </c>
      <c r="BS126" s="9">
        <f t="shared" si="130"/>
        <v>0</v>
      </c>
      <c r="BU126" s="9" t="e">
        <f t="shared" si="131"/>
        <v>#N/A</v>
      </c>
    </row>
    <row r="127" spans="1:73" ht="30.75" customHeight="1" x14ac:dyDescent="0.15">
      <c r="A127" s="9"/>
      <c r="B127" s="67">
        <v>118</v>
      </c>
      <c r="C127" s="115"/>
      <c r="D127" s="251" t="e">
        <f>VLOOKUP(C127,登録情報女子!$A$2:$O$1030,5,0)</f>
        <v>#N/A</v>
      </c>
      <c r="E127" s="251" t="e">
        <f>VLOOKUP(C127,登録情報女子!$A$2:$O$1030,7,0)</f>
        <v>#N/A</v>
      </c>
      <c r="F127" s="64"/>
      <c r="G127" s="64" t="e">
        <f>VLOOKUP(C127,登録情報女子!$A$2:$O$1030,3,0)</f>
        <v>#N/A</v>
      </c>
      <c r="H127" s="115"/>
      <c r="I127" s="68"/>
      <c r="J127" s="118"/>
      <c r="K127" s="69"/>
      <c r="L127" s="115"/>
      <c r="M127" s="68"/>
      <c r="N127" s="118"/>
      <c r="O127" s="69"/>
      <c r="P127" s="202"/>
      <c r="Q127" s="203"/>
      <c r="R127" s="204"/>
      <c r="S127" s="205"/>
      <c r="T127" s="261"/>
      <c r="U127" s="254"/>
      <c r="V127" s="262"/>
      <c r="X127" s="9" t="str">
        <f t="shared" ca="1" si="99"/>
        <v/>
      </c>
      <c r="Y127" s="9" t="str">
        <f t="shared" ca="1" si="100"/>
        <v/>
      </c>
      <c r="Z127" s="9" t="e">
        <f t="shared" si="101"/>
        <v>#N/A</v>
      </c>
      <c r="AD127" s="9">
        <f t="shared" si="102"/>
        <v>0</v>
      </c>
      <c r="AG127" s="9">
        <f t="shared" si="103"/>
        <v>0</v>
      </c>
      <c r="AH127" s="9">
        <f t="shared" si="104"/>
        <v>0</v>
      </c>
      <c r="AI127" s="9">
        <f t="shared" si="105"/>
        <v>0</v>
      </c>
      <c r="AL127" s="9">
        <f t="shared" si="106"/>
        <v>0</v>
      </c>
      <c r="AM127" s="9">
        <f t="shared" si="107"/>
        <v>0</v>
      </c>
      <c r="AN127" s="9">
        <f t="shared" si="108"/>
        <v>0</v>
      </c>
      <c r="AQ127" s="9">
        <f t="shared" si="109"/>
        <v>0</v>
      </c>
      <c r="AR127" s="9">
        <f t="shared" si="110"/>
        <v>0</v>
      </c>
      <c r="AS127" s="9">
        <f t="shared" si="111"/>
        <v>0</v>
      </c>
      <c r="AV127" s="9">
        <f t="shared" si="112"/>
        <v>0</v>
      </c>
      <c r="AW127" s="9">
        <f t="shared" si="113"/>
        <v>0</v>
      </c>
      <c r="AY127" s="9" t="e">
        <f t="shared" si="114"/>
        <v>#N/A</v>
      </c>
      <c r="BA127" s="9">
        <f t="shared" si="115"/>
        <v>0</v>
      </c>
      <c r="BB127" s="9">
        <f t="shared" si="116"/>
        <v>0</v>
      </c>
      <c r="BC127" s="9">
        <f t="shared" si="117"/>
        <v>0</v>
      </c>
      <c r="BD127" s="9">
        <f t="shared" si="118"/>
        <v>0</v>
      </c>
      <c r="BE127" s="9">
        <f t="shared" si="119"/>
        <v>0</v>
      </c>
      <c r="BF127" s="9" t="e">
        <f t="shared" si="120"/>
        <v>#N/A</v>
      </c>
      <c r="BG127" s="9" t="e">
        <f t="shared" si="121"/>
        <v>#N/A</v>
      </c>
      <c r="BI127" s="9">
        <f t="shared" si="122"/>
        <v>0</v>
      </c>
      <c r="BJ127" s="9" t="e">
        <f t="shared" si="123"/>
        <v>#N/A</v>
      </c>
      <c r="BK127" s="9" t="e">
        <f t="shared" si="124"/>
        <v>#N/A</v>
      </c>
      <c r="BL127" s="9">
        <f t="shared" si="125"/>
        <v>0</v>
      </c>
      <c r="BM127" s="9">
        <f t="shared" si="126"/>
        <v>0</v>
      </c>
      <c r="BN127" s="9" t="e">
        <f t="shared" ca="1" si="127"/>
        <v>#N/A</v>
      </c>
      <c r="BO127" s="9" t="e">
        <f t="shared" si="128"/>
        <v>#N/A</v>
      </c>
      <c r="BQ127" s="9">
        <f>IF($C127="",0,IF(COUNTIF($C$10:$C127,$C127)=1,0,COLUMN()))</f>
        <v>0</v>
      </c>
      <c r="BR127" s="9" t="e">
        <f t="shared" si="129"/>
        <v>#N/A</v>
      </c>
      <c r="BS127" s="9">
        <f t="shared" si="130"/>
        <v>0</v>
      </c>
      <c r="BU127" s="9" t="e">
        <f t="shared" si="131"/>
        <v>#N/A</v>
      </c>
    </row>
    <row r="128" spans="1:73" ht="30.75" customHeight="1" x14ac:dyDescent="0.15">
      <c r="A128" s="9"/>
      <c r="B128" s="67">
        <v>119</v>
      </c>
      <c r="C128" s="115"/>
      <c r="D128" s="251" t="e">
        <f>VLOOKUP(C128,登録情報女子!$A$2:$O$1030,5,0)</f>
        <v>#N/A</v>
      </c>
      <c r="E128" s="251" t="e">
        <f>VLOOKUP(C128,登録情報女子!$A$2:$O$1030,7,0)</f>
        <v>#N/A</v>
      </c>
      <c r="F128" s="64"/>
      <c r="G128" s="64" t="e">
        <f>VLOOKUP(C128,登録情報女子!$A$2:$O$1030,3,0)</f>
        <v>#N/A</v>
      </c>
      <c r="H128" s="115"/>
      <c r="I128" s="68"/>
      <c r="J128" s="118"/>
      <c r="K128" s="69"/>
      <c r="L128" s="115"/>
      <c r="M128" s="68"/>
      <c r="N128" s="118"/>
      <c r="O128" s="69"/>
      <c r="P128" s="202"/>
      <c r="Q128" s="203"/>
      <c r="R128" s="204"/>
      <c r="S128" s="205"/>
      <c r="T128" s="261"/>
      <c r="U128" s="254"/>
      <c r="V128" s="262"/>
      <c r="X128" s="9" t="str">
        <f t="shared" ca="1" si="99"/>
        <v/>
      </c>
      <c r="Y128" s="9" t="str">
        <f t="shared" ca="1" si="100"/>
        <v/>
      </c>
      <c r="Z128" s="9" t="e">
        <f t="shared" si="101"/>
        <v>#N/A</v>
      </c>
      <c r="AD128" s="9">
        <f t="shared" si="102"/>
        <v>0</v>
      </c>
      <c r="AG128" s="9">
        <f t="shared" si="103"/>
        <v>0</v>
      </c>
      <c r="AH128" s="9">
        <f t="shared" si="104"/>
        <v>0</v>
      </c>
      <c r="AI128" s="9">
        <f t="shared" si="105"/>
        <v>0</v>
      </c>
      <c r="AL128" s="9">
        <f t="shared" si="106"/>
        <v>0</v>
      </c>
      <c r="AM128" s="9">
        <f t="shared" si="107"/>
        <v>0</v>
      </c>
      <c r="AN128" s="9">
        <f t="shared" si="108"/>
        <v>0</v>
      </c>
      <c r="AQ128" s="9">
        <f t="shared" si="109"/>
        <v>0</v>
      </c>
      <c r="AR128" s="9">
        <f t="shared" si="110"/>
        <v>0</v>
      </c>
      <c r="AS128" s="9">
        <f t="shared" si="111"/>
        <v>0</v>
      </c>
      <c r="AV128" s="9">
        <f t="shared" si="112"/>
        <v>0</v>
      </c>
      <c r="AW128" s="9">
        <f t="shared" si="113"/>
        <v>0</v>
      </c>
      <c r="AY128" s="9" t="e">
        <f t="shared" si="114"/>
        <v>#N/A</v>
      </c>
      <c r="BA128" s="9">
        <f t="shared" si="115"/>
        <v>0</v>
      </c>
      <c r="BB128" s="9">
        <f t="shared" si="116"/>
        <v>0</v>
      </c>
      <c r="BC128" s="9">
        <f t="shared" si="117"/>
        <v>0</v>
      </c>
      <c r="BD128" s="9">
        <f t="shared" si="118"/>
        <v>0</v>
      </c>
      <c r="BE128" s="9">
        <f t="shared" si="119"/>
        <v>0</v>
      </c>
      <c r="BF128" s="9" t="e">
        <f t="shared" si="120"/>
        <v>#N/A</v>
      </c>
      <c r="BG128" s="9" t="e">
        <f t="shared" si="121"/>
        <v>#N/A</v>
      </c>
      <c r="BI128" s="9">
        <f t="shared" si="122"/>
        <v>0</v>
      </c>
      <c r="BJ128" s="9" t="e">
        <f t="shared" si="123"/>
        <v>#N/A</v>
      </c>
      <c r="BK128" s="9" t="e">
        <f t="shared" si="124"/>
        <v>#N/A</v>
      </c>
      <c r="BL128" s="9">
        <f t="shared" si="125"/>
        <v>0</v>
      </c>
      <c r="BM128" s="9">
        <f t="shared" si="126"/>
        <v>0</v>
      </c>
      <c r="BN128" s="9" t="e">
        <f t="shared" ca="1" si="127"/>
        <v>#N/A</v>
      </c>
      <c r="BO128" s="9" t="e">
        <f t="shared" si="128"/>
        <v>#N/A</v>
      </c>
      <c r="BQ128" s="9">
        <f>IF($C128="",0,IF(COUNTIF($C$10:$C128,$C128)=1,0,COLUMN()))</f>
        <v>0</v>
      </c>
      <c r="BR128" s="9" t="e">
        <f t="shared" si="129"/>
        <v>#N/A</v>
      </c>
      <c r="BS128" s="9">
        <f t="shared" si="130"/>
        <v>0</v>
      </c>
      <c r="BU128" s="9" t="e">
        <f t="shared" si="131"/>
        <v>#N/A</v>
      </c>
    </row>
    <row r="129" spans="1:73" ht="30.75" customHeight="1" thickBot="1" x14ac:dyDescent="0.2">
      <c r="A129" s="9"/>
      <c r="B129" s="70">
        <v>120</v>
      </c>
      <c r="C129" s="116"/>
      <c r="D129" s="252" t="e">
        <f>VLOOKUP(C129,登録情報女子!$A$2:$O$1030,5,0)</f>
        <v>#N/A</v>
      </c>
      <c r="E129" s="252" t="e">
        <f>VLOOKUP(C129,登録情報女子!$A$2:$O$1030,7,0)</f>
        <v>#N/A</v>
      </c>
      <c r="F129" s="71"/>
      <c r="G129" s="71" t="e">
        <f>VLOOKUP(C129,登録情報女子!$A$2:$O$1030,3,0)</f>
        <v>#N/A</v>
      </c>
      <c r="H129" s="116"/>
      <c r="I129" s="72"/>
      <c r="J129" s="119"/>
      <c r="K129" s="73"/>
      <c r="L129" s="116"/>
      <c r="M129" s="72"/>
      <c r="N129" s="119"/>
      <c r="O129" s="73"/>
      <c r="P129" s="206"/>
      <c r="Q129" s="207"/>
      <c r="R129" s="208"/>
      <c r="S129" s="209"/>
      <c r="T129" s="263"/>
      <c r="U129" s="255"/>
      <c r="V129" s="264"/>
      <c r="X129" s="9" t="str">
        <f t="shared" ca="1" si="99"/>
        <v/>
      </c>
      <c r="Y129" s="9" t="str">
        <f t="shared" ca="1" si="100"/>
        <v/>
      </c>
      <c r="Z129" s="9" t="e">
        <f t="shared" si="101"/>
        <v>#N/A</v>
      </c>
      <c r="AD129" s="9">
        <f t="shared" si="102"/>
        <v>0</v>
      </c>
      <c r="AG129" s="9">
        <f t="shared" si="103"/>
        <v>0</v>
      </c>
      <c r="AH129" s="9">
        <f t="shared" si="104"/>
        <v>0</v>
      </c>
      <c r="AI129" s="9">
        <f t="shared" si="105"/>
        <v>0</v>
      </c>
      <c r="AL129" s="9">
        <f t="shared" si="106"/>
        <v>0</v>
      </c>
      <c r="AM129" s="9">
        <f t="shared" si="107"/>
        <v>0</v>
      </c>
      <c r="AN129" s="9">
        <f t="shared" si="108"/>
        <v>0</v>
      </c>
      <c r="AQ129" s="9">
        <f t="shared" si="109"/>
        <v>0</v>
      </c>
      <c r="AR129" s="9">
        <f t="shared" si="110"/>
        <v>0</v>
      </c>
      <c r="AS129" s="9">
        <f t="shared" si="111"/>
        <v>0</v>
      </c>
      <c r="AV129" s="9">
        <f t="shared" si="112"/>
        <v>0</v>
      </c>
      <c r="AW129" s="9">
        <f t="shared" si="113"/>
        <v>0</v>
      </c>
      <c r="AY129" s="9" t="e">
        <f t="shared" si="114"/>
        <v>#N/A</v>
      </c>
      <c r="BA129" s="9">
        <f t="shared" si="115"/>
        <v>0</v>
      </c>
      <c r="BB129" s="9">
        <f t="shared" si="116"/>
        <v>0</v>
      </c>
      <c r="BC129" s="9">
        <f t="shared" si="117"/>
        <v>0</v>
      </c>
      <c r="BD129" s="9">
        <f t="shared" si="118"/>
        <v>0</v>
      </c>
      <c r="BE129" s="9">
        <f t="shared" si="119"/>
        <v>0</v>
      </c>
      <c r="BF129" s="9" t="e">
        <f t="shared" si="120"/>
        <v>#N/A</v>
      </c>
      <c r="BG129" s="9" t="e">
        <f t="shared" si="121"/>
        <v>#N/A</v>
      </c>
      <c r="BI129" s="9">
        <f t="shared" si="122"/>
        <v>0</v>
      </c>
      <c r="BJ129" s="9" t="e">
        <f t="shared" si="123"/>
        <v>#N/A</v>
      </c>
      <c r="BK129" s="9" t="e">
        <f t="shared" si="124"/>
        <v>#N/A</v>
      </c>
      <c r="BL129" s="9">
        <f t="shared" si="125"/>
        <v>0</v>
      </c>
      <c r="BM129" s="9">
        <f t="shared" si="126"/>
        <v>0</v>
      </c>
      <c r="BN129" s="9" t="e">
        <f t="shared" ca="1" si="127"/>
        <v>#N/A</v>
      </c>
      <c r="BO129" s="9" t="e">
        <f t="shared" si="128"/>
        <v>#N/A</v>
      </c>
      <c r="BQ129" s="9">
        <f>IF($C129="",0,IF(COUNTIF($C$10:$C129,$C129)=1,0,COLUMN()))</f>
        <v>0</v>
      </c>
      <c r="BR129" s="9" t="e">
        <f t="shared" si="129"/>
        <v>#N/A</v>
      </c>
      <c r="BS129" s="9">
        <f t="shared" si="130"/>
        <v>0</v>
      </c>
      <c r="BU129" s="9" t="e">
        <f t="shared" si="131"/>
        <v>#N/A</v>
      </c>
    </row>
    <row r="130" spans="1:73" x14ac:dyDescent="0.15">
      <c r="J130" s="227"/>
      <c r="N130" s="227"/>
      <c r="R130" s="227"/>
      <c r="V130" s="227"/>
    </row>
  </sheetData>
  <sheetProtection algorithmName="SHA-512" hashValue="sp5L/Qa+Xpu9Vdr6kkmJoGdhZfTCD2NdJHhGF7/qOBBRmXpzOkn8SVGDlyEMYqBnxKKsr+C+1GVt5FJnl7rFDA==" saltValue="Mx8ANWsx/1HaVk1mjMXgAg==" spinCount="100000" sheet="1" objects="1" scenarios="1" selectLockedCells="1"/>
  <mergeCells count="25">
    <mergeCell ref="A8:A9"/>
    <mergeCell ref="B8:B9"/>
    <mergeCell ref="D8:D9"/>
    <mergeCell ref="E8:E9"/>
    <mergeCell ref="H8:J8"/>
    <mergeCell ref="B6:G6"/>
    <mergeCell ref="G8:G9"/>
    <mergeCell ref="B5:H5"/>
    <mergeCell ref="I5:J5"/>
    <mergeCell ref="L5:V5"/>
    <mergeCell ref="I6:J6"/>
    <mergeCell ref="L6:V6"/>
    <mergeCell ref="P8:R8"/>
    <mergeCell ref="T8:V8"/>
    <mergeCell ref="L8:N8"/>
    <mergeCell ref="Q4:V4"/>
    <mergeCell ref="D1:T1"/>
    <mergeCell ref="U1:V1"/>
    <mergeCell ref="I3:L3"/>
    <mergeCell ref="M3:P3"/>
    <mergeCell ref="Q3:V3"/>
    <mergeCell ref="B3:G3"/>
    <mergeCell ref="I4:L4"/>
    <mergeCell ref="M4:P4"/>
    <mergeCell ref="B4:G4"/>
  </mergeCells>
  <phoneticPr fontId="2"/>
  <conditionalFormatting sqref="Z4">
    <cfRule type="cellIs" dxfId="3" priority="1" stopIfTrue="1" operator="lessThan">
      <formula>0</formula>
    </cfRule>
  </conditionalFormatting>
  <dataValidations xWindow="2231" yWindow="1295" count="2">
    <dataValidation imeMode="halfKatakana" allowBlank="1" showInputMessage="1" showErrorMessage="1" promptTitle="ﾌﾘｶﾞﾅ" prompt="半角ｶﾀｶﾅで入力_x000a_姓と名の間に半角ｽﾍﾟｰｽを入れる_x000a_例：ｶﾞｸﾚﾝ ｼﾞﾛｳ" sqref="F10:G129" xr:uid="{00000000-0002-0000-0900-000000000000}"/>
    <dataValidation type="textLength" imeMode="disabled" operator="equal" allowBlank="1" showInputMessage="1" showErrorMessage="1" errorTitle="自己最高記録" error="6桁で入力してください" promptTitle="自己最高記録" prompt="自己最高記録を入力_x000a_半角6桁「######」の形で入力_x000a_手動計時の場合、下1桁に「+」を入力_x000a_※ﾊｰﾌﾏﾗｿﾝなどの道路競技は入力形式が異なるので注意_x000a__x000a_例_x000a_10秒88（電動）：001088_x000a_65分11秒3（手動）：65113+_x000a_1時間7分35秒（道路競技）：010735_x000a_1m77：000177_x000a_5888点：005888_x000a_記録なし：000000" sqref="V10:V129 J10:J129 N10:N129 R10:R129" xr:uid="{00000000-0002-0000-0900-000001000000}">
      <formula1>6</formula1>
    </dataValidation>
  </dataValidations>
  <printOptions horizontalCentered="1"/>
  <pageMargins left="0.52" right="0" top="0.37" bottom="1.1023622047244095" header="0" footer="0.27559055118110237"/>
  <pageSetup paperSize="9" scale="73" fitToHeight="4" orientation="portrait" verticalDpi="360" r:id="rId1"/>
  <headerFooter alignWithMargins="0">
    <oddFooter>&amp;R&amp;"ＭＳ Ｐ明朝,太字"&amp;16関西学生陸上競技連盟</oddFooter>
  </headerFooter>
  <rowBreaks count="3" manualBreakCount="3">
    <brk id="39" min="1" max="20" man="1"/>
    <brk id="69" min="1" max="20" man="1"/>
    <brk id="99" min="1" max="20" man="1"/>
  </rowBreaks>
  <extLst>
    <ext xmlns:x14="http://schemas.microsoft.com/office/spreadsheetml/2009/9/main" uri="{CCE6A557-97BC-4b89-ADB6-D9C93CAAB3DF}">
      <x14:dataValidations xmlns:xm="http://schemas.microsoft.com/office/excel/2006/main" xWindow="2231" yWindow="1295" count="1">
        <x14:dataValidation type="list" imeMode="disabled" allowBlank="1" showInputMessage="1" showErrorMessage="1" errorTitle="申込種目" error="該当種目を選択してください" promptTitle="申込種目" prompt="該当種目を選択" xr:uid="{00000000-0002-0000-0900-000002000000}">
          <x14:formula1>
            <xm:f>登録情報女子!$P$6:$P$9</xm:f>
          </x14:formula1>
          <xm:sqref>T10:T129 H10:H129 L10:L129 P10:P129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H24"/>
  <sheetViews>
    <sheetView topLeftCell="J6" zoomScaleNormal="100" workbookViewId="0">
      <selection activeCell="Q15" sqref="Q15"/>
    </sheetView>
  </sheetViews>
  <sheetFormatPr defaultColWidth="0" defaultRowHeight="17.25" customHeight="1" zeroHeight="1" x14ac:dyDescent="0.15"/>
  <cols>
    <col min="1" max="1" width="55.5" style="35" customWidth="1"/>
    <col min="2" max="2" width="3.875" style="35" bestFit="1" customWidth="1"/>
    <col min="3" max="3" width="3.625" style="35" bestFit="1" customWidth="1"/>
    <col min="4" max="4" width="8" style="35" bestFit="1" customWidth="1"/>
    <col min="5" max="5" width="15.875" style="35" customWidth="1"/>
    <col min="6" max="6" width="6.875" style="35" hidden="1" customWidth="1"/>
    <col min="7" max="7" width="6.875" style="35" customWidth="1"/>
    <col min="8" max="9" width="12.375" style="35" customWidth="1"/>
    <col min="10" max="10" width="6.875" style="35" customWidth="1"/>
    <col min="11" max="12" width="12.375" style="35" customWidth="1"/>
    <col min="13" max="13" width="6.875" style="35" customWidth="1"/>
    <col min="14" max="15" width="12.375" style="35" customWidth="1"/>
    <col min="16" max="16" width="6.875" style="35" customWidth="1"/>
    <col min="17" max="18" width="12.375" style="35" customWidth="1"/>
    <col min="19" max="19" width="6.875" style="35" customWidth="1"/>
    <col min="20" max="21" width="12.375" style="35" customWidth="1"/>
    <col min="22" max="22" width="6.875" style="35" customWidth="1"/>
    <col min="23" max="23" width="12.375" style="35" customWidth="1"/>
    <col min="24" max="24" width="12.25" style="35" customWidth="1"/>
    <col min="25" max="25" width="9" style="35" hidden="1" customWidth="1"/>
    <col min="26" max="26" width="11.5" style="35" hidden="1" customWidth="1"/>
    <col min="27" max="27" width="9" style="35" hidden="1" customWidth="1"/>
    <col min="28" max="28" width="11.5" style="35" hidden="1" customWidth="1"/>
    <col min="29" max="29" width="9" style="35" hidden="1" customWidth="1"/>
    <col min="30" max="30" width="11.5" style="35" hidden="1" customWidth="1"/>
    <col min="31" max="31" width="9" style="35" hidden="1" customWidth="1"/>
    <col min="32" max="32" width="11.5" style="35" hidden="1" customWidth="1"/>
    <col min="33" max="33" width="9" style="35" hidden="1" customWidth="1"/>
    <col min="34" max="34" width="11.5" style="35" hidden="1" customWidth="1"/>
    <col min="35" max="35" width="9" style="35" hidden="1" customWidth="1"/>
    <col min="36" max="36" width="11.5" style="35" hidden="1" customWidth="1"/>
    <col min="37" max="48" width="3.125" style="35" hidden="1" customWidth="1"/>
    <col min="49" max="56" width="6.875" style="35" hidden="1" customWidth="1"/>
    <col min="57" max="57" width="9" style="35" hidden="1" customWidth="1"/>
    <col min="58" max="79" width="3.125" style="35" hidden="1" customWidth="1"/>
    <col min="80" max="80" width="3.375" style="35" hidden="1" customWidth="1"/>
    <col min="81" max="82" width="3.125" style="35" hidden="1" customWidth="1"/>
    <col min="83" max="16384" width="9" style="35" hidden="1"/>
  </cols>
  <sheetData>
    <row r="1" spans="1:86" ht="18" thickBot="1" x14ac:dyDescent="0.2">
      <c r="A1" s="332" t="str">
        <f>IF(OR(B2="",B4="",H4="",K4="",S2=""),"まず「申込書」シートの必要事項を
入力してください。","")</f>
        <v>まず「申込書」シートの必要事項を
入力してください。</v>
      </c>
      <c r="B1" s="334" t="s">
        <v>8</v>
      </c>
      <c r="C1" s="335"/>
      <c r="D1" s="335"/>
      <c r="E1" s="335"/>
      <c r="F1" s="336"/>
      <c r="G1" s="74" t="s">
        <v>27</v>
      </c>
      <c r="H1" s="330" t="s">
        <v>2</v>
      </c>
      <c r="I1" s="330"/>
      <c r="J1" s="330"/>
      <c r="K1" s="330"/>
      <c r="L1" s="330"/>
      <c r="M1" s="330"/>
      <c r="N1" s="330" t="s">
        <v>103</v>
      </c>
      <c r="O1" s="330"/>
      <c r="P1" s="337"/>
      <c r="Q1" s="337"/>
      <c r="R1" s="75"/>
      <c r="S1" s="330" t="s">
        <v>30</v>
      </c>
      <c r="T1" s="337"/>
      <c r="U1" s="337"/>
      <c r="V1" s="337"/>
      <c r="W1" s="338"/>
      <c r="Y1" s="35" t="s">
        <v>104</v>
      </c>
      <c r="AB1" s="76" t="s">
        <v>32</v>
      </c>
      <c r="AC1" s="39" t="s">
        <v>501</v>
      </c>
    </row>
    <row r="2" spans="1:86" ht="30" thickTop="1" thickBot="1" x14ac:dyDescent="0.2">
      <c r="A2" s="333"/>
      <c r="B2" s="277" t="str">
        <f>IF(申込書!$D$4="","",申込書!$D$4)</f>
        <v/>
      </c>
      <c r="C2" s="278"/>
      <c r="D2" s="278"/>
      <c r="E2" s="278"/>
      <c r="F2" s="339"/>
      <c r="G2" s="77" t="s">
        <v>492</v>
      </c>
      <c r="H2" s="340" t="s">
        <v>14092</v>
      </c>
      <c r="I2" s="278"/>
      <c r="J2" s="278"/>
      <c r="K2" s="278"/>
      <c r="L2" s="278"/>
      <c r="M2" s="279"/>
      <c r="N2" s="341">
        <f>COUNTA(D8:D23)</f>
        <v>0</v>
      </c>
      <c r="O2" s="341"/>
      <c r="P2" s="342"/>
      <c r="Q2" s="342"/>
      <c r="R2" s="78"/>
      <c r="S2" s="294" t="str">
        <f>IF(申込書!$D$11="","",申込書!$D$11)</f>
        <v/>
      </c>
      <c r="T2" s="343"/>
      <c r="U2" s="343"/>
      <c r="V2" s="343"/>
      <c r="W2" s="344"/>
      <c r="Y2" s="35" t="str">
        <f>IF(申込書!$G$4="","",申込書!$G$4)</f>
        <v/>
      </c>
      <c r="AB2" s="38" t="s">
        <v>33</v>
      </c>
      <c r="AC2" s="43" t="s">
        <v>499</v>
      </c>
    </row>
    <row r="3" spans="1:86" ht="19.5" thickBot="1" x14ac:dyDescent="0.2">
      <c r="A3" s="13"/>
      <c r="B3" s="297" t="s">
        <v>38</v>
      </c>
      <c r="C3" s="286"/>
      <c r="D3" s="286"/>
      <c r="E3" s="286"/>
      <c r="F3" s="286"/>
      <c r="G3" s="345"/>
      <c r="H3" s="300" t="s">
        <v>15</v>
      </c>
      <c r="I3" s="302"/>
      <c r="J3" s="346"/>
      <c r="K3" s="300" t="s">
        <v>17</v>
      </c>
      <c r="L3" s="347"/>
      <c r="M3" s="347"/>
      <c r="N3" s="347"/>
      <c r="O3" s="347"/>
      <c r="P3" s="347"/>
      <c r="Q3" s="347"/>
      <c r="R3" s="347"/>
      <c r="S3" s="347"/>
      <c r="T3" s="347"/>
      <c r="U3" s="347"/>
      <c r="V3" s="347"/>
      <c r="W3" s="348"/>
    </row>
    <row r="4" spans="1:86" ht="28.5" customHeight="1" thickTop="1" thickBot="1" x14ac:dyDescent="0.2">
      <c r="A4" s="13"/>
      <c r="B4" s="277" t="str">
        <f>IF(申込書!$C$9="","",申込書!$C$9)</f>
        <v/>
      </c>
      <c r="C4" s="278"/>
      <c r="D4" s="278"/>
      <c r="E4" s="278"/>
      <c r="F4" s="305"/>
      <c r="G4" s="79" t="s">
        <v>42</v>
      </c>
      <c r="H4" s="349" t="str">
        <f>IF(申込書!$B$11="","",申込書!$B$11)</f>
        <v/>
      </c>
      <c r="I4" s="350"/>
      <c r="J4" s="351"/>
      <c r="K4" s="340" t="str">
        <f>IF(申込書!$B$13="","",申込書!$B$13)</f>
        <v/>
      </c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9"/>
      <c r="Y4" s="80"/>
      <c r="Z4" s="80"/>
      <c r="AA4" s="80"/>
      <c r="AB4" s="80"/>
      <c r="AC4" s="80"/>
      <c r="AD4" s="80"/>
      <c r="AE4" s="80"/>
      <c r="BF4" s="35" t="s">
        <v>105</v>
      </c>
      <c r="BG4" s="35" t="s">
        <v>106</v>
      </c>
      <c r="BH4" s="35" t="s">
        <v>107</v>
      </c>
      <c r="BI4" s="35" t="s">
        <v>108</v>
      </c>
      <c r="BJ4" s="35" t="s">
        <v>109</v>
      </c>
      <c r="BK4" s="35" t="s">
        <v>110</v>
      </c>
      <c r="BL4" s="35" t="s">
        <v>111</v>
      </c>
      <c r="BM4" s="35" t="str">
        <f>"Ⅵの選手は"&amp;$B$2&amp;"の選手ではありません。"</f>
        <v>Ⅵの選手はの選手ではありません。</v>
      </c>
      <c r="BN4" s="35" t="str">
        <f>"Ⅴの選手は"&amp;$B$2&amp;"の選手ではありません。"</f>
        <v>Ⅴの選手はの選手ではありません。</v>
      </c>
      <c r="BO4" s="35" t="str">
        <f>"Ⅳの選手は"&amp;$B$2&amp;"の選手ではありません。"</f>
        <v>Ⅳの選手はの選手ではありません。</v>
      </c>
      <c r="BP4" s="35" t="str">
        <f>"Ⅲの選手は"&amp;$B$2&amp;"の選手ではありません。"</f>
        <v>Ⅲの選手はの選手ではありません。</v>
      </c>
      <c r="BQ4" s="35" t="str">
        <f>"Ⅱの選手は"&amp;$B$2&amp;"の選手ではありません。"</f>
        <v>Ⅱの選手はの選手ではありません。</v>
      </c>
      <c r="BR4" s="35" t="str">
        <f>"Ⅰの選手は"&amp;$B$2&amp;"の選手ではありません。"</f>
        <v>Ⅰの選手はの選手ではありません。</v>
      </c>
      <c r="BS4" s="35" t="s">
        <v>112</v>
      </c>
      <c r="BT4" s="35" t="s">
        <v>113</v>
      </c>
      <c r="BU4" s="35" t="s">
        <v>114</v>
      </c>
      <c r="BV4" s="35" t="s">
        <v>115</v>
      </c>
      <c r="BW4" s="35" t="s">
        <v>116</v>
      </c>
      <c r="BX4" s="35" t="s">
        <v>117</v>
      </c>
      <c r="BY4" s="35" t="s">
        <v>118</v>
      </c>
      <c r="BZ4" s="35" t="s">
        <v>119</v>
      </c>
      <c r="CA4" s="35" t="s">
        <v>120</v>
      </c>
      <c r="CB4" s="35" t="s">
        <v>121</v>
      </c>
      <c r="CC4" s="35" t="s">
        <v>122</v>
      </c>
      <c r="CD4" s="81" t="s">
        <v>123</v>
      </c>
    </row>
    <row r="5" spans="1:86" ht="15.75" customHeight="1" thickBot="1" x14ac:dyDescent="0.2">
      <c r="A5" s="13"/>
    </row>
    <row r="6" spans="1:86" x14ac:dyDescent="0.15">
      <c r="A6" s="352"/>
      <c r="B6" s="353"/>
      <c r="C6" s="354"/>
      <c r="D6" s="357" t="s">
        <v>124</v>
      </c>
      <c r="E6" s="328" t="s">
        <v>125</v>
      </c>
      <c r="F6" s="330" t="s">
        <v>80</v>
      </c>
      <c r="G6" s="329" t="s">
        <v>73</v>
      </c>
      <c r="H6" s="329"/>
      <c r="I6" s="54"/>
      <c r="J6" s="329" t="s">
        <v>74</v>
      </c>
      <c r="K6" s="329"/>
      <c r="L6" s="54"/>
      <c r="M6" s="329" t="s">
        <v>75</v>
      </c>
      <c r="N6" s="329"/>
      <c r="O6" s="54"/>
      <c r="P6" s="329" t="s">
        <v>76</v>
      </c>
      <c r="Q6" s="329"/>
      <c r="R6" s="54"/>
      <c r="S6" s="363" t="s">
        <v>126</v>
      </c>
      <c r="T6" s="363"/>
      <c r="U6" s="82"/>
      <c r="V6" s="329" t="s">
        <v>127</v>
      </c>
      <c r="W6" s="326"/>
      <c r="X6" s="161"/>
      <c r="Y6" s="362" t="s">
        <v>73</v>
      </c>
      <c r="Z6" s="362"/>
      <c r="AA6" s="362" t="s">
        <v>74</v>
      </c>
      <c r="AB6" s="362"/>
      <c r="AC6" s="362" t="s">
        <v>75</v>
      </c>
      <c r="AD6" s="362"/>
      <c r="AE6" s="362" t="s">
        <v>76</v>
      </c>
      <c r="AF6" s="362"/>
      <c r="AG6" s="362" t="s">
        <v>126</v>
      </c>
      <c r="AH6" s="362"/>
      <c r="AI6" s="362" t="s">
        <v>127</v>
      </c>
      <c r="AJ6" s="362"/>
      <c r="AK6" s="362">
        <v>1</v>
      </c>
      <c r="AL6" s="362"/>
      <c r="AM6" s="362">
        <v>2</v>
      </c>
      <c r="AN6" s="362"/>
      <c r="AO6" s="362">
        <v>3</v>
      </c>
      <c r="AP6" s="362"/>
      <c r="AQ6" s="368">
        <v>4</v>
      </c>
      <c r="AR6" s="368"/>
      <c r="AS6" s="368">
        <v>5</v>
      </c>
      <c r="AT6" s="368"/>
      <c r="AU6" s="368">
        <v>6</v>
      </c>
      <c r="AV6" s="368"/>
      <c r="AW6" s="368" t="s">
        <v>128</v>
      </c>
      <c r="AX6" s="368"/>
      <c r="AY6" s="368"/>
      <c r="AZ6" s="368"/>
      <c r="BA6" s="368"/>
      <c r="BB6" s="368"/>
      <c r="BG6" s="362" t="s">
        <v>100</v>
      </c>
      <c r="BH6" s="362"/>
      <c r="BI6" s="362"/>
      <c r="BJ6" s="362"/>
      <c r="BK6" s="362"/>
      <c r="BL6" s="362"/>
      <c r="BM6" s="362" t="s">
        <v>96</v>
      </c>
      <c r="BN6" s="362"/>
      <c r="BO6" s="362"/>
      <c r="BP6" s="362"/>
      <c r="BQ6" s="362"/>
      <c r="BR6" s="362"/>
      <c r="BS6" s="362" t="s">
        <v>97</v>
      </c>
      <c r="BT6" s="362"/>
      <c r="BU6" s="362"/>
      <c r="BV6" s="362"/>
      <c r="BW6" s="362"/>
      <c r="BX6" s="362"/>
    </row>
    <row r="7" spans="1:86" ht="35.25" thickBot="1" x14ac:dyDescent="0.2">
      <c r="A7" s="352"/>
      <c r="B7" s="355"/>
      <c r="C7" s="356"/>
      <c r="D7" s="358"/>
      <c r="E7" s="372"/>
      <c r="F7" s="361"/>
      <c r="G7" s="84" t="s">
        <v>129</v>
      </c>
      <c r="H7" s="87" t="s">
        <v>64</v>
      </c>
      <c r="I7" s="85" t="s">
        <v>6814</v>
      </c>
      <c r="J7" s="86" t="s">
        <v>129</v>
      </c>
      <c r="K7" s="87" t="s">
        <v>64</v>
      </c>
      <c r="L7" s="85" t="s">
        <v>6814</v>
      </c>
      <c r="M7" s="84" t="s">
        <v>129</v>
      </c>
      <c r="N7" s="83" t="s">
        <v>64</v>
      </c>
      <c r="O7" s="85" t="s">
        <v>6814</v>
      </c>
      <c r="P7" s="86" t="s">
        <v>129</v>
      </c>
      <c r="Q7" s="87" t="s">
        <v>64</v>
      </c>
      <c r="R7" s="85" t="s">
        <v>6814</v>
      </c>
      <c r="S7" s="84" t="s">
        <v>129</v>
      </c>
      <c r="T7" s="83" t="s">
        <v>64</v>
      </c>
      <c r="U7" s="85" t="s">
        <v>6814</v>
      </c>
      <c r="V7" s="84" t="s">
        <v>129</v>
      </c>
      <c r="W7" s="85" t="s">
        <v>64</v>
      </c>
      <c r="X7" s="85" t="s">
        <v>6814</v>
      </c>
      <c r="Y7" s="35" t="s">
        <v>82</v>
      </c>
      <c r="Z7" s="35" t="s">
        <v>104</v>
      </c>
      <c r="AA7" s="35" t="s">
        <v>82</v>
      </c>
      <c r="AB7" s="35" t="s">
        <v>104</v>
      </c>
      <c r="AC7" s="35" t="s">
        <v>82</v>
      </c>
      <c r="AD7" s="35" t="s">
        <v>104</v>
      </c>
      <c r="AE7" s="35" t="s">
        <v>82</v>
      </c>
      <c r="AF7" s="35" t="s">
        <v>104</v>
      </c>
      <c r="AG7" s="35" t="s">
        <v>82</v>
      </c>
      <c r="AH7" s="35" t="s">
        <v>104</v>
      </c>
      <c r="AI7" s="35" t="s">
        <v>82</v>
      </c>
      <c r="AJ7" s="35" t="s">
        <v>104</v>
      </c>
      <c r="AK7" s="35" t="s">
        <v>130</v>
      </c>
      <c r="AL7" s="35" t="s">
        <v>131</v>
      </c>
      <c r="AM7" s="35" t="s">
        <v>130</v>
      </c>
      <c r="AN7" s="35" t="s">
        <v>131</v>
      </c>
      <c r="AO7" s="35" t="s">
        <v>130</v>
      </c>
      <c r="AP7" s="35" t="s">
        <v>131</v>
      </c>
      <c r="AQ7" s="35" t="s">
        <v>130</v>
      </c>
      <c r="AR7" s="35" t="s">
        <v>131</v>
      </c>
      <c r="AS7" s="35" t="s">
        <v>130</v>
      </c>
      <c r="AT7" s="35" t="s">
        <v>131</v>
      </c>
      <c r="AU7" s="35" t="s">
        <v>130</v>
      </c>
      <c r="AV7" s="35" t="s">
        <v>131</v>
      </c>
      <c r="AW7" s="35">
        <v>1</v>
      </c>
      <c r="AX7" s="35">
        <v>2</v>
      </c>
      <c r="AY7" s="35">
        <v>3</v>
      </c>
      <c r="AZ7" s="35">
        <v>4</v>
      </c>
      <c r="BA7" s="35">
        <v>5</v>
      </c>
      <c r="BB7" s="35">
        <v>6</v>
      </c>
      <c r="BD7" s="35" t="s">
        <v>87</v>
      </c>
      <c r="BF7" s="35" t="s">
        <v>132</v>
      </c>
      <c r="BG7" s="35">
        <v>6</v>
      </c>
      <c r="BH7" s="35">
        <v>5</v>
      </c>
      <c r="BI7" s="35">
        <v>4</v>
      </c>
      <c r="BJ7" s="35">
        <v>3</v>
      </c>
      <c r="BK7" s="35">
        <v>2</v>
      </c>
      <c r="BL7" s="35">
        <v>1</v>
      </c>
      <c r="BM7" s="35">
        <v>6</v>
      </c>
      <c r="BN7" s="35">
        <v>5</v>
      </c>
      <c r="BO7" s="35">
        <v>4</v>
      </c>
      <c r="BP7" s="35">
        <v>3</v>
      </c>
      <c r="BQ7" s="35">
        <v>2</v>
      </c>
      <c r="BR7" s="35">
        <v>1</v>
      </c>
      <c r="BS7" s="35">
        <v>6</v>
      </c>
      <c r="BT7" s="35">
        <v>5</v>
      </c>
      <c r="BU7" s="35">
        <v>4</v>
      </c>
      <c r="BV7" s="35">
        <v>3</v>
      </c>
      <c r="BW7" s="35">
        <v>2</v>
      </c>
      <c r="BX7" s="35">
        <v>1</v>
      </c>
      <c r="BY7" s="35" t="s">
        <v>133</v>
      </c>
      <c r="BZ7" s="35" t="s">
        <v>134</v>
      </c>
      <c r="CA7" s="35" t="s">
        <v>135</v>
      </c>
      <c r="CB7" s="35" t="s">
        <v>95</v>
      </c>
      <c r="CC7" s="35" t="s">
        <v>88</v>
      </c>
      <c r="CD7" s="35" t="s">
        <v>136</v>
      </c>
      <c r="CH7" s="35" t="s">
        <v>99</v>
      </c>
    </row>
    <row r="8" spans="1:86" ht="24.75" customHeight="1" thickTop="1" thickBot="1" x14ac:dyDescent="0.2">
      <c r="A8" s="13"/>
      <c r="B8" s="364" t="s">
        <v>480</v>
      </c>
      <c r="C8" s="88">
        <v>1</v>
      </c>
      <c r="D8" s="120"/>
      <c r="E8" s="121" t="str">
        <f>IF(D8="","",IF(D9="",$B$2,$B$2&amp;"A"))</f>
        <v/>
      </c>
      <c r="F8" s="89"/>
      <c r="G8" s="124"/>
      <c r="H8" s="157" t="e">
        <f>VLOOKUP(G8,登録情報女子!$A$2:$O$1008,5,0)</f>
        <v>#N/A</v>
      </c>
      <c r="I8" s="154" t="e">
        <f>VLOOKUP(G8,登録情報女子!$A$2:$O$1008,3,0)</f>
        <v>#N/A</v>
      </c>
      <c r="J8" s="124"/>
      <c r="K8" s="157" t="e">
        <f>VLOOKUP(J8,登録情報女子!$A$2:$O$1008,5,0)</f>
        <v>#N/A</v>
      </c>
      <c r="L8" s="154" t="e">
        <f>VLOOKUP(J8,登録情報女子!$A$2:$O$1008,3,0)</f>
        <v>#N/A</v>
      </c>
      <c r="M8" s="124"/>
      <c r="N8" s="157" t="e">
        <f>VLOOKUP(M8,登録情報女子!$A$2:$O$1008,5,0)</f>
        <v>#N/A</v>
      </c>
      <c r="O8" s="154" t="e">
        <f>VLOOKUP(M8,登録情報女子!$A$2:$O$1008,3,0)</f>
        <v>#N/A</v>
      </c>
      <c r="P8" s="124"/>
      <c r="Q8" s="157" t="e">
        <f>VLOOKUP(P8,登録情報女子!$A$2:$N$1008,5,0)</f>
        <v>#N/A</v>
      </c>
      <c r="R8" s="154" t="e">
        <f>VLOOKUP(P8,登録情報女子!$A$2:$N$1008,3,0)</f>
        <v>#N/A</v>
      </c>
      <c r="S8" s="124"/>
      <c r="T8" s="157" t="e">
        <f>VLOOKUP(S8,登録情報女子!$A$2:$N$1008,5,0)</f>
        <v>#N/A</v>
      </c>
      <c r="U8" s="154" t="e">
        <f>VLOOKUP(S8,登録情報女子!$A$2:$N$1008,3,0)</f>
        <v>#N/A</v>
      </c>
      <c r="V8" s="124"/>
      <c r="W8" s="157" t="e">
        <f>VLOOKUP(V8,登録情報女子!$A$2:$N$1008,5,0)</f>
        <v>#N/A</v>
      </c>
      <c r="X8" s="154" t="e">
        <f>VLOOKUP(V8,登録情報女子!$A$2:$N$1008,3,0)</f>
        <v>#N/A</v>
      </c>
      <c r="Y8" s="35" t="str">
        <f t="shared" ref="Y8:Y15" ca="1" si="0">IF(G8="","",IF(ISNA(VLOOKUP(G8,INDIRECT($AC$1),2,0))=TRUE,"",VLOOKUP(G8,INDIRECT($AC$1),2,0)))</f>
        <v/>
      </c>
      <c r="Z8" s="35" t="str">
        <f t="shared" ref="Z8:Z15" ca="1" si="1">IF(G8="","",IF(ISNA(VLOOKUP(G8,INDIRECT($AC$1),3,0))=TRUE,"",VLOOKUP(G8,INDIRECT($AC$1),3,0)))</f>
        <v/>
      </c>
      <c r="AA8" s="35" t="str">
        <f t="shared" ref="AA8:AA15" ca="1" si="2">IF(J8="","",IF(ISNA(VLOOKUP(J8,INDIRECT($AC$1),2,0))=TRUE,"",VLOOKUP(J8,INDIRECT($AC$1),2,0)))</f>
        <v/>
      </c>
      <c r="AB8" s="35" t="str">
        <f t="shared" ref="AB8:AB15" ca="1" si="3">IF(J8="","",IF(ISNA(VLOOKUP(J8,INDIRECT($AC$1),3,0))=TRUE,"",VLOOKUP(J8,INDIRECT($AC$1),3,0)))</f>
        <v/>
      </c>
      <c r="AC8" s="35" t="str">
        <f t="shared" ref="AC8:AC15" ca="1" si="4">IF(M8="","",IF(ISNA(VLOOKUP(M8,INDIRECT($AC$1),2,0))=TRUE,"",VLOOKUP(M8,INDIRECT($AC$1),2,0)))</f>
        <v/>
      </c>
      <c r="AD8" s="35" t="str">
        <f t="shared" ref="AD8:AD15" ca="1" si="5">IF(M8="","",IF(ISNA(VLOOKUP(M8,INDIRECT($AC$1),3,0))=TRUE,"",VLOOKUP(M8,INDIRECT($AC$1),3,0)))</f>
        <v/>
      </c>
      <c r="AE8" s="35" t="str">
        <f t="shared" ref="AE8:AE15" ca="1" si="6">IF(P8="","",IF(ISNA(VLOOKUP(P8,INDIRECT($AC$1),2,0))=TRUE,"",VLOOKUP(P8,INDIRECT($AC$1),2,0)))</f>
        <v/>
      </c>
      <c r="AF8" s="35" t="str">
        <f t="shared" ref="AF8:AF15" ca="1" si="7">IF(P8="","",IF(ISNA(VLOOKUP(P8,INDIRECT($AC$1),3,0))=TRUE,"",VLOOKUP(P8,INDIRECT($AC$1),3,0)))</f>
        <v/>
      </c>
      <c r="AG8" s="35" t="str">
        <f t="shared" ref="AG8:AG15" ca="1" si="8">IF(S8="","",IF(ISNA(VLOOKUP(S8,INDIRECT($AC$1),2,0))=TRUE,"",VLOOKUP(S8,INDIRECT($AC$1),2,0)))</f>
        <v/>
      </c>
      <c r="AH8" s="35" t="str">
        <f t="shared" ref="AH8:AH15" ca="1" si="9">IF(S8="","",IF(ISNA(VLOOKUP(S8,INDIRECT($AC$1),3,0))=TRUE,"",VLOOKUP(S8,INDIRECT($AC$1),3,0)))</f>
        <v/>
      </c>
      <c r="AI8" s="35" t="str">
        <f t="shared" ref="AI8:AI15" ca="1" si="10">IF(V8="","",IF(ISNA(VLOOKUP(V8,INDIRECT($AC$1),2,0))=TRUE,"",VLOOKUP(V8,INDIRECT($AC$1),2,0)))</f>
        <v/>
      </c>
      <c r="AJ8" s="35" t="str">
        <f t="shared" ref="AJ8:AJ15" ca="1" si="11">IF(V8="","",IF(ISNA(VLOOKUP(V8,INDIRECT($AC$1),3,0))=TRUE,"",VLOOKUP(V8,INDIRECT($AC$1),3,0)))</f>
        <v/>
      </c>
      <c r="AK8" s="35">
        <f t="shared" ref="AK8:AK15" si="12">IF(G8="",0,1)</f>
        <v>0</v>
      </c>
      <c r="AL8" s="35" t="e">
        <f t="shared" ref="AL8:AL15" si="13">IF(H8="",0,1)</f>
        <v>#N/A</v>
      </c>
      <c r="AM8" s="35">
        <f t="shared" ref="AM8:AM15" si="14">IF(J8="",0,1)</f>
        <v>0</v>
      </c>
      <c r="AN8" s="35" t="e">
        <f t="shared" ref="AN8:AN15" si="15">IF(K8="",0,1)</f>
        <v>#N/A</v>
      </c>
      <c r="AO8" s="35">
        <f t="shared" ref="AO8:AO15" si="16">IF(M8="",0,1)</f>
        <v>0</v>
      </c>
      <c r="AP8" s="35" t="e">
        <f t="shared" ref="AP8:AP15" si="17">IF(N8="",0,1)</f>
        <v>#N/A</v>
      </c>
      <c r="AQ8" s="35">
        <f t="shared" ref="AQ8:AQ15" si="18">IF(P8="",0,1)</f>
        <v>0</v>
      </c>
      <c r="AR8" s="35" t="e">
        <f t="shared" ref="AR8:AR15" si="19">IF(Q8="",0,1)</f>
        <v>#N/A</v>
      </c>
      <c r="AS8" s="35">
        <f t="shared" ref="AS8:AS15" si="20">IF(S8="",0,1)</f>
        <v>0</v>
      </c>
      <c r="AT8" s="35" t="e">
        <f t="shared" ref="AT8:AT15" si="21">IF(T8="",0,1)</f>
        <v>#N/A</v>
      </c>
      <c r="AU8" s="35">
        <f t="shared" ref="AU8:AU15" si="22">IF(V8="",0,1)</f>
        <v>0</v>
      </c>
      <c r="AV8" s="35" t="e">
        <f t="shared" ref="AV8:AV15" si="23">IF(W8="",0,1)</f>
        <v>#N/A</v>
      </c>
      <c r="AW8" s="35">
        <f t="shared" ref="AW8:AW15" si="24">G8</f>
        <v>0</v>
      </c>
      <c r="AX8" s="35">
        <f t="shared" ref="AX8:AX15" si="25">J8</f>
        <v>0</v>
      </c>
      <c r="AY8" s="35">
        <f t="shared" ref="AY8:AY15" si="26">M8</f>
        <v>0</v>
      </c>
      <c r="AZ8" s="35">
        <f t="shared" ref="AZ8:AZ15" si="27">P8</f>
        <v>0</v>
      </c>
      <c r="BA8" s="35">
        <f t="shared" ref="BA8:BA15" si="28">S8</f>
        <v>0</v>
      </c>
      <c r="BB8" s="35">
        <f t="shared" ref="BB8:BB15" si="29">V8</f>
        <v>0</v>
      </c>
      <c r="BD8" s="35" t="e">
        <f t="shared" ref="BD8:BD15" ca="1" si="30">IF(MAX(BE8:CE8)=0,"",ADDRESS(4,MAX(BE8:CE8),4))</f>
        <v>#N/A</v>
      </c>
      <c r="BF8" s="35">
        <f t="shared" ref="BF8:BF15" si="31">IF(AND(D8&lt;&gt;"",SUM(AK8,AM8,AO8,AQ8,AS8,AU8)&lt;4),COLUMN(),0)</f>
        <v>0</v>
      </c>
      <c r="BG8" s="35">
        <f t="shared" ref="BG8:BG15" si="32">IF(BB8=0,0,IF(COUNTIF($AW$8:$BB$15,BB8)&gt;1,COLUMN(),0))</f>
        <v>0</v>
      </c>
      <c r="BH8" s="35">
        <f t="shared" ref="BH8:BH15" si="33">IF(BA8=0,0,IF(COUNTIF($AW$8:$BB$15,BA8)&gt;1,COLUMN(),0))</f>
        <v>0</v>
      </c>
      <c r="BI8" s="35">
        <f t="shared" ref="BI8:BI15" si="34">IF(AZ8=0,0,IF(COUNTIF($AW$8:$BB$15,AZ8)&gt;1,COLUMN(),0))</f>
        <v>0</v>
      </c>
      <c r="BJ8" s="35">
        <f t="shared" ref="BJ8:BJ15" si="35">IF(AY8=0,0,IF(COUNTIF($AW$8:$BB$15,AY8)&gt;1,COLUMN(),0))</f>
        <v>0</v>
      </c>
      <c r="BK8" s="35">
        <f t="shared" ref="BK8:BK15" si="36">IF(AX8=0,0,IF(COUNTIF($AW$8:$BB$15,AX8)&gt;1,COLUMN(),0))</f>
        <v>0</v>
      </c>
      <c r="BL8" s="35">
        <f t="shared" ref="BL8:BL15" si="37">IF(AW8=0,0,IF(COUNTIF($AW$8:$BB$15,AW8)&gt;1,COLUMN(),0))</f>
        <v>0</v>
      </c>
      <c r="BM8" s="35">
        <f t="shared" ref="BM8:BM15" ca="1" si="38">IF(AJ8="",0,IF(AJ8=$Y$2,0,COLUMN()))</f>
        <v>0</v>
      </c>
      <c r="BN8" s="35">
        <f t="shared" ref="BN8:BN15" ca="1" si="39">IF(AH8="",0,IF(AH8=$Y$2,0,COLUMN()))</f>
        <v>0</v>
      </c>
      <c r="BO8" s="35">
        <f t="shared" ref="BO8:BO15" ca="1" si="40">IF(AF8="",0,IF(AF8=$Y$2,0,COLUMN()))</f>
        <v>0</v>
      </c>
      <c r="BP8" s="35">
        <f t="shared" ref="BP8:BP15" ca="1" si="41">IF(AD8="",0,IF(AD8=$Y$2,0,COLUMN()))</f>
        <v>0</v>
      </c>
      <c r="BQ8" s="35">
        <f t="shared" ref="BQ8:BQ15" ca="1" si="42">IF(AB8="",0,IF(AB8=$Y$2,0,COLUMN()))</f>
        <v>0</v>
      </c>
      <c r="BR8" s="35">
        <f t="shared" ref="BR8:BR15" ca="1" si="43">IF(Z8="",0,IF(Z8=$Y$2,0,COLUMN()))</f>
        <v>0</v>
      </c>
      <c r="BS8" s="35" t="e">
        <f t="shared" ref="BS8:BS15" si="44">IF(W8="",0,IF(LEFT(W8,1)=AI8,0,COLUMN()))</f>
        <v>#N/A</v>
      </c>
      <c r="BT8" s="35" t="e">
        <f t="shared" ref="BT8:BT15" si="45">IF(T8="",0,IF(LEFT(T8,1)=AG8,0,COLUMN()))</f>
        <v>#N/A</v>
      </c>
      <c r="BU8" s="35" t="e">
        <f t="shared" ref="BU8:BU15" si="46">IF(Q8="",0,IF(LEFT(Q8,1)=AE8,0,COLUMN()))</f>
        <v>#N/A</v>
      </c>
      <c r="BV8" s="35" t="e">
        <f t="shared" ref="BV8:BV15" si="47">IF(N8="",0,IF(LEFT(N8,1)=AC8,0,COLUMN()))</f>
        <v>#N/A</v>
      </c>
      <c r="BW8" s="35" t="e">
        <f t="shared" ref="BW8:BW15" si="48">IF(K8="",0,IF(LEFT(K8,1)=AA8,0,COLUMN()))</f>
        <v>#N/A</v>
      </c>
      <c r="BX8" s="35" t="e">
        <f t="shared" ref="BX8:BX15" si="49">IF(H8="",0,IF(LEFT(H8,1)=Y8,0,COLUMN()))</f>
        <v>#N/A</v>
      </c>
      <c r="BY8" s="35" t="e">
        <f t="shared" ref="BY8:BY15" si="50">IF(OR(SUM($AK8:$AL8)=1,SUM($AM8:$AN8)=1,SUM($AO8:$AP8)=1,SUM($AQ8:$AR8)=1,SUM($AS8:$AT8)=1,SUM($AU8:$AV8)=1),COLUMN(),0)</f>
        <v>#N/A</v>
      </c>
      <c r="BZ8" s="35">
        <f t="shared" ref="BZ8:BZ15" si="51">IF(ISERROR(VALUE($D8))=TRUE,COLUMN(),0)</f>
        <v>0</v>
      </c>
      <c r="CA8" s="35" t="e">
        <f t="shared" ref="CA8:CA15" si="52">IF(AND(SUM($AK8:$AV8)&gt;0,$D8=""),COLUMN(),0)</f>
        <v>#N/A</v>
      </c>
      <c r="CB8" s="35">
        <f t="shared" ref="CB8:CB15" si="53">IF(OR($AK8&lt;$AM8,$AM8&lt;$AO8,$AO8&lt;$AQ8,$AQ8&lt;$AS8,$AS8&lt;$AU8),COLUMN(),0)</f>
        <v>0</v>
      </c>
      <c r="CC8" s="90">
        <v>0</v>
      </c>
      <c r="CD8" s="35" t="e">
        <f t="shared" ref="CD8:CD15" si="54">IF(AND($B$2="",OR($D8&lt;&gt;"",SUM($AK8:$AV8)&gt;0)),COLUMN(),0)</f>
        <v>#N/A</v>
      </c>
    </row>
    <row r="9" spans="1:86" ht="24.75" customHeight="1" thickTop="1" thickBot="1" x14ac:dyDescent="0.2">
      <c r="A9" s="13"/>
      <c r="B9" s="365"/>
      <c r="C9" s="91">
        <v>2</v>
      </c>
      <c r="D9" s="183"/>
      <c r="E9" s="91" t="str">
        <f>IF(D9="","",IF(D8="","エラー",$B$2&amp;"B"))</f>
        <v/>
      </c>
      <c r="F9" s="91"/>
      <c r="G9" s="124"/>
      <c r="H9" s="157" t="e">
        <f>VLOOKUP(G9,登録情報女子!$A$2:$O$1008,5,0)</f>
        <v>#N/A</v>
      </c>
      <c r="I9" s="154" t="e">
        <f>VLOOKUP(G9,登録情報女子!$A$2:$O$1008,3,0)</f>
        <v>#N/A</v>
      </c>
      <c r="J9" s="124"/>
      <c r="K9" s="157" t="e">
        <f>VLOOKUP(J9,登録情報女子!$A$2:$O$1008,5,0)</f>
        <v>#N/A</v>
      </c>
      <c r="L9" s="154" t="e">
        <f>VLOOKUP(J9,登録情報女子!$A$2:$O$1008,3,0)</f>
        <v>#N/A</v>
      </c>
      <c r="M9" s="124"/>
      <c r="N9" s="157" t="e">
        <f>VLOOKUP(M9,登録情報女子!$A$2:$O$1008,5,0)</f>
        <v>#N/A</v>
      </c>
      <c r="O9" s="154" t="e">
        <f>VLOOKUP(M9,登録情報女子!$A$2:$O$1008,3,0)</f>
        <v>#N/A</v>
      </c>
      <c r="P9" s="124"/>
      <c r="Q9" s="157" t="e">
        <f>VLOOKUP(P9,登録情報女子!$A$2:$N$1008,5,0)</f>
        <v>#N/A</v>
      </c>
      <c r="R9" s="154" t="e">
        <f>VLOOKUP(P9,登録情報女子!$A$2:$N$1008,3,0)</f>
        <v>#N/A</v>
      </c>
      <c r="S9" s="124"/>
      <c r="T9" s="157" t="e">
        <f>VLOOKUP(S9,登録情報女子!$A$2:$N$1008,5,0)</f>
        <v>#N/A</v>
      </c>
      <c r="U9" s="154" t="e">
        <f>VLOOKUP(S9,登録情報女子!$A$2:$N$1008,3,0)</f>
        <v>#N/A</v>
      </c>
      <c r="V9" s="124"/>
      <c r="W9" s="157" t="e">
        <f>VLOOKUP(V9,登録情報女子!$A$2:$N$1008,5,0)</f>
        <v>#N/A</v>
      </c>
      <c r="X9" s="154" t="e">
        <f>VLOOKUP(V9,登録情報女子!$A$2:$N$1008,3,0)</f>
        <v>#N/A</v>
      </c>
      <c r="Y9" s="35" t="str">
        <f t="shared" ca="1" si="0"/>
        <v/>
      </c>
      <c r="Z9" s="35" t="str">
        <f t="shared" ca="1" si="1"/>
        <v/>
      </c>
      <c r="AA9" s="35" t="str">
        <f t="shared" ca="1" si="2"/>
        <v/>
      </c>
      <c r="AB9" s="35" t="str">
        <f t="shared" ca="1" si="3"/>
        <v/>
      </c>
      <c r="AC9" s="35" t="str">
        <f t="shared" ca="1" si="4"/>
        <v/>
      </c>
      <c r="AD9" s="35" t="str">
        <f t="shared" ca="1" si="5"/>
        <v/>
      </c>
      <c r="AE9" s="35" t="str">
        <f t="shared" ca="1" si="6"/>
        <v/>
      </c>
      <c r="AF9" s="35" t="str">
        <f t="shared" ca="1" si="7"/>
        <v/>
      </c>
      <c r="AG9" s="35" t="str">
        <f t="shared" ca="1" si="8"/>
        <v/>
      </c>
      <c r="AH9" s="35" t="str">
        <f t="shared" ca="1" si="9"/>
        <v/>
      </c>
      <c r="AI9" s="35" t="str">
        <f t="shared" ca="1" si="10"/>
        <v/>
      </c>
      <c r="AJ9" s="35" t="str">
        <f t="shared" ca="1" si="11"/>
        <v/>
      </c>
      <c r="AK9" s="35">
        <f t="shared" si="12"/>
        <v>0</v>
      </c>
      <c r="AL9" s="35" t="e">
        <f t="shared" si="13"/>
        <v>#N/A</v>
      </c>
      <c r="AM9" s="35">
        <f t="shared" si="14"/>
        <v>0</v>
      </c>
      <c r="AN9" s="35" t="e">
        <f t="shared" si="15"/>
        <v>#N/A</v>
      </c>
      <c r="AO9" s="35">
        <f t="shared" si="16"/>
        <v>0</v>
      </c>
      <c r="AP9" s="35" t="e">
        <f t="shared" si="17"/>
        <v>#N/A</v>
      </c>
      <c r="AQ9" s="35">
        <f t="shared" si="18"/>
        <v>0</v>
      </c>
      <c r="AR9" s="35" t="e">
        <f t="shared" si="19"/>
        <v>#N/A</v>
      </c>
      <c r="AS9" s="35">
        <f t="shared" si="20"/>
        <v>0</v>
      </c>
      <c r="AT9" s="35" t="e">
        <f t="shared" si="21"/>
        <v>#N/A</v>
      </c>
      <c r="AU9" s="35">
        <f t="shared" si="22"/>
        <v>0</v>
      </c>
      <c r="AV9" s="35" t="e">
        <f t="shared" si="23"/>
        <v>#N/A</v>
      </c>
      <c r="AW9" s="35">
        <f t="shared" si="24"/>
        <v>0</v>
      </c>
      <c r="AX9" s="35">
        <f t="shared" si="25"/>
        <v>0</v>
      </c>
      <c r="AY9" s="35">
        <f t="shared" si="26"/>
        <v>0</v>
      </c>
      <c r="AZ9" s="35">
        <f t="shared" si="27"/>
        <v>0</v>
      </c>
      <c r="BA9" s="35">
        <f t="shared" si="28"/>
        <v>0</v>
      </c>
      <c r="BB9" s="35">
        <f t="shared" si="29"/>
        <v>0</v>
      </c>
      <c r="BD9" s="35" t="e">
        <f t="shared" ca="1" si="30"/>
        <v>#N/A</v>
      </c>
      <c r="BF9" s="35">
        <f t="shared" si="31"/>
        <v>0</v>
      </c>
      <c r="BG9" s="35">
        <f t="shared" si="32"/>
        <v>0</v>
      </c>
      <c r="BH9" s="35">
        <f t="shared" si="33"/>
        <v>0</v>
      </c>
      <c r="BI9" s="35">
        <f t="shared" si="34"/>
        <v>0</v>
      </c>
      <c r="BJ9" s="35">
        <f t="shared" si="35"/>
        <v>0</v>
      </c>
      <c r="BK9" s="35">
        <f t="shared" si="36"/>
        <v>0</v>
      </c>
      <c r="BL9" s="35">
        <f t="shared" si="37"/>
        <v>0</v>
      </c>
      <c r="BM9" s="35">
        <f t="shared" ca="1" si="38"/>
        <v>0</v>
      </c>
      <c r="BN9" s="35">
        <f t="shared" ca="1" si="39"/>
        <v>0</v>
      </c>
      <c r="BO9" s="35">
        <f t="shared" ca="1" si="40"/>
        <v>0</v>
      </c>
      <c r="BP9" s="35">
        <f t="shared" ca="1" si="41"/>
        <v>0</v>
      </c>
      <c r="BQ9" s="35">
        <f t="shared" ca="1" si="42"/>
        <v>0</v>
      </c>
      <c r="BR9" s="35">
        <f t="shared" ca="1" si="43"/>
        <v>0</v>
      </c>
      <c r="BS9" s="35" t="e">
        <f t="shared" si="44"/>
        <v>#N/A</v>
      </c>
      <c r="BT9" s="35" t="e">
        <f t="shared" si="45"/>
        <v>#N/A</v>
      </c>
      <c r="BU9" s="35" t="e">
        <f t="shared" si="46"/>
        <v>#N/A</v>
      </c>
      <c r="BV9" s="35" t="e">
        <f t="shared" si="47"/>
        <v>#N/A</v>
      </c>
      <c r="BW9" s="35" t="e">
        <f t="shared" si="48"/>
        <v>#N/A</v>
      </c>
      <c r="BX9" s="35" t="e">
        <f t="shared" si="49"/>
        <v>#N/A</v>
      </c>
      <c r="BY9" s="35" t="e">
        <f t="shared" si="50"/>
        <v>#N/A</v>
      </c>
      <c r="BZ9" s="35">
        <f t="shared" si="51"/>
        <v>0</v>
      </c>
      <c r="CA9" s="35" t="e">
        <f t="shared" si="52"/>
        <v>#N/A</v>
      </c>
      <c r="CB9" s="35">
        <f t="shared" si="53"/>
        <v>0</v>
      </c>
      <c r="CC9" s="35">
        <f t="shared" ref="CC9:CC15" si="55">IF(AND($D8="",$D9&lt;&gt;""),COLUMN(),0)</f>
        <v>0</v>
      </c>
      <c r="CD9" s="35" t="e">
        <f t="shared" si="54"/>
        <v>#N/A</v>
      </c>
    </row>
    <row r="10" spans="1:86" ht="24.75" customHeight="1" thickTop="1" thickBot="1" x14ac:dyDescent="0.2">
      <c r="A10" s="13"/>
      <c r="B10" s="365"/>
      <c r="C10" s="91">
        <v>3</v>
      </c>
      <c r="D10" s="183"/>
      <c r="E10" s="91" t="str">
        <f>IF(D10="","",IF(D9="","エラー",$B$2&amp;"C"))</f>
        <v/>
      </c>
      <c r="F10" s="91"/>
      <c r="G10" s="124"/>
      <c r="H10" s="157" t="e">
        <f>VLOOKUP(G10,登録情報女子!$A$2:$O$1008,5,0)</f>
        <v>#N/A</v>
      </c>
      <c r="I10" s="154" t="e">
        <f>VLOOKUP(G10,登録情報女子!$A$2:$O$1008,3,0)</f>
        <v>#N/A</v>
      </c>
      <c r="J10" s="124"/>
      <c r="K10" s="157" t="e">
        <f>VLOOKUP(J10,登録情報女子!$A$2:$O$1008,5,0)</f>
        <v>#N/A</v>
      </c>
      <c r="L10" s="154" t="e">
        <f>VLOOKUP(J10,登録情報女子!$A$2:$O$1008,3,0)</f>
        <v>#N/A</v>
      </c>
      <c r="M10" s="124"/>
      <c r="N10" s="157" t="e">
        <f>VLOOKUP(M10,登録情報女子!$A$2:$O$1008,5,0)</f>
        <v>#N/A</v>
      </c>
      <c r="O10" s="154" t="e">
        <f>VLOOKUP(M10,登録情報女子!$A$2:$O$1008,3,0)</f>
        <v>#N/A</v>
      </c>
      <c r="P10" s="124"/>
      <c r="Q10" s="157" t="e">
        <f>VLOOKUP(P10,登録情報女子!$A$2:$N$1008,5,0)</f>
        <v>#N/A</v>
      </c>
      <c r="R10" s="154" t="e">
        <f>VLOOKUP(P10,登録情報女子!$A$2:$N$1008,3,0)</f>
        <v>#N/A</v>
      </c>
      <c r="S10" s="124"/>
      <c r="T10" s="157" t="e">
        <f>VLOOKUP(S10,登録情報女子!$A$2:$N$1008,5,0)</f>
        <v>#N/A</v>
      </c>
      <c r="U10" s="154" t="e">
        <f>VLOOKUP(S10,登録情報女子!$A$2:$N$1008,3,0)</f>
        <v>#N/A</v>
      </c>
      <c r="V10" s="124"/>
      <c r="W10" s="157" t="e">
        <f>VLOOKUP(V10,登録情報女子!$A$2:$N$1008,5,0)</f>
        <v>#N/A</v>
      </c>
      <c r="X10" s="154" t="e">
        <f>VLOOKUP(V10,登録情報女子!$A$2:$N$1008,3,0)</f>
        <v>#N/A</v>
      </c>
      <c r="Y10" s="35" t="str">
        <f t="shared" ca="1" si="0"/>
        <v/>
      </c>
      <c r="Z10" s="35" t="str">
        <f t="shared" ca="1" si="1"/>
        <v/>
      </c>
      <c r="AA10" s="35" t="str">
        <f t="shared" ca="1" si="2"/>
        <v/>
      </c>
      <c r="AB10" s="35" t="str">
        <f t="shared" ca="1" si="3"/>
        <v/>
      </c>
      <c r="AC10" s="35" t="str">
        <f t="shared" ca="1" si="4"/>
        <v/>
      </c>
      <c r="AD10" s="35" t="str">
        <f t="shared" ca="1" si="5"/>
        <v/>
      </c>
      <c r="AE10" s="35" t="str">
        <f t="shared" ca="1" si="6"/>
        <v/>
      </c>
      <c r="AF10" s="35" t="str">
        <f t="shared" ca="1" si="7"/>
        <v/>
      </c>
      <c r="AG10" s="35" t="str">
        <f t="shared" ca="1" si="8"/>
        <v/>
      </c>
      <c r="AH10" s="35" t="str">
        <f t="shared" ca="1" si="9"/>
        <v/>
      </c>
      <c r="AI10" s="35" t="str">
        <f t="shared" ca="1" si="10"/>
        <v/>
      </c>
      <c r="AJ10" s="35" t="str">
        <f t="shared" ca="1" si="11"/>
        <v/>
      </c>
      <c r="AK10" s="35">
        <f t="shared" si="12"/>
        <v>0</v>
      </c>
      <c r="AL10" s="35" t="e">
        <f t="shared" si="13"/>
        <v>#N/A</v>
      </c>
      <c r="AM10" s="35">
        <f t="shared" si="14"/>
        <v>0</v>
      </c>
      <c r="AN10" s="35" t="e">
        <f t="shared" si="15"/>
        <v>#N/A</v>
      </c>
      <c r="AO10" s="35">
        <f t="shared" si="16"/>
        <v>0</v>
      </c>
      <c r="AP10" s="35" t="e">
        <f t="shared" si="17"/>
        <v>#N/A</v>
      </c>
      <c r="AQ10" s="35">
        <f t="shared" si="18"/>
        <v>0</v>
      </c>
      <c r="AR10" s="35" t="e">
        <f t="shared" si="19"/>
        <v>#N/A</v>
      </c>
      <c r="AS10" s="35">
        <f t="shared" si="20"/>
        <v>0</v>
      </c>
      <c r="AT10" s="35" t="e">
        <f t="shared" si="21"/>
        <v>#N/A</v>
      </c>
      <c r="AU10" s="35">
        <f t="shared" si="22"/>
        <v>0</v>
      </c>
      <c r="AV10" s="35" t="e">
        <f t="shared" si="23"/>
        <v>#N/A</v>
      </c>
      <c r="AW10" s="35">
        <f t="shared" si="24"/>
        <v>0</v>
      </c>
      <c r="AX10" s="35">
        <f t="shared" si="25"/>
        <v>0</v>
      </c>
      <c r="AY10" s="35">
        <f t="shared" si="26"/>
        <v>0</v>
      </c>
      <c r="AZ10" s="35">
        <f t="shared" si="27"/>
        <v>0</v>
      </c>
      <c r="BA10" s="35">
        <f t="shared" si="28"/>
        <v>0</v>
      </c>
      <c r="BB10" s="35">
        <f t="shared" si="29"/>
        <v>0</v>
      </c>
      <c r="BD10" s="35" t="e">
        <f t="shared" ca="1" si="30"/>
        <v>#N/A</v>
      </c>
      <c r="BF10" s="35">
        <f t="shared" si="31"/>
        <v>0</v>
      </c>
      <c r="BG10" s="35">
        <f t="shared" si="32"/>
        <v>0</v>
      </c>
      <c r="BH10" s="35">
        <f t="shared" si="33"/>
        <v>0</v>
      </c>
      <c r="BI10" s="35">
        <f t="shared" si="34"/>
        <v>0</v>
      </c>
      <c r="BJ10" s="35">
        <f t="shared" si="35"/>
        <v>0</v>
      </c>
      <c r="BK10" s="35">
        <f t="shared" si="36"/>
        <v>0</v>
      </c>
      <c r="BL10" s="35">
        <f t="shared" si="37"/>
        <v>0</v>
      </c>
      <c r="BM10" s="35">
        <f t="shared" ca="1" si="38"/>
        <v>0</v>
      </c>
      <c r="BN10" s="35">
        <f t="shared" ca="1" si="39"/>
        <v>0</v>
      </c>
      <c r="BO10" s="35">
        <f t="shared" ca="1" si="40"/>
        <v>0</v>
      </c>
      <c r="BP10" s="35">
        <f t="shared" ca="1" si="41"/>
        <v>0</v>
      </c>
      <c r="BQ10" s="35">
        <f t="shared" ca="1" si="42"/>
        <v>0</v>
      </c>
      <c r="BR10" s="35">
        <f t="shared" ca="1" si="43"/>
        <v>0</v>
      </c>
      <c r="BS10" s="35" t="e">
        <f t="shared" si="44"/>
        <v>#N/A</v>
      </c>
      <c r="BT10" s="35" t="e">
        <f t="shared" si="45"/>
        <v>#N/A</v>
      </c>
      <c r="BU10" s="35" t="e">
        <f t="shared" si="46"/>
        <v>#N/A</v>
      </c>
      <c r="BV10" s="35" t="e">
        <f t="shared" si="47"/>
        <v>#N/A</v>
      </c>
      <c r="BW10" s="35" t="e">
        <f t="shared" si="48"/>
        <v>#N/A</v>
      </c>
      <c r="BX10" s="35" t="e">
        <f t="shared" si="49"/>
        <v>#N/A</v>
      </c>
      <c r="BY10" s="35" t="e">
        <f t="shared" si="50"/>
        <v>#N/A</v>
      </c>
      <c r="BZ10" s="35">
        <f t="shared" si="51"/>
        <v>0</v>
      </c>
      <c r="CA10" s="35" t="e">
        <f t="shared" si="52"/>
        <v>#N/A</v>
      </c>
      <c r="CB10" s="35">
        <f t="shared" si="53"/>
        <v>0</v>
      </c>
      <c r="CC10" s="35">
        <f t="shared" si="55"/>
        <v>0</v>
      </c>
      <c r="CD10" s="35" t="e">
        <f t="shared" si="54"/>
        <v>#N/A</v>
      </c>
    </row>
    <row r="11" spans="1:86" ht="24.75" customHeight="1" thickTop="1" x14ac:dyDescent="0.15">
      <c r="A11" s="13"/>
      <c r="B11" s="365"/>
      <c r="C11" s="91">
        <v>4</v>
      </c>
      <c r="D11" s="183"/>
      <c r="E11" s="91" t="str">
        <f>IF(D11="","",IF(D10="","エラー",$B$2&amp;"D"))</f>
        <v/>
      </c>
      <c r="F11" s="91"/>
      <c r="G11" s="124"/>
      <c r="H11" s="157" t="e">
        <f>VLOOKUP(G11,登録情報女子!$A$2:$O$1008,5,0)</f>
        <v>#N/A</v>
      </c>
      <c r="I11" s="154" t="e">
        <f>VLOOKUP(G11,登録情報女子!$A$2:$O$1008,3,0)</f>
        <v>#N/A</v>
      </c>
      <c r="J11" s="124"/>
      <c r="K11" s="157" t="e">
        <f>VLOOKUP(J11,登録情報女子!$A$2:$O$1008,5,0)</f>
        <v>#N/A</v>
      </c>
      <c r="L11" s="154" t="e">
        <f>VLOOKUP(J11,登録情報女子!$A$2:$O$1008,3,0)</f>
        <v>#N/A</v>
      </c>
      <c r="M11" s="124"/>
      <c r="N11" s="157" t="e">
        <f>VLOOKUP(M11,登録情報女子!$A$2:$O$1008,5,0)</f>
        <v>#N/A</v>
      </c>
      <c r="O11" s="154" t="e">
        <f>VLOOKUP(M11,登録情報女子!$A$2:$O$1008,3,0)</f>
        <v>#N/A</v>
      </c>
      <c r="P11" s="124"/>
      <c r="Q11" s="157" t="e">
        <f>VLOOKUP(P11,登録情報女子!$A$2:$N$1008,5,0)</f>
        <v>#N/A</v>
      </c>
      <c r="R11" s="154" t="e">
        <f>VLOOKUP(P11,登録情報女子!$A$2:$N$1008,3,0)</f>
        <v>#N/A</v>
      </c>
      <c r="S11" s="124"/>
      <c r="T11" s="157" t="e">
        <f>VLOOKUP(S11,登録情報女子!$A$2:$N$1008,5,0)</f>
        <v>#N/A</v>
      </c>
      <c r="U11" s="154" t="e">
        <f>VLOOKUP(S11,登録情報女子!$A$2:$N$1008,3,0)</f>
        <v>#N/A</v>
      </c>
      <c r="V11" s="124"/>
      <c r="W11" s="157" t="e">
        <f>VLOOKUP(V11,登録情報女子!$A$2:$N$1008,5,0)</f>
        <v>#N/A</v>
      </c>
      <c r="X11" s="154" t="e">
        <f>VLOOKUP(V11,登録情報女子!$A$2:$N$1008,3,0)</f>
        <v>#N/A</v>
      </c>
      <c r="Y11" s="35" t="str">
        <f t="shared" ca="1" si="0"/>
        <v/>
      </c>
      <c r="Z11" s="35" t="str">
        <f t="shared" ca="1" si="1"/>
        <v/>
      </c>
      <c r="AA11" s="35" t="str">
        <f t="shared" ca="1" si="2"/>
        <v/>
      </c>
      <c r="AB11" s="35" t="str">
        <f t="shared" ca="1" si="3"/>
        <v/>
      </c>
      <c r="AC11" s="35" t="str">
        <f t="shared" ca="1" si="4"/>
        <v/>
      </c>
      <c r="AD11" s="35" t="str">
        <f t="shared" ca="1" si="5"/>
        <v/>
      </c>
      <c r="AE11" s="35" t="str">
        <f t="shared" ca="1" si="6"/>
        <v/>
      </c>
      <c r="AF11" s="35" t="str">
        <f t="shared" ca="1" si="7"/>
        <v/>
      </c>
      <c r="AG11" s="35" t="str">
        <f t="shared" ca="1" si="8"/>
        <v/>
      </c>
      <c r="AH11" s="35" t="str">
        <f t="shared" ca="1" si="9"/>
        <v/>
      </c>
      <c r="AI11" s="35" t="str">
        <f t="shared" ca="1" si="10"/>
        <v/>
      </c>
      <c r="AJ11" s="35" t="str">
        <f t="shared" ca="1" si="11"/>
        <v/>
      </c>
      <c r="AK11" s="35">
        <f t="shared" si="12"/>
        <v>0</v>
      </c>
      <c r="AL11" s="35" t="e">
        <f t="shared" si="13"/>
        <v>#N/A</v>
      </c>
      <c r="AM11" s="35">
        <f t="shared" si="14"/>
        <v>0</v>
      </c>
      <c r="AN11" s="35" t="e">
        <f t="shared" si="15"/>
        <v>#N/A</v>
      </c>
      <c r="AO11" s="35">
        <f t="shared" si="16"/>
        <v>0</v>
      </c>
      <c r="AP11" s="35" t="e">
        <f t="shared" si="17"/>
        <v>#N/A</v>
      </c>
      <c r="AQ11" s="35">
        <f t="shared" si="18"/>
        <v>0</v>
      </c>
      <c r="AR11" s="35" t="e">
        <f t="shared" si="19"/>
        <v>#N/A</v>
      </c>
      <c r="AS11" s="35">
        <f t="shared" si="20"/>
        <v>0</v>
      </c>
      <c r="AT11" s="35" t="e">
        <f t="shared" si="21"/>
        <v>#N/A</v>
      </c>
      <c r="AU11" s="35">
        <f t="shared" si="22"/>
        <v>0</v>
      </c>
      <c r="AV11" s="35" t="e">
        <f t="shared" si="23"/>
        <v>#N/A</v>
      </c>
      <c r="AW11" s="35">
        <f t="shared" si="24"/>
        <v>0</v>
      </c>
      <c r="AX11" s="35">
        <f t="shared" si="25"/>
        <v>0</v>
      </c>
      <c r="AY11" s="35">
        <f t="shared" si="26"/>
        <v>0</v>
      </c>
      <c r="AZ11" s="35">
        <f t="shared" si="27"/>
        <v>0</v>
      </c>
      <c r="BA11" s="35">
        <f t="shared" si="28"/>
        <v>0</v>
      </c>
      <c r="BB11" s="35">
        <f t="shared" si="29"/>
        <v>0</v>
      </c>
      <c r="BD11" s="35" t="e">
        <f t="shared" ca="1" si="30"/>
        <v>#N/A</v>
      </c>
      <c r="BF11" s="35">
        <f t="shared" si="31"/>
        <v>0</v>
      </c>
      <c r="BG11" s="35">
        <f t="shared" si="32"/>
        <v>0</v>
      </c>
      <c r="BH11" s="35">
        <f t="shared" si="33"/>
        <v>0</v>
      </c>
      <c r="BI11" s="35">
        <f t="shared" si="34"/>
        <v>0</v>
      </c>
      <c r="BJ11" s="35">
        <f t="shared" si="35"/>
        <v>0</v>
      </c>
      <c r="BK11" s="35">
        <f t="shared" si="36"/>
        <v>0</v>
      </c>
      <c r="BL11" s="35">
        <f t="shared" si="37"/>
        <v>0</v>
      </c>
      <c r="BM11" s="35">
        <f t="shared" ca="1" si="38"/>
        <v>0</v>
      </c>
      <c r="BN11" s="35">
        <f t="shared" ca="1" si="39"/>
        <v>0</v>
      </c>
      <c r="BO11" s="35">
        <f t="shared" ca="1" si="40"/>
        <v>0</v>
      </c>
      <c r="BP11" s="35">
        <f t="shared" ca="1" si="41"/>
        <v>0</v>
      </c>
      <c r="BQ11" s="35">
        <f t="shared" ca="1" si="42"/>
        <v>0</v>
      </c>
      <c r="BR11" s="35">
        <f t="shared" ca="1" si="43"/>
        <v>0</v>
      </c>
      <c r="BS11" s="35" t="e">
        <f t="shared" si="44"/>
        <v>#N/A</v>
      </c>
      <c r="BT11" s="35" t="e">
        <f t="shared" si="45"/>
        <v>#N/A</v>
      </c>
      <c r="BU11" s="35" t="e">
        <f t="shared" si="46"/>
        <v>#N/A</v>
      </c>
      <c r="BV11" s="35" t="e">
        <f t="shared" si="47"/>
        <v>#N/A</v>
      </c>
      <c r="BW11" s="35" t="e">
        <f t="shared" si="48"/>
        <v>#N/A</v>
      </c>
      <c r="BX11" s="35" t="e">
        <f t="shared" si="49"/>
        <v>#N/A</v>
      </c>
      <c r="BY11" s="35" t="e">
        <f t="shared" si="50"/>
        <v>#N/A</v>
      </c>
      <c r="BZ11" s="35">
        <f t="shared" si="51"/>
        <v>0</v>
      </c>
      <c r="CA11" s="35" t="e">
        <f t="shared" si="52"/>
        <v>#N/A</v>
      </c>
      <c r="CB11" s="35">
        <f t="shared" si="53"/>
        <v>0</v>
      </c>
      <c r="CC11" s="35">
        <f t="shared" si="55"/>
        <v>0</v>
      </c>
      <c r="CD11" s="35" t="e">
        <f t="shared" si="54"/>
        <v>#N/A</v>
      </c>
    </row>
    <row r="12" spans="1:86" ht="24.75" customHeight="1" x14ac:dyDescent="0.15">
      <c r="A12" s="13"/>
      <c r="B12" s="365"/>
      <c r="C12" s="91">
        <v>5</v>
      </c>
      <c r="D12" s="163"/>
      <c r="E12" s="164" t="str">
        <f>IF(D12="","",IF(D11="","エラー",$B$2&amp;"E"))</f>
        <v/>
      </c>
      <c r="F12" s="165"/>
      <c r="G12" s="166"/>
      <c r="H12" s="171"/>
      <c r="I12" s="168"/>
      <c r="J12" s="169"/>
      <c r="K12" s="171"/>
      <c r="L12" s="168"/>
      <c r="M12" s="169"/>
      <c r="N12" s="171"/>
      <c r="O12" s="168"/>
      <c r="P12" s="169"/>
      <c r="Q12" s="171"/>
      <c r="R12" s="168"/>
      <c r="S12" s="169"/>
      <c r="T12" s="171"/>
      <c r="U12" s="168"/>
      <c r="V12" s="169"/>
      <c r="W12" s="167"/>
      <c r="X12" s="170"/>
      <c r="Y12" s="35" t="str">
        <f t="shared" ca="1" si="0"/>
        <v/>
      </c>
      <c r="Z12" s="35" t="str">
        <f t="shared" ca="1" si="1"/>
        <v/>
      </c>
      <c r="AA12" s="35" t="str">
        <f t="shared" ca="1" si="2"/>
        <v/>
      </c>
      <c r="AB12" s="35" t="str">
        <f t="shared" ca="1" si="3"/>
        <v/>
      </c>
      <c r="AC12" s="35" t="str">
        <f t="shared" ca="1" si="4"/>
        <v/>
      </c>
      <c r="AD12" s="35" t="str">
        <f t="shared" ca="1" si="5"/>
        <v/>
      </c>
      <c r="AE12" s="35" t="str">
        <f t="shared" ca="1" si="6"/>
        <v/>
      </c>
      <c r="AF12" s="35" t="str">
        <f t="shared" ca="1" si="7"/>
        <v/>
      </c>
      <c r="AG12" s="35" t="str">
        <f t="shared" ca="1" si="8"/>
        <v/>
      </c>
      <c r="AH12" s="35" t="str">
        <f t="shared" ca="1" si="9"/>
        <v/>
      </c>
      <c r="AI12" s="35" t="str">
        <f t="shared" ca="1" si="10"/>
        <v/>
      </c>
      <c r="AJ12" s="35" t="str">
        <f t="shared" ca="1" si="11"/>
        <v/>
      </c>
      <c r="AK12" s="35">
        <f t="shared" si="12"/>
        <v>0</v>
      </c>
      <c r="AL12" s="35">
        <f t="shared" si="13"/>
        <v>0</v>
      </c>
      <c r="AM12" s="35">
        <f t="shared" si="14"/>
        <v>0</v>
      </c>
      <c r="AN12" s="35">
        <f t="shared" si="15"/>
        <v>0</v>
      </c>
      <c r="AO12" s="35">
        <f t="shared" si="16"/>
        <v>0</v>
      </c>
      <c r="AP12" s="35">
        <f t="shared" si="17"/>
        <v>0</v>
      </c>
      <c r="AQ12" s="35">
        <f t="shared" si="18"/>
        <v>0</v>
      </c>
      <c r="AR12" s="35">
        <f t="shared" si="19"/>
        <v>0</v>
      </c>
      <c r="AS12" s="35">
        <f t="shared" si="20"/>
        <v>0</v>
      </c>
      <c r="AT12" s="35">
        <f t="shared" si="21"/>
        <v>0</v>
      </c>
      <c r="AU12" s="35">
        <f t="shared" si="22"/>
        <v>0</v>
      </c>
      <c r="AV12" s="35">
        <f t="shared" si="23"/>
        <v>0</v>
      </c>
      <c r="AW12" s="35">
        <f t="shared" si="24"/>
        <v>0</v>
      </c>
      <c r="AX12" s="35">
        <f t="shared" si="25"/>
        <v>0</v>
      </c>
      <c r="AY12" s="35">
        <f t="shared" si="26"/>
        <v>0</v>
      </c>
      <c r="AZ12" s="35">
        <f t="shared" si="27"/>
        <v>0</v>
      </c>
      <c r="BA12" s="35">
        <f t="shared" si="28"/>
        <v>0</v>
      </c>
      <c r="BB12" s="35">
        <f t="shared" si="29"/>
        <v>0</v>
      </c>
      <c r="BD12" s="35" t="str">
        <f t="shared" ca="1" si="30"/>
        <v/>
      </c>
      <c r="BF12" s="35">
        <f t="shared" si="31"/>
        <v>0</v>
      </c>
      <c r="BG12" s="35">
        <f t="shared" si="32"/>
        <v>0</v>
      </c>
      <c r="BH12" s="35">
        <f t="shared" si="33"/>
        <v>0</v>
      </c>
      <c r="BI12" s="35">
        <f t="shared" si="34"/>
        <v>0</v>
      </c>
      <c r="BJ12" s="35">
        <f t="shared" si="35"/>
        <v>0</v>
      </c>
      <c r="BK12" s="35">
        <f t="shared" si="36"/>
        <v>0</v>
      </c>
      <c r="BL12" s="35">
        <f t="shared" si="37"/>
        <v>0</v>
      </c>
      <c r="BM12" s="35">
        <f t="shared" ca="1" si="38"/>
        <v>0</v>
      </c>
      <c r="BN12" s="35">
        <f t="shared" ca="1" si="39"/>
        <v>0</v>
      </c>
      <c r="BO12" s="35">
        <f t="shared" ca="1" si="40"/>
        <v>0</v>
      </c>
      <c r="BP12" s="35">
        <f t="shared" ca="1" si="41"/>
        <v>0</v>
      </c>
      <c r="BQ12" s="35">
        <f t="shared" ca="1" si="42"/>
        <v>0</v>
      </c>
      <c r="BR12" s="35">
        <f t="shared" ca="1" si="43"/>
        <v>0</v>
      </c>
      <c r="BS12" s="35">
        <f t="shared" si="44"/>
        <v>0</v>
      </c>
      <c r="BT12" s="35">
        <f t="shared" si="45"/>
        <v>0</v>
      </c>
      <c r="BU12" s="35">
        <f t="shared" si="46"/>
        <v>0</v>
      </c>
      <c r="BV12" s="35">
        <f t="shared" si="47"/>
        <v>0</v>
      </c>
      <c r="BW12" s="35">
        <f t="shared" si="48"/>
        <v>0</v>
      </c>
      <c r="BX12" s="35">
        <f t="shared" si="49"/>
        <v>0</v>
      </c>
      <c r="BY12" s="35">
        <f t="shared" si="50"/>
        <v>0</v>
      </c>
      <c r="BZ12" s="35">
        <f t="shared" si="51"/>
        <v>0</v>
      </c>
      <c r="CA12" s="35">
        <f t="shared" si="52"/>
        <v>0</v>
      </c>
      <c r="CB12" s="35">
        <f t="shared" si="53"/>
        <v>0</v>
      </c>
      <c r="CC12" s="35">
        <f t="shared" si="55"/>
        <v>0</v>
      </c>
      <c r="CD12" s="35">
        <f t="shared" si="54"/>
        <v>0</v>
      </c>
    </row>
    <row r="13" spans="1:86" ht="24.75" customHeight="1" x14ac:dyDescent="0.15">
      <c r="A13" s="13"/>
      <c r="B13" s="365"/>
      <c r="C13" s="91">
        <v>6</v>
      </c>
      <c r="D13" s="163"/>
      <c r="E13" s="164" t="str">
        <f>IF(D13="","",IF(D12="","エラー",$B$2&amp;"F"))</f>
        <v/>
      </c>
      <c r="F13" s="165"/>
      <c r="G13" s="166"/>
      <c r="H13" s="171"/>
      <c r="I13" s="168"/>
      <c r="J13" s="169"/>
      <c r="K13" s="171"/>
      <c r="L13" s="168"/>
      <c r="M13" s="169"/>
      <c r="N13" s="171"/>
      <c r="O13" s="168"/>
      <c r="P13" s="169"/>
      <c r="Q13" s="171"/>
      <c r="R13" s="168"/>
      <c r="S13" s="169"/>
      <c r="T13" s="171"/>
      <c r="U13" s="168"/>
      <c r="V13" s="169"/>
      <c r="W13" s="167"/>
      <c r="X13" s="170"/>
      <c r="Y13" s="35" t="str">
        <f t="shared" ca="1" si="0"/>
        <v/>
      </c>
      <c r="Z13" s="35" t="str">
        <f t="shared" ca="1" si="1"/>
        <v/>
      </c>
      <c r="AA13" s="35" t="str">
        <f t="shared" ca="1" si="2"/>
        <v/>
      </c>
      <c r="AB13" s="35" t="str">
        <f t="shared" ca="1" si="3"/>
        <v/>
      </c>
      <c r="AC13" s="35" t="str">
        <f t="shared" ca="1" si="4"/>
        <v/>
      </c>
      <c r="AD13" s="35" t="str">
        <f t="shared" ca="1" si="5"/>
        <v/>
      </c>
      <c r="AE13" s="35" t="str">
        <f t="shared" ca="1" si="6"/>
        <v/>
      </c>
      <c r="AF13" s="35" t="str">
        <f t="shared" ca="1" si="7"/>
        <v/>
      </c>
      <c r="AG13" s="35" t="str">
        <f t="shared" ca="1" si="8"/>
        <v/>
      </c>
      <c r="AH13" s="35" t="str">
        <f t="shared" ca="1" si="9"/>
        <v/>
      </c>
      <c r="AI13" s="35" t="str">
        <f t="shared" ca="1" si="10"/>
        <v/>
      </c>
      <c r="AJ13" s="35" t="str">
        <f t="shared" ca="1" si="11"/>
        <v/>
      </c>
      <c r="AK13" s="35">
        <f t="shared" si="12"/>
        <v>0</v>
      </c>
      <c r="AL13" s="35">
        <f t="shared" si="13"/>
        <v>0</v>
      </c>
      <c r="AM13" s="35">
        <f t="shared" si="14"/>
        <v>0</v>
      </c>
      <c r="AN13" s="35">
        <f t="shared" si="15"/>
        <v>0</v>
      </c>
      <c r="AO13" s="35">
        <f t="shared" si="16"/>
        <v>0</v>
      </c>
      <c r="AP13" s="35">
        <f t="shared" si="17"/>
        <v>0</v>
      </c>
      <c r="AQ13" s="35">
        <f t="shared" si="18"/>
        <v>0</v>
      </c>
      <c r="AR13" s="35">
        <f t="shared" si="19"/>
        <v>0</v>
      </c>
      <c r="AS13" s="35">
        <f t="shared" si="20"/>
        <v>0</v>
      </c>
      <c r="AT13" s="35">
        <f t="shared" si="21"/>
        <v>0</v>
      </c>
      <c r="AU13" s="35">
        <f t="shared" si="22"/>
        <v>0</v>
      </c>
      <c r="AV13" s="35">
        <f t="shared" si="23"/>
        <v>0</v>
      </c>
      <c r="AW13" s="35">
        <f t="shared" si="24"/>
        <v>0</v>
      </c>
      <c r="AX13" s="35">
        <f t="shared" si="25"/>
        <v>0</v>
      </c>
      <c r="AY13" s="35">
        <f t="shared" si="26"/>
        <v>0</v>
      </c>
      <c r="AZ13" s="35">
        <f t="shared" si="27"/>
        <v>0</v>
      </c>
      <c r="BA13" s="35">
        <f t="shared" si="28"/>
        <v>0</v>
      </c>
      <c r="BB13" s="35">
        <f t="shared" si="29"/>
        <v>0</v>
      </c>
      <c r="BD13" s="35" t="str">
        <f t="shared" ca="1" si="30"/>
        <v/>
      </c>
      <c r="BF13" s="35">
        <f t="shared" si="31"/>
        <v>0</v>
      </c>
      <c r="BG13" s="35">
        <f t="shared" si="32"/>
        <v>0</v>
      </c>
      <c r="BH13" s="35">
        <f t="shared" si="33"/>
        <v>0</v>
      </c>
      <c r="BI13" s="35">
        <f t="shared" si="34"/>
        <v>0</v>
      </c>
      <c r="BJ13" s="35">
        <f t="shared" si="35"/>
        <v>0</v>
      </c>
      <c r="BK13" s="35">
        <f t="shared" si="36"/>
        <v>0</v>
      </c>
      <c r="BL13" s="35">
        <f t="shared" si="37"/>
        <v>0</v>
      </c>
      <c r="BM13" s="35">
        <f t="shared" ca="1" si="38"/>
        <v>0</v>
      </c>
      <c r="BN13" s="35">
        <f t="shared" ca="1" si="39"/>
        <v>0</v>
      </c>
      <c r="BO13" s="35">
        <f t="shared" ca="1" si="40"/>
        <v>0</v>
      </c>
      <c r="BP13" s="35">
        <f t="shared" ca="1" si="41"/>
        <v>0</v>
      </c>
      <c r="BQ13" s="35">
        <f t="shared" ca="1" si="42"/>
        <v>0</v>
      </c>
      <c r="BR13" s="35">
        <f t="shared" ca="1" si="43"/>
        <v>0</v>
      </c>
      <c r="BS13" s="35">
        <f t="shared" si="44"/>
        <v>0</v>
      </c>
      <c r="BT13" s="35">
        <f t="shared" si="45"/>
        <v>0</v>
      </c>
      <c r="BU13" s="35">
        <f t="shared" si="46"/>
        <v>0</v>
      </c>
      <c r="BV13" s="35">
        <f t="shared" si="47"/>
        <v>0</v>
      </c>
      <c r="BW13" s="35">
        <f t="shared" si="48"/>
        <v>0</v>
      </c>
      <c r="BX13" s="35">
        <f t="shared" si="49"/>
        <v>0</v>
      </c>
      <c r="BY13" s="35">
        <f t="shared" si="50"/>
        <v>0</v>
      </c>
      <c r="BZ13" s="35">
        <f t="shared" si="51"/>
        <v>0</v>
      </c>
      <c r="CA13" s="35">
        <f t="shared" si="52"/>
        <v>0</v>
      </c>
      <c r="CB13" s="35">
        <f t="shared" si="53"/>
        <v>0</v>
      </c>
      <c r="CC13" s="35">
        <f t="shared" si="55"/>
        <v>0</v>
      </c>
      <c r="CD13" s="35">
        <f t="shared" si="54"/>
        <v>0</v>
      </c>
    </row>
    <row r="14" spans="1:86" ht="24.75" customHeight="1" x14ac:dyDescent="0.15">
      <c r="A14" s="13"/>
      <c r="B14" s="365"/>
      <c r="C14" s="91">
        <v>7</v>
      </c>
      <c r="D14" s="163"/>
      <c r="E14" s="164" t="str">
        <f>IF(D14="","",IF(D13="","エラー",$B$2&amp;"G"))</f>
        <v/>
      </c>
      <c r="F14" s="165"/>
      <c r="G14" s="166"/>
      <c r="H14" s="171"/>
      <c r="I14" s="168"/>
      <c r="J14" s="169"/>
      <c r="K14" s="171"/>
      <c r="L14" s="168"/>
      <c r="M14" s="169"/>
      <c r="N14" s="171"/>
      <c r="O14" s="168"/>
      <c r="P14" s="169"/>
      <c r="Q14" s="171"/>
      <c r="R14" s="168"/>
      <c r="S14" s="169"/>
      <c r="T14" s="171"/>
      <c r="U14" s="168"/>
      <c r="V14" s="169"/>
      <c r="W14" s="167"/>
      <c r="X14" s="170"/>
      <c r="Y14" s="35" t="str">
        <f t="shared" ca="1" si="0"/>
        <v/>
      </c>
      <c r="Z14" s="35" t="str">
        <f t="shared" ca="1" si="1"/>
        <v/>
      </c>
      <c r="AA14" s="35" t="str">
        <f t="shared" ca="1" si="2"/>
        <v/>
      </c>
      <c r="AB14" s="35" t="str">
        <f t="shared" ca="1" si="3"/>
        <v/>
      </c>
      <c r="AC14" s="35" t="str">
        <f t="shared" ca="1" si="4"/>
        <v/>
      </c>
      <c r="AD14" s="35" t="str">
        <f t="shared" ca="1" si="5"/>
        <v/>
      </c>
      <c r="AE14" s="35" t="str">
        <f t="shared" ca="1" si="6"/>
        <v/>
      </c>
      <c r="AF14" s="35" t="str">
        <f t="shared" ca="1" si="7"/>
        <v/>
      </c>
      <c r="AG14" s="35" t="str">
        <f t="shared" ca="1" si="8"/>
        <v/>
      </c>
      <c r="AH14" s="35" t="str">
        <f t="shared" ca="1" si="9"/>
        <v/>
      </c>
      <c r="AI14" s="35" t="str">
        <f t="shared" ca="1" si="10"/>
        <v/>
      </c>
      <c r="AJ14" s="35" t="str">
        <f t="shared" ca="1" si="11"/>
        <v/>
      </c>
      <c r="AK14" s="35">
        <f t="shared" si="12"/>
        <v>0</v>
      </c>
      <c r="AL14" s="35">
        <f t="shared" si="13"/>
        <v>0</v>
      </c>
      <c r="AM14" s="35">
        <f t="shared" si="14"/>
        <v>0</v>
      </c>
      <c r="AN14" s="35">
        <f t="shared" si="15"/>
        <v>0</v>
      </c>
      <c r="AO14" s="35">
        <f t="shared" si="16"/>
        <v>0</v>
      </c>
      <c r="AP14" s="35">
        <f t="shared" si="17"/>
        <v>0</v>
      </c>
      <c r="AQ14" s="35">
        <f t="shared" si="18"/>
        <v>0</v>
      </c>
      <c r="AR14" s="35">
        <f t="shared" si="19"/>
        <v>0</v>
      </c>
      <c r="AS14" s="35">
        <f t="shared" si="20"/>
        <v>0</v>
      </c>
      <c r="AT14" s="35">
        <f t="shared" si="21"/>
        <v>0</v>
      </c>
      <c r="AU14" s="35">
        <f t="shared" si="22"/>
        <v>0</v>
      </c>
      <c r="AV14" s="35">
        <f t="shared" si="23"/>
        <v>0</v>
      </c>
      <c r="AW14" s="35">
        <f t="shared" si="24"/>
        <v>0</v>
      </c>
      <c r="AX14" s="35">
        <f t="shared" si="25"/>
        <v>0</v>
      </c>
      <c r="AY14" s="35">
        <f t="shared" si="26"/>
        <v>0</v>
      </c>
      <c r="AZ14" s="35">
        <f t="shared" si="27"/>
        <v>0</v>
      </c>
      <c r="BA14" s="35">
        <f t="shared" si="28"/>
        <v>0</v>
      </c>
      <c r="BB14" s="35">
        <f t="shared" si="29"/>
        <v>0</v>
      </c>
      <c r="BD14" s="35" t="str">
        <f t="shared" ca="1" si="30"/>
        <v/>
      </c>
      <c r="BF14" s="35">
        <f t="shared" si="31"/>
        <v>0</v>
      </c>
      <c r="BG14" s="35">
        <f t="shared" si="32"/>
        <v>0</v>
      </c>
      <c r="BH14" s="35">
        <f t="shared" si="33"/>
        <v>0</v>
      </c>
      <c r="BI14" s="35">
        <f t="shared" si="34"/>
        <v>0</v>
      </c>
      <c r="BJ14" s="35">
        <f t="shared" si="35"/>
        <v>0</v>
      </c>
      <c r="BK14" s="35">
        <f t="shared" si="36"/>
        <v>0</v>
      </c>
      <c r="BL14" s="35">
        <f t="shared" si="37"/>
        <v>0</v>
      </c>
      <c r="BM14" s="35">
        <f t="shared" ca="1" si="38"/>
        <v>0</v>
      </c>
      <c r="BN14" s="35">
        <f t="shared" ca="1" si="39"/>
        <v>0</v>
      </c>
      <c r="BO14" s="35">
        <f t="shared" ca="1" si="40"/>
        <v>0</v>
      </c>
      <c r="BP14" s="35">
        <f t="shared" ca="1" si="41"/>
        <v>0</v>
      </c>
      <c r="BQ14" s="35">
        <f t="shared" ca="1" si="42"/>
        <v>0</v>
      </c>
      <c r="BR14" s="35">
        <f t="shared" ca="1" si="43"/>
        <v>0</v>
      </c>
      <c r="BS14" s="35">
        <f t="shared" si="44"/>
        <v>0</v>
      </c>
      <c r="BT14" s="35">
        <f t="shared" si="45"/>
        <v>0</v>
      </c>
      <c r="BU14" s="35">
        <f t="shared" si="46"/>
        <v>0</v>
      </c>
      <c r="BV14" s="35">
        <f t="shared" si="47"/>
        <v>0</v>
      </c>
      <c r="BW14" s="35">
        <f t="shared" si="48"/>
        <v>0</v>
      </c>
      <c r="BX14" s="35">
        <f t="shared" si="49"/>
        <v>0</v>
      </c>
      <c r="BY14" s="35">
        <f t="shared" si="50"/>
        <v>0</v>
      </c>
      <c r="BZ14" s="35">
        <f t="shared" si="51"/>
        <v>0</v>
      </c>
      <c r="CA14" s="35">
        <f t="shared" si="52"/>
        <v>0</v>
      </c>
      <c r="CB14" s="35">
        <f t="shared" si="53"/>
        <v>0</v>
      </c>
      <c r="CC14" s="35">
        <f t="shared" si="55"/>
        <v>0</v>
      </c>
      <c r="CD14" s="35">
        <f t="shared" si="54"/>
        <v>0</v>
      </c>
    </row>
    <row r="15" spans="1:86" ht="24.75" customHeight="1" thickBot="1" x14ac:dyDescent="0.2">
      <c r="A15" s="13"/>
      <c r="B15" s="366"/>
      <c r="C15" s="92">
        <v>8</v>
      </c>
      <c r="D15" s="172"/>
      <c r="E15" s="173" t="str">
        <f>IF(D15="","",IF(D14="","エラー",$B$2&amp;"H"))</f>
        <v/>
      </c>
      <c r="F15" s="174"/>
      <c r="G15" s="175"/>
      <c r="H15" s="176"/>
      <c r="I15" s="177"/>
      <c r="J15" s="178"/>
      <c r="K15" s="176"/>
      <c r="L15" s="177"/>
      <c r="M15" s="178"/>
      <c r="N15" s="176"/>
      <c r="O15" s="177"/>
      <c r="P15" s="178"/>
      <c r="Q15" s="176"/>
      <c r="R15" s="177"/>
      <c r="S15" s="178"/>
      <c r="T15" s="176"/>
      <c r="U15" s="177"/>
      <c r="V15" s="178"/>
      <c r="W15" s="176"/>
      <c r="X15" s="170"/>
      <c r="Y15" s="35" t="str">
        <f t="shared" ca="1" si="0"/>
        <v/>
      </c>
      <c r="Z15" s="35" t="str">
        <f t="shared" ca="1" si="1"/>
        <v/>
      </c>
      <c r="AA15" s="35" t="str">
        <f t="shared" ca="1" si="2"/>
        <v/>
      </c>
      <c r="AB15" s="35" t="str">
        <f t="shared" ca="1" si="3"/>
        <v/>
      </c>
      <c r="AC15" s="35" t="str">
        <f t="shared" ca="1" si="4"/>
        <v/>
      </c>
      <c r="AD15" s="35" t="str">
        <f t="shared" ca="1" si="5"/>
        <v/>
      </c>
      <c r="AE15" s="35" t="str">
        <f t="shared" ca="1" si="6"/>
        <v/>
      </c>
      <c r="AF15" s="35" t="str">
        <f t="shared" ca="1" si="7"/>
        <v/>
      </c>
      <c r="AG15" s="35" t="str">
        <f t="shared" ca="1" si="8"/>
        <v/>
      </c>
      <c r="AH15" s="35" t="str">
        <f t="shared" ca="1" si="9"/>
        <v/>
      </c>
      <c r="AI15" s="35" t="str">
        <f t="shared" ca="1" si="10"/>
        <v/>
      </c>
      <c r="AJ15" s="35" t="str">
        <f t="shared" ca="1" si="11"/>
        <v/>
      </c>
      <c r="AK15" s="35">
        <f t="shared" si="12"/>
        <v>0</v>
      </c>
      <c r="AL15" s="35">
        <f t="shared" si="13"/>
        <v>0</v>
      </c>
      <c r="AM15" s="35">
        <f t="shared" si="14"/>
        <v>0</v>
      </c>
      <c r="AN15" s="35">
        <f t="shared" si="15"/>
        <v>0</v>
      </c>
      <c r="AO15" s="35">
        <f t="shared" si="16"/>
        <v>0</v>
      </c>
      <c r="AP15" s="35">
        <f t="shared" si="17"/>
        <v>0</v>
      </c>
      <c r="AQ15" s="35">
        <f t="shared" si="18"/>
        <v>0</v>
      </c>
      <c r="AR15" s="35">
        <f t="shared" si="19"/>
        <v>0</v>
      </c>
      <c r="AS15" s="35">
        <f t="shared" si="20"/>
        <v>0</v>
      </c>
      <c r="AT15" s="35">
        <f t="shared" si="21"/>
        <v>0</v>
      </c>
      <c r="AU15" s="35">
        <f t="shared" si="22"/>
        <v>0</v>
      </c>
      <c r="AV15" s="35">
        <f t="shared" si="23"/>
        <v>0</v>
      </c>
      <c r="AW15" s="35">
        <f t="shared" si="24"/>
        <v>0</v>
      </c>
      <c r="AX15" s="35">
        <f t="shared" si="25"/>
        <v>0</v>
      </c>
      <c r="AY15" s="35">
        <f t="shared" si="26"/>
        <v>0</v>
      </c>
      <c r="AZ15" s="35">
        <f t="shared" si="27"/>
        <v>0</v>
      </c>
      <c r="BA15" s="35">
        <f t="shared" si="28"/>
        <v>0</v>
      </c>
      <c r="BB15" s="35">
        <f t="shared" si="29"/>
        <v>0</v>
      </c>
      <c r="BD15" s="35" t="str">
        <f t="shared" ca="1" si="30"/>
        <v/>
      </c>
      <c r="BF15" s="35">
        <f t="shared" si="31"/>
        <v>0</v>
      </c>
      <c r="BG15" s="35">
        <f t="shared" si="32"/>
        <v>0</v>
      </c>
      <c r="BH15" s="35">
        <f t="shared" si="33"/>
        <v>0</v>
      </c>
      <c r="BI15" s="35">
        <f t="shared" si="34"/>
        <v>0</v>
      </c>
      <c r="BJ15" s="35">
        <f t="shared" si="35"/>
        <v>0</v>
      </c>
      <c r="BK15" s="35">
        <f t="shared" si="36"/>
        <v>0</v>
      </c>
      <c r="BL15" s="35">
        <f t="shared" si="37"/>
        <v>0</v>
      </c>
      <c r="BM15" s="35">
        <f t="shared" ca="1" si="38"/>
        <v>0</v>
      </c>
      <c r="BN15" s="35">
        <f t="shared" ca="1" si="39"/>
        <v>0</v>
      </c>
      <c r="BO15" s="35">
        <f t="shared" ca="1" si="40"/>
        <v>0</v>
      </c>
      <c r="BP15" s="35">
        <f t="shared" ca="1" si="41"/>
        <v>0</v>
      </c>
      <c r="BQ15" s="35">
        <f t="shared" ca="1" si="42"/>
        <v>0</v>
      </c>
      <c r="BR15" s="35">
        <f t="shared" ca="1" si="43"/>
        <v>0</v>
      </c>
      <c r="BS15" s="35">
        <f t="shared" si="44"/>
        <v>0</v>
      </c>
      <c r="BT15" s="35">
        <f t="shared" si="45"/>
        <v>0</v>
      </c>
      <c r="BU15" s="35">
        <f t="shared" si="46"/>
        <v>0</v>
      </c>
      <c r="BV15" s="35">
        <f t="shared" si="47"/>
        <v>0</v>
      </c>
      <c r="BW15" s="35">
        <f t="shared" si="48"/>
        <v>0</v>
      </c>
      <c r="BX15" s="35">
        <f t="shared" si="49"/>
        <v>0</v>
      </c>
      <c r="BY15" s="35">
        <f t="shared" si="50"/>
        <v>0</v>
      </c>
      <c r="BZ15" s="35">
        <f t="shared" si="51"/>
        <v>0</v>
      </c>
      <c r="CA15" s="35">
        <f t="shared" si="52"/>
        <v>0</v>
      </c>
      <c r="CB15" s="35">
        <f t="shared" si="53"/>
        <v>0</v>
      </c>
      <c r="CC15" s="35">
        <f t="shared" si="55"/>
        <v>0</v>
      </c>
      <c r="CD15" s="35">
        <f t="shared" si="54"/>
        <v>0</v>
      </c>
    </row>
    <row r="16" spans="1:86" s="95" customFormat="1" ht="24.75" customHeight="1" thickTop="1" thickBot="1" x14ac:dyDescent="0.2">
      <c r="A16" s="13"/>
      <c r="B16" s="367" t="s">
        <v>482</v>
      </c>
      <c r="C16" s="93">
        <v>1</v>
      </c>
      <c r="D16" s="124"/>
      <c r="E16" s="147" t="str">
        <f>IF(D16="","",IF(D17="",$B$2,$B$2&amp;"A"))</f>
        <v/>
      </c>
      <c r="F16" s="94"/>
      <c r="G16" s="124"/>
      <c r="H16" s="157" t="e">
        <f>VLOOKUP(G16,登録情報女子!$A$2:$N$1008,5,0)</f>
        <v>#N/A</v>
      </c>
      <c r="I16" s="154" t="e">
        <f>VLOOKUP(G16,登録情報女子!$A$2:$N$1008,3,0)</f>
        <v>#N/A</v>
      </c>
      <c r="J16" s="124"/>
      <c r="K16" s="157" t="e">
        <f>VLOOKUP(J16,登録情報女子!$A$2:$N$1008,5,0)</f>
        <v>#N/A</v>
      </c>
      <c r="L16" s="154" t="e">
        <f>VLOOKUP(J16,登録情報女子!$A$2:$N$1008,3,0)</f>
        <v>#N/A</v>
      </c>
      <c r="M16" s="124"/>
      <c r="N16" s="157" t="e">
        <f>VLOOKUP(M16,登録情報女子!$A$2:$N$1008,5,0)</f>
        <v>#N/A</v>
      </c>
      <c r="O16" s="154" t="e">
        <f>VLOOKUP(M16,登録情報女子!$A$2:$N$1008,3,0)</f>
        <v>#N/A</v>
      </c>
      <c r="P16" s="124"/>
      <c r="Q16" s="157" t="e">
        <f>VLOOKUP(P16,登録情報女子!$A$2:$N$1008,5,0)</f>
        <v>#N/A</v>
      </c>
      <c r="R16" s="154" t="e">
        <f>VLOOKUP(P16,登録情報女子!$A$2:$N$1008,3,0)</f>
        <v>#N/A</v>
      </c>
      <c r="S16" s="124"/>
      <c r="T16" s="157" t="e">
        <f>VLOOKUP(S16,登録情報女子!$A$2:$N$1008,5,0)</f>
        <v>#N/A</v>
      </c>
      <c r="U16" s="155" t="e">
        <f>VLOOKUP(S16,登録情報女子!$A$2:$N$1008,3,0)</f>
        <v>#N/A</v>
      </c>
      <c r="V16" s="124"/>
      <c r="W16" s="157" t="e">
        <f>VLOOKUP(V16,登録情報女子!$A$2:$N$1008,5,0)</f>
        <v>#N/A</v>
      </c>
      <c r="X16" s="162" t="e">
        <f>VLOOKUP(V16,登録情報女子!$A$2:$N$1008,3,0)</f>
        <v>#N/A</v>
      </c>
      <c r="Y16" s="95" t="str">
        <f t="shared" ref="Y16:Y23" ca="1" si="56">IF(G16="","",IF(ISNA(VLOOKUP(G16,INDIRECT($AC$1),2,0))=TRUE,"",VLOOKUP(G16,INDIRECT($AC$1),2,0)))</f>
        <v/>
      </c>
      <c r="Z16" s="95" t="str">
        <f t="shared" ref="Z16:Z23" ca="1" si="57">IF(G16="","",IF(ISNA(VLOOKUP(G16,INDIRECT($AC$1),3,0))=TRUE,"",VLOOKUP(G16,INDIRECT($AC$1),3,0)))</f>
        <v/>
      </c>
      <c r="AA16" s="95" t="str">
        <f t="shared" ref="AA16:AA23" ca="1" si="58">IF(J16="","",IF(ISNA(VLOOKUP(J16,INDIRECT($AC$1),2,0))=TRUE,"",VLOOKUP(J16,INDIRECT($AC$1),2,0)))</f>
        <v/>
      </c>
      <c r="AB16" s="95" t="str">
        <f t="shared" ref="AB16:AB23" ca="1" si="59">IF(J16="","",IF(ISNA(VLOOKUP(J16,INDIRECT($AC$1),3,0))=TRUE,"",VLOOKUP(J16,INDIRECT($AC$1),3,0)))</f>
        <v/>
      </c>
      <c r="AC16" s="95" t="str">
        <f t="shared" ref="AC16:AC23" ca="1" si="60">IF(M16="","",IF(ISNA(VLOOKUP(M16,INDIRECT($AC$1),2,0))=TRUE,"",VLOOKUP(M16,INDIRECT($AC$1),2,0)))</f>
        <v/>
      </c>
      <c r="AD16" s="95" t="str">
        <f t="shared" ref="AD16:AD23" ca="1" si="61">IF(M16="","",IF(ISNA(VLOOKUP(M16,INDIRECT($AC$1),3,0))=TRUE,"",VLOOKUP(M16,INDIRECT($AC$1),3,0)))</f>
        <v/>
      </c>
      <c r="AE16" s="95" t="str">
        <f t="shared" ref="AE16:AE23" ca="1" si="62">IF(P16="","",IF(ISNA(VLOOKUP(P16,INDIRECT($AC$1),2,0))=TRUE,"",VLOOKUP(P16,INDIRECT($AC$1),2,0)))</f>
        <v/>
      </c>
      <c r="AF16" s="95" t="str">
        <f t="shared" ref="AF16:AF23" ca="1" si="63">IF(P16="","",IF(ISNA(VLOOKUP(P16,INDIRECT($AC$1),3,0))=TRUE,"",VLOOKUP(P16,INDIRECT($AC$1),3,0)))</f>
        <v/>
      </c>
      <c r="AG16" s="95" t="str">
        <f t="shared" ref="AG16:AG23" ca="1" si="64">IF(S16="","",IF(ISNA(VLOOKUP(S16,INDIRECT($AC$1),2,0))=TRUE,"",VLOOKUP(S16,INDIRECT($AC$1),2,0)))</f>
        <v/>
      </c>
      <c r="AH16" s="95" t="str">
        <f t="shared" ref="AH16:AH23" ca="1" si="65">IF(S16="","",IF(ISNA(VLOOKUP(S16,INDIRECT($AC$1),3,0))=TRUE,"",VLOOKUP(S16,INDIRECT($AC$1),3,0)))</f>
        <v/>
      </c>
      <c r="AI16" s="95" t="str">
        <f t="shared" ref="AI16:AI23" ca="1" si="66">IF(V16="","",IF(ISNA(VLOOKUP(V16,INDIRECT($AC$1),2,0))=TRUE,"",VLOOKUP(V16,INDIRECT($AC$1),2,0)))</f>
        <v/>
      </c>
      <c r="AJ16" s="95" t="str">
        <f t="shared" ref="AJ16:AJ23" ca="1" si="67">IF(V16="","",IF(ISNA(VLOOKUP(V16,INDIRECT($AC$1),3,0))=TRUE,"",VLOOKUP(V16,INDIRECT($AC$1),3,0)))</f>
        <v/>
      </c>
      <c r="AK16" s="35">
        <f t="shared" ref="AK16:AK23" si="68">IF(G16="",0,1)</f>
        <v>0</v>
      </c>
      <c r="AL16" s="35" t="e">
        <f t="shared" ref="AL16:AL23" si="69">IF(H16="",0,1)</f>
        <v>#N/A</v>
      </c>
      <c r="AM16" s="35">
        <f t="shared" ref="AM16:AM23" si="70">IF(J16="",0,1)</f>
        <v>0</v>
      </c>
      <c r="AN16" s="35" t="e">
        <f t="shared" ref="AN16:AN23" si="71">IF(K16="",0,1)</f>
        <v>#N/A</v>
      </c>
      <c r="AO16" s="35">
        <f t="shared" ref="AO16:AO23" si="72">IF(M16="",0,1)</f>
        <v>0</v>
      </c>
      <c r="AP16" s="35" t="e">
        <f t="shared" ref="AP16:AP23" si="73">IF(N16="",0,1)</f>
        <v>#N/A</v>
      </c>
      <c r="AQ16" s="35">
        <f t="shared" ref="AQ16:AQ23" si="74">IF(P16="",0,1)</f>
        <v>0</v>
      </c>
      <c r="AR16" s="35" t="e">
        <f t="shared" ref="AR16:AR23" si="75">IF(Q16="",0,1)</f>
        <v>#N/A</v>
      </c>
      <c r="AS16" s="35">
        <f t="shared" ref="AS16:AS23" si="76">IF(S16="",0,1)</f>
        <v>0</v>
      </c>
      <c r="AT16" s="35" t="e">
        <f t="shared" ref="AT16:AT23" si="77">IF(T16="",0,1)</f>
        <v>#N/A</v>
      </c>
      <c r="AU16" s="35">
        <f t="shared" ref="AU16:AU23" si="78">IF(V16="",0,1)</f>
        <v>0</v>
      </c>
      <c r="AV16" s="35" t="e">
        <f t="shared" ref="AV16:AV23" si="79">IF(W16="",0,1)</f>
        <v>#N/A</v>
      </c>
      <c r="AW16" s="35">
        <f t="shared" ref="AW16:AW23" si="80">G16</f>
        <v>0</v>
      </c>
      <c r="AX16" s="35">
        <f t="shared" ref="AX16:AX23" si="81">J16</f>
        <v>0</v>
      </c>
      <c r="AY16" s="35">
        <f t="shared" ref="AY16:AY23" si="82">M16</f>
        <v>0</v>
      </c>
      <c r="AZ16" s="35">
        <f t="shared" ref="AZ16:AZ23" si="83">P16</f>
        <v>0</v>
      </c>
      <c r="BA16" s="35">
        <f t="shared" ref="BA16:BA23" si="84">S16</f>
        <v>0</v>
      </c>
      <c r="BB16" s="35">
        <f t="shared" ref="BB16:BB23" si="85">V16</f>
        <v>0</v>
      </c>
      <c r="BD16" s="35" t="e">
        <f t="shared" ref="BD16:BD23" ca="1" si="86">IF(MAX(BE16:CE16)=0,"",ADDRESS(4,MAX(BE16:CE16),4))</f>
        <v>#N/A</v>
      </c>
      <c r="BF16" s="35">
        <f t="shared" ref="BF16:BF23" si="87">IF(AND(D16&lt;&gt;"",SUM(AK16,AM16,AO16,AQ16,AS16,AU16)&lt;4),COLUMN(),0)</f>
        <v>0</v>
      </c>
      <c r="BG16" s="35">
        <f t="shared" ref="BG16:BG23" si="88">IF(BB16=0,0,IF(COUNTIF($AW$16:$BB$23,BB16)&gt;1,COLUMN(),0))</f>
        <v>0</v>
      </c>
      <c r="BH16" s="35">
        <f t="shared" ref="BH16:BH23" si="89">IF(BA16=0,0,IF(COUNTIF($AW$16:$BB$23,BA16)&gt;1,COLUMN(),0))</f>
        <v>0</v>
      </c>
      <c r="BI16" s="35">
        <f t="shared" ref="BI16:BI23" si="90">IF(AZ16=0,0,IF(COUNTIF($AW$16:$BB$23,AZ16)&gt;1,COLUMN(),0))</f>
        <v>0</v>
      </c>
      <c r="BJ16" s="35">
        <f t="shared" ref="BJ16:BJ23" si="91">IF(AY16=0,0,IF(COUNTIF($AW$16:$BB$23,AY16)&gt;1,COLUMN(),0))</f>
        <v>0</v>
      </c>
      <c r="BK16" s="35">
        <f t="shared" ref="BK16:BK23" si="92">IF(AX16=0,0,IF(COUNTIF($AW$16:$BB$23,AX16)&gt;1,COLUMN(),0))</f>
        <v>0</v>
      </c>
      <c r="BL16" s="35">
        <f t="shared" ref="BL16:BL23" si="93">IF(AW16=0,0,IF(COUNTIF($AW$16:$BB$23,AW16)&gt;1,COLUMN(),0))</f>
        <v>0</v>
      </c>
      <c r="BM16" s="35">
        <f t="shared" ref="BM16:BM23" ca="1" si="94">IF(AJ16="",0,IF(AJ16=$Y$2,0,COLUMN()))</f>
        <v>0</v>
      </c>
      <c r="BN16" s="35">
        <f t="shared" ref="BN16:BN23" ca="1" si="95">IF(AH16="",0,IF(AH16=$Y$2,0,COLUMN()))</f>
        <v>0</v>
      </c>
      <c r="BO16" s="35">
        <f t="shared" ref="BO16:BO23" ca="1" si="96">IF(AF16="",0,IF(AF16=$Y$2,0,COLUMN()))</f>
        <v>0</v>
      </c>
      <c r="BP16" s="35">
        <f t="shared" ref="BP16:BP23" ca="1" si="97">IF(AD16="",0,IF(AD16=$Y$2,0,COLUMN()))</f>
        <v>0</v>
      </c>
      <c r="BQ16" s="35">
        <f t="shared" ref="BQ16:BQ23" ca="1" si="98">IF(AB16="",0,IF(AB16=$Y$2,0,COLUMN()))</f>
        <v>0</v>
      </c>
      <c r="BR16" s="35">
        <f t="shared" ref="BR16:BR23" ca="1" si="99">IF(Z16="",0,IF(Z16=$Y$2,0,COLUMN()))</f>
        <v>0</v>
      </c>
      <c r="BS16" s="35" t="e">
        <f t="shared" ref="BS16:BS23" si="100">IF(W16="",0,IF(LEFT(W16,1)=AI16,0,COLUMN()))</f>
        <v>#N/A</v>
      </c>
      <c r="BT16" s="35" t="e">
        <f t="shared" ref="BT16:BT23" si="101">IF(T16="",0,IF(LEFT(T16,1)=AG16,0,COLUMN()))</f>
        <v>#N/A</v>
      </c>
      <c r="BU16" s="35" t="e">
        <f t="shared" ref="BU16:BU23" si="102">IF(Q16="",0,IF(LEFT(Q16,1)=AE16,0,COLUMN()))</f>
        <v>#N/A</v>
      </c>
      <c r="BV16" s="35" t="e">
        <f t="shared" ref="BV16:BV23" si="103">IF(N16="",0,IF(LEFT(N16,1)=AC16,0,COLUMN()))</f>
        <v>#N/A</v>
      </c>
      <c r="BW16" s="35" t="e">
        <f t="shared" ref="BW16:BW23" si="104">IF(K16="",0,IF(LEFT(K16,1)=AA16,0,COLUMN()))</f>
        <v>#N/A</v>
      </c>
      <c r="BX16" s="35" t="e">
        <f t="shared" ref="BX16:BX23" si="105">IF(H16="",0,IF(LEFT(H16,1)=Y16,0,COLUMN()))</f>
        <v>#N/A</v>
      </c>
      <c r="BY16" s="35" t="e">
        <f t="shared" ref="BY16:BY23" si="106">IF(OR(SUM($AK16:$AL16)=1,SUM($AM16:$AN16)=1,SUM($AO16:$AP16)=1,SUM($AQ16:$AR16)=1,SUM($AS16:$AT16)=1,SUM($AU16:$AV16)=1),COLUMN(),0)</f>
        <v>#N/A</v>
      </c>
      <c r="BZ16" s="35">
        <f t="shared" ref="BZ16:BZ23" si="107">IF(ISERROR(VALUE($D16))=TRUE,COLUMN(),0)</f>
        <v>0</v>
      </c>
      <c r="CA16" s="35" t="e">
        <f t="shared" ref="CA16:CA23" si="108">IF(AND(SUM($AK16:$AV16)&gt;0,$D16=""),COLUMN(),0)</f>
        <v>#N/A</v>
      </c>
      <c r="CB16" s="35">
        <f t="shared" ref="CB16:CB23" si="109">IF(OR($AK16&lt;$AM16,$AM16&lt;$AO16,$AO16&lt;$AQ16,$AQ16&lt;$AS16,$AS16&lt;$AU16),COLUMN(),0)</f>
        <v>0</v>
      </c>
      <c r="CC16" s="96">
        <v>0</v>
      </c>
      <c r="CD16" s="35" t="e">
        <f t="shared" ref="CD16:CD23" si="110">IF(AND($B$2="",OR($D16&lt;&gt;"",SUM($AK16:$AV16)&gt;0)),COLUMN(),0)</f>
        <v>#N/A</v>
      </c>
    </row>
    <row r="17" spans="1:82" ht="24.75" customHeight="1" thickTop="1" thickBot="1" x14ac:dyDescent="0.2">
      <c r="A17" s="13"/>
      <c r="B17" s="365"/>
      <c r="C17" s="91">
        <v>2</v>
      </c>
      <c r="D17" s="124"/>
      <c r="E17" s="91" t="str">
        <f>IF(D17="","",IF(D16="","エラー",$B$2&amp;"B"))</f>
        <v/>
      </c>
      <c r="F17" s="91"/>
      <c r="G17" s="124"/>
      <c r="H17" s="157" t="e">
        <f>VLOOKUP(G17,登録情報女子!$A$2:$N$1008,5,0)</f>
        <v>#N/A</v>
      </c>
      <c r="I17" s="154" t="e">
        <f>VLOOKUP(G17,登録情報女子!$A$2:$N$1008,3,0)</f>
        <v>#N/A</v>
      </c>
      <c r="J17" s="124"/>
      <c r="K17" s="157" t="e">
        <f>VLOOKUP(J17,登録情報女子!$A$2:$N$1008,5,0)</f>
        <v>#N/A</v>
      </c>
      <c r="L17" s="154" t="e">
        <f>VLOOKUP(J17,登録情報女子!$A$2:$N$1008,3,0)</f>
        <v>#N/A</v>
      </c>
      <c r="M17" s="124"/>
      <c r="N17" s="157" t="e">
        <f>VLOOKUP(M17,登録情報女子!$A$2:$N$1008,5,0)</f>
        <v>#N/A</v>
      </c>
      <c r="O17" s="154" t="e">
        <f>VLOOKUP(M17,登録情報女子!$A$2:$N$1008,3,0)</f>
        <v>#N/A</v>
      </c>
      <c r="P17" s="124"/>
      <c r="Q17" s="157" t="e">
        <f>VLOOKUP(P17,登録情報女子!$A$2:$N$1008,5,0)</f>
        <v>#N/A</v>
      </c>
      <c r="R17" s="154" t="e">
        <f>VLOOKUP(P17,登録情報女子!$A$2:$N$1008,3,0)</f>
        <v>#N/A</v>
      </c>
      <c r="S17" s="124"/>
      <c r="T17" s="157" t="e">
        <f>VLOOKUP(S17,登録情報女子!$A$2:$N$1008,5,0)</f>
        <v>#N/A</v>
      </c>
      <c r="U17" s="155" t="e">
        <f>VLOOKUP(S17,登録情報女子!$A$2:$N$1008,3,0)</f>
        <v>#N/A</v>
      </c>
      <c r="V17" s="124"/>
      <c r="W17" s="157" t="e">
        <f>VLOOKUP(V17,登録情報女子!$A$2:$N$1008,5,0)</f>
        <v>#N/A</v>
      </c>
      <c r="X17" s="162" t="e">
        <f>VLOOKUP(V17,登録情報女子!$A$2:$N$1008,3,0)</f>
        <v>#N/A</v>
      </c>
      <c r="Y17" s="35" t="str">
        <f t="shared" ca="1" si="56"/>
        <v/>
      </c>
      <c r="Z17" s="35" t="str">
        <f t="shared" ca="1" si="57"/>
        <v/>
      </c>
      <c r="AA17" s="35" t="str">
        <f t="shared" ca="1" si="58"/>
        <v/>
      </c>
      <c r="AB17" s="35" t="str">
        <f t="shared" ca="1" si="59"/>
        <v/>
      </c>
      <c r="AC17" s="35" t="str">
        <f t="shared" ca="1" si="60"/>
        <v/>
      </c>
      <c r="AD17" s="35" t="str">
        <f t="shared" ca="1" si="61"/>
        <v/>
      </c>
      <c r="AE17" s="35" t="str">
        <f t="shared" ca="1" si="62"/>
        <v/>
      </c>
      <c r="AF17" s="35" t="str">
        <f t="shared" ca="1" si="63"/>
        <v/>
      </c>
      <c r="AG17" s="35" t="str">
        <f t="shared" ca="1" si="64"/>
        <v/>
      </c>
      <c r="AH17" s="35" t="str">
        <f t="shared" ca="1" si="65"/>
        <v/>
      </c>
      <c r="AI17" s="35" t="str">
        <f t="shared" ca="1" si="66"/>
        <v/>
      </c>
      <c r="AJ17" s="35" t="str">
        <f t="shared" ca="1" si="67"/>
        <v/>
      </c>
      <c r="AK17" s="35">
        <f t="shared" si="68"/>
        <v>0</v>
      </c>
      <c r="AL17" s="35" t="e">
        <f t="shared" si="69"/>
        <v>#N/A</v>
      </c>
      <c r="AM17" s="35">
        <f t="shared" si="70"/>
        <v>0</v>
      </c>
      <c r="AN17" s="35" t="e">
        <f t="shared" si="71"/>
        <v>#N/A</v>
      </c>
      <c r="AO17" s="35">
        <f t="shared" si="72"/>
        <v>0</v>
      </c>
      <c r="AP17" s="35" t="e">
        <f t="shared" si="73"/>
        <v>#N/A</v>
      </c>
      <c r="AQ17" s="35">
        <f t="shared" si="74"/>
        <v>0</v>
      </c>
      <c r="AR17" s="35" t="e">
        <f t="shared" si="75"/>
        <v>#N/A</v>
      </c>
      <c r="AS17" s="35">
        <f t="shared" si="76"/>
        <v>0</v>
      </c>
      <c r="AT17" s="35" t="e">
        <f t="shared" si="77"/>
        <v>#N/A</v>
      </c>
      <c r="AU17" s="35">
        <f t="shared" si="78"/>
        <v>0</v>
      </c>
      <c r="AV17" s="35" t="e">
        <f t="shared" si="79"/>
        <v>#N/A</v>
      </c>
      <c r="AW17" s="35">
        <f t="shared" si="80"/>
        <v>0</v>
      </c>
      <c r="AX17" s="35">
        <f t="shared" si="81"/>
        <v>0</v>
      </c>
      <c r="AY17" s="35">
        <f t="shared" si="82"/>
        <v>0</v>
      </c>
      <c r="AZ17" s="35">
        <f t="shared" si="83"/>
        <v>0</v>
      </c>
      <c r="BA17" s="35">
        <f t="shared" si="84"/>
        <v>0</v>
      </c>
      <c r="BB17" s="35">
        <f t="shared" si="85"/>
        <v>0</v>
      </c>
      <c r="BD17" s="35" t="e">
        <f t="shared" ca="1" si="86"/>
        <v>#N/A</v>
      </c>
      <c r="BF17" s="35">
        <f t="shared" si="87"/>
        <v>0</v>
      </c>
      <c r="BG17" s="35">
        <f t="shared" si="88"/>
        <v>0</v>
      </c>
      <c r="BH17" s="35">
        <f t="shared" si="89"/>
        <v>0</v>
      </c>
      <c r="BI17" s="35">
        <f t="shared" si="90"/>
        <v>0</v>
      </c>
      <c r="BJ17" s="35">
        <f t="shared" si="91"/>
        <v>0</v>
      </c>
      <c r="BK17" s="35">
        <f t="shared" si="92"/>
        <v>0</v>
      </c>
      <c r="BL17" s="35">
        <f t="shared" si="93"/>
        <v>0</v>
      </c>
      <c r="BM17" s="35">
        <f t="shared" ca="1" si="94"/>
        <v>0</v>
      </c>
      <c r="BN17" s="35">
        <f t="shared" ca="1" si="95"/>
        <v>0</v>
      </c>
      <c r="BO17" s="35">
        <f t="shared" ca="1" si="96"/>
        <v>0</v>
      </c>
      <c r="BP17" s="35">
        <f t="shared" ca="1" si="97"/>
        <v>0</v>
      </c>
      <c r="BQ17" s="35">
        <f t="shared" ca="1" si="98"/>
        <v>0</v>
      </c>
      <c r="BR17" s="35">
        <f t="shared" ca="1" si="99"/>
        <v>0</v>
      </c>
      <c r="BS17" s="35" t="e">
        <f t="shared" si="100"/>
        <v>#N/A</v>
      </c>
      <c r="BT17" s="35" t="e">
        <f t="shared" si="101"/>
        <v>#N/A</v>
      </c>
      <c r="BU17" s="35" t="e">
        <f t="shared" si="102"/>
        <v>#N/A</v>
      </c>
      <c r="BV17" s="35" t="e">
        <f t="shared" si="103"/>
        <v>#N/A</v>
      </c>
      <c r="BW17" s="35" t="e">
        <f t="shared" si="104"/>
        <v>#N/A</v>
      </c>
      <c r="BX17" s="35" t="e">
        <f t="shared" si="105"/>
        <v>#N/A</v>
      </c>
      <c r="BY17" s="35" t="e">
        <f t="shared" si="106"/>
        <v>#N/A</v>
      </c>
      <c r="BZ17" s="35">
        <f t="shared" si="107"/>
        <v>0</v>
      </c>
      <c r="CA17" s="35" t="e">
        <f t="shared" si="108"/>
        <v>#N/A</v>
      </c>
      <c r="CB17" s="35">
        <f t="shared" si="109"/>
        <v>0</v>
      </c>
      <c r="CC17" s="35">
        <f t="shared" ref="CC17:CC23" si="111">IF(AND($D16="",$D17&lt;&gt;""),COLUMN(),0)</f>
        <v>0</v>
      </c>
      <c r="CD17" s="35" t="e">
        <f t="shared" si="110"/>
        <v>#N/A</v>
      </c>
    </row>
    <row r="18" spans="1:82" ht="24.75" customHeight="1" thickTop="1" thickBot="1" x14ac:dyDescent="0.2">
      <c r="A18" s="13"/>
      <c r="B18" s="365"/>
      <c r="C18" s="91">
        <v>3</v>
      </c>
      <c r="D18" s="124"/>
      <c r="E18" s="91" t="str">
        <f>IF(D18="","",IF(D17="","エラー",$B$2&amp;"C"))</f>
        <v/>
      </c>
      <c r="F18" s="91"/>
      <c r="G18" s="124"/>
      <c r="H18" s="157" t="e">
        <f>VLOOKUP(G18,登録情報女子!$A$2:$N$1008,5,0)</f>
        <v>#N/A</v>
      </c>
      <c r="I18" s="154" t="e">
        <f>VLOOKUP(G18,登録情報女子!$A$2:$N$1008,3,0)</f>
        <v>#N/A</v>
      </c>
      <c r="J18" s="124"/>
      <c r="K18" s="157" t="e">
        <f>VLOOKUP(J18,登録情報女子!$A$2:$N$1008,5,0)</f>
        <v>#N/A</v>
      </c>
      <c r="L18" s="154" t="e">
        <f>VLOOKUP(J18,登録情報女子!$A$2:$N$1008,3,0)</f>
        <v>#N/A</v>
      </c>
      <c r="M18" s="124"/>
      <c r="N18" s="157" t="e">
        <f>VLOOKUP(M18,登録情報女子!$A$2:$N$1008,5,0)</f>
        <v>#N/A</v>
      </c>
      <c r="O18" s="154" t="e">
        <f>VLOOKUP(M18,登録情報女子!$A$2:$N$1008,3,0)</f>
        <v>#N/A</v>
      </c>
      <c r="P18" s="124"/>
      <c r="Q18" s="157" t="e">
        <f>VLOOKUP(P18,登録情報女子!$A$2:$N$1008,5,0)</f>
        <v>#N/A</v>
      </c>
      <c r="R18" s="154" t="e">
        <f>VLOOKUP(P18,登録情報女子!$A$2:$N$1008,3,0)</f>
        <v>#N/A</v>
      </c>
      <c r="S18" s="124"/>
      <c r="T18" s="157" t="e">
        <f>VLOOKUP(S18,登録情報女子!$A$2:$N$1008,5,0)</f>
        <v>#N/A</v>
      </c>
      <c r="U18" s="155" t="e">
        <f>VLOOKUP(S18,登録情報女子!$A$2:$N$1008,3,0)</f>
        <v>#N/A</v>
      </c>
      <c r="V18" s="124"/>
      <c r="W18" s="157" t="e">
        <f>VLOOKUP(V18,登録情報女子!$A$2:$N$1008,5,0)</f>
        <v>#N/A</v>
      </c>
      <c r="X18" s="162" t="e">
        <f>VLOOKUP(V18,登録情報女子!$A$2:$N$1008,3,0)</f>
        <v>#N/A</v>
      </c>
      <c r="Y18" s="35" t="str">
        <f t="shared" ca="1" si="56"/>
        <v/>
      </c>
      <c r="Z18" s="35" t="str">
        <f t="shared" ca="1" si="57"/>
        <v/>
      </c>
      <c r="AA18" s="35" t="str">
        <f t="shared" ca="1" si="58"/>
        <v/>
      </c>
      <c r="AB18" s="35" t="str">
        <f t="shared" ca="1" si="59"/>
        <v/>
      </c>
      <c r="AC18" s="35" t="str">
        <f t="shared" ca="1" si="60"/>
        <v/>
      </c>
      <c r="AD18" s="35" t="str">
        <f t="shared" ca="1" si="61"/>
        <v/>
      </c>
      <c r="AE18" s="35" t="str">
        <f t="shared" ca="1" si="62"/>
        <v/>
      </c>
      <c r="AF18" s="35" t="str">
        <f t="shared" ca="1" si="63"/>
        <v/>
      </c>
      <c r="AG18" s="35" t="str">
        <f t="shared" ca="1" si="64"/>
        <v/>
      </c>
      <c r="AH18" s="35" t="str">
        <f t="shared" ca="1" si="65"/>
        <v/>
      </c>
      <c r="AI18" s="35" t="str">
        <f t="shared" ca="1" si="66"/>
        <v/>
      </c>
      <c r="AJ18" s="35" t="str">
        <f t="shared" ca="1" si="67"/>
        <v/>
      </c>
      <c r="AK18" s="35">
        <f t="shared" si="68"/>
        <v>0</v>
      </c>
      <c r="AL18" s="35" t="e">
        <f t="shared" si="69"/>
        <v>#N/A</v>
      </c>
      <c r="AM18" s="35">
        <f t="shared" si="70"/>
        <v>0</v>
      </c>
      <c r="AN18" s="35" t="e">
        <f t="shared" si="71"/>
        <v>#N/A</v>
      </c>
      <c r="AO18" s="35">
        <f t="shared" si="72"/>
        <v>0</v>
      </c>
      <c r="AP18" s="35" t="e">
        <f t="shared" si="73"/>
        <v>#N/A</v>
      </c>
      <c r="AQ18" s="35">
        <f t="shared" si="74"/>
        <v>0</v>
      </c>
      <c r="AR18" s="35" t="e">
        <f t="shared" si="75"/>
        <v>#N/A</v>
      </c>
      <c r="AS18" s="35">
        <f t="shared" si="76"/>
        <v>0</v>
      </c>
      <c r="AT18" s="35" t="e">
        <f t="shared" si="77"/>
        <v>#N/A</v>
      </c>
      <c r="AU18" s="35">
        <f t="shared" si="78"/>
        <v>0</v>
      </c>
      <c r="AV18" s="35" t="e">
        <f t="shared" si="79"/>
        <v>#N/A</v>
      </c>
      <c r="AW18" s="35">
        <f t="shared" si="80"/>
        <v>0</v>
      </c>
      <c r="AX18" s="35">
        <f t="shared" si="81"/>
        <v>0</v>
      </c>
      <c r="AY18" s="35">
        <f t="shared" si="82"/>
        <v>0</v>
      </c>
      <c r="AZ18" s="35">
        <f t="shared" si="83"/>
        <v>0</v>
      </c>
      <c r="BA18" s="35">
        <f t="shared" si="84"/>
        <v>0</v>
      </c>
      <c r="BB18" s="35">
        <f t="shared" si="85"/>
        <v>0</v>
      </c>
      <c r="BD18" s="35" t="e">
        <f t="shared" ca="1" si="86"/>
        <v>#N/A</v>
      </c>
      <c r="BF18" s="35">
        <f t="shared" si="87"/>
        <v>0</v>
      </c>
      <c r="BG18" s="35">
        <f t="shared" si="88"/>
        <v>0</v>
      </c>
      <c r="BH18" s="35">
        <f t="shared" si="89"/>
        <v>0</v>
      </c>
      <c r="BI18" s="35">
        <f t="shared" si="90"/>
        <v>0</v>
      </c>
      <c r="BJ18" s="35">
        <f t="shared" si="91"/>
        <v>0</v>
      </c>
      <c r="BK18" s="35">
        <f t="shared" si="92"/>
        <v>0</v>
      </c>
      <c r="BL18" s="35">
        <f t="shared" si="93"/>
        <v>0</v>
      </c>
      <c r="BM18" s="35">
        <f t="shared" ca="1" si="94"/>
        <v>0</v>
      </c>
      <c r="BN18" s="35">
        <f t="shared" ca="1" si="95"/>
        <v>0</v>
      </c>
      <c r="BO18" s="35">
        <f t="shared" ca="1" si="96"/>
        <v>0</v>
      </c>
      <c r="BP18" s="35">
        <f t="shared" ca="1" si="97"/>
        <v>0</v>
      </c>
      <c r="BQ18" s="35">
        <f t="shared" ca="1" si="98"/>
        <v>0</v>
      </c>
      <c r="BR18" s="35">
        <f t="shared" ca="1" si="99"/>
        <v>0</v>
      </c>
      <c r="BS18" s="35" t="e">
        <f t="shared" si="100"/>
        <v>#N/A</v>
      </c>
      <c r="BT18" s="35" t="e">
        <f t="shared" si="101"/>
        <v>#N/A</v>
      </c>
      <c r="BU18" s="35" t="e">
        <f t="shared" si="102"/>
        <v>#N/A</v>
      </c>
      <c r="BV18" s="35" t="e">
        <f t="shared" si="103"/>
        <v>#N/A</v>
      </c>
      <c r="BW18" s="35" t="e">
        <f t="shared" si="104"/>
        <v>#N/A</v>
      </c>
      <c r="BX18" s="35" t="e">
        <f t="shared" si="105"/>
        <v>#N/A</v>
      </c>
      <c r="BY18" s="35" t="e">
        <f t="shared" si="106"/>
        <v>#N/A</v>
      </c>
      <c r="BZ18" s="35">
        <f t="shared" si="107"/>
        <v>0</v>
      </c>
      <c r="CA18" s="35" t="e">
        <f t="shared" si="108"/>
        <v>#N/A</v>
      </c>
      <c r="CB18" s="35">
        <f t="shared" si="109"/>
        <v>0</v>
      </c>
      <c r="CC18" s="35">
        <f t="shared" si="111"/>
        <v>0</v>
      </c>
      <c r="CD18" s="35" t="e">
        <f t="shared" si="110"/>
        <v>#N/A</v>
      </c>
    </row>
    <row r="19" spans="1:82" ht="24.75" customHeight="1" thickTop="1" x14ac:dyDescent="0.15">
      <c r="A19" s="13"/>
      <c r="B19" s="365"/>
      <c r="C19" s="91">
        <v>4</v>
      </c>
      <c r="D19" s="124"/>
      <c r="E19" s="91" t="str">
        <f>IF(D19="","",IF(D18="","エラー",$B$2&amp;"D"))</f>
        <v/>
      </c>
      <c r="F19" s="91"/>
      <c r="G19" s="124"/>
      <c r="H19" s="157" t="e">
        <f>VLOOKUP(G19,登録情報女子!$A$2:$N$1008,5,0)</f>
        <v>#N/A</v>
      </c>
      <c r="I19" s="154" t="e">
        <f>VLOOKUP(G19,登録情報女子!$A$2:$N$1008,3,0)</f>
        <v>#N/A</v>
      </c>
      <c r="J19" s="124"/>
      <c r="K19" s="157" t="e">
        <f>VLOOKUP(J19,登録情報女子!$A$2:$N$1008,5,0)</f>
        <v>#N/A</v>
      </c>
      <c r="L19" s="154" t="e">
        <f>VLOOKUP(J19,登録情報女子!$A$2:$N$1008,3,0)</f>
        <v>#N/A</v>
      </c>
      <c r="M19" s="124"/>
      <c r="N19" s="157" t="e">
        <f>VLOOKUP(M19,登録情報女子!$A$2:$N$1008,5,0)</f>
        <v>#N/A</v>
      </c>
      <c r="O19" s="154" t="e">
        <f>VLOOKUP(M19,登録情報女子!$A$2:$N$1008,3,0)</f>
        <v>#N/A</v>
      </c>
      <c r="P19" s="124"/>
      <c r="Q19" s="157" t="e">
        <f>VLOOKUP(P19,登録情報女子!$A$2:$N$1008,5,0)</f>
        <v>#N/A</v>
      </c>
      <c r="R19" s="154" t="e">
        <f>VLOOKUP(P19,登録情報女子!$A$2:$N$1008,3,0)</f>
        <v>#N/A</v>
      </c>
      <c r="S19" s="124"/>
      <c r="T19" s="157" t="e">
        <f>VLOOKUP(S19,登録情報女子!$A$2:$N$1008,5,0)</f>
        <v>#N/A</v>
      </c>
      <c r="U19" s="155" t="e">
        <f>VLOOKUP(S19,登録情報女子!$A$2:$N$1008,3,0)</f>
        <v>#N/A</v>
      </c>
      <c r="V19" s="124"/>
      <c r="W19" s="157" t="e">
        <f>VLOOKUP(V19,登録情報女子!$A$2:$N$1008,5,0)</f>
        <v>#N/A</v>
      </c>
      <c r="X19" s="162" t="e">
        <f>VLOOKUP(V19,登録情報女子!$A$2:$N$1008,3,0)</f>
        <v>#N/A</v>
      </c>
      <c r="Y19" s="35" t="str">
        <f t="shared" ca="1" si="56"/>
        <v/>
      </c>
      <c r="Z19" s="35" t="str">
        <f t="shared" ca="1" si="57"/>
        <v/>
      </c>
      <c r="AA19" s="35" t="str">
        <f t="shared" ca="1" si="58"/>
        <v/>
      </c>
      <c r="AB19" s="35" t="str">
        <f t="shared" ca="1" si="59"/>
        <v/>
      </c>
      <c r="AC19" s="35" t="str">
        <f t="shared" ca="1" si="60"/>
        <v/>
      </c>
      <c r="AD19" s="35" t="str">
        <f t="shared" ca="1" si="61"/>
        <v/>
      </c>
      <c r="AE19" s="35" t="str">
        <f t="shared" ca="1" si="62"/>
        <v/>
      </c>
      <c r="AF19" s="35" t="str">
        <f t="shared" ca="1" si="63"/>
        <v/>
      </c>
      <c r="AG19" s="35" t="str">
        <f t="shared" ca="1" si="64"/>
        <v/>
      </c>
      <c r="AH19" s="35" t="str">
        <f t="shared" ca="1" si="65"/>
        <v/>
      </c>
      <c r="AI19" s="35" t="str">
        <f t="shared" ca="1" si="66"/>
        <v/>
      </c>
      <c r="AJ19" s="35" t="str">
        <f t="shared" ca="1" si="67"/>
        <v/>
      </c>
      <c r="AK19" s="35">
        <f t="shared" si="68"/>
        <v>0</v>
      </c>
      <c r="AL19" s="35" t="e">
        <f t="shared" si="69"/>
        <v>#N/A</v>
      </c>
      <c r="AM19" s="35">
        <f t="shared" si="70"/>
        <v>0</v>
      </c>
      <c r="AN19" s="35" t="e">
        <f t="shared" si="71"/>
        <v>#N/A</v>
      </c>
      <c r="AO19" s="35">
        <f t="shared" si="72"/>
        <v>0</v>
      </c>
      <c r="AP19" s="35" t="e">
        <f t="shared" si="73"/>
        <v>#N/A</v>
      </c>
      <c r="AQ19" s="35">
        <f t="shared" si="74"/>
        <v>0</v>
      </c>
      <c r="AR19" s="35" t="e">
        <f t="shared" si="75"/>
        <v>#N/A</v>
      </c>
      <c r="AS19" s="35">
        <f t="shared" si="76"/>
        <v>0</v>
      </c>
      <c r="AT19" s="35" t="e">
        <f t="shared" si="77"/>
        <v>#N/A</v>
      </c>
      <c r="AU19" s="35">
        <f t="shared" si="78"/>
        <v>0</v>
      </c>
      <c r="AV19" s="35" t="e">
        <f t="shared" si="79"/>
        <v>#N/A</v>
      </c>
      <c r="AW19" s="35">
        <f t="shared" si="80"/>
        <v>0</v>
      </c>
      <c r="AX19" s="35">
        <f t="shared" si="81"/>
        <v>0</v>
      </c>
      <c r="AY19" s="35">
        <f t="shared" si="82"/>
        <v>0</v>
      </c>
      <c r="AZ19" s="35">
        <f t="shared" si="83"/>
        <v>0</v>
      </c>
      <c r="BA19" s="35">
        <f t="shared" si="84"/>
        <v>0</v>
      </c>
      <c r="BB19" s="35">
        <f t="shared" si="85"/>
        <v>0</v>
      </c>
      <c r="BD19" s="35" t="e">
        <f t="shared" ca="1" si="86"/>
        <v>#N/A</v>
      </c>
      <c r="BF19" s="35">
        <f t="shared" si="87"/>
        <v>0</v>
      </c>
      <c r="BG19" s="35">
        <f t="shared" si="88"/>
        <v>0</v>
      </c>
      <c r="BH19" s="35">
        <f t="shared" si="89"/>
        <v>0</v>
      </c>
      <c r="BI19" s="35">
        <f t="shared" si="90"/>
        <v>0</v>
      </c>
      <c r="BJ19" s="35">
        <f t="shared" si="91"/>
        <v>0</v>
      </c>
      <c r="BK19" s="35">
        <f t="shared" si="92"/>
        <v>0</v>
      </c>
      <c r="BL19" s="35">
        <f t="shared" si="93"/>
        <v>0</v>
      </c>
      <c r="BM19" s="35">
        <f t="shared" ca="1" si="94"/>
        <v>0</v>
      </c>
      <c r="BN19" s="35">
        <f t="shared" ca="1" si="95"/>
        <v>0</v>
      </c>
      <c r="BO19" s="35">
        <f t="shared" ca="1" si="96"/>
        <v>0</v>
      </c>
      <c r="BP19" s="35">
        <f t="shared" ca="1" si="97"/>
        <v>0</v>
      </c>
      <c r="BQ19" s="35">
        <f t="shared" ca="1" si="98"/>
        <v>0</v>
      </c>
      <c r="BR19" s="35">
        <f t="shared" ca="1" si="99"/>
        <v>0</v>
      </c>
      <c r="BS19" s="35" t="e">
        <f t="shared" si="100"/>
        <v>#N/A</v>
      </c>
      <c r="BT19" s="35" t="e">
        <f t="shared" si="101"/>
        <v>#N/A</v>
      </c>
      <c r="BU19" s="35" t="e">
        <f t="shared" si="102"/>
        <v>#N/A</v>
      </c>
      <c r="BV19" s="35" t="e">
        <f t="shared" si="103"/>
        <v>#N/A</v>
      </c>
      <c r="BW19" s="35" t="e">
        <f t="shared" si="104"/>
        <v>#N/A</v>
      </c>
      <c r="BX19" s="35" t="e">
        <f t="shared" si="105"/>
        <v>#N/A</v>
      </c>
      <c r="BY19" s="35" t="e">
        <f t="shared" si="106"/>
        <v>#N/A</v>
      </c>
      <c r="BZ19" s="35">
        <f t="shared" si="107"/>
        <v>0</v>
      </c>
      <c r="CA19" s="35" t="e">
        <f t="shared" si="108"/>
        <v>#N/A</v>
      </c>
      <c r="CB19" s="35">
        <f t="shared" si="109"/>
        <v>0</v>
      </c>
      <c r="CC19" s="35">
        <f t="shared" si="111"/>
        <v>0</v>
      </c>
      <c r="CD19" s="35" t="e">
        <f t="shared" si="110"/>
        <v>#N/A</v>
      </c>
    </row>
    <row r="20" spans="1:82" ht="24.75" customHeight="1" x14ac:dyDescent="0.15">
      <c r="A20" s="13"/>
      <c r="B20" s="365"/>
      <c r="C20" s="91">
        <v>5</v>
      </c>
      <c r="D20" s="163"/>
      <c r="E20" s="164" t="str">
        <f>IF(D20="","",IF(D19="","エラー",$B$2&amp;"E"))</f>
        <v/>
      </c>
      <c r="F20" s="165"/>
      <c r="G20" s="166"/>
      <c r="H20" s="171"/>
      <c r="I20" s="168"/>
      <c r="J20" s="169"/>
      <c r="K20" s="171"/>
      <c r="L20" s="168"/>
      <c r="M20" s="169"/>
      <c r="N20" s="171"/>
      <c r="O20" s="168"/>
      <c r="P20" s="169"/>
      <c r="Q20" s="171"/>
      <c r="R20" s="168"/>
      <c r="S20" s="169"/>
      <c r="T20" s="171"/>
      <c r="U20" s="168"/>
      <c r="V20" s="169"/>
      <c r="W20" s="167"/>
      <c r="X20" s="170"/>
      <c r="Y20" s="35" t="str">
        <f t="shared" ca="1" si="56"/>
        <v/>
      </c>
      <c r="Z20" s="35" t="str">
        <f t="shared" ca="1" si="57"/>
        <v/>
      </c>
      <c r="AA20" s="35" t="str">
        <f t="shared" ca="1" si="58"/>
        <v/>
      </c>
      <c r="AB20" s="35" t="str">
        <f t="shared" ca="1" si="59"/>
        <v/>
      </c>
      <c r="AC20" s="35" t="str">
        <f t="shared" ca="1" si="60"/>
        <v/>
      </c>
      <c r="AD20" s="35" t="str">
        <f t="shared" ca="1" si="61"/>
        <v/>
      </c>
      <c r="AE20" s="35" t="str">
        <f t="shared" ca="1" si="62"/>
        <v/>
      </c>
      <c r="AF20" s="35" t="str">
        <f t="shared" ca="1" si="63"/>
        <v/>
      </c>
      <c r="AG20" s="35" t="str">
        <f t="shared" ca="1" si="64"/>
        <v/>
      </c>
      <c r="AH20" s="35" t="str">
        <f t="shared" ca="1" si="65"/>
        <v/>
      </c>
      <c r="AI20" s="35" t="str">
        <f t="shared" ca="1" si="66"/>
        <v/>
      </c>
      <c r="AJ20" s="35" t="str">
        <f t="shared" ca="1" si="67"/>
        <v/>
      </c>
      <c r="AK20" s="35">
        <f t="shared" si="68"/>
        <v>0</v>
      </c>
      <c r="AL20" s="35">
        <f t="shared" si="69"/>
        <v>0</v>
      </c>
      <c r="AM20" s="35">
        <f t="shared" si="70"/>
        <v>0</v>
      </c>
      <c r="AN20" s="35">
        <f t="shared" si="71"/>
        <v>0</v>
      </c>
      <c r="AO20" s="35">
        <f t="shared" si="72"/>
        <v>0</v>
      </c>
      <c r="AP20" s="35">
        <f t="shared" si="73"/>
        <v>0</v>
      </c>
      <c r="AQ20" s="35">
        <f t="shared" si="74"/>
        <v>0</v>
      </c>
      <c r="AR20" s="35">
        <f t="shared" si="75"/>
        <v>0</v>
      </c>
      <c r="AS20" s="35">
        <f t="shared" si="76"/>
        <v>0</v>
      </c>
      <c r="AT20" s="35">
        <f t="shared" si="77"/>
        <v>0</v>
      </c>
      <c r="AU20" s="35">
        <f t="shared" si="78"/>
        <v>0</v>
      </c>
      <c r="AV20" s="35">
        <f t="shared" si="79"/>
        <v>0</v>
      </c>
      <c r="AW20" s="35">
        <f t="shared" si="80"/>
        <v>0</v>
      </c>
      <c r="AX20" s="35">
        <f t="shared" si="81"/>
        <v>0</v>
      </c>
      <c r="AY20" s="35">
        <f t="shared" si="82"/>
        <v>0</v>
      </c>
      <c r="AZ20" s="35">
        <f t="shared" si="83"/>
        <v>0</v>
      </c>
      <c r="BA20" s="35">
        <f t="shared" si="84"/>
        <v>0</v>
      </c>
      <c r="BB20" s="35">
        <f t="shared" si="85"/>
        <v>0</v>
      </c>
      <c r="BD20" s="35" t="str">
        <f t="shared" ca="1" si="86"/>
        <v/>
      </c>
      <c r="BF20" s="35">
        <f t="shared" si="87"/>
        <v>0</v>
      </c>
      <c r="BG20" s="35">
        <f t="shared" si="88"/>
        <v>0</v>
      </c>
      <c r="BH20" s="35">
        <f t="shared" si="89"/>
        <v>0</v>
      </c>
      <c r="BI20" s="35">
        <f t="shared" si="90"/>
        <v>0</v>
      </c>
      <c r="BJ20" s="35">
        <f t="shared" si="91"/>
        <v>0</v>
      </c>
      <c r="BK20" s="35">
        <f t="shared" si="92"/>
        <v>0</v>
      </c>
      <c r="BL20" s="35">
        <f t="shared" si="93"/>
        <v>0</v>
      </c>
      <c r="BM20" s="35">
        <f t="shared" ca="1" si="94"/>
        <v>0</v>
      </c>
      <c r="BN20" s="35">
        <f t="shared" ca="1" si="95"/>
        <v>0</v>
      </c>
      <c r="BO20" s="35">
        <f t="shared" ca="1" si="96"/>
        <v>0</v>
      </c>
      <c r="BP20" s="35">
        <f t="shared" ca="1" si="97"/>
        <v>0</v>
      </c>
      <c r="BQ20" s="35">
        <f t="shared" ca="1" si="98"/>
        <v>0</v>
      </c>
      <c r="BR20" s="35">
        <f t="shared" ca="1" si="99"/>
        <v>0</v>
      </c>
      <c r="BS20" s="35">
        <f t="shared" si="100"/>
        <v>0</v>
      </c>
      <c r="BT20" s="35">
        <f t="shared" si="101"/>
        <v>0</v>
      </c>
      <c r="BU20" s="35">
        <f t="shared" si="102"/>
        <v>0</v>
      </c>
      <c r="BV20" s="35">
        <f t="shared" si="103"/>
        <v>0</v>
      </c>
      <c r="BW20" s="35">
        <f t="shared" si="104"/>
        <v>0</v>
      </c>
      <c r="BX20" s="35">
        <f t="shared" si="105"/>
        <v>0</v>
      </c>
      <c r="BY20" s="35">
        <f t="shared" si="106"/>
        <v>0</v>
      </c>
      <c r="BZ20" s="35">
        <f t="shared" si="107"/>
        <v>0</v>
      </c>
      <c r="CA20" s="35">
        <f t="shared" si="108"/>
        <v>0</v>
      </c>
      <c r="CB20" s="35">
        <f t="shared" si="109"/>
        <v>0</v>
      </c>
      <c r="CC20" s="35">
        <f t="shared" si="111"/>
        <v>0</v>
      </c>
      <c r="CD20" s="35">
        <f t="shared" si="110"/>
        <v>0</v>
      </c>
    </row>
    <row r="21" spans="1:82" ht="24.75" customHeight="1" x14ac:dyDescent="0.15">
      <c r="A21" s="13"/>
      <c r="B21" s="365"/>
      <c r="C21" s="91">
        <v>6</v>
      </c>
      <c r="D21" s="163"/>
      <c r="E21" s="164" t="str">
        <f>IF(D21="","",IF(D20="","エラー",$B$2&amp;"F"))</f>
        <v/>
      </c>
      <c r="F21" s="165"/>
      <c r="G21" s="166"/>
      <c r="H21" s="171"/>
      <c r="I21" s="168"/>
      <c r="J21" s="169"/>
      <c r="K21" s="171"/>
      <c r="L21" s="168"/>
      <c r="M21" s="169"/>
      <c r="N21" s="171"/>
      <c r="O21" s="168"/>
      <c r="P21" s="169"/>
      <c r="Q21" s="171"/>
      <c r="R21" s="168"/>
      <c r="S21" s="169"/>
      <c r="T21" s="171"/>
      <c r="U21" s="168"/>
      <c r="V21" s="169"/>
      <c r="W21" s="167"/>
      <c r="X21" s="170"/>
      <c r="Y21" s="35" t="str">
        <f t="shared" ca="1" si="56"/>
        <v/>
      </c>
      <c r="Z21" s="35" t="str">
        <f t="shared" ca="1" si="57"/>
        <v/>
      </c>
      <c r="AA21" s="35" t="str">
        <f t="shared" ca="1" si="58"/>
        <v/>
      </c>
      <c r="AB21" s="35" t="str">
        <f t="shared" ca="1" si="59"/>
        <v/>
      </c>
      <c r="AC21" s="35" t="str">
        <f t="shared" ca="1" si="60"/>
        <v/>
      </c>
      <c r="AD21" s="35" t="str">
        <f t="shared" ca="1" si="61"/>
        <v/>
      </c>
      <c r="AE21" s="35" t="str">
        <f t="shared" ca="1" si="62"/>
        <v/>
      </c>
      <c r="AF21" s="35" t="str">
        <f t="shared" ca="1" si="63"/>
        <v/>
      </c>
      <c r="AG21" s="35" t="str">
        <f t="shared" ca="1" si="64"/>
        <v/>
      </c>
      <c r="AH21" s="35" t="str">
        <f t="shared" ca="1" si="65"/>
        <v/>
      </c>
      <c r="AI21" s="35" t="str">
        <f t="shared" ca="1" si="66"/>
        <v/>
      </c>
      <c r="AJ21" s="35" t="str">
        <f t="shared" ca="1" si="67"/>
        <v/>
      </c>
      <c r="AK21" s="35">
        <f t="shared" si="68"/>
        <v>0</v>
      </c>
      <c r="AL21" s="35">
        <f t="shared" si="69"/>
        <v>0</v>
      </c>
      <c r="AM21" s="35">
        <f t="shared" si="70"/>
        <v>0</v>
      </c>
      <c r="AN21" s="35">
        <f t="shared" si="71"/>
        <v>0</v>
      </c>
      <c r="AO21" s="35">
        <f t="shared" si="72"/>
        <v>0</v>
      </c>
      <c r="AP21" s="35">
        <f t="shared" si="73"/>
        <v>0</v>
      </c>
      <c r="AQ21" s="35">
        <f t="shared" si="74"/>
        <v>0</v>
      </c>
      <c r="AR21" s="35">
        <f t="shared" si="75"/>
        <v>0</v>
      </c>
      <c r="AS21" s="35">
        <f t="shared" si="76"/>
        <v>0</v>
      </c>
      <c r="AT21" s="35">
        <f t="shared" si="77"/>
        <v>0</v>
      </c>
      <c r="AU21" s="35">
        <f t="shared" si="78"/>
        <v>0</v>
      </c>
      <c r="AV21" s="35">
        <f t="shared" si="79"/>
        <v>0</v>
      </c>
      <c r="AW21" s="35">
        <f t="shared" si="80"/>
        <v>0</v>
      </c>
      <c r="AX21" s="35">
        <f t="shared" si="81"/>
        <v>0</v>
      </c>
      <c r="AY21" s="35">
        <f t="shared" si="82"/>
        <v>0</v>
      </c>
      <c r="AZ21" s="35">
        <f t="shared" si="83"/>
        <v>0</v>
      </c>
      <c r="BA21" s="35">
        <f t="shared" si="84"/>
        <v>0</v>
      </c>
      <c r="BB21" s="35">
        <f t="shared" si="85"/>
        <v>0</v>
      </c>
      <c r="BD21" s="35" t="str">
        <f t="shared" ca="1" si="86"/>
        <v/>
      </c>
      <c r="BF21" s="35">
        <f t="shared" si="87"/>
        <v>0</v>
      </c>
      <c r="BG21" s="35">
        <f t="shared" si="88"/>
        <v>0</v>
      </c>
      <c r="BH21" s="35">
        <f t="shared" si="89"/>
        <v>0</v>
      </c>
      <c r="BI21" s="35">
        <f t="shared" si="90"/>
        <v>0</v>
      </c>
      <c r="BJ21" s="35">
        <f t="shared" si="91"/>
        <v>0</v>
      </c>
      <c r="BK21" s="35">
        <f t="shared" si="92"/>
        <v>0</v>
      </c>
      <c r="BL21" s="35">
        <f t="shared" si="93"/>
        <v>0</v>
      </c>
      <c r="BM21" s="35">
        <f t="shared" ca="1" si="94"/>
        <v>0</v>
      </c>
      <c r="BN21" s="35">
        <f t="shared" ca="1" si="95"/>
        <v>0</v>
      </c>
      <c r="BO21" s="35">
        <f t="shared" ca="1" si="96"/>
        <v>0</v>
      </c>
      <c r="BP21" s="35">
        <f t="shared" ca="1" si="97"/>
        <v>0</v>
      </c>
      <c r="BQ21" s="35">
        <f t="shared" ca="1" si="98"/>
        <v>0</v>
      </c>
      <c r="BR21" s="35">
        <f t="shared" ca="1" si="99"/>
        <v>0</v>
      </c>
      <c r="BS21" s="35">
        <f t="shared" si="100"/>
        <v>0</v>
      </c>
      <c r="BT21" s="35">
        <f t="shared" si="101"/>
        <v>0</v>
      </c>
      <c r="BU21" s="35">
        <f t="shared" si="102"/>
        <v>0</v>
      </c>
      <c r="BV21" s="35">
        <f t="shared" si="103"/>
        <v>0</v>
      </c>
      <c r="BW21" s="35">
        <f t="shared" si="104"/>
        <v>0</v>
      </c>
      <c r="BX21" s="35">
        <f t="shared" si="105"/>
        <v>0</v>
      </c>
      <c r="BY21" s="35">
        <f t="shared" si="106"/>
        <v>0</v>
      </c>
      <c r="BZ21" s="35">
        <f t="shared" si="107"/>
        <v>0</v>
      </c>
      <c r="CA21" s="35">
        <f t="shared" si="108"/>
        <v>0</v>
      </c>
      <c r="CB21" s="35">
        <f t="shared" si="109"/>
        <v>0</v>
      </c>
      <c r="CC21" s="35">
        <f t="shared" si="111"/>
        <v>0</v>
      </c>
      <c r="CD21" s="35">
        <f t="shared" si="110"/>
        <v>0</v>
      </c>
    </row>
    <row r="22" spans="1:82" ht="24.75" customHeight="1" x14ac:dyDescent="0.15">
      <c r="A22" s="13"/>
      <c r="B22" s="365"/>
      <c r="C22" s="91">
        <v>7</v>
      </c>
      <c r="D22" s="163"/>
      <c r="E22" s="164" t="str">
        <f>IF(D22="","",IF(D21="","エラー",$B$2&amp;"G"))</f>
        <v/>
      </c>
      <c r="F22" s="165"/>
      <c r="G22" s="166"/>
      <c r="H22" s="171"/>
      <c r="I22" s="168"/>
      <c r="J22" s="169"/>
      <c r="K22" s="171"/>
      <c r="L22" s="168"/>
      <c r="M22" s="169"/>
      <c r="N22" s="171"/>
      <c r="O22" s="168"/>
      <c r="P22" s="169"/>
      <c r="Q22" s="171"/>
      <c r="R22" s="168"/>
      <c r="S22" s="169"/>
      <c r="T22" s="171"/>
      <c r="U22" s="168"/>
      <c r="V22" s="169"/>
      <c r="W22" s="167"/>
      <c r="X22" s="170"/>
      <c r="Y22" s="35" t="str">
        <f t="shared" ca="1" si="56"/>
        <v/>
      </c>
      <c r="Z22" s="35" t="str">
        <f t="shared" ca="1" si="57"/>
        <v/>
      </c>
      <c r="AA22" s="35" t="str">
        <f t="shared" ca="1" si="58"/>
        <v/>
      </c>
      <c r="AB22" s="35" t="str">
        <f t="shared" ca="1" si="59"/>
        <v/>
      </c>
      <c r="AC22" s="35" t="str">
        <f t="shared" ca="1" si="60"/>
        <v/>
      </c>
      <c r="AD22" s="35" t="str">
        <f t="shared" ca="1" si="61"/>
        <v/>
      </c>
      <c r="AE22" s="35" t="str">
        <f t="shared" ca="1" si="62"/>
        <v/>
      </c>
      <c r="AF22" s="35" t="str">
        <f t="shared" ca="1" si="63"/>
        <v/>
      </c>
      <c r="AG22" s="35" t="str">
        <f t="shared" ca="1" si="64"/>
        <v/>
      </c>
      <c r="AH22" s="35" t="str">
        <f t="shared" ca="1" si="65"/>
        <v/>
      </c>
      <c r="AI22" s="35" t="str">
        <f t="shared" ca="1" si="66"/>
        <v/>
      </c>
      <c r="AJ22" s="35" t="str">
        <f t="shared" ca="1" si="67"/>
        <v/>
      </c>
      <c r="AK22" s="35">
        <f t="shared" si="68"/>
        <v>0</v>
      </c>
      <c r="AL22" s="35">
        <f t="shared" si="69"/>
        <v>0</v>
      </c>
      <c r="AM22" s="35">
        <f t="shared" si="70"/>
        <v>0</v>
      </c>
      <c r="AN22" s="35">
        <f t="shared" si="71"/>
        <v>0</v>
      </c>
      <c r="AO22" s="35">
        <f t="shared" si="72"/>
        <v>0</v>
      </c>
      <c r="AP22" s="35">
        <f t="shared" si="73"/>
        <v>0</v>
      </c>
      <c r="AQ22" s="35">
        <f t="shared" si="74"/>
        <v>0</v>
      </c>
      <c r="AR22" s="35">
        <f t="shared" si="75"/>
        <v>0</v>
      </c>
      <c r="AS22" s="35">
        <f t="shared" si="76"/>
        <v>0</v>
      </c>
      <c r="AT22" s="35">
        <f t="shared" si="77"/>
        <v>0</v>
      </c>
      <c r="AU22" s="35">
        <f t="shared" si="78"/>
        <v>0</v>
      </c>
      <c r="AV22" s="35">
        <f t="shared" si="79"/>
        <v>0</v>
      </c>
      <c r="AW22" s="35">
        <f t="shared" si="80"/>
        <v>0</v>
      </c>
      <c r="AX22" s="35">
        <f t="shared" si="81"/>
        <v>0</v>
      </c>
      <c r="AY22" s="35">
        <f t="shared" si="82"/>
        <v>0</v>
      </c>
      <c r="AZ22" s="35">
        <f t="shared" si="83"/>
        <v>0</v>
      </c>
      <c r="BA22" s="35">
        <f t="shared" si="84"/>
        <v>0</v>
      </c>
      <c r="BB22" s="35">
        <f t="shared" si="85"/>
        <v>0</v>
      </c>
      <c r="BD22" s="35" t="str">
        <f t="shared" ca="1" si="86"/>
        <v/>
      </c>
      <c r="BF22" s="35">
        <f t="shared" si="87"/>
        <v>0</v>
      </c>
      <c r="BG22" s="35">
        <f t="shared" si="88"/>
        <v>0</v>
      </c>
      <c r="BH22" s="35">
        <f t="shared" si="89"/>
        <v>0</v>
      </c>
      <c r="BI22" s="35">
        <f t="shared" si="90"/>
        <v>0</v>
      </c>
      <c r="BJ22" s="35">
        <f t="shared" si="91"/>
        <v>0</v>
      </c>
      <c r="BK22" s="35">
        <f t="shared" si="92"/>
        <v>0</v>
      </c>
      <c r="BL22" s="35">
        <f t="shared" si="93"/>
        <v>0</v>
      </c>
      <c r="BM22" s="35">
        <f t="shared" ca="1" si="94"/>
        <v>0</v>
      </c>
      <c r="BN22" s="35">
        <f t="shared" ca="1" si="95"/>
        <v>0</v>
      </c>
      <c r="BO22" s="35">
        <f t="shared" ca="1" si="96"/>
        <v>0</v>
      </c>
      <c r="BP22" s="35">
        <f t="shared" ca="1" si="97"/>
        <v>0</v>
      </c>
      <c r="BQ22" s="35">
        <f t="shared" ca="1" si="98"/>
        <v>0</v>
      </c>
      <c r="BR22" s="35">
        <f t="shared" ca="1" si="99"/>
        <v>0</v>
      </c>
      <c r="BS22" s="35">
        <f t="shared" si="100"/>
        <v>0</v>
      </c>
      <c r="BT22" s="35">
        <f t="shared" si="101"/>
        <v>0</v>
      </c>
      <c r="BU22" s="35">
        <f t="shared" si="102"/>
        <v>0</v>
      </c>
      <c r="BV22" s="35">
        <f t="shared" si="103"/>
        <v>0</v>
      </c>
      <c r="BW22" s="35">
        <f t="shared" si="104"/>
        <v>0</v>
      </c>
      <c r="BX22" s="35">
        <f t="shared" si="105"/>
        <v>0</v>
      </c>
      <c r="BY22" s="35">
        <f t="shared" si="106"/>
        <v>0</v>
      </c>
      <c r="BZ22" s="35">
        <f t="shared" si="107"/>
        <v>0</v>
      </c>
      <c r="CA22" s="35">
        <f t="shared" si="108"/>
        <v>0</v>
      </c>
      <c r="CB22" s="35">
        <f t="shared" si="109"/>
        <v>0</v>
      </c>
      <c r="CC22" s="35">
        <f t="shared" si="111"/>
        <v>0</v>
      </c>
      <c r="CD22" s="35">
        <f t="shared" si="110"/>
        <v>0</v>
      </c>
    </row>
    <row r="23" spans="1:82" ht="24.75" customHeight="1" thickBot="1" x14ac:dyDescent="0.2">
      <c r="A23" s="13"/>
      <c r="B23" s="366"/>
      <c r="C23" s="92">
        <v>8</v>
      </c>
      <c r="D23" s="172"/>
      <c r="E23" s="173" t="str">
        <f>IF(D23="","",IF(D22="","エラー",$B$2&amp;"H"))</f>
        <v/>
      </c>
      <c r="F23" s="174"/>
      <c r="G23" s="175"/>
      <c r="H23" s="176"/>
      <c r="I23" s="177"/>
      <c r="J23" s="178"/>
      <c r="K23" s="176"/>
      <c r="L23" s="177"/>
      <c r="M23" s="178"/>
      <c r="N23" s="176"/>
      <c r="O23" s="177"/>
      <c r="P23" s="178"/>
      <c r="Q23" s="176"/>
      <c r="R23" s="177"/>
      <c r="S23" s="178"/>
      <c r="T23" s="176"/>
      <c r="U23" s="177"/>
      <c r="V23" s="178"/>
      <c r="W23" s="176"/>
      <c r="X23" s="179"/>
      <c r="Y23" s="35" t="str">
        <f t="shared" ca="1" si="56"/>
        <v/>
      </c>
      <c r="Z23" s="35" t="str">
        <f t="shared" ca="1" si="57"/>
        <v/>
      </c>
      <c r="AA23" s="35" t="str">
        <f t="shared" ca="1" si="58"/>
        <v/>
      </c>
      <c r="AB23" s="35" t="str">
        <f t="shared" ca="1" si="59"/>
        <v/>
      </c>
      <c r="AC23" s="35" t="str">
        <f t="shared" ca="1" si="60"/>
        <v/>
      </c>
      <c r="AD23" s="35" t="str">
        <f t="shared" ca="1" si="61"/>
        <v/>
      </c>
      <c r="AE23" s="35" t="str">
        <f t="shared" ca="1" si="62"/>
        <v/>
      </c>
      <c r="AF23" s="35" t="str">
        <f t="shared" ca="1" si="63"/>
        <v/>
      </c>
      <c r="AG23" s="35" t="str">
        <f t="shared" ca="1" si="64"/>
        <v/>
      </c>
      <c r="AH23" s="35" t="str">
        <f t="shared" ca="1" si="65"/>
        <v/>
      </c>
      <c r="AI23" s="35" t="str">
        <f t="shared" ca="1" si="66"/>
        <v/>
      </c>
      <c r="AJ23" s="35" t="str">
        <f t="shared" ca="1" si="67"/>
        <v/>
      </c>
      <c r="AK23" s="35">
        <f t="shared" si="68"/>
        <v>0</v>
      </c>
      <c r="AL23" s="35">
        <f t="shared" si="69"/>
        <v>0</v>
      </c>
      <c r="AM23" s="35">
        <f t="shared" si="70"/>
        <v>0</v>
      </c>
      <c r="AN23" s="35">
        <f t="shared" si="71"/>
        <v>0</v>
      </c>
      <c r="AO23" s="35">
        <f t="shared" si="72"/>
        <v>0</v>
      </c>
      <c r="AP23" s="35">
        <f t="shared" si="73"/>
        <v>0</v>
      </c>
      <c r="AQ23" s="35">
        <f t="shared" si="74"/>
        <v>0</v>
      </c>
      <c r="AR23" s="35">
        <f t="shared" si="75"/>
        <v>0</v>
      </c>
      <c r="AS23" s="35">
        <f t="shared" si="76"/>
        <v>0</v>
      </c>
      <c r="AT23" s="35">
        <f t="shared" si="77"/>
        <v>0</v>
      </c>
      <c r="AU23" s="35">
        <f t="shared" si="78"/>
        <v>0</v>
      </c>
      <c r="AV23" s="35">
        <f t="shared" si="79"/>
        <v>0</v>
      </c>
      <c r="AW23" s="35">
        <f t="shared" si="80"/>
        <v>0</v>
      </c>
      <c r="AX23" s="35">
        <f t="shared" si="81"/>
        <v>0</v>
      </c>
      <c r="AY23" s="35">
        <f t="shared" si="82"/>
        <v>0</v>
      </c>
      <c r="AZ23" s="35">
        <f t="shared" si="83"/>
        <v>0</v>
      </c>
      <c r="BA23" s="35">
        <f t="shared" si="84"/>
        <v>0</v>
      </c>
      <c r="BB23" s="35">
        <f t="shared" si="85"/>
        <v>0</v>
      </c>
      <c r="BD23" s="35" t="str">
        <f t="shared" ca="1" si="86"/>
        <v/>
      </c>
      <c r="BF23" s="35">
        <f t="shared" si="87"/>
        <v>0</v>
      </c>
      <c r="BG23" s="35">
        <f t="shared" si="88"/>
        <v>0</v>
      </c>
      <c r="BH23" s="35">
        <f t="shared" si="89"/>
        <v>0</v>
      </c>
      <c r="BI23" s="35">
        <f t="shared" si="90"/>
        <v>0</v>
      </c>
      <c r="BJ23" s="35">
        <f t="shared" si="91"/>
        <v>0</v>
      </c>
      <c r="BK23" s="35">
        <f t="shared" si="92"/>
        <v>0</v>
      </c>
      <c r="BL23" s="35">
        <f t="shared" si="93"/>
        <v>0</v>
      </c>
      <c r="BM23" s="35">
        <f t="shared" ca="1" si="94"/>
        <v>0</v>
      </c>
      <c r="BN23" s="35">
        <f t="shared" ca="1" si="95"/>
        <v>0</v>
      </c>
      <c r="BO23" s="35">
        <f t="shared" ca="1" si="96"/>
        <v>0</v>
      </c>
      <c r="BP23" s="35">
        <f t="shared" ca="1" si="97"/>
        <v>0</v>
      </c>
      <c r="BQ23" s="35">
        <f t="shared" ca="1" si="98"/>
        <v>0</v>
      </c>
      <c r="BR23" s="35">
        <f t="shared" ca="1" si="99"/>
        <v>0</v>
      </c>
      <c r="BS23" s="35">
        <f t="shared" si="100"/>
        <v>0</v>
      </c>
      <c r="BT23" s="35">
        <f t="shared" si="101"/>
        <v>0</v>
      </c>
      <c r="BU23" s="35">
        <f t="shared" si="102"/>
        <v>0</v>
      </c>
      <c r="BV23" s="35">
        <f t="shared" si="103"/>
        <v>0</v>
      </c>
      <c r="BW23" s="35">
        <f t="shared" si="104"/>
        <v>0</v>
      </c>
      <c r="BX23" s="35">
        <f t="shared" si="105"/>
        <v>0</v>
      </c>
      <c r="BY23" s="35">
        <f t="shared" si="106"/>
        <v>0</v>
      </c>
      <c r="BZ23" s="35">
        <f t="shared" si="107"/>
        <v>0</v>
      </c>
      <c r="CA23" s="35">
        <f t="shared" si="108"/>
        <v>0</v>
      </c>
      <c r="CB23" s="35">
        <f t="shared" si="109"/>
        <v>0</v>
      </c>
      <c r="CC23" s="35">
        <f t="shared" si="111"/>
        <v>0</v>
      </c>
      <c r="CD23" s="35">
        <f t="shared" si="110"/>
        <v>0</v>
      </c>
    </row>
    <row r="24" spans="1:82" x14ac:dyDescent="0.15"/>
  </sheetData>
  <sheetProtection password="CA8D" sheet="1" objects="1" scenarios="1"/>
  <mergeCells count="44">
    <mergeCell ref="BG6:BL6"/>
    <mergeCell ref="BM6:BR6"/>
    <mergeCell ref="BS6:BX6"/>
    <mergeCell ref="B8:B15"/>
    <mergeCell ref="B16:B23"/>
    <mergeCell ref="AM6:AN6"/>
    <mergeCell ref="AO6:AP6"/>
    <mergeCell ref="AQ6:AR6"/>
    <mergeCell ref="AS6:AT6"/>
    <mergeCell ref="AU6:AV6"/>
    <mergeCell ref="AW6:BB6"/>
    <mergeCell ref="AA6:AB6"/>
    <mergeCell ref="AC6:AD6"/>
    <mergeCell ref="AE6:AF6"/>
    <mergeCell ref="AG6:AH6"/>
    <mergeCell ref="AI6:AJ6"/>
    <mergeCell ref="AK6:AL6"/>
    <mergeCell ref="J6:K6"/>
    <mergeCell ref="M6:N6"/>
    <mergeCell ref="P6:Q6"/>
    <mergeCell ref="S6:T6"/>
    <mergeCell ref="V6:W6"/>
    <mergeCell ref="Y6:Z6"/>
    <mergeCell ref="A6:A7"/>
    <mergeCell ref="B6:C7"/>
    <mergeCell ref="D6:D7"/>
    <mergeCell ref="E6:E7"/>
    <mergeCell ref="F6:F7"/>
    <mergeCell ref="G6:H6"/>
    <mergeCell ref="B3:G3"/>
    <mergeCell ref="H3:J3"/>
    <mergeCell ref="K3:W3"/>
    <mergeCell ref="B4:F4"/>
    <mergeCell ref="H4:J4"/>
    <mergeCell ref="K4:W4"/>
    <mergeCell ref="A1:A2"/>
    <mergeCell ref="B1:F1"/>
    <mergeCell ref="H1:M1"/>
    <mergeCell ref="N1:Q1"/>
    <mergeCell ref="S1:W1"/>
    <mergeCell ref="B2:F2"/>
    <mergeCell ref="H2:M2"/>
    <mergeCell ref="N2:Q2"/>
    <mergeCell ref="S2:W2"/>
  </mergeCells>
  <phoneticPr fontId="2"/>
  <conditionalFormatting sqref="A1:A2">
    <cfRule type="cellIs" dxfId="2" priority="1" stopIfTrue="1" operator="notEqual">
      <formula>""</formula>
    </cfRule>
  </conditionalFormatting>
  <dataValidations count="6">
    <dataValidation imeMode="hiragana" allowBlank="1" showInputMessage="1" showErrorMessage="1" sqref="K4" xr:uid="{00000000-0002-0000-0A00-000000000000}"/>
    <dataValidation imeMode="disabled" allowBlank="1" showInputMessage="1" showErrorMessage="1" sqref="H4" xr:uid="{00000000-0002-0000-0A00-000001000000}"/>
    <dataValidation allowBlank="1" showInputMessage="1" showErrorMessage="1" promptTitle="チーム名" prompt="最高記録を入力すると表示されます。" sqref="E8:E23" xr:uid="{00000000-0002-0000-0A00-000002000000}"/>
    <dataValidation type="list" imeMode="disabled" allowBlank="1" showDropDown="1" showInputMessage="1" showErrorMessage="1" errorTitle="登録番号入力" error="正しい登録番号を入力してください" promptTitle="登録番号入力" prompt="半角数字で入力_x000a_「6-1234」の「6-」は不要" sqref="G12:G15 V20:V23 S20:S23 P20:P23 M20:M23 J20:J23 G20:G23 V12:V15 S12:S15 P12:P15 M12:M15 J12:J15" xr:uid="{00000000-0002-0000-0A00-000003000000}">
      <formula1>INDIRECT($AC$2)</formula1>
    </dataValidation>
    <dataValidation imeMode="halfKatakana" allowBlank="1" showInputMessage="1" showErrorMessage="1" errorTitle="ﾌﾘｶﾞﾅ入力" promptTitle="ﾌﾘｶﾞﾅ入力" prompt="半角ｶﾀｶﾅで入力_x000a_姓と名の間に半角ｽﾍﾟｰｽを入れる_x000a_例：ｶﾞｸﾚﾝ ｼﾞﾛｳ" sqref="H8:H23 W8:W23 T8:T23 Q8:Q23 N8:N23 K8:K23" xr:uid="{00000000-0002-0000-0A00-000004000000}"/>
    <dataValidation type="textLength" imeMode="disabled" operator="equal" allowBlank="1" showInputMessage="1" showErrorMessage="1" errorTitle="最高記録入力" error="入力形式が違います" promptTitle="最高記録入力" prompt="半角5桁「#####」の形式で入力_x000a_例_x000a_41秒41:04141_x000a_3分13秒13:31313_x000a_記録なし:00000" sqref="D8:D15 D20:D23" xr:uid="{00000000-0002-0000-0A00-000005000000}">
      <formula1>5</formula1>
    </dataValidation>
  </dataValidations>
  <printOptions horizontalCentered="1"/>
  <pageMargins left="0" right="0" top="0.91" bottom="0.72" header="0.42" footer="0"/>
  <pageSetup paperSize="9" scale="93" orientation="landscape" verticalDpi="360" r:id="rId1"/>
  <headerFooter alignWithMargins="0">
    <oddHeader>&amp;C&amp;"ＭＳ Ｐ明朝,太字"&amp;24リレー申込一覧表</oddHeader>
    <oddFooter>&amp;R&amp;"ＭＳ Ｐ明朝,太字"&amp;18関西学生陸上競技連盟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30"/>
  <sheetViews>
    <sheetView workbookViewId="0">
      <selection activeCell="M14" sqref="M14"/>
    </sheetView>
  </sheetViews>
  <sheetFormatPr defaultRowHeight="13.5" x14ac:dyDescent="0.15"/>
  <sheetData>
    <row r="1" spans="1:11" x14ac:dyDescent="0.15">
      <c r="A1" s="236" t="s">
        <v>13962</v>
      </c>
      <c r="B1" s="237" t="s">
        <v>13963</v>
      </c>
      <c r="C1" s="237" t="s">
        <v>13964</v>
      </c>
      <c r="D1" s="238" t="s">
        <v>13965</v>
      </c>
      <c r="E1" s="238" t="s">
        <v>13976</v>
      </c>
      <c r="F1" s="238" t="s">
        <v>13977</v>
      </c>
      <c r="G1" s="238" t="s">
        <v>13978</v>
      </c>
      <c r="H1" s="238" t="s">
        <v>13970</v>
      </c>
      <c r="I1" s="238" t="s">
        <v>13972</v>
      </c>
      <c r="J1" s="238" t="s">
        <v>13973</v>
      </c>
      <c r="K1" s="239" t="s">
        <v>13974</v>
      </c>
    </row>
    <row r="2" spans="1:11" x14ac:dyDescent="0.15">
      <c r="A2" s="240" t="s">
        <v>13981</v>
      </c>
      <c r="B2" s="241" t="s">
        <v>13982</v>
      </c>
      <c r="C2" s="241" t="s">
        <v>13979</v>
      </c>
      <c r="D2" s="241">
        <v>5000</v>
      </c>
      <c r="E2" s="241">
        <v>2455</v>
      </c>
      <c r="F2" s="241">
        <v>21100</v>
      </c>
      <c r="G2" s="241">
        <v>1390</v>
      </c>
      <c r="H2" s="241">
        <v>175</v>
      </c>
      <c r="I2" s="241">
        <v>600</v>
      </c>
      <c r="J2" s="241">
        <v>1390</v>
      </c>
      <c r="K2" s="242">
        <v>5200</v>
      </c>
    </row>
    <row r="3" spans="1:11" x14ac:dyDescent="0.15">
      <c r="A3" s="229"/>
      <c r="B3" s="235" t="e">
        <f>VLOOKUP(A3,登録情報女子!$A$2:$N$1007,4,0)</f>
        <v>#N/A</v>
      </c>
      <c r="C3" s="235" t="e">
        <f>VLOOKUP(A3,登録情報女子!$A$2:$N$1007,3,0)</f>
        <v>#N/A</v>
      </c>
      <c r="D3" s="230"/>
      <c r="E3" s="230"/>
      <c r="F3" s="230"/>
      <c r="G3" s="230"/>
      <c r="H3" s="230"/>
      <c r="I3" s="230"/>
      <c r="J3" s="230"/>
      <c r="K3" s="231"/>
    </row>
    <row r="4" spans="1:11" x14ac:dyDescent="0.15">
      <c r="A4" s="229"/>
      <c r="B4" s="235" t="e">
        <f>VLOOKUP(A4,登録情報女子!$A$2:$N$1007,4,0)</f>
        <v>#N/A</v>
      </c>
      <c r="C4" s="235" t="e">
        <f>VLOOKUP(A4,登録情報女子!$A$2:$N$1007,3,0)</f>
        <v>#N/A</v>
      </c>
      <c r="D4" s="230"/>
      <c r="E4" s="230"/>
      <c r="F4" s="230"/>
      <c r="G4" s="230"/>
      <c r="H4" s="230"/>
      <c r="I4" s="230"/>
      <c r="J4" s="230"/>
      <c r="K4" s="231"/>
    </row>
    <row r="5" spans="1:11" x14ac:dyDescent="0.15">
      <c r="A5" s="229"/>
      <c r="B5" s="235" t="e">
        <f>VLOOKUP(A5,登録情報女子!$A$2:$N$1007,4,0)</f>
        <v>#N/A</v>
      </c>
      <c r="C5" s="235" t="e">
        <f>VLOOKUP(A5,登録情報女子!$A$2:$N$1007,3,0)</f>
        <v>#N/A</v>
      </c>
      <c r="D5" s="230"/>
      <c r="E5" s="230"/>
      <c r="F5" s="230"/>
      <c r="G5" s="230"/>
      <c r="H5" s="230"/>
      <c r="I5" s="230"/>
      <c r="J5" s="230"/>
      <c r="K5" s="231"/>
    </row>
    <row r="6" spans="1:11" x14ac:dyDescent="0.15">
      <c r="A6" s="229"/>
      <c r="B6" s="235" t="e">
        <f>VLOOKUP(A6,登録情報女子!$A$2:$N$1007,4,0)</f>
        <v>#N/A</v>
      </c>
      <c r="C6" s="235" t="e">
        <f>VLOOKUP(A6,登録情報女子!$A$2:$N$1007,3,0)</f>
        <v>#N/A</v>
      </c>
      <c r="D6" s="230"/>
      <c r="E6" s="230"/>
      <c r="F6" s="230"/>
      <c r="G6" s="230"/>
      <c r="H6" s="230"/>
      <c r="I6" s="230"/>
      <c r="J6" s="230"/>
      <c r="K6" s="231"/>
    </row>
    <row r="7" spans="1:11" x14ac:dyDescent="0.15">
      <c r="A7" s="229"/>
      <c r="B7" s="235" t="e">
        <f>VLOOKUP(A7,登録情報女子!$A$2:$N$1007,4,0)</f>
        <v>#N/A</v>
      </c>
      <c r="C7" s="235" t="e">
        <f>VLOOKUP(A7,登録情報女子!$A$2:$N$1007,3,0)</f>
        <v>#N/A</v>
      </c>
      <c r="D7" s="230"/>
      <c r="E7" s="230"/>
      <c r="F7" s="230"/>
      <c r="G7" s="230"/>
      <c r="H7" s="230"/>
      <c r="I7" s="230"/>
      <c r="J7" s="230"/>
      <c r="K7" s="231"/>
    </row>
    <row r="8" spans="1:11" x14ac:dyDescent="0.15">
      <c r="A8" s="229"/>
      <c r="B8" s="235" t="e">
        <f>VLOOKUP(A8,登録情報女子!$A$2:$N$1007,4,0)</f>
        <v>#N/A</v>
      </c>
      <c r="C8" s="235" t="e">
        <f>VLOOKUP(A8,登録情報女子!$A$2:$N$1007,3,0)</f>
        <v>#N/A</v>
      </c>
      <c r="D8" s="230"/>
      <c r="E8" s="230"/>
      <c r="F8" s="230"/>
      <c r="G8" s="230"/>
      <c r="H8" s="230"/>
      <c r="I8" s="230"/>
      <c r="J8" s="230"/>
      <c r="K8" s="231"/>
    </row>
    <row r="9" spans="1:11" x14ac:dyDescent="0.15">
      <c r="A9" s="229"/>
      <c r="B9" s="235" t="e">
        <f>VLOOKUP(A9,登録情報女子!$A$2:$N$1007,4,0)</f>
        <v>#N/A</v>
      </c>
      <c r="C9" s="235" t="e">
        <f>VLOOKUP(A9,登録情報女子!$A$2:$N$1007,3,0)</f>
        <v>#N/A</v>
      </c>
      <c r="D9" s="230"/>
      <c r="E9" s="230"/>
      <c r="F9" s="230"/>
      <c r="G9" s="230"/>
      <c r="H9" s="230"/>
      <c r="I9" s="230"/>
      <c r="J9" s="230"/>
      <c r="K9" s="231"/>
    </row>
    <row r="10" spans="1:11" x14ac:dyDescent="0.15">
      <c r="A10" s="229"/>
      <c r="B10" s="235" t="e">
        <f>VLOOKUP(A10,登録情報女子!$A$2:$N$1007,4,0)</f>
        <v>#N/A</v>
      </c>
      <c r="C10" s="235" t="e">
        <f>VLOOKUP(A10,登録情報女子!$A$2:$N$1007,3,0)</f>
        <v>#N/A</v>
      </c>
      <c r="D10" s="230"/>
      <c r="E10" s="230"/>
      <c r="F10" s="230"/>
      <c r="G10" s="230"/>
      <c r="H10" s="230"/>
      <c r="I10" s="230"/>
      <c r="J10" s="230"/>
      <c r="K10" s="231"/>
    </row>
    <row r="11" spans="1:11" x14ac:dyDescent="0.15">
      <c r="A11" s="229"/>
      <c r="B11" s="235" t="e">
        <f>VLOOKUP(A11,登録情報女子!$A$2:$N$1007,4,0)</f>
        <v>#N/A</v>
      </c>
      <c r="C11" s="235" t="e">
        <f>VLOOKUP(A11,登録情報女子!$A$2:$N$1007,3,0)</f>
        <v>#N/A</v>
      </c>
      <c r="D11" s="230"/>
      <c r="E11" s="230"/>
      <c r="F11" s="230"/>
      <c r="G11" s="230"/>
      <c r="H11" s="230"/>
      <c r="I11" s="230"/>
      <c r="J11" s="230"/>
      <c r="K11" s="231"/>
    </row>
    <row r="12" spans="1:11" x14ac:dyDescent="0.15">
      <c r="A12" s="229"/>
      <c r="B12" s="235" t="e">
        <f>VLOOKUP(A12,登録情報女子!$A$2:$N$1007,4,0)</f>
        <v>#N/A</v>
      </c>
      <c r="C12" s="235" t="e">
        <f>VLOOKUP(A12,登録情報女子!$A$2:$N$1007,3,0)</f>
        <v>#N/A</v>
      </c>
      <c r="D12" s="230"/>
      <c r="E12" s="230"/>
      <c r="F12" s="230"/>
      <c r="G12" s="230"/>
      <c r="H12" s="230"/>
      <c r="I12" s="230"/>
      <c r="J12" s="230"/>
      <c r="K12" s="231"/>
    </row>
    <row r="13" spans="1:11" x14ac:dyDescent="0.15">
      <c r="A13" s="229"/>
      <c r="B13" s="235" t="e">
        <f>VLOOKUP(A13,登録情報女子!$A$2:$N$1007,4,0)</f>
        <v>#N/A</v>
      </c>
      <c r="C13" s="235" t="e">
        <f>VLOOKUP(A13,登録情報女子!$A$2:$N$1007,3,0)</f>
        <v>#N/A</v>
      </c>
      <c r="D13" s="230"/>
      <c r="E13" s="230"/>
      <c r="F13" s="230"/>
      <c r="G13" s="230"/>
      <c r="H13" s="230"/>
      <c r="I13" s="230"/>
      <c r="J13" s="230"/>
      <c r="K13" s="231"/>
    </row>
    <row r="14" spans="1:11" x14ac:dyDescent="0.15">
      <c r="A14" s="229"/>
      <c r="B14" s="235" t="e">
        <f>VLOOKUP(A14,登録情報女子!$A$2:$N$1007,4,0)</f>
        <v>#N/A</v>
      </c>
      <c r="C14" s="235" t="e">
        <f>VLOOKUP(A14,登録情報女子!$A$2:$N$1007,3,0)</f>
        <v>#N/A</v>
      </c>
      <c r="D14" s="230"/>
      <c r="E14" s="230"/>
      <c r="F14" s="230"/>
      <c r="G14" s="230"/>
      <c r="H14" s="230"/>
      <c r="I14" s="230"/>
      <c r="J14" s="230"/>
      <c r="K14" s="231"/>
    </row>
    <row r="15" spans="1:11" x14ac:dyDescent="0.15">
      <c r="A15" s="229"/>
      <c r="B15" s="235" t="e">
        <f>VLOOKUP(A15,登録情報女子!$A$2:$N$1007,4,0)</f>
        <v>#N/A</v>
      </c>
      <c r="C15" s="235" t="e">
        <f>VLOOKUP(A15,登録情報女子!$A$2:$N$1007,3,0)</f>
        <v>#N/A</v>
      </c>
      <c r="D15" s="230"/>
      <c r="E15" s="230"/>
      <c r="F15" s="230"/>
      <c r="G15" s="230"/>
      <c r="H15" s="230"/>
      <c r="I15" s="230"/>
      <c r="J15" s="230"/>
      <c r="K15" s="231"/>
    </row>
    <row r="16" spans="1:11" x14ac:dyDescent="0.15">
      <c r="A16" s="229"/>
      <c r="B16" s="235" t="e">
        <f>VLOOKUP(A16,登録情報女子!$A$2:$N$1007,4,0)</f>
        <v>#N/A</v>
      </c>
      <c r="C16" s="235" t="e">
        <f>VLOOKUP(A16,登録情報女子!$A$2:$N$1007,3,0)</f>
        <v>#N/A</v>
      </c>
      <c r="D16" s="230"/>
      <c r="E16" s="230"/>
      <c r="F16" s="230"/>
      <c r="G16" s="230"/>
      <c r="H16" s="230"/>
      <c r="I16" s="230"/>
      <c r="J16" s="230"/>
      <c r="K16" s="231"/>
    </row>
    <row r="17" spans="1:11" x14ac:dyDescent="0.15">
      <c r="A17" s="229"/>
      <c r="B17" s="235" t="e">
        <f>VLOOKUP(A17,登録情報女子!$A$2:$N$1007,4,0)</f>
        <v>#N/A</v>
      </c>
      <c r="C17" s="235" t="e">
        <f>VLOOKUP(A17,登録情報女子!$A$2:$N$1007,3,0)</f>
        <v>#N/A</v>
      </c>
      <c r="D17" s="230"/>
      <c r="E17" s="230"/>
      <c r="F17" s="230"/>
      <c r="G17" s="230"/>
      <c r="H17" s="230"/>
      <c r="I17" s="230"/>
      <c r="J17" s="230"/>
      <c r="K17" s="231"/>
    </row>
    <row r="18" spans="1:11" x14ac:dyDescent="0.15">
      <c r="A18" s="229"/>
      <c r="B18" s="235" t="e">
        <f>VLOOKUP(A18,登録情報女子!$A$2:$N$1007,4,0)</f>
        <v>#N/A</v>
      </c>
      <c r="C18" s="235" t="e">
        <f>VLOOKUP(A18,登録情報女子!$A$2:$N$1007,3,0)</f>
        <v>#N/A</v>
      </c>
      <c r="D18" s="230"/>
      <c r="E18" s="230"/>
      <c r="F18" s="230"/>
      <c r="G18" s="230"/>
      <c r="H18" s="230"/>
      <c r="I18" s="230"/>
      <c r="J18" s="230"/>
      <c r="K18" s="231"/>
    </row>
    <row r="19" spans="1:11" x14ac:dyDescent="0.15">
      <c r="A19" s="229"/>
      <c r="B19" s="235" t="e">
        <f>VLOOKUP(A19,登録情報女子!$A$2:$N$1007,4,0)</f>
        <v>#N/A</v>
      </c>
      <c r="C19" s="235" t="e">
        <f>VLOOKUP(A19,登録情報女子!$A$2:$N$1007,3,0)</f>
        <v>#N/A</v>
      </c>
      <c r="D19" s="230"/>
      <c r="E19" s="230"/>
      <c r="F19" s="230"/>
      <c r="G19" s="230"/>
      <c r="H19" s="230"/>
      <c r="I19" s="230"/>
      <c r="J19" s="230"/>
      <c r="K19" s="231"/>
    </row>
    <row r="20" spans="1:11" x14ac:dyDescent="0.15">
      <c r="A20" s="229"/>
      <c r="B20" s="235" t="e">
        <f>VLOOKUP(A20,登録情報女子!$A$2:$N$1007,4,0)</f>
        <v>#N/A</v>
      </c>
      <c r="C20" s="235" t="e">
        <f>VLOOKUP(A20,登録情報女子!$A$2:$N$1007,3,0)</f>
        <v>#N/A</v>
      </c>
      <c r="D20" s="230"/>
      <c r="E20" s="230"/>
      <c r="F20" s="230"/>
      <c r="G20" s="230"/>
      <c r="H20" s="230"/>
      <c r="I20" s="230"/>
      <c r="J20" s="230"/>
      <c r="K20" s="231"/>
    </row>
    <row r="21" spans="1:11" x14ac:dyDescent="0.15">
      <c r="A21" s="229"/>
      <c r="B21" s="235" t="e">
        <f>VLOOKUP(A21,登録情報女子!$A$2:$N$1007,4,0)</f>
        <v>#N/A</v>
      </c>
      <c r="C21" s="235" t="e">
        <f>VLOOKUP(A21,登録情報女子!$A$2:$N$1007,3,0)</f>
        <v>#N/A</v>
      </c>
      <c r="D21" s="230"/>
      <c r="E21" s="230"/>
      <c r="F21" s="230"/>
      <c r="G21" s="230"/>
      <c r="H21" s="230"/>
      <c r="I21" s="230"/>
      <c r="J21" s="230"/>
      <c r="K21" s="231"/>
    </row>
    <row r="22" spans="1:11" x14ac:dyDescent="0.15">
      <c r="A22" s="229"/>
      <c r="B22" s="235" t="e">
        <f>VLOOKUP(A22,登録情報女子!$A$2:$N$1007,4,0)</f>
        <v>#N/A</v>
      </c>
      <c r="C22" s="235" t="e">
        <f>VLOOKUP(A22,登録情報女子!$A$2:$N$1007,3,0)</f>
        <v>#N/A</v>
      </c>
      <c r="D22" s="230"/>
      <c r="E22" s="230"/>
      <c r="F22" s="230"/>
      <c r="G22" s="230"/>
      <c r="H22" s="230"/>
      <c r="I22" s="230"/>
      <c r="J22" s="230"/>
      <c r="K22" s="231"/>
    </row>
    <row r="23" spans="1:11" x14ac:dyDescent="0.15">
      <c r="A23" s="229"/>
      <c r="B23" s="235" t="e">
        <f>VLOOKUP(A23,登録情報女子!$A$2:$N$1007,4,0)</f>
        <v>#N/A</v>
      </c>
      <c r="C23" s="235" t="e">
        <f>VLOOKUP(A23,登録情報女子!$A$2:$N$1007,3,0)</f>
        <v>#N/A</v>
      </c>
      <c r="D23" s="230"/>
      <c r="E23" s="230"/>
      <c r="F23" s="230"/>
      <c r="G23" s="230"/>
      <c r="H23" s="230"/>
      <c r="I23" s="230"/>
      <c r="J23" s="230"/>
      <c r="K23" s="231"/>
    </row>
    <row r="24" spans="1:11" x14ac:dyDescent="0.15">
      <c r="A24" s="229"/>
      <c r="B24" s="235" t="e">
        <f>VLOOKUP(A24,登録情報女子!$A$2:$N$1007,4,0)</f>
        <v>#N/A</v>
      </c>
      <c r="C24" s="235" t="e">
        <f>VLOOKUP(A24,登録情報女子!$A$2:$N$1007,3,0)</f>
        <v>#N/A</v>
      </c>
      <c r="D24" s="230"/>
      <c r="E24" s="230"/>
      <c r="F24" s="230"/>
      <c r="G24" s="230"/>
      <c r="H24" s="230"/>
      <c r="I24" s="230"/>
      <c r="J24" s="230"/>
      <c r="K24" s="231"/>
    </row>
    <row r="25" spans="1:11" x14ac:dyDescent="0.15">
      <c r="A25" s="229"/>
      <c r="B25" s="235" t="e">
        <f>VLOOKUP(A25,登録情報女子!$A$2:$N$1007,4,0)</f>
        <v>#N/A</v>
      </c>
      <c r="C25" s="235" t="e">
        <f>VLOOKUP(A25,登録情報女子!$A$2:$N$1007,3,0)</f>
        <v>#N/A</v>
      </c>
      <c r="D25" s="230"/>
      <c r="E25" s="230"/>
      <c r="F25" s="230"/>
      <c r="G25" s="230"/>
      <c r="H25" s="230"/>
      <c r="I25" s="230"/>
      <c r="J25" s="230"/>
      <c r="K25" s="231"/>
    </row>
    <row r="26" spans="1:11" x14ac:dyDescent="0.15">
      <c r="A26" s="229"/>
      <c r="B26" s="235" t="e">
        <f>VLOOKUP(A26,登録情報女子!$A$2:$N$1007,4,0)</f>
        <v>#N/A</v>
      </c>
      <c r="C26" s="235" t="e">
        <f>VLOOKUP(A26,登録情報女子!$A$2:$N$1007,3,0)</f>
        <v>#N/A</v>
      </c>
      <c r="D26" s="230"/>
      <c r="E26" s="230"/>
      <c r="F26" s="230"/>
      <c r="G26" s="230"/>
      <c r="H26" s="230"/>
      <c r="I26" s="230"/>
      <c r="J26" s="230"/>
      <c r="K26" s="231"/>
    </row>
    <row r="27" spans="1:11" x14ac:dyDescent="0.15">
      <c r="A27" s="229"/>
      <c r="B27" s="235" t="e">
        <f>VLOOKUP(A27,登録情報女子!$A$2:$N$1007,4,0)</f>
        <v>#N/A</v>
      </c>
      <c r="C27" s="235" t="e">
        <f>VLOOKUP(A27,登録情報女子!$A$2:$N$1007,3,0)</f>
        <v>#N/A</v>
      </c>
      <c r="D27" s="230"/>
      <c r="E27" s="230"/>
      <c r="F27" s="230"/>
      <c r="G27" s="230"/>
      <c r="H27" s="230"/>
      <c r="I27" s="230"/>
      <c r="J27" s="230"/>
      <c r="K27" s="231"/>
    </row>
    <row r="28" spans="1:11" x14ac:dyDescent="0.15">
      <c r="A28" s="229"/>
      <c r="B28" s="235" t="e">
        <f>VLOOKUP(A28,登録情報女子!$A$2:$N$1007,4,0)</f>
        <v>#N/A</v>
      </c>
      <c r="C28" s="235" t="e">
        <f>VLOOKUP(A28,登録情報女子!$A$2:$N$1007,3,0)</f>
        <v>#N/A</v>
      </c>
      <c r="D28" s="230"/>
      <c r="E28" s="230"/>
      <c r="F28" s="230"/>
      <c r="G28" s="230"/>
      <c r="H28" s="230"/>
      <c r="I28" s="230"/>
      <c r="J28" s="230"/>
      <c r="K28" s="231"/>
    </row>
    <row r="29" spans="1:11" x14ac:dyDescent="0.15">
      <c r="A29" s="229"/>
      <c r="B29" s="235" t="e">
        <f>VLOOKUP(A29,登録情報女子!$A$2:$N$1007,4,0)</f>
        <v>#N/A</v>
      </c>
      <c r="C29" s="235" t="e">
        <f>VLOOKUP(A29,登録情報女子!$A$2:$N$1007,3,0)</f>
        <v>#N/A</v>
      </c>
      <c r="D29" s="230"/>
      <c r="E29" s="230"/>
      <c r="F29" s="230"/>
      <c r="G29" s="230"/>
      <c r="H29" s="230"/>
      <c r="I29" s="230"/>
      <c r="J29" s="230"/>
      <c r="K29" s="231"/>
    </row>
    <row r="30" spans="1:11" ht="14.25" thickBot="1" x14ac:dyDescent="0.2">
      <c r="A30" s="232"/>
      <c r="B30" s="243" t="e">
        <f>VLOOKUP(A30,登録情報女子!$A$2:$N$1007,4,0)</f>
        <v>#N/A</v>
      </c>
      <c r="C30" s="243" t="e">
        <f>VLOOKUP(A30,登録情報女子!$A$2:$N$1007,3,0)</f>
        <v>#N/A</v>
      </c>
      <c r="D30" s="233"/>
      <c r="E30" s="233"/>
      <c r="F30" s="233"/>
      <c r="G30" s="233"/>
      <c r="H30" s="233"/>
      <c r="I30" s="233"/>
      <c r="J30" s="233"/>
      <c r="K30" s="234"/>
    </row>
  </sheetData>
  <sheetProtection password="CA8D" sheet="1" objects="1" scenarios="1"/>
  <phoneticPr fontId="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t21_Cnt">
    <pageSetUpPr fitToPage="1"/>
  </sheetPr>
  <dimension ref="A1:IV30"/>
  <sheetViews>
    <sheetView tabSelected="1" zoomScale="90" zoomScaleNormal="90" workbookViewId="0">
      <selection activeCell="D11" sqref="D11"/>
    </sheetView>
  </sheetViews>
  <sheetFormatPr defaultColWidth="0" defaultRowHeight="18.75" zeroHeight="1" x14ac:dyDescent="0.15"/>
  <cols>
    <col min="1" max="1" width="19.5" style="13" customWidth="1"/>
    <col min="2" max="2" width="19.625" style="13" customWidth="1"/>
    <col min="3" max="5" width="13.125" style="13" customWidth="1"/>
    <col min="6" max="8" width="16.625" style="13" customWidth="1"/>
    <col min="9" max="256" width="17.5" style="13" customWidth="1"/>
    <col min="257" max="16384" width="9" style="13" hidden="1"/>
  </cols>
  <sheetData>
    <row r="1" spans="1:256" ht="24.75" thickBot="1" x14ac:dyDescent="0.2">
      <c r="A1" s="379" t="s">
        <v>14105</v>
      </c>
      <c r="B1" s="380"/>
      <c r="C1" s="380"/>
      <c r="D1" s="380"/>
      <c r="E1" s="380"/>
      <c r="F1" s="380"/>
      <c r="G1" s="381"/>
      <c r="H1" s="382"/>
    </row>
    <row r="2" spans="1:256" ht="30.75" customHeight="1" thickBot="1" x14ac:dyDescent="0.2">
      <c r="A2" s="386">
        <f>申込書!D4</f>
        <v>0</v>
      </c>
      <c r="B2" s="387"/>
      <c r="C2" s="387"/>
      <c r="D2" s="387"/>
      <c r="E2" s="388"/>
      <c r="H2" s="181"/>
    </row>
    <row r="3" spans="1:256" ht="24" x14ac:dyDescent="0.15">
      <c r="A3" s="373" t="s">
        <v>18</v>
      </c>
      <c r="B3" s="375" t="s">
        <v>19</v>
      </c>
      <c r="C3" s="383" t="s">
        <v>20</v>
      </c>
      <c r="D3" s="384"/>
      <c r="E3" s="385"/>
      <c r="F3" s="383" t="s">
        <v>21</v>
      </c>
      <c r="G3" s="384"/>
      <c r="H3" s="385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</row>
    <row r="4" spans="1:256" ht="20.25" customHeight="1" thickBot="1" x14ac:dyDescent="0.2">
      <c r="A4" s="374"/>
      <c r="B4" s="376"/>
      <c r="C4" s="15" t="s">
        <v>22</v>
      </c>
      <c r="D4" s="16" t="s">
        <v>23</v>
      </c>
      <c r="E4" s="17" t="s">
        <v>24</v>
      </c>
      <c r="F4" s="15" t="s">
        <v>22</v>
      </c>
      <c r="G4" s="16" t="s">
        <v>23</v>
      </c>
      <c r="H4" s="17" t="s">
        <v>24</v>
      </c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</row>
    <row r="5" spans="1:256" ht="20.25" hidden="1" customHeight="1" thickTop="1" x14ac:dyDescent="0.15">
      <c r="A5" s="19">
        <v>1500</v>
      </c>
      <c r="B5" s="20" t="s">
        <v>444</v>
      </c>
      <c r="C5" s="21">
        <f>COUNTIF('団体申込一覧表（男子）'!$H$10:$V$129,$B5)</f>
        <v>0</v>
      </c>
      <c r="D5" s="21">
        <f>COUNTIF('団体申込一覧表（女子）'!$H$10:$V$129,$B5)</f>
        <v>0</v>
      </c>
      <c r="E5" s="22">
        <f t="shared" ref="E5:E27" si="0">SUM(C5:D5)</f>
        <v>0</v>
      </c>
      <c r="F5" s="23">
        <f>C5*A5</f>
        <v>0</v>
      </c>
      <c r="G5" s="23">
        <f t="shared" ref="G5:G11" si="1">D5*A5</f>
        <v>0</v>
      </c>
      <c r="H5" s="24">
        <f t="shared" ref="H5:H27" si="2">SUM(F5:G5)</f>
        <v>0</v>
      </c>
    </row>
    <row r="6" spans="1:256" ht="20.25" hidden="1" customHeight="1" x14ac:dyDescent="0.15">
      <c r="A6" s="19">
        <v>1500</v>
      </c>
      <c r="B6" s="25" t="s">
        <v>446</v>
      </c>
      <c r="C6" s="21">
        <f>COUNTIF('団体申込一覧表（男子）'!$H$10:$V$129,$B6)</f>
        <v>0</v>
      </c>
      <c r="D6" s="21">
        <f>COUNTIF('団体申込一覧表（女子）'!$H$10:$V$129,$B6)</f>
        <v>0</v>
      </c>
      <c r="E6" s="22">
        <f t="shared" si="0"/>
        <v>0</v>
      </c>
      <c r="F6" s="23">
        <f t="shared" ref="F6:F27" si="3">C6*A6</f>
        <v>0</v>
      </c>
      <c r="G6" s="23">
        <f t="shared" si="1"/>
        <v>0</v>
      </c>
      <c r="H6" s="26">
        <f t="shared" si="2"/>
        <v>0</v>
      </c>
    </row>
    <row r="7" spans="1:256" ht="16.5" hidden="1" customHeight="1" thickTop="1" x14ac:dyDescent="0.15">
      <c r="A7" s="19">
        <v>1500</v>
      </c>
      <c r="B7" s="25" t="s">
        <v>448</v>
      </c>
      <c r="C7" s="21">
        <f>COUNTIF('団体申込一覧表（男子）'!$H$10:$V$129,$B7)</f>
        <v>0</v>
      </c>
      <c r="D7" s="21">
        <f>COUNTIF('団体申込一覧表（女子）'!$H$10:$V$129,$B7)</f>
        <v>0</v>
      </c>
      <c r="E7" s="22">
        <f t="shared" si="0"/>
        <v>0</v>
      </c>
      <c r="F7" s="23">
        <f t="shared" si="3"/>
        <v>0</v>
      </c>
      <c r="G7" s="23">
        <f t="shared" si="1"/>
        <v>0</v>
      </c>
      <c r="H7" s="26">
        <f t="shared" si="2"/>
        <v>0</v>
      </c>
    </row>
    <row r="8" spans="1:256" ht="20.25" customHeight="1" thickTop="1" x14ac:dyDescent="0.15">
      <c r="A8" s="19">
        <v>1500</v>
      </c>
      <c r="B8" s="25" t="s">
        <v>450</v>
      </c>
      <c r="C8" s="21">
        <f>COUNTIF('団体申込一覧表（男子）'!$H$10:$V$129,$B8)</f>
        <v>0</v>
      </c>
      <c r="D8" s="21">
        <f>COUNTIF('団体申込一覧表（女子）'!$H$10:$V$129,$B8)</f>
        <v>0</v>
      </c>
      <c r="E8" s="22">
        <f t="shared" si="0"/>
        <v>0</v>
      </c>
      <c r="F8" s="23">
        <f t="shared" si="3"/>
        <v>0</v>
      </c>
      <c r="G8" s="23">
        <f t="shared" si="1"/>
        <v>0</v>
      </c>
      <c r="H8" s="26">
        <f t="shared" si="2"/>
        <v>0</v>
      </c>
    </row>
    <row r="9" spans="1:256" ht="20.25" customHeight="1" x14ac:dyDescent="0.15">
      <c r="A9" s="19">
        <v>1500</v>
      </c>
      <c r="B9" s="25" t="s">
        <v>452</v>
      </c>
      <c r="C9" s="21">
        <f>COUNTIF('団体申込一覧表（男子）'!$H$10:$V$129,$B9)</f>
        <v>0</v>
      </c>
      <c r="D9" s="21">
        <f>COUNTIF('団体申込一覧表（女子）'!$H$10:$V$129,$B9)</f>
        <v>0</v>
      </c>
      <c r="E9" s="22">
        <f t="shared" si="0"/>
        <v>0</v>
      </c>
      <c r="F9" s="23">
        <f t="shared" si="3"/>
        <v>0</v>
      </c>
      <c r="G9" s="23">
        <f t="shared" si="1"/>
        <v>0</v>
      </c>
      <c r="H9" s="26">
        <f t="shared" si="2"/>
        <v>0</v>
      </c>
    </row>
    <row r="10" spans="1:256" ht="20.25" customHeight="1" x14ac:dyDescent="0.15">
      <c r="A10" s="19">
        <v>1500</v>
      </c>
      <c r="B10" s="25" t="s">
        <v>14517</v>
      </c>
      <c r="C10" s="21">
        <f>COUNTIF('団体申込一覧表（男子）'!$H$10:$V$129,$B10)</f>
        <v>0</v>
      </c>
      <c r="D10" s="21">
        <f>COUNTIF('団体申込一覧表（女子）'!$H$10:$V$129,$B10)</f>
        <v>0</v>
      </c>
      <c r="E10" s="22">
        <f t="shared" si="0"/>
        <v>0</v>
      </c>
      <c r="F10" s="23">
        <f t="shared" si="3"/>
        <v>0</v>
      </c>
      <c r="G10" s="23">
        <f t="shared" si="1"/>
        <v>0</v>
      </c>
      <c r="H10" s="26">
        <f t="shared" si="2"/>
        <v>0</v>
      </c>
    </row>
    <row r="11" spans="1:256" ht="20.25" customHeight="1" thickBot="1" x14ac:dyDescent="0.2">
      <c r="A11" s="19">
        <v>1500</v>
      </c>
      <c r="B11" s="25" t="s">
        <v>14518</v>
      </c>
      <c r="C11" s="21">
        <f>COUNTIF('団体申込一覧表（男子）'!$H$10:$V$129,$B11)</f>
        <v>0</v>
      </c>
      <c r="D11" s="21">
        <f>COUNTIF('団体申込一覧表（女子）'!$H$10:$V$129,$B11)</f>
        <v>0</v>
      </c>
      <c r="E11" s="22">
        <f t="shared" si="0"/>
        <v>0</v>
      </c>
      <c r="F11" s="23">
        <f t="shared" si="3"/>
        <v>0</v>
      </c>
      <c r="G11" s="23">
        <f t="shared" si="1"/>
        <v>0</v>
      </c>
      <c r="H11" s="26">
        <f t="shared" si="2"/>
        <v>0</v>
      </c>
    </row>
    <row r="12" spans="1:256" ht="20.25" hidden="1" customHeight="1" x14ac:dyDescent="0.15">
      <c r="A12" s="19">
        <v>1500</v>
      </c>
      <c r="B12" s="25" t="s">
        <v>14096</v>
      </c>
      <c r="C12" s="21">
        <f>COUNTIF('団体申込一覧表（男子）'!$H$10:$V$129,$B12)</f>
        <v>0</v>
      </c>
      <c r="D12" s="21" t="s">
        <v>1</v>
      </c>
      <c r="E12" s="22">
        <f t="shared" si="0"/>
        <v>0</v>
      </c>
      <c r="F12" s="23">
        <f t="shared" si="3"/>
        <v>0</v>
      </c>
      <c r="G12" s="23">
        <v>0</v>
      </c>
      <c r="H12" s="26">
        <f t="shared" si="2"/>
        <v>0</v>
      </c>
    </row>
    <row r="13" spans="1:256" ht="20.25" hidden="1" customHeight="1" x14ac:dyDescent="0.15">
      <c r="A13" s="19">
        <v>1500</v>
      </c>
      <c r="B13" s="25" t="s">
        <v>14097</v>
      </c>
      <c r="C13" s="21" t="s">
        <v>14095</v>
      </c>
      <c r="D13" s="21">
        <f>COUNTIF('団体申込一覧表（女子）'!$H$10:$V$129,$B13)</f>
        <v>0</v>
      </c>
      <c r="E13" s="22">
        <f t="shared" si="0"/>
        <v>0</v>
      </c>
      <c r="F13" s="23">
        <v>0</v>
      </c>
      <c r="G13" s="23">
        <f t="shared" ref="G13:G27" si="4">D13*A13</f>
        <v>0</v>
      </c>
      <c r="H13" s="26">
        <f t="shared" si="2"/>
        <v>0</v>
      </c>
    </row>
    <row r="14" spans="1:256" ht="20.25" hidden="1" customHeight="1" x14ac:dyDescent="0.15">
      <c r="A14" s="19">
        <v>1500</v>
      </c>
      <c r="B14" s="25" t="s">
        <v>14098</v>
      </c>
      <c r="C14" s="21">
        <f>COUNTIF('団体申込一覧表（男子）'!$H$10:$V$129,$B14)</f>
        <v>0</v>
      </c>
      <c r="D14" s="21">
        <f>COUNTIF('団体申込一覧表（女子）'!$H$10:$V$129,$B14)</f>
        <v>0</v>
      </c>
      <c r="E14" s="22">
        <f t="shared" si="0"/>
        <v>0</v>
      </c>
      <c r="F14" s="23">
        <f t="shared" si="3"/>
        <v>0</v>
      </c>
      <c r="G14" s="23">
        <f t="shared" si="4"/>
        <v>0</v>
      </c>
      <c r="H14" s="26">
        <f t="shared" si="2"/>
        <v>0</v>
      </c>
    </row>
    <row r="15" spans="1:256" ht="20.25" hidden="1" customHeight="1" x14ac:dyDescent="0.15">
      <c r="A15" s="19">
        <v>1500</v>
      </c>
      <c r="B15" s="25" t="s">
        <v>462</v>
      </c>
      <c r="C15" s="21">
        <f>COUNTIF('団体申込一覧表（男子）'!$H$10:$V$129,$B15)</f>
        <v>0</v>
      </c>
      <c r="D15" s="21">
        <f>COUNTIF('団体申込一覧表（女子）'!$H$10:$V$129,$B15)</f>
        <v>0</v>
      </c>
      <c r="E15" s="22">
        <f t="shared" si="0"/>
        <v>0</v>
      </c>
      <c r="F15" s="23">
        <f t="shared" si="3"/>
        <v>0</v>
      </c>
      <c r="G15" s="23">
        <f t="shared" si="4"/>
        <v>0</v>
      </c>
      <c r="H15" s="26">
        <f t="shared" si="2"/>
        <v>0</v>
      </c>
    </row>
    <row r="16" spans="1:256" ht="20.25" hidden="1" customHeight="1" x14ac:dyDescent="0.15">
      <c r="A16" s="19">
        <v>1500</v>
      </c>
      <c r="B16" s="25" t="s">
        <v>464</v>
      </c>
      <c r="C16" s="21">
        <f>COUNTIF('団体申込一覧表（男子）'!$H$10:$V$129,$B16)</f>
        <v>0</v>
      </c>
      <c r="D16" s="21">
        <f>COUNTIF('団体申込一覧表（女子）'!$H$10:$V$129,$B16)</f>
        <v>0</v>
      </c>
      <c r="E16" s="22">
        <f t="shared" si="0"/>
        <v>0</v>
      </c>
      <c r="F16" s="23">
        <f t="shared" si="3"/>
        <v>0</v>
      </c>
      <c r="G16" s="23">
        <f t="shared" si="4"/>
        <v>0</v>
      </c>
      <c r="H16" s="26">
        <f t="shared" si="2"/>
        <v>0</v>
      </c>
    </row>
    <row r="17" spans="1:8" ht="20.25" hidden="1" customHeight="1" x14ac:dyDescent="0.15">
      <c r="A17" s="19">
        <v>1500</v>
      </c>
      <c r="B17" s="25" t="s">
        <v>466</v>
      </c>
      <c r="C17" s="21">
        <f>COUNTIF('団体申込一覧表（男子）'!$H$10:$V$129,$B17)</f>
        <v>0</v>
      </c>
      <c r="D17" s="21">
        <f>COUNTIF('団体申込一覧表（女子）'!$H$10:$V$129,$B17)</f>
        <v>0</v>
      </c>
      <c r="E17" s="22">
        <f t="shared" si="0"/>
        <v>0</v>
      </c>
      <c r="F17" s="23">
        <f t="shared" si="3"/>
        <v>0</v>
      </c>
      <c r="G17" s="23">
        <f t="shared" si="4"/>
        <v>0</v>
      </c>
      <c r="H17" s="26">
        <f t="shared" si="2"/>
        <v>0</v>
      </c>
    </row>
    <row r="18" spans="1:8" ht="20.25" hidden="1" customHeight="1" x14ac:dyDescent="0.15">
      <c r="A18" s="19">
        <v>1500</v>
      </c>
      <c r="B18" s="25" t="s">
        <v>468</v>
      </c>
      <c r="C18" s="21">
        <f>COUNTIF('団体申込一覧表（男子）'!$H$10:$V$129,$B18)</f>
        <v>0</v>
      </c>
      <c r="D18" s="21">
        <f>COUNTIF('団体申込一覧表（女子）'!$H$10:$V$129,$B18)</f>
        <v>0</v>
      </c>
      <c r="E18" s="22">
        <f t="shared" si="0"/>
        <v>0</v>
      </c>
      <c r="F18" s="23">
        <f t="shared" si="3"/>
        <v>0</v>
      </c>
      <c r="G18" s="23">
        <f t="shared" si="4"/>
        <v>0</v>
      </c>
      <c r="H18" s="26">
        <f t="shared" si="2"/>
        <v>0</v>
      </c>
    </row>
    <row r="19" spans="1:8" ht="20.25" hidden="1" customHeight="1" x14ac:dyDescent="0.15">
      <c r="A19" s="19">
        <v>1500</v>
      </c>
      <c r="B19" s="25" t="s">
        <v>470</v>
      </c>
      <c r="C19" s="21">
        <f>COUNTIF('団体申込一覧表（男子）'!$H$10:$V$129,$B19)</f>
        <v>0</v>
      </c>
      <c r="D19" s="21">
        <f>COUNTIF('団体申込一覧表（女子）'!$H$10:$V$129,$B19)</f>
        <v>0</v>
      </c>
      <c r="E19" s="22">
        <f t="shared" si="0"/>
        <v>0</v>
      </c>
      <c r="F19" s="23">
        <f t="shared" si="3"/>
        <v>0</v>
      </c>
      <c r="G19" s="23">
        <f t="shared" si="4"/>
        <v>0</v>
      </c>
      <c r="H19" s="26">
        <f t="shared" si="2"/>
        <v>0</v>
      </c>
    </row>
    <row r="20" spans="1:8" ht="20.25" hidden="1" customHeight="1" x14ac:dyDescent="0.15">
      <c r="A20" s="19">
        <v>1500</v>
      </c>
      <c r="B20" s="25" t="s">
        <v>472</v>
      </c>
      <c r="C20" s="21">
        <f>COUNTIF('団体申込一覧表（男子）'!$H$10:$V$129,$B20)</f>
        <v>0</v>
      </c>
      <c r="D20" s="21">
        <f>COUNTIF('団体申込一覧表（女子）'!$H$10:$V$129,$B20)</f>
        <v>0</v>
      </c>
      <c r="E20" s="22">
        <f t="shared" si="0"/>
        <v>0</v>
      </c>
      <c r="F20" s="23">
        <f t="shared" si="3"/>
        <v>0</v>
      </c>
      <c r="G20" s="23">
        <f t="shared" si="4"/>
        <v>0</v>
      </c>
      <c r="H20" s="26">
        <f t="shared" si="2"/>
        <v>0</v>
      </c>
    </row>
    <row r="21" spans="1:8" ht="20.25" hidden="1" customHeight="1" x14ac:dyDescent="0.15">
      <c r="A21" s="19">
        <v>1500</v>
      </c>
      <c r="B21" s="25" t="s">
        <v>474</v>
      </c>
      <c r="C21" s="21">
        <f>COUNTIF('団体申込一覧表（男子）'!$H$10:$V$129,$B21)</f>
        <v>0</v>
      </c>
      <c r="D21" s="21">
        <f>COUNTIF('団体申込一覧表（女子）'!$H$10:$V$129,$B21)</f>
        <v>0</v>
      </c>
      <c r="E21" s="22">
        <f t="shared" si="0"/>
        <v>0</v>
      </c>
      <c r="F21" s="23">
        <f t="shared" si="3"/>
        <v>0</v>
      </c>
      <c r="G21" s="23">
        <f t="shared" si="4"/>
        <v>0</v>
      </c>
      <c r="H21" s="26">
        <f t="shared" si="2"/>
        <v>0</v>
      </c>
    </row>
    <row r="22" spans="1:8" ht="20.25" hidden="1" customHeight="1" x14ac:dyDescent="0.15">
      <c r="A22" s="19">
        <v>1500</v>
      </c>
      <c r="B22" s="25" t="s">
        <v>478</v>
      </c>
      <c r="C22" s="21">
        <f>COUNTIF('団体申込一覧表（男子）'!$H$10:$V$129,$B22)</f>
        <v>0</v>
      </c>
      <c r="D22" s="21">
        <f>COUNTIF('団体申込一覧表（女子）'!$H$10:$V$129,$B22)</f>
        <v>0</v>
      </c>
      <c r="E22" s="22">
        <f t="shared" si="0"/>
        <v>0</v>
      </c>
      <c r="F22" s="23">
        <f t="shared" si="3"/>
        <v>0</v>
      </c>
      <c r="G22" s="23">
        <f t="shared" si="4"/>
        <v>0</v>
      </c>
      <c r="H22" s="26">
        <f t="shared" si="2"/>
        <v>0</v>
      </c>
    </row>
    <row r="23" spans="1:8" ht="20.25" hidden="1" customHeight="1" x14ac:dyDescent="0.15">
      <c r="A23" s="19">
        <v>1500</v>
      </c>
      <c r="B23" s="25" t="s">
        <v>476</v>
      </c>
      <c r="C23" s="21">
        <f>COUNTIF('団体申込一覧表（男子）'!$H$10:$V$129,$B23)</f>
        <v>0</v>
      </c>
      <c r="D23" s="21">
        <f>COUNTIF('団体申込一覧表（女子）'!$H$10:$V$129,$B23)</f>
        <v>0</v>
      </c>
      <c r="E23" s="22">
        <f t="shared" si="0"/>
        <v>0</v>
      </c>
      <c r="F23" s="23">
        <f t="shared" si="3"/>
        <v>0</v>
      </c>
      <c r="G23" s="23">
        <f t="shared" si="4"/>
        <v>0</v>
      </c>
      <c r="H23" s="26">
        <f t="shared" si="2"/>
        <v>0</v>
      </c>
    </row>
    <row r="24" spans="1:8" ht="20.25" hidden="1" customHeight="1" x14ac:dyDescent="0.15">
      <c r="A24" s="19">
        <v>3500</v>
      </c>
      <c r="B24" s="25" t="s">
        <v>14093</v>
      </c>
      <c r="C24" s="21">
        <f>COUNTIF('団体申込一覧表（男子）'!$H$10:$V$129,$B24)</f>
        <v>0</v>
      </c>
      <c r="D24" s="21" t="s">
        <v>14095</v>
      </c>
      <c r="E24" s="22">
        <f t="shared" si="0"/>
        <v>0</v>
      </c>
      <c r="F24" s="23">
        <f t="shared" si="3"/>
        <v>0</v>
      </c>
      <c r="G24" s="23">
        <v>0</v>
      </c>
      <c r="H24" s="26">
        <f t="shared" si="2"/>
        <v>0</v>
      </c>
    </row>
    <row r="25" spans="1:8" ht="20.25" hidden="1" customHeight="1" x14ac:dyDescent="0.15">
      <c r="A25" s="19">
        <v>3500</v>
      </c>
      <c r="B25" s="25" t="s">
        <v>14094</v>
      </c>
      <c r="C25" s="21" t="s">
        <v>14095</v>
      </c>
      <c r="D25" s="21">
        <f>COUNTIF('団体申込一覧表（女子）'!$H$10:$V$129,$B25)</f>
        <v>0</v>
      </c>
      <c r="E25" s="22">
        <f t="shared" si="0"/>
        <v>0</v>
      </c>
      <c r="F25" s="23">
        <v>0</v>
      </c>
      <c r="G25" s="23">
        <f t="shared" si="4"/>
        <v>0</v>
      </c>
      <c r="H25" s="26">
        <f t="shared" si="2"/>
        <v>0</v>
      </c>
    </row>
    <row r="26" spans="1:8" ht="20.25" hidden="1" customHeight="1" x14ac:dyDescent="0.15">
      <c r="A26" s="148">
        <v>2000</v>
      </c>
      <c r="B26" s="149" t="s">
        <v>480</v>
      </c>
      <c r="C26" s="150">
        <f>COUNTA('リレー申込一覧表（男子）'!$D$8:$D$15)</f>
        <v>0</v>
      </c>
      <c r="D26" s="150">
        <f>COUNTA('リレー申込一覧表（女子）'!$D$8:$D$15)</f>
        <v>0</v>
      </c>
      <c r="E26" s="151">
        <f t="shared" si="0"/>
        <v>0</v>
      </c>
      <c r="F26" s="158">
        <f t="shared" si="3"/>
        <v>0</v>
      </c>
      <c r="G26" s="158">
        <f t="shared" si="4"/>
        <v>0</v>
      </c>
      <c r="H26" s="152">
        <f t="shared" si="2"/>
        <v>0</v>
      </c>
    </row>
    <row r="27" spans="1:8" ht="19.5" hidden="1" thickBot="1" x14ac:dyDescent="0.2">
      <c r="A27" s="148">
        <v>2000</v>
      </c>
      <c r="B27" s="149" t="s">
        <v>482</v>
      </c>
      <c r="C27" s="150">
        <f>COUNTA('リレー申込一覧表（男子）'!$D$16:$D$23)</f>
        <v>0</v>
      </c>
      <c r="D27" s="150">
        <f>COUNTA('リレー申込一覧表（女子）'!$D$16:$D$23)</f>
        <v>0</v>
      </c>
      <c r="E27" s="151">
        <f t="shared" si="0"/>
        <v>0</v>
      </c>
      <c r="F27" s="158">
        <f t="shared" si="3"/>
        <v>0</v>
      </c>
      <c r="G27" s="158">
        <f t="shared" si="4"/>
        <v>0</v>
      </c>
      <c r="H27" s="152">
        <f t="shared" si="2"/>
        <v>0</v>
      </c>
    </row>
    <row r="28" spans="1:8" ht="25.5" thickTop="1" thickBot="1" x14ac:dyDescent="0.2">
      <c r="A28" s="377" t="s">
        <v>25</v>
      </c>
      <c r="B28" s="378"/>
      <c r="C28" s="27">
        <f t="shared" ref="C28:H28" si="5">SUM(C5:C27)</f>
        <v>0</v>
      </c>
      <c r="D28" s="27">
        <f t="shared" si="5"/>
        <v>0</v>
      </c>
      <c r="E28" s="28">
        <f t="shared" si="5"/>
        <v>0</v>
      </c>
      <c r="F28" s="29">
        <f t="shared" si="5"/>
        <v>0</v>
      </c>
      <c r="G28" s="30">
        <f t="shared" si="5"/>
        <v>0</v>
      </c>
      <c r="H28" s="31">
        <f t="shared" si="5"/>
        <v>0</v>
      </c>
    </row>
    <row r="29" spans="1:8" x14ac:dyDescent="0.15"/>
    <row r="30" spans="1:8" x14ac:dyDescent="0.15"/>
  </sheetData>
  <sheetProtection algorithmName="SHA-512" hashValue="QqYn8bifilPJ81gspjGpuqvkfJJpj1lf1yW7FmugxHppEMnN6OzHcxmhSY4itFX8tvGh/09CPtxUW4848QsIMA==" saltValue="TqSb7xLe2jiBjSa/YnHuQA==" spinCount="100000" sheet="1" objects="1" scenarios="1" selectLockedCells="1"/>
  <mergeCells count="7">
    <mergeCell ref="A3:A4"/>
    <mergeCell ref="B3:B4"/>
    <mergeCell ref="A28:B28"/>
    <mergeCell ref="A1:H1"/>
    <mergeCell ref="C3:E3"/>
    <mergeCell ref="F3:H3"/>
    <mergeCell ref="A2:E2"/>
  </mergeCells>
  <phoneticPr fontId="2"/>
  <printOptions horizontalCentered="1"/>
  <pageMargins left="0.39370078740157483" right="0.39370078740157483" top="0.65" bottom="0.78740157480314965" header="0.23622047244094491" footer="0.31496062992125984"/>
  <pageSetup paperSize="9" scale="36" orientation="landscape" verticalDpi="360" r:id="rId1"/>
  <headerFooter alignWithMargins="0">
    <oddHeader>&amp;C&amp;"ＭＳ Ｐ明朝,太字"&amp;24申込人数表</oddHeader>
    <oddFooter>&amp;R&amp;"ＭＳ Ｐ明朝,太字"&amp;16関西学生陸上競技連盟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Y2485"/>
  <sheetViews>
    <sheetView topLeftCell="A2467" zoomScale="115" zoomScaleNormal="115" workbookViewId="0">
      <selection activeCell="A2484" sqref="A2484"/>
    </sheetView>
  </sheetViews>
  <sheetFormatPr defaultRowHeight="13.5" x14ac:dyDescent="0.15"/>
  <cols>
    <col min="3" max="3" width="24.875" bestFit="1" customWidth="1"/>
    <col min="4" max="4" width="22.75" bestFit="1" customWidth="1"/>
    <col min="5" max="5" width="17.125" bestFit="1" customWidth="1"/>
    <col min="6" max="6" width="11.5" bestFit="1" customWidth="1"/>
    <col min="8" max="8" width="13.625" bestFit="1" customWidth="1"/>
    <col min="9" max="10" width="22.5" bestFit="1" customWidth="1"/>
    <col min="11" max="11" width="20.5" bestFit="1" customWidth="1"/>
    <col min="12" max="12" width="18.25" bestFit="1" customWidth="1"/>
    <col min="13" max="13" width="15" customWidth="1"/>
    <col min="14" max="14" width="31.375" bestFit="1" customWidth="1"/>
    <col min="15" max="15" width="29.25" bestFit="1" customWidth="1"/>
  </cols>
  <sheetData>
    <row r="1" spans="1:51" x14ac:dyDescent="0.15">
      <c r="A1" s="130" t="s">
        <v>128</v>
      </c>
      <c r="B1" s="130" t="s">
        <v>31</v>
      </c>
      <c r="C1" s="130" t="s">
        <v>1090</v>
      </c>
      <c r="D1" s="130" t="s">
        <v>14</v>
      </c>
      <c r="E1" s="130" t="s">
        <v>1091</v>
      </c>
      <c r="F1" s="130" t="s">
        <v>1092</v>
      </c>
      <c r="G1" s="133" t="s">
        <v>65</v>
      </c>
      <c r="H1" s="130" t="s">
        <v>4788</v>
      </c>
      <c r="I1" s="130" t="s">
        <v>4796</v>
      </c>
      <c r="J1" s="130" t="s">
        <v>4797</v>
      </c>
      <c r="K1" s="130" t="s">
        <v>5219</v>
      </c>
      <c r="L1" s="130" t="s">
        <v>6808</v>
      </c>
      <c r="M1" s="130"/>
      <c r="N1" s="130" t="s">
        <v>6809</v>
      </c>
      <c r="O1" s="130" t="s">
        <v>6815</v>
      </c>
      <c r="P1" t="s">
        <v>444</v>
      </c>
      <c r="Q1" s="141" t="s">
        <v>6788</v>
      </c>
      <c r="S1" t="s">
        <v>369</v>
      </c>
      <c r="T1">
        <v>490047</v>
      </c>
      <c r="U1" t="s">
        <v>368</v>
      </c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</row>
    <row r="2" spans="1:51" x14ac:dyDescent="0.15">
      <c r="A2" s="131">
        <v>1</v>
      </c>
      <c r="B2" s="129" t="s">
        <v>5221</v>
      </c>
      <c r="C2" s="129" t="s">
        <v>1031</v>
      </c>
      <c r="D2" s="129" t="s">
        <v>1127</v>
      </c>
      <c r="E2" s="129" t="s">
        <v>1128</v>
      </c>
      <c r="F2" s="129" t="s">
        <v>1129</v>
      </c>
      <c r="G2" s="131" t="s">
        <v>146</v>
      </c>
      <c r="H2" s="129" t="s">
        <v>14447</v>
      </c>
      <c r="I2" s="129" t="s">
        <v>4801</v>
      </c>
      <c r="J2" s="129" t="s">
        <v>12241</v>
      </c>
      <c r="K2" s="129" t="s">
        <v>5220</v>
      </c>
      <c r="L2" s="131" t="str">
        <f>D2&amp;" ("&amp;G2&amp;")"</f>
        <v>川上　ヒデル (4)</v>
      </c>
      <c r="M2" s="131" t="str">
        <f>LEFT(F2,2)</f>
        <v>00</v>
      </c>
      <c r="N2" s="131" t="str">
        <f>J2&amp;" "&amp;I2&amp;" ("&amp;M2&amp;")"</f>
        <v>Hideru KAWAKAMI (00)</v>
      </c>
      <c r="O2" s="129" t="s">
        <v>14379</v>
      </c>
      <c r="P2" t="s">
        <v>446</v>
      </c>
      <c r="Q2" s="141" t="s">
        <v>6789</v>
      </c>
      <c r="S2" t="s">
        <v>339</v>
      </c>
      <c r="T2">
        <v>490048</v>
      </c>
      <c r="U2" t="s">
        <v>338</v>
      </c>
      <c r="Y2" s="130"/>
      <c r="Z2" s="130"/>
      <c r="AA2" s="130"/>
      <c r="AB2" s="130"/>
      <c r="AC2" s="142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</row>
    <row r="3" spans="1:51" x14ac:dyDescent="0.15">
      <c r="A3" s="131">
        <v>2</v>
      </c>
      <c r="B3" s="129" t="s">
        <v>5221</v>
      </c>
      <c r="C3" s="129" t="s">
        <v>1031</v>
      </c>
      <c r="D3" s="129" t="s">
        <v>9600</v>
      </c>
      <c r="E3" s="129" t="s">
        <v>1130</v>
      </c>
      <c r="F3" s="129" t="s">
        <v>1131</v>
      </c>
      <c r="G3" s="131" t="s">
        <v>146</v>
      </c>
      <c r="H3" s="129" t="s">
        <v>11319</v>
      </c>
      <c r="I3" s="129" t="s">
        <v>4858</v>
      </c>
      <c r="J3" s="129" t="s">
        <v>9487</v>
      </c>
      <c r="K3" s="129" t="s">
        <v>5220</v>
      </c>
      <c r="L3" s="131" t="str">
        <f t="shared" ref="L3:L66" si="0">D3&amp;" ("&amp;G3&amp;")"</f>
        <v>清水　功一朗 (4)</v>
      </c>
      <c r="M3" s="131" t="str">
        <f t="shared" ref="M3:M66" si="1">LEFT(F3,2)</f>
        <v>00</v>
      </c>
      <c r="N3" s="131" t="str">
        <f t="shared" ref="N3:N66" si="2">J3&amp;" "&amp;I3&amp;" ("&amp;M3&amp;")"</f>
        <v>Koichiro SHIMIZU (00)</v>
      </c>
      <c r="O3" s="129" t="s">
        <v>14380</v>
      </c>
      <c r="P3" t="s">
        <v>448</v>
      </c>
      <c r="Q3" s="141" t="s">
        <v>6790</v>
      </c>
      <c r="S3" t="s">
        <v>329</v>
      </c>
      <c r="T3">
        <v>490049</v>
      </c>
      <c r="U3" t="s">
        <v>328</v>
      </c>
      <c r="Y3" s="130"/>
      <c r="Z3" s="130"/>
      <c r="AA3" s="130"/>
      <c r="AB3" s="130"/>
      <c r="AC3" s="142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</row>
    <row r="4" spans="1:51" x14ac:dyDescent="0.15">
      <c r="A4" s="131">
        <v>3</v>
      </c>
      <c r="B4" s="129" t="s">
        <v>5221</v>
      </c>
      <c r="C4" s="129" t="s">
        <v>1031</v>
      </c>
      <c r="D4" s="129" t="s">
        <v>1112</v>
      </c>
      <c r="E4" s="129" t="s">
        <v>1113</v>
      </c>
      <c r="F4" s="129" t="s">
        <v>1114</v>
      </c>
      <c r="G4" s="131" t="s">
        <v>146</v>
      </c>
      <c r="H4" s="129" t="s">
        <v>14447</v>
      </c>
      <c r="I4" s="129" t="s">
        <v>4903</v>
      </c>
      <c r="J4" s="129" t="s">
        <v>4942</v>
      </c>
      <c r="K4" s="129" t="s">
        <v>5220</v>
      </c>
      <c r="L4" s="131" t="str">
        <f t="shared" si="0"/>
        <v>藤本　浩太郎 (4)</v>
      </c>
      <c r="M4" s="131" t="str">
        <f t="shared" si="1"/>
        <v>99</v>
      </c>
      <c r="N4" s="131" t="str">
        <f t="shared" si="2"/>
        <v>Kotaro FUJIMOTO (99)</v>
      </c>
      <c r="O4" s="217" t="s">
        <v>6856</v>
      </c>
      <c r="P4" t="s">
        <v>450</v>
      </c>
      <c r="Q4" s="141" t="s">
        <v>6791</v>
      </c>
      <c r="S4" t="s">
        <v>6826</v>
      </c>
      <c r="T4">
        <v>490050</v>
      </c>
      <c r="U4" t="s">
        <v>332</v>
      </c>
      <c r="Y4" s="130"/>
      <c r="Z4" s="130"/>
      <c r="AA4" s="130"/>
      <c r="AB4" s="130"/>
      <c r="AC4" s="142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0"/>
    </row>
    <row r="5" spans="1:51" x14ac:dyDescent="0.15">
      <c r="A5" s="131">
        <v>4</v>
      </c>
      <c r="B5" s="129" t="s">
        <v>5221</v>
      </c>
      <c r="C5" s="129" t="s">
        <v>1031</v>
      </c>
      <c r="D5" s="129" t="s">
        <v>1094</v>
      </c>
      <c r="E5" s="129" t="s">
        <v>1095</v>
      </c>
      <c r="F5" s="129" t="s">
        <v>1096</v>
      </c>
      <c r="G5" s="131" t="s">
        <v>146</v>
      </c>
      <c r="H5" s="129" t="s">
        <v>14447</v>
      </c>
      <c r="I5" s="129" t="s">
        <v>11320</v>
      </c>
      <c r="J5" s="129" t="s">
        <v>9496</v>
      </c>
      <c r="K5" s="129" t="s">
        <v>5220</v>
      </c>
      <c r="L5" s="131" t="str">
        <f t="shared" si="0"/>
        <v>烏山　恵輔 (4)</v>
      </c>
      <c r="M5" s="131" t="str">
        <f t="shared" si="1"/>
        <v>99</v>
      </c>
      <c r="N5" s="131" t="str">
        <f t="shared" si="2"/>
        <v>Keisuke KARASUYAMA  (99)</v>
      </c>
      <c r="O5" s="217" t="s">
        <v>6857</v>
      </c>
      <c r="P5" t="s">
        <v>452</v>
      </c>
      <c r="Q5" s="141" t="s">
        <v>6792</v>
      </c>
      <c r="S5" t="s">
        <v>305</v>
      </c>
      <c r="T5">
        <v>490051</v>
      </c>
      <c r="U5" t="s">
        <v>304</v>
      </c>
      <c r="Y5" s="130"/>
      <c r="Z5" s="130"/>
      <c r="AA5" s="130"/>
      <c r="AB5" s="130"/>
      <c r="AC5" s="142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</row>
    <row r="6" spans="1:51" x14ac:dyDescent="0.15">
      <c r="A6" s="131">
        <v>5</v>
      </c>
      <c r="B6" s="129" t="s">
        <v>5221</v>
      </c>
      <c r="C6" s="129" t="s">
        <v>1031</v>
      </c>
      <c r="D6" s="129" t="s">
        <v>1097</v>
      </c>
      <c r="E6" s="129" t="s">
        <v>1098</v>
      </c>
      <c r="F6" s="129" t="s">
        <v>1099</v>
      </c>
      <c r="G6" s="131" t="s">
        <v>146</v>
      </c>
      <c r="H6" s="129" t="s">
        <v>14447</v>
      </c>
      <c r="I6" s="129" t="s">
        <v>5180</v>
      </c>
      <c r="J6" s="129" t="s">
        <v>12242</v>
      </c>
      <c r="K6" s="129" t="s">
        <v>5220</v>
      </c>
      <c r="L6" s="131" t="str">
        <f t="shared" si="0"/>
        <v>丘田　龍弥 (4)</v>
      </c>
      <c r="M6" s="131" t="str">
        <f t="shared" si="1"/>
        <v>99</v>
      </c>
      <c r="N6" s="131" t="str">
        <f t="shared" si="2"/>
        <v>Ryuya OKADA (99)</v>
      </c>
      <c r="O6" s="217" t="s">
        <v>6858</v>
      </c>
      <c r="P6" s="216" t="s">
        <v>14517</v>
      </c>
      <c r="Q6" s="141" t="s">
        <v>14519</v>
      </c>
      <c r="S6" t="s">
        <v>285</v>
      </c>
      <c r="T6">
        <v>490053</v>
      </c>
      <c r="U6" t="s">
        <v>284</v>
      </c>
      <c r="Y6" s="130"/>
      <c r="Z6" s="130"/>
      <c r="AA6" s="130"/>
      <c r="AB6" s="130"/>
      <c r="AC6" s="142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</row>
    <row r="7" spans="1:51" x14ac:dyDescent="0.15">
      <c r="A7" s="131">
        <v>6</v>
      </c>
      <c r="B7" s="129" t="s">
        <v>5221</v>
      </c>
      <c r="C7" s="129" t="s">
        <v>1031</v>
      </c>
      <c r="D7" s="129" t="s">
        <v>1100</v>
      </c>
      <c r="E7" s="129" t="s">
        <v>1101</v>
      </c>
      <c r="F7" s="129" t="s">
        <v>1102</v>
      </c>
      <c r="G7" s="131" t="s">
        <v>146</v>
      </c>
      <c r="H7" s="129" t="s">
        <v>14448</v>
      </c>
      <c r="I7" s="129" t="s">
        <v>11321</v>
      </c>
      <c r="J7" s="129" t="s">
        <v>5044</v>
      </c>
      <c r="K7" s="129" t="s">
        <v>5220</v>
      </c>
      <c r="L7" s="131" t="str">
        <f t="shared" si="0"/>
        <v>柴山　泰輔 (4)</v>
      </c>
      <c r="M7" s="131" t="str">
        <f t="shared" si="1"/>
        <v>00</v>
      </c>
      <c r="N7" s="131" t="str">
        <f t="shared" si="2"/>
        <v>Taisuke SHIBAYAMA (00)</v>
      </c>
      <c r="O7" s="217" t="s">
        <v>6859</v>
      </c>
      <c r="P7" s="216" t="s">
        <v>14518</v>
      </c>
      <c r="Q7" s="141" t="s">
        <v>14520</v>
      </c>
      <c r="S7" t="s">
        <v>359</v>
      </c>
      <c r="T7">
        <v>490054</v>
      </c>
      <c r="U7" t="s">
        <v>358</v>
      </c>
      <c r="Y7" s="130"/>
      <c r="Z7" s="130"/>
      <c r="AA7" s="130"/>
      <c r="AB7" s="130"/>
      <c r="AC7" s="142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</row>
    <row r="8" spans="1:51" ht="12.75" customHeight="1" x14ac:dyDescent="0.15">
      <c r="A8" s="131">
        <v>7</v>
      </c>
      <c r="B8" s="129" t="s">
        <v>5221</v>
      </c>
      <c r="C8" s="129" t="s">
        <v>1031</v>
      </c>
      <c r="D8" s="129" t="s">
        <v>1103</v>
      </c>
      <c r="E8" s="129" t="s">
        <v>1104</v>
      </c>
      <c r="F8" s="129" t="s">
        <v>1105</v>
      </c>
      <c r="G8" s="131" t="s">
        <v>146</v>
      </c>
      <c r="H8" s="129" t="s">
        <v>14448</v>
      </c>
      <c r="I8" s="129" t="s">
        <v>5217</v>
      </c>
      <c r="J8" s="129" t="s">
        <v>4906</v>
      </c>
      <c r="K8" s="129" t="s">
        <v>5220</v>
      </c>
      <c r="L8" s="131" t="str">
        <f t="shared" si="0"/>
        <v>上村　侑矢 (4)</v>
      </c>
      <c r="M8" s="131" t="str">
        <f t="shared" si="1"/>
        <v>99</v>
      </c>
      <c r="N8" s="131" t="str">
        <f t="shared" si="2"/>
        <v>Yuya UEMURA (99)</v>
      </c>
      <c r="O8" s="217" t="s">
        <v>6860</v>
      </c>
      <c r="P8" t="s">
        <v>458</v>
      </c>
      <c r="Q8" s="141" t="s">
        <v>6803</v>
      </c>
      <c r="S8" t="s">
        <v>391</v>
      </c>
      <c r="T8">
        <v>490056</v>
      </c>
      <c r="U8" t="s">
        <v>390</v>
      </c>
      <c r="Y8" s="130"/>
      <c r="Z8" s="130"/>
      <c r="AA8" s="130"/>
      <c r="AB8" s="130"/>
      <c r="AC8" s="142"/>
      <c r="AD8" s="130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</row>
    <row r="9" spans="1:51" x14ac:dyDescent="0.15">
      <c r="A9" s="131">
        <v>8</v>
      </c>
      <c r="B9" s="129" t="s">
        <v>5221</v>
      </c>
      <c r="C9" s="129" t="s">
        <v>1031</v>
      </c>
      <c r="D9" s="129" t="s">
        <v>1106</v>
      </c>
      <c r="E9" s="129" t="s">
        <v>1107</v>
      </c>
      <c r="F9" s="129" t="s">
        <v>1108</v>
      </c>
      <c r="G9" s="131" t="s">
        <v>146</v>
      </c>
      <c r="H9" s="129" t="s">
        <v>14447</v>
      </c>
      <c r="I9" s="129" t="s">
        <v>11322</v>
      </c>
      <c r="J9" s="129" t="s">
        <v>5139</v>
      </c>
      <c r="K9" s="129" t="s">
        <v>5220</v>
      </c>
      <c r="L9" s="131" t="str">
        <f t="shared" si="0"/>
        <v>北山　伸 (4)</v>
      </c>
      <c r="M9" s="131" t="str">
        <f t="shared" si="1"/>
        <v>99</v>
      </c>
      <c r="N9" s="131" t="str">
        <f t="shared" si="2"/>
        <v>Shin KITAYAMA (99)</v>
      </c>
      <c r="O9" s="217" t="s">
        <v>6861</v>
      </c>
      <c r="P9" t="s">
        <v>460</v>
      </c>
      <c r="Q9" s="141" t="s">
        <v>6804</v>
      </c>
      <c r="S9" t="s">
        <v>395</v>
      </c>
      <c r="T9">
        <v>490057</v>
      </c>
      <c r="U9" t="s">
        <v>394</v>
      </c>
      <c r="Y9" s="130"/>
      <c r="Z9" s="130"/>
      <c r="AA9" s="130"/>
      <c r="AB9" s="130"/>
      <c r="AC9" s="142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</row>
    <row r="10" spans="1:51" x14ac:dyDescent="0.15">
      <c r="A10" s="131">
        <v>9</v>
      </c>
      <c r="B10" s="129" t="s">
        <v>5221</v>
      </c>
      <c r="C10" s="129" t="s">
        <v>1031</v>
      </c>
      <c r="D10" s="129" t="s">
        <v>1109</v>
      </c>
      <c r="E10" s="129" t="s">
        <v>1110</v>
      </c>
      <c r="F10" s="129" t="s">
        <v>1111</v>
      </c>
      <c r="G10" s="131" t="s">
        <v>146</v>
      </c>
      <c r="H10" s="129" t="s">
        <v>14447</v>
      </c>
      <c r="I10" s="129" t="s">
        <v>4989</v>
      </c>
      <c r="J10" s="129" t="s">
        <v>4922</v>
      </c>
      <c r="K10" s="129" t="s">
        <v>5220</v>
      </c>
      <c r="L10" s="131" t="str">
        <f t="shared" si="0"/>
        <v>坂元　祐喜 (4)</v>
      </c>
      <c r="M10" s="131" t="str">
        <f t="shared" si="1"/>
        <v>99</v>
      </c>
      <c r="N10" s="131" t="str">
        <f t="shared" si="2"/>
        <v>Yuki SAKAMOTO (99)</v>
      </c>
      <c r="O10" s="217" t="s">
        <v>6862</v>
      </c>
      <c r="P10" t="s">
        <v>462</v>
      </c>
      <c r="Q10" s="141" t="s">
        <v>6805</v>
      </c>
      <c r="S10" t="s">
        <v>431</v>
      </c>
      <c r="T10">
        <v>490058</v>
      </c>
      <c r="U10" t="s">
        <v>430</v>
      </c>
      <c r="Y10" s="130"/>
      <c r="Z10" s="130"/>
      <c r="AA10" s="130"/>
      <c r="AB10" s="130"/>
      <c r="AC10" s="142"/>
      <c r="AD10" s="130"/>
      <c r="AE10" s="130"/>
      <c r="AF10" s="130"/>
      <c r="AG10" s="130"/>
      <c r="AH10" s="13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</row>
    <row r="11" spans="1:51" x14ac:dyDescent="0.15">
      <c r="A11" s="131">
        <v>10</v>
      </c>
      <c r="B11" s="129" t="s">
        <v>5221</v>
      </c>
      <c r="C11" s="129" t="s">
        <v>1031</v>
      </c>
      <c r="D11" s="129" t="s">
        <v>1115</v>
      </c>
      <c r="E11" s="129" t="s">
        <v>1116</v>
      </c>
      <c r="F11" s="129" t="s">
        <v>1117</v>
      </c>
      <c r="G11" s="131" t="s">
        <v>146</v>
      </c>
      <c r="H11" s="129" t="s">
        <v>14447</v>
      </c>
      <c r="I11" s="129" t="s">
        <v>4979</v>
      </c>
      <c r="J11" s="129" t="s">
        <v>12243</v>
      </c>
      <c r="K11" s="129" t="s">
        <v>5220</v>
      </c>
      <c r="L11" s="131" t="str">
        <f t="shared" si="0"/>
        <v>河野　公太朗 (4)</v>
      </c>
      <c r="M11" s="131" t="str">
        <f t="shared" si="1"/>
        <v>99</v>
      </c>
      <c r="N11" s="131" t="str">
        <f t="shared" si="2"/>
        <v>Kimitaro KAWANO (99)</v>
      </c>
      <c r="O11" s="217" t="s">
        <v>6863</v>
      </c>
      <c r="P11" t="s">
        <v>464</v>
      </c>
      <c r="Q11" s="141" t="s">
        <v>6796</v>
      </c>
      <c r="S11" t="s">
        <v>365</v>
      </c>
      <c r="T11">
        <v>490080</v>
      </c>
      <c r="U11" t="s">
        <v>364</v>
      </c>
      <c r="Y11" s="130"/>
      <c r="Z11" s="130"/>
      <c r="AA11" s="130"/>
      <c r="AB11" s="130"/>
      <c r="AC11" s="142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</row>
    <row r="12" spans="1:51" x14ac:dyDescent="0.15">
      <c r="A12" s="131">
        <v>11</v>
      </c>
      <c r="B12" s="129" t="s">
        <v>5221</v>
      </c>
      <c r="C12" s="129" t="s">
        <v>1031</v>
      </c>
      <c r="D12" s="129" t="s">
        <v>1118</v>
      </c>
      <c r="E12" s="129" t="s">
        <v>1119</v>
      </c>
      <c r="F12" s="129" t="s">
        <v>1120</v>
      </c>
      <c r="G12" s="131" t="s">
        <v>146</v>
      </c>
      <c r="H12" s="129" t="s">
        <v>14446</v>
      </c>
      <c r="I12" s="129" t="s">
        <v>11323</v>
      </c>
      <c r="J12" s="129" t="s">
        <v>4802</v>
      </c>
      <c r="K12" s="129" t="s">
        <v>5220</v>
      </c>
      <c r="L12" s="131" t="str">
        <f t="shared" si="0"/>
        <v>國枝　温樹 (4)</v>
      </c>
      <c r="M12" s="131" t="str">
        <f t="shared" si="1"/>
        <v>99</v>
      </c>
      <c r="N12" s="131" t="str">
        <f t="shared" si="2"/>
        <v>Haruki KUNIEDA (99)</v>
      </c>
      <c r="O12" s="217" t="s">
        <v>6864</v>
      </c>
      <c r="P12" t="s">
        <v>466</v>
      </c>
      <c r="Q12" s="141" t="s">
        <v>6797</v>
      </c>
      <c r="S12" t="s">
        <v>407</v>
      </c>
      <c r="T12">
        <v>490092</v>
      </c>
      <c r="U12" t="s">
        <v>406</v>
      </c>
      <c r="Y12" s="130"/>
      <c r="Z12" s="130"/>
      <c r="AA12" s="130"/>
      <c r="AB12" s="130"/>
      <c r="AC12" s="142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</row>
    <row r="13" spans="1:51" x14ac:dyDescent="0.15">
      <c r="A13" s="131">
        <v>12</v>
      </c>
      <c r="B13" s="129" t="s">
        <v>5221</v>
      </c>
      <c r="C13" s="129" t="s">
        <v>1031</v>
      </c>
      <c r="D13" s="129" t="s">
        <v>1121</v>
      </c>
      <c r="E13" s="129" t="s">
        <v>1122</v>
      </c>
      <c r="F13" s="129" t="s">
        <v>1123</v>
      </c>
      <c r="G13" s="131" t="s">
        <v>146</v>
      </c>
      <c r="H13" s="129" t="s">
        <v>14451</v>
      </c>
      <c r="I13" s="129" t="s">
        <v>11324</v>
      </c>
      <c r="J13" s="129" t="s">
        <v>12244</v>
      </c>
      <c r="K13" s="129" t="s">
        <v>5220</v>
      </c>
      <c r="L13" s="131" t="str">
        <f t="shared" si="0"/>
        <v>一ノ宮　健郎 (4)</v>
      </c>
      <c r="M13" s="131" t="str">
        <f t="shared" si="1"/>
        <v>99</v>
      </c>
      <c r="N13" s="131" t="str">
        <f t="shared" si="2"/>
        <v>Takero ICHINOMIYA (99)</v>
      </c>
      <c r="O13" s="217" t="s">
        <v>6865</v>
      </c>
      <c r="P13" t="s">
        <v>468</v>
      </c>
      <c r="Q13" s="141" t="s">
        <v>6798</v>
      </c>
      <c r="S13" t="s">
        <v>343</v>
      </c>
      <c r="T13">
        <v>491015</v>
      </c>
      <c r="U13" t="s">
        <v>342</v>
      </c>
      <c r="Y13" s="130"/>
      <c r="Z13" s="130"/>
      <c r="AA13" s="130"/>
      <c r="AB13" s="130"/>
      <c r="AC13" s="142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</row>
    <row r="14" spans="1:51" x14ac:dyDescent="0.15">
      <c r="A14" s="131">
        <v>13</v>
      </c>
      <c r="B14" s="129" t="s">
        <v>5221</v>
      </c>
      <c r="C14" s="129" t="s">
        <v>1031</v>
      </c>
      <c r="D14" s="129" t="s">
        <v>1124</v>
      </c>
      <c r="E14" s="129" t="s">
        <v>1125</v>
      </c>
      <c r="F14" s="129" t="s">
        <v>1126</v>
      </c>
      <c r="G14" s="131" t="s">
        <v>146</v>
      </c>
      <c r="H14" s="129" t="s">
        <v>14447</v>
      </c>
      <c r="I14" s="129" t="s">
        <v>5089</v>
      </c>
      <c r="J14" s="129" t="s">
        <v>5137</v>
      </c>
      <c r="K14" s="129" t="s">
        <v>5220</v>
      </c>
      <c r="L14" s="131" t="str">
        <f t="shared" si="0"/>
        <v>山田　翼 (4)</v>
      </c>
      <c r="M14" s="131" t="str">
        <f t="shared" si="1"/>
        <v>99</v>
      </c>
      <c r="N14" s="131" t="str">
        <f t="shared" si="2"/>
        <v>Tsubasa YAMADA (99)</v>
      </c>
      <c r="O14" s="217" t="s">
        <v>6866</v>
      </c>
      <c r="P14" t="s">
        <v>470</v>
      </c>
      <c r="Q14" s="141" t="s">
        <v>6799</v>
      </c>
      <c r="S14" t="s">
        <v>6827</v>
      </c>
      <c r="T14">
        <v>491016</v>
      </c>
      <c r="U14" t="s">
        <v>340</v>
      </c>
      <c r="Y14" s="130"/>
      <c r="Z14" s="130"/>
      <c r="AA14" s="130"/>
      <c r="AB14" s="130"/>
      <c r="AC14" s="142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</row>
    <row r="15" spans="1:51" x14ac:dyDescent="0.15">
      <c r="A15" s="131">
        <v>14</v>
      </c>
      <c r="B15" s="129" t="s">
        <v>5221</v>
      </c>
      <c r="C15" s="129" t="s">
        <v>1031</v>
      </c>
      <c r="D15" s="129" t="s">
        <v>1132</v>
      </c>
      <c r="E15" s="129" t="s">
        <v>1133</v>
      </c>
      <c r="F15" s="129" t="s">
        <v>1134</v>
      </c>
      <c r="G15" s="131" t="s">
        <v>146</v>
      </c>
      <c r="H15" s="129" t="s">
        <v>14454</v>
      </c>
      <c r="I15" s="129" t="s">
        <v>11325</v>
      </c>
      <c r="J15" s="129" t="s">
        <v>4802</v>
      </c>
      <c r="K15" s="129" t="s">
        <v>5220</v>
      </c>
      <c r="L15" s="131" t="str">
        <f t="shared" si="0"/>
        <v>蓮葉　晴基 (4)</v>
      </c>
      <c r="M15" s="131" t="str">
        <f t="shared" si="1"/>
        <v>99</v>
      </c>
      <c r="N15" s="131" t="str">
        <f t="shared" si="2"/>
        <v>Haruki REMBA (99)</v>
      </c>
      <c r="O15" s="217" t="s">
        <v>6867</v>
      </c>
      <c r="P15" t="s">
        <v>472</v>
      </c>
      <c r="Q15" s="141" t="s">
        <v>6806</v>
      </c>
      <c r="S15" t="s">
        <v>301</v>
      </c>
      <c r="T15">
        <v>491018</v>
      </c>
      <c r="U15" t="s">
        <v>300</v>
      </c>
      <c r="Y15" s="130"/>
      <c r="Z15" s="130"/>
      <c r="AA15" s="130"/>
      <c r="AB15" s="130"/>
      <c r="AC15" s="142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</row>
    <row r="16" spans="1:51" x14ac:dyDescent="0.15">
      <c r="A16" s="131">
        <v>15</v>
      </c>
      <c r="B16" s="129" t="s">
        <v>5221</v>
      </c>
      <c r="C16" s="129" t="s">
        <v>1031</v>
      </c>
      <c r="D16" s="129" t="s">
        <v>1135</v>
      </c>
      <c r="E16" s="129" t="s">
        <v>1136</v>
      </c>
      <c r="F16" s="129" t="s">
        <v>1137</v>
      </c>
      <c r="G16" s="131" t="s">
        <v>146</v>
      </c>
      <c r="H16" s="129" t="s">
        <v>14447</v>
      </c>
      <c r="I16" s="129" t="s">
        <v>5193</v>
      </c>
      <c r="J16" s="129" t="s">
        <v>5026</v>
      </c>
      <c r="K16" s="129" t="s">
        <v>5220</v>
      </c>
      <c r="L16" s="131" t="str">
        <f t="shared" si="0"/>
        <v>酒井　雅也 (4)</v>
      </c>
      <c r="M16" s="131" t="str">
        <f t="shared" si="1"/>
        <v>99</v>
      </c>
      <c r="N16" s="131" t="str">
        <f t="shared" si="2"/>
        <v>Masaya SAKAI (99)</v>
      </c>
      <c r="O16" s="217" t="s">
        <v>6868</v>
      </c>
      <c r="P16" t="s">
        <v>474</v>
      </c>
      <c r="Q16" s="141" t="s">
        <v>6807</v>
      </c>
      <c r="S16" t="s">
        <v>6828</v>
      </c>
      <c r="T16">
        <v>491023</v>
      </c>
      <c r="U16" t="s">
        <v>392</v>
      </c>
      <c r="Y16" s="130"/>
      <c r="Z16" s="130"/>
      <c r="AA16" s="130"/>
      <c r="AB16" s="130"/>
      <c r="AC16" s="142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</row>
    <row r="17" spans="1:51" x14ac:dyDescent="0.15">
      <c r="A17" s="131">
        <v>16</v>
      </c>
      <c r="B17" s="129" t="s">
        <v>5221</v>
      </c>
      <c r="C17" s="129" t="s">
        <v>1031</v>
      </c>
      <c r="D17" s="129" t="s">
        <v>1138</v>
      </c>
      <c r="E17" s="129" t="s">
        <v>1139</v>
      </c>
      <c r="F17" s="129" t="s">
        <v>1140</v>
      </c>
      <c r="G17" s="131" t="s">
        <v>146</v>
      </c>
      <c r="H17" s="129" t="s">
        <v>14447</v>
      </c>
      <c r="I17" s="129" t="s">
        <v>11326</v>
      </c>
      <c r="J17" s="129" t="s">
        <v>12245</v>
      </c>
      <c r="K17" s="129" t="s">
        <v>5220</v>
      </c>
      <c r="L17" s="131" t="str">
        <f t="shared" si="0"/>
        <v>富家　慈就 (4)</v>
      </c>
      <c r="M17" s="131" t="str">
        <f t="shared" si="1"/>
        <v>99</v>
      </c>
      <c r="N17" s="131" t="str">
        <f t="shared" si="2"/>
        <v>Shigenari TOMIIE (99)</v>
      </c>
      <c r="O17" s="217" t="s">
        <v>6869</v>
      </c>
      <c r="P17" t="s">
        <v>478</v>
      </c>
      <c r="Q17" s="142" t="s">
        <v>14100</v>
      </c>
      <c r="S17" t="s">
        <v>6829</v>
      </c>
      <c r="T17">
        <v>491024</v>
      </c>
      <c r="U17" t="s">
        <v>6830</v>
      </c>
      <c r="Y17" s="130"/>
      <c r="Z17" s="130"/>
      <c r="AA17" s="130"/>
      <c r="AB17" s="130"/>
      <c r="AC17" s="142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</row>
    <row r="18" spans="1:51" x14ac:dyDescent="0.15">
      <c r="A18" s="131">
        <v>17</v>
      </c>
      <c r="B18" s="129" t="s">
        <v>5221</v>
      </c>
      <c r="C18" s="129" t="s">
        <v>1031</v>
      </c>
      <c r="D18" s="129" t="s">
        <v>1141</v>
      </c>
      <c r="E18" s="129" t="s">
        <v>1142</v>
      </c>
      <c r="F18" s="129" t="s">
        <v>1143</v>
      </c>
      <c r="G18" s="131" t="s">
        <v>146</v>
      </c>
      <c r="H18" s="129" t="s">
        <v>14458</v>
      </c>
      <c r="I18" s="129" t="s">
        <v>11327</v>
      </c>
      <c r="J18" s="129" t="s">
        <v>5007</v>
      </c>
      <c r="K18" s="129" t="s">
        <v>5220</v>
      </c>
      <c r="L18" s="131" t="str">
        <f t="shared" si="0"/>
        <v>森本　拓実 (4)</v>
      </c>
      <c r="M18" s="131" t="str">
        <f t="shared" si="1"/>
        <v>99</v>
      </c>
      <c r="N18" s="131" t="str">
        <f t="shared" si="2"/>
        <v>Takumi MORIMOTO (99)</v>
      </c>
      <c r="O18" s="217" t="s">
        <v>6870</v>
      </c>
      <c r="P18" t="s">
        <v>476</v>
      </c>
      <c r="Q18" s="142" t="s">
        <v>14099</v>
      </c>
      <c r="S18" t="s">
        <v>367</v>
      </c>
      <c r="T18">
        <v>491054</v>
      </c>
      <c r="U18" t="s">
        <v>366</v>
      </c>
      <c r="Y18" s="130"/>
      <c r="Z18" s="130"/>
      <c r="AA18" s="130"/>
      <c r="AB18" s="130"/>
      <c r="AC18" s="142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</row>
    <row r="19" spans="1:51" x14ac:dyDescent="0.15">
      <c r="A19" s="131">
        <v>18</v>
      </c>
      <c r="B19" s="129" t="s">
        <v>5221</v>
      </c>
      <c r="C19" s="129" t="s">
        <v>1031</v>
      </c>
      <c r="D19" s="129" t="s">
        <v>1144</v>
      </c>
      <c r="E19" s="129" t="s">
        <v>1145</v>
      </c>
      <c r="F19" s="129" t="s">
        <v>1146</v>
      </c>
      <c r="G19" s="131" t="s">
        <v>146</v>
      </c>
      <c r="H19" s="129" t="s">
        <v>14454</v>
      </c>
      <c r="I19" s="129" t="s">
        <v>11328</v>
      </c>
      <c r="J19" s="129" t="s">
        <v>12246</v>
      </c>
      <c r="K19" s="129" t="s">
        <v>5220</v>
      </c>
      <c r="L19" s="131" t="str">
        <f t="shared" si="0"/>
        <v>竹上　侑我 (4)</v>
      </c>
      <c r="M19" s="131" t="str">
        <f t="shared" si="1"/>
        <v>99</v>
      </c>
      <c r="N19" s="131" t="str">
        <f t="shared" si="2"/>
        <v>Yuga TAKEGAMI (99)</v>
      </c>
      <c r="O19" s="217" t="s">
        <v>6871</v>
      </c>
      <c r="P19" t="s">
        <v>14093</v>
      </c>
      <c r="Q19" s="142">
        <v>20100</v>
      </c>
      <c r="S19" t="s">
        <v>409</v>
      </c>
      <c r="T19">
        <v>491082</v>
      </c>
      <c r="U19" t="s">
        <v>408</v>
      </c>
      <c r="Y19" s="130"/>
      <c r="Z19" s="130"/>
      <c r="AA19" s="130"/>
      <c r="AB19" s="130"/>
      <c r="AC19" s="142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</row>
    <row r="20" spans="1:51" x14ac:dyDescent="0.15">
      <c r="A20" s="131">
        <v>19</v>
      </c>
      <c r="B20" s="129" t="s">
        <v>5221</v>
      </c>
      <c r="C20" s="129" t="s">
        <v>1031</v>
      </c>
      <c r="D20" s="129" t="s">
        <v>1147</v>
      </c>
      <c r="E20" s="129" t="s">
        <v>1148</v>
      </c>
      <c r="F20" s="129" t="s">
        <v>1149</v>
      </c>
      <c r="G20" s="131" t="s">
        <v>146</v>
      </c>
      <c r="H20" s="129" t="s">
        <v>14460</v>
      </c>
      <c r="I20" s="129" t="s">
        <v>11329</v>
      </c>
      <c r="J20" s="129" t="s">
        <v>9485</v>
      </c>
      <c r="K20" s="129" t="s">
        <v>5220</v>
      </c>
      <c r="L20" s="131" t="str">
        <f t="shared" si="0"/>
        <v>森田　凌世 (4)</v>
      </c>
      <c r="M20" s="131" t="str">
        <f t="shared" si="1"/>
        <v>00</v>
      </c>
      <c r="N20" s="131" t="str">
        <f t="shared" si="2"/>
        <v>Ryosei MORITA (00)</v>
      </c>
      <c r="O20" s="217" t="s">
        <v>6872</v>
      </c>
      <c r="S20" t="s">
        <v>311</v>
      </c>
      <c r="T20">
        <v>491083</v>
      </c>
      <c r="U20" t="s">
        <v>310</v>
      </c>
      <c r="Y20" s="130"/>
      <c r="Z20" s="130"/>
      <c r="AA20" s="130"/>
      <c r="AB20" s="130"/>
      <c r="AC20" s="142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</row>
    <row r="21" spans="1:51" x14ac:dyDescent="0.15">
      <c r="A21" s="131">
        <v>20</v>
      </c>
      <c r="B21" s="129" t="s">
        <v>5221</v>
      </c>
      <c r="C21" s="129" t="s">
        <v>1031</v>
      </c>
      <c r="D21" s="129" t="s">
        <v>1150</v>
      </c>
      <c r="E21" s="129" t="s">
        <v>1151</v>
      </c>
      <c r="F21" s="129" t="s">
        <v>1152</v>
      </c>
      <c r="G21" s="131" t="s">
        <v>146</v>
      </c>
      <c r="H21" s="129" t="s">
        <v>14460</v>
      </c>
      <c r="I21" s="129" t="s">
        <v>4848</v>
      </c>
      <c r="J21" s="129" t="s">
        <v>5097</v>
      </c>
      <c r="K21" s="129" t="s">
        <v>5220</v>
      </c>
      <c r="L21" s="131" t="str">
        <f t="shared" si="0"/>
        <v>河北　大知 (4)</v>
      </c>
      <c r="M21" s="131" t="str">
        <f t="shared" si="1"/>
        <v>99</v>
      </c>
      <c r="N21" s="131" t="str">
        <f t="shared" si="2"/>
        <v>Daichi KAWAKITA (99)</v>
      </c>
      <c r="O21" s="217" t="s">
        <v>6873</v>
      </c>
      <c r="S21" t="s">
        <v>315</v>
      </c>
      <c r="T21">
        <v>492186</v>
      </c>
      <c r="U21" t="s">
        <v>314</v>
      </c>
      <c r="Y21" s="130"/>
      <c r="Z21" s="130"/>
      <c r="AA21" s="130"/>
      <c r="AB21" s="130"/>
      <c r="AC21" s="142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</row>
    <row r="22" spans="1:51" x14ac:dyDescent="0.15">
      <c r="A22" s="131">
        <v>21</v>
      </c>
      <c r="B22" s="129" t="s">
        <v>5221</v>
      </c>
      <c r="C22" s="129" t="s">
        <v>1031</v>
      </c>
      <c r="D22" s="129" t="s">
        <v>1153</v>
      </c>
      <c r="E22" s="129" t="s">
        <v>1154</v>
      </c>
      <c r="F22" s="129" t="s">
        <v>1155</v>
      </c>
      <c r="G22" s="131" t="s">
        <v>146</v>
      </c>
      <c r="H22" s="129" t="s">
        <v>14462</v>
      </c>
      <c r="I22" s="129" t="s">
        <v>5002</v>
      </c>
      <c r="J22" s="129" t="s">
        <v>5179</v>
      </c>
      <c r="K22" s="129" t="s">
        <v>5220</v>
      </c>
      <c r="L22" s="131" t="str">
        <f t="shared" si="0"/>
        <v>北村　遥大 (4)</v>
      </c>
      <c r="M22" s="131" t="str">
        <f t="shared" si="1"/>
        <v>99</v>
      </c>
      <c r="N22" s="131" t="str">
        <f t="shared" si="2"/>
        <v>Kanata KITAMURA (99)</v>
      </c>
      <c r="O22" s="217" t="s">
        <v>6874</v>
      </c>
      <c r="S22" t="s">
        <v>6831</v>
      </c>
      <c r="T22">
        <v>492187</v>
      </c>
      <c r="U22" t="s">
        <v>326</v>
      </c>
      <c r="Y22" s="130"/>
      <c r="Z22" s="130"/>
      <c r="AA22" s="130"/>
      <c r="AB22" s="130"/>
      <c r="AC22" s="142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</row>
    <row r="23" spans="1:51" x14ac:dyDescent="0.15">
      <c r="A23" s="131">
        <v>22</v>
      </c>
      <c r="B23" s="129" t="s">
        <v>5221</v>
      </c>
      <c r="C23" s="129" t="s">
        <v>1031</v>
      </c>
      <c r="D23" s="129" t="s">
        <v>1156</v>
      </c>
      <c r="E23" s="129" t="s">
        <v>1157</v>
      </c>
      <c r="F23" s="129" t="s">
        <v>1158</v>
      </c>
      <c r="G23" s="131" t="s">
        <v>146</v>
      </c>
      <c r="H23" s="129" t="s">
        <v>11319</v>
      </c>
      <c r="I23" s="129" t="s">
        <v>11330</v>
      </c>
      <c r="J23" s="129" t="s">
        <v>12247</v>
      </c>
      <c r="K23" s="129" t="s">
        <v>5220</v>
      </c>
      <c r="L23" s="131" t="str">
        <f t="shared" si="0"/>
        <v>桑村　仁 (4)</v>
      </c>
      <c r="M23" s="131" t="str">
        <f t="shared" si="1"/>
        <v>99</v>
      </c>
      <c r="N23" s="131" t="str">
        <f t="shared" si="2"/>
        <v>Hitoshi KUWAMURA (99)</v>
      </c>
      <c r="O23" s="217" t="s">
        <v>6875</v>
      </c>
      <c r="S23" t="s">
        <v>335</v>
      </c>
      <c r="T23">
        <v>492189</v>
      </c>
      <c r="U23" t="s">
        <v>334</v>
      </c>
      <c r="Y23" s="130"/>
      <c r="Z23" s="130"/>
      <c r="AA23" s="130"/>
      <c r="AB23" s="130"/>
      <c r="AC23" s="142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</row>
    <row r="24" spans="1:51" x14ac:dyDescent="0.15">
      <c r="A24" s="131">
        <v>23</v>
      </c>
      <c r="B24" s="129" t="s">
        <v>5221</v>
      </c>
      <c r="C24" s="129" t="s">
        <v>1031</v>
      </c>
      <c r="D24" s="129" t="s">
        <v>1159</v>
      </c>
      <c r="E24" s="129" t="s">
        <v>1160</v>
      </c>
      <c r="F24" s="129" t="s">
        <v>1161</v>
      </c>
      <c r="G24" s="131" t="s">
        <v>146</v>
      </c>
      <c r="H24" s="129" t="s">
        <v>14460</v>
      </c>
      <c r="I24" s="129" t="s">
        <v>11331</v>
      </c>
      <c r="J24" s="129" t="s">
        <v>4970</v>
      </c>
      <c r="K24" s="129" t="s">
        <v>5220</v>
      </c>
      <c r="L24" s="131" t="str">
        <f t="shared" si="0"/>
        <v>八木　優聡 (4)</v>
      </c>
      <c r="M24" s="131" t="str">
        <f t="shared" si="1"/>
        <v>99</v>
      </c>
      <c r="N24" s="131" t="str">
        <f t="shared" si="2"/>
        <v>Masato YAGI (99)</v>
      </c>
      <c r="O24" s="217" t="s">
        <v>6876</v>
      </c>
      <c r="S24" t="s">
        <v>337</v>
      </c>
      <c r="T24">
        <v>492190</v>
      </c>
      <c r="U24" t="s">
        <v>336</v>
      </c>
      <c r="Y24" s="130"/>
      <c r="Z24" s="130"/>
      <c r="AA24" s="130"/>
      <c r="AB24" s="130"/>
      <c r="AC24" s="142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</row>
    <row r="25" spans="1:51" x14ac:dyDescent="0.15">
      <c r="A25" s="131">
        <v>24</v>
      </c>
      <c r="B25" s="129" t="s">
        <v>5221</v>
      </c>
      <c r="C25" s="129" t="s">
        <v>1031</v>
      </c>
      <c r="D25" s="129" t="s">
        <v>1162</v>
      </c>
      <c r="E25" s="129" t="s">
        <v>1163</v>
      </c>
      <c r="F25" s="129" t="s">
        <v>1164</v>
      </c>
      <c r="G25" s="131" t="s">
        <v>146</v>
      </c>
      <c r="H25" s="129" t="s">
        <v>11319</v>
      </c>
      <c r="I25" s="129" t="s">
        <v>11332</v>
      </c>
      <c r="J25" s="129" t="s">
        <v>5007</v>
      </c>
      <c r="K25" s="129" t="s">
        <v>5220</v>
      </c>
      <c r="L25" s="131" t="str">
        <f t="shared" si="0"/>
        <v>古市　匠 (4)</v>
      </c>
      <c r="M25" s="131" t="str">
        <f t="shared" si="1"/>
        <v>99</v>
      </c>
      <c r="N25" s="131" t="str">
        <f t="shared" si="2"/>
        <v>Takumi FURUICHI (99)</v>
      </c>
      <c r="O25" s="217" t="s">
        <v>6877</v>
      </c>
      <c r="S25" t="s">
        <v>345</v>
      </c>
      <c r="T25">
        <v>492191</v>
      </c>
      <c r="U25" t="s">
        <v>344</v>
      </c>
      <c r="Y25" s="130"/>
      <c r="Z25" s="130"/>
      <c r="AA25" s="130"/>
      <c r="AB25" s="130"/>
      <c r="AC25" s="142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</row>
    <row r="26" spans="1:51" x14ac:dyDescent="0.15">
      <c r="A26" s="131">
        <v>25</v>
      </c>
      <c r="B26" s="129" t="s">
        <v>5221</v>
      </c>
      <c r="C26" s="129" t="s">
        <v>1031</v>
      </c>
      <c r="D26" s="129" t="s">
        <v>1165</v>
      </c>
      <c r="E26" s="129" t="s">
        <v>1166</v>
      </c>
      <c r="F26" s="129" t="s">
        <v>1117</v>
      </c>
      <c r="G26" s="131" t="s">
        <v>146</v>
      </c>
      <c r="H26" s="129" t="s">
        <v>14447</v>
      </c>
      <c r="I26" s="129" t="s">
        <v>5104</v>
      </c>
      <c r="J26" s="129" t="s">
        <v>5192</v>
      </c>
      <c r="K26" s="129" t="s">
        <v>5220</v>
      </c>
      <c r="L26" s="131" t="str">
        <f t="shared" si="0"/>
        <v>伊藤　昂輝 (4)</v>
      </c>
      <c r="M26" s="131" t="str">
        <f t="shared" si="1"/>
        <v>99</v>
      </c>
      <c r="N26" s="131" t="str">
        <f t="shared" si="2"/>
        <v>Koki ITO (99)</v>
      </c>
      <c r="O26" s="217" t="s">
        <v>6878</v>
      </c>
      <c r="S26" t="s">
        <v>6832</v>
      </c>
      <c r="T26">
        <v>492192</v>
      </c>
      <c r="U26" t="s">
        <v>330</v>
      </c>
      <c r="Y26" s="130"/>
      <c r="Z26" s="130"/>
      <c r="AA26" s="130"/>
      <c r="AB26" s="130"/>
      <c r="AC26" s="142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</row>
    <row r="27" spans="1:51" x14ac:dyDescent="0.15">
      <c r="A27" s="131">
        <v>26</v>
      </c>
      <c r="B27" s="129" t="s">
        <v>5221</v>
      </c>
      <c r="C27" s="129" t="s">
        <v>1031</v>
      </c>
      <c r="D27" s="129" t="s">
        <v>1167</v>
      </c>
      <c r="E27" s="129" t="s">
        <v>1168</v>
      </c>
      <c r="F27" s="129" t="s">
        <v>1169</v>
      </c>
      <c r="G27" s="131" t="s">
        <v>146</v>
      </c>
      <c r="H27" s="129" t="s">
        <v>14447</v>
      </c>
      <c r="I27" s="129" t="s">
        <v>11333</v>
      </c>
      <c r="J27" s="129" t="s">
        <v>4812</v>
      </c>
      <c r="K27" s="129" t="s">
        <v>5220</v>
      </c>
      <c r="L27" s="131" t="str">
        <f t="shared" si="0"/>
        <v>水口　涼 (4)</v>
      </c>
      <c r="M27" s="131" t="str">
        <f t="shared" si="1"/>
        <v>99</v>
      </c>
      <c r="N27" s="131" t="str">
        <f t="shared" si="2"/>
        <v>Ryo MINAKUCHI (99)</v>
      </c>
      <c r="O27" s="217" t="s">
        <v>6879</v>
      </c>
      <c r="S27" t="s">
        <v>6833</v>
      </c>
      <c r="T27">
        <v>492194</v>
      </c>
      <c r="U27" t="s">
        <v>6834</v>
      </c>
      <c r="Y27" s="130"/>
      <c r="Z27" s="130"/>
      <c r="AA27" s="130"/>
      <c r="AB27" s="130"/>
      <c r="AC27" s="142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</row>
    <row r="28" spans="1:51" x14ac:dyDescent="0.15">
      <c r="A28" s="131">
        <v>27</v>
      </c>
      <c r="B28" s="129" t="s">
        <v>5221</v>
      </c>
      <c r="C28" s="129" t="s">
        <v>1031</v>
      </c>
      <c r="D28" s="129" t="s">
        <v>1171</v>
      </c>
      <c r="E28" s="129" t="s">
        <v>1172</v>
      </c>
      <c r="F28" s="129" t="s">
        <v>850</v>
      </c>
      <c r="G28" s="131" t="s">
        <v>146</v>
      </c>
      <c r="H28" s="129" t="s">
        <v>14447</v>
      </c>
      <c r="I28" s="129" t="s">
        <v>4901</v>
      </c>
      <c r="J28" s="129" t="s">
        <v>12248</v>
      </c>
      <c r="K28" s="129" t="s">
        <v>5220</v>
      </c>
      <c r="L28" s="131" t="str">
        <f t="shared" si="0"/>
        <v>村上　貴志 (4)</v>
      </c>
      <c r="M28" s="131" t="str">
        <f t="shared" si="1"/>
        <v>98</v>
      </c>
      <c r="N28" s="131" t="str">
        <f t="shared" si="2"/>
        <v>Takashi MURAKAMI (98)</v>
      </c>
      <c r="O28" s="217" t="s">
        <v>6880</v>
      </c>
      <c r="S28" t="s">
        <v>387</v>
      </c>
      <c r="T28">
        <v>492195</v>
      </c>
      <c r="U28" t="s">
        <v>386</v>
      </c>
      <c r="Y28" s="130"/>
      <c r="Z28" s="130"/>
      <c r="AA28" s="130"/>
      <c r="AB28" s="130"/>
      <c r="AC28" s="142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</row>
    <row r="29" spans="1:51" x14ac:dyDescent="0.15">
      <c r="A29" s="131">
        <v>28</v>
      </c>
      <c r="B29" s="129" t="s">
        <v>5221</v>
      </c>
      <c r="C29" s="129" t="s">
        <v>1031</v>
      </c>
      <c r="D29" s="129" t="s">
        <v>1173</v>
      </c>
      <c r="E29" s="129" t="s">
        <v>1174</v>
      </c>
      <c r="F29" s="129" t="s">
        <v>1175</v>
      </c>
      <c r="G29" s="131" t="s">
        <v>146</v>
      </c>
      <c r="H29" s="129" t="s">
        <v>11319</v>
      </c>
      <c r="I29" s="129" t="s">
        <v>4903</v>
      </c>
      <c r="J29" s="129" t="s">
        <v>4870</v>
      </c>
      <c r="K29" s="129" t="s">
        <v>5220</v>
      </c>
      <c r="L29" s="131" t="str">
        <f t="shared" si="0"/>
        <v>藤本　雄大 (4)</v>
      </c>
      <c r="M29" s="131" t="str">
        <f t="shared" si="1"/>
        <v>99</v>
      </c>
      <c r="N29" s="131" t="str">
        <f t="shared" si="2"/>
        <v>Yudai FUJIMOTO (99)</v>
      </c>
      <c r="O29" s="217" t="s">
        <v>6881</v>
      </c>
      <c r="S29" t="s">
        <v>6835</v>
      </c>
      <c r="T29">
        <v>492196</v>
      </c>
      <c r="U29" t="s">
        <v>384</v>
      </c>
      <c r="Y29" s="130"/>
      <c r="Z29" s="130"/>
      <c r="AA29" s="130"/>
      <c r="AB29" s="130"/>
      <c r="AC29" s="142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</row>
    <row r="30" spans="1:51" x14ac:dyDescent="0.15">
      <c r="A30" s="131">
        <v>29</v>
      </c>
      <c r="B30" s="129" t="s">
        <v>5221</v>
      </c>
      <c r="C30" s="129" t="s">
        <v>1031</v>
      </c>
      <c r="D30" s="129" t="s">
        <v>1176</v>
      </c>
      <c r="E30" s="129" t="s">
        <v>1177</v>
      </c>
      <c r="F30" s="129" t="s">
        <v>808</v>
      </c>
      <c r="G30" s="131" t="s">
        <v>146</v>
      </c>
      <c r="H30" s="129" t="s">
        <v>14447</v>
      </c>
      <c r="I30" s="129" t="s">
        <v>11334</v>
      </c>
      <c r="J30" s="129" t="s">
        <v>4946</v>
      </c>
      <c r="K30" s="129" t="s">
        <v>5220</v>
      </c>
      <c r="L30" s="131" t="str">
        <f t="shared" si="0"/>
        <v>桒原　拓也 (4)</v>
      </c>
      <c r="M30" s="131" t="str">
        <f t="shared" si="1"/>
        <v>98</v>
      </c>
      <c r="N30" s="131" t="str">
        <f t="shared" si="2"/>
        <v>Takuya KUWAHARA (98)</v>
      </c>
      <c r="O30" s="217" t="s">
        <v>6882</v>
      </c>
      <c r="S30" t="s">
        <v>417</v>
      </c>
      <c r="T30">
        <v>492199</v>
      </c>
      <c r="U30" t="s">
        <v>416</v>
      </c>
      <c r="Y30" s="130"/>
      <c r="Z30" s="130"/>
      <c r="AA30" s="130"/>
      <c r="AB30" s="130"/>
      <c r="AC30" s="142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</row>
    <row r="31" spans="1:51" x14ac:dyDescent="0.15">
      <c r="A31" s="131">
        <v>30</v>
      </c>
      <c r="B31" s="129" t="s">
        <v>5221</v>
      </c>
      <c r="C31" s="129" t="s">
        <v>1031</v>
      </c>
      <c r="D31" s="129" t="s">
        <v>1178</v>
      </c>
      <c r="E31" s="129" t="s">
        <v>1179</v>
      </c>
      <c r="F31" s="129" t="s">
        <v>1180</v>
      </c>
      <c r="G31" s="131" t="s">
        <v>146</v>
      </c>
      <c r="H31" s="129" t="s">
        <v>14447</v>
      </c>
      <c r="I31" s="129" t="s">
        <v>9308</v>
      </c>
      <c r="J31" s="129" t="s">
        <v>4812</v>
      </c>
      <c r="K31" s="129" t="s">
        <v>5220</v>
      </c>
      <c r="L31" s="131" t="str">
        <f t="shared" si="0"/>
        <v>加藤　僚 (4)</v>
      </c>
      <c r="M31" s="131" t="str">
        <f t="shared" si="1"/>
        <v>99</v>
      </c>
      <c r="N31" s="131" t="str">
        <f t="shared" si="2"/>
        <v>Ryo KATO (99)</v>
      </c>
      <c r="O31" s="217" t="s">
        <v>6883</v>
      </c>
      <c r="S31" t="s">
        <v>425</v>
      </c>
      <c r="T31">
        <v>492200</v>
      </c>
      <c r="U31" t="s">
        <v>424</v>
      </c>
      <c r="Y31" s="130"/>
      <c r="Z31" s="130"/>
      <c r="AA31" s="130"/>
      <c r="AB31" s="130"/>
      <c r="AC31" s="142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</row>
    <row r="32" spans="1:51" x14ac:dyDescent="0.15">
      <c r="A32" s="131">
        <v>31</v>
      </c>
      <c r="B32" s="129" t="s">
        <v>5221</v>
      </c>
      <c r="C32" s="129" t="s">
        <v>1031</v>
      </c>
      <c r="D32" s="129" t="s">
        <v>1181</v>
      </c>
      <c r="E32" s="129" t="s">
        <v>1182</v>
      </c>
      <c r="F32" s="129" t="s">
        <v>1183</v>
      </c>
      <c r="G32" s="131" t="s">
        <v>164</v>
      </c>
      <c r="H32" s="129" t="s">
        <v>14454</v>
      </c>
      <c r="I32" s="129" t="s">
        <v>9463</v>
      </c>
      <c r="J32" s="129" t="s">
        <v>12249</v>
      </c>
      <c r="K32" s="129" t="s">
        <v>5220</v>
      </c>
      <c r="L32" s="131" t="str">
        <f t="shared" si="0"/>
        <v>谷口　卓 (3)</v>
      </c>
      <c r="M32" s="131" t="str">
        <f t="shared" si="1"/>
        <v>00</v>
      </c>
      <c r="N32" s="131" t="str">
        <f t="shared" si="2"/>
        <v>Suguru TANIGUCHI (00)</v>
      </c>
      <c r="O32" s="217" t="s">
        <v>6884</v>
      </c>
      <c r="S32" t="s">
        <v>427</v>
      </c>
      <c r="T32">
        <v>492201</v>
      </c>
      <c r="U32" t="s">
        <v>426</v>
      </c>
      <c r="Y32" s="130"/>
      <c r="Z32" s="130"/>
      <c r="AA32" s="130"/>
      <c r="AB32" s="130"/>
      <c r="AC32" s="142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</row>
    <row r="33" spans="1:51" x14ac:dyDescent="0.15">
      <c r="A33" s="131">
        <v>32</v>
      </c>
      <c r="B33" s="129" t="s">
        <v>5221</v>
      </c>
      <c r="C33" s="129" t="s">
        <v>1031</v>
      </c>
      <c r="D33" s="129" t="s">
        <v>1184</v>
      </c>
      <c r="E33" s="129" t="s">
        <v>1185</v>
      </c>
      <c r="F33" s="129" t="s">
        <v>1186</v>
      </c>
      <c r="G33" s="131" t="s">
        <v>164</v>
      </c>
      <c r="H33" s="129" t="s">
        <v>14470</v>
      </c>
      <c r="I33" s="129" t="s">
        <v>4979</v>
      </c>
      <c r="J33" s="129" t="s">
        <v>5088</v>
      </c>
      <c r="K33" s="129" t="s">
        <v>5220</v>
      </c>
      <c r="L33" s="131" t="str">
        <f t="shared" si="0"/>
        <v>河野　航大 (3)</v>
      </c>
      <c r="M33" s="131" t="str">
        <f t="shared" si="1"/>
        <v>00</v>
      </c>
      <c r="N33" s="131" t="str">
        <f t="shared" si="2"/>
        <v>Kodai KAWANO (00)</v>
      </c>
      <c r="O33" s="217" t="s">
        <v>6885</v>
      </c>
      <c r="S33" t="s">
        <v>279</v>
      </c>
      <c r="T33">
        <v>492202</v>
      </c>
      <c r="U33" t="s">
        <v>278</v>
      </c>
      <c r="Y33" s="130"/>
      <c r="Z33" s="130"/>
      <c r="AA33" s="130"/>
      <c r="AB33" s="130"/>
      <c r="AC33" s="142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</row>
    <row r="34" spans="1:51" x14ac:dyDescent="0.15">
      <c r="A34" s="131">
        <v>33</v>
      </c>
      <c r="B34" s="129" t="s">
        <v>5221</v>
      </c>
      <c r="C34" s="129" t="s">
        <v>1031</v>
      </c>
      <c r="D34" s="129" t="s">
        <v>1187</v>
      </c>
      <c r="E34" s="129" t="s">
        <v>1188</v>
      </c>
      <c r="F34" s="129" t="s">
        <v>1189</v>
      </c>
      <c r="G34" s="131" t="s">
        <v>164</v>
      </c>
      <c r="H34" s="129" t="s">
        <v>14458</v>
      </c>
      <c r="I34" s="129" t="s">
        <v>11335</v>
      </c>
      <c r="J34" s="129" t="s">
        <v>12250</v>
      </c>
      <c r="K34" s="129" t="s">
        <v>5220</v>
      </c>
      <c r="L34" s="131" t="str">
        <f t="shared" si="0"/>
        <v>船津　一帆 (3)</v>
      </c>
      <c r="M34" s="131" t="str">
        <f t="shared" si="1"/>
        <v>00</v>
      </c>
      <c r="N34" s="131" t="str">
        <f t="shared" si="2"/>
        <v>Kazuho FUNATSU (00)</v>
      </c>
      <c r="O34" s="217" t="s">
        <v>6886</v>
      </c>
      <c r="S34" t="s">
        <v>283</v>
      </c>
      <c r="T34">
        <v>492204</v>
      </c>
      <c r="U34" t="s">
        <v>282</v>
      </c>
      <c r="Y34" s="130"/>
      <c r="Z34" s="130"/>
      <c r="AA34" s="130"/>
      <c r="AB34" s="130"/>
      <c r="AC34" s="142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</row>
    <row r="35" spans="1:51" x14ac:dyDescent="0.15">
      <c r="A35" s="131">
        <v>34</v>
      </c>
      <c r="B35" s="129" t="s">
        <v>5221</v>
      </c>
      <c r="C35" s="129" t="s">
        <v>1031</v>
      </c>
      <c r="D35" s="129" t="s">
        <v>1190</v>
      </c>
      <c r="E35" s="129" t="s">
        <v>1191</v>
      </c>
      <c r="F35" s="129" t="s">
        <v>1192</v>
      </c>
      <c r="G35" s="131" t="s">
        <v>164</v>
      </c>
      <c r="H35" s="129" t="s">
        <v>14447</v>
      </c>
      <c r="I35" s="129" t="s">
        <v>4939</v>
      </c>
      <c r="J35" s="129" t="s">
        <v>12251</v>
      </c>
      <c r="K35" s="129" t="s">
        <v>5220</v>
      </c>
      <c r="L35" s="131" t="str">
        <f t="shared" si="0"/>
        <v>竹内　洸哉 (3)</v>
      </c>
      <c r="M35" s="131" t="str">
        <f t="shared" si="1"/>
        <v>01</v>
      </c>
      <c r="N35" s="131" t="str">
        <f t="shared" si="2"/>
        <v>Koya TAKEUCHI (01)</v>
      </c>
      <c r="O35" s="217" t="s">
        <v>6887</v>
      </c>
      <c r="S35" t="s">
        <v>287</v>
      </c>
      <c r="T35">
        <v>492205</v>
      </c>
      <c r="U35" t="s">
        <v>286</v>
      </c>
      <c r="Y35" s="130"/>
      <c r="Z35" s="130"/>
      <c r="AA35" s="130"/>
      <c r="AB35" s="130"/>
      <c r="AC35" s="142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</row>
    <row r="36" spans="1:51" x14ac:dyDescent="0.15">
      <c r="A36" s="131">
        <v>35</v>
      </c>
      <c r="B36" s="129" t="s">
        <v>5221</v>
      </c>
      <c r="C36" s="129" t="s">
        <v>1031</v>
      </c>
      <c r="D36" s="129" t="s">
        <v>1193</v>
      </c>
      <c r="E36" s="129" t="s">
        <v>1194</v>
      </c>
      <c r="F36" s="129" t="s">
        <v>1195</v>
      </c>
      <c r="G36" s="131" t="s">
        <v>164</v>
      </c>
      <c r="H36" s="129" t="s">
        <v>14448</v>
      </c>
      <c r="I36" s="129" t="s">
        <v>6743</v>
      </c>
      <c r="J36" s="129" t="s">
        <v>4946</v>
      </c>
      <c r="K36" s="129" t="s">
        <v>5220</v>
      </c>
      <c r="L36" s="131" t="str">
        <f t="shared" si="0"/>
        <v>片山　卓也 (3)</v>
      </c>
      <c r="M36" s="131" t="str">
        <f t="shared" si="1"/>
        <v>00</v>
      </c>
      <c r="N36" s="131" t="str">
        <f t="shared" si="2"/>
        <v>Takuya KATAYAMA (00)</v>
      </c>
      <c r="O36" s="217" t="s">
        <v>6888</v>
      </c>
      <c r="S36" t="s">
        <v>6836</v>
      </c>
      <c r="T36">
        <v>492206</v>
      </c>
      <c r="U36" t="s">
        <v>288</v>
      </c>
      <c r="Y36" s="130"/>
      <c r="Z36" s="130"/>
      <c r="AA36" s="130"/>
      <c r="AB36" s="130"/>
      <c r="AC36" s="142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</row>
    <row r="37" spans="1:51" x14ac:dyDescent="0.15">
      <c r="A37" s="131">
        <v>36</v>
      </c>
      <c r="B37" s="129" t="s">
        <v>5221</v>
      </c>
      <c r="C37" s="129" t="s">
        <v>1031</v>
      </c>
      <c r="D37" s="129" t="s">
        <v>1196</v>
      </c>
      <c r="E37" s="129" t="s">
        <v>1197</v>
      </c>
      <c r="F37" s="129" t="s">
        <v>1198</v>
      </c>
      <c r="G37" s="131" t="s">
        <v>164</v>
      </c>
      <c r="H37" s="129" t="s">
        <v>14446</v>
      </c>
      <c r="I37" s="129" t="s">
        <v>5104</v>
      </c>
      <c r="J37" s="129" t="s">
        <v>5097</v>
      </c>
      <c r="K37" s="129" t="s">
        <v>5220</v>
      </c>
      <c r="L37" s="131" t="str">
        <f t="shared" si="0"/>
        <v>伊藤　大知 (3)</v>
      </c>
      <c r="M37" s="131" t="str">
        <f t="shared" si="1"/>
        <v>00</v>
      </c>
      <c r="N37" s="131" t="str">
        <f t="shared" si="2"/>
        <v>Daichi ITO (00)</v>
      </c>
      <c r="O37" s="217" t="s">
        <v>6889</v>
      </c>
      <c r="S37" t="s">
        <v>291</v>
      </c>
      <c r="T37">
        <v>492207</v>
      </c>
      <c r="U37" t="s">
        <v>290</v>
      </c>
      <c r="Y37" s="130"/>
      <c r="Z37" s="130"/>
      <c r="AA37" s="130"/>
      <c r="AB37" s="130"/>
      <c r="AC37" s="142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</row>
    <row r="38" spans="1:51" x14ac:dyDescent="0.15">
      <c r="A38" s="131">
        <v>37</v>
      </c>
      <c r="B38" s="129" t="s">
        <v>5221</v>
      </c>
      <c r="C38" s="129" t="s">
        <v>1031</v>
      </c>
      <c r="D38" s="129" t="s">
        <v>1199</v>
      </c>
      <c r="E38" s="129" t="s">
        <v>1200</v>
      </c>
      <c r="F38" s="129" t="s">
        <v>1201</v>
      </c>
      <c r="G38" s="131" t="s">
        <v>164</v>
      </c>
      <c r="H38" s="129" t="s">
        <v>14454</v>
      </c>
      <c r="I38" s="129" t="s">
        <v>11336</v>
      </c>
      <c r="J38" s="129" t="s">
        <v>12252</v>
      </c>
      <c r="K38" s="129" t="s">
        <v>5220</v>
      </c>
      <c r="L38" s="131" t="str">
        <f t="shared" si="0"/>
        <v>北岡　翔 (3)</v>
      </c>
      <c r="M38" s="131" t="str">
        <f t="shared" si="1"/>
        <v>00</v>
      </c>
      <c r="N38" s="131" t="str">
        <f t="shared" si="2"/>
        <v>Sho KITAOKA (00)</v>
      </c>
      <c r="O38" s="217" t="s">
        <v>6890</v>
      </c>
      <c r="S38" t="s">
        <v>293</v>
      </c>
      <c r="T38">
        <v>492208</v>
      </c>
      <c r="U38" t="s">
        <v>292</v>
      </c>
      <c r="Y38" s="130"/>
      <c r="Z38" s="130"/>
      <c r="AA38" s="130"/>
      <c r="AB38" s="130"/>
      <c r="AC38" s="142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</row>
    <row r="39" spans="1:51" x14ac:dyDescent="0.15">
      <c r="A39" s="131">
        <v>38</v>
      </c>
      <c r="B39" s="129" t="s">
        <v>5221</v>
      </c>
      <c r="C39" s="129" t="s">
        <v>1031</v>
      </c>
      <c r="D39" s="129" t="s">
        <v>1202</v>
      </c>
      <c r="E39" s="129" t="s">
        <v>1203</v>
      </c>
      <c r="F39" s="129" t="s">
        <v>1204</v>
      </c>
      <c r="G39" s="131" t="s">
        <v>164</v>
      </c>
      <c r="H39" s="129" t="s">
        <v>14447</v>
      </c>
      <c r="I39" s="129" t="s">
        <v>4886</v>
      </c>
      <c r="J39" s="129" t="s">
        <v>4918</v>
      </c>
      <c r="K39" s="129" t="s">
        <v>5220</v>
      </c>
      <c r="L39" s="131" t="str">
        <f t="shared" si="0"/>
        <v>松本　昂大 (3)</v>
      </c>
      <c r="M39" s="131" t="str">
        <f t="shared" si="1"/>
        <v>00</v>
      </c>
      <c r="N39" s="131" t="str">
        <f t="shared" si="2"/>
        <v>Kota MATSUMOTO (00)</v>
      </c>
      <c r="O39" s="217" t="s">
        <v>6891</v>
      </c>
      <c r="S39" t="s">
        <v>297</v>
      </c>
      <c r="T39">
        <v>492209</v>
      </c>
      <c r="U39" t="s">
        <v>296</v>
      </c>
      <c r="Y39" s="130"/>
      <c r="Z39" s="130"/>
      <c r="AA39" s="130"/>
      <c r="AB39" s="130"/>
      <c r="AC39" s="142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</row>
    <row r="40" spans="1:51" x14ac:dyDescent="0.15">
      <c r="A40" s="131">
        <v>39</v>
      </c>
      <c r="B40" s="129" t="s">
        <v>5221</v>
      </c>
      <c r="C40" s="129" t="s">
        <v>1031</v>
      </c>
      <c r="D40" s="129" t="s">
        <v>1205</v>
      </c>
      <c r="E40" s="129" t="s">
        <v>1206</v>
      </c>
      <c r="F40" s="129" t="s">
        <v>1207</v>
      </c>
      <c r="G40" s="131" t="s">
        <v>164</v>
      </c>
      <c r="H40" s="129" t="s">
        <v>14447</v>
      </c>
      <c r="I40" s="129" t="s">
        <v>11337</v>
      </c>
      <c r="J40" s="129" t="s">
        <v>4868</v>
      </c>
      <c r="K40" s="129" t="s">
        <v>5220</v>
      </c>
      <c r="L40" s="131" t="str">
        <f t="shared" si="0"/>
        <v>三宅　友哉 (3)</v>
      </c>
      <c r="M40" s="131" t="str">
        <f t="shared" si="1"/>
        <v>00</v>
      </c>
      <c r="N40" s="131" t="str">
        <f t="shared" si="2"/>
        <v>Tomoya MIYAKE (00)</v>
      </c>
      <c r="O40" s="217" t="s">
        <v>6892</v>
      </c>
      <c r="S40" t="s">
        <v>299</v>
      </c>
      <c r="T40">
        <v>492212</v>
      </c>
      <c r="U40" t="s">
        <v>298</v>
      </c>
      <c r="Y40" s="130"/>
      <c r="Z40" s="130"/>
      <c r="AA40" s="130"/>
      <c r="AB40" s="130"/>
      <c r="AC40" s="142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</row>
    <row r="41" spans="1:51" x14ac:dyDescent="0.15">
      <c r="A41" s="131">
        <v>40</v>
      </c>
      <c r="B41" s="129" t="s">
        <v>5221</v>
      </c>
      <c r="C41" s="129" t="s">
        <v>1031</v>
      </c>
      <c r="D41" s="129" t="s">
        <v>1208</v>
      </c>
      <c r="E41" s="129" t="s">
        <v>1209</v>
      </c>
      <c r="F41" s="129" t="s">
        <v>1210</v>
      </c>
      <c r="G41" s="131" t="s">
        <v>164</v>
      </c>
      <c r="H41" s="129" t="s">
        <v>14447</v>
      </c>
      <c r="I41" s="129" t="s">
        <v>4816</v>
      </c>
      <c r="J41" s="129" t="s">
        <v>9478</v>
      </c>
      <c r="K41" s="129" t="s">
        <v>5220</v>
      </c>
      <c r="L41" s="131" t="str">
        <f t="shared" si="0"/>
        <v>藤原　誉 (3)</v>
      </c>
      <c r="M41" s="131" t="str">
        <f t="shared" si="1"/>
        <v>00</v>
      </c>
      <c r="N41" s="131" t="str">
        <f t="shared" si="2"/>
        <v>Homare FUJIWARA (00)</v>
      </c>
      <c r="O41" s="217" t="s">
        <v>6893</v>
      </c>
      <c r="S41" t="s">
        <v>307</v>
      </c>
      <c r="T41">
        <v>492213</v>
      </c>
      <c r="U41" t="s">
        <v>306</v>
      </c>
      <c r="Y41" s="130"/>
      <c r="Z41" s="130"/>
      <c r="AA41" s="130"/>
      <c r="AB41" s="130"/>
      <c r="AC41" s="142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</row>
    <row r="42" spans="1:51" x14ac:dyDescent="0.15">
      <c r="A42" s="131">
        <v>41</v>
      </c>
      <c r="B42" s="129" t="s">
        <v>5221</v>
      </c>
      <c r="C42" s="129" t="s">
        <v>1031</v>
      </c>
      <c r="D42" s="129" t="s">
        <v>1211</v>
      </c>
      <c r="E42" s="129" t="s">
        <v>686</v>
      </c>
      <c r="F42" s="129" t="s">
        <v>1212</v>
      </c>
      <c r="G42" s="131" t="s">
        <v>164</v>
      </c>
      <c r="H42" s="129" t="s">
        <v>11319</v>
      </c>
      <c r="I42" s="129" t="s">
        <v>4852</v>
      </c>
      <c r="J42" s="129" t="s">
        <v>4949</v>
      </c>
      <c r="K42" s="129" t="s">
        <v>5220</v>
      </c>
      <c r="L42" s="131" t="str">
        <f t="shared" si="0"/>
        <v>小谷　捷人 (3)</v>
      </c>
      <c r="M42" s="131" t="str">
        <f t="shared" si="1"/>
        <v>01</v>
      </c>
      <c r="N42" s="131" t="str">
        <f t="shared" si="2"/>
        <v>Hayato KOTANI (01)</v>
      </c>
      <c r="O42" s="217" t="s">
        <v>6894</v>
      </c>
      <c r="S42" t="s">
        <v>6837</v>
      </c>
      <c r="T42">
        <v>492214</v>
      </c>
      <c r="U42" t="s">
        <v>308</v>
      </c>
      <c r="Y42" s="130"/>
      <c r="Z42" s="130"/>
      <c r="AA42" s="130"/>
      <c r="AB42" s="130"/>
      <c r="AC42" s="142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</row>
    <row r="43" spans="1:51" x14ac:dyDescent="0.15">
      <c r="A43" s="131">
        <v>42</v>
      </c>
      <c r="B43" s="129" t="s">
        <v>5221</v>
      </c>
      <c r="C43" s="129" t="s">
        <v>1031</v>
      </c>
      <c r="D43" s="129" t="s">
        <v>1213</v>
      </c>
      <c r="E43" s="129" t="s">
        <v>1214</v>
      </c>
      <c r="F43" s="129" t="s">
        <v>1215</v>
      </c>
      <c r="G43" s="131" t="s">
        <v>164</v>
      </c>
      <c r="H43" s="129" t="s">
        <v>14447</v>
      </c>
      <c r="I43" s="129" t="s">
        <v>4838</v>
      </c>
      <c r="J43" s="129" t="s">
        <v>5157</v>
      </c>
      <c r="K43" s="129" t="s">
        <v>5220</v>
      </c>
      <c r="L43" s="131" t="str">
        <f t="shared" si="0"/>
        <v>上田　颯汰 (3)</v>
      </c>
      <c r="M43" s="131" t="str">
        <f t="shared" si="1"/>
        <v>00</v>
      </c>
      <c r="N43" s="131" t="str">
        <f t="shared" si="2"/>
        <v>Sota UEDA (00)</v>
      </c>
      <c r="O43" s="217" t="s">
        <v>6895</v>
      </c>
      <c r="S43" t="s">
        <v>313</v>
      </c>
      <c r="T43">
        <v>492215</v>
      </c>
      <c r="U43" t="s">
        <v>6838</v>
      </c>
      <c r="Y43" s="130"/>
      <c r="Z43" s="130"/>
      <c r="AA43" s="130"/>
      <c r="AB43" s="130"/>
      <c r="AC43" s="142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</row>
    <row r="44" spans="1:51" x14ac:dyDescent="0.15">
      <c r="A44" s="131">
        <v>43</v>
      </c>
      <c r="B44" s="129" t="s">
        <v>5221</v>
      </c>
      <c r="C44" s="129" t="s">
        <v>1031</v>
      </c>
      <c r="D44" s="129" t="s">
        <v>1216</v>
      </c>
      <c r="E44" s="129" t="s">
        <v>1217</v>
      </c>
      <c r="F44" s="129" t="s">
        <v>1218</v>
      </c>
      <c r="G44" s="131" t="s">
        <v>164</v>
      </c>
      <c r="H44" s="129" t="s">
        <v>14447</v>
      </c>
      <c r="I44" s="129" t="s">
        <v>11338</v>
      </c>
      <c r="J44" s="129" t="s">
        <v>12253</v>
      </c>
      <c r="K44" s="129" t="s">
        <v>5220</v>
      </c>
      <c r="L44" s="131" t="str">
        <f t="shared" si="0"/>
        <v>三戸田　湧司 (3)</v>
      </c>
      <c r="M44" s="131" t="str">
        <f t="shared" si="1"/>
        <v>00</v>
      </c>
      <c r="N44" s="131" t="str">
        <f t="shared" si="2"/>
        <v>Yushi MITODA (00)</v>
      </c>
      <c r="O44" s="217" t="s">
        <v>6896</v>
      </c>
      <c r="S44" t="s">
        <v>281</v>
      </c>
      <c r="T44">
        <v>492216</v>
      </c>
      <c r="U44" t="s">
        <v>280</v>
      </c>
      <c r="Y44" s="130"/>
      <c r="Z44" s="130"/>
      <c r="AA44" s="130"/>
      <c r="AB44" s="130"/>
      <c r="AC44" s="142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</row>
    <row r="45" spans="1:51" x14ac:dyDescent="0.15">
      <c r="A45" s="131">
        <v>44</v>
      </c>
      <c r="B45" s="129" t="s">
        <v>5221</v>
      </c>
      <c r="C45" s="129" t="s">
        <v>1031</v>
      </c>
      <c r="D45" s="129" t="s">
        <v>1219</v>
      </c>
      <c r="E45" s="129" t="s">
        <v>1220</v>
      </c>
      <c r="F45" s="129" t="s">
        <v>1221</v>
      </c>
      <c r="G45" s="131" t="s">
        <v>164</v>
      </c>
      <c r="H45" s="129" t="s">
        <v>14447</v>
      </c>
      <c r="I45" s="129" t="s">
        <v>5193</v>
      </c>
      <c r="J45" s="129" t="s">
        <v>5119</v>
      </c>
      <c r="K45" s="129" t="s">
        <v>5220</v>
      </c>
      <c r="L45" s="131" t="str">
        <f t="shared" si="0"/>
        <v>酒井　元気 (3)</v>
      </c>
      <c r="M45" s="131" t="str">
        <f t="shared" si="1"/>
        <v>00</v>
      </c>
      <c r="N45" s="131" t="str">
        <f t="shared" si="2"/>
        <v>Genki SAKAI (00)</v>
      </c>
      <c r="O45" s="217" t="s">
        <v>6897</v>
      </c>
      <c r="S45" t="s">
        <v>6839</v>
      </c>
      <c r="T45">
        <v>492217</v>
      </c>
      <c r="U45" t="s">
        <v>276</v>
      </c>
      <c r="Y45" s="130"/>
      <c r="Z45" s="130"/>
      <c r="AA45" s="130"/>
      <c r="AB45" s="130"/>
      <c r="AC45" s="142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</row>
    <row r="46" spans="1:51" x14ac:dyDescent="0.15">
      <c r="A46" s="131">
        <v>45</v>
      </c>
      <c r="B46" s="129" t="s">
        <v>5221</v>
      </c>
      <c r="C46" s="129" t="s">
        <v>1031</v>
      </c>
      <c r="D46" s="129" t="s">
        <v>1223</v>
      </c>
      <c r="E46" s="129" t="s">
        <v>1224</v>
      </c>
      <c r="F46" s="129" t="s">
        <v>1225</v>
      </c>
      <c r="G46" s="131" t="s">
        <v>164</v>
      </c>
      <c r="H46" s="129" t="s">
        <v>14447</v>
      </c>
      <c r="I46" s="129" t="s">
        <v>11339</v>
      </c>
      <c r="J46" s="129" t="s">
        <v>4814</v>
      </c>
      <c r="K46" s="129" t="s">
        <v>5220</v>
      </c>
      <c r="L46" s="131" t="str">
        <f t="shared" si="0"/>
        <v>松尾　侑介 (3)</v>
      </c>
      <c r="M46" s="131" t="str">
        <f t="shared" si="1"/>
        <v>00</v>
      </c>
      <c r="N46" s="131" t="str">
        <f t="shared" si="2"/>
        <v>Yusuke MATSUO (00)</v>
      </c>
      <c r="O46" s="217" t="s">
        <v>6898</v>
      </c>
      <c r="S46" t="s">
        <v>321</v>
      </c>
      <c r="T46">
        <v>492218</v>
      </c>
      <c r="U46" t="s">
        <v>320</v>
      </c>
      <c r="Y46" s="130"/>
      <c r="Z46" s="130"/>
      <c r="AA46" s="130"/>
      <c r="AB46" s="130"/>
      <c r="AC46" s="142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</row>
    <row r="47" spans="1:51" x14ac:dyDescent="0.15">
      <c r="A47" s="131">
        <v>46</v>
      </c>
      <c r="B47" s="129" t="s">
        <v>5221</v>
      </c>
      <c r="C47" s="129" t="s">
        <v>1031</v>
      </c>
      <c r="D47" s="129" t="s">
        <v>9601</v>
      </c>
      <c r="E47" s="129" t="s">
        <v>1226</v>
      </c>
      <c r="F47" s="129" t="s">
        <v>1227</v>
      </c>
      <c r="G47" s="131" t="s">
        <v>164</v>
      </c>
      <c r="H47" s="129" t="s">
        <v>14447</v>
      </c>
      <c r="I47" s="129" t="s">
        <v>11340</v>
      </c>
      <c r="J47" s="129" t="s">
        <v>12254</v>
      </c>
      <c r="K47" s="129" t="s">
        <v>5220</v>
      </c>
      <c r="L47" s="131" t="str">
        <f t="shared" si="0"/>
        <v>今井　由伸 (3)</v>
      </c>
      <c r="M47" s="131" t="str">
        <f t="shared" si="1"/>
        <v>00</v>
      </c>
      <c r="N47" s="131" t="str">
        <f t="shared" si="2"/>
        <v>Yoshinobu IMAI (00)</v>
      </c>
      <c r="O47" s="217" t="s">
        <v>6899</v>
      </c>
      <c r="S47" t="s">
        <v>317</v>
      </c>
      <c r="T47">
        <v>492219</v>
      </c>
      <c r="U47" t="s">
        <v>316</v>
      </c>
      <c r="Y47" s="130"/>
      <c r="Z47" s="130"/>
      <c r="AA47" s="130"/>
      <c r="AB47" s="130"/>
      <c r="AC47" s="142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</row>
    <row r="48" spans="1:51" x14ac:dyDescent="0.15">
      <c r="A48" s="131">
        <v>47</v>
      </c>
      <c r="B48" s="129" t="s">
        <v>5221</v>
      </c>
      <c r="C48" s="129" t="s">
        <v>1031</v>
      </c>
      <c r="D48" s="129" t="s">
        <v>1228</v>
      </c>
      <c r="E48" s="129" t="s">
        <v>1229</v>
      </c>
      <c r="F48" s="129" t="s">
        <v>1230</v>
      </c>
      <c r="G48" s="131" t="s">
        <v>164</v>
      </c>
      <c r="H48" s="129" t="s">
        <v>14447</v>
      </c>
      <c r="I48" s="129" t="s">
        <v>5021</v>
      </c>
      <c r="J48" s="129" t="s">
        <v>12255</v>
      </c>
      <c r="K48" s="129" t="s">
        <v>5220</v>
      </c>
      <c r="L48" s="131" t="str">
        <f t="shared" si="0"/>
        <v>岩本　千登 (3)</v>
      </c>
      <c r="M48" s="131" t="str">
        <f t="shared" si="1"/>
        <v>00</v>
      </c>
      <c r="N48" s="131" t="str">
        <f t="shared" si="2"/>
        <v>Sento IWAMOTO (00)</v>
      </c>
      <c r="O48" s="217" t="s">
        <v>6900</v>
      </c>
      <c r="S48" t="s">
        <v>6840</v>
      </c>
      <c r="T48">
        <v>492220</v>
      </c>
      <c r="U48" t="s">
        <v>318</v>
      </c>
      <c r="Y48" s="130"/>
      <c r="Z48" s="130"/>
      <c r="AA48" s="130"/>
      <c r="AB48" s="130"/>
      <c r="AC48" s="142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</row>
    <row r="49" spans="1:51" x14ac:dyDescent="0.15">
      <c r="A49" s="131">
        <v>48</v>
      </c>
      <c r="B49" s="129" t="s">
        <v>5221</v>
      </c>
      <c r="C49" s="129" t="s">
        <v>1031</v>
      </c>
      <c r="D49" s="129" t="s">
        <v>1231</v>
      </c>
      <c r="E49" s="129" t="s">
        <v>1232</v>
      </c>
      <c r="F49" s="129" t="s">
        <v>1233</v>
      </c>
      <c r="G49" s="131" t="s">
        <v>164</v>
      </c>
      <c r="H49" s="129" t="s">
        <v>14448</v>
      </c>
      <c r="I49" s="129" t="s">
        <v>11341</v>
      </c>
      <c r="J49" s="129" t="s">
        <v>4940</v>
      </c>
      <c r="K49" s="129" t="s">
        <v>5220</v>
      </c>
      <c r="L49" s="131" t="str">
        <f t="shared" si="0"/>
        <v>田川　遼介 (3)</v>
      </c>
      <c r="M49" s="131" t="str">
        <f t="shared" si="1"/>
        <v>00</v>
      </c>
      <c r="N49" s="131" t="str">
        <f t="shared" si="2"/>
        <v>Ryosuke TAGAWA (00)</v>
      </c>
      <c r="O49" s="217" t="s">
        <v>6901</v>
      </c>
      <c r="S49" t="s">
        <v>347</v>
      </c>
      <c r="T49">
        <v>492221</v>
      </c>
      <c r="U49" t="s">
        <v>346</v>
      </c>
      <c r="Y49" s="130"/>
      <c r="Z49" s="130"/>
      <c r="AA49" s="130"/>
      <c r="AB49" s="130"/>
      <c r="AC49" s="142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</row>
    <row r="50" spans="1:51" x14ac:dyDescent="0.15">
      <c r="A50" s="131">
        <v>49</v>
      </c>
      <c r="B50" s="129" t="s">
        <v>5221</v>
      </c>
      <c r="C50" s="129" t="s">
        <v>1031</v>
      </c>
      <c r="D50" s="129" t="s">
        <v>1234</v>
      </c>
      <c r="E50" s="129" t="s">
        <v>1235</v>
      </c>
      <c r="F50" s="129" t="s">
        <v>1236</v>
      </c>
      <c r="G50" s="131" t="s">
        <v>164</v>
      </c>
      <c r="H50" s="129" t="s">
        <v>14447</v>
      </c>
      <c r="I50" s="129" t="s">
        <v>11342</v>
      </c>
      <c r="J50" s="129" t="s">
        <v>12256</v>
      </c>
      <c r="K50" s="129" t="s">
        <v>5220</v>
      </c>
      <c r="L50" s="131" t="str">
        <f t="shared" si="0"/>
        <v>井手　翔琉 (3)</v>
      </c>
      <c r="M50" s="131" t="str">
        <f t="shared" si="1"/>
        <v>00</v>
      </c>
      <c r="N50" s="131" t="str">
        <f t="shared" si="2"/>
        <v>Kakeru IDE (00)</v>
      </c>
      <c r="O50" s="217" t="s">
        <v>6902</v>
      </c>
      <c r="S50" t="s">
        <v>371</v>
      </c>
      <c r="T50">
        <v>492222</v>
      </c>
      <c r="U50" t="s">
        <v>370</v>
      </c>
      <c r="Y50" s="130"/>
      <c r="Z50" s="130"/>
      <c r="AA50" s="130"/>
      <c r="AB50" s="130"/>
      <c r="AC50" s="142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</row>
    <row r="51" spans="1:51" x14ac:dyDescent="0.15">
      <c r="A51" s="131">
        <v>50</v>
      </c>
      <c r="B51" s="129" t="s">
        <v>5221</v>
      </c>
      <c r="C51" s="129" t="s">
        <v>1031</v>
      </c>
      <c r="D51" s="129" t="s">
        <v>1237</v>
      </c>
      <c r="E51" s="129" t="s">
        <v>1238</v>
      </c>
      <c r="F51" s="129" t="s">
        <v>1225</v>
      </c>
      <c r="G51" s="131" t="s">
        <v>164</v>
      </c>
      <c r="H51" s="129" t="s">
        <v>14447</v>
      </c>
      <c r="I51" s="129" t="s">
        <v>11343</v>
      </c>
      <c r="J51" s="129" t="s">
        <v>9480</v>
      </c>
      <c r="K51" s="129" t="s">
        <v>5220</v>
      </c>
      <c r="L51" s="131" t="str">
        <f t="shared" si="0"/>
        <v>今関　伸吾 (3)</v>
      </c>
      <c r="M51" s="131" t="str">
        <f t="shared" si="1"/>
        <v>00</v>
      </c>
      <c r="N51" s="131" t="str">
        <f t="shared" si="2"/>
        <v>Shingo IMAZEKI (00)</v>
      </c>
      <c r="O51" s="217" t="s">
        <v>6903</v>
      </c>
      <c r="S51" t="s">
        <v>401</v>
      </c>
      <c r="T51">
        <v>492227</v>
      </c>
      <c r="U51" t="s">
        <v>400</v>
      </c>
      <c r="Y51" s="130"/>
      <c r="Z51" s="130"/>
      <c r="AA51" s="130"/>
      <c r="AB51" s="130"/>
      <c r="AC51" s="142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</row>
    <row r="52" spans="1:51" x14ac:dyDescent="0.15">
      <c r="A52" s="131">
        <v>51</v>
      </c>
      <c r="B52" s="129" t="s">
        <v>5221</v>
      </c>
      <c r="C52" s="129" t="s">
        <v>1031</v>
      </c>
      <c r="D52" s="129" t="s">
        <v>1239</v>
      </c>
      <c r="E52" s="129" t="s">
        <v>1240</v>
      </c>
      <c r="F52" s="129" t="s">
        <v>1241</v>
      </c>
      <c r="G52" s="131" t="s">
        <v>164</v>
      </c>
      <c r="H52" s="129" t="s">
        <v>14447</v>
      </c>
      <c r="I52" s="129" t="s">
        <v>5180</v>
      </c>
      <c r="J52" s="129" t="s">
        <v>4893</v>
      </c>
      <c r="K52" s="129" t="s">
        <v>5220</v>
      </c>
      <c r="L52" s="131" t="str">
        <f t="shared" si="0"/>
        <v>岡田　太一 (3)</v>
      </c>
      <c r="M52" s="131" t="str">
        <f t="shared" si="1"/>
        <v>01</v>
      </c>
      <c r="N52" s="131" t="str">
        <f t="shared" si="2"/>
        <v>Taichi OKADA (01)</v>
      </c>
      <c r="O52" s="217" t="s">
        <v>6904</v>
      </c>
      <c r="S52" t="s">
        <v>423</v>
      </c>
      <c r="T52">
        <v>492228</v>
      </c>
      <c r="U52" t="s">
        <v>422</v>
      </c>
      <c r="Y52" s="130"/>
      <c r="Z52" s="130"/>
      <c r="AA52" s="130"/>
      <c r="AB52" s="130"/>
      <c r="AC52" s="142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</row>
    <row r="53" spans="1:51" x14ac:dyDescent="0.15">
      <c r="A53" s="131">
        <v>52</v>
      </c>
      <c r="B53" s="129" t="s">
        <v>5221</v>
      </c>
      <c r="C53" s="129" t="s">
        <v>1031</v>
      </c>
      <c r="D53" s="129" t="s">
        <v>1242</v>
      </c>
      <c r="E53" s="129" t="s">
        <v>1243</v>
      </c>
      <c r="F53" s="129" t="s">
        <v>1244</v>
      </c>
      <c r="G53" s="131" t="s">
        <v>164</v>
      </c>
      <c r="H53" s="129" t="s">
        <v>14479</v>
      </c>
      <c r="I53" s="129" t="s">
        <v>5128</v>
      </c>
      <c r="J53" s="129" t="s">
        <v>12257</v>
      </c>
      <c r="K53" s="129" t="s">
        <v>5220</v>
      </c>
      <c r="L53" s="131" t="str">
        <f t="shared" si="0"/>
        <v>小野　力矢 (3)</v>
      </c>
      <c r="M53" s="131" t="str">
        <f t="shared" si="1"/>
        <v>00</v>
      </c>
      <c r="N53" s="131" t="str">
        <f t="shared" si="2"/>
        <v>Rikiya ONO (00)</v>
      </c>
      <c r="O53" s="217" t="s">
        <v>6905</v>
      </c>
      <c r="S53" t="s">
        <v>325</v>
      </c>
      <c r="T53">
        <v>492232</v>
      </c>
      <c r="U53" t="s">
        <v>324</v>
      </c>
      <c r="Y53" s="130"/>
      <c r="Z53" s="130"/>
      <c r="AA53" s="130"/>
      <c r="AB53" s="130"/>
      <c r="AC53" s="142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</row>
    <row r="54" spans="1:51" x14ac:dyDescent="0.15">
      <c r="A54" s="131">
        <v>53</v>
      </c>
      <c r="B54" s="129" t="s">
        <v>5221</v>
      </c>
      <c r="C54" s="129" t="s">
        <v>1031</v>
      </c>
      <c r="D54" s="129" t="s">
        <v>1245</v>
      </c>
      <c r="E54" s="129" t="s">
        <v>1246</v>
      </c>
      <c r="F54" s="129" t="s">
        <v>1222</v>
      </c>
      <c r="G54" s="131" t="s">
        <v>164</v>
      </c>
      <c r="H54" s="129" t="s">
        <v>14478</v>
      </c>
      <c r="I54" s="129" t="s">
        <v>5045</v>
      </c>
      <c r="J54" s="129" t="s">
        <v>4812</v>
      </c>
      <c r="K54" s="129" t="s">
        <v>5220</v>
      </c>
      <c r="L54" s="131" t="str">
        <f t="shared" si="0"/>
        <v>小林　諒 (3)</v>
      </c>
      <c r="M54" s="131" t="str">
        <f t="shared" si="1"/>
        <v>00</v>
      </c>
      <c r="N54" s="131" t="str">
        <f t="shared" si="2"/>
        <v>Ryo KOBAYASHI (00)</v>
      </c>
      <c r="O54" s="217" t="s">
        <v>6906</v>
      </c>
      <c r="S54" t="s">
        <v>349</v>
      </c>
      <c r="T54">
        <v>492233</v>
      </c>
      <c r="U54" t="s">
        <v>348</v>
      </c>
      <c r="Y54" s="130"/>
      <c r="Z54" s="130"/>
      <c r="AA54" s="130"/>
      <c r="AB54" s="130"/>
      <c r="AC54" s="142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</row>
    <row r="55" spans="1:51" x14ac:dyDescent="0.15">
      <c r="A55" s="131">
        <v>54</v>
      </c>
      <c r="B55" s="129" t="s">
        <v>5221</v>
      </c>
      <c r="C55" s="129" t="s">
        <v>1031</v>
      </c>
      <c r="D55" s="129" t="s">
        <v>1247</v>
      </c>
      <c r="E55" s="129" t="s">
        <v>1248</v>
      </c>
      <c r="F55" s="129" t="s">
        <v>1249</v>
      </c>
      <c r="G55" s="131" t="s">
        <v>164</v>
      </c>
      <c r="H55" s="129" t="s">
        <v>14447</v>
      </c>
      <c r="I55" s="129" t="s">
        <v>11344</v>
      </c>
      <c r="J55" s="129" t="s">
        <v>5012</v>
      </c>
      <c r="K55" s="129" t="s">
        <v>5220</v>
      </c>
      <c r="L55" s="131" t="str">
        <f t="shared" si="0"/>
        <v>西尾　健汰 (3)</v>
      </c>
      <c r="M55" s="131" t="str">
        <f t="shared" si="1"/>
        <v>00</v>
      </c>
      <c r="N55" s="131" t="str">
        <f t="shared" si="2"/>
        <v>Kenta NISHIO (00)</v>
      </c>
      <c r="O55" s="217" t="s">
        <v>6907</v>
      </c>
      <c r="S55" t="s">
        <v>351</v>
      </c>
      <c r="T55">
        <v>492234</v>
      </c>
      <c r="U55" t="s">
        <v>350</v>
      </c>
      <c r="Y55" s="130"/>
      <c r="Z55" s="130"/>
      <c r="AA55" s="130"/>
      <c r="AB55" s="130"/>
      <c r="AC55" s="142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</row>
    <row r="56" spans="1:51" x14ac:dyDescent="0.15">
      <c r="A56" s="131">
        <v>55</v>
      </c>
      <c r="B56" s="129" t="s">
        <v>5221</v>
      </c>
      <c r="C56" s="129" t="s">
        <v>1031</v>
      </c>
      <c r="D56" s="129" t="s">
        <v>1250</v>
      </c>
      <c r="E56" s="129" t="s">
        <v>1251</v>
      </c>
      <c r="F56" s="129" t="s">
        <v>1252</v>
      </c>
      <c r="G56" s="131" t="s">
        <v>164</v>
      </c>
      <c r="H56" s="129" t="s">
        <v>14447</v>
      </c>
      <c r="I56" s="129" t="s">
        <v>11345</v>
      </c>
      <c r="J56" s="129" t="s">
        <v>4866</v>
      </c>
      <c r="K56" s="129" t="s">
        <v>5220</v>
      </c>
      <c r="L56" s="131" t="str">
        <f t="shared" si="0"/>
        <v>藤木　淳史 (3)</v>
      </c>
      <c r="M56" s="131" t="str">
        <f t="shared" si="1"/>
        <v>00</v>
      </c>
      <c r="N56" s="131" t="str">
        <f t="shared" si="2"/>
        <v>Atsushi FUJIKI (00)</v>
      </c>
      <c r="O56" s="217" t="s">
        <v>6908</v>
      </c>
      <c r="S56" t="s">
        <v>355</v>
      </c>
      <c r="T56">
        <v>492237</v>
      </c>
      <c r="U56" t="s">
        <v>354</v>
      </c>
      <c r="Y56" s="130"/>
      <c r="Z56" s="130"/>
      <c r="AA56" s="130"/>
      <c r="AB56" s="130"/>
      <c r="AC56" s="142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</row>
    <row r="57" spans="1:51" x14ac:dyDescent="0.15">
      <c r="A57" s="131">
        <v>56</v>
      </c>
      <c r="B57" s="129" t="s">
        <v>5221</v>
      </c>
      <c r="C57" s="129" t="s">
        <v>1031</v>
      </c>
      <c r="D57" s="129" t="s">
        <v>1254</v>
      </c>
      <c r="E57" s="129" t="s">
        <v>1255</v>
      </c>
      <c r="F57" s="129" t="s">
        <v>1256</v>
      </c>
      <c r="G57" s="131" t="s">
        <v>164</v>
      </c>
      <c r="H57" s="129" t="s">
        <v>14447</v>
      </c>
      <c r="I57" s="129" t="s">
        <v>11346</v>
      </c>
      <c r="J57" s="129" t="s">
        <v>4936</v>
      </c>
      <c r="K57" s="129" t="s">
        <v>5220</v>
      </c>
      <c r="L57" s="131" t="str">
        <f t="shared" si="0"/>
        <v>倉本　恵悟 (3)</v>
      </c>
      <c r="M57" s="131" t="str">
        <f t="shared" si="1"/>
        <v>00</v>
      </c>
      <c r="N57" s="131" t="str">
        <f t="shared" si="2"/>
        <v>Keigo KURAMOTO (00)</v>
      </c>
      <c r="O57" s="217" t="s">
        <v>6909</v>
      </c>
      <c r="S57" t="s">
        <v>363</v>
      </c>
      <c r="T57">
        <v>492240</v>
      </c>
      <c r="U57" t="s">
        <v>362</v>
      </c>
      <c r="Y57" s="130"/>
      <c r="Z57" s="130"/>
      <c r="AA57" s="130"/>
      <c r="AB57" s="130"/>
      <c r="AC57" s="142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</row>
    <row r="58" spans="1:51" x14ac:dyDescent="0.15">
      <c r="A58" s="131">
        <v>57</v>
      </c>
      <c r="B58" s="129" t="s">
        <v>5221</v>
      </c>
      <c r="C58" s="129" t="s">
        <v>1031</v>
      </c>
      <c r="D58" s="129" t="s">
        <v>1257</v>
      </c>
      <c r="E58" s="129" t="s">
        <v>1258</v>
      </c>
      <c r="F58" s="129" t="s">
        <v>1259</v>
      </c>
      <c r="G58" s="131" t="s">
        <v>164</v>
      </c>
      <c r="H58" s="129" t="s">
        <v>14447</v>
      </c>
      <c r="I58" s="129" t="s">
        <v>11347</v>
      </c>
      <c r="J58" s="129" t="s">
        <v>12258</v>
      </c>
      <c r="K58" s="129" t="s">
        <v>5220</v>
      </c>
      <c r="L58" s="131" t="str">
        <f t="shared" si="0"/>
        <v>内山　悠三 (3)</v>
      </c>
      <c r="M58" s="131" t="str">
        <f t="shared" si="1"/>
        <v>00</v>
      </c>
      <c r="N58" s="131" t="str">
        <f t="shared" si="2"/>
        <v>Yuzo UCHIYAMA (00)</v>
      </c>
      <c r="O58" s="217" t="s">
        <v>6910</v>
      </c>
      <c r="S58" t="s">
        <v>375</v>
      </c>
      <c r="T58">
        <v>492244</v>
      </c>
      <c r="U58" t="s">
        <v>6841</v>
      </c>
      <c r="Y58" s="130"/>
      <c r="Z58" s="130"/>
      <c r="AA58" s="130"/>
      <c r="AB58" s="130"/>
      <c r="AC58" s="142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</row>
    <row r="59" spans="1:51" x14ac:dyDescent="0.15">
      <c r="A59" s="131">
        <v>58</v>
      </c>
      <c r="B59" s="129" t="s">
        <v>5221</v>
      </c>
      <c r="C59" s="129" t="s">
        <v>1031</v>
      </c>
      <c r="D59" s="129" t="s">
        <v>1261</v>
      </c>
      <c r="E59" s="129" t="s">
        <v>1262</v>
      </c>
      <c r="F59" s="129" t="s">
        <v>1263</v>
      </c>
      <c r="G59" s="131" t="s">
        <v>164</v>
      </c>
      <c r="H59" s="129" t="s">
        <v>14447</v>
      </c>
      <c r="I59" s="129" t="s">
        <v>5208</v>
      </c>
      <c r="J59" s="129" t="s">
        <v>5157</v>
      </c>
      <c r="K59" s="129" t="s">
        <v>5220</v>
      </c>
      <c r="L59" s="131" t="str">
        <f t="shared" si="0"/>
        <v>前田　蒼汰 (3)</v>
      </c>
      <c r="M59" s="131" t="str">
        <f t="shared" si="1"/>
        <v>00</v>
      </c>
      <c r="N59" s="131" t="str">
        <f t="shared" si="2"/>
        <v>Sota MAEDA (00)</v>
      </c>
      <c r="O59" s="217" t="s">
        <v>6911</v>
      </c>
      <c r="S59" t="s">
        <v>6842</v>
      </c>
      <c r="T59">
        <v>492246</v>
      </c>
      <c r="U59" t="s">
        <v>418</v>
      </c>
      <c r="Y59" s="130"/>
      <c r="Z59" s="130"/>
      <c r="AA59" s="130"/>
      <c r="AB59" s="130"/>
      <c r="AC59" s="142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</row>
    <row r="60" spans="1:51" x14ac:dyDescent="0.15">
      <c r="A60" s="131">
        <v>59</v>
      </c>
      <c r="B60" s="129" t="s">
        <v>5221</v>
      </c>
      <c r="C60" s="129" t="s">
        <v>1031</v>
      </c>
      <c r="D60" s="129" t="s">
        <v>1264</v>
      </c>
      <c r="E60" s="129" t="s">
        <v>1265</v>
      </c>
      <c r="F60" s="129" t="s">
        <v>1266</v>
      </c>
      <c r="G60" s="131" t="s">
        <v>164</v>
      </c>
      <c r="H60" s="129" t="s">
        <v>14447</v>
      </c>
      <c r="I60" s="129" t="s">
        <v>11348</v>
      </c>
      <c r="J60" s="129" t="s">
        <v>5070</v>
      </c>
      <c r="K60" s="129" t="s">
        <v>5220</v>
      </c>
      <c r="L60" s="131" t="str">
        <f t="shared" si="0"/>
        <v>池上　智貴 (3)</v>
      </c>
      <c r="M60" s="131" t="str">
        <f t="shared" si="1"/>
        <v>01</v>
      </c>
      <c r="N60" s="131" t="str">
        <f t="shared" si="2"/>
        <v>Tomoki IKEGAMI (01)</v>
      </c>
      <c r="O60" s="217" t="s">
        <v>6912</v>
      </c>
      <c r="S60" t="s">
        <v>357</v>
      </c>
      <c r="T60">
        <v>492247</v>
      </c>
      <c r="U60" t="s">
        <v>356</v>
      </c>
      <c r="Y60" s="130"/>
      <c r="Z60" s="130"/>
      <c r="AA60" s="130"/>
      <c r="AB60" s="130"/>
      <c r="AC60" s="142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</row>
    <row r="61" spans="1:51" x14ac:dyDescent="0.15">
      <c r="A61" s="131">
        <v>60</v>
      </c>
      <c r="B61" s="129" t="s">
        <v>5221</v>
      </c>
      <c r="C61" s="129" t="s">
        <v>1031</v>
      </c>
      <c r="D61" s="129" t="s">
        <v>9602</v>
      </c>
      <c r="E61" s="129" t="s">
        <v>1267</v>
      </c>
      <c r="F61" s="129" t="s">
        <v>1268</v>
      </c>
      <c r="G61" s="131" t="s">
        <v>168</v>
      </c>
      <c r="H61" s="129" t="s">
        <v>14447</v>
      </c>
      <c r="I61" s="129" t="s">
        <v>11349</v>
      </c>
      <c r="J61" s="129" t="s">
        <v>12259</v>
      </c>
      <c r="K61" s="129" t="s">
        <v>5220</v>
      </c>
      <c r="L61" s="131" t="str">
        <f t="shared" si="0"/>
        <v>吉田　肖聡 (2)</v>
      </c>
      <c r="M61" s="131" t="str">
        <f t="shared" si="1"/>
        <v>01</v>
      </c>
      <c r="N61" s="131" t="str">
        <f t="shared" si="2"/>
        <v>Ayuto TOSHIDA (01)</v>
      </c>
      <c r="O61" s="217" t="s">
        <v>6913</v>
      </c>
      <c r="S61" t="s">
        <v>383</v>
      </c>
      <c r="T61">
        <v>492249</v>
      </c>
      <c r="U61" t="s">
        <v>382</v>
      </c>
      <c r="Y61" s="130"/>
      <c r="Z61" s="130"/>
      <c r="AA61" s="130"/>
      <c r="AB61" s="130"/>
      <c r="AC61" s="142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</row>
    <row r="62" spans="1:51" x14ac:dyDescent="0.15">
      <c r="A62" s="131">
        <v>61</v>
      </c>
      <c r="B62" s="129" t="s">
        <v>5221</v>
      </c>
      <c r="C62" s="129" t="s">
        <v>1031</v>
      </c>
      <c r="D62" s="129" t="s">
        <v>1269</v>
      </c>
      <c r="E62" s="129" t="s">
        <v>1270</v>
      </c>
      <c r="F62" s="129" t="s">
        <v>1271</v>
      </c>
      <c r="G62" s="131" t="s">
        <v>168</v>
      </c>
      <c r="H62" s="129" t="s">
        <v>14475</v>
      </c>
      <c r="I62" s="129" t="s">
        <v>5209</v>
      </c>
      <c r="J62" s="129" t="s">
        <v>4902</v>
      </c>
      <c r="K62" s="129" t="s">
        <v>5220</v>
      </c>
      <c r="L62" s="131" t="str">
        <f t="shared" si="0"/>
        <v>濱田　将吾 (2)</v>
      </c>
      <c r="M62" s="131" t="str">
        <f t="shared" si="1"/>
        <v>01</v>
      </c>
      <c r="N62" s="131" t="str">
        <f t="shared" si="2"/>
        <v>Shogo HAMADA (01)</v>
      </c>
      <c r="O62" s="217" t="s">
        <v>6914</v>
      </c>
      <c r="S62" t="s">
        <v>397</v>
      </c>
      <c r="T62">
        <v>492250</v>
      </c>
      <c r="U62" t="s">
        <v>396</v>
      </c>
      <c r="Y62" s="130"/>
      <c r="Z62" s="130"/>
      <c r="AA62" s="130"/>
      <c r="AB62" s="130"/>
      <c r="AC62" s="142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</row>
    <row r="63" spans="1:51" x14ac:dyDescent="0.15">
      <c r="A63" s="131">
        <v>62</v>
      </c>
      <c r="B63" s="129" t="s">
        <v>5221</v>
      </c>
      <c r="C63" s="129" t="s">
        <v>1031</v>
      </c>
      <c r="D63" s="129" t="s">
        <v>1272</v>
      </c>
      <c r="E63" s="129" t="s">
        <v>1273</v>
      </c>
      <c r="F63" s="129" t="s">
        <v>1274</v>
      </c>
      <c r="G63" s="131" t="s">
        <v>168</v>
      </c>
      <c r="H63" s="129" t="s">
        <v>14446</v>
      </c>
      <c r="I63" s="129" t="s">
        <v>6716</v>
      </c>
      <c r="J63" s="129" t="s">
        <v>9482</v>
      </c>
      <c r="K63" s="129" t="s">
        <v>5220</v>
      </c>
      <c r="L63" s="131" t="str">
        <f t="shared" si="0"/>
        <v>川口　修平 (2)</v>
      </c>
      <c r="M63" s="131" t="str">
        <f t="shared" si="1"/>
        <v>01</v>
      </c>
      <c r="N63" s="131" t="str">
        <f t="shared" si="2"/>
        <v>Shuhei KAWAGUCHI (01)</v>
      </c>
      <c r="O63" s="217" t="s">
        <v>6915</v>
      </c>
      <c r="S63" t="s">
        <v>373</v>
      </c>
      <c r="T63">
        <v>492302</v>
      </c>
      <c r="U63" t="s">
        <v>372</v>
      </c>
      <c r="Y63" s="130"/>
      <c r="Z63" s="130"/>
      <c r="AA63" s="130"/>
      <c r="AB63" s="130"/>
      <c r="AC63" s="142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</row>
    <row r="64" spans="1:51" x14ac:dyDescent="0.15">
      <c r="A64" s="131">
        <v>63</v>
      </c>
      <c r="B64" s="129" t="s">
        <v>5221</v>
      </c>
      <c r="C64" s="129" t="s">
        <v>1031</v>
      </c>
      <c r="D64" s="129" t="s">
        <v>1275</v>
      </c>
      <c r="E64" s="129" t="s">
        <v>1276</v>
      </c>
      <c r="F64" s="129" t="s">
        <v>1277</v>
      </c>
      <c r="G64" s="131" t="s">
        <v>168</v>
      </c>
      <c r="H64" s="129" t="s">
        <v>14447</v>
      </c>
      <c r="I64" s="129" t="s">
        <v>11350</v>
      </c>
      <c r="J64" s="129" t="s">
        <v>12260</v>
      </c>
      <c r="K64" s="129" t="s">
        <v>5220</v>
      </c>
      <c r="L64" s="131" t="str">
        <f t="shared" si="0"/>
        <v>横山　修大 (2)</v>
      </c>
      <c r="M64" s="131" t="str">
        <f t="shared" si="1"/>
        <v>01</v>
      </c>
      <c r="N64" s="131" t="str">
        <f t="shared" si="2"/>
        <v>Shuta YOKOYAMAA (01)</v>
      </c>
      <c r="O64" s="217" t="s">
        <v>6916</v>
      </c>
      <c r="S64" t="s">
        <v>6843</v>
      </c>
      <c r="T64">
        <v>492329</v>
      </c>
      <c r="U64" t="s">
        <v>6844</v>
      </c>
      <c r="Y64" s="130"/>
      <c r="Z64" s="130"/>
      <c r="AA64" s="130"/>
      <c r="AB64" s="130"/>
      <c r="AC64" s="142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</row>
    <row r="65" spans="1:51" x14ac:dyDescent="0.15">
      <c r="A65" s="131">
        <v>64</v>
      </c>
      <c r="B65" s="129" t="s">
        <v>5221</v>
      </c>
      <c r="C65" s="129" t="s">
        <v>1031</v>
      </c>
      <c r="D65" s="129" t="s">
        <v>1278</v>
      </c>
      <c r="E65" s="129" t="s">
        <v>1279</v>
      </c>
      <c r="F65" s="129" t="s">
        <v>1280</v>
      </c>
      <c r="G65" s="131" t="s">
        <v>168</v>
      </c>
      <c r="H65" s="129" t="s">
        <v>14447</v>
      </c>
      <c r="I65" s="129" t="s">
        <v>11351</v>
      </c>
      <c r="J65" s="129" t="s">
        <v>4962</v>
      </c>
      <c r="K65" s="129" t="s">
        <v>5220</v>
      </c>
      <c r="L65" s="131" t="str">
        <f t="shared" si="0"/>
        <v>久保田　倖輔 (2)</v>
      </c>
      <c r="M65" s="131" t="str">
        <f t="shared" si="1"/>
        <v>01</v>
      </c>
      <c r="N65" s="131" t="str">
        <f t="shared" si="2"/>
        <v>Kosuke KUBOTA (01)</v>
      </c>
      <c r="O65" s="217" t="s">
        <v>6917</v>
      </c>
      <c r="S65" t="s">
        <v>389</v>
      </c>
      <c r="T65">
        <v>492332</v>
      </c>
      <c r="U65" t="s">
        <v>388</v>
      </c>
      <c r="Y65" s="130"/>
      <c r="Z65" s="130"/>
      <c r="AA65" s="130"/>
      <c r="AB65" s="130"/>
      <c r="AC65" s="142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</row>
    <row r="66" spans="1:51" x14ac:dyDescent="0.15">
      <c r="A66" s="131">
        <v>65</v>
      </c>
      <c r="B66" s="129" t="s">
        <v>5221</v>
      </c>
      <c r="C66" s="129" t="s">
        <v>1031</v>
      </c>
      <c r="D66" s="129" t="s">
        <v>1281</v>
      </c>
      <c r="E66" s="129" t="s">
        <v>1282</v>
      </c>
      <c r="F66" s="129" t="s">
        <v>1283</v>
      </c>
      <c r="G66" s="131" t="s">
        <v>168</v>
      </c>
      <c r="H66" s="129" t="s">
        <v>14473</v>
      </c>
      <c r="I66" s="129" t="s">
        <v>11352</v>
      </c>
      <c r="J66" s="129" t="s">
        <v>4812</v>
      </c>
      <c r="K66" s="129" t="s">
        <v>5220</v>
      </c>
      <c r="L66" s="131" t="str">
        <f t="shared" si="0"/>
        <v>内野々　諒 (2)</v>
      </c>
      <c r="M66" s="131" t="str">
        <f t="shared" si="1"/>
        <v>01</v>
      </c>
      <c r="N66" s="131" t="str">
        <f t="shared" si="2"/>
        <v>Ryo UCHINONO (01)</v>
      </c>
      <c r="O66" s="217" t="s">
        <v>6918</v>
      </c>
      <c r="S66" t="s">
        <v>295</v>
      </c>
      <c r="T66">
        <v>492355</v>
      </c>
      <c r="U66" t="s">
        <v>294</v>
      </c>
      <c r="Y66" s="130"/>
      <c r="Z66" s="130"/>
      <c r="AA66" s="130"/>
      <c r="AB66" s="130"/>
      <c r="AC66" s="142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</row>
    <row r="67" spans="1:51" x14ac:dyDescent="0.15">
      <c r="A67" s="131">
        <v>66</v>
      </c>
      <c r="B67" s="129" t="s">
        <v>5221</v>
      </c>
      <c r="C67" s="129" t="s">
        <v>1031</v>
      </c>
      <c r="D67" s="129" t="s">
        <v>1284</v>
      </c>
      <c r="E67" s="129" t="s">
        <v>1285</v>
      </c>
      <c r="F67" s="129" t="s">
        <v>1286</v>
      </c>
      <c r="G67" s="131" t="s">
        <v>168</v>
      </c>
      <c r="H67" s="129" t="s">
        <v>14447</v>
      </c>
      <c r="I67" s="129" t="s">
        <v>11353</v>
      </c>
      <c r="J67" s="129" t="s">
        <v>4902</v>
      </c>
      <c r="K67" s="129" t="s">
        <v>5220</v>
      </c>
      <c r="L67" s="131" t="str">
        <f t="shared" ref="L67:L130" si="3">D67&amp;" ("&amp;G67&amp;")"</f>
        <v>安藤　礁吾 (2)</v>
      </c>
      <c r="M67" s="131" t="str">
        <f t="shared" ref="M67:M130" si="4">LEFT(F67,2)</f>
        <v>01</v>
      </c>
      <c r="N67" s="131" t="str">
        <f t="shared" ref="N67:N130" si="5">J67&amp;" "&amp;I67&amp;" ("&amp;M67&amp;")"</f>
        <v>Shogo ANDO (01)</v>
      </c>
      <c r="O67" s="217" t="s">
        <v>6919</v>
      </c>
      <c r="S67" t="s">
        <v>429</v>
      </c>
      <c r="T67">
        <v>492356</v>
      </c>
      <c r="U67" t="s">
        <v>428</v>
      </c>
      <c r="Y67" s="130"/>
      <c r="Z67" s="130"/>
      <c r="AA67" s="130"/>
      <c r="AB67" s="130"/>
      <c r="AC67" s="142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</row>
    <row r="68" spans="1:51" x14ac:dyDescent="0.15">
      <c r="A68" s="131">
        <v>67</v>
      </c>
      <c r="B68" s="129" t="s">
        <v>5221</v>
      </c>
      <c r="C68" s="129" t="s">
        <v>1031</v>
      </c>
      <c r="D68" s="129" t="s">
        <v>1287</v>
      </c>
      <c r="E68" s="129" t="s">
        <v>1288</v>
      </c>
      <c r="F68" s="129" t="s">
        <v>1289</v>
      </c>
      <c r="G68" s="131" t="s">
        <v>168</v>
      </c>
      <c r="H68" s="129" t="s">
        <v>14454</v>
      </c>
      <c r="I68" s="129" t="s">
        <v>5087</v>
      </c>
      <c r="J68" s="129" t="s">
        <v>12261</v>
      </c>
      <c r="K68" s="129" t="s">
        <v>5220</v>
      </c>
      <c r="L68" s="131" t="str">
        <f t="shared" si="3"/>
        <v>山岡　龍輝 (2)</v>
      </c>
      <c r="M68" s="131" t="str">
        <f t="shared" si="4"/>
        <v>02</v>
      </c>
      <c r="N68" s="131" t="str">
        <f t="shared" si="5"/>
        <v>Ryuki YAMAOKA (02)</v>
      </c>
      <c r="O68" s="217" t="s">
        <v>6920</v>
      </c>
      <c r="S68" t="s">
        <v>411</v>
      </c>
      <c r="T68">
        <v>492413</v>
      </c>
      <c r="U68" t="s">
        <v>410</v>
      </c>
      <c r="Y68" s="130"/>
      <c r="Z68" s="130"/>
      <c r="AA68" s="130"/>
      <c r="AB68" s="130"/>
      <c r="AC68" s="142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</row>
    <row r="69" spans="1:51" x14ac:dyDescent="0.15">
      <c r="A69" s="131">
        <v>68</v>
      </c>
      <c r="B69" s="129" t="s">
        <v>5221</v>
      </c>
      <c r="C69" s="129" t="s">
        <v>1031</v>
      </c>
      <c r="D69" s="129" t="s">
        <v>1290</v>
      </c>
      <c r="E69" s="129" t="s">
        <v>1291</v>
      </c>
      <c r="F69" s="129" t="s">
        <v>1292</v>
      </c>
      <c r="G69" s="131" t="s">
        <v>168</v>
      </c>
      <c r="H69" s="129" t="s">
        <v>14447</v>
      </c>
      <c r="I69" s="129" t="s">
        <v>11354</v>
      </c>
      <c r="J69" s="129" t="s">
        <v>12262</v>
      </c>
      <c r="K69" s="129" t="s">
        <v>5220</v>
      </c>
      <c r="L69" s="131" t="str">
        <f t="shared" si="3"/>
        <v>佃　伊織 (2)</v>
      </c>
      <c r="M69" s="131" t="str">
        <f t="shared" si="4"/>
        <v>02</v>
      </c>
      <c r="N69" s="131" t="str">
        <f t="shared" si="5"/>
        <v>Iori TSUKUDA (02)</v>
      </c>
      <c r="O69" s="217" t="s">
        <v>6921</v>
      </c>
      <c r="S69" t="s">
        <v>323</v>
      </c>
      <c r="T69">
        <v>492430</v>
      </c>
      <c r="U69" t="s">
        <v>322</v>
      </c>
      <c r="Y69" s="130"/>
      <c r="Z69" s="130"/>
      <c r="AA69" s="130"/>
      <c r="AB69" s="130"/>
      <c r="AC69" s="142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</row>
    <row r="70" spans="1:51" x14ac:dyDescent="0.15">
      <c r="A70" s="131">
        <v>69</v>
      </c>
      <c r="B70" s="129" t="s">
        <v>5221</v>
      </c>
      <c r="C70" s="129" t="s">
        <v>1031</v>
      </c>
      <c r="D70" s="129" t="s">
        <v>1293</v>
      </c>
      <c r="E70" s="129" t="s">
        <v>1294</v>
      </c>
      <c r="F70" s="129" t="s">
        <v>1295</v>
      </c>
      <c r="G70" s="131" t="s">
        <v>168</v>
      </c>
      <c r="H70" s="129" t="s">
        <v>14447</v>
      </c>
      <c r="I70" s="129" t="s">
        <v>11355</v>
      </c>
      <c r="J70" s="129" t="s">
        <v>12263</v>
      </c>
      <c r="K70" s="129" t="s">
        <v>5220</v>
      </c>
      <c r="L70" s="131" t="str">
        <f t="shared" si="3"/>
        <v>荒堀　太一郎 (2)</v>
      </c>
      <c r="M70" s="131" t="str">
        <f t="shared" si="4"/>
        <v>01</v>
      </c>
      <c r="N70" s="131" t="str">
        <f t="shared" si="5"/>
        <v>Taichiro ARAHORI (01)</v>
      </c>
      <c r="O70" s="217" t="s">
        <v>6922</v>
      </c>
      <c r="S70" t="s">
        <v>377</v>
      </c>
      <c r="T70">
        <v>492440</v>
      </c>
      <c r="U70" t="s">
        <v>376</v>
      </c>
      <c r="Y70" s="130"/>
      <c r="Z70" s="130"/>
      <c r="AA70" s="130"/>
      <c r="AB70" s="130"/>
      <c r="AC70" s="142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</row>
    <row r="71" spans="1:51" x14ac:dyDescent="0.15">
      <c r="A71" s="131">
        <v>70</v>
      </c>
      <c r="B71" s="129" t="s">
        <v>5221</v>
      </c>
      <c r="C71" s="129" t="s">
        <v>1031</v>
      </c>
      <c r="D71" s="129" t="s">
        <v>1296</v>
      </c>
      <c r="E71" s="129" t="s">
        <v>531</v>
      </c>
      <c r="F71" s="129" t="s">
        <v>1297</v>
      </c>
      <c r="G71" s="131" t="s">
        <v>168</v>
      </c>
      <c r="H71" s="129" t="s">
        <v>14447</v>
      </c>
      <c r="I71" s="129" t="s">
        <v>5180</v>
      </c>
      <c r="J71" s="129" t="s">
        <v>5085</v>
      </c>
      <c r="K71" s="129" t="s">
        <v>5220</v>
      </c>
      <c r="L71" s="131" t="str">
        <f t="shared" si="3"/>
        <v>岡田　康平 (2)</v>
      </c>
      <c r="M71" s="131" t="str">
        <f t="shared" si="4"/>
        <v>01</v>
      </c>
      <c r="N71" s="131" t="str">
        <f t="shared" si="5"/>
        <v>Kohei OKADA (01)</v>
      </c>
      <c r="O71" s="217" t="s">
        <v>6923</v>
      </c>
      <c r="S71" t="s">
        <v>6845</v>
      </c>
      <c r="T71">
        <v>492476</v>
      </c>
      <c r="U71" t="s">
        <v>352</v>
      </c>
      <c r="Y71" s="130"/>
      <c r="Z71" s="130"/>
      <c r="AA71" s="130"/>
      <c r="AB71" s="130"/>
      <c r="AC71" s="142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</row>
    <row r="72" spans="1:51" x14ac:dyDescent="0.15">
      <c r="A72" s="131">
        <v>71</v>
      </c>
      <c r="B72" s="129" t="s">
        <v>5221</v>
      </c>
      <c r="C72" s="129" t="s">
        <v>1031</v>
      </c>
      <c r="D72" s="129" t="s">
        <v>1298</v>
      </c>
      <c r="E72" s="129" t="s">
        <v>1299</v>
      </c>
      <c r="F72" s="129" t="s">
        <v>1300</v>
      </c>
      <c r="G72" s="131" t="s">
        <v>168</v>
      </c>
      <c r="H72" s="129" t="s">
        <v>14447</v>
      </c>
      <c r="I72" s="129" t="s">
        <v>4865</v>
      </c>
      <c r="J72" s="129" t="s">
        <v>4922</v>
      </c>
      <c r="K72" s="129" t="s">
        <v>5220</v>
      </c>
      <c r="L72" s="131" t="str">
        <f t="shared" si="3"/>
        <v>田中　優樹 (2)</v>
      </c>
      <c r="M72" s="131" t="str">
        <f t="shared" si="4"/>
        <v>02</v>
      </c>
      <c r="N72" s="131" t="str">
        <f t="shared" si="5"/>
        <v>Yuki TANAKA (02)</v>
      </c>
      <c r="O72" s="217" t="s">
        <v>6924</v>
      </c>
      <c r="S72" t="s">
        <v>399</v>
      </c>
      <c r="T72">
        <v>492509</v>
      </c>
      <c r="U72" t="s">
        <v>398</v>
      </c>
      <c r="Y72" s="130"/>
      <c r="Z72" s="130"/>
      <c r="AA72" s="130"/>
      <c r="AB72" s="130"/>
      <c r="AC72" s="142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</row>
    <row r="73" spans="1:51" x14ac:dyDescent="0.15">
      <c r="A73" s="131">
        <v>72</v>
      </c>
      <c r="B73" s="129" t="s">
        <v>5221</v>
      </c>
      <c r="C73" s="129" t="s">
        <v>1031</v>
      </c>
      <c r="D73" s="129" t="s">
        <v>1301</v>
      </c>
      <c r="E73" s="129" t="s">
        <v>10348</v>
      </c>
      <c r="F73" s="129" t="s">
        <v>1302</v>
      </c>
      <c r="G73" s="131" t="s">
        <v>168</v>
      </c>
      <c r="H73" s="129" t="s">
        <v>14447</v>
      </c>
      <c r="I73" s="129" t="s">
        <v>11356</v>
      </c>
      <c r="J73" s="129" t="s">
        <v>4980</v>
      </c>
      <c r="K73" s="129" t="s">
        <v>5220</v>
      </c>
      <c r="L73" s="131" t="str">
        <f t="shared" si="3"/>
        <v>日隈　達也 (2)</v>
      </c>
      <c r="M73" s="131" t="str">
        <f t="shared" si="4"/>
        <v>01</v>
      </c>
      <c r="N73" s="131" t="str">
        <f t="shared" si="5"/>
        <v>Tatsuya HINO  (01)</v>
      </c>
      <c r="O73" s="217" t="s">
        <v>6925</v>
      </c>
      <c r="S73" t="s">
        <v>415</v>
      </c>
      <c r="T73">
        <v>492522</v>
      </c>
      <c r="U73" t="s">
        <v>414</v>
      </c>
      <c r="Y73" s="130"/>
      <c r="Z73" s="130"/>
      <c r="AA73" s="130"/>
      <c r="AB73" s="130"/>
      <c r="AC73" s="142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</row>
    <row r="74" spans="1:51" x14ac:dyDescent="0.15">
      <c r="A74" s="131">
        <v>73</v>
      </c>
      <c r="B74" s="129" t="s">
        <v>5221</v>
      </c>
      <c r="C74" s="129" t="s">
        <v>1031</v>
      </c>
      <c r="D74" s="129" t="s">
        <v>1303</v>
      </c>
      <c r="E74" s="129" t="s">
        <v>1304</v>
      </c>
      <c r="F74" s="129" t="s">
        <v>1305</v>
      </c>
      <c r="G74" s="131" t="s">
        <v>168</v>
      </c>
      <c r="H74" s="129" t="s">
        <v>14460</v>
      </c>
      <c r="I74" s="129" t="s">
        <v>4876</v>
      </c>
      <c r="J74" s="129" t="s">
        <v>12264</v>
      </c>
      <c r="K74" s="129" t="s">
        <v>5220</v>
      </c>
      <c r="L74" s="131" t="str">
        <f t="shared" si="3"/>
        <v>中村　徳寿 (2)</v>
      </c>
      <c r="M74" s="131" t="str">
        <f t="shared" si="4"/>
        <v>01</v>
      </c>
      <c r="N74" s="131" t="str">
        <f t="shared" si="5"/>
        <v>Tokuhisa NAKAMURA (01)</v>
      </c>
      <c r="O74" s="217" t="s">
        <v>6926</v>
      </c>
      <c r="S74" t="s">
        <v>303</v>
      </c>
      <c r="T74">
        <v>492523</v>
      </c>
      <c r="U74" t="s">
        <v>302</v>
      </c>
      <c r="Y74" s="130"/>
      <c r="Z74" s="130"/>
      <c r="AA74" s="130"/>
      <c r="AB74" s="130"/>
      <c r="AC74" s="142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</row>
    <row r="75" spans="1:51" x14ac:dyDescent="0.15">
      <c r="A75" s="131">
        <v>74</v>
      </c>
      <c r="B75" s="129" t="s">
        <v>5221</v>
      </c>
      <c r="C75" s="129" t="s">
        <v>1031</v>
      </c>
      <c r="D75" s="129" t="s">
        <v>1306</v>
      </c>
      <c r="E75" s="129" t="s">
        <v>1307</v>
      </c>
      <c r="F75" s="129" t="s">
        <v>1308</v>
      </c>
      <c r="G75" s="131" t="s">
        <v>168</v>
      </c>
      <c r="H75" s="129" t="s">
        <v>14447</v>
      </c>
      <c r="I75" s="129" t="s">
        <v>5045</v>
      </c>
      <c r="J75" s="129" t="s">
        <v>12265</v>
      </c>
      <c r="K75" s="129" t="s">
        <v>5220</v>
      </c>
      <c r="L75" s="131" t="str">
        <f t="shared" si="3"/>
        <v>小林　賢士郎 (2)</v>
      </c>
      <c r="M75" s="131" t="str">
        <f t="shared" si="4"/>
        <v>01</v>
      </c>
      <c r="N75" s="131" t="str">
        <f t="shared" si="5"/>
        <v>Kenshiro KOBAYASHI (01)</v>
      </c>
      <c r="O75" s="217" t="s">
        <v>6927</v>
      </c>
      <c r="S75" t="s">
        <v>403</v>
      </c>
      <c r="T75">
        <v>492526</v>
      </c>
      <c r="U75" t="s">
        <v>402</v>
      </c>
      <c r="Y75" s="130"/>
      <c r="Z75" s="130"/>
      <c r="AA75" s="130"/>
      <c r="AB75" s="130"/>
      <c r="AC75" s="142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</row>
    <row r="76" spans="1:51" x14ac:dyDescent="0.15">
      <c r="A76" s="131">
        <v>75</v>
      </c>
      <c r="B76" s="129" t="s">
        <v>5221</v>
      </c>
      <c r="C76" s="129" t="s">
        <v>1031</v>
      </c>
      <c r="D76" s="129" t="s">
        <v>1309</v>
      </c>
      <c r="E76" s="129" t="s">
        <v>1310</v>
      </c>
      <c r="F76" s="129" t="s">
        <v>1271</v>
      </c>
      <c r="G76" s="131" t="s">
        <v>168</v>
      </c>
      <c r="H76" s="129" t="s">
        <v>14448</v>
      </c>
      <c r="I76" s="129" t="s">
        <v>4858</v>
      </c>
      <c r="J76" s="129" t="s">
        <v>4853</v>
      </c>
      <c r="K76" s="129" t="s">
        <v>5220</v>
      </c>
      <c r="L76" s="131" t="str">
        <f t="shared" si="3"/>
        <v>清水　陸 (2)</v>
      </c>
      <c r="M76" s="131" t="str">
        <f t="shared" si="4"/>
        <v>01</v>
      </c>
      <c r="N76" s="131" t="str">
        <f t="shared" si="5"/>
        <v>Riku SHIMIZU (01)</v>
      </c>
      <c r="O76" s="217" t="s">
        <v>6928</v>
      </c>
      <c r="S76" t="s">
        <v>361</v>
      </c>
      <c r="T76">
        <v>492594</v>
      </c>
      <c r="U76" t="s">
        <v>360</v>
      </c>
      <c r="Y76" s="130"/>
      <c r="Z76" s="130"/>
      <c r="AA76" s="130"/>
      <c r="AB76" s="130"/>
      <c r="AC76" s="142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</row>
    <row r="77" spans="1:51" x14ac:dyDescent="0.15">
      <c r="A77" s="131">
        <v>76</v>
      </c>
      <c r="B77" s="129" t="s">
        <v>5221</v>
      </c>
      <c r="C77" s="129" t="s">
        <v>1031</v>
      </c>
      <c r="D77" s="129" t="s">
        <v>1311</v>
      </c>
      <c r="E77" s="129" t="s">
        <v>1312</v>
      </c>
      <c r="F77" s="129" t="s">
        <v>1313</v>
      </c>
      <c r="G77" s="131" t="s">
        <v>168</v>
      </c>
      <c r="H77" s="129" t="s">
        <v>11319</v>
      </c>
      <c r="I77" s="129" t="s">
        <v>11357</v>
      </c>
      <c r="J77" s="129" t="s">
        <v>12266</v>
      </c>
      <c r="K77" s="129" t="s">
        <v>5220</v>
      </c>
      <c r="L77" s="131" t="str">
        <f t="shared" si="3"/>
        <v>茨木　建伍 (2)</v>
      </c>
      <c r="M77" s="131" t="str">
        <f t="shared" si="4"/>
        <v>01</v>
      </c>
      <c r="N77" s="131" t="str">
        <f t="shared" si="5"/>
        <v>Kengo IBARAKI  (01)</v>
      </c>
      <c r="O77" s="217" t="s">
        <v>6929</v>
      </c>
      <c r="S77" t="s">
        <v>6846</v>
      </c>
      <c r="T77">
        <v>492604</v>
      </c>
      <c r="U77" t="s">
        <v>412</v>
      </c>
      <c r="Y77" s="130"/>
      <c r="Z77" s="130"/>
      <c r="AA77" s="130"/>
      <c r="AB77" s="130"/>
      <c r="AC77" s="142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</row>
    <row r="78" spans="1:51" x14ac:dyDescent="0.15">
      <c r="A78" s="131">
        <v>77</v>
      </c>
      <c r="B78" s="129" t="s">
        <v>5221</v>
      </c>
      <c r="C78" s="129" t="s">
        <v>1031</v>
      </c>
      <c r="D78" s="129" t="s">
        <v>9603</v>
      </c>
      <c r="E78" s="129" t="s">
        <v>1314</v>
      </c>
      <c r="F78" s="129" t="s">
        <v>1315</v>
      </c>
      <c r="G78" s="131" t="s">
        <v>168</v>
      </c>
      <c r="H78" s="129" t="s">
        <v>14447</v>
      </c>
      <c r="I78" s="129" t="s">
        <v>5058</v>
      </c>
      <c r="J78" s="129" t="s">
        <v>12267</v>
      </c>
      <c r="K78" s="129" t="s">
        <v>5220</v>
      </c>
      <c r="L78" s="131" t="str">
        <f t="shared" si="3"/>
        <v>斎藤　翔也 (2)</v>
      </c>
      <c r="M78" s="131" t="str">
        <f t="shared" si="4"/>
        <v>02</v>
      </c>
      <c r="N78" s="131" t="str">
        <f t="shared" si="5"/>
        <v>Shoya SAITO (02)</v>
      </c>
      <c r="O78" s="217" t="s">
        <v>6930</v>
      </c>
      <c r="S78" t="s">
        <v>379</v>
      </c>
      <c r="T78">
        <v>492614</v>
      </c>
      <c r="U78" t="s">
        <v>6847</v>
      </c>
      <c r="Y78" s="130"/>
      <c r="Z78" s="130"/>
      <c r="AA78" s="130"/>
      <c r="AB78" s="130"/>
      <c r="AC78" s="142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</row>
    <row r="79" spans="1:51" x14ac:dyDescent="0.15">
      <c r="A79" s="131">
        <v>78</v>
      </c>
      <c r="B79" s="129" t="s">
        <v>5221</v>
      </c>
      <c r="C79" s="129" t="s">
        <v>1031</v>
      </c>
      <c r="D79" s="129" t="s">
        <v>1316</v>
      </c>
      <c r="E79" s="129" t="s">
        <v>1317</v>
      </c>
      <c r="F79" s="129" t="s">
        <v>1318</v>
      </c>
      <c r="G79" s="131" t="s">
        <v>168</v>
      </c>
      <c r="H79" s="129" t="s">
        <v>14447</v>
      </c>
      <c r="I79" s="129" t="s">
        <v>11358</v>
      </c>
      <c r="J79" s="129" t="s">
        <v>12268</v>
      </c>
      <c r="K79" s="129" t="s">
        <v>5220</v>
      </c>
      <c r="L79" s="131" t="str">
        <f t="shared" si="3"/>
        <v>金谷　泰明 (2)</v>
      </c>
      <c r="M79" s="131" t="str">
        <f t="shared" si="4"/>
        <v>01</v>
      </c>
      <c r="N79" s="131" t="str">
        <f t="shared" si="5"/>
        <v>Yasuaki KANAYA (01)</v>
      </c>
      <c r="O79" s="217" t="s">
        <v>6931</v>
      </c>
      <c r="S79" t="s">
        <v>6848</v>
      </c>
      <c r="T79">
        <v>492197</v>
      </c>
      <c r="U79" t="s">
        <v>6849</v>
      </c>
      <c r="Y79" s="130"/>
      <c r="Z79" s="130"/>
      <c r="AA79" s="130"/>
      <c r="AB79" s="130"/>
      <c r="AC79" s="142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</row>
    <row r="80" spans="1:51" x14ac:dyDescent="0.15">
      <c r="A80" s="131">
        <v>79</v>
      </c>
      <c r="B80" s="129" t="s">
        <v>5221</v>
      </c>
      <c r="C80" s="129" t="s">
        <v>1031</v>
      </c>
      <c r="D80" s="129" t="s">
        <v>4259</v>
      </c>
      <c r="E80" s="129" t="s">
        <v>4260</v>
      </c>
      <c r="F80" s="129" t="s">
        <v>2247</v>
      </c>
      <c r="G80" s="131" t="s">
        <v>168</v>
      </c>
      <c r="H80" s="129" t="s">
        <v>14447</v>
      </c>
      <c r="I80" s="129" t="s">
        <v>4921</v>
      </c>
      <c r="J80" s="129" t="s">
        <v>4922</v>
      </c>
      <c r="K80" s="129" t="s">
        <v>5220</v>
      </c>
      <c r="L80" s="131" t="str">
        <f t="shared" si="3"/>
        <v>安田　悠生 (2)</v>
      </c>
      <c r="M80" s="131" t="str">
        <f t="shared" si="4"/>
        <v>01</v>
      </c>
      <c r="N80" s="131" t="str">
        <f t="shared" si="5"/>
        <v>Yuki YASUDA (01)</v>
      </c>
      <c r="O80" s="217" t="s">
        <v>6932</v>
      </c>
      <c r="S80" t="s">
        <v>6850</v>
      </c>
      <c r="T80">
        <v>492578</v>
      </c>
      <c r="U80" t="s">
        <v>6851</v>
      </c>
      <c r="Y80" s="130"/>
      <c r="Z80" s="130"/>
      <c r="AA80" s="130"/>
      <c r="AB80" s="130"/>
      <c r="AC80" s="142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</row>
    <row r="81" spans="1:51" x14ac:dyDescent="0.15">
      <c r="A81" s="140">
        <v>80</v>
      </c>
      <c r="B81" s="129" t="s">
        <v>5221</v>
      </c>
      <c r="C81" s="129" t="s">
        <v>1031</v>
      </c>
      <c r="D81" s="129" t="s">
        <v>4261</v>
      </c>
      <c r="E81" s="129" t="s">
        <v>4262</v>
      </c>
      <c r="F81" s="129" t="s">
        <v>3713</v>
      </c>
      <c r="G81" s="131" t="s">
        <v>168</v>
      </c>
      <c r="H81" s="129" t="s">
        <v>14447</v>
      </c>
      <c r="I81" s="129" t="s">
        <v>4923</v>
      </c>
      <c r="J81" s="129" t="s">
        <v>4924</v>
      </c>
      <c r="K81" s="129" t="s">
        <v>5220</v>
      </c>
      <c r="L81" s="131" t="str">
        <f t="shared" si="3"/>
        <v>吉崎　舜 (2)</v>
      </c>
      <c r="M81" s="131" t="str">
        <f t="shared" si="4"/>
        <v>01</v>
      </c>
      <c r="N81" s="131" t="str">
        <f t="shared" si="5"/>
        <v>Shun YOSHIZAKI (01)</v>
      </c>
      <c r="O81" s="217" t="s">
        <v>6933</v>
      </c>
      <c r="S81" t="s">
        <v>9178</v>
      </c>
      <c r="T81" s="133">
        <v>400991</v>
      </c>
      <c r="U81" t="s">
        <v>9179</v>
      </c>
      <c r="Y81" s="130"/>
      <c r="Z81" s="130"/>
      <c r="AA81" s="130"/>
      <c r="AB81" s="130"/>
      <c r="AC81" s="142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</row>
    <row r="82" spans="1:51" x14ac:dyDescent="0.15">
      <c r="A82" s="131">
        <v>81</v>
      </c>
      <c r="B82" s="129" t="s">
        <v>5221</v>
      </c>
      <c r="C82" s="129" t="s">
        <v>1031</v>
      </c>
      <c r="D82" s="129" t="s">
        <v>4263</v>
      </c>
      <c r="E82" s="129" t="s">
        <v>4264</v>
      </c>
      <c r="F82" s="129" t="s">
        <v>3685</v>
      </c>
      <c r="G82" s="131" t="s">
        <v>168</v>
      </c>
      <c r="H82" s="129" t="s">
        <v>14447</v>
      </c>
      <c r="I82" s="129" t="s">
        <v>4925</v>
      </c>
      <c r="J82" s="129" t="s">
        <v>4879</v>
      </c>
      <c r="K82" s="129" t="s">
        <v>5220</v>
      </c>
      <c r="L82" s="131" t="str">
        <f t="shared" si="3"/>
        <v>守屋　和希 (2)</v>
      </c>
      <c r="M82" s="131" t="str">
        <f t="shared" si="4"/>
        <v>01</v>
      </c>
      <c r="N82" s="131" t="str">
        <f t="shared" si="5"/>
        <v>Kazuki MORIYA (01)</v>
      </c>
      <c r="O82" s="217" t="s">
        <v>6934</v>
      </c>
      <c r="S82" t="s">
        <v>9324</v>
      </c>
      <c r="U82" t="s">
        <v>9325</v>
      </c>
      <c r="Y82" s="130"/>
      <c r="Z82" s="130"/>
      <c r="AA82" s="130"/>
      <c r="AB82" s="130"/>
      <c r="AC82" s="142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</row>
    <row r="83" spans="1:51" x14ac:dyDescent="0.15">
      <c r="A83" s="131">
        <v>82</v>
      </c>
      <c r="B83" s="129" t="s">
        <v>5221</v>
      </c>
      <c r="C83" s="129" t="s">
        <v>1031</v>
      </c>
      <c r="D83" s="129" t="s">
        <v>4265</v>
      </c>
      <c r="E83" s="129" t="s">
        <v>4266</v>
      </c>
      <c r="F83" s="129" t="s">
        <v>3617</v>
      </c>
      <c r="G83" s="131" t="s">
        <v>168</v>
      </c>
      <c r="H83" s="129" t="s">
        <v>14447</v>
      </c>
      <c r="I83" s="129" t="s">
        <v>4926</v>
      </c>
      <c r="J83" s="129" t="s">
        <v>4900</v>
      </c>
      <c r="K83" s="129" t="s">
        <v>5220</v>
      </c>
      <c r="L83" s="131" t="str">
        <f t="shared" si="3"/>
        <v>岡本　直也 (2)</v>
      </c>
      <c r="M83" s="131" t="str">
        <f t="shared" si="4"/>
        <v>01</v>
      </c>
      <c r="N83" s="131" t="str">
        <f t="shared" si="5"/>
        <v>Naoya OKAMOTO (01)</v>
      </c>
      <c r="O83" s="217" t="s">
        <v>6935</v>
      </c>
      <c r="Y83" s="130"/>
      <c r="Z83" s="130"/>
      <c r="AA83" s="130"/>
      <c r="AB83" s="130"/>
      <c r="AC83" s="142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</row>
    <row r="84" spans="1:51" x14ac:dyDescent="0.15">
      <c r="A84" s="131">
        <v>83</v>
      </c>
      <c r="B84" s="129" t="s">
        <v>5221</v>
      </c>
      <c r="C84" s="129" t="s">
        <v>1031</v>
      </c>
      <c r="D84" s="129" t="s">
        <v>4267</v>
      </c>
      <c r="E84" s="129" t="s">
        <v>4268</v>
      </c>
      <c r="F84" s="129" t="s">
        <v>4269</v>
      </c>
      <c r="G84" s="131" t="s">
        <v>168</v>
      </c>
      <c r="H84" s="129" t="s">
        <v>11319</v>
      </c>
      <c r="I84" s="129" t="s">
        <v>4927</v>
      </c>
      <c r="J84" s="129" t="s">
        <v>4928</v>
      </c>
      <c r="K84" s="129" t="s">
        <v>5220</v>
      </c>
      <c r="L84" s="131" t="str">
        <f t="shared" si="3"/>
        <v>黒江　莞介 (2)</v>
      </c>
      <c r="M84" s="131" t="str">
        <f t="shared" si="4"/>
        <v>01</v>
      </c>
      <c r="N84" s="131" t="str">
        <f t="shared" si="5"/>
        <v>Kansuke KUROE (01)</v>
      </c>
      <c r="O84" s="217" t="s">
        <v>6936</v>
      </c>
      <c r="Y84" s="130"/>
      <c r="Z84" s="130"/>
      <c r="AA84" s="130"/>
      <c r="AB84" s="130"/>
      <c r="AC84" s="142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</row>
    <row r="85" spans="1:51" x14ac:dyDescent="0.15">
      <c r="A85" s="131">
        <v>84</v>
      </c>
      <c r="B85" s="129" t="s">
        <v>5221</v>
      </c>
      <c r="C85" s="129" t="s">
        <v>1031</v>
      </c>
      <c r="D85" s="129" t="s">
        <v>4270</v>
      </c>
      <c r="E85" s="129" t="s">
        <v>4271</v>
      </c>
      <c r="F85" s="129" t="s">
        <v>3690</v>
      </c>
      <c r="G85" s="131" t="s">
        <v>168</v>
      </c>
      <c r="H85" s="129" t="s">
        <v>14447</v>
      </c>
      <c r="I85" s="129" t="s">
        <v>4929</v>
      </c>
      <c r="J85" s="129" t="s">
        <v>12269</v>
      </c>
      <c r="K85" s="129" t="s">
        <v>5220</v>
      </c>
      <c r="L85" s="131" t="str">
        <f t="shared" si="3"/>
        <v>小島　拓人 (2)</v>
      </c>
      <c r="M85" s="131" t="str">
        <f t="shared" si="4"/>
        <v>01</v>
      </c>
      <c r="N85" s="131" t="str">
        <f t="shared" si="5"/>
        <v>Takuto  OJIMA (01)</v>
      </c>
      <c r="O85" s="217" t="s">
        <v>6937</v>
      </c>
      <c r="Y85" s="130"/>
      <c r="Z85" s="130"/>
      <c r="AA85" s="130"/>
      <c r="AB85" s="130"/>
      <c r="AC85" s="142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</row>
    <row r="86" spans="1:51" x14ac:dyDescent="0.15">
      <c r="A86" s="131">
        <v>85</v>
      </c>
      <c r="B86" s="129" t="s">
        <v>5221</v>
      </c>
      <c r="C86" s="129" t="s">
        <v>1031</v>
      </c>
      <c r="D86" s="129" t="s">
        <v>4272</v>
      </c>
      <c r="E86" s="129" t="s">
        <v>4273</v>
      </c>
      <c r="F86" s="129" t="s">
        <v>4274</v>
      </c>
      <c r="G86" s="131" t="s">
        <v>168</v>
      </c>
      <c r="H86" s="129" t="s">
        <v>14447</v>
      </c>
      <c r="I86" s="129" t="s">
        <v>4931</v>
      </c>
      <c r="J86" s="129" t="s">
        <v>4932</v>
      </c>
      <c r="K86" s="129" t="s">
        <v>5220</v>
      </c>
      <c r="L86" s="131" t="str">
        <f t="shared" si="3"/>
        <v>小島　爽 (2)</v>
      </c>
      <c r="M86" s="131" t="str">
        <f t="shared" si="4"/>
        <v>01</v>
      </c>
      <c r="N86" s="131" t="str">
        <f t="shared" si="5"/>
        <v>So KOJIMA (01)</v>
      </c>
      <c r="O86" s="217" t="s">
        <v>6938</v>
      </c>
      <c r="Y86" s="130"/>
      <c r="Z86" s="130"/>
      <c r="AA86" s="130"/>
      <c r="AB86" s="130"/>
      <c r="AC86" s="142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</row>
    <row r="87" spans="1:51" x14ac:dyDescent="0.15">
      <c r="A87" s="131">
        <v>86</v>
      </c>
      <c r="B87" s="129" t="s">
        <v>5221</v>
      </c>
      <c r="C87" s="129" t="s">
        <v>1031</v>
      </c>
      <c r="D87" s="129" t="s">
        <v>4275</v>
      </c>
      <c r="E87" s="129" t="s">
        <v>4276</v>
      </c>
      <c r="F87" s="129" t="s">
        <v>4277</v>
      </c>
      <c r="G87" s="131" t="s">
        <v>168</v>
      </c>
      <c r="H87" s="129" t="s">
        <v>14447</v>
      </c>
      <c r="I87" s="129" t="s">
        <v>4933</v>
      </c>
      <c r="J87" s="129" t="s">
        <v>4934</v>
      </c>
      <c r="K87" s="129" t="s">
        <v>5220</v>
      </c>
      <c r="L87" s="131" t="str">
        <f t="shared" si="3"/>
        <v>石井　陸登 (2)</v>
      </c>
      <c r="M87" s="131" t="str">
        <f t="shared" si="4"/>
        <v>01</v>
      </c>
      <c r="N87" s="131" t="str">
        <f t="shared" si="5"/>
        <v>Rikuto ISHII (01)</v>
      </c>
      <c r="O87" s="217" t="s">
        <v>6939</v>
      </c>
      <c r="Y87" s="130"/>
      <c r="Z87" s="130"/>
      <c r="AA87" s="130"/>
      <c r="AB87" s="130"/>
      <c r="AC87" s="142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</row>
    <row r="88" spans="1:51" x14ac:dyDescent="0.15">
      <c r="A88" s="131">
        <v>87</v>
      </c>
      <c r="B88" s="129" t="s">
        <v>5221</v>
      </c>
      <c r="C88" s="129" t="s">
        <v>1031</v>
      </c>
      <c r="D88" s="129" t="s">
        <v>4278</v>
      </c>
      <c r="E88" s="129" t="s">
        <v>4279</v>
      </c>
      <c r="F88" s="129" t="s">
        <v>4280</v>
      </c>
      <c r="G88" s="131" t="s">
        <v>168</v>
      </c>
      <c r="H88" s="129" t="s">
        <v>14447</v>
      </c>
      <c r="I88" s="129" t="s">
        <v>4935</v>
      </c>
      <c r="J88" s="129" t="s">
        <v>4936</v>
      </c>
      <c r="K88" s="129" t="s">
        <v>5220</v>
      </c>
      <c r="L88" s="131" t="str">
        <f t="shared" si="3"/>
        <v>仲田　圭吾 (2)</v>
      </c>
      <c r="M88" s="131" t="str">
        <f t="shared" si="4"/>
        <v>01</v>
      </c>
      <c r="N88" s="131" t="str">
        <f t="shared" si="5"/>
        <v>Keigo NAKATA (01)</v>
      </c>
      <c r="O88" s="217" t="s">
        <v>6940</v>
      </c>
      <c r="Y88" s="130"/>
      <c r="Z88" s="130"/>
      <c r="AA88" s="130"/>
      <c r="AB88" s="130"/>
      <c r="AC88" s="142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</row>
    <row r="89" spans="1:51" x14ac:dyDescent="0.15">
      <c r="A89" s="131">
        <v>88</v>
      </c>
      <c r="B89" s="129" t="s">
        <v>5221</v>
      </c>
      <c r="C89" s="129" t="s">
        <v>1031</v>
      </c>
      <c r="D89" s="129" t="s">
        <v>4281</v>
      </c>
      <c r="E89" s="129" t="s">
        <v>4282</v>
      </c>
      <c r="F89" s="129" t="s">
        <v>4283</v>
      </c>
      <c r="G89" s="131" t="s">
        <v>168</v>
      </c>
      <c r="H89" s="129" t="s">
        <v>14471</v>
      </c>
      <c r="I89" s="129" t="s">
        <v>4937</v>
      </c>
      <c r="J89" s="129" t="s">
        <v>4938</v>
      </c>
      <c r="K89" s="129" t="s">
        <v>5220</v>
      </c>
      <c r="L89" s="131" t="str">
        <f t="shared" si="3"/>
        <v>藤山　凌吾 (2)</v>
      </c>
      <c r="M89" s="131" t="str">
        <f t="shared" si="4"/>
        <v>01</v>
      </c>
      <c r="N89" s="131" t="str">
        <f t="shared" si="5"/>
        <v>Ryogo FUJIYAMA (01)</v>
      </c>
      <c r="O89" s="217" t="s">
        <v>6941</v>
      </c>
      <c r="Y89" s="130"/>
      <c r="Z89" s="130"/>
      <c r="AA89" s="130"/>
      <c r="AB89" s="130"/>
      <c r="AC89" s="142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</row>
    <row r="90" spans="1:51" x14ac:dyDescent="0.15">
      <c r="A90" s="131">
        <v>89</v>
      </c>
      <c r="B90" s="129" t="s">
        <v>5221</v>
      </c>
      <c r="C90" s="129" t="s">
        <v>1031</v>
      </c>
      <c r="D90" s="129" t="s">
        <v>4284</v>
      </c>
      <c r="E90" s="129" t="s">
        <v>4285</v>
      </c>
      <c r="F90" s="129" t="s">
        <v>4286</v>
      </c>
      <c r="G90" s="131" t="s">
        <v>168</v>
      </c>
      <c r="H90" s="129" t="s">
        <v>14451</v>
      </c>
      <c r="I90" s="129" t="s">
        <v>4939</v>
      </c>
      <c r="J90" s="129" t="s">
        <v>4873</v>
      </c>
      <c r="K90" s="129" t="s">
        <v>5220</v>
      </c>
      <c r="L90" s="131" t="str">
        <f t="shared" si="3"/>
        <v>武内　秀斗 (2)</v>
      </c>
      <c r="M90" s="131" t="str">
        <f t="shared" si="4"/>
        <v>02</v>
      </c>
      <c r="N90" s="131" t="str">
        <f t="shared" si="5"/>
        <v>Shuto TAKEUCHI (02)</v>
      </c>
      <c r="O90" s="217" t="s">
        <v>6942</v>
      </c>
      <c r="Y90" s="130"/>
      <c r="Z90" s="130"/>
      <c r="AA90" s="130"/>
      <c r="AB90" s="130"/>
      <c r="AC90" s="142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</row>
    <row r="91" spans="1:51" x14ac:dyDescent="0.15">
      <c r="A91" s="131">
        <v>90</v>
      </c>
      <c r="B91" s="129" t="s">
        <v>5221</v>
      </c>
      <c r="C91" s="129" t="s">
        <v>1031</v>
      </c>
      <c r="D91" s="129" t="s">
        <v>4287</v>
      </c>
      <c r="E91" s="129" t="s">
        <v>4288</v>
      </c>
      <c r="F91" s="129" t="s">
        <v>2773</v>
      </c>
      <c r="G91" s="131" t="s">
        <v>168</v>
      </c>
      <c r="H91" s="129" t="s">
        <v>14447</v>
      </c>
      <c r="I91" s="129" t="s">
        <v>4856</v>
      </c>
      <c r="J91" s="129" t="s">
        <v>4940</v>
      </c>
      <c r="K91" s="129" t="s">
        <v>5220</v>
      </c>
      <c r="L91" s="131" t="str">
        <f t="shared" si="3"/>
        <v>佐藤　良祐 (2)</v>
      </c>
      <c r="M91" s="131" t="str">
        <f t="shared" si="4"/>
        <v>01</v>
      </c>
      <c r="N91" s="131" t="str">
        <f t="shared" si="5"/>
        <v>Ryosuke SATO (01)</v>
      </c>
      <c r="O91" s="217" t="s">
        <v>6943</v>
      </c>
      <c r="Y91" s="130"/>
      <c r="Z91" s="130"/>
      <c r="AA91" s="130"/>
      <c r="AB91" s="130"/>
      <c r="AC91" s="142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</row>
    <row r="92" spans="1:51" x14ac:dyDescent="0.15">
      <c r="A92" s="131">
        <v>91</v>
      </c>
      <c r="B92" s="129" t="s">
        <v>5221</v>
      </c>
      <c r="C92" s="129" t="s">
        <v>1031</v>
      </c>
      <c r="D92" s="129" t="s">
        <v>4289</v>
      </c>
      <c r="E92" s="129" t="s">
        <v>4290</v>
      </c>
      <c r="F92" s="129" t="s">
        <v>2380</v>
      </c>
      <c r="G92" s="131" t="s">
        <v>168</v>
      </c>
      <c r="H92" s="129" t="s">
        <v>14463</v>
      </c>
      <c r="I92" s="129" t="s">
        <v>4941</v>
      </c>
      <c r="J92" s="129" t="s">
        <v>4942</v>
      </c>
      <c r="K92" s="129" t="s">
        <v>5220</v>
      </c>
      <c r="L92" s="131" t="str">
        <f t="shared" si="3"/>
        <v>荻野　虎太郎 (2)</v>
      </c>
      <c r="M92" s="131" t="str">
        <f t="shared" si="4"/>
        <v>01</v>
      </c>
      <c r="N92" s="131" t="str">
        <f t="shared" si="5"/>
        <v>Kotaro OGINO (01)</v>
      </c>
      <c r="O92" s="217" t="s">
        <v>6944</v>
      </c>
      <c r="Y92" s="130"/>
      <c r="Z92" s="130"/>
      <c r="AA92" s="130"/>
      <c r="AB92" s="130"/>
      <c r="AC92" s="142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</row>
    <row r="93" spans="1:51" x14ac:dyDescent="0.15">
      <c r="A93" s="131">
        <v>92</v>
      </c>
      <c r="B93" s="129" t="s">
        <v>5221</v>
      </c>
      <c r="C93" s="129" t="s">
        <v>1031</v>
      </c>
      <c r="D93" s="129" t="s">
        <v>4291</v>
      </c>
      <c r="E93" s="129" t="s">
        <v>4292</v>
      </c>
      <c r="F93" s="129" t="s">
        <v>1770</v>
      </c>
      <c r="G93" s="131" t="s">
        <v>168</v>
      </c>
      <c r="H93" s="129" t="s">
        <v>14450</v>
      </c>
      <c r="I93" s="129" t="s">
        <v>4943</v>
      </c>
      <c r="J93" s="129" t="s">
        <v>4885</v>
      </c>
      <c r="K93" s="129" t="s">
        <v>5220</v>
      </c>
      <c r="L93" s="131" t="str">
        <f t="shared" si="3"/>
        <v>柴田　悠馬 (2)</v>
      </c>
      <c r="M93" s="131" t="str">
        <f t="shared" si="4"/>
        <v>00</v>
      </c>
      <c r="N93" s="131" t="str">
        <f t="shared" si="5"/>
        <v>Yuma SHIBATA (00)</v>
      </c>
      <c r="O93" s="217" t="s">
        <v>6945</v>
      </c>
      <c r="Y93" s="130"/>
      <c r="Z93" s="130"/>
      <c r="AA93" s="130"/>
      <c r="AB93" s="130"/>
      <c r="AC93" s="142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</row>
    <row r="94" spans="1:51" x14ac:dyDescent="0.15">
      <c r="A94" s="131">
        <v>93</v>
      </c>
      <c r="B94" s="129" t="s">
        <v>5221</v>
      </c>
      <c r="C94" s="129" t="s">
        <v>1031</v>
      </c>
      <c r="D94" s="129" t="s">
        <v>9604</v>
      </c>
      <c r="E94" s="129" t="s">
        <v>4293</v>
      </c>
      <c r="F94" s="129" t="s">
        <v>4294</v>
      </c>
      <c r="G94" s="131" t="s">
        <v>168</v>
      </c>
      <c r="H94" s="129" t="s">
        <v>11318</v>
      </c>
      <c r="I94" s="129" t="s">
        <v>4944</v>
      </c>
      <c r="J94" s="129" t="s">
        <v>4942</v>
      </c>
      <c r="K94" s="129" t="s">
        <v>5220</v>
      </c>
      <c r="L94" s="131" t="str">
        <f t="shared" si="3"/>
        <v>高田　皓太郎 (2)</v>
      </c>
      <c r="M94" s="131" t="str">
        <f t="shared" si="4"/>
        <v>01</v>
      </c>
      <c r="N94" s="131" t="str">
        <f t="shared" si="5"/>
        <v>Kotaro TAKADA (01)</v>
      </c>
      <c r="O94" s="217" t="s">
        <v>6946</v>
      </c>
      <c r="Y94" s="130"/>
      <c r="Z94" s="130"/>
      <c r="AA94" s="130"/>
      <c r="AB94" s="130"/>
      <c r="AC94" s="142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</row>
    <row r="95" spans="1:51" x14ac:dyDescent="0.15">
      <c r="A95" s="131">
        <v>94</v>
      </c>
      <c r="B95" s="129" t="s">
        <v>5221</v>
      </c>
      <c r="C95" s="129" t="s">
        <v>1031</v>
      </c>
      <c r="D95" s="129" t="s">
        <v>9374</v>
      </c>
      <c r="E95" s="129" t="s">
        <v>9428</v>
      </c>
      <c r="F95" s="129" t="s">
        <v>9438</v>
      </c>
      <c r="G95" s="131" t="s">
        <v>168</v>
      </c>
      <c r="H95" s="129" t="s">
        <v>14447</v>
      </c>
      <c r="I95" s="129" t="s">
        <v>5180</v>
      </c>
      <c r="J95" s="129" t="s">
        <v>9499</v>
      </c>
      <c r="K95" s="129" t="s">
        <v>5220</v>
      </c>
      <c r="L95" s="131" t="str">
        <f t="shared" si="3"/>
        <v>岡田　有音 (2)</v>
      </c>
      <c r="M95" s="131" t="str">
        <f t="shared" si="4"/>
        <v>02</v>
      </c>
      <c r="N95" s="131" t="str">
        <f t="shared" si="5"/>
        <v>Aruto OKADA (02)</v>
      </c>
      <c r="O95" s="217" t="s">
        <v>6947</v>
      </c>
      <c r="Y95" s="130"/>
      <c r="Z95" s="130"/>
      <c r="AA95" s="130"/>
      <c r="AB95" s="130"/>
      <c r="AC95" s="142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</row>
    <row r="96" spans="1:51" x14ac:dyDescent="0.15">
      <c r="A96" s="131">
        <v>95</v>
      </c>
      <c r="B96" s="129" t="s">
        <v>5221</v>
      </c>
      <c r="C96" s="129" t="s">
        <v>1031</v>
      </c>
      <c r="D96" s="129" t="s">
        <v>9605</v>
      </c>
      <c r="E96" s="129" t="s">
        <v>10349</v>
      </c>
      <c r="F96" s="129" t="s">
        <v>4505</v>
      </c>
      <c r="G96" s="131" t="s">
        <v>168</v>
      </c>
      <c r="H96" s="129" t="s">
        <v>11319</v>
      </c>
      <c r="I96" s="129" t="s">
        <v>5067</v>
      </c>
      <c r="J96" s="129" t="s">
        <v>12270</v>
      </c>
      <c r="K96" s="129" t="s">
        <v>5220</v>
      </c>
      <c r="L96" s="131" t="str">
        <f t="shared" si="3"/>
        <v>林　昇 (2)</v>
      </c>
      <c r="M96" s="131" t="str">
        <f t="shared" si="4"/>
        <v>01</v>
      </c>
      <c r="N96" s="131" t="str">
        <f t="shared" si="5"/>
        <v>Noboru HAYASHI (01)</v>
      </c>
      <c r="O96" s="217" t="s">
        <v>6948</v>
      </c>
      <c r="Y96" s="130"/>
      <c r="Z96" s="130"/>
      <c r="AA96" s="130"/>
      <c r="AB96" s="130"/>
      <c r="AC96" s="142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</row>
    <row r="97" spans="1:51" x14ac:dyDescent="0.15">
      <c r="A97" s="131">
        <v>96</v>
      </c>
      <c r="B97" s="129" t="s">
        <v>5221</v>
      </c>
      <c r="C97" s="129" t="s">
        <v>1031</v>
      </c>
      <c r="D97" s="129" t="s">
        <v>9606</v>
      </c>
      <c r="E97" s="129" t="s">
        <v>10350</v>
      </c>
      <c r="F97" s="129" t="s">
        <v>3710</v>
      </c>
      <c r="G97" s="131" t="s">
        <v>168</v>
      </c>
      <c r="H97" s="129" t="s">
        <v>11319</v>
      </c>
      <c r="I97" s="129" t="s">
        <v>11359</v>
      </c>
      <c r="J97" s="129" t="s">
        <v>4885</v>
      </c>
      <c r="K97" s="129" t="s">
        <v>5220</v>
      </c>
      <c r="L97" s="131" t="str">
        <f t="shared" si="3"/>
        <v>井渕　優馬 (2)</v>
      </c>
      <c r="M97" s="131" t="str">
        <f t="shared" si="4"/>
        <v>01</v>
      </c>
      <c r="N97" s="131" t="str">
        <f t="shared" si="5"/>
        <v>Yuma IBUCHI (01)</v>
      </c>
      <c r="O97" s="217" t="s">
        <v>6949</v>
      </c>
      <c r="Y97" s="130"/>
      <c r="Z97" s="130"/>
      <c r="AA97" s="130"/>
      <c r="AB97" s="130"/>
      <c r="AC97" s="142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</row>
    <row r="98" spans="1:51" x14ac:dyDescent="0.15">
      <c r="A98" s="131">
        <v>97</v>
      </c>
      <c r="B98" s="129" t="s">
        <v>5221</v>
      </c>
      <c r="C98" s="129" t="s">
        <v>1031</v>
      </c>
      <c r="D98" s="129" t="s">
        <v>9607</v>
      </c>
      <c r="E98" s="129" t="s">
        <v>10351</v>
      </c>
      <c r="F98" s="129" t="s">
        <v>11008</v>
      </c>
      <c r="G98" s="131" t="s">
        <v>173</v>
      </c>
      <c r="H98" s="129" t="s">
        <v>14457</v>
      </c>
      <c r="I98" s="129" t="s">
        <v>9236</v>
      </c>
      <c r="J98" s="129" t="s">
        <v>4867</v>
      </c>
      <c r="K98" s="129" t="s">
        <v>5220</v>
      </c>
      <c r="L98" s="131" t="str">
        <f t="shared" si="3"/>
        <v>中谷　賢太朗 (1)</v>
      </c>
      <c r="M98" s="131" t="str">
        <f t="shared" si="4"/>
        <v>02</v>
      </c>
      <c r="N98" s="131" t="str">
        <f t="shared" si="5"/>
        <v>Kentaro NAKATANI (02)</v>
      </c>
      <c r="O98" s="217" t="s">
        <v>6950</v>
      </c>
      <c r="Y98" s="130"/>
      <c r="Z98" s="130"/>
      <c r="AA98" s="130"/>
      <c r="AB98" s="130"/>
      <c r="AC98" s="142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</row>
    <row r="99" spans="1:51" x14ac:dyDescent="0.15">
      <c r="A99" s="131">
        <v>98</v>
      </c>
      <c r="B99" s="129" t="s">
        <v>5221</v>
      </c>
      <c r="C99" s="129" t="s">
        <v>1031</v>
      </c>
      <c r="D99" s="129" t="s">
        <v>9608</v>
      </c>
      <c r="E99" s="129" t="s">
        <v>10352</v>
      </c>
      <c r="F99" s="129" t="s">
        <v>11009</v>
      </c>
      <c r="G99" s="131" t="s">
        <v>173</v>
      </c>
      <c r="H99" s="129" t="s">
        <v>11319</v>
      </c>
      <c r="I99" s="129" t="s">
        <v>11360</v>
      </c>
      <c r="J99" s="129" t="s">
        <v>12271</v>
      </c>
      <c r="K99" s="129" t="s">
        <v>5220</v>
      </c>
      <c r="L99" s="131" t="str">
        <f t="shared" si="3"/>
        <v>首藤　大 (1)</v>
      </c>
      <c r="M99" s="131" t="str">
        <f t="shared" si="4"/>
        <v>02</v>
      </c>
      <c r="N99" s="131" t="str">
        <f t="shared" si="5"/>
        <v>Dai SUTO (02)</v>
      </c>
      <c r="O99" s="217" t="s">
        <v>6951</v>
      </c>
      <c r="Y99" s="130"/>
      <c r="Z99" s="130"/>
      <c r="AA99" s="130"/>
      <c r="AB99" s="130"/>
      <c r="AC99" s="142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</row>
    <row r="100" spans="1:51" x14ac:dyDescent="0.15">
      <c r="A100" s="131">
        <v>99</v>
      </c>
      <c r="B100" s="129" t="s">
        <v>5221</v>
      </c>
      <c r="C100" s="129" t="s">
        <v>1031</v>
      </c>
      <c r="D100" s="129" t="s">
        <v>9609</v>
      </c>
      <c r="E100" s="129" t="s">
        <v>10353</v>
      </c>
      <c r="F100" s="129" t="s">
        <v>11010</v>
      </c>
      <c r="G100" s="131" t="s">
        <v>173</v>
      </c>
      <c r="H100" s="129" t="s">
        <v>14447</v>
      </c>
      <c r="I100" s="129" t="s">
        <v>11361</v>
      </c>
      <c r="J100" s="129" t="s">
        <v>12272</v>
      </c>
      <c r="K100" s="129" t="s">
        <v>5220</v>
      </c>
      <c r="L100" s="131" t="str">
        <f t="shared" si="3"/>
        <v>鶴崎　誠 (1)</v>
      </c>
      <c r="M100" s="131" t="str">
        <f t="shared" si="4"/>
        <v>02</v>
      </c>
      <c r="N100" s="131" t="str">
        <f t="shared" si="5"/>
        <v>Makoto TSURUSAKI (02)</v>
      </c>
      <c r="O100" s="217" t="s">
        <v>6952</v>
      </c>
      <c r="Y100" s="130"/>
      <c r="Z100" s="130"/>
      <c r="AA100" s="130"/>
      <c r="AB100" s="130"/>
      <c r="AC100" s="142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</row>
    <row r="101" spans="1:51" x14ac:dyDescent="0.15">
      <c r="A101" s="131">
        <v>100</v>
      </c>
      <c r="B101" s="129" t="s">
        <v>5221</v>
      </c>
      <c r="C101" s="129" t="s">
        <v>1031</v>
      </c>
      <c r="D101" s="129" t="s">
        <v>9610</v>
      </c>
      <c r="E101" s="129" t="s">
        <v>10354</v>
      </c>
      <c r="F101" s="129" t="s">
        <v>11011</v>
      </c>
      <c r="G101" s="131" t="s">
        <v>173</v>
      </c>
      <c r="H101" s="129" t="s">
        <v>14448</v>
      </c>
      <c r="I101" s="129" t="s">
        <v>11362</v>
      </c>
      <c r="J101" s="129" t="s">
        <v>5157</v>
      </c>
      <c r="K101" s="129" t="s">
        <v>5220</v>
      </c>
      <c r="L101" s="131" t="str">
        <f t="shared" si="3"/>
        <v>田鳥　創太 (1)</v>
      </c>
      <c r="M101" s="131" t="str">
        <f t="shared" si="4"/>
        <v>02</v>
      </c>
      <c r="N101" s="131" t="str">
        <f t="shared" si="5"/>
        <v>Sota TATORI (02)</v>
      </c>
      <c r="O101" s="217" t="s">
        <v>6953</v>
      </c>
      <c r="Y101" s="130"/>
      <c r="Z101" s="130"/>
      <c r="AA101" s="130"/>
      <c r="AB101" s="130"/>
      <c r="AC101" s="142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</row>
    <row r="102" spans="1:51" x14ac:dyDescent="0.15">
      <c r="A102" s="131">
        <v>101</v>
      </c>
      <c r="B102" s="129" t="s">
        <v>5221</v>
      </c>
      <c r="C102" s="129" t="s">
        <v>1031</v>
      </c>
      <c r="D102" s="129" t="s">
        <v>9611</v>
      </c>
      <c r="E102" s="129" t="s">
        <v>10355</v>
      </c>
      <c r="F102" s="129" t="s">
        <v>11012</v>
      </c>
      <c r="G102" s="131" t="s">
        <v>173</v>
      </c>
      <c r="H102" s="129" t="s">
        <v>14454</v>
      </c>
      <c r="I102" s="129" t="s">
        <v>5180</v>
      </c>
      <c r="J102" s="129" t="s">
        <v>12273</v>
      </c>
      <c r="K102" s="129" t="s">
        <v>5220</v>
      </c>
      <c r="L102" s="131" t="str">
        <f t="shared" si="3"/>
        <v>岡田　晃成 (1)</v>
      </c>
      <c r="M102" s="131" t="str">
        <f t="shared" si="4"/>
        <v>03</v>
      </c>
      <c r="N102" s="131" t="str">
        <f t="shared" si="5"/>
        <v>Kosei OKADA (03)</v>
      </c>
      <c r="O102" s="217" t="s">
        <v>6954</v>
      </c>
      <c r="Y102" s="130"/>
      <c r="Z102" s="130"/>
      <c r="AA102" s="130"/>
      <c r="AB102" s="130"/>
      <c r="AC102" s="142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</row>
    <row r="103" spans="1:51" x14ac:dyDescent="0.15">
      <c r="A103" s="131">
        <v>102</v>
      </c>
      <c r="B103" s="129" t="s">
        <v>5221</v>
      </c>
      <c r="C103" s="129" t="s">
        <v>1031</v>
      </c>
      <c r="D103" s="129" t="s">
        <v>9612</v>
      </c>
      <c r="E103" s="129" t="s">
        <v>10356</v>
      </c>
      <c r="F103" s="129" t="s">
        <v>11013</v>
      </c>
      <c r="G103" s="131" t="s">
        <v>173</v>
      </c>
      <c r="H103" s="129" t="s">
        <v>11319</v>
      </c>
      <c r="I103" s="129" t="s">
        <v>11363</v>
      </c>
      <c r="J103" s="129" t="s">
        <v>12274</v>
      </c>
      <c r="K103" s="129" t="s">
        <v>5220</v>
      </c>
      <c r="L103" s="131" t="str">
        <f t="shared" si="3"/>
        <v>大村　一斗 (1)</v>
      </c>
      <c r="M103" s="131" t="str">
        <f t="shared" si="4"/>
        <v>02</v>
      </c>
      <c r="N103" s="131" t="str">
        <f t="shared" si="5"/>
        <v>Kazuto OMURA (02)</v>
      </c>
      <c r="O103" s="217" t="s">
        <v>6955</v>
      </c>
      <c r="Y103" s="130"/>
      <c r="Z103" s="130"/>
      <c r="AA103" s="130"/>
      <c r="AB103" s="130"/>
      <c r="AC103" s="142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</row>
    <row r="104" spans="1:51" x14ac:dyDescent="0.15">
      <c r="A104" s="131">
        <v>103</v>
      </c>
      <c r="B104" s="129" t="s">
        <v>5221</v>
      </c>
      <c r="C104" s="129" t="s">
        <v>1031</v>
      </c>
      <c r="D104" s="129" t="s">
        <v>9613</v>
      </c>
      <c r="E104" s="129" t="s">
        <v>10357</v>
      </c>
      <c r="F104" s="129" t="s">
        <v>11014</v>
      </c>
      <c r="G104" s="131" t="s">
        <v>173</v>
      </c>
      <c r="H104" s="129" t="s">
        <v>11319</v>
      </c>
      <c r="I104" s="129" t="s">
        <v>4856</v>
      </c>
      <c r="J104" s="129" t="s">
        <v>4932</v>
      </c>
      <c r="K104" s="129" t="s">
        <v>5220</v>
      </c>
      <c r="L104" s="131" t="str">
        <f t="shared" si="3"/>
        <v>佐藤　颯 (1)</v>
      </c>
      <c r="M104" s="131" t="str">
        <f t="shared" si="4"/>
        <v>02</v>
      </c>
      <c r="N104" s="131" t="str">
        <f t="shared" si="5"/>
        <v>So SATO (02)</v>
      </c>
      <c r="O104" s="217" t="s">
        <v>6956</v>
      </c>
      <c r="Y104" s="130"/>
      <c r="Z104" s="130"/>
      <c r="AA104" s="130"/>
      <c r="AB104" s="130"/>
      <c r="AC104" s="142"/>
      <c r="AD104" s="244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</row>
    <row r="105" spans="1:51" x14ac:dyDescent="0.15">
      <c r="A105" s="131">
        <v>104</v>
      </c>
      <c r="B105" s="129" t="s">
        <v>5221</v>
      </c>
      <c r="C105" s="129" t="s">
        <v>1031</v>
      </c>
      <c r="D105" s="129" t="s">
        <v>9614</v>
      </c>
      <c r="E105" s="129" t="s">
        <v>10358</v>
      </c>
      <c r="F105" s="129" t="s">
        <v>11015</v>
      </c>
      <c r="G105" s="131" t="s">
        <v>173</v>
      </c>
      <c r="H105" s="129" t="s">
        <v>14454</v>
      </c>
      <c r="I105" s="129" t="s">
        <v>11364</v>
      </c>
      <c r="J105" s="129" t="s">
        <v>5070</v>
      </c>
      <c r="K105" s="129" t="s">
        <v>5220</v>
      </c>
      <c r="L105" s="131" t="str">
        <f t="shared" si="3"/>
        <v>横井　友基 (1)</v>
      </c>
      <c r="M105" s="131" t="str">
        <f t="shared" si="4"/>
        <v>02</v>
      </c>
      <c r="N105" s="131" t="str">
        <f t="shared" si="5"/>
        <v>Tomoki YOKOI (02)</v>
      </c>
      <c r="O105" s="217" t="s">
        <v>6957</v>
      </c>
      <c r="Y105" s="130"/>
      <c r="Z105" s="130"/>
      <c r="AA105" s="130"/>
      <c r="AB105" s="130"/>
      <c r="AC105" s="142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</row>
    <row r="106" spans="1:51" x14ac:dyDescent="0.15">
      <c r="A106" s="131">
        <v>105</v>
      </c>
      <c r="B106" s="129" t="s">
        <v>5221</v>
      </c>
      <c r="C106" s="129" t="s">
        <v>1031</v>
      </c>
      <c r="D106" s="129" t="s">
        <v>9615</v>
      </c>
      <c r="E106" s="129" t="s">
        <v>10359</v>
      </c>
      <c r="F106" s="129" t="s">
        <v>11016</v>
      </c>
      <c r="G106" s="131" t="s">
        <v>173</v>
      </c>
      <c r="H106" s="129" t="s">
        <v>14460</v>
      </c>
      <c r="I106" s="129" t="s">
        <v>11353</v>
      </c>
      <c r="J106" s="129" t="s">
        <v>9235</v>
      </c>
      <c r="K106" s="129" t="s">
        <v>5220</v>
      </c>
      <c r="L106" s="131" t="str">
        <f t="shared" si="3"/>
        <v>安藤　正紀 (1)</v>
      </c>
      <c r="M106" s="131" t="str">
        <f t="shared" si="4"/>
        <v>02</v>
      </c>
      <c r="N106" s="131" t="str">
        <f t="shared" si="5"/>
        <v>Masaki ANDO (02)</v>
      </c>
      <c r="O106" s="217" t="s">
        <v>6958</v>
      </c>
      <c r="Y106" s="130"/>
      <c r="Z106" s="130"/>
      <c r="AA106" s="130"/>
      <c r="AB106" s="130"/>
      <c r="AC106" s="142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</row>
    <row r="107" spans="1:51" x14ac:dyDescent="0.15">
      <c r="A107" s="131">
        <v>106</v>
      </c>
      <c r="B107" s="129" t="s">
        <v>5221</v>
      </c>
      <c r="C107" s="129" t="s">
        <v>1031</v>
      </c>
      <c r="D107" s="129" t="s">
        <v>9616</v>
      </c>
      <c r="E107" s="129" t="s">
        <v>10360</v>
      </c>
      <c r="F107" s="129" t="s">
        <v>11017</v>
      </c>
      <c r="G107" s="131" t="s">
        <v>173</v>
      </c>
      <c r="H107" s="129" t="s">
        <v>14447</v>
      </c>
      <c r="I107" s="129" t="s">
        <v>11365</v>
      </c>
      <c r="J107" s="129" t="s">
        <v>5157</v>
      </c>
      <c r="K107" s="129" t="s">
        <v>5220</v>
      </c>
      <c r="L107" s="131" t="str">
        <f t="shared" si="3"/>
        <v>牧　蒼太 (1)</v>
      </c>
      <c r="M107" s="131" t="str">
        <f t="shared" si="4"/>
        <v>03</v>
      </c>
      <c r="N107" s="131" t="str">
        <f t="shared" si="5"/>
        <v>Sota MAKI (03)</v>
      </c>
      <c r="O107" s="217" t="s">
        <v>6959</v>
      </c>
      <c r="Y107" s="130"/>
      <c r="Z107" s="130"/>
      <c r="AA107" s="130"/>
      <c r="AB107" s="130"/>
      <c r="AC107" s="142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</row>
    <row r="108" spans="1:51" x14ac:dyDescent="0.15">
      <c r="A108" s="131">
        <v>107</v>
      </c>
      <c r="B108" s="129" t="s">
        <v>5221</v>
      </c>
      <c r="C108" s="129" t="s">
        <v>1031</v>
      </c>
      <c r="D108" s="129" t="s">
        <v>9617</v>
      </c>
      <c r="E108" s="129" t="s">
        <v>10361</v>
      </c>
      <c r="F108" s="129" t="s">
        <v>11009</v>
      </c>
      <c r="G108" s="131" t="s">
        <v>173</v>
      </c>
      <c r="H108" s="129" t="s">
        <v>11319</v>
      </c>
      <c r="I108" s="129" t="s">
        <v>11366</v>
      </c>
      <c r="J108" s="129" t="s">
        <v>12275</v>
      </c>
      <c r="K108" s="129" t="s">
        <v>5220</v>
      </c>
      <c r="L108" s="131" t="str">
        <f t="shared" si="3"/>
        <v>金原　淳晟 (1)</v>
      </c>
      <c r="M108" s="131" t="str">
        <f t="shared" si="4"/>
        <v>02</v>
      </c>
      <c r="N108" s="131" t="str">
        <f t="shared" si="5"/>
        <v>Junsei KANEHARA (02)</v>
      </c>
      <c r="O108" s="217" t="s">
        <v>6960</v>
      </c>
      <c r="Y108" s="130"/>
      <c r="Z108" s="130"/>
      <c r="AA108" s="130"/>
      <c r="AB108" s="130"/>
      <c r="AC108" s="142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</row>
    <row r="109" spans="1:51" x14ac:dyDescent="0.15">
      <c r="A109" s="131">
        <v>108</v>
      </c>
      <c r="B109" s="129" t="s">
        <v>5221</v>
      </c>
      <c r="C109" s="129" t="s">
        <v>1031</v>
      </c>
      <c r="D109" s="129" t="s">
        <v>9618</v>
      </c>
      <c r="E109" s="129" t="s">
        <v>10362</v>
      </c>
      <c r="F109" s="129" t="s">
        <v>11018</v>
      </c>
      <c r="G109" s="131" t="s">
        <v>173</v>
      </c>
      <c r="H109" s="129" t="s">
        <v>14458</v>
      </c>
      <c r="I109" s="129" t="s">
        <v>4875</v>
      </c>
      <c r="J109" s="129" t="s">
        <v>12276</v>
      </c>
      <c r="K109" s="129" t="s">
        <v>5220</v>
      </c>
      <c r="L109" s="131" t="str">
        <f t="shared" si="3"/>
        <v>中尾　心哉 (1)</v>
      </c>
      <c r="M109" s="131" t="str">
        <f t="shared" si="4"/>
        <v>02</v>
      </c>
      <c r="N109" s="131" t="str">
        <f t="shared" si="5"/>
        <v>Shinya NAKAO (02)</v>
      </c>
      <c r="O109" s="217" t="s">
        <v>6961</v>
      </c>
      <c r="Y109" s="130"/>
      <c r="Z109" s="130"/>
      <c r="AA109" s="130"/>
      <c r="AB109" s="130"/>
      <c r="AC109" s="142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</row>
    <row r="110" spans="1:51" x14ac:dyDescent="0.15">
      <c r="A110" s="131">
        <v>109</v>
      </c>
      <c r="B110" s="129" t="s">
        <v>5221</v>
      </c>
      <c r="C110" s="129" t="s">
        <v>1031</v>
      </c>
      <c r="D110" s="129" t="s">
        <v>9619</v>
      </c>
      <c r="E110" s="129" t="s">
        <v>10363</v>
      </c>
      <c r="F110" s="129" t="s">
        <v>11019</v>
      </c>
      <c r="G110" s="131" t="s">
        <v>173</v>
      </c>
      <c r="H110" s="129" t="s">
        <v>14447</v>
      </c>
      <c r="I110" s="129" t="s">
        <v>11331</v>
      </c>
      <c r="J110" s="129" t="s">
        <v>12277</v>
      </c>
      <c r="K110" s="129" t="s">
        <v>5220</v>
      </c>
      <c r="L110" s="131" t="str">
        <f t="shared" si="3"/>
        <v>八木　悠晟 (1)</v>
      </c>
      <c r="M110" s="131" t="str">
        <f t="shared" si="4"/>
        <v>02</v>
      </c>
      <c r="N110" s="131" t="str">
        <f t="shared" si="5"/>
        <v>Yusei YAGI (02)</v>
      </c>
      <c r="O110" s="217" t="s">
        <v>6962</v>
      </c>
      <c r="Y110" s="130"/>
      <c r="Z110" s="130"/>
      <c r="AA110" s="130"/>
      <c r="AB110" s="130"/>
      <c r="AC110" s="142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</row>
    <row r="111" spans="1:51" x14ac:dyDescent="0.15">
      <c r="A111" s="131">
        <v>110</v>
      </c>
      <c r="B111" s="129" t="s">
        <v>5221</v>
      </c>
      <c r="C111" s="129" t="s">
        <v>1031</v>
      </c>
      <c r="D111" s="129" t="s">
        <v>9620</v>
      </c>
      <c r="E111" s="129" t="s">
        <v>10364</v>
      </c>
      <c r="F111" s="129" t="s">
        <v>11020</v>
      </c>
      <c r="G111" s="131" t="s">
        <v>173</v>
      </c>
      <c r="H111" s="129" t="s">
        <v>14465</v>
      </c>
      <c r="I111" s="129" t="s">
        <v>11367</v>
      </c>
      <c r="J111" s="129" t="s">
        <v>5216</v>
      </c>
      <c r="K111" s="129" t="s">
        <v>5220</v>
      </c>
      <c r="L111" s="131" t="str">
        <f t="shared" si="3"/>
        <v>野呂　仁人 (1)</v>
      </c>
      <c r="M111" s="131" t="str">
        <f t="shared" si="4"/>
        <v>02</v>
      </c>
      <c r="N111" s="131" t="str">
        <f t="shared" si="5"/>
        <v>Yoshito NORO (02)</v>
      </c>
      <c r="O111" s="217" t="s">
        <v>6963</v>
      </c>
      <c r="Y111" s="130"/>
      <c r="Z111" s="130"/>
      <c r="AA111" s="130"/>
      <c r="AB111" s="130"/>
      <c r="AC111" s="142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</row>
    <row r="112" spans="1:51" x14ac:dyDescent="0.15">
      <c r="A112" s="131">
        <v>111</v>
      </c>
      <c r="B112" s="129" t="s">
        <v>5221</v>
      </c>
      <c r="C112" s="129" t="s">
        <v>1031</v>
      </c>
      <c r="D112" s="129" t="s">
        <v>9621</v>
      </c>
      <c r="E112" s="129" t="s">
        <v>10365</v>
      </c>
      <c r="F112" s="129" t="s">
        <v>11021</v>
      </c>
      <c r="G112" s="131" t="s">
        <v>173</v>
      </c>
      <c r="H112" s="129" t="s">
        <v>11319</v>
      </c>
      <c r="I112" s="129" t="s">
        <v>11368</v>
      </c>
      <c r="J112" s="129" t="s">
        <v>12278</v>
      </c>
      <c r="K112" s="129" t="s">
        <v>5220</v>
      </c>
      <c r="L112" s="131" t="str">
        <f t="shared" si="3"/>
        <v>栂尾　鷹兵 (1)</v>
      </c>
      <c r="M112" s="131" t="str">
        <f t="shared" si="4"/>
        <v>02</v>
      </c>
      <c r="N112" s="131" t="str">
        <f t="shared" si="5"/>
        <v>Yohei TOGAO (02)</v>
      </c>
      <c r="O112" s="217" t="s">
        <v>6964</v>
      </c>
      <c r="Y112" s="130"/>
      <c r="Z112" s="130"/>
      <c r="AA112" s="130"/>
      <c r="AB112" s="130"/>
      <c r="AC112" s="142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</row>
    <row r="113" spans="1:51" x14ac:dyDescent="0.15">
      <c r="A113" s="131">
        <v>112</v>
      </c>
      <c r="B113" s="129" t="s">
        <v>5221</v>
      </c>
      <c r="C113" s="129" t="s">
        <v>1031</v>
      </c>
      <c r="D113" s="129" t="s">
        <v>9622</v>
      </c>
      <c r="E113" s="129" t="s">
        <v>10366</v>
      </c>
      <c r="F113" s="129" t="s">
        <v>11022</v>
      </c>
      <c r="G113" s="131" t="s">
        <v>173</v>
      </c>
      <c r="H113" s="129" t="s">
        <v>14477</v>
      </c>
      <c r="I113" s="129" t="s">
        <v>4886</v>
      </c>
      <c r="J113" s="129" t="s">
        <v>4893</v>
      </c>
      <c r="K113" s="129" t="s">
        <v>5220</v>
      </c>
      <c r="L113" s="131" t="str">
        <f t="shared" si="3"/>
        <v>松本　汰壱 (1)</v>
      </c>
      <c r="M113" s="131" t="str">
        <f t="shared" si="4"/>
        <v>02</v>
      </c>
      <c r="N113" s="131" t="str">
        <f t="shared" si="5"/>
        <v>Taichi MATSUMOTO (02)</v>
      </c>
      <c r="O113" s="217" t="s">
        <v>6965</v>
      </c>
      <c r="Y113" s="130"/>
      <c r="Z113" s="130"/>
      <c r="AA113" s="130"/>
      <c r="AB113" s="130"/>
      <c r="AC113" s="142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</row>
    <row r="114" spans="1:51" x14ac:dyDescent="0.15">
      <c r="A114" s="131">
        <v>113</v>
      </c>
      <c r="B114" s="129" t="s">
        <v>5221</v>
      </c>
      <c r="C114" s="129" t="s">
        <v>1031</v>
      </c>
      <c r="D114" s="129" t="s">
        <v>9623</v>
      </c>
      <c r="E114" s="129" t="s">
        <v>10367</v>
      </c>
      <c r="F114" s="129" t="s">
        <v>11023</v>
      </c>
      <c r="G114" s="131" t="s">
        <v>173</v>
      </c>
      <c r="H114" s="129" t="s">
        <v>14447</v>
      </c>
      <c r="I114" s="129" t="s">
        <v>11369</v>
      </c>
      <c r="J114" s="129" t="s">
        <v>12279</v>
      </c>
      <c r="K114" s="129" t="s">
        <v>5220</v>
      </c>
      <c r="L114" s="131" t="str">
        <f t="shared" si="3"/>
        <v>稲山　太郎 (1)</v>
      </c>
      <c r="M114" s="131" t="str">
        <f t="shared" si="4"/>
        <v>03</v>
      </c>
      <c r="N114" s="131" t="str">
        <f t="shared" si="5"/>
        <v>Taro INAYAMA (03)</v>
      </c>
      <c r="O114" s="217" t="s">
        <v>6966</v>
      </c>
      <c r="Y114" s="130"/>
      <c r="Z114" s="130"/>
      <c r="AA114" s="130"/>
      <c r="AB114" s="130"/>
      <c r="AC114" s="142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</row>
    <row r="115" spans="1:51" x14ac:dyDescent="0.15">
      <c r="A115" s="131">
        <v>114</v>
      </c>
      <c r="B115" s="129" t="s">
        <v>5222</v>
      </c>
      <c r="C115" s="129" t="s">
        <v>1032</v>
      </c>
      <c r="D115" s="129" t="s">
        <v>863</v>
      </c>
      <c r="E115" s="129" t="s">
        <v>864</v>
      </c>
      <c r="F115" s="129" t="s">
        <v>865</v>
      </c>
      <c r="G115" s="131" t="s">
        <v>176</v>
      </c>
      <c r="H115" s="129" t="s">
        <v>14463</v>
      </c>
      <c r="I115" s="129" t="s">
        <v>11370</v>
      </c>
      <c r="J115" s="129" t="s">
        <v>12280</v>
      </c>
      <c r="K115" s="129" t="s">
        <v>5220</v>
      </c>
      <c r="L115" s="131" t="str">
        <f t="shared" si="3"/>
        <v>内野　崇雅 (M1)</v>
      </c>
      <c r="M115" s="131" t="str">
        <f t="shared" si="4"/>
        <v>99</v>
      </c>
      <c r="N115" s="131" t="str">
        <f t="shared" si="5"/>
        <v>Takamasa UCHINO (99)</v>
      </c>
      <c r="O115" s="217" t="s">
        <v>6967</v>
      </c>
      <c r="Y115" s="130"/>
      <c r="Z115" s="130"/>
      <c r="AA115" s="130"/>
      <c r="AB115" s="130"/>
      <c r="AC115" s="142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</row>
    <row r="116" spans="1:51" x14ac:dyDescent="0.15">
      <c r="A116" s="131">
        <v>115</v>
      </c>
      <c r="B116" s="129" t="s">
        <v>5222</v>
      </c>
      <c r="C116" s="129" t="s">
        <v>1032</v>
      </c>
      <c r="D116" s="129" t="s">
        <v>1319</v>
      </c>
      <c r="E116" s="129" t="s">
        <v>1320</v>
      </c>
      <c r="F116" s="129" t="s">
        <v>2427</v>
      </c>
      <c r="G116" s="131" t="s">
        <v>146</v>
      </c>
      <c r="H116" s="129" t="s">
        <v>14448</v>
      </c>
      <c r="I116" s="129" t="s">
        <v>11371</v>
      </c>
      <c r="J116" s="129" t="s">
        <v>5157</v>
      </c>
      <c r="K116" s="129" t="s">
        <v>5220</v>
      </c>
      <c r="L116" s="131" t="str">
        <f t="shared" si="3"/>
        <v>梶川　颯太 (4)</v>
      </c>
      <c r="M116" s="131" t="str">
        <f t="shared" si="4"/>
        <v>99</v>
      </c>
      <c r="N116" s="131" t="str">
        <f t="shared" si="5"/>
        <v>Sota KAJIKAWA (99)</v>
      </c>
      <c r="O116" s="217" t="s">
        <v>6968</v>
      </c>
      <c r="Y116" s="130"/>
      <c r="Z116" s="130"/>
      <c r="AA116" s="130"/>
      <c r="AB116" s="130"/>
      <c r="AC116" s="142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</row>
    <row r="117" spans="1:51" x14ac:dyDescent="0.15">
      <c r="A117" s="131">
        <v>116</v>
      </c>
      <c r="B117" s="129" t="s">
        <v>5222</v>
      </c>
      <c r="C117" s="129" t="s">
        <v>1032</v>
      </c>
      <c r="D117" s="129" t="s">
        <v>1321</v>
      </c>
      <c r="E117" s="129" t="s">
        <v>1322</v>
      </c>
      <c r="F117" s="129" t="s">
        <v>1830</v>
      </c>
      <c r="G117" s="131" t="s">
        <v>146</v>
      </c>
      <c r="H117" s="129" t="s">
        <v>14447</v>
      </c>
      <c r="I117" s="129" t="s">
        <v>11372</v>
      </c>
      <c r="J117" s="129" t="s">
        <v>12281</v>
      </c>
      <c r="K117" s="129" t="s">
        <v>5220</v>
      </c>
      <c r="L117" s="131" t="str">
        <f t="shared" si="3"/>
        <v>安藝　光遥 (4)</v>
      </c>
      <c r="M117" s="131" t="str">
        <f t="shared" si="4"/>
        <v>99</v>
      </c>
      <c r="N117" s="131" t="str">
        <f t="shared" si="5"/>
        <v>Koyo AKI (99)</v>
      </c>
      <c r="O117" s="217" t="s">
        <v>6969</v>
      </c>
      <c r="Y117" s="130"/>
      <c r="Z117" s="130"/>
      <c r="AA117" s="130"/>
      <c r="AB117" s="130"/>
      <c r="AC117" s="142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</row>
    <row r="118" spans="1:51" x14ac:dyDescent="0.15">
      <c r="A118" s="131">
        <v>117</v>
      </c>
      <c r="B118" s="129" t="s">
        <v>5222</v>
      </c>
      <c r="C118" s="129" t="s">
        <v>1032</v>
      </c>
      <c r="D118" s="129" t="s">
        <v>1323</v>
      </c>
      <c r="E118" s="129" t="s">
        <v>1324</v>
      </c>
      <c r="F118" s="129" t="s">
        <v>1325</v>
      </c>
      <c r="G118" s="131" t="s">
        <v>146</v>
      </c>
      <c r="H118" s="129" t="s">
        <v>14464</v>
      </c>
      <c r="I118" s="129" t="s">
        <v>4997</v>
      </c>
      <c r="J118" s="129" t="s">
        <v>4962</v>
      </c>
      <c r="K118" s="129" t="s">
        <v>5220</v>
      </c>
      <c r="L118" s="131" t="str">
        <f t="shared" si="3"/>
        <v>篠原　宏輔 (4)</v>
      </c>
      <c r="M118" s="131" t="str">
        <f t="shared" si="4"/>
        <v>00</v>
      </c>
      <c r="N118" s="131" t="str">
        <f t="shared" si="5"/>
        <v>Kosuke SHINOHARA (00)</v>
      </c>
      <c r="O118" s="217" t="s">
        <v>6970</v>
      </c>
      <c r="Y118" s="130"/>
      <c r="Z118" s="130"/>
      <c r="AA118" s="130"/>
      <c r="AB118" s="130"/>
      <c r="AC118" s="142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</row>
    <row r="119" spans="1:51" x14ac:dyDescent="0.15">
      <c r="A119" s="131">
        <v>118</v>
      </c>
      <c r="B119" s="129" t="s">
        <v>5222</v>
      </c>
      <c r="C119" s="129" t="s">
        <v>1032</v>
      </c>
      <c r="D119" s="129" t="s">
        <v>1326</v>
      </c>
      <c r="E119" s="129" t="s">
        <v>1327</v>
      </c>
      <c r="F119" s="129" t="s">
        <v>5992</v>
      </c>
      <c r="G119" s="131" t="s">
        <v>146</v>
      </c>
      <c r="H119" s="129" t="s">
        <v>14447</v>
      </c>
      <c r="I119" s="129" t="s">
        <v>11373</v>
      </c>
      <c r="J119" s="129" t="s">
        <v>4812</v>
      </c>
      <c r="K119" s="129" t="s">
        <v>5220</v>
      </c>
      <c r="L119" s="131" t="str">
        <f t="shared" si="3"/>
        <v>徳岡　凌 (4)</v>
      </c>
      <c r="M119" s="131" t="str">
        <f t="shared" si="4"/>
        <v>99</v>
      </c>
      <c r="N119" s="131" t="str">
        <f t="shared" si="5"/>
        <v>Ryo TOKUOKA (99)</v>
      </c>
      <c r="O119" s="217" t="s">
        <v>6971</v>
      </c>
      <c r="Y119" s="130"/>
      <c r="Z119" s="130"/>
      <c r="AA119" s="130"/>
      <c r="AB119" s="130"/>
      <c r="AC119" s="142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</row>
    <row r="120" spans="1:51" x14ac:dyDescent="0.15">
      <c r="A120" s="131">
        <v>119</v>
      </c>
      <c r="B120" s="129" t="s">
        <v>5222</v>
      </c>
      <c r="C120" s="129" t="s">
        <v>1032</v>
      </c>
      <c r="D120" s="129" t="s">
        <v>1328</v>
      </c>
      <c r="E120" s="129" t="s">
        <v>1329</v>
      </c>
      <c r="F120" s="129" t="s">
        <v>6007</v>
      </c>
      <c r="G120" s="131" t="s">
        <v>146</v>
      </c>
      <c r="H120" s="129" t="s">
        <v>14464</v>
      </c>
      <c r="I120" s="129" t="s">
        <v>4972</v>
      </c>
      <c r="J120" s="129" t="s">
        <v>4968</v>
      </c>
      <c r="K120" s="129" t="s">
        <v>5220</v>
      </c>
      <c r="L120" s="131" t="str">
        <f t="shared" si="3"/>
        <v>鈴木　雄太 (4)</v>
      </c>
      <c r="M120" s="131" t="str">
        <f t="shared" si="4"/>
        <v>99</v>
      </c>
      <c r="N120" s="131" t="str">
        <f t="shared" si="5"/>
        <v>Yuta SUZUKI (99)</v>
      </c>
      <c r="O120" s="217" t="s">
        <v>6972</v>
      </c>
      <c r="Y120" s="130"/>
      <c r="Z120" s="130"/>
      <c r="AA120" s="130"/>
      <c r="AB120" s="130"/>
      <c r="AC120" s="142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</row>
    <row r="121" spans="1:51" x14ac:dyDescent="0.15">
      <c r="A121" s="131">
        <v>120</v>
      </c>
      <c r="B121" s="129" t="s">
        <v>5222</v>
      </c>
      <c r="C121" s="129" t="s">
        <v>1032</v>
      </c>
      <c r="D121" s="129" t="s">
        <v>1330</v>
      </c>
      <c r="E121" s="129" t="s">
        <v>1331</v>
      </c>
      <c r="F121" s="129" t="s">
        <v>2154</v>
      </c>
      <c r="G121" s="131" t="s">
        <v>146</v>
      </c>
      <c r="H121" s="129" t="s">
        <v>14466</v>
      </c>
      <c r="I121" s="129" t="s">
        <v>11374</v>
      </c>
      <c r="J121" s="129" t="s">
        <v>4822</v>
      </c>
      <c r="K121" s="129" t="s">
        <v>5220</v>
      </c>
      <c r="L121" s="131" t="str">
        <f t="shared" si="3"/>
        <v>高畑　凌太 (4)</v>
      </c>
      <c r="M121" s="131" t="str">
        <f t="shared" si="4"/>
        <v>99</v>
      </c>
      <c r="N121" s="131" t="str">
        <f t="shared" si="5"/>
        <v>Ryota TAKAHATA (99)</v>
      </c>
      <c r="O121" s="217" t="s">
        <v>6973</v>
      </c>
      <c r="Y121" s="130"/>
      <c r="Z121" s="130"/>
      <c r="AA121" s="130"/>
      <c r="AB121" s="130"/>
      <c r="AC121" s="142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</row>
    <row r="122" spans="1:51" x14ac:dyDescent="0.15">
      <c r="A122" s="131">
        <v>121</v>
      </c>
      <c r="B122" s="129" t="s">
        <v>5222</v>
      </c>
      <c r="C122" s="129" t="s">
        <v>1032</v>
      </c>
      <c r="D122" s="129" t="s">
        <v>1332</v>
      </c>
      <c r="E122" s="129" t="s">
        <v>1333</v>
      </c>
      <c r="F122" s="129" t="s">
        <v>2776</v>
      </c>
      <c r="G122" s="131" t="s">
        <v>146</v>
      </c>
      <c r="H122" s="129" t="s">
        <v>14464</v>
      </c>
      <c r="I122" s="129" t="s">
        <v>9443</v>
      </c>
      <c r="J122" s="129" t="s">
        <v>4985</v>
      </c>
      <c r="K122" s="129" t="s">
        <v>5220</v>
      </c>
      <c r="L122" s="131" t="str">
        <f t="shared" si="3"/>
        <v>永田　一輝 (4)</v>
      </c>
      <c r="M122" s="131" t="str">
        <f t="shared" si="4"/>
        <v>99</v>
      </c>
      <c r="N122" s="131" t="str">
        <f t="shared" si="5"/>
        <v>Itsuki NAGATA (99)</v>
      </c>
      <c r="O122" s="217" t="s">
        <v>6974</v>
      </c>
      <c r="Y122" s="130"/>
      <c r="Z122" s="130"/>
      <c r="AA122" s="130"/>
      <c r="AB122" s="130"/>
      <c r="AC122" s="142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</row>
    <row r="123" spans="1:51" x14ac:dyDescent="0.15">
      <c r="A123" s="131">
        <v>122</v>
      </c>
      <c r="B123" s="129" t="s">
        <v>5222</v>
      </c>
      <c r="C123" s="129" t="s">
        <v>1032</v>
      </c>
      <c r="D123" s="129" t="s">
        <v>1334</v>
      </c>
      <c r="E123" s="129" t="s">
        <v>1335</v>
      </c>
      <c r="F123" s="129" t="s">
        <v>11024</v>
      </c>
      <c r="G123" s="131" t="s">
        <v>146</v>
      </c>
      <c r="H123" s="129" t="s">
        <v>14454</v>
      </c>
      <c r="I123" s="129" t="s">
        <v>5067</v>
      </c>
      <c r="J123" s="129" t="s">
        <v>4810</v>
      </c>
      <c r="K123" s="129" t="s">
        <v>5220</v>
      </c>
      <c r="L123" s="131" t="str">
        <f t="shared" si="3"/>
        <v>林　海斗 (4)</v>
      </c>
      <c r="M123" s="131" t="str">
        <f t="shared" si="4"/>
        <v>99</v>
      </c>
      <c r="N123" s="131" t="str">
        <f t="shared" si="5"/>
        <v>Kaito HAYASHI (99)</v>
      </c>
      <c r="O123" s="217" t="s">
        <v>6975</v>
      </c>
      <c r="Y123" s="130"/>
      <c r="Z123" s="130"/>
      <c r="AA123" s="130"/>
      <c r="AB123" s="130"/>
      <c r="AC123" s="142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</row>
    <row r="124" spans="1:51" x14ac:dyDescent="0.15">
      <c r="A124" s="131">
        <v>123</v>
      </c>
      <c r="B124" s="129" t="s">
        <v>5222</v>
      </c>
      <c r="C124" s="129" t="s">
        <v>1032</v>
      </c>
      <c r="D124" s="129" t="s">
        <v>1336</v>
      </c>
      <c r="E124" s="129" t="s">
        <v>1337</v>
      </c>
      <c r="F124" s="129" t="s">
        <v>2472</v>
      </c>
      <c r="G124" s="131" t="s">
        <v>146</v>
      </c>
      <c r="H124" s="129" t="s">
        <v>11319</v>
      </c>
      <c r="I124" s="129" t="s">
        <v>11375</v>
      </c>
      <c r="J124" s="129" t="s">
        <v>4825</v>
      </c>
      <c r="K124" s="129" t="s">
        <v>5220</v>
      </c>
      <c r="L124" s="131" t="str">
        <f t="shared" si="3"/>
        <v>東　直輝 (4)</v>
      </c>
      <c r="M124" s="131" t="str">
        <f t="shared" si="4"/>
        <v>99</v>
      </c>
      <c r="N124" s="131" t="str">
        <f t="shared" si="5"/>
        <v>Naoki HIGASHI (99)</v>
      </c>
      <c r="O124" s="217" t="s">
        <v>6976</v>
      </c>
      <c r="Y124" s="130"/>
      <c r="Z124" s="130"/>
      <c r="AA124" s="130"/>
      <c r="AB124" s="130"/>
      <c r="AC124" s="142"/>
      <c r="AD124" s="244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</row>
    <row r="125" spans="1:51" x14ac:dyDescent="0.15">
      <c r="A125" s="131">
        <v>124</v>
      </c>
      <c r="B125" s="129" t="s">
        <v>5222</v>
      </c>
      <c r="C125" s="129" t="s">
        <v>1032</v>
      </c>
      <c r="D125" s="129" t="s">
        <v>1338</v>
      </c>
      <c r="E125" s="129" t="s">
        <v>1339</v>
      </c>
      <c r="F125" s="129" t="s">
        <v>6523</v>
      </c>
      <c r="G125" s="131" t="s">
        <v>146</v>
      </c>
      <c r="H125" s="129" t="s">
        <v>14447</v>
      </c>
      <c r="I125" s="129" t="s">
        <v>6736</v>
      </c>
      <c r="J125" s="129" t="s">
        <v>12282</v>
      </c>
      <c r="K125" s="129" t="s">
        <v>5220</v>
      </c>
      <c r="L125" s="131" t="str">
        <f t="shared" si="3"/>
        <v>吉田　弘道 (4)</v>
      </c>
      <c r="M125" s="131" t="str">
        <f t="shared" si="4"/>
        <v>99</v>
      </c>
      <c r="N125" s="131" t="str">
        <f t="shared" si="5"/>
        <v>Hiromichi YOSHIDA (99)</v>
      </c>
      <c r="O125" s="217" t="s">
        <v>6977</v>
      </c>
      <c r="Y125" s="130"/>
      <c r="Z125" s="130"/>
      <c r="AA125" s="130"/>
      <c r="AB125" s="130"/>
      <c r="AC125" s="142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</row>
    <row r="126" spans="1:51" x14ac:dyDescent="0.15">
      <c r="A126" s="131">
        <v>125</v>
      </c>
      <c r="B126" s="129" t="s">
        <v>5222</v>
      </c>
      <c r="C126" s="129" t="s">
        <v>1032</v>
      </c>
      <c r="D126" s="129" t="s">
        <v>1340</v>
      </c>
      <c r="E126" s="129" t="s">
        <v>1341</v>
      </c>
      <c r="F126" s="129" t="s">
        <v>4109</v>
      </c>
      <c r="G126" s="131" t="s">
        <v>146</v>
      </c>
      <c r="H126" s="129" t="s">
        <v>14454</v>
      </c>
      <c r="I126" s="129" t="s">
        <v>4865</v>
      </c>
      <c r="J126" s="129" t="s">
        <v>4862</v>
      </c>
      <c r="K126" s="129" t="s">
        <v>5220</v>
      </c>
      <c r="L126" s="131" t="str">
        <f t="shared" si="3"/>
        <v>田中　煕 (4)</v>
      </c>
      <c r="M126" s="131" t="str">
        <f t="shared" si="4"/>
        <v>99</v>
      </c>
      <c r="N126" s="131" t="str">
        <f t="shared" si="5"/>
        <v>Hikaru TANAKA (99)</v>
      </c>
      <c r="O126" s="217" t="s">
        <v>6978</v>
      </c>
      <c r="Y126" s="130"/>
      <c r="Z126" s="130"/>
      <c r="AA126" s="130"/>
      <c r="AB126" s="130"/>
      <c r="AC126" s="142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</row>
    <row r="127" spans="1:51" x14ac:dyDescent="0.15">
      <c r="A127" s="131">
        <v>126</v>
      </c>
      <c r="B127" s="129" t="s">
        <v>5222</v>
      </c>
      <c r="C127" s="129" t="s">
        <v>1032</v>
      </c>
      <c r="D127" s="129" t="s">
        <v>1342</v>
      </c>
      <c r="E127" s="129" t="s">
        <v>1343</v>
      </c>
      <c r="F127" s="129" t="s">
        <v>3128</v>
      </c>
      <c r="G127" s="131" t="s">
        <v>146</v>
      </c>
      <c r="H127" s="129" t="s">
        <v>11319</v>
      </c>
      <c r="I127" s="129" t="s">
        <v>11376</v>
      </c>
      <c r="J127" s="129" t="s">
        <v>12283</v>
      </c>
      <c r="K127" s="129" t="s">
        <v>5220</v>
      </c>
      <c r="L127" s="131" t="str">
        <f t="shared" si="3"/>
        <v>奥本　隼士 (4)</v>
      </c>
      <c r="M127" s="131" t="str">
        <f t="shared" si="4"/>
        <v>99</v>
      </c>
      <c r="N127" s="131" t="str">
        <f t="shared" si="5"/>
        <v>Shunji OKUMOTO (99)</v>
      </c>
      <c r="O127" s="217" t="s">
        <v>6979</v>
      </c>
      <c r="Y127" s="130"/>
      <c r="Z127" s="130"/>
      <c r="AA127" s="130"/>
      <c r="AB127" s="130"/>
      <c r="AC127" s="142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</row>
    <row r="128" spans="1:51" x14ac:dyDescent="0.15">
      <c r="A128" s="131">
        <v>127</v>
      </c>
      <c r="B128" s="129" t="s">
        <v>5222</v>
      </c>
      <c r="C128" s="129" t="s">
        <v>1032</v>
      </c>
      <c r="D128" s="129" t="s">
        <v>1344</v>
      </c>
      <c r="E128" s="129" t="s">
        <v>1345</v>
      </c>
      <c r="F128" s="129" t="s">
        <v>3756</v>
      </c>
      <c r="G128" s="131" t="s">
        <v>146</v>
      </c>
      <c r="H128" s="129" t="s">
        <v>14452</v>
      </c>
      <c r="I128" s="129" t="s">
        <v>11377</v>
      </c>
      <c r="J128" s="129" t="s">
        <v>12284</v>
      </c>
      <c r="K128" s="129" t="s">
        <v>5220</v>
      </c>
      <c r="L128" s="131" t="str">
        <f t="shared" si="3"/>
        <v>赤川　雅直 (4)</v>
      </c>
      <c r="M128" s="131" t="str">
        <f t="shared" si="4"/>
        <v>99</v>
      </c>
      <c r="N128" s="131" t="str">
        <f t="shared" si="5"/>
        <v>Masanao AKAGAWA (99)</v>
      </c>
      <c r="O128" s="217" t="s">
        <v>6980</v>
      </c>
      <c r="Y128" s="130"/>
      <c r="Z128" s="130"/>
      <c r="AA128" s="130"/>
      <c r="AB128" s="130"/>
      <c r="AC128" s="142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</row>
    <row r="129" spans="1:51" x14ac:dyDescent="0.15">
      <c r="A129" s="131">
        <v>128</v>
      </c>
      <c r="B129" s="129" t="s">
        <v>5222</v>
      </c>
      <c r="C129" s="129" t="s">
        <v>1032</v>
      </c>
      <c r="D129" s="129" t="s">
        <v>1346</v>
      </c>
      <c r="E129" s="129" t="s">
        <v>1347</v>
      </c>
      <c r="F129" s="129" t="s">
        <v>2163</v>
      </c>
      <c r="G129" s="131" t="s">
        <v>146</v>
      </c>
      <c r="H129" s="129" t="s">
        <v>14460</v>
      </c>
      <c r="I129" s="129" t="s">
        <v>11378</v>
      </c>
      <c r="J129" s="129" t="s">
        <v>12285</v>
      </c>
      <c r="K129" s="129" t="s">
        <v>5220</v>
      </c>
      <c r="L129" s="131" t="str">
        <f t="shared" si="3"/>
        <v>三谷　海里 (4)</v>
      </c>
      <c r="M129" s="131" t="str">
        <f t="shared" si="4"/>
        <v>99</v>
      </c>
      <c r="N129" s="131" t="str">
        <f t="shared" si="5"/>
        <v>Kairi MITANI (99)</v>
      </c>
      <c r="O129" s="217" t="s">
        <v>6981</v>
      </c>
      <c r="Y129" s="130"/>
      <c r="Z129" s="130"/>
      <c r="AA129" s="130"/>
      <c r="AB129" s="130"/>
      <c r="AC129" s="142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</row>
    <row r="130" spans="1:51" x14ac:dyDescent="0.15">
      <c r="A130" s="131">
        <v>129</v>
      </c>
      <c r="B130" s="129" t="s">
        <v>5222</v>
      </c>
      <c r="C130" s="129" t="s">
        <v>1032</v>
      </c>
      <c r="D130" s="129" t="s">
        <v>1348</v>
      </c>
      <c r="E130" s="129" t="s">
        <v>1349</v>
      </c>
      <c r="F130" s="129" t="s">
        <v>3326</v>
      </c>
      <c r="G130" s="131" t="s">
        <v>146</v>
      </c>
      <c r="H130" s="129" t="s">
        <v>14454</v>
      </c>
      <c r="I130" s="129" t="s">
        <v>11379</v>
      </c>
      <c r="J130" s="129" t="s">
        <v>5166</v>
      </c>
      <c r="K130" s="129" t="s">
        <v>5220</v>
      </c>
      <c r="L130" s="131" t="str">
        <f t="shared" si="3"/>
        <v>松村　哲平 (4)</v>
      </c>
      <c r="M130" s="131" t="str">
        <f t="shared" si="4"/>
        <v>99</v>
      </c>
      <c r="N130" s="131" t="str">
        <f t="shared" si="5"/>
        <v>Teppei MATSUMURA (99)</v>
      </c>
      <c r="O130" s="217" t="s">
        <v>6982</v>
      </c>
      <c r="Y130" s="130"/>
      <c r="Z130" s="130"/>
      <c r="AA130" s="130"/>
      <c r="AB130" s="130"/>
      <c r="AC130" s="142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</row>
    <row r="131" spans="1:51" x14ac:dyDescent="0.15">
      <c r="A131" s="131">
        <v>130</v>
      </c>
      <c r="B131" s="129" t="s">
        <v>5222</v>
      </c>
      <c r="C131" s="129" t="s">
        <v>1032</v>
      </c>
      <c r="D131" s="129" t="s">
        <v>1350</v>
      </c>
      <c r="E131" s="129" t="s">
        <v>1351</v>
      </c>
      <c r="F131" s="129" t="s">
        <v>1126</v>
      </c>
      <c r="G131" s="131" t="s">
        <v>146</v>
      </c>
      <c r="H131" s="129" t="s">
        <v>14463</v>
      </c>
      <c r="I131" s="129" t="s">
        <v>11380</v>
      </c>
      <c r="J131" s="129" t="s">
        <v>5192</v>
      </c>
      <c r="K131" s="129" t="s">
        <v>5220</v>
      </c>
      <c r="L131" s="131" t="str">
        <f t="shared" ref="L131:L194" si="6">D131&amp;" ("&amp;G131&amp;")"</f>
        <v>福田　皓規 (4)</v>
      </c>
      <c r="M131" s="131" t="str">
        <f t="shared" ref="M131:M194" si="7">LEFT(F131,2)</f>
        <v>99</v>
      </c>
      <c r="N131" s="131" t="str">
        <f t="shared" ref="N131:N194" si="8">J131&amp;" "&amp;I131&amp;" ("&amp;M131&amp;")"</f>
        <v>Koki FUKUDA (99)</v>
      </c>
      <c r="O131" s="217" t="s">
        <v>6983</v>
      </c>
      <c r="Y131" s="130"/>
      <c r="Z131" s="130"/>
      <c r="AA131" s="130"/>
      <c r="AB131" s="130"/>
      <c r="AC131" s="142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</row>
    <row r="132" spans="1:51" x14ac:dyDescent="0.15">
      <c r="A132" s="131">
        <v>131</v>
      </c>
      <c r="B132" s="129" t="s">
        <v>5222</v>
      </c>
      <c r="C132" s="129" t="s">
        <v>1032</v>
      </c>
      <c r="D132" s="129" t="s">
        <v>1352</v>
      </c>
      <c r="E132" s="129" t="s">
        <v>1353</v>
      </c>
      <c r="F132" s="129" t="s">
        <v>2906</v>
      </c>
      <c r="G132" s="131" t="s">
        <v>146</v>
      </c>
      <c r="H132" s="129" t="s">
        <v>14454</v>
      </c>
      <c r="I132" s="129" t="s">
        <v>4892</v>
      </c>
      <c r="J132" s="129" t="s">
        <v>9496</v>
      </c>
      <c r="K132" s="129" t="s">
        <v>5220</v>
      </c>
      <c r="L132" s="131" t="str">
        <f t="shared" si="6"/>
        <v>佐々木　啓輔 (4)</v>
      </c>
      <c r="M132" s="131" t="str">
        <f t="shared" si="7"/>
        <v>99</v>
      </c>
      <c r="N132" s="131" t="str">
        <f t="shared" si="8"/>
        <v>Keisuke SASAKI (99)</v>
      </c>
      <c r="O132" s="217" t="s">
        <v>6984</v>
      </c>
      <c r="Y132" s="130"/>
      <c r="Z132" s="130"/>
      <c r="AA132" s="130"/>
      <c r="AB132" s="130"/>
      <c r="AC132" s="142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</row>
    <row r="133" spans="1:51" x14ac:dyDescent="0.15">
      <c r="A133" s="131">
        <v>132</v>
      </c>
      <c r="B133" s="129" t="s">
        <v>5222</v>
      </c>
      <c r="C133" s="129" t="s">
        <v>1032</v>
      </c>
      <c r="D133" s="129" t="s">
        <v>1354</v>
      </c>
      <c r="E133" s="129" t="s">
        <v>1355</v>
      </c>
      <c r="F133" s="129" t="s">
        <v>3092</v>
      </c>
      <c r="G133" s="131" t="s">
        <v>146</v>
      </c>
      <c r="H133" s="129" t="s">
        <v>14456</v>
      </c>
      <c r="I133" s="129" t="s">
        <v>4834</v>
      </c>
      <c r="J133" s="129" t="s">
        <v>12286</v>
      </c>
      <c r="K133" s="129" t="s">
        <v>5220</v>
      </c>
      <c r="L133" s="131" t="str">
        <f t="shared" si="6"/>
        <v>石田　昴 (4)</v>
      </c>
      <c r="M133" s="131" t="str">
        <f t="shared" si="7"/>
        <v>99</v>
      </c>
      <c r="N133" s="131" t="str">
        <f t="shared" si="8"/>
        <v>Subaru ISHIDA (99)</v>
      </c>
      <c r="O133" s="217" t="s">
        <v>6985</v>
      </c>
      <c r="Y133" s="130"/>
      <c r="Z133" s="130"/>
      <c r="AA133" s="130"/>
      <c r="AB133" s="130"/>
      <c r="AC133" s="142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</row>
    <row r="134" spans="1:51" x14ac:dyDescent="0.15">
      <c r="A134" s="131">
        <v>133</v>
      </c>
      <c r="B134" s="129" t="s">
        <v>5222</v>
      </c>
      <c r="C134" s="129" t="s">
        <v>1032</v>
      </c>
      <c r="D134" s="129" t="s">
        <v>1356</v>
      </c>
      <c r="E134" s="129" t="s">
        <v>1357</v>
      </c>
      <c r="F134" s="129" t="s">
        <v>2467</v>
      </c>
      <c r="G134" s="131" t="s">
        <v>146</v>
      </c>
      <c r="H134" s="129" t="s">
        <v>11319</v>
      </c>
      <c r="I134" s="129" t="s">
        <v>11381</v>
      </c>
      <c r="J134" s="129" t="s">
        <v>12287</v>
      </c>
      <c r="K134" s="129" t="s">
        <v>5220</v>
      </c>
      <c r="L134" s="131" t="str">
        <f t="shared" si="6"/>
        <v>内藤　俊之 (4)</v>
      </c>
      <c r="M134" s="131" t="str">
        <f t="shared" si="7"/>
        <v>99</v>
      </c>
      <c r="N134" s="131" t="str">
        <f t="shared" si="8"/>
        <v>Toshiyuki NAITO (99)</v>
      </c>
      <c r="O134" s="217" t="s">
        <v>6986</v>
      </c>
      <c r="Y134" s="130"/>
      <c r="Z134" s="130"/>
      <c r="AA134" s="130"/>
      <c r="AB134" s="130"/>
      <c r="AC134" s="142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</row>
    <row r="135" spans="1:51" x14ac:dyDescent="0.15">
      <c r="A135" s="131">
        <v>134</v>
      </c>
      <c r="B135" s="129" t="s">
        <v>5222</v>
      </c>
      <c r="C135" s="129" t="s">
        <v>1032</v>
      </c>
      <c r="D135" s="129" t="s">
        <v>1358</v>
      </c>
      <c r="E135" s="129" t="s">
        <v>1359</v>
      </c>
      <c r="F135" s="129" t="s">
        <v>3721</v>
      </c>
      <c r="G135" s="131" t="s">
        <v>146</v>
      </c>
      <c r="H135" s="129" t="s">
        <v>14460</v>
      </c>
      <c r="I135" s="129" t="s">
        <v>6707</v>
      </c>
      <c r="J135" s="129" t="s">
        <v>4879</v>
      </c>
      <c r="K135" s="129" t="s">
        <v>5220</v>
      </c>
      <c r="L135" s="131" t="str">
        <f t="shared" si="6"/>
        <v>山下　和毅 (4)</v>
      </c>
      <c r="M135" s="131" t="str">
        <f t="shared" si="7"/>
        <v>99</v>
      </c>
      <c r="N135" s="131" t="str">
        <f t="shared" si="8"/>
        <v>Kazuki YAMASHITA (99)</v>
      </c>
      <c r="O135" s="217" t="s">
        <v>6987</v>
      </c>
      <c r="Y135" s="130"/>
      <c r="Z135" s="130"/>
      <c r="AA135" s="130"/>
      <c r="AB135" s="130"/>
      <c r="AC135" s="142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</row>
    <row r="136" spans="1:51" x14ac:dyDescent="0.15">
      <c r="A136" s="131">
        <v>135</v>
      </c>
      <c r="B136" s="129" t="s">
        <v>5222</v>
      </c>
      <c r="C136" s="129" t="s">
        <v>1032</v>
      </c>
      <c r="D136" s="129" t="s">
        <v>1360</v>
      </c>
      <c r="E136" s="129" t="s">
        <v>1361</v>
      </c>
      <c r="F136" s="129" t="s">
        <v>719</v>
      </c>
      <c r="G136" s="131" t="s">
        <v>146</v>
      </c>
      <c r="H136" s="129" t="s">
        <v>11319</v>
      </c>
      <c r="I136" s="129" t="s">
        <v>11382</v>
      </c>
      <c r="J136" s="129" t="s">
        <v>5095</v>
      </c>
      <c r="K136" s="129" t="s">
        <v>5220</v>
      </c>
      <c r="L136" s="131" t="str">
        <f t="shared" si="6"/>
        <v>名手　一生 (4)</v>
      </c>
      <c r="M136" s="131" t="str">
        <f t="shared" si="7"/>
        <v>98</v>
      </c>
      <c r="N136" s="131" t="str">
        <f t="shared" si="8"/>
        <v>Issei NATE (98)</v>
      </c>
      <c r="O136" s="217" t="s">
        <v>6988</v>
      </c>
      <c r="Y136" s="130"/>
      <c r="Z136" s="130"/>
      <c r="AA136" s="130"/>
      <c r="AB136" s="130"/>
      <c r="AC136" s="142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</row>
    <row r="137" spans="1:51" x14ac:dyDescent="0.15">
      <c r="A137" s="131">
        <v>136</v>
      </c>
      <c r="B137" s="129" t="s">
        <v>5222</v>
      </c>
      <c r="C137" s="129" t="s">
        <v>1032</v>
      </c>
      <c r="D137" s="129" t="s">
        <v>1362</v>
      </c>
      <c r="E137" s="129" t="s">
        <v>1363</v>
      </c>
      <c r="F137" s="129" t="s">
        <v>3756</v>
      </c>
      <c r="G137" s="131" t="s">
        <v>146</v>
      </c>
      <c r="H137" s="129" t="s">
        <v>14446</v>
      </c>
      <c r="I137" s="129" t="s">
        <v>11383</v>
      </c>
      <c r="J137" s="129" t="s">
        <v>12288</v>
      </c>
      <c r="K137" s="129" t="s">
        <v>5220</v>
      </c>
      <c r="L137" s="131" t="str">
        <f t="shared" si="6"/>
        <v>峯浦　惇 (4)</v>
      </c>
      <c r="M137" s="131" t="str">
        <f t="shared" si="7"/>
        <v>99</v>
      </c>
      <c r="N137" s="131" t="str">
        <f t="shared" si="8"/>
        <v>Jun MINEURA (99)</v>
      </c>
      <c r="O137" s="217" t="s">
        <v>6989</v>
      </c>
      <c r="Y137" s="130"/>
      <c r="Z137" s="130"/>
      <c r="AA137" s="130"/>
      <c r="AB137" s="130"/>
      <c r="AC137" s="142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</row>
    <row r="138" spans="1:51" x14ac:dyDescent="0.15">
      <c r="A138" s="131">
        <v>137</v>
      </c>
      <c r="B138" s="129" t="s">
        <v>5222</v>
      </c>
      <c r="C138" s="129" t="s">
        <v>1032</v>
      </c>
      <c r="D138" s="129" t="s">
        <v>1364</v>
      </c>
      <c r="E138" s="129" t="s">
        <v>1365</v>
      </c>
      <c r="F138" s="129" t="s">
        <v>2441</v>
      </c>
      <c r="G138" s="131" t="s">
        <v>146</v>
      </c>
      <c r="H138" s="129" t="s">
        <v>14464</v>
      </c>
      <c r="I138" s="129" t="s">
        <v>11384</v>
      </c>
      <c r="J138" s="129" t="s">
        <v>4853</v>
      </c>
      <c r="K138" s="129" t="s">
        <v>5220</v>
      </c>
      <c r="L138" s="131" t="str">
        <f t="shared" si="6"/>
        <v>近藤　理久 (4)</v>
      </c>
      <c r="M138" s="131" t="str">
        <f t="shared" si="7"/>
        <v>99</v>
      </c>
      <c r="N138" s="131" t="str">
        <f t="shared" si="8"/>
        <v>Riku KONDO (99)</v>
      </c>
      <c r="O138" s="217" t="s">
        <v>6990</v>
      </c>
      <c r="Y138" s="130"/>
      <c r="Z138" s="130"/>
      <c r="AA138" s="130"/>
      <c r="AB138" s="130"/>
      <c r="AC138" s="142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</row>
    <row r="139" spans="1:51" x14ac:dyDescent="0.15">
      <c r="A139" s="131">
        <v>138</v>
      </c>
      <c r="B139" s="129" t="s">
        <v>5222</v>
      </c>
      <c r="C139" s="129" t="s">
        <v>1032</v>
      </c>
      <c r="D139" s="129" t="s">
        <v>1366</v>
      </c>
      <c r="E139" s="129" t="s">
        <v>1367</v>
      </c>
      <c r="F139" s="129" t="s">
        <v>1814</v>
      </c>
      <c r="G139" s="131" t="s">
        <v>146</v>
      </c>
      <c r="H139" s="129" t="s">
        <v>14466</v>
      </c>
      <c r="I139" s="129" t="s">
        <v>11385</v>
      </c>
      <c r="J139" s="129" t="s">
        <v>4851</v>
      </c>
      <c r="K139" s="129" t="s">
        <v>5220</v>
      </c>
      <c r="L139" s="131" t="str">
        <f t="shared" si="6"/>
        <v>藤原　祥人 (4)</v>
      </c>
      <c r="M139" s="131" t="str">
        <f t="shared" si="7"/>
        <v>99</v>
      </c>
      <c r="N139" s="131" t="str">
        <f t="shared" si="8"/>
        <v>Akito FUJIHARA (99)</v>
      </c>
      <c r="O139" s="217" t="s">
        <v>6991</v>
      </c>
      <c r="Y139" s="130"/>
      <c r="Z139" s="130"/>
      <c r="AA139" s="130"/>
      <c r="AB139" s="130"/>
      <c r="AC139" s="142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</row>
    <row r="140" spans="1:51" x14ac:dyDescent="0.15">
      <c r="A140" s="131">
        <v>139</v>
      </c>
      <c r="B140" s="129" t="s">
        <v>5222</v>
      </c>
      <c r="C140" s="129" t="s">
        <v>1032</v>
      </c>
      <c r="D140" s="129" t="s">
        <v>1368</v>
      </c>
      <c r="E140" s="129" t="s">
        <v>1369</v>
      </c>
      <c r="F140" s="129" t="s">
        <v>2106</v>
      </c>
      <c r="G140" s="131" t="s">
        <v>146</v>
      </c>
      <c r="H140" s="129" t="s">
        <v>14466</v>
      </c>
      <c r="I140" s="129" t="s">
        <v>11386</v>
      </c>
      <c r="J140" s="129" t="s">
        <v>4968</v>
      </c>
      <c r="K140" s="129" t="s">
        <v>5220</v>
      </c>
      <c r="L140" s="131" t="str">
        <f t="shared" si="6"/>
        <v>野村　優太 (4)</v>
      </c>
      <c r="M140" s="131" t="str">
        <f t="shared" si="7"/>
        <v>99</v>
      </c>
      <c r="N140" s="131" t="str">
        <f t="shared" si="8"/>
        <v>Yuta NOMURA (99)</v>
      </c>
      <c r="O140" s="217" t="s">
        <v>6992</v>
      </c>
      <c r="Y140" s="130"/>
      <c r="Z140" s="130"/>
      <c r="AA140" s="130"/>
      <c r="AB140" s="130"/>
      <c r="AC140" s="142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</row>
    <row r="141" spans="1:51" x14ac:dyDescent="0.15">
      <c r="A141" s="131">
        <v>140</v>
      </c>
      <c r="B141" s="129" t="s">
        <v>5222</v>
      </c>
      <c r="C141" s="129" t="s">
        <v>1032</v>
      </c>
      <c r="D141" s="129" t="s">
        <v>1370</v>
      </c>
      <c r="E141" s="129" t="s">
        <v>1371</v>
      </c>
      <c r="F141" s="129" t="s">
        <v>3264</v>
      </c>
      <c r="G141" s="131" t="s">
        <v>146</v>
      </c>
      <c r="H141" s="129" t="s">
        <v>14464</v>
      </c>
      <c r="I141" s="129" t="s">
        <v>4849</v>
      </c>
      <c r="J141" s="129" t="s">
        <v>5160</v>
      </c>
      <c r="K141" s="129" t="s">
        <v>5220</v>
      </c>
      <c r="L141" s="131" t="str">
        <f t="shared" si="6"/>
        <v>木村　寿樹 (4)</v>
      </c>
      <c r="M141" s="131" t="str">
        <f t="shared" si="7"/>
        <v>99</v>
      </c>
      <c r="N141" s="131" t="str">
        <f t="shared" si="8"/>
        <v>Toshiki KIMURA (99)</v>
      </c>
      <c r="O141" s="217" t="s">
        <v>6993</v>
      </c>
      <c r="Y141" s="130"/>
      <c r="Z141" s="130"/>
      <c r="AA141" s="130"/>
      <c r="AB141" s="130"/>
      <c r="AC141" s="142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</row>
    <row r="142" spans="1:51" x14ac:dyDescent="0.15">
      <c r="A142" s="131">
        <v>141</v>
      </c>
      <c r="B142" s="129" t="s">
        <v>5222</v>
      </c>
      <c r="C142" s="129" t="s">
        <v>1032</v>
      </c>
      <c r="D142" s="129" t="s">
        <v>1372</v>
      </c>
      <c r="E142" s="129" t="s">
        <v>1373</v>
      </c>
      <c r="F142" s="129" t="s">
        <v>1374</v>
      </c>
      <c r="G142" s="131" t="s">
        <v>146</v>
      </c>
      <c r="H142" s="129" t="s">
        <v>14457</v>
      </c>
      <c r="I142" s="129" t="s">
        <v>5094</v>
      </c>
      <c r="J142" s="129" t="s">
        <v>5102</v>
      </c>
      <c r="K142" s="129" t="s">
        <v>5220</v>
      </c>
      <c r="L142" s="131" t="str">
        <f t="shared" si="6"/>
        <v>中河　和也 (4)</v>
      </c>
      <c r="M142" s="131" t="str">
        <f t="shared" si="7"/>
        <v>00</v>
      </c>
      <c r="N142" s="131" t="str">
        <f t="shared" si="8"/>
        <v>Kazuya NAKAGAWA (00)</v>
      </c>
      <c r="O142" s="217" t="s">
        <v>6994</v>
      </c>
      <c r="Y142" s="130"/>
      <c r="Z142" s="130"/>
      <c r="AA142" s="130"/>
      <c r="AB142" s="130"/>
      <c r="AC142" s="142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</row>
    <row r="143" spans="1:51" x14ac:dyDescent="0.15">
      <c r="A143" s="131">
        <v>142</v>
      </c>
      <c r="B143" s="129" t="s">
        <v>5222</v>
      </c>
      <c r="C143" s="129" t="s">
        <v>1032</v>
      </c>
      <c r="D143" s="129" t="s">
        <v>1375</v>
      </c>
      <c r="E143" s="129" t="s">
        <v>1376</v>
      </c>
      <c r="F143" s="129" t="s">
        <v>1832</v>
      </c>
      <c r="G143" s="131" t="s">
        <v>146</v>
      </c>
      <c r="H143" s="129" t="s">
        <v>14470</v>
      </c>
      <c r="I143" s="129" t="s">
        <v>11341</v>
      </c>
      <c r="J143" s="129" t="s">
        <v>5097</v>
      </c>
      <c r="K143" s="129" t="s">
        <v>5220</v>
      </c>
      <c r="L143" s="131" t="str">
        <f t="shared" si="6"/>
        <v>田川　大地 (4)</v>
      </c>
      <c r="M143" s="131" t="str">
        <f t="shared" si="7"/>
        <v>99</v>
      </c>
      <c r="N143" s="131" t="str">
        <f t="shared" si="8"/>
        <v>Daichi TAGAWA (99)</v>
      </c>
      <c r="O143" s="217" t="s">
        <v>6995</v>
      </c>
      <c r="Y143" s="130"/>
      <c r="Z143" s="130"/>
      <c r="AA143" s="130"/>
      <c r="AB143" s="130"/>
      <c r="AC143" s="142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</row>
    <row r="144" spans="1:51" x14ac:dyDescent="0.15">
      <c r="A144" s="131">
        <v>143</v>
      </c>
      <c r="B144" s="129" t="s">
        <v>5222</v>
      </c>
      <c r="C144" s="129" t="s">
        <v>1032</v>
      </c>
      <c r="D144" s="129" t="s">
        <v>1377</v>
      </c>
      <c r="E144" s="129" t="s">
        <v>1378</v>
      </c>
      <c r="F144" s="129" t="s">
        <v>3368</v>
      </c>
      <c r="G144" s="131" t="s">
        <v>146</v>
      </c>
      <c r="H144" s="129" t="s">
        <v>11319</v>
      </c>
      <c r="I144" s="129" t="s">
        <v>4884</v>
      </c>
      <c r="J144" s="129" t="s">
        <v>5012</v>
      </c>
      <c r="K144" s="129" t="s">
        <v>5220</v>
      </c>
      <c r="L144" s="131" t="str">
        <f t="shared" si="6"/>
        <v>増田　健太 (4)</v>
      </c>
      <c r="M144" s="131" t="str">
        <f t="shared" si="7"/>
        <v>99</v>
      </c>
      <c r="N144" s="131" t="str">
        <f t="shared" si="8"/>
        <v>Kenta MASUDA (99)</v>
      </c>
      <c r="O144" s="217" t="s">
        <v>6996</v>
      </c>
      <c r="Y144" s="130"/>
      <c r="Z144" s="130"/>
      <c r="AA144" s="130"/>
      <c r="AB144" s="130"/>
      <c r="AC144" s="142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</row>
    <row r="145" spans="1:51" x14ac:dyDescent="0.15">
      <c r="A145" s="131">
        <v>144</v>
      </c>
      <c r="B145" s="129" t="s">
        <v>5222</v>
      </c>
      <c r="C145" s="129" t="s">
        <v>1032</v>
      </c>
      <c r="D145" s="129" t="s">
        <v>1379</v>
      </c>
      <c r="E145" s="129" t="s">
        <v>1380</v>
      </c>
      <c r="F145" s="129" t="s">
        <v>1114</v>
      </c>
      <c r="G145" s="131" t="s">
        <v>146</v>
      </c>
      <c r="H145" s="129" t="s">
        <v>14454</v>
      </c>
      <c r="I145" s="129" t="s">
        <v>11339</v>
      </c>
      <c r="J145" s="129" t="s">
        <v>9235</v>
      </c>
      <c r="K145" s="129" t="s">
        <v>5220</v>
      </c>
      <c r="L145" s="131" t="str">
        <f t="shared" si="6"/>
        <v>松尾　柾 (4)</v>
      </c>
      <c r="M145" s="131" t="str">
        <f t="shared" si="7"/>
        <v>99</v>
      </c>
      <c r="N145" s="131" t="str">
        <f t="shared" si="8"/>
        <v>Masaki MATSUO (99)</v>
      </c>
      <c r="O145" s="217" t="s">
        <v>6997</v>
      </c>
      <c r="Y145" s="130"/>
      <c r="Z145" s="130"/>
      <c r="AA145" s="130"/>
      <c r="AB145" s="130"/>
      <c r="AC145" s="142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</row>
    <row r="146" spans="1:51" x14ac:dyDescent="0.15">
      <c r="A146" s="131">
        <v>145</v>
      </c>
      <c r="B146" s="129" t="s">
        <v>5222</v>
      </c>
      <c r="C146" s="129" t="s">
        <v>1032</v>
      </c>
      <c r="D146" s="129" t="s">
        <v>1381</v>
      </c>
      <c r="E146" s="129" t="s">
        <v>1382</v>
      </c>
      <c r="F146" s="129" t="s">
        <v>1383</v>
      </c>
      <c r="G146" s="131" t="s">
        <v>164</v>
      </c>
      <c r="H146" s="129" t="s">
        <v>14454</v>
      </c>
      <c r="I146" s="129" t="s">
        <v>6736</v>
      </c>
      <c r="J146" s="129" t="s">
        <v>5031</v>
      </c>
      <c r="K146" s="129" t="s">
        <v>5220</v>
      </c>
      <c r="L146" s="131" t="str">
        <f t="shared" si="6"/>
        <v>吉田　龍誠 (3)</v>
      </c>
      <c r="M146" s="131" t="str">
        <f t="shared" si="7"/>
        <v>00</v>
      </c>
      <c r="N146" s="131" t="str">
        <f t="shared" si="8"/>
        <v>Ryusei YOSHIDA (00)</v>
      </c>
      <c r="O146" s="217" t="s">
        <v>6998</v>
      </c>
      <c r="Y146" s="130"/>
      <c r="Z146" s="130"/>
      <c r="AA146" s="130"/>
      <c r="AB146" s="130"/>
      <c r="AC146" s="142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</row>
    <row r="147" spans="1:51" x14ac:dyDescent="0.15">
      <c r="A147" s="131">
        <v>146</v>
      </c>
      <c r="B147" s="129" t="s">
        <v>5222</v>
      </c>
      <c r="C147" s="129" t="s">
        <v>1032</v>
      </c>
      <c r="D147" s="129" t="s">
        <v>1384</v>
      </c>
      <c r="E147" s="129" t="s">
        <v>1385</v>
      </c>
      <c r="F147" s="129" t="s">
        <v>1386</v>
      </c>
      <c r="G147" s="131" t="s">
        <v>164</v>
      </c>
      <c r="H147" s="129" t="s">
        <v>14458</v>
      </c>
      <c r="I147" s="129" t="s">
        <v>11387</v>
      </c>
      <c r="J147" s="129" t="s">
        <v>4867</v>
      </c>
      <c r="K147" s="129" t="s">
        <v>5220</v>
      </c>
      <c r="L147" s="131" t="str">
        <f t="shared" si="6"/>
        <v>平塚　健太郎 (3)</v>
      </c>
      <c r="M147" s="131" t="str">
        <f t="shared" si="7"/>
        <v>01</v>
      </c>
      <c r="N147" s="131" t="str">
        <f t="shared" si="8"/>
        <v>Kentaro HIRATSUKA (01)</v>
      </c>
      <c r="O147" s="217" t="s">
        <v>6999</v>
      </c>
      <c r="Y147" s="130"/>
      <c r="Z147" s="130"/>
      <c r="AA147" s="130"/>
      <c r="AB147" s="130"/>
      <c r="AC147" s="142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</row>
    <row r="148" spans="1:51" x14ac:dyDescent="0.15">
      <c r="A148" s="131">
        <v>147</v>
      </c>
      <c r="B148" s="129" t="s">
        <v>5222</v>
      </c>
      <c r="C148" s="129" t="s">
        <v>1032</v>
      </c>
      <c r="D148" s="129" t="s">
        <v>1387</v>
      </c>
      <c r="E148" s="129" t="s">
        <v>1388</v>
      </c>
      <c r="F148" s="129" t="s">
        <v>1389</v>
      </c>
      <c r="G148" s="131" t="s">
        <v>164</v>
      </c>
      <c r="H148" s="129" t="s">
        <v>14459</v>
      </c>
      <c r="I148" s="129" t="s">
        <v>11353</v>
      </c>
      <c r="J148" s="129" t="s">
        <v>12289</v>
      </c>
      <c r="K148" s="129" t="s">
        <v>5220</v>
      </c>
      <c r="L148" s="131" t="str">
        <f t="shared" si="6"/>
        <v>安東　竜平 (3)</v>
      </c>
      <c r="M148" s="131" t="str">
        <f t="shared" si="7"/>
        <v>01</v>
      </c>
      <c r="N148" s="131" t="str">
        <f t="shared" si="8"/>
        <v>Ryuhei ANDO (01)</v>
      </c>
      <c r="O148" s="217" t="s">
        <v>7000</v>
      </c>
      <c r="Y148" s="130"/>
      <c r="Z148" s="130"/>
      <c r="AA148" s="130"/>
      <c r="AB148" s="130"/>
      <c r="AC148" s="142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</row>
    <row r="149" spans="1:51" x14ac:dyDescent="0.15">
      <c r="A149" s="131">
        <v>148</v>
      </c>
      <c r="B149" s="129" t="s">
        <v>5222</v>
      </c>
      <c r="C149" s="129" t="s">
        <v>1032</v>
      </c>
      <c r="D149" s="129" t="s">
        <v>1390</v>
      </c>
      <c r="E149" s="129" t="s">
        <v>1391</v>
      </c>
      <c r="F149" s="129" t="s">
        <v>1392</v>
      </c>
      <c r="G149" s="131" t="s">
        <v>164</v>
      </c>
      <c r="H149" s="129" t="s">
        <v>14464</v>
      </c>
      <c r="I149" s="129" t="s">
        <v>4915</v>
      </c>
      <c r="J149" s="129" t="s">
        <v>5007</v>
      </c>
      <c r="K149" s="129" t="s">
        <v>5220</v>
      </c>
      <c r="L149" s="131" t="str">
        <f t="shared" si="6"/>
        <v>藤田　匠海 (3)</v>
      </c>
      <c r="M149" s="131" t="str">
        <f t="shared" si="7"/>
        <v>00</v>
      </c>
      <c r="N149" s="131" t="str">
        <f t="shared" si="8"/>
        <v>Takumi FUJITA (00)</v>
      </c>
      <c r="O149" s="217" t="s">
        <v>7001</v>
      </c>
      <c r="Y149" s="130"/>
      <c r="Z149" s="130"/>
      <c r="AA149" s="130"/>
      <c r="AB149" s="130"/>
      <c r="AC149" s="142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</row>
    <row r="150" spans="1:51" x14ac:dyDescent="0.15">
      <c r="A150" s="131">
        <v>149</v>
      </c>
      <c r="B150" s="129" t="s">
        <v>5222</v>
      </c>
      <c r="C150" s="129" t="s">
        <v>1032</v>
      </c>
      <c r="D150" s="129" t="s">
        <v>1393</v>
      </c>
      <c r="E150" s="129" t="s">
        <v>1394</v>
      </c>
      <c r="F150" s="129" t="s">
        <v>1395</v>
      </c>
      <c r="G150" s="131" t="s">
        <v>164</v>
      </c>
      <c r="H150" s="129" t="s">
        <v>14454</v>
      </c>
      <c r="I150" s="129" t="s">
        <v>4931</v>
      </c>
      <c r="J150" s="129" t="s">
        <v>9247</v>
      </c>
      <c r="K150" s="129" t="s">
        <v>5220</v>
      </c>
      <c r="L150" s="131" t="str">
        <f t="shared" si="6"/>
        <v>小島　勇人 (3)</v>
      </c>
      <c r="M150" s="131" t="str">
        <f t="shared" si="7"/>
        <v>01</v>
      </c>
      <c r="N150" s="131" t="str">
        <f t="shared" si="8"/>
        <v>Yuto KOJIMA (01)</v>
      </c>
      <c r="O150" s="217" t="s">
        <v>7002</v>
      </c>
      <c r="Y150" s="130"/>
      <c r="Z150" s="130"/>
      <c r="AA150" s="130"/>
      <c r="AB150" s="130"/>
      <c r="AC150" s="142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</row>
    <row r="151" spans="1:51" x14ac:dyDescent="0.15">
      <c r="A151" s="131">
        <v>150</v>
      </c>
      <c r="B151" s="129" t="s">
        <v>5222</v>
      </c>
      <c r="C151" s="129" t="s">
        <v>1032</v>
      </c>
      <c r="D151" s="129" t="s">
        <v>1396</v>
      </c>
      <c r="E151" s="129" t="s">
        <v>1397</v>
      </c>
      <c r="F151" s="129" t="s">
        <v>1398</v>
      </c>
      <c r="G151" s="131" t="s">
        <v>164</v>
      </c>
      <c r="H151" s="129" t="s">
        <v>14446</v>
      </c>
      <c r="I151" s="129" t="s">
        <v>5089</v>
      </c>
      <c r="J151" s="129" t="s">
        <v>12290</v>
      </c>
      <c r="K151" s="129" t="s">
        <v>5220</v>
      </c>
      <c r="L151" s="131" t="str">
        <f t="shared" si="6"/>
        <v>山田　真生 (3)</v>
      </c>
      <c r="M151" s="131" t="str">
        <f t="shared" si="7"/>
        <v>00</v>
      </c>
      <c r="N151" s="131" t="str">
        <f t="shared" si="8"/>
        <v>Maki YAMADA (00)</v>
      </c>
      <c r="O151" s="217" t="s">
        <v>7003</v>
      </c>
      <c r="Y151" s="130"/>
      <c r="Z151" s="130"/>
      <c r="AA151" s="130"/>
      <c r="AB151" s="130"/>
      <c r="AC151" s="142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</row>
    <row r="152" spans="1:51" x14ac:dyDescent="0.15">
      <c r="A152" s="131">
        <v>151</v>
      </c>
      <c r="B152" s="129" t="s">
        <v>5222</v>
      </c>
      <c r="C152" s="129" t="s">
        <v>1032</v>
      </c>
      <c r="D152" s="129" t="s">
        <v>1399</v>
      </c>
      <c r="E152" s="129" t="s">
        <v>1400</v>
      </c>
      <c r="F152" s="129" t="s">
        <v>1401</v>
      </c>
      <c r="G152" s="131" t="s">
        <v>164</v>
      </c>
      <c r="H152" s="129" t="s">
        <v>14454</v>
      </c>
      <c r="I152" s="129" t="s">
        <v>11388</v>
      </c>
      <c r="J152" s="129" t="s">
        <v>9252</v>
      </c>
      <c r="K152" s="129" t="s">
        <v>5220</v>
      </c>
      <c r="L152" s="131" t="str">
        <f t="shared" si="6"/>
        <v>松山　旭良 (3)</v>
      </c>
      <c r="M152" s="131" t="str">
        <f t="shared" si="7"/>
        <v>00</v>
      </c>
      <c r="N152" s="131" t="str">
        <f t="shared" si="8"/>
        <v>Akira MATSUYAMA (00)</v>
      </c>
      <c r="O152" s="217" t="s">
        <v>7004</v>
      </c>
      <c r="Y152" s="130"/>
      <c r="Z152" s="130"/>
      <c r="AA152" s="130"/>
      <c r="AB152" s="130"/>
      <c r="AC152" s="142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</row>
    <row r="153" spans="1:51" x14ac:dyDescent="0.15">
      <c r="A153" s="131">
        <v>152</v>
      </c>
      <c r="B153" s="129" t="s">
        <v>5222</v>
      </c>
      <c r="C153" s="129" t="s">
        <v>1032</v>
      </c>
      <c r="D153" s="129" t="s">
        <v>1402</v>
      </c>
      <c r="E153" s="129" t="s">
        <v>1403</v>
      </c>
      <c r="F153" s="129" t="s">
        <v>1404</v>
      </c>
      <c r="G153" s="131" t="s">
        <v>164</v>
      </c>
      <c r="H153" s="129" t="s">
        <v>14447</v>
      </c>
      <c r="I153" s="129" t="s">
        <v>11389</v>
      </c>
      <c r="J153" s="129" t="s">
        <v>4853</v>
      </c>
      <c r="K153" s="129" t="s">
        <v>5220</v>
      </c>
      <c r="L153" s="131" t="str">
        <f t="shared" si="6"/>
        <v>松嶋　陸 (3)</v>
      </c>
      <c r="M153" s="131" t="str">
        <f t="shared" si="7"/>
        <v>00</v>
      </c>
      <c r="N153" s="131" t="str">
        <f t="shared" si="8"/>
        <v>Riku MATSUSHIMA (00)</v>
      </c>
      <c r="O153" s="217" t="s">
        <v>7005</v>
      </c>
      <c r="Y153" s="130"/>
      <c r="Z153" s="130"/>
      <c r="AA153" s="130"/>
      <c r="AB153" s="130"/>
      <c r="AC153" s="142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</row>
    <row r="154" spans="1:51" x14ac:dyDescent="0.15">
      <c r="A154" s="131">
        <v>153</v>
      </c>
      <c r="B154" s="129" t="s">
        <v>5222</v>
      </c>
      <c r="C154" s="129" t="s">
        <v>1032</v>
      </c>
      <c r="D154" s="129" t="s">
        <v>1405</v>
      </c>
      <c r="E154" s="129" t="s">
        <v>1406</v>
      </c>
      <c r="F154" s="129" t="s">
        <v>1407</v>
      </c>
      <c r="G154" s="131" t="s">
        <v>164</v>
      </c>
      <c r="H154" s="129" t="s">
        <v>14446</v>
      </c>
      <c r="I154" s="129" t="s">
        <v>11390</v>
      </c>
      <c r="J154" s="129" t="s">
        <v>9495</v>
      </c>
      <c r="K154" s="129" t="s">
        <v>5220</v>
      </c>
      <c r="L154" s="131" t="str">
        <f t="shared" si="6"/>
        <v>多和田　旭 (3)</v>
      </c>
      <c r="M154" s="131" t="str">
        <f t="shared" si="7"/>
        <v>01</v>
      </c>
      <c r="N154" s="131" t="str">
        <f t="shared" si="8"/>
        <v>Asahi TAWADA (01)</v>
      </c>
      <c r="O154" s="217" t="s">
        <v>7006</v>
      </c>
      <c r="Y154" s="130"/>
      <c r="Z154" s="130"/>
      <c r="AA154" s="130"/>
      <c r="AB154" s="130"/>
      <c r="AC154" s="142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</row>
    <row r="155" spans="1:51" x14ac:dyDescent="0.15">
      <c r="A155" s="131">
        <v>154</v>
      </c>
      <c r="B155" s="129" t="s">
        <v>5222</v>
      </c>
      <c r="C155" s="129" t="s">
        <v>1032</v>
      </c>
      <c r="D155" s="129" t="s">
        <v>1408</v>
      </c>
      <c r="E155" s="129" t="s">
        <v>1409</v>
      </c>
      <c r="F155" s="129" t="s">
        <v>1410</v>
      </c>
      <c r="G155" s="131" t="s">
        <v>164</v>
      </c>
      <c r="H155" s="129" t="s">
        <v>14466</v>
      </c>
      <c r="I155" s="129" t="s">
        <v>11391</v>
      </c>
      <c r="J155" s="129" t="s">
        <v>12291</v>
      </c>
      <c r="K155" s="129" t="s">
        <v>5220</v>
      </c>
      <c r="L155" s="131" t="str">
        <f t="shared" si="6"/>
        <v>野瀬　大輝 (3)</v>
      </c>
      <c r="M155" s="131" t="str">
        <f t="shared" si="7"/>
        <v>01</v>
      </c>
      <c r="N155" s="131" t="str">
        <f t="shared" si="8"/>
        <v>Daiki NOSE (01)</v>
      </c>
      <c r="O155" s="217" t="s">
        <v>7007</v>
      </c>
      <c r="Y155" s="130"/>
      <c r="Z155" s="130"/>
      <c r="AA155" s="130"/>
      <c r="AB155" s="130"/>
      <c r="AC155" s="142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</row>
    <row r="156" spans="1:51" x14ac:dyDescent="0.15">
      <c r="A156" s="131">
        <v>155</v>
      </c>
      <c r="B156" s="129" t="s">
        <v>5222</v>
      </c>
      <c r="C156" s="129" t="s">
        <v>1032</v>
      </c>
      <c r="D156" s="129" t="s">
        <v>1411</v>
      </c>
      <c r="E156" s="129" t="s">
        <v>1412</v>
      </c>
      <c r="F156" s="129" t="s">
        <v>1413</v>
      </c>
      <c r="G156" s="131" t="s">
        <v>164</v>
      </c>
      <c r="H156" s="129" t="s">
        <v>14454</v>
      </c>
      <c r="I156" s="129" t="s">
        <v>11392</v>
      </c>
      <c r="J156" s="129" t="s">
        <v>4998</v>
      </c>
      <c r="K156" s="129" t="s">
        <v>5220</v>
      </c>
      <c r="L156" s="131" t="str">
        <f t="shared" si="6"/>
        <v>松川　直央 (3)</v>
      </c>
      <c r="M156" s="131" t="str">
        <f t="shared" si="7"/>
        <v>00</v>
      </c>
      <c r="N156" s="131" t="str">
        <f t="shared" si="8"/>
        <v>Nao MATSUKAWA (00)</v>
      </c>
      <c r="O156" s="217" t="s">
        <v>7008</v>
      </c>
      <c r="Y156" s="130"/>
      <c r="Z156" s="130"/>
      <c r="AA156" s="130"/>
      <c r="AB156" s="130"/>
      <c r="AC156" s="142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</row>
    <row r="157" spans="1:51" x14ac:dyDescent="0.15">
      <c r="A157" s="131">
        <v>156</v>
      </c>
      <c r="B157" s="129" t="s">
        <v>5222</v>
      </c>
      <c r="C157" s="129" t="s">
        <v>1032</v>
      </c>
      <c r="D157" s="129" t="s">
        <v>1414</v>
      </c>
      <c r="E157" s="129" t="s">
        <v>1415</v>
      </c>
      <c r="F157" s="129" t="s">
        <v>1222</v>
      </c>
      <c r="G157" s="131" t="s">
        <v>164</v>
      </c>
      <c r="H157" s="129" t="s">
        <v>11319</v>
      </c>
      <c r="I157" s="129" t="s">
        <v>6723</v>
      </c>
      <c r="J157" s="129" t="s">
        <v>4860</v>
      </c>
      <c r="K157" s="129" t="s">
        <v>5220</v>
      </c>
      <c r="L157" s="131" t="str">
        <f t="shared" si="6"/>
        <v>五十川　剛史 (3)</v>
      </c>
      <c r="M157" s="131" t="str">
        <f t="shared" si="7"/>
        <v>00</v>
      </c>
      <c r="N157" s="131" t="str">
        <f t="shared" si="8"/>
        <v>Tsuyoshi ISOGAWA (00)</v>
      </c>
      <c r="O157" s="217" t="s">
        <v>7009</v>
      </c>
      <c r="Y157" s="130"/>
      <c r="Z157" s="130"/>
      <c r="AA157" s="130"/>
      <c r="AB157" s="130"/>
      <c r="AC157" s="142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</row>
    <row r="158" spans="1:51" x14ac:dyDescent="0.15">
      <c r="A158" s="131">
        <v>157</v>
      </c>
      <c r="B158" s="129" t="s">
        <v>5222</v>
      </c>
      <c r="C158" s="129" t="s">
        <v>1032</v>
      </c>
      <c r="D158" s="129" t="s">
        <v>1416</v>
      </c>
      <c r="E158" s="129" t="s">
        <v>1417</v>
      </c>
      <c r="F158" s="129" t="s">
        <v>1418</v>
      </c>
      <c r="G158" s="131" t="s">
        <v>164</v>
      </c>
      <c r="H158" s="129" t="s">
        <v>11319</v>
      </c>
      <c r="I158" s="129" t="s">
        <v>6707</v>
      </c>
      <c r="J158" s="129" t="s">
        <v>12292</v>
      </c>
      <c r="K158" s="129" t="s">
        <v>5220</v>
      </c>
      <c r="L158" s="131" t="str">
        <f t="shared" si="6"/>
        <v>山下　歩 (3)</v>
      </c>
      <c r="M158" s="131" t="str">
        <f t="shared" si="7"/>
        <v>00</v>
      </c>
      <c r="N158" s="131" t="str">
        <f t="shared" si="8"/>
        <v>Ayumu YAMASHITA (00)</v>
      </c>
      <c r="O158" s="217" t="s">
        <v>7010</v>
      </c>
      <c r="Y158" s="130"/>
      <c r="Z158" s="130"/>
      <c r="AA158" s="130"/>
      <c r="AB158" s="130"/>
      <c r="AC158" s="142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</row>
    <row r="159" spans="1:51" x14ac:dyDescent="0.15">
      <c r="A159" s="131">
        <v>158</v>
      </c>
      <c r="B159" s="129" t="s">
        <v>5222</v>
      </c>
      <c r="C159" s="129" t="s">
        <v>1032</v>
      </c>
      <c r="D159" s="129" t="s">
        <v>1419</v>
      </c>
      <c r="E159" s="129" t="s">
        <v>1420</v>
      </c>
      <c r="F159" s="129" t="s">
        <v>1421</v>
      </c>
      <c r="G159" s="131" t="s">
        <v>164</v>
      </c>
      <c r="H159" s="129" t="s">
        <v>14454</v>
      </c>
      <c r="I159" s="129" t="s">
        <v>11393</v>
      </c>
      <c r="J159" s="129" t="s">
        <v>4846</v>
      </c>
      <c r="K159" s="129" t="s">
        <v>5220</v>
      </c>
      <c r="L159" s="131" t="str">
        <f t="shared" si="6"/>
        <v>原田　涼平 (3)</v>
      </c>
      <c r="M159" s="131" t="str">
        <f t="shared" si="7"/>
        <v>00</v>
      </c>
      <c r="N159" s="131" t="str">
        <f t="shared" si="8"/>
        <v>Ryohei HARADA (00)</v>
      </c>
      <c r="O159" s="217" t="s">
        <v>7011</v>
      </c>
      <c r="Y159" s="130"/>
      <c r="Z159" s="130"/>
      <c r="AA159" s="130"/>
      <c r="AB159" s="130"/>
      <c r="AC159" s="142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</row>
    <row r="160" spans="1:51" x14ac:dyDescent="0.15">
      <c r="A160" s="131">
        <v>159</v>
      </c>
      <c r="B160" s="129" t="s">
        <v>5222</v>
      </c>
      <c r="C160" s="129" t="s">
        <v>1032</v>
      </c>
      <c r="D160" s="129" t="s">
        <v>1422</v>
      </c>
      <c r="E160" s="129" t="s">
        <v>1423</v>
      </c>
      <c r="F160" s="129" t="s">
        <v>1424</v>
      </c>
      <c r="G160" s="131" t="s">
        <v>164</v>
      </c>
      <c r="H160" s="129" t="s">
        <v>14450</v>
      </c>
      <c r="I160" s="129" t="s">
        <v>11380</v>
      </c>
      <c r="J160" s="129" t="s">
        <v>4802</v>
      </c>
      <c r="K160" s="129" t="s">
        <v>5220</v>
      </c>
      <c r="L160" s="131" t="str">
        <f t="shared" si="6"/>
        <v>福田　明輝 (3)</v>
      </c>
      <c r="M160" s="131" t="str">
        <f t="shared" si="7"/>
        <v>99</v>
      </c>
      <c r="N160" s="131" t="str">
        <f t="shared" si="8"/>
        <v>Haruki FUKUDA (99)</v>
      </c>
      <c r="O160" s="217" t="s">
        <v>7012</v>
      </c>
      <c r="Y160" s="130"/>
      <c r="Z160" s="130"/>
      <c r="AA160" s="130"/>
      <c r="AB160" s="130"/>
      <c r="AC160" s="142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</row>
    <row r="161" spans="1:51" x14ac:dyDescent="0.15">
      <c r="A161" s="131">
        <v>160</v>
      </c>
      <c r="B161" s="129" t="s">
        <v>5222</v>
      </c>
      <c r="C161" s="129" t="s">
        <v>1032</v>
      </c>
      <c r="D161" s="129" t="s">
        <v>1425</v>
      </c>
      <c r="E161" s="129" t="s">
        <v>1426</v>
      </c>
      <c r="F161" s="129" t="s">
        <v>1427</v>
      </c>
      <c r="G161" s="131" t="s">
        <v>164</v>
      </c>
      <c r="H161" s="129" t="s">
        <v>14465</v>
      </c>
      <c r="I161" s="129" t="s">
        <v>11394</v>
      </c>
      <c r="J161" s="129" t="s">
        <v>4814</v>
      </c>
      <c r="K161" s="129" t="s">
        <v>5220</v>
      </c>
      <c r="L161" s="131" t="str">
        <f t="shared" si="6"/>
        <v>米倉　祐介 (3)</v>
      </c>
      <c r="M161" s="131" t="str">
        <f t="shared" si="7"/>
        <v>99</v>
      </c>
      <c r="N161" s="131" t="str">
        <f t="shared" si="8"/>
        <v>Yusuke YONEKURA (99)</v>
      </c>
      <c r="O161" s="217" t="s">
        <v>7013</v>
      </c>
      <c r="Y161" s="130"/>
      <c r="Z161" s="130"/>
      <c r="AA161" s="130"/>
      <c r="AB161" s="130"/>
      <c r="AC161" s="142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</row>
    <row r="162" spans="1:51" x14ac:dyDescent="0.15">
      <c r="A162" s="131">
        <v>161</v>
      </c>
      <c r="B162" s="129" t="s">
        <v>5222</v>
      </c>
      <c r="C162" s="129" t="s">
        <v>1032</v>
      </c>
      <c r="D162" s="129" t="s">
        <v>1428</v>
      </c>
      <c r="E162" s="129" t="s">
        <v>1429</v>
      </c>
      <c r="F162" s="129" t="s">
        <v>1430</v>
      </c>
      <c r="G162" s="131" t="s">
        <v>164</v>
      </c>
      <c r="H162" s="129" t="s">
        <v>14460</v>
      </c>
      <c r="I162" s="129" t="s">
        <v>11395</v>
      </c>
      <c r="J162" s="129" t="s">
        <v>4922</v>
      </c>
      <c r="K162" s="129" t="s">
        <v>5220</v>
      </c>
      <c r="L162" s="131" t="str">
        <f t="shared" si="6"/>
        <v>乙武　祐輝 (3)</v>
      </c>
      <c r="M162" s="131" t="str">
        <f t="shared" si="7"/>
        <v>00</v>
      </c>
      <c r="N162" s="131" t="str">
        <f t="shared" si="8"/>
        <v>Yuki OTOTAKE (00)</v>
      </c>
      <c r="O162" s="217" t="s">
        <v>7014</v>
      </c>
      <c r="Y162" s="130"/>
      <c r="Z162" s="130"/>
      <c r="AA162" s="130"/>
      <c r="AB162" s="130"/>
      <c r="AC162" s="142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</row>
    <row r="163" spans="1:51" x14ac:dyDescent="0.15">
      <c r="A163" s="131">
        <v>162</v>
      </c>
      <c r="B163" s="129" t="s">
        <v>5222</v>
      </c>
      <c r="C163" s="129" t="s">
        <v>1032</v>
      </c>
      <c r="D163" s="129" t="s">
        <v>1431</v>
      </c>
      <c r="E163" s="129" t="s">
        <v>1432</v>
      </c>
      <c r="F163" s="129" t="s">
        <v>1433</v>
      </c>
      <c r="G163" s="131" t="s">
        <v>164</v>
      </c>
      <c r="H163" s="129" t="s">
        <v>14454</v>
      </c>
      <c r="I163" s="129" t="s">
        <v>11329</v>
      </c>
      <c r="J163" s="129" t="s">
        <v>4867</v>
      </c>
      <c r="K163" s="129" t="s">
        <v>5220</v>
      </c>
      <c r="L163" s="131" t="str">
        <f t="shared" si="6"/>
        <v>森田　健太郎 (3)</v>
      </c>
      <c r="M163" s="131" t="str">
        <f t="shared" si="7"/>
        <v>99</v>
      </c>
      <c r="N163" s="131" t="str">
        <f t="shared" si="8"/>
        <v>Kentaro MORITA (99)</v>
      </c>
      <c r="O163" s="217" t="s">
        <v>7015</v>
      </c>
      <c r="Y163" s="130"/>
      <c r="Z163" s="130"/>
      <c r="AA163" s="130"/>
      <c r="AB163" s="130"/>
      <c r="AC163" s="142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</row>
    <row r="164" spans="1:51" x14ac:dyDescent="0.15">
      <c r="A164" s="131">
        <v>163</v>
      </c>
      <c r="B164" s="129" t="s">
        <v>5222</v>
      </c>
      <c r="C164" s="129" t="s">
        <v>1032</v>
      </c>
      <c r="D164" s="129" t="s">
        <v>1435</v>
      </c>
      <c r="E164" s="129" t="s">
        <v>1436</v>
      </c>
      <c r="F164" s="129" t="s">
        <v>1404</v>
      </c>
      <c r="G164" s="131" t="s">
        <v>164</v>
      </c>
      <c r="H164" s="129" t="s">
        <v>14454</v>
      </c>
      <c r="I164" s="129" t="s">
        <v>11396</v>
      </c>
      <c r="J164" s="129" t="s">
        <v>12291</v>
      </c>
      <c r="K164" s="129" t="s">
        <v>5220</v>
      </c>
      <c r="L164" s="131" t="str">
        <f t="shared" si="6"/>
        <v>大多和　大輝 (3)</v>
      </c>
      <c r="M164" s="131" t="str">
        <f t="shared" si="7"/>
        <v>00</v>
      </c>
      <c r="N164" s="131" t="str">
        <f t="shared" si="8"/>
        <v>Daiki OTAWA (00)</v>
      </c>
      <c r="O164" s="217" t="s">
        <v>7016</v>
      </c>
      <c r="Y164" s="130"/>
      <c r="Z164" s="130"/>
      <c r="AA164" s="130"/>
      <c r="AB164" s="130"/>
      <c r="AC164" s="142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</row>
    <row r="165" spans="1:51" x14ac:dyDescent="0.15">
      <c r="A165" s="131">
        <v>164</v>
      </c>
      <c r="B165" s="129" t="s">
        <v>5222</v>
      </c>
      <c r="C165" s="129" t="s">
        <v>1032</v>
      </c>
      <c r="D165" s="129" t="s">
        <v>9624</v>
      </c>
      <c r="E165" s="129" t="s">
        <v>1437</v>
      </c>
      <c r="F165" s="129" t="s">
        <v>1438</v>
      </c>
      <c r="G165" s="131" t="s">
        <v>164</v>
      </c>
      <c r="H165" s="129" t="s">
        <v>11319</v>
      </c>
      <c r="I165" s="129" t="s">
        <v>5058</v>
      </c>
      <c r="J165" s="129" t="s">
        <v>12293</v>
      </c>
      <c r="K165" s="129" t="s">
        <v>5220</v>
      </c>
      <c r="L165" s="131" t="str">
        <f t="shared" si="6"/>
        <v>齊藤　颯 (3)</v>
      </c>
      <c r="M165" s="131" t="str">
        <f t="shared" si="7"/>
        <v>00</v>
      </c>
      <c r="N165" s="131" t="str">
        <f t="shared" si="8"/>
        <v>Hayate SAITO (00)</v>
      </c>
      <c r="O165" s="217" t="s">
        <v>7017</v>
      </c>
      <c r="Y165" s="130"/>
      <c r="Z165" s="130"/>
      <c r="AA165" s="130"/>
      <c r="AB165" s="130"/>
      <c r="AC165" s="142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</row>
    <row r="166" spans="1:51" x14ac:dyDescent="0.15">
      <c r="A166" s="131">
        <v>165</v>
      </c>
      <c r="B166" s="129" t="s">
        <v>5222</v>
      </c>
      <c r="C166" s="129" t="s">
        <v>1032</v>
      </c>
      <c r="D166" s="129" t="s">
        <v>1439</v>
      </c>
      <c r="E166" s="129" t="s">
        <v>1440</v>
      </c>
      <c r="F166" s="129" t="s">
        <v>1441</v>
      </c>
      <c r="G166" s="131" t="s">
        <v>164</v>
      </c>
      <c r="H166" s="129" t="s">
        <v>14466</v>
      </c>
      <c r="I166" s="129" t="s">
        <v>11397</v>
      </c>
      <c r="J166" s="129" t="s">
        <v>4922</v>
      </c>
      <c r="K166" s="129" t="s">
        <v>5220</v>
      </c>
      <c r="L166" s="131" t="str">
        <f t="shared" si="6"/>
        <v>髙村　悠希 (3)</v>
      </c>
      <c r="M166" s="131" t="str">
        <f t="shared" si="7"/>
        <v>00</v>
      </c>
      <c r="N166" s="131" t="str">
        <f t="shared" si="8"/>
        <v>Yuki TAKAMURA (00)</v>
      </c>
      <c r="O166" s="217" t="s">
        <v>7018</v>
      </c>
      <c r="Y166" s="130"/>
      <c r="Z166" s="130"/>
      <c r="AA166" s="130"/>
      <c r="AB166" s="130"/>
      <c r="AC166" s="142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</row>
    <row r="167" spans="1:51" x14ac:dyDescent="0.15">
      <c r="A167" s="131">
        <v>166</v>
      </c>
      <c r="B167" s="129" t="s">
        <v>5222</v>
      </c>
      <c r="C167" s="129" t="s">
        <v>1032</v>
      </c>
      <c r="D167" s="129" t="s">
        <v>1442</v>
      </c>
      <c r="E167" s="129" t="s">
        <v>1443</v>
      </c>
      <c r="F167" s="129" t="s">
        <v>1444</v>
      </c>
      <c r="G167" s="131" t="s">
        <v>164</v>
      </c>
      <c r="H167" s="129" t="s">
        <v>14464</v>
      </c>
      <c r="I167" s="129" t="s">
        <v>11398</v>
      </c>
      <c r="J167" s="129" t="s">
        <v>4841</v>
      </c>
      <c r="K167" s="129" t="s">
        <v>5220</v>
      </c>
      <c r="L167" s="131" t="str">
        <f t="shared" si="6"/>
        <v>蔭山　竜介 (3)</v>
      </c>
      <c r="M167" s="131" t="str">
        <f t="shared" si="7"/>
        <v>00</v>
      </c>
      <c r="N167" s="131" t="str">
        <f t="shared" si="8"/>
        <v>Ryusuke KAGEYAMA (00)</v>
      </c>
      <c r="O167" s="217" t="s">
        <v>7019</v>
      </c>
      <c r="Y167" s="130"/>
      <c r="Z167" s="130"/>
      <c r="AA167" s="130"/>
      <c r="AB167" s="130"/>
      <c r="AC167" s="142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</row>
    <row r="168" spans="1:51" x14ac:dyDescent="0.15">
      <c r="A168" s="131">
        <v>167</v>
      </c>
      <c r="B168" s="129" t="s">
        <v>5222</v>
      </c>
      <c r="C168" s="129" t="s">
        <v>1032</v>
      </c>
      <c r="D168" s="129" t="s">
        <v>1445</v>
      </c>
      <c r="E168" s="129" t="s">
        <v>1446</v>
      </c>
      <c r="F168" s="129" t="s">
        <v>1447</v>
      </c>
      <c r="G168" s="131" t="s">
        <v>164</v>
      </c>
      <c r="H168" s="129" t="s">
        <v>14446</v>
      </c>
      <c r="I168" s="129" t="s">
        <v>11399</v>
      </c>
      <c r="J168" s="129" t="s">
        <v>12294</v>
      </c>
      <c r="K168" s="129" t="s">
        <v>5220</v>
      </c>
      <c r="L168" s="131" t="str">
        <f t="shared" si="6"/>
        <v>川尻　章史 (3)</v>
      </c>
      <c r="M168" s="131" t="str">
        <f t="shared" si="7"/>
        <v>00</v>
      </c>
      <c r="N168" s="131" t="str">
        <f t="shared" si="8"/>
        <v>Akifumi KAWAJIRI (00)</v>
      </c>
      <c r="O168" s="217" t="s">
        <v>7020</v>
      </c>
      <c r="Y168" s="130"/>
      <c r="Z168" s="130"/>
      <c r="AA168" s="130"/>
      <c r="AB168" s="130"/>
      <c r="AC168" s="142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</row>
    <row r="169" spans="1:51" x14ac:dyDescent="0.15">
      <c r="A169" s="131">
        <v>168</v>
      </c>
      <c r="B169" s="129" t="s">
        <v>5222</v>
      </c>
      <c r="C169" s="129" t="s">
        <v>1032</v>
      </c>
      <c r="D169" s="129" t="s">
        <v>9625</v>
      </c>
      <c r="E169" s="129" t="s">
        <v>1448</v>
      </c>
      <c r="F169" s="129" t="s">
        <v>1449</v>
      </c>
      <c r="G169" s="131" t="s">
        <v>168</v>
      </c>
      <c r="H169" s="129" t="s">
        <v>14464</v>
      </c>
      <c r="I169" s="129" t="s">
        <v>11400</v>
      </c>
      <c r="J169" s="129" t="s">
        <v>4962</v>
      </c>
      <c r="K169" s="129" t="s">
        <v>5220</v>
      </c>
      <c r="L169" s="131" t="str">
        <f t="shared" si="6"/>
        <v>遠藤　耕介 (2)</v>
      </c>
      <c r="M169" s="131" t="str">
        <f t="shared" si="7"/>
        <v>01</v>
      </c>
      <c r="N169" s="131" t="str">
        <f t="shared" si="8"/>
        <v>Kosuke ENDO (01)</v>
      </c>
      <c r="O169" s="217" t="s">
        <v>7021</v>
      </c>
      <c r="Y169" s="130"/>
      <c r="Z169" s="130"/>
      <c r="AA169" s="130"/>
      <c r="AB169" s="130"/>
      <c r="AC169" s="142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</row>
    <row r="170" spans="1:51" x14ac:dyDescent="0.15">
      <c r="A170" s="131">
        <v>169</v>
      </c>
      <c r="B170" s="129" t="s">
        <v>5222</v>
      </c>
      <c r="C170" s="129" t="s">
        <v>1032</v>
      </c>
      <c r="D170" s="129" t="s">
        <v>9626</v>
      </c>
      <c r="E170" s="129" t="s">
        <v>1450</v>
      </c>
      <c r="F170" s="129" t="s">
        <v>1451</v>
      </c>
      <c r="G170" s="131" t="s">
        <v>168</v>
      </c>
      <c r="H170" s="129" t="s">
        <v>11319</v>
      </c>
      <c r="I170" s="129" t="s">
        <v>11401</v>
      </c>
      <c r="J170" s="129" t="s">
        <v>5070</v>
      </c>
      <c r="K170" s="129" t="s">
        <v>5220</v>
      </c>
      <c r="L170" s="131" t="str">
        <f t="shared" si="6"/>
        <v>北辻　巴樹 (2)</v>
      </c>
      <c r="M170" s="131" t="str">
        <f t="shared" si="7"/>
        <v>01</v>
      </c>
      <c r="N170" s="131" t="str">
        <f t="shared" si="8"/>
        <v>Tomoki KITATSUJI (01)</v>
      </c>
      <c r="O170" s="217" t="s">
        <v>7022</v>
      </c>
      <c r="Y170" s="130"/>
      <c r="Z170" s="130"/>
      <c r="AA170" s="130"/>
      <c r="AB170" s="130"/>
      <c r="AC170" s="142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</row>
    <row r="171" spans="1:51" x14ac:dyDescent="0.15">
      <c r="A171" s="131">
        <v>170</v>
      </c>
      <c r="B171" s="129" t="s">
        <v>5222</v>
      </c>
      <c r="C171" s="129" t="s">
        <v>1032</v>
      </c>
      <c r="D171" s="129" t="s">
        <v>9627</v>
      </c>
      <c r="E171" s="129" t="s">
        <v>1452</v>
      </c>
      <c r="F171" s="129" t="s">
        <v>1453</v>
      </c>
      <c r="G171" s="131" t="s">
        <v>168</v>
      </c>
      <c r="H171" s="129" t="s">
        <v>14472</v>
      </c>
      <c r="I171" s="129" t="s">
        <v>11402</v>
      </c>
      <c r="J171" s="129" t="s">
        <v>12295</v>
      </c>
      <c r="K171" s="129" t="s">
        <v>5220</v>
      </c>
      <c r="L171" s="131" t="str">
        <f t="shared" si="6"/>
        <v>栗林　隼正 (2)</v>
      </c>
      <c r="M171" s="131" t="str">
        <f t="shared" si="7"/>
        <v>01</v>
      </c>
      <c r="N171" s="131" t="str">
        <f t="shared" si="8"/>
        <v>Toshimasa KURIBAYASHI (01)</v>
      </c>
      <c r="O171" s="217" t="s">
        <v>7023</v>
      </c>
      <c r="Y171" s="130"/>
      <c r="Z171" s="130"/>
      <c r="AA171" s="130"/>
      <c r="AB171" s="130"/>
      <c r="AC171" s="142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</row>
    <row r="172" spans="1:51" x14ac:dyDescent="0.15">
      <c r="A172" s="131">
        <v>171</v>
      </c>
      <c r="B172" s="129" t="s">
        <v>5222</v>
      </c>
      <c r="C172" s="129" t="s">
        <v>1032</v>
      </c>
      <c r="D172" s="129" t="s">
        <v>9628</v>
      </c>
      <c r="E172" s="129" t="s">
        <v>1166</v>
      </c>
      <c r="F172" s="129" t="s">
        <v>1454</v>
      </c>
      <c r="G172" s="131" t="s">
        <v>168</v>
      </c>
      <c r="H172" s="129" t="s">
        <v>14466</v>
      </c>
      <c r="I172" s="129" t="s">
        <v>5104</v>
      </c>
      <c r="J172" s="129" t="s">
        <v>5192</v>
      </c>
      <c r="K172" s="129" t="s">
        <v>5220</v>
      </c>
      <c r="L172" s="131" t="str">
        <f t="shared" si="6"/>
        <v>伊藤　光輝 (2)</v>
      </c>
      <c r="M172" s="131" t="str">
        <f t="shared" si="7"/>
        <v>01</v>
      </c>
      <c r="N172" s="131" t="str">
        <f t="shared" si="8"/>
        <v>Koki ITO (01)</v>
      </c>
      <c r="O172" s="217" t="s">
        <v>7024</v>
      </c>
      <c r="Y172" s="130"/>
      <c r="Z172" s="130"/>
      <c r="AA172" s="130"/>
      <c r="AB172" s="130"/>
      <c r="AC172" s="142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</row>
    <row r="173" spans="1:51" x14ac:dyDescent="0.15">
      <c r="A173" s="131">
        <v>172</v>
      </c>
      <c r="B173" s="129" t="s">
        <v>5222</v>
      </c>
      <c r="C173" s="129" t="s">
        <v>1032</v>
      </c>
      <c r="D173" s="129" t="s">
        <v>9629</v>
      </c>
      <c r="E173" s="129" t="s">
        <v>1455</v>
      </c>
      <c r="F173" s="129" t="s">
        <v>1456</v>
      </c>
      <c r="G173" s="131" t="s">
        <v>168</v>
      </c>
      <c r="H173" s="129" t="s">
        <v>14454</v>
      </c>
      <c r="I173" s="129" t="s">
        <v>9463</v>
      </c>
      <c r="J173" s="129" t="s">
        <v>12296</v>
      </c>
      <c r="K173" s="129" t="s">
        <v>5220</v>
      </c>
      <c r="L173" s="131" t="str">
        <f t="shared" si="6"/>
        <v>谷口　晴信 (2)</v>
      </c>
      <c r="M173" s="131" t="str">
        <f t="shared" si="7"/>
        <v>01</v>
      </c>
      <c r="N173" s="131" t="str">
        <f t="shared" si="8"/>
        <v>Harunobu TANIGUCHI (01)</v>
      </c>
      <c r="O173" s="217" t="s">
        <v>7025</v>
      </c>
      <c r="Y173" s="130"/>
      <c r="Z173" s="130"/>
      <c r="AA173" s="130"/>
      <c r="AB173" s="130"/>
      <c r="AC173" s="142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</row>
    <row r="174" spans="1:51" x14ac:dyDescent="0.15">
      <c r="A174" s="131">
        <v>173</v>
      </c>
      <c r="B174" s="129" t="s">
        <v>5222</v>
      </c>
      <c r="C174" s="129" t="s">
        <v>1032</v>
      </c>
      <c r="D174" s="129" t="s">
        <v>9630</v>
      </c>
      <c r="E174" s="129" t="s">
        <v>1457</v>
      </c>
      <c r="F174" s="129" t="s">
        <v>1458</v>
      </c>
      <c r="G174" s="131" t="s">
        <v>168</v>
      </c>
      <c r="H174" s="129" t="s">
        <v>14471</v>
      </c>
      <c r="I174" s="129" t="s">
        <v>9474</v>
      </c>
      <c r="J174" s="129" t="s">
        <v>12297</v>
      </c>
      <c r="K174" s="129" t="s">
        <v>5220</v>
      </c>
      <c r="L174" s="131" t="str">
        <f t="shared" si="6"/>
        <v>大石　晃嗣 (2)</v>
      </c>
      <c r="M174" s="131" t="str">
        <f t="shared" si="7"/>
        <v>01</v>
      </c>
      <c r="N174" s="131" t="str">
        <f t="shared" si="8"/>
        <v>Koji OISHI (01)</v>
      </c>
      <c r="O174" s="217" t="s">
        <v>7026</v>
      </c>
      <c r="Y174" s="130"/>
      <c r="Z174" s="130"/>
      <c r="AA174" s="130"/>
      <c r="AB174" s="130"/>
      <c r="AC174" s="142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</row>
    <row r="175" spans="1:51" x14ac:dyDescent="0.15">
      <c r="A175" s="131">
        <v>174</v>
      </c>
      <c r="B175" s="129" t="s">
        <v>5222</v>
      </c>
      <c r="C175" s="129" t="s">
        <v>1032</v>
      </c>
      <c r="D175" s="129" t="s">
        <v>9631</v>
      </c>
      <c r="E175" s="129" t="s">
        <v>1459</v>
      </c>
      <c r="F175" s="129" t="s">
        <v>1302</v>
      </c>
      <c r="G175" s="131" t="s">
        <v>168</v>
      </c>
      <c r="H175" s="129" t="s">
        <v>14446</v>
      </c>
      <c r="I175" s="129" t="s">
        <v>11403</v>
      </c>
      <c r="J175" s="129" t="s">
        <v>4949</v>
      </c>
      <c r="K175" s="129" t="s">
        <v>5220</v>
      </c>
      <c r="L175" s="131" t="str">
        <f t="shared" si="6"/>
        <v>細野　颯人 (2)</v>
      </c>
      <c r="M175" s="131" t="str">
        <f t="shared" si="7"/>
        <v>01</v>
      </c>
      <c r="N175" s="131" t="str">
        <f t="shared" si="8"/>
        <v>Hayato HOSONO (01)</v>
      </c>
      <c r="O175" s="217" t="s">
        <v>7027</v>
      </c>
      <c r="Y175" s="130"/>
      <c r="Z175" s="130"/>
      <c r="AA175" s="130"/>
      <c r="AB175" s="130"/>
      <c r="AC175" s="142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</row>
    <row r="176" spans="1:51" x14ac:dyDescent="0.15">
      <c r="A176" s="131">
        <v>175</v>
      </c>
      <c r="B176" s="129" t="s">
        <v>5222</v>
      </c>
      <c r="C176" s="129" t="s">
        <v>1032</v>
      </c>
      <c r="D176" s="129" t="s">
        <v>4324</v>
      </c>
      <c r="E176" s="129" t="s">
        <v>4325</v>
      </c>
      <c r="F176" s="129" t="s">
        <v>4326</v>
      </c>
      <c r="G176" s="131" t="s">
        <v>168</v>
      </c>
      <c r="H176" s="129" t="s">
        <v>14473</v>
      </c>
      <c r="I176" s="129" t="s">
        <v>11404</v>
      </c>
      <c r="J176" s="129" t="s">
        <v>4965</v>
      </c>
      <c r="K176" s="129" t="s">
        <v>5220</v>
      </c>
      <c r="L176" s="131" t="str">
        <f t="shared" si="6"/>
        <v>福字　涼太郎 (2)</v>
      </c>
      <c r="M176" s="131" t="str">
        <f t="shared" si="7"/>
        <v>02</v>
      </c>
      <c r="N176" s="131" t="str">
        <f t="shared" si="8"/>
        <v>Ryotaro FUKUJI (02)</v>
      </c>
      <c r="O176" s="217" t="s">
        <v>7028</v>
      </c>
      <c r="Y176" s="130"/>
      <c r="Z176" s="130"/>
      <c r="AA176" s="130"/>
      <c r="AB176" s="130"/>
      <c r="AC176" s="142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</row>
    <row r="177" spans="1:51" x14ac:dyDescent="0.15">
      <c r="A177" s="131">
        <v>176</v>
      </c>
      <c r="B177" s="129" t="s">
        <v>5222</v>
      </c>
      <c r="C177" s="129" t="s">
        <v>1032</v>
      </c>
      <c r="D177" s="129" t="s">
        <v>4327</v>
      </c>
      <c r="E177" s="129" t="s">
        <v>4328</v>
      </c>
      <c r="F177" s="129" t="s">
        <v>4143</v>
      </c>
      <c r="G177" s="131" t="s">
        <v>168</v>
      </c>
      <c r="H177" s="129" t="s">
        <v>14464</v>
      </c>
      <c r="I177" s="129" t="s">
        <v>4876</v>
      </c>
      <c r="J177" s="129" t="s">
        <v>4800</v>
      </c>
      <c r="K177" s="129" t="s">
        <v>5220</v>
      </c>
      <c r="L177" s="131" t="str">
        <f t="shared" si="6"/>
        <v>中村　洋介 (2)</v>
      </c>
      <c r="M177" s="131" t="str">
        <f t="shared" si="7"/>
        <v>02</v>
      </c>
      <c r="N177" s="131" t="str">
        <f t="shared" si="8"/>
        <v>Yosuke NAKAMURA (02)</v>
      </c>
      <c r="O177" s="217" t="s">
        <v>7029</v>
      </c>
      <c r="Y177" s="130"/>
      <c r="Z177" s="130"/>
      <c r="AA177" s="130"/>
      <c r="AB177" s="130"/>
      <c r="AC177" s="142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</row>
    <row r="178" spans="1:51" x14ac:dyDescent="0.15">
      <c r="A178" s="131">
        <v>177</v>
      </c>
      <c r="B178" s="129" t="s">
        <v>5222</v>
      </c>
      <c r="C178" s="129" t="s">
        <v>1032</v>
      </c>
      <c r="D178" s="129" t="s">
        <v>14482</v>
      </c>
      <c r="E178" s="129" t="s">
        <v>4716</v>
      </c>
      <c r="F178" s="129" t="s">
        <v>4717</v>
      </c>
      <c r="G178" s="131" t="s">
        <v>168</v>
      </c>
      <c r="H178" s="129" t="s">
        <v>14463</v>
      </c>
      <c r="I178" s="129" t="s">
        <v>5183</v>
      </c>
      <c r="J178" s="129" t="s">
        <v>5184</v>
      </c>
      <c r="K178" s="129" t="s">
        <v>5220</v>
      </c>
      <c r="L178" s="131" t="str">
        <f t="shared" si="6"/>
        <v>菊地　玲 (2)</v>
      </c>
      <c r="M178" s="131" t="str">
        <f t="shared" si="7"/>
        <v>01</v>
      </c>
      <c r="N178" s="131" t="str">
        <f t="shared" si="8"/>
        <v>Rei KIKUCHI (01)</v>
      </c>
      <c r="O178" s="217" t="s">
        <v>7030</v>
      </c>
      <c r="Y178" s="130"/>
      <c r="Z178" s="130"/>
      <c r="AA178" s="130"/>
      <c r="AB178" s="130"/>
      <c r="AC178" s="142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</row>
    <row r="179" spans="1:51" x14ac:dyDescent="0.15">
      <c r="A179" s="131">
        <v>178</v>
      </c>
      <c r="B179" s="129" t="s">
        <v>5222</v>
      </c>
      <c r="C179" s="129" t="s">
        <v>1032</v>
      </c>
      <c r="D179" s="129" t="s">
        <v>4718</v>
      </c>
      <c r="E179" s="129" t="s">
        <v>4719</v>
      </c>
      <c r="F179" s="129" t="s">
        <v>4159</v>
      </c>
      <c r="G179" s="131" t="s">
        <v>168</v>
      </c>
      <c r="H179" s="129" t="s">
        <v>4791</v>
      </c>
      <c r="I179" s="129" t="s">
        <v>5038</v>
      </c>
      <c r="J179" s="129" t="s">
        <v>5185</v>
      </c>
      <c r="K179" s="129" t="s">
        <v>5220</v>
      </c>
      <c r="L179" s="131" t="str">
        <f t="shared" si="6"/>
        <v>馬場　喜生 (2)</v>
      </c>
      <c r="M179" s="131" t="str">
        <f t="shared" si="7"/>
        <v>02</v>
      </c>
      <c r="N179" s="131" t="str">
        <f t="shared" si="8"/>
        <v>Hisanari BABA (02)</v>
      </c>
      <c r="O179" s="217" t="s">
        <v>7031</v>
      </c>
      <c r="Y179" s="130"/>
      <c r="Z179" s="130"/>
      <c r="AA179" s="130"/>
      <c r="AB179" s="130"/>
      <c r="AC179" s="142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</row>
    <row r="180" spans="1:51" x14ac:dyDescent="0.15">
      <c r="A180" s="131">
        <v>179</v>
      </c>
      <c r="B180" s="129" t="s">
        <v>5222</v>
      </c>
      <c r="C180" s="129" t="s">
        <v>1032</v>
      </c>
      <c r="D180" s="129" t="s">
        <v>4720</v>
      </c>
      <c r="E180" s="129" t="s">
        <v>4721</v>
      </c>
      <c r="F180" s="129" t="s">
        <v>4185</v>
      </c>
      <c r="G180" s="131" t="s">
        <v>168</v>
      </c>
      <c r="H180" s="129" t="s">
        <v>14447</v>
      </c>
      <c r="I180" s="129" t="s">
        <v>5186</v>
      </c>
      <c r="J180" s="129" t="s">
        <v>5187</v>
      </c>
      <c r="K180" s="129" t="s">
        <v>5220</v>
      </c>
      <c r="L180" s="131" t="str">
        <f t="shared" si="6"/>
        <v>川元　莉々輝 (2)</v>
      </c>
      <c r="M180" s="131" t="str">
        <f t="shared" si="7"/>
        <v>01</v>
      </c>
      <c r="N180" s="131" t="str">
        <f t="shared" si="8"/>
        <v>Ririki KAWAMOTO (01)</v>
      </c>
      <c r="O180" s="217" t="s">
        <v>7032</v>
      </c>
      <c r="Y180" s="130"/>
      <c r="Z180" s="130"/>
      <c r="AA180" s="130"/>
      <c r="AB180" s="130"/>
      <c r="AC180" s="142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</row>
    <row r="181" spans="1:51" x14ac:dyDescent="0.15">
      <c r="A181" s="131">
        <v>180</v>
      </c>
      <c r="B181" s="129" t="s">
        <v>5222</v>
      </c>
      <c r="C181" s="129" t="s">
        <v>1032</v>
      </c>
      <c r="D181" s="129" t="s">
        <v>4722</v>
      </c>
      <c r="E181" s="129" t="s">
        <v>4723</v>
      </c>
      <c r="F181" s="129" t="s">
        <v>4204</v>
      </c>
      <c r="G181" s="131" t="s">
        <v>168</v>
      </c>
      <c r="H181" s="129" t="s">
        <v>14446</v>
      </c>
      <c r="I181" s="129" t="s">
        <v>5188</v>
      </c>
      <c r="J181" s="129" t="s">
        <v>5189</v>
      </c>
      <c r="K181" s="129" t="s">
        <v>5220</v>
      </c>
      <c r="L181" s="131" t="str">
        <f t="shared" si="6"/>
        <v>仁井谷　慎太郎 (2)</v>
      </c>
      <c r="M181" s="131" t="str">
        <f t="shared" si="7"/>
        <v>01</v>
      </c>
      <c r="N181" s="131" t="str">
        <f t="shared" si="8"/>
        <v>Shintaro NIITANI (01)</v>
      </c>
      <c r="O181" s="217" t="s">
        <v>7033</v>
      </c>
      <c r="Y181" s="130"/>
      <c r="Z181" s="130"/>
      <c r="AA181" s="130"/>
      <c r="AB181" s="130"/>
      <c r="AC181" s="142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</row>
    <row r="182" spans="1:51" x14ac:dyDescent="0.15">
      <c r="A182" s="131">
        <v>181</v>
      </c>
      <c r="B182" s="129" t="s">
        <v>5222</v>
      </c>
      <c r="C182" s="129" t="s">
        <v>1032</v>
      </c>
      <c r="D182" s="129" t="s">
        <v>4724</v>
      </c>
      <c r="E182" s="129" t="s">
        <v>4725</v>
      </c>
      <c r="F182" s="129" t="s">
        <v>3620</v>
      </c>
      <c r="G182" s="131" t="s">
        <v>168</v>
      </c>
      <c r="H182" s="129" t="s">
        <v>11319</v>
      </c>
      <c r="I182" s="129" t="s">
        <v>5089</v>
      </c>
      <c r="J182" s="129" t="s">
        <v>5157</v>
      </c>
      <c r="K182" s="129" t="s">
        <v>5220</v>
      </c>
      <c r="L182" s="131" t="str">
        <f t="shared" si="6"/>
        <v>山田　蒼太 (2)</v>
      </c>
      <c r="M182" s="131" t="str">
        <f t="shared" si="7"/>
        <v>01</v>
      </c>
      <c r="N182" s="131" t="str">
        <f t="shared" si="8"/>
        <v>Sota YAMADA (01)</v>
      </c>
      <c r="O182" s="217" t="s">
        <v>7034</v>
      </c>
      <c r="Y182" s="130"/>
      <c r="Z182" s="130"/>
      <c r="AA182" s="130"/>
      <c r="AB182" s="130"/>
      <c r="AC182" s="142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</row>
    <row r="183" spans="1:51" x14ac:dyDescent="0.15">
      <c r="A183" s="131">
        <v>182</v>
      </c>
      <c r="B183" s="129" t="s">
        <v>5222</v>
      </c>
      <c r="C183" s="129" t="s">
        <v>1032</v>
      </c>
      <c r="D183" s="129" t="s">
        <v>4726</v>
      </c>
      <c r="E183" s="129" t="s">
        <v>4727</v>
      </c>
      <c r="F183" s="129" t="s">
        <v>1268</v>
      </c>
      <c r="G183" s="131" t="s">
        <v>168</v>
      </c>
      <c r="H183" s="129" t="s">
        <v>4789</v>
      </c>
      <c r="I183" s="129" t="s">
        <v>4889</v>
      </c>
      <c r="J183" s="129" t="s">
        <v>5190</v>
      </c>
      <c r="K183" s="129" t="s">
        <v>5220</v>
      </c>
      <c r="L183" s="131" t="str">
        <f t="shared" si="6"/>
        <v>山崎　公士 (2)</v>
      </c>
      <c r="M183" s="131" t="str">
        <f t="shared" si="7"/>
        <v>01</v>
      </c>
      <c r="N183" s="131" t="str">
        <f t="shared" si="8"/>
        <v>Koshi YAMAZAKI (01)</v>
      </c>
      <c r="O183" s="217" t="s">
        <v>7035</v>
      </c>
      <c r="Y183" s="130"/>
      <c r="Z183" s="130"/>
      <c r="AA183" s="130"/>
      <c r="AB183" s="130"/>
      <c r="AC183" s="142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</row>
    <row r="184" spans="1:51" x14ac:dyDescent="0.15">
      <c r="A184" s="131">
        <v>183</v>
      </c>
      <c r="B184" s="129" t="s">
        <v>5222</v>
      </c>
      <c r="C184" s="129" t="s">
        <v>1032</v>
      </c>
      <c r="D184" s="129" t="s">
        <v>4728</v>
      </c>
      <c r="E184" s="129" t="s">
        <v>4729</v>
      </c>
      <c r="F184" s="129" t="s">
        <v>4730</v>
      </c>
      <c r="G184" s="131" t="s">
        <v>168</v>
      </c>
      <c r="H184" s="129" t="s">
        <v>11319</v>
      </c>
      <c r="I184" s="129" t="s">
        <v>5191</v>
      </c>
      <c r="J184" s="129" t="s">
        <v>5192</v>
      </c>
      <c r="K184" s="129" t="s">
        <v>5220</v>
      </c>
      <c r="L184" s="131" t="str">
        <f t="shared" si="6"/>
        <v>宮西　光紀 (2)</v>
      </c>
      <c r="M184" s="131" t="str">
        <f t="shared" si="7"/>
        <v>01</v>
      </c>
      <c r="N184" s="131" t="str">
        <f t="shared" si="8"/>
        <v>Koki MIYANISHI (01)</v>
      </c>
      <c r="O184" s="217" t="s">
        <v>7036</v>
      </c>
      <c r="Y184" s="130"/>
      <c r="Z184" s="130"/>
      <c r="AA184" s="130"/>
      <c r="AB184" s="130"/>
      <c r="AC184" s="142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</row>
    <row r="185" spans="1:51" x14ac:dyDescent="0.15">
      <c r="A185" s="131">
        <v>184</v>
      </c>
      <c r="B185" s="129" t="s">
        <v>5222</v>
      </c>
      <c r="C185" s="129" t="s">
        <v>1032</v>
      </c>
      <c r="D185" s="129" t="s">
        <v>4731</v>
      </c>
      <c r="E185" s="129" t="s">
        <v>4732</v>
      </c>
      <c r="F185" s="129" t="s">
        <v>2768</v>
      </c>
      <c r="G185" s="131" t="s">
        <v>168</v>
      </c>
      <c r="H185" s="129" t="s">
        <v>11319</v>
      </c>
      <c r="I185" s="129" t="s">
        <v>11405</v>
      </c>
      <c r="J185" s="129" t="s">
        <v>5137</v>
      </c>
      <c r="K185" s="129" t="s">
        <v>5220</v>
      </c>
      <c r="L185" s="131" t="str">
        <f t="shared" si="6"/>
        <v>足利　翼 (2)</v>
      </c>
      <c r="M185" s="131" t="str">
        <f t="shared" si="7"/>
        <v>01</v>
      </c>
      <c r="N185" s="131" t="str">
        <f t="shared" si="8"/>
        <v>Tsubasa ASHIKAGA (01)</v>
      </c>
      <c r="O185" s="217" t="s">
        <v>7037</v>
      </c>
      <c r="Y185" s="130"/>
      <c r="Z185" s="130"/>
      <c r="AA185" s="130"/>
      <c r="AB185" s="130"/>
      <c r="AC185" s="142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</row>
    <row r="186" spans="1:51" x14ac:dyDescent="0.15">
      <c r="A186" s="131">
        <v>185</v>
      </c>
      <c r="B186" s="129" t="s">
        <v>5222</v>
      </c>
      <c r="C186" s="129" t="s">
        <v>1032</v>
      </c>
      <c r="D186" s="129" t="s">
        <v>4733</v>
      </c>
      <c r="E186" s="129" t="s">
        <v>4734</v>
      </c>
      <c r="F186" s="129" t="s">
        <v>4501</v>
      </c>
      <c r="G186" s="131" t="s">
        <v>168</v>
      </c>
      <c r="H186" s="129" t="s">
        <v>14464</v>
      </c>
      <c r="I186" s="129" t="s">
        <v>5193</v>
      </c>
      <c r="J186" s="129" t="s">
        <v>4906</v>
      </c>
      <c r="K186" s="129" t="s">
        <v>5220</v>
      </c>
      <c r="L186" s="131" t="str">
        <f t="shared" si="6"/>
        <v>酒井　佑弥 (2)</v>
      </c>
      <c r="M186" s="131" t="str">
        <f t="shared" si="7"/>
        <v>01</v>
      </c>
      <c r="N186" s="131" t="str">
        <f t="shared" si="8"/>
        <v>Yuya SAKAI (01)</v>
      </c>
      <c r="O186" s="217" t="s">
        <v>7038</v>
      </c>
      <c r="Y186" s="130"/>
      <c r="Z186" s="130"/>
      <c r="AA186" s="130"/>
      <c r="AB186" s="130"/>
      <c r="AC186" s="142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</row>
    <row r="187" spans="1:51" x14ac:dyDescent="0.15">
      <c r="A187" s="131">
        <v>186</v>
      </c>
      <c r="B187" s="129" t="s">
        <v>5222</v>
      </c>
      <c r="C187" s="129" t="s">
        <v>1032</v>
      </c>
      <c r="D187" s="129" t="s">
        <v>4735</v>
      </c>
      <c r="E187" s="129" t="s">
        <v>4736</v>
      </c>
      <c r="F187" s="129" t="s">
        <v>2207</v>
      </c>
      <c r="G187" s="131" t="s">
        <v>168</v>
      </c>
      <c r="H187" s="129" t="s">
        <v>14458</v>
      </c>
      <c r="I187" s="129" t="s">
        <v>4849</v>
      </c>
      <c r="J187" s="129" t="s">
        <v>4814</v>
      </c>
      <c r="K187" s="129" t="s">
        <v>5220</v>
      </c>
      <c r="L187" s="131" t="str">
        <f t="shared" si="6"/>
        <v>木村　裕亮 (2)</v>
      </c>
      <c r="M187" s="131" t="str">
        <f t="shared" si="7"/>
        <v>02</v>
      </c>
      <c r="N187" s="131" t="str">
        <f t="shared" si="8"/>
        <v>Yusuke KIMURA (02)</v>
      </c>
      <c r="O187" s="217" t="s">
        <v>7039</v>
      </c>
      <c r="Y187" s="130"/>
      <c r="Z187" s="130"/>
      <c r="AA187" s="130"/>
      <c r="AB187" s="130"/>
      <c r="AC187" s="142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</row>
    <row r="188" spans="1:51" x14ac:dyDescent="0.15">
      <c r="A188" s="131">
        <v>187</v>
      </c>
      <c r="B188" s="129" t="s">
        <v>5222</v>
      </c>
      <c r="C188" s="129" t="s">
        <v>1032</v>
      </c>
      <c r="D188" s="129" t="s">
        <v>4737</v>
      </c>
      <c r="E188" s="129" t="s">
        <v>4738</v>
      </c>
      <c r="F188" s="129" t="s">
        <v>4739</v>
      </c>
      <c r="G188" s="131" t="s">
        <v>168</v>
      </c>
      <c r="H188" s="129" t="s">
        <v>14453</v>
      </c>
      <c r="I188" s="129" t="s">
        <v>5194</v>
      </c>
      <c r="J188" s="129" t="s">
        <v>4992</v>
      </c>
      <c r="K188" s="129" t="s">
        <v>5220</v>
      </c>
      <c r="L188" s="131" t="str">
        <f t="shared" si="6"/>
        <v>阿部　空知 (2)</v>
      </c>
      <c r="M188" s="131" t="str">
        <f t="shared" si="7"/>
        <v>01</v>
      </c>
      <c r="N188" s="131" t="str">
        <f t="shared" si="8"/>
        <v>Sorachi ABE (01)</v>
      </c>
      <c r="O188" s="217" t="s">
        <v>7040</v>
      </c>
      <c r="Y188" s="130"/>
      <c r="Z188" s="130"/>
      <c r="AA188" s="130"/>
      <c r="AB188" s="130"/>
      <c r="AC188" s="142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</row>
    <row r="189" spans="1:51" x14ac:dyDescent="0.15">
      <c r="A189" s="131">
        <v>188</v>
      </c>
      <c r="B189" s="129" t="s">
        <v>5222</v>
      </c>
      <c r="C189" s="129" t="s">
        <v>1032</v>
      </c>
      <c r="D189" s="129" t="s">
        <v>4740</v>
      </c>
      <c r="E189" s="129" t="s">
        <v>4741</v>
      </c>
      <c r="F189" s="129" t="s">
        <v>2079</v>
      </c>
      <c r="G189" s="131" t="s">
        <v>168</v>
      </c>
      <c r="H189" s="129" t="s">
        <v>14466</v>
      </c>
      <c r="I189" s="129" t="s">
        <v>5195</v>
      </c>
      <c r="J189" s="129" t="s">
        <v>5140</v>
      </c>
      <c r="K189" s="129" t="s">
        <v>5220</v>
      </c>
      <c r="L189" s="131" t="str">
        <f t="shared" si="6"/>
        <v>山中　聖也 (2)</v>
      </c>
      <c r="M189" s="131" t="str">
        <f t="shared" si="7"/>
        <v>01</v>
      </c>
      <c r="N189" s="131" t="str">
        <f t="shared" si="8"/>
        <v>Seiya YAMANAKA (01)</v>
      </c>
      <c r="O189" s="217" t="s">
        <v>7041</v>
      </c>
      <c r="Y189" s="130"/>
      <c r="Z189" s="130"/>
      <c r="AA189" s="130"/>
      <c r="AB189" s="130"/>
      <c r="AC189" s="142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</row>
    <row r="190" spans="1:51" x14ac:dyDescent="0.15">
      <c r="A190" s="131">
        <v>189</v>
      </c>
      <c r="B190" s="129" t="s">
        <v>5222</v>
      </c>
      <c r="C190" s="129" t="s">
        <v>1032</v>
      </c>
      <c r="D190" s="129" t="s">
        <v>4742</v>
      </c>
      <c r="E190" s="129" t="s">
        <v>4743</v>
      </c>
      <c r="F190" s="129" t="s">
        <v>4730</v>
      </c>
      <c r="G190" s="131" t="s">
        <v>168</v>
      </c>
      <c r="H190" s="129" t="s">
        <v>14466</v>
      </c>
      <c r="I190" s="129" t="s">
        <v>4988</v>
      </c>
      <c r="J190" s="129" t="s">
        <v>4957</v>
      </c>
      <c r="K190" s="129" t="s">
        <v>5220</v>
      </c>
      <c r="L190" s="131" t="str">
        <f t="shared" si="6"/>
        <v>中山　翔太郎 (2)</v>
      </c>
      <c r="M190" s="131" t="str">
        <f t="shared" si="7"/>
        <v>01</v>
      </c>
      <c r="N190" s="131" t="str">
        <f t="shared" si="8"/>
        <v>Shotaro NAKAYAMA (01)</v>
      </c>
      <c r="O190" s="217" t="s">
        <v>7042</v>
      </c>
      <c r="Y190" s="130"/>
      <c r="Z190" s="130"/>
      <c r="AA190" s="130"/>
      <c r="AB190" s="130"/>
      <c r="AC190" s="142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</row>
    <row r="191" spans="1:51" x14ac:dyDescent="0.15">
      <c r="A191" s="131">
        <v>190</v>
      </c>
      <c r="B191" s="129" t="s">
        <v>5222</v>
      </c>
      <c r="C191" s="129" t="s">
        <v>1032</v>
      </c>
      <c r="D191" s="129" t="s">
        <v>4744</v>
      </c>
      <c r="E191" s="129" t="s">
        <v>10368</v>
      </c>
      <c r="F191" s="129" t="s">
        <v>2079</v>
      </c>
      <c r="G191" s="131" t="s">
        <v>168</v>
      </c>
      <c r="H191" s="129" t="s">
        <v>11319</v>
      </c>
      <c r="I191" s="129" t="s">
        <v>5191</v>
      </c>
      <c r="J191" s="129" t="s">
        <v>5012</v>
      </c>
      <c r="K191" s="129" t="s">
        <v>5220</v>
      </c>
      <c r="L191" s="131" t="str">
        <f t="shared" si="6"/>
        <v>宮西　健太 (2)</v>
      </c>
      <c r="M191" s="131" t="str">
        <f t="shared" si="7"/>
        <v>01</v>
      </c>
      <c r="N191" s="131" t="str">
        <f t="shared" si="8"/>
        <v>Kenta MIYANISHI (01)</v>
      </c>
      <c r="O191" s="217" t="s">
        <v>7043</v>
      </c>
      <c r="Y191" s="130"/>
      <c r="Z191" s="130"/>
      <c r="AA191" s="130"/>
      <c r="AB191" s="130"/>
      <c r="AC191" s="142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</row>
    <row r="192" spans="1:51" x14ac:dyDescent="0.15">
      <c r="A192" s="131">
        <v>191</v>
      </c>
      <c r="B192" s="129" t="s">
        <v>5222</v>
      </c>
      <c r="C192" s="129" t="s">
        <v>1032</v>
      </c>
      <c r="D192" s="129" t="s">
        <v>4745</v>
      </c>
      <c r="E192" s="129" t="s">
        <v>4746</v>
      </c>
      <c r="F192" s="129" t="s">
        <v>3101</v>
      </c>
      <c r="G192" s="131" t="s">
        <v>168</v>
      </c>
      <c r="H192" s="129" t="s">
        <v>14466</v>
      </c>
      <c r="I192" s="129" t="s">
        <v>4875</v>
      </c>
      <c r="J192" s="129" t="s">
        <v>5196</v>
      </c>
      <c r="K192" s="129" t="s">
        <v>5220</v>
      </c>
      <c r="L192" s="131" t="str">
        <f t="shared" si="6"/>
        <v>中尾　一貴 (2)</v>
      </c>
      <c r="M192" s="131" t="str">
        <f t="shared" si="7"/>
        <v>01</v>
      </c>
      <c r="N192" s="131" t="str">
        <f t="shared" si="8"/>
        <v>Kazutaka NAKAO (01)</v>
      </c>
      <c r="O192" s="217" t="s">
        <v>7044</v>
      </c>
      <c r="Y192" s="130"/>
      <c r="Z192" s="130"/>
      <c r="AA192" s="130"/>
      <c r="AB192" s="130"/>
      <c r="AC192" s="142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</row>
    <row r="193" spans="1:51" x14ac:dyDescent="0.15">
      <c r="A193" s="131">
        <v>192</v>
      </c>
      <c r="B193" s="129" t="s">
        <v>5222</v>
      </c>
      <c r="C193" s="129" t="s">
        <v>1032</v>
      </c>
      <c r="D193" s="129" t="s">
        <v>9632</v>
      </c>
      <c r="E193" s="129" t="s">
        <v>4747</v>
      </c>
      <c r="F193" s="129" t="s">
        <v>4748</v>
      </c>
      <c r="G193" s="131" t="s">
        <v>168</v>
      </c>
      <c r="H193" s="129" t="s">
        <v>14468</v>
      </c>
      <c r="I193" s="129" t="s">
        <v>5197</v>
      </c>
      <c r="J193" s="129" t="s">
        <v>5198</v>
      </c>
      <c r="K193" s="129" t="s">
        <v>5220</v>
      </c>
      <c r="L193" s="131" t="str">
        <f t="shared" si="6"/>
        <v>相生　敦海 (2)</v>
      </c>
      <c r="M193" s="131" t="str">
        <f t="shared" si="7"/>
        <v>01</v>
      </c>
      <c r="N193" s="131" t="str">
        <f t="shared" si="8"/>
        <v>Atsumi AIOI (01)</v>
      </c>
      <c r="O193" s="217" t="s">
        <v>7045</v>
      </c>
      <c r="Y193" s="130"/>
      <c r="Z193" s="130"/>
      <c r="AA193" s="130"/>
      <c r="AB193" s="130"/>
      <c r="AC193" s="142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</row>
    <row r="194" spans="1:51" x14ac:dyDescent="0.15">
      <c r="A194" s="131">
        <v>193</v>
      </c>
      <c r="B194" s="129" t="s">
        <v>5222</v>
      </c>
      <c r="C194" s="129" t="s">
        <v>1032</v>
      </c>
      <c r="D194" s="129" t="s">
        <v>9633</v>
      </c>
      <c r="E194" s="129" t="s">
        <v>4749</v>
      </c>
      <c r="F194" s="129" t="s">
        <v>4750</v>
      </c>
      <c r="G194" s="131" t="s">
        <v>168</v>
      </c>
      <c r="H194" s="129" t="s">
        <v>14464</v>
      </c>
      <c r="I194" s="129" t="s">
        <v>5001</v>
      </c>
      <c r="J194" s="129" t="s">
        <v>4868</v>
      </c>
      <c r="K194" s="129" t="s">
        <v>5220</v>
      </c>
      <c r="L194" s="131" t="str">
        <f t="shared" si="6"/>
        <v>寺井　智也 (2)</v>
      </c>
      <c r="M194" s="131" t="str">
        <f t="shared" si="7"/>
        <v>00</v>
      </c>
      <c r="N194" s="131" t="str">
        <f t="shared" si="8"/>
        <v>Tomoya TERAI (00)</v>
      </c>
      <c r="O194" s="217" t="s">
        <v>7046</v>
      </c>
      <c r="Y194" s="130"/>
      <c r="Z194" s="130"/>
      <c r="AA194" s="130"/>
      <c r="AB194" s="130"/>
      <c r="AC194" s="142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</row>
    <row r="195" spans="1:51" x14ac:dyDescent="0.15">
      <c r="A195" s="131">
        <v>194</v>
      </c>
      <c r="B195" s="129" t="s">
        <v>5222</v>
      </c>
      <c r="C195" s="129" t="s">
        <v>1032</v>
      </c>
      <c r="D195" s="129" t="s">
        <v>4751</v>
      </c>
      <c r="E195" s="129" t="s">
        <v>4752</v>
      </c>
      <c r="F195" s="129" t="s">
        <v>4498</v>
      </c>
      <c r="G195" s="131" t="s">
        <v>168</v>
      </c>
      <c r="H195" s="129" t="s">
        <v>14454</v>
      </c>
      <c r="I195" s="129" t="s">
        <v>5199</v>
      </c>
      <c r="J195" s="129" t="s">
        <v>12298</v>
      </c>
      <c r="K195" s="129" t="s">
        <v>5220</v>
      </c>
      <c r="L195" s="131" t="str">
        <f t="shared" ref="L195:L258" si="9">D195&amp;" ("&amp;G195&amp;")"</f>
        <v>鈴鹿　聖之介 (2)</v>
      </c>
      <c r="M195" s="131" t="str">
        <f t="shared" ref="M195:M258" si="10">LEFT(F195,2)</f>
        <v>01</v>
      </c>
      <c r="N195" s="131" t="str">
        <f t="shared" ref="N195:N258" si="11">J195&amp;" "&amp;I195&amp;" ("&amp;M195&amp;")"</f>
        <v>Shonosuke SUZUKA (01)</v>
      </c>
      <c r="O195" s="217" t="s">
        <v>7047</v>
      </c>
      <c r="Y195" s="130"/>
      <c r="Z195" s="130"/>
      <c r="AA195" s="130"/>
      <c r="AB195" s="130"/>
      <c r="AC195" s="142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</row>
    <row r="196" spans="1:51" x14ac:dyDescent="0.15">
      <c r="A196" s="131">
        <v>195</v>
      </c>
      <c r="B196" s="129" t="s">
        <v>5222</v>
      </c>
      <c r="C196" s="129" t="s">
        <v>1032</v>
      </c>
      <c r="D196" s="129" t="s">
        <v>4753</v>
      </c>
      <c r="E196" s="129" t="s">
        <v>4754</v>
      </c>
      <c r="F196" s="129" t="s">
        <v>4755</v>
      </c>
      <c r="G196" s="131" t="s">
        <v>168</v>
      </c>
      <c r="H196" s="129" t="s">
        <v>14466</v>
      </c>
      <c r="I196" s="129" t="s">
        <v>5200</v>
      </c>
      <c r="J196" s="129" t="s">
        <v>5201</v>
      </c>
      <c r="K196" s="129" t="s">
        <v>5220</v>
      </c>
      <c r="L196" s="131" t="str">
        <f t="shared" si="9"/>
        <v>岩井　星澄 (2)</v>
      </c>
      <c r="M196" s="131" t="str">
        <f t="shared" si="10"/>
        <v>01</v>
      </c>
      <c r="N196" s="131" t="str">
        <f t="shared" si="11"/>
        <v>Seito IWAI (01)</v>
      </c>
      <c r="O196" s="217" t="s">
        <v>7048</v>
      </c>
      <c r="Y196" s="130"/>
      <c r="Z196" s="130"/>
      <c r="AA196" s="130"/>
      <c r="AB196" s="130"/>
      <c r="AC196" s="142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</row>
    <row r="197" spans="1:51" x14ac:dyDescent="0.15">
      <c r="A197" s="131">
        <v>196</v>
      </c>
      <c r="B197" s="129" t="s">
        <v>5222</v>
      </c>
      <c r="C197" s="129" t="s">
        <v>1032</v>
      </c>
      <c r="D197" s="129" t="s">
        <v>4756</v>
      </c>
      <c r="E197" s="129" t="s">
        <v>4757</v>
      </c>
      <c r="F197" s="129" t="s">
        <v>2216</v>
      </c>
      <c r="G197" s="131" t="s">
        <v>168</v>
      </c>
      <c r="H197" s="129" t="s">
        <v>4793</v>
      </c>
      <c r="I197" s="129" t="s">
        <v>5202</v>
      </c>
      <c r="J197" s="129" t="s">
        <v>5114</v>
      </c>
      <c r="K197" s="129" t="s">
        <v>5220</v>
      </c>
      <c r="L197" s="131" t="str">
        <f t="shared" si="9"/>
        <v>蛯澤　快斗 (2)</v>
      </c>
      <c r="M197" s="131" t="str">
        <f t="shared" si="10"/>
        <v>02</v>
      </c>
      <c r="N197" s="131" t="str">
        <f t="shared" si="11"/>
        <v>Haruto EBISAWA (02)</v>
      </c>
      <c r="O197" s="217" t="s">
        <v>7049</v>
      </c>
      <c r="Y197" s="130"/>
      <c r="Z197" s="130"/>
      <c r="AA197" s="130"/>
      <c r="AB197" s="130"/>
      <c r="AC197" s="142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</row>
    <row r="198" spans="1:51" x14ac:dyDescent="0.15">
      <c r="A198" s="131">
        <v>197</v>
      </c>
      <c r="B198" s="129" t="s">
        <v>5222</v>
      </c>
      <c r="C198" s="129" t="s">
        <v>1032</v>
      </c>
      <c r="D198" s="129" t="s">
        <v>4758</v>
      </c>
      <c r="E198" s="129" t="s">
        <v>4759</v>
      </c>
      <c r="F198" s="129" t="s">
        <v>4760</v>
      </c>
      <c r="G198" s="131" t="s">
        <v>168</v>
      </c>
      <c r="H198" s="129" t="s">
        <v>14454</v>
      </c>
      <c r="I198" s="129" t="s">
        <v>4905</v>
      </c>
      <c r="J198" s="129" t="s">
        <v>5203</v>
      </c>
      <c r="K198" s="129" t="s">
        <v>5220</v>
      </c>
      <c r="L198" s="131" t="str">
        <f t="shared" si="9"/>
        <v>山口　佳晃 (2)</v>
      </c>
      <c r="M198" s="131" t="str">
        <f t="shared" si="10"/>
        <v>02</v>
      </c>
      <c r="N198" s="131" t="str">
        <f t="shared" si="11"/>
        <v>Yoshiaki YAMAGUCHI (02)</v>
      </c>
      <c r="O198" s="217" t="s">
        <v>7050</v>
      </c>
      <c r="Y198" s="130"/>
      <c r="Z198" s="130"/>
      <c r="AA198" s="130"/>
      <c r="AB198" s="130"/>
      <c r="AC198" s="142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</row>
    <row r="199" spans="1:51" x14ac:dyDescent="0.15">
      <c r="A199" s="131">
        <v>198</v>
      </c>
      <c r="B199" s="129" t="s">
        <v>5222</v>
      </c>
      <c r="C199" s="129" t="s">
        <v>1032</v>
      </c>
      <c r="D199" s="129" t="s">
        <v>9328</v>
      </c>
      <c r="E199" s="129" t="s">
        <v>9378</v>
      </c>
      <c r="F199" s="129" t="s">
        <v>4410</v>
      </c>
      <c r="G199" s="131" t="s">
        <v>168</v>
      </c>
      <c r="H199" s="129" t="s">
        <v>14454</v>
      </c>
      <c r="I199" s="129" t="s">
        <v>4811</v>
      </c>
      <c r="J199" s="129" t="s">
        <v>5192</v>
      </c>
      <c r="K199" s="129" t="s">
        <v>5220</v>
      </c>
      <c r="L199" s="131" t="str">
        <f t="shared" si="9"/>
        <v>樋口　航生 (2)</v>
      </c>
      <c r="M199" s="131" t="str">
        <f t="shared" si="10"/>
        <v>01</v>
      </c>
      <c r="N199" s="131" t="str">
        <f t="shared" si="11"/>
        <v>Koki HIGUCHI (01)</v>
      </c>
      <c r="O199" s="217" t="s">
        <v>7051</v>
      </c>
      <c r="Y199" s="130"/>
      <c r="Z199" s="130"/>
      <c r="AA199" s="130"/>
      <c r="AB199" s="130"/>
      <c r="AC199" s="142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</row>
    <row r="200" spans="1:51" x14ac:dyDescent="0.15">
      <c r="A200" s="131">
        <v>199</v>
      </c>
      <c r="B200" s="129" t="s">
        <v>5222</v>
      </c>
      <c r="C200" s="129" t="s">
        <v>1032</v>
      </c>
      <c r="D200" s="129" t="s">
        <v>9329</v>
      </c>
      <c r="E200" s="129" t="s">
        <v>9379</v>
      </c>
      <c r="F200" s="129" t="s">
        <v>4277</v>
      </c>
      <c r="G200" s="131" t="s">
        <v>168</v>
      </c>
      <c r="H200" s="129" t="s">
        <v>14456</v>
      </c>
      <c r="I200" s="129" t="s">
        <v>4832</v>
      </c>
      <c r="J200" s="129" t="s">
        <v>9476</v>
      </c>
      <c r="K200" s="129" t="s">
        <v>5220</v>
      </c>
      <c r="L200" s="131" t="str">
        <f t="shared" si="9"/>
        <v>石川　新 (2)</v>
      </c>
      <c r="M200" s="131" t="str">
        <f t="shared" si="10"/>
        <v>01</v>
      </c>
      <c r="N200" s="131" t="str">
        <f t="shared" si="11"/>
        <v>Arata ISHIKAWA (01)</v>
      </c>
      <c r="O200" s="217" t="s">
        <v>7052</v>
      </c>
      <c r="Y200" s="130"/>
      <c r="Z200" s="130"/>
      <c r="AA200" s="130"/>
      <c r="AB200" s="130"/>
      <c r="AC200" s="142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</row>
    <row r="201" spans="1:51" x14ac:dyDescent="0.15">
      <c r="A201" s="131">
        <v>200</v>
      </c>
      <c r="B201" s="129" t="s">
        <v>5222</v>
      </c>
      <c r="C201" s="129" t="s">
        <v>1032</v>
      </c>
      <c r="D201" s="129" t="s">
        <v>9330</v>
      </c>
      <c r="E201" s="129" t="s">
        <v>9380</v>
      </c>
      <c r="F201" s="129" t="s">
        <v>4612</v>
      </c>
      <c r="G201" s="131" t="s">
        <v>168</v>
      </c>
      <c r="H201" s="129" t="s">
        <v>14454</v>
      </c>
      <c r="I201" s="129" t="s">
        <v>11406</v>
      </c>
      <c r="J201" s="129" t="s">
        <v>5140</v>
      </c>
      <c r="K201" s="129" t="s">
        <v>5220</v>
      </c>
      <c r="L201" s="131" t="str">
        <f t="shared" si="9"/>
        <v>花満　星哉 (2)</v>
      </c>
      <c r="M201" s="131" t="str">
        <f t="shared" si="10"/>
        <v>01</v>
      </c>
      <c r="N201" s="131" t="str">
        <f t="shared" si="11"/>
        <v>Seiya HANAMITSU (01)</v>
      </c>
      <c r="O201" s="217" t="s">
        <v>7053</v>
      </c>
      <c r="Y201" s="130"/>
      <c r="Z201" s="130"/>
      <c r="AA201" s="130"/>
      <c r="AB201" s="130"/>
      <c r="AC201" s="142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</row>
    <row r="202" spans="1:51" x14ac:dyDescent="0.15">
      <c r="A202" s="131">
        <v>201</v>
      </c>
      <c r="B202" s="129" t="s">
        <v>5222</v>
      </c>
      <c r="C202" s="129" t="s">
        <v>1032</v>
      </c>
      <c r="D202" s="129" t="s">
        <v>9358</v>
      </c>
      <c r="E202" s="129" t="s">
        <v>9411</v>
      </c>
      <c r="F202" s="129" t="s">
        <v>9435</v>
      </c>
      <c r="G202" s="131" t="s">
        <v>168</v>
      </c>
      <c r="H202" s="129" t="s">
        <v>14471</v>
      </c>
      <c r="I202" s="129" t="s">
        <v>9461</v>
      </c>
      <c r="J202" s="129" t="s">
        <v>9490</v>
      </c>
      <c r="K202" s="129" t="s">
        <v>5220</v>
      </c>
      <c r="L202" s="131" t="str">
        <f t="shared" si="9"/>
        <v>桐畑　創一 (2)</v>
      </c>
      <c r="M202" s="131" t="str">
        <f t="shared" si="10"/>
        <v>01</v>
      </c>
      <c r="N202" s="131" t="str">
        <f t="shared" si="11"/>
        <v>Soichi KIRIHATA (01)</v>
      </c>
      <c r="O202" s="217" t="s">
        <v>7054</v>
      </c>
      <c r="Y202" s="130"/>
      <c r="Z202" s="130"/>
      <c r="AA202" s="130"/>
      <c r="AB202" s="130"/>
      <c r="AC202" s="142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</row>
    <row r="203" spans="1:51" x14ac:dyDescent="0.15">
      <c r="A203" s="131">
        <v>202</v>
      </c>
      <c r="B203" s="129" t="s">
        <v>5222</v>
      </c>
      <c r="C203" s="129" t="s">
        <v>1032</v>
      </c>
      <c r="D203" s="129" t="s">
        <v>9634</v>
      </c>
      <c r="E203" s="129" t="s">
        <v>10369</v>
      </c>
      <c r="F203" s="129" t="s">
        <v>9433</v>
      </c>
      <c r="G203" s="131" t="s">
        <v>168</v>
      </c>
      <c r="H203" s="129" t="s">
        <v>14472</v>
      </c>
      <c r="I203" s="129" t="s">
        <v>4903</v>
      </c>
      <c r="J203" s="129" t="s">
        <v>5190</v>
      </c>
      <c r="K203" s="129" t="s">
        <v>5220</v>
      </c>
      <c r="L203" s="131" t="str">
        <f t="shared" si="9"/>
        <v>藤本　皓士 (2)</v>
      </c>
      <c r="M203" s="131" t="str">
        <f t="shared" si="10"/>
        <v>01</v>
      </c>
      <c r="N203" s="131" t="str">
        <f t="shared" si="11"/>
        <v>Koshi FUJIMOTO (01)</v>
      </c>
      <c r="O203" s="217" t="s">
        <v>7055</v>
      </c>
      <c r="Y203" s="130"/>
      <c r="Z203" s="130"/>
      <c r="AA203" s="130"/>
      <c r="AB203" s="130"/>
      <c r="AC203" s="142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</row>
    <row r="204" spans="1:51" x14ac:dyDescent="0.15">
      <c r="A204" s="131">
        <v>203</v>
      </c>
      <c r="B204" s="129" t="s">
        <v>5222</v>
      </c>
      <c r="C204" s="129" t="s">
        <v>1032</v>
      </c>
      <c r="D204" s="129" t="s">
        <v>9635</v>
      </c>
      <c r="E204" s="129" t="s">
        <v>10370</v>
      </c>
      <c r="F204" s="129" t="s">
        <v>3144</v>
      </c>
      <c r="G204" s="131" t="s">
        <v>168</v>
      </c>
      <c r="H204" s="129" t="s">
        <v>14464</v>
      </c>
      <c r="I204" s="129" t="s">
        <v>11407</v>
      </c>
      <c r="J204" s="129" t="s">
        <v>5157</v>
      </c>
      <c r="K204" s="129" t="s">
        <v>5220</v>
      </c>
      <c r="L204" s="131" t="str">
        <f t="shared" si="9"/>
        <v>小塚　創太 (2)</v>
      </c>
      <c r="M204" s="131" t="str">
        <f t="shared" si="10"/>
        <v>00</v>
      </c>
      <c r="N204" s="131" t="str">
        <f t="shared" si="11"/>
        <v>Sota KOZUKA (00)</v>
      </c>
      <c r="O204" s="217" t="s">
        <v>7056</v>
      </c>
      <c r="Y204" s="130"/>
      <c r="Z204" s="130"/>
      <c r="AA204" s="130"/>
      <c r="AB204" s="130"/>
      <c r="AC204" s="142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</row>
    <row r="205" spans="1:51" x14ac:dyDescent="0.15">
      <c r="A205" s="131">
        <v>204</v>
      </c>
      <c r="B205" s="129" t="s">
        <v>5222</v>
      </c>
      <c r="C205" s="129" t="s">
        <v>1032</v>
      </c>
      <c r="D205" s="129" t="s">
        <v>9636</v>
      </c>
      <c r="E205" s="129" t="s">
        <v>10371</v>
      </c>
      <c r="F205" s="129" t="s">
        <v>1225</v>
      </c>
      <c r="G205" s="131" t="s">
        <v>168</v>
      </c>
      <c r="H205" s="129" t="s">
        <v>14447</v>
      </c>
      <c r="I205" s="129" t="s">
        <v>11343</v>
      </c>
      <c r="J205" s="129" t="s">
        <v>12268</v>
      </c>
      <c r="K205" s="129" t="s">
        <v>5220</v>
      </c>
      <c r="L205" s="131" t="str">
        <f t="shared" si="9"/>
        <v>今関　康明 (2)</v>
      </c>
      <c r="M205" s="131" t="str">
        <f t="shared" si="10"/>
        <v>00</v>
      </c>
      <c r="N205" s="131" t="str">
        <f t="shared" si="11"/>
        <v>Yasuaki IMAZEKI (00)</v>
      </c>
      <c r="O205" s="217" t="s">
        <v>7057</v>
      </c>
      <c r="Y205" s="130"/>
      <c r="Z205" s="130"/>
      <c r="AA205" s="130"/>
      <c r="AB205" s="130"/>
      <c r="AC205" s="142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</row>
    <row r="206" spans="1:51" x14ac:dyDescent="0.15">
      <c r="A206" s="131">
        <v>205</v>
      </c>
      <c r="B206" s="129" t="s">
        <v>5222</v>
      </c>
      <c r="C206" s="129" t="s">
        <v>1032</v>
      </c>
      <c r="D206" s="129" t="s">
        <v>9637</v>
      </c>
      <c r="E206" s="129" t="s">
        <v>870</v>
      </c>
      <c r="F206" s="129" t="s">
        <v>5781</v>
      </c>
      <c r="G206" s="131" t="s">
        <v>168</v>
      </c>
      <c r="H206" s="129" t="s">
        <v>14448</v>
      </c>
      <c r="I206" s="129" t="s">
        <v>5045</v>
      </c>
      <c r="J206" s="129" t="s">
        <v>4879</v>
      </c>
      <c r="K206" s="129" t="s">
        <v>5220</v>
      </c>
      <c r="L206" s="131" t="str">
        <f t="shared" si="9"/>
        <v>小林　一稀 (2)</v>
      </c>
      <c r="M206" s="131" t="str">
        <f t="shared" si="10"/>
        <v>01</v>
      </c>
      <c r="N206" s="131" t="str">
        <f t="shared" si="11"/>
        <v>Kazuki KOBAYASHI (01)</v>
      </c>
      <c r="O206" s="217" t="s">
        <v>7058</v>
      </c>
      <c r="Y206" s="130"/>
      <c r="Z206" s="130"/>
      <c r="AA206" s="130"/>
      <c r="AB206" s="130"/>
      <c r="AC206" s="142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</row>
    <row r="207" spans="1:51" x14ac:dyDescent="0.15">
      <c r="A207" s="131">
        <v>206</v>
      </c>
      <c r="B207" s="129" t="s">
        <v>5222</v>
      </c>
      <c r="C207" s="129" t="s">
        <v>1032</v>
      </c>
      <c r="D207" s="129" t="s">
        <v>9638</v>
      </c>
      <c r="E207" s="129" t="s">
        <v>3090</v>
      </c>
      <c r="F207" s="129" t="s">
        <v>11025</v>
      </c>
      <c r="G207" s="131" t="s">
        <v>168</v>
      </c>
      <c r="H207" s="129" t="s">
        <v>14447</v>
      </c>
      <c r="I207" s="129" t="s">
        <v>4858</v>
      </c>
      <c r="J207" s="129" t="s">
        <v>4922</v>
      </c>
      <c r="K207" s="129" t="s">
        <v>5220</v>
      </c>
      <c r="L207" s="131" t="str">
        <f t="shared" si="9"/>
        <v>清水　優輝 (2)</v>
      </c>
      <c r="M207" s="131" t="str">
        <f t="shared" si="10"/>
        <v>01</v>
      </c>
      <c r="N207" s="131" t="str">
        <f t="shared" si="11"/>
        <v>Yuki SHIMIZU (01)</v>
      </c>
      <c r="O207" s="217" t="s">
        <v>7059</v>
      </c>
      <c r="Y207" s="130"/>
      <c r="Z207" s="130"/>
      <c r="AA207" s="130"/>
      <c r="AB207" s="130"/>
      <c r="AC207" s="142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</row>
    <row r="208" spans="1:51" x14ac:dyDescent="0.15">
      <c r="A208" s="131">
        <v>207</v>
      </c>
      <c r="B208" s="129" t="s">
        <v>5222</v>
      </c>
      <c r="C208" s="129" t="s">
        <v>1032</v>
      </c>
      <c r="D208" s="129" t="s">
        <v>9639</v>
      </c>
      <c r="E208" s="129" t="s">
        <v>10372</v>
      </c>
      <c r="F208" s="129" t="s">
        <v>1227</v>
      </c>
      <c r="G208" s="131" t="s">
        <v>168</v>
      </c>
      <c r="H208" s="129" t="s">
        <v>11319</v>
      </c>
      <c r="I208" s="129" t="s">
        <v>11408</v>
      </c>
      <c r="J208" s="129" t="s">
        <v>4879</v>
      </c>
      <c r="K208" s="129" t="s">
        <v>5220</v>
      </c>
      <c r="L208" s="131" t="str">
        <f t="shared" si="9"/>
        <v>稲田　和樹 (2)</v>
      </c>
      <c r="M208" s="131" t="str">
        <f t="shared" si="10"/>
        <v>00</v>
      </c>
      <c r="N208" s="131" t="str">
        <f t="shared" si="11"/>
        <v>Kazuki INADA (00)</v>
      </c>
      <c r="O208" s="217" t="s">
        <v>7060</v>
      </c>
      <c r="Y208" s="130"/>
      <c r="Z208" s="130"/>
      <c r="AA208" s="130"/>
      <c r="AB208" s="130"/>
      <c r="AC208" s="142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</row>
    <row r="209" spans="1:51" x14ac:dyDescent="0.15">
      <c r="A209" s="131">
        <v>208</v>
      </c>
      <c r="B209" s="129" t="s">
        <v>5222</v>
      </c>
      <c r="C209" s="129" t="s">
        <v>1032</v>
      </c>
      <c r="D209" s="129" t="s">
        <v>9640</v>
      </c>
      <c r="E209" s="129" t="s">
        <v>10373</v>
      </c>
      <c r="F209" s="129" t="s">
        <v>1302</v>
      </c>
      <c r="G209" s="131" t="s">
        <v>168</v>
      </c>
      <c r="H209" s="129" t="s">
        <v>14463</v>
      </c>
      <c r="I209" s="129" t="s">
        <v>11409</v>
      </c>
      <c r="J209" s="129" t="s">
        <v>12299</v>
      </c>
      <c r="K209" s="129" t="s">
        <v>5220</v>
      </c>
      <c r="L209" s="131" t="str">
        <f t="shared" si="9"/>
        <v>朝日　靖博 (2)</v>
      </c>
      <c r="M209" s="131" t="str">
        <f t="shared" si="10"/>
        <v>01</v>
      </c>
      <c r="N209" s="131" t="str">
        <f t="shared" si="11"/>
        <v>Yasuhiro ASAHI (01)</v>
      </c>
      <c r="O209" s="217" t="s">
        <v>7061</v>
      </c>
      <c r="Y209" s="130"/>
      <c r="Z209" s="130"/>
      <c r="AA209" s="130"/>
      <c r="AB209" s="130"/>
      <c r="AC209" s="142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</row>
    <row r="210" spans="1:51" x14ac:dyDescent="0.15">
      <c r="A210" s="131">
        <v>209</v>
      </c>
      <c r="B210" s="129" t="s">
        <v>5222</v>
      </c>
      <c r="C210" s="129" t="s">
        <v>1032</v>
      </c>
      <c r="D210" s="129" t="s">
        <v>9641</v>
      </c>
      <c r="E210" s="129" t="s">
        <v>10374</v>
      </c>
      <c r="F210" s="129" t="s">
        <v>11016</v>
      </c>
      <c r="G210" s="131" t="s">
        <v>173</v>
      </c>
      <c r="H210" s="129" t="s">
        <v>14464</v>
      </c>
      <c r="I210" s="129" t="s">
        <v>4931</v>
      </c>
      <c r="J210" s="129" t="s">
        <v>12300</v>
      </c>
      <c r="K210" s="129" t="s">
        <v>5220</v>
      </c>
      <c r="L210" s="131" t="str">
        <f t="shared" si="9"/>
        <v>小島　健誠 (1)</v>
      </c>
      <c r="M210" s="131" t="str">
        <f t="shared" si="10"/>
        <v>02</v>
      </c>
      <c r="N210" s="131" t="str">
        <f t="shared" si="11"/>
        <v>Kensei KOJIMA (02)</v>
      </c>
      <c r="O210" s="217" t="s">
        <v>7062</v>
      </c>
      <c r="Y210" s="130"/>
      <c r="Z210" s="130"/>
      <c r="AA210" s="130"/>
      <c r="AB210" s="130"/>
      <c r="AC210" s="142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</row>
    <row r="211" spans="1:51" x14ac:dyDescent="0.15">
      <c r="A211" s="131">
        <v>210</v>
      </c>
      <c r="B211" s="129" t="s">
        <v>5222</v>
      </c>
      <c r="C211" s="129" t="s">
        <v>1032</v>
      </c>
      <c r="D211" s="129" t="s">
        <v>9642</v>
      </c>
      <c r="E211" s="129" t="s">
        <v>10375</v>
      </c>
      <c r="F211" s="129" t="s">
        <v>11026</v>
      </c>
      <c r="G211" s="131" t="s">
        <v>173</v>
      </c>
      <c r="H211" s="129" t="s">
        <v>14466</v>
      </c>
      <c r="I211" s="129" t="s">
        <v>6668</v>
      </c>
      <c r="J211" s="129" t="s">
        <v>9240</v>
      </c>
      <c r="K211" s="129" t="s">
        <v>5220</v>
      </c>
      <c r="L211" s="131" t="str">
        <f t="shared" si="9"/>
        <v>西村　晟太朗 (1)</v>
      </c>
      <c r="M211" s="131" t="str">
        <f t="shared" si="10"/>
        <v>02</v>
      </c>
      <c r="N211" s="131" t="str">
        <f t="shared" si="11"/>
        <v>Seitaro NISHIMURA (02)</v>
      </c>
      <c r="O211" s="217" t="s">
        <v>7063</v>
      </c>
      <c r="Y211" s="130"/>
      <c r="Z211" s="130"/>
      <c r="AA211" s="130"/>
      <c r="AB211" s="130"/>
      <c r="AC211" s="142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</row>
    <row r="212" spans="1:51" x14ac:dyDescent="0.15">
      <c r="A212" s="131">
        <v>211</v>
      </c>
      <c r="B212" s="129" t="s">
        <v>5222</v>
      </c>
      <c r="C212" s="129" t="s">
        <v>1032</v>
      </c>
      <c r="D212" s="129" t="s">
        <v>9643</v>
      </c>
      <c r="E212" s="129" t="s">
        <v>10376</v>
      </c>
      <c r="F212" s="129" t="s">
        <v>11027</v>
      </c>
      <c r="G212" s="131" t="s">
        <v>173</v>
      </c>
      <c r="H212" s="129" t="s">
        <v>14447</v>
      </c>
      <c r="I212" s="129" t="s">
        <v>11410</v>
      </c>
      <c r="J212" s="129" t="s">
        <v>5189</v>
      </c>
      <c r="K212" s="129" t="s">
        <v>5220</v>
      </c>
      <c r="L212" s="131" t="str">
        <f t="shared" si="9"/>
        <v>松田　慎太郎 (1)</v>
      </c>
      <c r="M212" s="131" t="str">
        <f t="shared" si="10"/>
        <v>02</v>
      </c>
      <c r="N212" s="131" t="str">
        <f t="shared" si="11"/>
        <v>Shintaro MATSUDA (02)</v>
      </c>
      <c r="O212" s="217" t="s">
        <v>7064</v>
      </c>
      <c r="Y212" s="130"/>
      <c r="Z212" s="130"/>
      <c r="AA212" s="130"/>
      <c r="AB212" s="130"/>
      <c r="AC212" s="142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</row>
    <row r="213" spans="1:51" x14ac:dyDescent="0.15">
      <c r="A213" s="131">
        <v>212</v>
      </c>
      <c r="B213" s="129" t="s">
        <v>238</v>
      </c>
      <c r="C213" s="129" t="s">
        <v>1044</v>
      </c>
      <c r="D213" s="129" t="s">
        <v>14108</v>
      </c>
      <c r="E213" s="129" t="s">
        <v>14109</v>
      </c>
      <c r="F213" s="129" t="s">
        <v>14110</v>
      </c>
      <c r="G213" s="131" t="s">
        <v>141</v>
      </c>
      <c r="H213" s="129" t="s">
        <v>11319</v>
      </c>
      <c r="I213" s="129" t="s">
        <v>6705</v>
      </c>
      <c r="J213" s="129" t="s">
        <v>14291</v>
      </c>
      <c r="K213" s="129" t="s">
        <v>5220</v>
      </c>
      <c r="L213" s="131" t="str">
        <f t="shared" si="9"/>
        <v>藤岡　英一 (5)</v>
      </c>
      <c r="M213" s="131" t="str">
        <f t="shared" si="10"/>
        <v>98</v>
      </c>
      <c r="N213" s="131" t="str">
        <f t="shared" si="11"/>
        <v>Eiichi FUJIOKA (98)</v>
      </c>
      <c r="O213" s="217" t="s">
        <v>7065</v>
      </c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</row>
    <row r="214" spans="1:51" x14ac:dyDescent="0.15">
      <c r="A214" s="131">
        <v>218</v>
      </c>
      <c r="B214" s="129" t="s">
        <v>5226</v>
      </c>
      <c r="C214" s="129" t="s">
        <v>1036</v>
      </c>
      <c r="D214" s="129" t="s">
        <v>1785</v>
      </c>
      <c r="E214" s="129" t="s">
        <v>1786</v>
      </c>
      <c r="F214" s="129" t="s">
        <v>1787</v>
      </c>
      <c r="G214" s="131" t="s">
        <v>146</v>
      </c>
      <c r="H214" s="129" t="s">
        <v>14466</v>
      </c>
      <c r="I214" s="129" t="s">
        <v>11411</v>
      </c>
      <c r="J214" s="129" t="s">
        <v>12301</v>
      </c>
      <c r="K214" s="129" t="s">
        <v>5220</v>
      </c>
      <c r="L214" s="131" t="str">
        <f t="shared" si="9"/>
        <v>芦田　英太 (4)</v>
      </c>
      <c r="M214" s="131" t="str">
        <f t="shared" si="10"/>
        <v>00</v>
      </c>
      <c r="N214" s="131" t="str">
        <f t="shared" si="11"/>
        <v>Eita ASHIDA (00)</v>
      </c>
      <c r="O214" s="217" t="s">
        <v>7066</v>
      </c>
      <c r="Y214" s="130"/>
      <c r="Z214" s="130"/>
      <c r="AA214" s="130"/>
      <c r="AB214" s="130"/>
      <c r="AC214" s="142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</row>
    <row r="215" spans="1:51" x14ac:dyDescent="0.15">
      <c r="A215" s="131">
        <v>219</v>
      </c>
      <c r="B215" s="129" t="s">
        <v>5226</v>
      </c>
      <c r="C215" s="129" t="s">
        <v>1036</v>
      </c>
      <c r="D215" s="129" t="s">
        <v>1791</v>
      </c>
      <c r="E215" s="129" t="s">
        <v>1792</v>
      </c>
      <c r="F215" s="129" t="s">
        <v>1793</v>
      </c>
      <c r="G215" s="131" t="s">
        <v>146</v>
      </c>
      <c r="H215" s="129" t="s">
        <v>14466</v>
      </c>
      <c r="I215" s="129" t="s">
        <v>11412</v>
      </c>
      <c r="J215" s="129" t="s">
        <v>12302</v>
      </c>
      <c r="K215" s="129" t="s">
        <v>5220</v>
      </c>
      <c r="L215" s="131" t="str">
        <f t="shared" si="9"/>
        <v>池松　利哉 (4)</v>
      </c>
      <c r="M215" s="131" t="str">
        <f t="shared" si="10"/>
        <v>99</v>
      </c>
      <c r="N215" s="131" t="str">
        <f t="shared" si="11"/>
        <v>Toshiya IKEMATSU (99)</v>
      </c>
      <c r="O215" s="217" t="s">
        <v>7067</v>
      </c>
      <c r="Y215" s="130"/>
      <c r="Z215" s="130"/>
      <c r="AA215" s="130"/>
      <c r="AB215" s="130"/>
      <c r="AC215" s="142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</row>
    <row r="216" spans="1:51" x14ac:dyDescent="0.15">
      <c r="A216" s="131">
        <v>220</v>
      </c>
      <c r="B216" s="129" t="s">
        <v>5226</v>
      </c>
      <c r="C216" s="129" t="s">
        <v>1036</v>
      </c>
      <c r="D216" s="129" t="s">
        <v>1794</v>
      </c>
      <c r="E216" s="129" t="s">
        <v>1795</v>
      </c>
      <c r="F216" s="129" t="s">
        <v>1796</v>
      </c>
      <c r="G216" s="131" t="s">
        <v>146</v>
      </c>
      <c r="H216" s="129" t="s">
        <v>14466</v>
      </c>
      <c r="I216" s="129" t="s">
        <v>11413</v>
      </c>
      <c r="J216" s="129" t="s">
        <v>12303</v>
      </c>
      <c r="K216" s="129" t="s">
        <v>5220</v>
      </c>
      <c r="L216" s="131" t="str">
        <f t="shared" si="9"/>
        <v>今別府　蛍水 (4)</v>
      </c>
      <c r="M216" s="131" t="str">
        <f t="shared" si="10"/>
        <v>99</v>
      </c>
      <c r="N216" s="131" t="str">
        <f t="shared" si="11"/>
        <v>Keisui IMABEPPU (99)</v>
      </c>
      <c r="O216" s="217" t="s">
        <v>7068</v>
      </c>
      <c r="Y216" s="130"/>
      <c r="Z216" s="130"/>
      <c r="AA216" s="130"/>
      <c r="AB216" s="130"/>
      <c r="AC216" s="142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</row>
    <row r="217" spans="1:51" x14ac:dyDescent="0.15">
      <c r="A217" s="131">
        <v>221</v>
      </c>
      <c r="B217" s="129" t="s">
        <v>5226</v>
      </c>
      <c r="C217" s="129" t="s">
        <v>1036</v>
      </c>
      <c r="D217" s="129" t="s">
        <v>1797</v>
      </c>
      <c r="E217" s="129" t="s">
        <v>1798</v>
      </c>
      <c r="F217" s="129" t="s">
        <v>1799</v>
      </c>
      <c r="G217" s="131" t="s">
        <v>146</v>
      </c>
      <c r="H217" s="129" t="s">
        <v>14466</v>
      </c>
      <c r="I217" s="129" t="s">
        <v>11414</v>
      </c>
      <c r="J217" s="129" t="s">
        <v>4814</v>
      </c>
      <c r="K217" s="129" t="s">
        <v>5220</v>
      </c>
      <c r="L217" s="131" t="str">
        <f t="shared" si="9"/>
        <v>植松　雄輔 (4)</v>
      </c>
      <c r="M217" s="131" t="str">
        <f t="shared" si="10"/>
        <v>00</v>
      </c>
      <c r="N217" s="131" t="str">
        <f t="shared" si="11"/>
        <v>Yusuke UEMATSU (00)</v>
      </c>
      <c r="O217" s="217" t="s">
        <v>7069</v>
      </c>
      <c r="Y217" s="130"/>
      <c r="Z217" s="130"/>
      <c r="AA217" s="130"/>
      <c r="AB217" s="130"/>
      <c r="AC217" s="142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</row>
    <row r="218" spans="1:51" x14ac:dyDescent="0.15">
      <c r="A218" s="131">
        <v>222</v>
      </c>
      <c r="B218" s="129" t="s">
        <v>5226</v>
      </c>
      <c r="C218" s="129" t="s">
        <v>1036</v>
      </c>
      <c r="D218" s="129" t="s">
        <v>1800</v>
      </c>
      <c r="E218" s="129" t="s">
        <v>1801</v>
      </c>
      <c r="F218" s="129" t="s">
        <v>1802</v>
      </c>
      <c r="G218" s="131" t="s">
        <v>146</v>
      </c>
      <c r="H218" s="129" t="s">
        <v>14465</v>
      </c>
      <c r="I218" s="129" t="s">
        <v>11415</v>
      </c>
      <c r="J218" s="129" t="s">
        <v>12304</v>
      </c>
      <c r="K218" s="129" t="s">
        <v>5220</v>
      </c>
      <c r="L218" s="131" t="str">
        <f t="shared" si="9"/>
        <v>臼井　皓哉 (4)</v>
      </c>
      <c r="M218" s="131" t="str">
        <f t="shared" si="10"/>
        <v>00</v>
      </c>
      <c r="N218" s="131" t="str">
        <f t="shared" si="11"/>
        <v>Hiroya USUI (00)</v>
      </c>
      <c r="O218" s="217" t="s">
        <v>7070</v>
      </c>
      <c r="Y218" s="130"/>
      <c r="Z218" s="130"/>
      <c r="AA218" s="130"/>
      <c r="AB218" s="130"/>
      <c r="AC218" s="142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</row>
    <row r="219" spans="1:51" x14ac:dyDescent="0.15">
      <c r="A219" s="131">
        <v>223</v>
      </c>
      <c r="B219" s="129" t="s">
        <v>5226</v>
      </c>
      <c r="C219" s="129" t="s">
        <v>1036</v>
      </c>
      <c r="D219" s="129" t="s">
        <v>1803</v>
      </c>
      <c r="E219" s="129" t="s">
        <v>1804</v>
      </c>
      <c r="F219" s="129" t="s">
        <v>1805</v>
      </c>
      <c r="G219" s="131" t="s">
        <v>146</v>
      </c>
      <c r="H219" s="129" t="s">
        <v>14466</v>
      </c>
      <c r="I219" s="129" t="s">
        <v>11416</v>
      </c>
      <c r="J219" s="129" t="s">
        <v>12305</v>
      </c>
      <c r="K219" s="129" t="s">
        <v>5220</v>
      </c>
      <c r="L219" s="131" t="str">
        <f t="shared" si="9"/>
        <v>大谷　幹 (4)</v>
      </c>
      <c r="M219" s="131" t="str">
        <f t="shared" si="10"/>
        <v>99</v>
      </c>
      <c r="N219" s="131" t="str">
        <f t="shared" si="11"/>
        <v>Motoki OTANI (99)</v>
      </c>
      <c r="O219" s="217" t="s">
        <v>7071</v>
      </c>
      <c r="Y219" s="130"/>
      <c r="Z219" s="130"/>
      <c r="AA219" s="130"/>
      <c r="AB219" s="130"/>
      <c r="AC219" s="142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</row>
    <row r="220" spans="1:51" x14ac:dyDescent="0.15">
      <c r="A220" s="131">
        <v>224</v>
      </c>
      <c r="B220" s="129" t="s">
        <v>5226</v>
      </c>
      <c r="C220" s="129" t="s">
        <v>1036</v>
      </c>
      <c r="D220" s="129" t="s">
        <v>1806</v>
      </c>
      <c r="E220" s="129" t="s">
        <v>1807</v>
      </c>
      <c r="F220" s="129" t="s">
        <v>1808</v>
      </c>
      <c r="G220" s="131" t="s">
        <v>146</v>
      </c>
      <c r="H220" s="129" t="s">
        <v>14451</v>
      </c>
      <c r="I220" s="129" t="s">
        <v>11417</v>
      </c>
      <c r="J220" s="129" t="s">
        <v>4853</v>
      </c>
      <c r="K220" s="129" t="s">
        <v>5220</v>
      </c>
      <c r="L220" s="131" t="str">
        <f t="shared" si="9"/>
        <v>門田　光希 (4)</v>
      </c>
      <c r="M220" s="131" t="str">
        <f t="shared" si="10"/>
        <v>99</v>
      </c>
      <c r="N220" s="131" t="str">
        <f t="shared" si="11"/>
        <v>Riku KADOTA (99)</v>
      </c>
      <c r="O220" s="217" t="s">
        <v>7072</v>
      </c>
      <c r="Y220" s="130"/>
      <c r="Z220" s="130"/>
      <c r="AA220" s="130"/>
      <c r="AB220" s="130"/>
      <c r="AC220" s="142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</row>
    <row r="221" spans="1:51" x14ac:dyDescent="0.15">
      <c r="A221" s="131">
        <v>225</v>
      </c>
      <c r="B221" s="129" t="s">
        <v>5226</v>
      </c>
      <c r="C221" s="129" t="s">
        <v>1036</v>
      </c>
      <c r="D221" s="129" t="s">
        <v>1809</v>
      </c>
      <c r="E221" s="129" t="s">
        <v>1810</v>
      </c>
      <c r="F221" s="129" t="s">
        <v>1811</v>
      </c>
      <c r="G221" s="131" t="s">
        <v>146</v>
      </c>
      <c r="H221" s="129" t="s">
        <v>14454</v>
      </c>
      <c r="I221" s="129" t="s">
        <v>11418</v>
      </c>
      <c r="J221" s="129" t="s">
        <v>12306</v>
      </c>
      <c r="K221" s="129" t="s">
        <v>5220</v>
      </c>
      <c r="L221" s="131" t="str">
        <f t="shared" si="9"/>
        <v>金井　一平 (4)</v>
      </c>
      <c r="M221" s="131" t="str">
        <f t="shared" si="10"/>
        <v>99</v>
      </c>
      <c r="N221" s="131" t="str">
        <f t="shared" si="11"/>
        <v>Ippei KANAI (99)</v>
      </c>
      <c r="O221" s="217" t="s">
        <v>7073</v>
      </c>
      <c r="Y221" s="130"/>
      <c r="Z221" s="130"/>
      <c r="AA221" s="130"/>
      <c r="AB221" s="130"/>
      <c r="AC221" s="142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</row>
    <row r="222" spans="1:51" x14ac:dyDescent="0.15">
      <c r="A222" s="131">
        <v>226</v>
      </c>
      <c r="B222" s="129" t="s">
        <v>5226</v>
      </c>
      <c r="C222" s="129" t="s">
        <v>1036</v>
      </c>
      <c r="D222" s="129" t="s">
        <v>1812</v>
      </c>
      <c r="E222" s="129" t="s">
        <v>1813</v>
      </c>
      <c r="F222" s="129" t="s">
        <v>1814</v>
      </c>
      <c r="G222" s="131" t="s">
        <v>146</v>
      </c>
      <c r="H222" s="129" t="s">
        <v>14458</v>
      </c>
      <c r="I222" s="129" t="s">
        <v>5010</v>
      </c>
      <c r="J222" s="129" t="s">
        <v>12291</v>
      </c>
      <c r="K222" s="129" t="s">
        <v>5220</v>
      </c>
      <c r="L222" s="131" t="str">
        <f t="shared" si="9"/>
        <v>北　大輝 (4)</v>
      </c>
      <c r="M222" s="131" t="str">
        <f t="shared" si="10"/>
        <v>99</v>
      </c>
      <c r="N222" s="131" t="str">
        <f t="shared" si="11"/>
        <v>Daiki KITA (99)</v>
      </c>
      <c r="O222" s="217" t="s">
        <v>7074</v>
      </c>
      <c r="Y222" s="130"/>
      <c r="Z222" s="130"/>
      <c r="AA222" s="130"/>
      <c r="AB222" s="130"/>
      <c r="AC222" s="142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</row>
    <row r="223" spans="1:51" x14ac:dyDescent="0.15">
      <c r="A223" s="131">
        <v>227</v>
      </c>
      <c r="B223" s="129" t="s">
        <v>5226</v>
      </c>
      <c r="C223" s="129" t="s">
        <v>1036</v>
      </c>
      <c r="D223" s="129" t="s">
        <v>1815</v>
      </c>
      <c r="E223" s="129" t="s">
        <v>1816</v>
      </c>
      <c r="F223" s="129" t="s">
        <v>1137</v>
      </c>
      <c r="G223" s="131" t="s">
        <v>146</v>
      </c>
      <c r="H223" s="129" t="s">
        <v>14466</v>
      </c>
      <c r="I223" s="129" t="s">
        <v>11419</v>
      </c>
      <c r="J223" s="129" t="s">
        <v>9480</v>
      </c>
      <c r="K223" s="129" t="s">
        <v>5220</v>
      </c>
      <c r="L223" s="131" t="str">
        <f t="shared" si="9"/>
        <v>高知　真吾 (4)</v>
      </c>
      <c r="M223" s="131" t="str">
        <f t="shared" si="10"/>
        <v>99</v>
      </c>
      <c r="N223" s="131" t="str">
        <f t="shared" si="11"/>
        <v>Shingo KOCHI (99)</v>
      </c>
      <c r="O223" s="217" t="s">
        <v>7075</v>
      </c>
      <c r="Y223" s="130"/>
      <c r="Z223" s="130"/>
      <c r="AA223" s="130"/>
      <c r="AB223" s="130"/>
      <c r="AC223" s="142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</row>
    <row r="224" spans="1:51" x14ac:dyDescent="0.15">
      <c r="A224" s="131">
        <v>228</v>
      </c>
      <c r="B224" s="129" t="s">
        <v>5226</v>
      </c>
      <c r="C224" s="129" t="s">
        <v>1036</v>
      </c>
      <c r="D224" s="129" t="s">
        <v>1817</v>
      </c>
      <c r="E224" s="129" t="s">
        <v>1818</v>
      </c>
      <c r="F224" s="129" t="s">
        <v>1819</v>
      </c>
      <c r="G224" s="131" t="s">
        <v>146</v>
      </c>
      <c r="H224" s="129" t="s">
        <v>14466</v>
      </c>
      <c r="I224" s="129" t="s">
        <v>11420</v>
      </c>
      <c r="J224" s="129" t="s">
        <v>5070</v>
      </c>
      <c r="K224" s="129" t="s">
        <v>5220</v>
      </c>
      <c r="L224" s="131" t="str">
        <f t="shared" si="9"/>
        <v>小森　智貴 (4)</v>
      </c>
      <c r="M224" s="131" t="str">
        <f t="shared" si="10"/>
        <v>00</v>
      </c>
      <c r="N224" s="131" t="str">
        <f t="shared" si="11"/>
        <v>Tomoki KOMORI (00)</v>
      </c>
      <c r="O224" s="217" t="s">
        <v>7076</v>
      </c>
      <c r="Y224" s="130"/>
      <c r="Z224" s="130"/>
      <c r="AA224" s="130"/>
      <c r="AB224" s="130"/>
      <c r="AC224" s="142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</row>
    <row r="225" spans="1:51" x14ac:dyDescent="0.15">
      <c r="A225" s="131">
        <v>229</v>
      </c>
      <c r="B225" s="129" t="s">
        <v>5226</v>
      </c>
      <c r="C225" s="129" t="s">
        <v>1036</v>
      </c>
      <c r="D225" s="129" t="s">
        <v>1820</v>
      </c>
      <c r="E225" s="129" t="s">
        <v>1821</v>
      </c>
      <c r="F225" s="129" t="s">
        <v>1822</v>
      </c>
      <c r="G225" s="131" t="s">
        <v>146</v>
      </c>
      <c r="H225" s="129" t="s">
        <v>14466</v>
      </c>
      <c r="I225" s="129" t="s">
        <v>11384</v>
      </c>
      <c r="J225" s="129" t="s">
        <v>5056</v>
      </c>
      <c r="K225" s="129" t="s">
        <v>5220</v>
      </c>
      <c r="L225" s="131" t="str">
        <f t="shared" si="9"/>
        <v>近藤　鳳斗 (4)</v>
      </c>
      <c r="M225" s="131" t="str">
        <f t="shared" si="10"/>
        <v>00</v>
      </c>
      <c r="N225" s="131" t="str">
        <f t="shared" si="11"/>
        <v>Takato KONDO (00)</v>
      </c>
      <c r="O225" s="217" t="s">
        <v>7077</v>
      </c>
      <c r="Y225" s="130"/>
      <c r="Z225" s="130"/>
      <c r="AA225" s="130"/>
      <c r="AB225" s="130"/>
      <c r="AC225" s="142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</row>
    <row r="226" spans="1:51" x14ac:dyDescent="0.15">
      <c r="A226" s="131">
        <v>230</v>
      </c>
      <c r="B226" s="129" t="s">
        <v>5226</v>
      </c>
      <c r="C226" s="129" t="s">
        <v>1036</v>
      </c>
      <c r="D226" s="129" t="s">
        <v>1823</v>
      </c>
      <c r="E226" s="129" t="s">
        <v>1824</v>
      </c>
      <c r="F226" s="129" t="s">
        <v>1825</v>
      </c>
      <c r="G226" s="131" t="s">
        <v>146</v>
      </c>
      <c r="H226" s="129" t="s">
        <v>14448</v>
      </c>
      <c r="I226" s="129" t="s">
        <v>5058</v>
      </c>
      <c r="J226" s="129" t="s">
        <v>5157</v>
      </c>
      <c r="K226" s="129" t="s">
        <v>5220</v>
      </c>
      <c r="L226" s="131" t="str">
        <f t="shared" si="9"/>
        <v>齊藤　颯汰 (4)</v>
      </c>
      <c r="M226" s="131" t="str">
        <f t="shared" si="10"/>
        <v>99</v>
      </c>
      <c r="N226" s="131" t="str">
        <f t="shared" si="11"/>
        <v>Sota SAITO (99)</v>
      </c>
      <c r="O226" s="217" t="s">
        <v>7078</v>
      </c>
      <c r="Y226" s="130"/>
      <c r="Z226" s="130"/>
      <c r="AA226" s="130"/>
      <c r="AB226" s="130"/>
      <c r="AC226" s="142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</row>
    <row r="227" spans="1:51" x14ac:dyDescent="0.15">
      <c r="A227" s="131">
        <v>231</v>
      </c>
      <c r="B227" s="129" t="s">
        <v>5226</v>
      </c>
      <c r="C227" s="129" t="s">
        <v>1036</v>
      </c>
      <c r="D227" s="129" t="s">
        <v>1826</v>
      </c>
      <c r="E227" s="129" t="s">
        <v>1827</v>
      </c>
      <c r="F227" s="129" t="s">
        <v>1828</v>
      </c>
      <c r="G227" s="131" t="s">
        <v>146</v>
      </c>
      <c r="H227" s="129" t="s">
        <v>14466</v>
      </c>
      <c r="I227" s="129" t="s">
        <v>11421</v>
      </c>
      <c r="J227" s="129" t="s">
        <v>12307</v>
      </c>
      <c r="K227" s="129" t="s">
        <v>5220</v>
      </c>
      <c r="L227" s="131" t="str">
        <f t="shared" si="9"/>
        <v>下尾　青空 (4)</v>
      </c>
      <c r="M227" s="131" t="str">
        <f t="shared" si="10"/>
        <v>99</v>
      </c>
      <c r="N227" s="131" t="str">
        <f t="shared" si="11"/>
        <v>Seia SHIMO (99)</v>
      </c>
      <c r="O227" s="217" t="s">
        <v>7079</v>
      </c>
      <c r="Y227" s="130"/>
      <c r="Z227" s="130"/>
      <c r="AA227" s="130"/>
      <c r="AB227" s="130"/>
      <c r="AC227" s="142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</row>
    <row r="228" spans="1:51" x14ac:dyDescent="0.15">
      <c r="A228" s="131">
        <v>232</v>
      </c>
      <c r="B228" s="129" t="s">
        <v>5226</v>
      </c>
      <c r="C228" s="129" t="s">
        <v>1036</v>
      </c>
      <c r="D228" s="129" t="s">
        <v>1829</v>
      </c>
      <c r="E228" s="129" t="s">
        <v>1329</v>
      </c>
      <c r="F228" s="129" t="s">
        <v>1830</v>
      </c>
      <c r="G228" s="131" t="s">
        <v>146</v>
      </c>
      <c r="H228" s="129" t="s">
        <v>11319</v>
      </c>
      <c r="I228" s="129" t="s">
        <v>4972</v>
      </c>
      <c r="J228" s="129" t="s">
        <v>4968</v>
      </c>
      <c r="K228" s="129" t="s">
        <v>5220</v>
      </c>
      <c r="L228" s="131" t="str">
        <f t="shared" si="9"/>
        <v>鈴木　祐汰 (4)</v>
      </c>
      <c r="M228" s="131" t="str">
        <f t="shared" si="10"/>
        <v>99</v>
      </c>
      <c r="N228" s="131" t="str">
        <f t="shared" si="11"/>
        <v>Yuta SUZUKI (99)</v>
      </c>
      <c r="O228" s="217" t="s">
        <v>7080</v>
      </c>
      <c r="Y228" s="130"/>
      <c r="Z228" s="130"/>
      <c r="AA228" s="130"/>
      <c r="AB228" s="130"/>
      <c r="AC228" s="142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</row>
    <row r="229" spans="1:51" x14ac:dyDescent="0.15">
      <c r="A229" s="131">
        <v>233</v>
      </c>
      <c r="B229" s="129" t="s">
        <v>5226</v>
      </c>
      <c r="C229" s="129" t="s">
        <v>1036</v>
      </c>
      <c r="D229" s="129" t="s">
        <v>9644</v>
      </c>
      <c r="E229" s="129" t="s">
        <v>1831</v>
      </c>
      <c r="F229" s="129" t="s">
        <v>1832</v>
      </c>
      <c r="G229" s="131" t="s">
        <v>146</v>
      </c>
      <c r="H229" s="129" t="s">
        <v>14466</v>
      </c>
      <c r="I229" s="129" t="s">
        <v>4939</v>
      </c>
      <c r="J229" s="129" t="s">
        <v>5084</v>
      </c>
      <c r="K229" s="129" t="s">
        <v>5220</v>
      </c>
      <c r="L229" s="131" t="str">
        <f t="shared" si="9"/>
        <v>竹内　蒼真 (4)</v>
      </c>
      <c r="M229" s="131" t="str">
        <f t="shared" si="10"/>
        <v>99</v>
      </c>
      <c r="N229" s="131" t="str">
        <f t="shared" si="11"/>
        <v>Soma TAKEUCHI (99)</v>
      </c>
      <c r="O229" s="217" t="s">
        <v>7081</v>
      </c>
      <c r="Y229" s="130"/>
      <c r="Z229" s="130"/>
      <c r="AA229" s="130"/>
      <c r="AB229" s="130"/>
      <c r="AC229" s="142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</row>
    <row r="230" spans="1:51" x14ac:dyDescent="0.15">
      <c r="A230" s="131">
        <v>234</v>
      </c>
      <c r="B230" s="129" t="s">
        <v>5226</v>
      </c>
      <c r="C230" s="129" t="s">
        <v>1036</v>
      </c>
      <c r="D230" s="129" t="s">
        <v>1834</v>
      </c>
      <c r="E230" s="129" t="s">
        <v>1835</v>
      </c>
      <c r="F230" s="129" t="s">
        <v>1836</v>
      </c>
      <c r="G230" s="131" t="s">
        <v>146</v>
      </c>
      <c r="H230" s="129" t="s">
        <v>14454</v>
      </c>
      <c r="I230" s="129" t="s">
        <v>11422</v>
      </c>
      <c r="J230" s="129" t="s">
        <v>4853</v>
      </c>
      <c r="K230" s="129" t="s">
        <v>5220</v>
      </c>
      <c r="L230" s="131" t="str">
        <f t="shared" si="9"/>
        <v>千馬　璃久 (4)</v>
      </c>
      <c r="M230" s="131" t="str">
        <f t="shared" si="10"/>
        <v>99</v>
      </c>
      <c r="N230" s="131" t="str">
        <f t="shared" si="11"/>
        <v>Riku CHIBA (99)</v>
      </c>
      <c r="O230" s="217" t="s">
        <v>7082</v>
      </c>
      <c r="Y230" s="130"/>
      <c r="Z230" s="130"/>
      <c r="AA230" s="130"/>
      <c r="AB230" s="130"/>
      <c r="AC230" s="142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</row>
    <row r="231" spans="1:51" x14ac:dyDescent="0.15">
      <c r="A231" s="131">
        <v>235</v>
      </c>
      <c r="B231" s="129" t="s">
        <v>5226</v>
      </c>
      <c r="C231" s="129" t="s">
        <v>1036</v>
      </c>
      <c r="D231" s="129" t="s">
        <v>1837</v>
      </c>
      <c r="E231" s="129" t="s">
        <v>1838</v>
      </c>
      <c r="F231" s="129" t="s">
        <v>1509</v>
      </c>
      <c r="G231" s="132" t="s">
        <v>146</v>
      </c>
      <c r="H231" s="129" t="s">
        <v>14458</v>
      </c>
      <c r="I231" s="129" t="s">
        <v>5094</v>
      </c>
      <c r="J231" s="129" t="s">
        <v>4860</v>
      </c>
      <c r="K231" s="129" t="s">
        <v>5220</v>
      </c>
      <c r="L231" s="131" t="str">
        <f t="shared" si="9"/>
        <v>中川　剛史 (4)</v>
      </c>
      <c r="M231" s="131" t="str">
        <f t="shared" si="10"/>
        <v>00</v>
      </c>
      <c r="N231" s="131" t="str">
        <f t="shared" si="11"/>
        <v>Tsuyoshi NAKAGAWA (00)</v>
      </c>
      <c r="O231" s="217" t="s">
        <v>7083</v>
      </c>
      <c r="Y231" s="130"/>
      <c r="Z231" s="130"/>
      <c r="AA231" s="130"/>
      <c r="AB231" s="130"/>
      <c r="AC231" s="142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</row>
    <row r="232" spans="1:51" x14ac:dyDescent="0.15">
      <c r="A232" s="131">
        <v>236</v>
      </c>
      <c r="B232" s="129" t="s">
        <v>5226</v>
      </c>
      <c r="C232" s="129" t="s">
        <v>1036</v>
      </c>
      <c r="D232" s="129" t="s">
        <v>1839</v>
      </c>
      <c r="E232" s="129" t="s">
        <v>1840</v>
      </c>
      <c r="F232" s="129" t="s">
        <v>1841</v>
      </c>
      <c r="G232" s="132" t="s">
        <v>146</v>
      </c>
      <c r="H232" s="129" t="s">
        <v>14466</v>
      </c>
      <c r="I232" s="129" t="s">
        <v>11423</v>
      </c>
      <c r="J232" s="129" t="s">
        <v>5085</v>
      </c>
      <c r="K232" s="129" t="s">
        <v>5220</v>
      </c>
      <c r="L232" s="131" t="str">
        <f t="shared" si="9"/>
        <v>長澤　康平 (4)</v>
      </c>
      <c r="M232" s="131" t="str">
        <f t="shared" si="10"/>
        <v>99</v>
      </c>
      <c r="N232" s="131" t="str">
        <f t="shared" si="11"/>
        <v>Kohei NAGASAWA (99)</v>
      </c>
      <c r="O232" s="217" t="s">
        <v>7084</v>
      </c>
      <c r="Y232" s="130"/>
      <c r="Z232" s="130"/>
      <c r="AA232" s="130"/>
      <c r="AB232" s="130"/>
      <c r="AC232" s="142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</row>
    <row r="233" spans="1:51" x14ac:dyDescent="0.15">
      <c r="A233" s="131">
        <v>237</v>
      </c>
      <c r="B233" s="129" t="s">
        <v>5226</v>
      </c>
      <c r="C233" s="129" t="s">
        <v>1036</v>
      </c>
      <c r="D233" s="129" t="s">
        <v>1844</v>
      </c>
      <c r="E233" s="129" t="s">
        <v>1845</v>
      </c>
      <c r="F233" s="129" t="s">
        <v>1846</v>
      </c>
      <c r="G233" s="132" t="s">
        <v>146</v>
      </c>
      <c r="H233" s="129" t="s">
        <v>14454</v>
      </c>
      <c r="I233" s="129" t="s">
        <v>11424</v>
      </c>
      <c r="J233" s="129" t="s">
        <v>4814</v>
      </c>
      <c r="K233" s="129" t="s">
        <v>5220</v>
      </c>
      <c r="L233" s="131" t="str">
        <f t="shared" si="9"/>
        <v>牧野　佑亮 (4)</v>
      </c>
      <c r="M233" s="131" t="str">
        <f t="shared" si="10"/>
        <v>99</v>
      </c>
      <c r="N233" s="131" t="str">
        <f t="shared" si="11"/>
        <v>Yusuke MAKINO (99)</v>
      </c>
      <c r="O233" s="217" t="s">
        <v>7085</v>
      </c>
      <c r="Y233" s="130"/>
      <c r="Z233" s="130"/>
      <c r="AA233" s="130"/>
      <c r="AB233" s="130"/>
      <c r="AC233" s="142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</row>
    <row r="234" spans="1:51" x14ac:dyDescent="0.15">
      <c r="A234" s="131">
        <v>238</v>
      </c>
      <c r="B234" s="129" t="s">
        <v>5226</v>
      </c>
      <c r="C234" s="129" t="s">
        <v>1036</v>
      </c>
      <c r="D234" s="129" t="s">
        <v>1850</v>
      </c>
      <c r="E234" s="129" t="s">
        <v>1851</v>
      </c>
      <c r="F234" s="129" t="s">
        <v>1852</v>
      </c>
      <c r="G234" s="132" t="s">
        <v>146</v>
      </c>
      <c r="H234" s="129" t="s">
        <v>14458</v>
      </c>
      <c r="I234" s="129" t="s">
        <v>11410</v>
      </c>
      <c r="J234" s="129" t="s">
        <v>4881</v>
      </c>
      <c r="K234" s="129" t="s">
        <v>5220</v>
      </c>
      <c r="L234" s="131" t="str">
        <f t="shared" si="9"/>
        <v>松田　魁 (4)</v>
      </c>
      <c r="M234" s="131" t="str">
        <f t="shared" si="10"/>
        <v>99</v>
      </c>
      <c r="N234" s="131" t="str">
        <f t="shared" si="11"/>
        <v>Kai MATSUDA (99)</v>
      </c>
      <c r="O234" s="217" t="s">
        <v>7086</v>
      </c>
      <c r="Y234" s="130"/>
      <c r="Z234" s="130"/>
      <c r="AA234" s="130"/>
      <c r="AB234" s="130"/>
      <c r="AC234" s="142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</row>
    <row r="235" spans="1:51" x14ac:dyDescent="0.15">
      <c r="A235" s="131">
        <v>239</v>
      </c>
      <c r="B235" s="129" t="s">
        <v>5226</v>
      </c>
      <c r="C235" s="129" t="s">
        <v>1036</v>
      </c>
      <c r="D235" s="129" t="s">
        <v>1853</v>
      </c>
      <c r="E235" s="129" t="s">
        <v>1854</v>
      </c>
      <c r="F235" s="129" t="s">
        <v>1855</v>
      </c>
      <c r="G235" s="132" t="s">
        <v>146</v>
      </c>
      <c r="H235" s="129" t="s">
        <v>14466</v>
      </c>
      <c r="I235" s="129" t="s">
        <v>11425</v>
      </c>
      <c r="J235" s="129" t="s">
        <v>4949</v>
      </c>
      <c r="K235" s="129" t="s">
        <v>5220</v>
      </c>
      <c r="L235" s="131" t="str">
        <f t="shared" si="9"/>
        <v>柳原　隼 (4)</v>
      </c>
      <c r="M235" s="131" t="str">
        <f t="shared" si="10"/>
        <v>00</v>
      </c>
      <c r="N235" s="131" t="str">
        <f t="shared" si="11"/>
        <v>Hayato YANAGIHARA (00)</v>
      </c>
      <c r="O235" s="217" t="s">
        <v>7087</v>
      </c>
      <c r="Y235" s="130"/>
      <c r="Z235" s="130"/>
      <c r="AA235" s="130"/>
      <c r="AB235" s="130"/>
      <c r="AC235" s="142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</row>
    <row r="236" spans="1:51" x14ac:dyDescent="0.15">
      <c r="A236" s="131">
        <v>240</v>
      </c>
      <c r="B236" s="129" t="s">
        <v>5226</v>
      </c>
      <c r="C236" s="129" t="s">
        <v>1036</v>
      </c>
      <c r="D236" s="129" t="s">
        <v>1859</v>
      </c>
      <c r="E236" s="129" t="s">
        <v>1860</v>
      </c>
      <c r="F236" s="129" t="s">
        <v>1861</v>
      </c>
      <c r="G236" s="132" t="s">
        <v>146</v>
      </c>
      <c r="H236" s="129" t="s">
        <v>14454</v>
      </c>
      <c r="I236" s="129" t="s">
        <v>4821</v>
      </c>
      <c r="J236" s="129" t="s">
        <v>4922</v>
      </c>
      <c r="K236" s="129" t="s">
        <v>5220</v>
      </c>
      <c r="L236" s="131" t="str">
        <f t="shared" si="9"/>
        <v>山本　佑貴 (4)</v>
      </c>
      <c r="M236" s="131" t="str">
        <f t="shared" si="10"/>
        <v>99</v>
      </c>
      <c r="N236" s="131" t="str">
        <f t="shared" si="11"/>
        <v>Yuki YAMAMOTO (99)</v>
      </c>
      <c r="O236" s="217" t="s">
        <v>7088</v>
      </c>
      <c r="Y236" s="130"/>
      <c r="Z236" s="130"/>
      <c r="AA236" s="130"/>
      <c r="AB236" s="130"/>
      <c r="AC236" s="142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</row>
    <row r="237" spans="1:51" x14ac:dyDescent="0.15">
      <c r="A237" s="131">
        <v>241</v>
      </c>
      <c r="B237" s="129" t="s">
        <v>5226</v>
      </c>
      <c r="C237" s="129" t="s">
        <v>1036</v>
      </c>
      <c r="D237" s="129" t="s">
        <v>1862</v>
      </c>
      <c r="E237" s="129" t="s">
        <v>1860</v>
      </c>
      <c r="F237" s="129" t="s">
        <v>1424</v>
      </c>
      <c r="G237" s="132" t="s">
        <v>146</v>
      </c>
      <c r="H237" s="129" t="s">
        <v>14448</v>
      </c>
      <c r="I237" s="129" t="s">
        <v>4821</v>
      </c>
      <c r="J237" s="129" t="s">
        <v>4922</v>
      </c>
      <c r="K237" s="129" t="s">
        <v>5220</v>
      </c>
      <c r="L237" s="131" t="str">
        <f t="shared" si="9"/>
        <v>山本　侑希 (4)</v>
      </c>
      <c r="M237" s="131" t="str">
        <f t="shared" si="10"/>
        <v>99</v>
      </c>
      <c r="N237" s="131" t="str">
        <f t="shared" si="11"/>
        <v>Yuki YAMAMOTO (99)</v>
      </c>
      <c r="O237" s="217" t="s">
        <v>7089</v>
      </c>
      <c r="Y237" s="130"/>
      <c r="Z237" s="130"/>
      <c r="AA237" s="130"/>
      <c r="AB237" s="130"/>
      <c r="AC237" s="142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</row>
    <row r="238" spans="1:51" x14ac:dyDescent="0.15">
      <c r="A238" s="131">
        <v>242</v>
      </c>
      <c r="B238" s="129" t="s">
        <v>5226</v>
      </c>
      <c r="C238" s="129" t="s">
        <v>1036</v>
      </c>
      <c r="D238" s="129" t="s">
        <v>1863</v>
      </c>
      <c r="E238" s="129" t="s">
        <v>1864</v>
      </c>
      <c r="F238" s="129" t="s">
        <v>1865</v>
      </c>
      <c r="G238" s="132" t="s">
        <v>146</v>
      </c>
      <c r="H238" s="129" t="s">
        <v>14466</v>
      </c>
      <c r="I238" s="129" t="s">
        <v>5174</v>
      </c>
      <c r="J238" s="129" t="s">
        <v>5192</v>
      </c>
      <c r="K238" s="129" t="s">
        <v>5220</v>
      </c>
      <c r="L238" s="131" t="str">
        <f t="shared" si="9"/>
        <v>渡邊　皓基 (4)</v>
      </c>
      <c r="M238" s="131" t="str">
        <f t="shared" si="10"/>
        <v>99</v>
      </c>
      <c r="N238" s="131" t="str">
        <f t="shared" si="11"/>
        <v>Koki WATANABE (99)</v>
      </c>
      <c r="O238" s="217" t="s">
        <v>7090</v>
      </c>
      <c r="Y238" s="130"/>
      <c r="Z238" s="130"/>
      <c r="AA238" s="130"/>
      <c r="AB238" s="130"/>
      <c r="AC238" s="142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</row>
    <row r="239" spans="1:51" x14ac:dyDescent="0.15">
      <c r="A239" s="131">
        <v>243</v>
      </c>
      <c r="B239" s="129" t="s">
        <v>5226</v>
      </c>
      <c r="C239" s="129" t="s">
        <v>1036</v>
      </c>
      <c r="D239" s="129" t="s">
        <v>1866</v>
      </c>
      <c r="E239" s="129" t="s">
        <v>1867</v>
      </c>
      <c r="F239" s="129" t="s">
        <v>1868</v>
      </c>
      <c r="G239" s="132" t="s">
        <v>146</v>
      </c>
      <c r="H239" s="129" t="s">
        <v>14466</v>
      </c>
      <c r="I239" s="129" t="s">
        <v>5174</v>
      </c>
      <c r="J239" s="129" t="s">
        <v>5007</v>
      </c>
      <c r="K239" s="129" t="s">
        <v>5220</v>
      </c>
      <c r="L239" s="131" t="str">
        <f t="shared" si="9"/>
        <v>渡辺　匠 (4)</v>
      </c>
      <c r="M239" s="131" t="str">
        <f t="shared" si="10"/>
        <v>99</v>
      </c>
      <c r="N239" s="131" t="str">
        <f t="shared" si="11"/>
        <v>Takumi WATANABE (99)</v>
      </c>
      <c r="O239" s="217" t="s">
        <v>7091</v>
      </c>
      <c r="Y239" s="130"/>
      <c r="Z239" s="130"/>
      <c r="AA239" s="130"/>
      <c r="AB239" s="130"/>
      <c r="AC239" s="142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</row>
    <row r="240" spans="1:51" x14ac:dyDescent="0.15">
      <c r="A240" s="131">
        <v>244</v>
      </c>
      <c r="B240" s="129" t="s">
        <v>5226</v>
      </c>
      <c r="C240" s="129" t="s">
        <v>1036</v>
      </c>
      <c r="D240" s="129" t="s">
        <v>1857</v>
      </c>
      <c r="E240" s="129" t="s">
        <v>1858</v>
      </c>
      <c r="F240" s="129" t="s">
        <v>1501</v>
      </c>
      <c r="G240" s="132" t="s">
        <v>146</v>
      </c>
      <c r="H240" s="129" t="s">
        <v>14466</v>
      </c>
      <c r="I240" s="129" t="s">
        <v>5089</v>
      </c>
      <c r="J240" s="129" t="s">
        <v>5115</v>
      </c>
      <c r="K240" s="129" t="s">
        <v>5220</v>
      </c>
      <c r="L240" s="131" t="str">
        <f t="shared" si="9"/>
        <v>山田　翔大 (4)</v>
      </c>
      <c r="M240" s="131" t="str">
        <f t="shared" si="10"/>
        <v>00</v>
      </c>
      <c r="N240" s="131" t="str">
        <f t="shared" si="11"/>
        <v>Shota YAMADA (00)</v>
      </c>
      <c r="O240" s="217" t="s">
        <v>7092</v>
      </c>
      <c r="Y240" s="130"/>
      <c r="Z240" s="130"/>
      <c r="AA240" s="130"/>
      <c r="AB240" s="130"/>
      <c r="AC240" s="142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</row>
    <row r="241" spans="1:51" x14ac:dyDescent="0.15">
      <c r="A241" s="131">
        <v>245</v>
      </c>
      <c r="B241" s="129" t="s">
        <v>5226</v>
      </c>
      <c r="C241" s="129" t="s">
        <v>1036</v>
      </c>
      <c r="D241" s="129" t="s">
        <v>1847</v>
      </c>
      <c r="E241" s="129" t="s">
        <v>1848</v>
      </c>
      <c r="F241" s="129" t="s">
        <v>1849</v>
      </c>
      <c r="G241" s="132" t="s">
        <v>146</v>
      </c>
      <c r="H241" s="129" t="s">
        <v>11319</v>
      </c>
      <c r="I241" s="129" t="s">
        <v>11426</v>
      </c>
      <c r="J241" s="129" t="s">
        <v>4980</v>
      </c>
      <c r="K241" s="129" t="s">
        <v>5220</v>
      </c>
      <c r="L241" s="131" t="str">
        <f t="shared" si="9"/>
        <v>松井　龍弥 (4)</v>
      </c>
      <c r="M241" s="131" t="str">
        <f t="shared" si="10"/>
        <v>00</v>
      </c>
      <c r="N241" s="131" t="str">
        <f t="shared" si="11"/>
        <v>Tatsuya MATSUI (00)</v>
      </c>
      <c r="O241" s="217" t="s">
        <v>7093</v>
      </c>
      <c r="Y241" s="130"/>
      <c r="Z241" s="130"/>
      <c r="AA241" s="130"/>
      <c r="AB241" s="130"/>
      <c r="AC241" s="142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</row>
    <row r="242" spans="1:51" x14ac:dyDescent="0.15">
      <c r="A242" s="131">
        <v>246</v>
      </c>
      <c r="B242" s="129" t="s">
        <v>5226</v>
      </c>
      <c r="C242" s="129" t="s">
        <v>1036</v>
      </c>
      <c r="D242" s="129" t="s">
        <v>1869</v>
      </c>
      <c r="E242" s="129" t="s">
        <v>1870</v>
      </c>
      <c r="F242" s="129" t="s">
        <v>1871</v>
      </c>
      <c r="G242" s="132" t="s">
        <v>164</v>
      </c>
      <c r="H242" s="129" t="s">
        <v>14468</v>
      </c>
      <c r="I242" s="129" t="s">
        <v>5104</v>
      </c>
      <c r="J242" s="129" t="s">
        <v>4822</v>
      </c>
      <c r="K242" s="129" t="s">
        <v>5220</v>
      </c>
      <c r="L242" s="131" t="str">
        <f t="shared" si="9"/>
        <v>井登　崚太 (3)</v>
      </c>
      <c r="M242" s="131" t="str">
        <f t="shared" si="10"/>
        <v>00</v>
      </c>
      <c r="N242" s="131" t="str">
        <f t="shared" si="11"/>
        <v>Ryota ITO (00)</v>
      </c>
      <c r="O242" s="217" t="s">
        <v>7094</v>
      </c>
      <c r="Y242" s="130"/>
      <c r="Z242" s="130"/>
      <c r="AA242" s="130"/>
      <c r="AB242" s="130"/>
      <c r="AC242" s="142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</row>
    <row r="243" spans="1:51" x14ac:dyDescent="0.15">
      <c r="A243" s="131">
        <v>247</v>
      </c>
      <c r="B243" s="129" t="s">
        <v>5226</v>
      </c>
      <c r="C243" s="129" t="s">
        <v>1036</v>
      </c>
      <c r="D243" s="129" t="s">
        <v>1872</v>
      </c>
      <c r="E243" s="129" t="s">
        <v>1873</v>
      </c>
      <c r="F243" s="129" t="s">
        <v>1874</v>
      </c>
      <c r="G243" s="132" t="s">
        <v>164</v>
      </c>
      <c r="H243" s="129" t="s">
        <v>14466</v>
      </c>
      <c r="I243" s="129" t="s">
        <v>5091</v>
      </c>
      <c r="J243" s="129" t="s">
        <v>9476</v>
      </c>
      <c r="K243" s="129" t="s">
        <v>5220</v>
      </c>
      <c r="L243" s="131" t="str">
        <f t="shared" si="9"/>
        <v>井上　新大 (3)</v>
      </c>
      <c r="M243" s="131" t="str">
        <f t="shared" si="10"/>
        <v>00</v>
      </c>
      <c r="N243" s="131" t="str">
        <f t="shared" si="11"/>
        <v>Arata INOUE (00)</v>
      </c>
      <c r="O243" s="217" t="s">
        <v>7095</v>
      </c>
      <c r="Y243" s="130"/>
      <c r="Z243" s="130"/>
      <c r="AA243" s="130"/>
      <c r="AB243" s="130"/>
      <c r="AC243" s="142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</row>
    <row r="244" spans="1:51" x14ac:dyDescent="0.15">
      <c r="A244" s="131">
        <v>248</v>
      </c>
      <c r="B244" s="129" t="s">
        <v>5226</v>
      </c>
      <c r="C244" s="129" t="s">
        <v>1036</v>
      </c>
      <c r="D244" s="129" t="s">
        <v>1875</v>
      </c>
      <c r="E244" s="129" t="s">
        <v>1876</v>
      </c>
      <c r="F244" s="129" t="s">
        <v>1877</v>
      </c>
      <c r="G244" s="132" t="s">
        <v>164</v>
      </c>
      <c r="H244" s="129" t="s">
        <v>14466</v>
      </c>
      <c r="I244" s="129" t="s">
        <v>4840</v>
      </c>
      <c r="J244" s="129" t="s">
        <v>4853</v>
      </c>
      <c r="K244" s="129" t="s">
        <v>5220</v>
      </c>
      <c r="L244" s="131" t="str">
        <f t="shared" si="9"/>
        <v>上野　陸 (3)</v>
      </c>
      <c r="M244" s="131" t="str">
        <f t="shared" si="10"/>
        <v>00</v>
      </c>
      <c r="N244" s="131" t="str">
        <f t="shared" si="11"/>
        <v>Riku UENO (00)</v>
      </c>
      <c r="O244" s="217" t="s">
        <v>7096</v>
      </c>
      <c r="Y244" s="130"/>
      <c r="Z244" s="130"/>
      <c r="AA244" s="130"/>
      <c r="AB244" s="130"/>
      <c r="AC244" s="142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</row>
    <row r="245" spans="1:51" x14ac:dyDescent="0.15">
      <c r="A245" s="131">
        <v>249</v>
      </c>
      <c r="B245" s="129" t="s">
        <v>5226</v>
      </c>
      <c r="C245" s="129" t="s">
        <v>1036</v>
      </c>
      <c r="D245" s="129" t="s">
        <v>1878</v>
      </c>
      <c r="E245" s="129" t="s">
        <v>1879</v>
      </c>
      <c r="F245" s="129" t="s">
        <v>1218</v>
      </c>
      <c r="G245" s="132" t="s">
        <v>164</v>
      </c>
      <c r="H245" s="129" t="s">
        <v>14475</v>
      </c>
      <c r="I245" s="129" t="s">
        <v>11427</v>
      </c>
      <c r="J245" s="129" t="s">
        <v>12308</v>
      </c>
      <c r="K245" s="129" t="s">
        <v>5220</v>
      </c>
      <c r="L245" s="131" t="str">
        <f t="shared" si="9"/>
        <v>上山　薫 (3)</v>
      </c>
      <c r="M245" s="131" t="str">
        <f t="shared" si="10"/>
        <v>00</v>
      </c>
      <c r="N245" s="131" t="str">
        <f t="shared" si="11"/>
        <v>Kaoru UEYAMA (00)</v>
      </c>
      <c r="O245" s="217" t="s">
        <v>7097</v>
      </c>
      <c r="Y245" s="130"/>
      <c r="Z245" s="130"/>
      <c r="AA245" s="130"/>
      <c r="AB245" s="130"/>
      <c r="AC245" s="142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</row>
    <row r="246" spans="1:51" x14ac:dyDescent="0.15">
      <c r="A246" s="131">
        <v>250</v>
      </c>
      <c r="B246" s="129" t="s">
        <v>5226</v>
      </c>
      <c r="C246" s="129" t="s">
        <v>1036</v>
      </c>
      <c r="D246" s="129" t="s">
        <v>1880</v>
      </c>
      <c r="E246" s="129" t="s">
        <v>1881</v>
      </c>
      <c r="F246" s="129" t="s">
        <v>1735</v>
      </c>
      <c r="G246" s="132" t="s">
        <v>164</v>
      </c>
      <c r="H246" s="129" t="s">
        <v>14454</v>
      </c>
      <c r="I246" s="129" t="s">
        <v>11428</v>
      </c>
      <c r="J246" s="129" t="s">
        <v>9477</v>
      </c>
      <c r="K246" s="129" t="s">
        <v>5220</v>
      </c>
      <c r="L246" s="131" t="str">
        <f t="shared" si="9"/>
        <v>漆畑　優司 (3)</v>
      </c>
      <c r="M246" s="131" t="str">
        <f t="shared" si="10"/>
        <v>00</v>
      </c>
      <c r="N246" s="131" t="str">
        <f t="shared" si="11"/>
        <v>Yuji URUSHIBATA (00)</v>
      </c>
      <c r="O246" s="217" t="s">
        <v>7098</v>
      </c>
      <c r="Y246" s="130"/>
      <c r="Z246" s="130"/>
      <c r="AA246" s="130"/>
      <c r="AB246" s="130"/>
      <c r="AC246" s="142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</row>
    <row r="247" spans="1:51" x14ac:dyDescent="0.15">
      <c r="A247" s="131">
        <v>251</v>
      </c>
      <c r="B247" s="129" t="s">
        <v>5226</v>
      </c>
      <c r="C247" s="129" t="s">
        <v>1036</v>
      </c>
      <c r="D247" s="129" t="s">
        <v>1882</v>
      </c>
      <c r="E247" s="129" t="s">
        <v>1883</v>
      </c>
      <c r="F247" s="129" t="s">
        <v>1884</v>
      </c>
      <c r="G247" s="132" t="s">
        <v>164</v>
      </c>
      <c r="H247" s="129" t="s">
        <v>14466</v>
      </c>
      <c r="I247" s="129" t="s">
        <v>11429</v>
      </c>
      <c r="J247" s="129" t="s">
        <v>12309</v>
      </c>
      <c r="K247" s="129" t="s">
        <v>5220</v>
      </c>
      <c r="L247" s="131" t="str">
        <f t="shared" si="9"/>
        <v>落合　伸一郎 (3)</v>
      </c>
      <c r="M247" s="131" t="str">
        <f t="shared" si="10"/>
        <v>00</v>
      </c>
      <c r="N247" s="131" t="str">
        <f t="shared" si="11"/>
        <v>Shinichiro OCHIAI (00)</v>
      </c>
      <c r="O247" s="217" t="s">
        <v>7099</v>
      </c>
      <c r="Y247" s="130"/>
      <c r="Z247" s="130"/>
      <c r="AA247" s="130"/>
      <c r="AB247" s="130"/>
      <c r="AC247" s="142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</row>
    <row r="248" spans="1:51" x14ac:dyDescent="0.15">
      <c r="A248" s="131">
        <v>252</v>
      </c>
      <c r="B248" s="129" t="s">
        <v>5226</v>
      </c>
      <c r="C248" s="129" t="s">
        <v>1036</v>
      </c>
      <c r="D248" s="129" t="s">
        <v>1885</v>
      </c>
      <c r="E248" s="129" t="s">
        <v>1886</v>
      </c>
      <c r="F248" s="129" t="s">
        <v>1887</v>
      </c>
      <c r="G248" s="132" t="s">
        <v>164</v>
      </c>
      <c r="H248" s="129" t="s">
        <v>14448</v>
      </c>
      <c r="I248" s="129" t="s">
        <v>11430</v>
      </c>
      <c r="J248" s="129" t="s">
        <v>5064</v>
      </c>
      <c r="K248" s="129" t="s">
        <v>5220</v>
      </c>
      <c r="L248" s="131" t="str">
        <f t="shared" si="9"/>
        <v>梶原　俊介 (3)</v>
      </c>
      <c r="M248" s="131" t="str">
        <f t="shared" si="10"/>
        <v>00</v>
      </c>
      <c r="N248" s="131" t="str">
        <f t="shared" si="11"/>
        <v>Shunsuke KAJIHARA (00)</v>
      </c>
      <c r="O248" s="217" t="s">
        <v>7100</v>
      </c>
      <c r="Y248" s="130"/>
      <c r="Z248" s="130"/>
      <c r="AA248" s="130"/>
      <c r="AB248" s="130"/>
      <c r="AC248" s="142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</row>
    <row r="249" spans="1:51" x14ac:dyDescent="0.15">
      <c r="A249" s="131">
        <v>253</v>
      </c>
      <c r="B249" s="129" t="s">
        <v>5226</v>
      </c>
      <c r="C249" s="129" t="s">
        <v>1036</v>
      </c>
      <c r="D249" s="129" t="s">
        <v>1888</v>
      </c>
      <c r="E249" s="129" t="s">
        <v>1889</v>
      </c>
      <c r="F249" s="129" t="s">
        <v>1890</v>
      </c>
      <c r="G249" s="132" t="s">
        <v>164</v>
      </c>
      <c r="H249" s="129" t="s">
        <v>14466</v>
      </c>
      <c r="I249" s="129" t="s">
        <v>11431</v>
      </c>
      <c r="J249" s="129" t="s">
        <v>4885</v>
      </c>
      <c r="K249" s="129" t="s">
        <v>5220</v>
      </c>
      <c r="L249" s="131" t="str">
        <f t="shared" si="9"/>
        <v>川添　佑真 (3)</v>
      </c>
      <c r="M249" s="131" t="str">
        <f t="shared" si="10"/>
        <v>00</v>
      </c>
      <c r="N249" s="131" t="str">
        <f t="shared" si="11"/>
        <v>Yuma KAWAZOE (00)</v>
      </c>
      <c r="O249" s="217" t="s">
        <v>7101</v>
      </c>
      <c r="Y249" s="130"/>
      <c r="Z249" s="130"/>
      <c r="AA249" s="130"/>
      <c r="AB249" s="130"/>
      <c r="AC249" s="142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</row>
    <row r="250" spans="1:51" x14ac:dyDescent="0.15">
      <c r="A250" s="131">
        <v>254</v>
      </c>
      <c r="B250" s="129" t="s">
        <v>5226</v>
      </c>
      <c r="C250" s="129" t="s">
        <v>1036</v>
      </c>
      <c r="D250" s="129" t="s">
        <v>1891</v>
      </c>
      <c r="E250" s="129" t="s">
        <v>1892</v>
      </c>
      <c r="F250" s="129" t="s">
        <v>1893</v>
      </c>
      <c r="G250" s="132" t="s">
        <v>164</v>
      </c>
      <c r="H250" s="129" t="s">
        <v>14466</v>
      </c>
      <c r="I250" s="129" t="s">
        <v>11432</v>
      </c>
      <c r="J250" s="129" t="s">
        <v>4867</v>
      </c>
      <c r="K250" s="129" t="s">
        <v>5220</v>
      </c>
      <c r="L250" s="131" t="str">
        <f t="shared" si="9"/>
        <v>川田　健太郎 (3)</v>
      </c>
      <c r="M250" s="131" t="str">
        <f t="shared" si="10"/>
        <v>00</v>
      </c>
      <c r="N250" s="131" t="str">
        <f t="shared" si="11"/>
        <v>Kentaro KAWATA (00)</v>
      </c>
      <c r="O250" s="217" t="s">
        <v>7102</v>
      </c>
      <c r="Y250" s="130"/>
      <c r="Z250" s="130"/>
      <c r="AA250" s="130"/>
      <c r="AB250" s="130"/>
      <c r="AC250" s="142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</row>
    <row r="251" spans="1:51" x14ac:dyDescent="0.15">
      <c r="A251" s="131">
        <v>255</v>
      </c>
      <c r="B251" s="129" t="s">
        <v>5226</v>
      </c>
      <c r="C251" s="129" t="s">
        <v>1036</v>
      </c>
      <c r="D251" s="129" t="s">
        <v>1894</v>
      </c>
      <c r="E251" s="129" t="s">
        <v>1895</v>
      </c>
      <c r="F251" s="129" t="s">
        <v>1896</v>
      </c>
      <c r="G251" s="132" t="s">
        <v>164</v>
      </c>
      <c r="H251" s="129" t="s">
        <v>14454</v>
      </c>
      <c r="I251" s="129" t="s">
        <v>11433</v>
      </c>
      <c r="J251" s="129" t="s">
        <v>9496</v>
      </c>
      <c r="K251" s="129" t="s">
        <v>5220</v>
      </c>
      <c r="L251" s="131" t="str">
        <f t="shared" si="9"/>
        <v>岸本　啓介 (3)</v>
      </c>
      <c r="M251" s="131" t="str">
        <f t="shared" si="10"/>
        <v>00</v>
      </c>
      <c r="N251" s="131" t="str">
        <f t="shared" si="11"/>
        <v>Keisuke KISHIMOTO (00)</v>
      </c>
      <c r="O251" s="217" t="s">
        <v>7103</v>
      </c>
      <c r="Y251" s="130"/>
      <c r="Z251" s="130"/>
      <c r="AA251" s="130"/>
      <c r="AB251" s="130"/>
      <c r="AC251" s="142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</row>
    <row r="252" spans="1:51" x14ac:dyDescent="0.15">
      <c r="A252" s="131">
        <v>256</v>
      </c>
      <c r="B252" s="129" t="s">
        <v>5226</v>
      </c>
      <c r="C252" s="129" t="s">
        <v>1036</v>
      </c>
      <c r="D252" s="129" t="s">
        <v>1897</v>
      </c>
      <c r="E252" s="129" t="s">
        <v>1898</v>
      </c>
      <c r="F252" s="129" t="s">
        <v>1899</v>
      </c>
      <c r="G252" s="132" t="s">
        <v>164</v>
      </c>
      <c r="H252" s="129" t="s">
        <v>14466</v>
      </c>
      <c r="I252" s="129" t="s">
        <v>11434</v>
      </c>
      <c r="J252" s="129" t="s">
        <v>12310</v>
      </c>
      <c r="K252" s="129" t="s">
        <v>5220</v>
      </c>
      <c r="L252" s="131" t="str">
        <f t="shared" si="9"/>
        <v>北尾　迅 (3)</v>
      </c>
      <c r="M252" s="131" t="str">
        <f t="shared" si="10"/>
        <v>00</v>
      </c>
      <c r="N252" s="131" t="str">
        <f t="shared" si="11"/>
        <v>Jin KITAO (00)</v>
      </c>
      <c r="O252" s="217" t="s">
        <v>7104</v>
      </c>
      <c r="Y252" s="130"/>
      <c r="Z252" s="130"/>
      <c r="AA252" s="130"/>
      <c r="AB252" s="130"/>
      <c r="AC252" s="142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</row>
    <row r="253" spans="1:51" x14ac:dyDescent="0.15">
      <c r="A253" s="131">
        <v>257</v>
      </c>
      <c r="B253" s="129" t="s">
        <v>5226</v>
      </c>
      <c r="C253" s="129" t="s">
        <v>1036</v>
      </c>
      <c r="D253" s="129" t="s">
        <v>1900</v>
      </c>
      <c r="E253" s="129" t="s">
        <v>1901</v>
      </c>
      <c r="F253" s="129" t="s">
        <v>1902</v>
      </c>
      <c r="G253" s="132" t="s">
        <v>164</v>
      </c>
      <c r="H253" s="129" t="s">
        <v>11319</v>
      </c>
      <c r="I253" s="129" t="s">
        <v>11435</v>
      </c>
      <c r="J253" s="129" t="s">
        <v>4940</v>
      </c>
      <c r="K253" s="129" t="s">
        <v>5220</v>
      </c>
      <c r="L253" s="131" t="str">
        <f t="shared" si="9"/>
        <v>楠見　涼介 (3)</v>
      </c>
      <c r="M253" s="131" t="str">
        <f t="shared" si="10"/>
        <v>01</v>
      </c>
      <c r="N253" s="131" t="str">
        <f t="shared" si="11"/>
        <v>Ryosuke KUSUMI (01)</v>
      </c>
      <c r="O253" s="217" t="s">
        <v>7105</v>
      </c>
      <c r="Y253" s="130"/>
      <c r="Z253" s="130"/>
      <c r="AA253" s="130"/>
      <c r="AB253" s="130"/>
      <c r="AC253" s="142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</row>
    <row r="254" spans="1:51" x14ac:dyDescent="0.15">
      <c r="A254" s="131">
        <v>258</v>
      </c>
      <c r="B254" s="129" t="s">
        <v>5226</v>
      </c>
      <c r="C254" s="129" t="s">
        <v>1036</v>
      </c>
      <c r="D254" s="129" t="s">
        <v>1903</v>
      </c>
      <c r="E254" s="129" t="s">
        <v>1904</v>
      </c>
      <c r="F254" s="129" t="s">
        <v>1905</v>
      </c>
      <c r="G254" s="132" t="s">
        <v>164</v>
      </c>
      <c r="H254" s="129" t="s">
        <v>11319</v>
      </c>
      <c r="I254" s="129" t="s">
        <v>4931</v>
      </c>
      <c r="J254" s="129" t="s">
        <v>12311</v>
      </c>
      <c r="K254" s="129" t="s">
        <v>5220</v>
      </c>
      <c r="L254" s="131" t="str">
        <f t="shared" si="9"/>
        <v>小島　翔大 (3)</v>
      </c>
      <c r="M254" s="131" t="str">
        <f t="shared" si="10"/>
        <v>00</v>
      </c>
      <c r="N254" s="131" t="str">
        <f t="shared" si="11"/>
        <v>Shodai KOJIMA (00)</v>
      </c>
      <c r="O254" s="217" t="s">
        <v>7106</v>
      </c>
      <c r="Y254" s="130"/>
      <c r="Z254" s="130"/>
      <c r="AA254" s="130"/>
      <c r="AB254" s="130"/>
      <c r="AC254" s="142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</row>
    <row r="255" spans="1:51" x14ac:dyDescent="0.15">
      <c r="A255" s="131">
        <v>259</v>
      </c>
      <c r="B255" s="129" t="s">
        <v>5226</v>
      </c>
      <c r="C255" s="129" t="s">
        <v>1036</v>
      </c>
      <c r="D255" s="129" t="s">
        <v>1906</v>
      </c>
      <c r="E255" s="129" t="s">
        <v>1907</v>
      </c>
      <c r="F255" s="129" t="s">
        <v>1908</v>
      </c>
      <c r="G255" s="131" t="s">
        <v>164</v>
      </c>
      <c r="H255" s="129" t="s">
        <v>14466</v>
      </c>
      <c r="I255" s="129" t="s">
        <v>11436</v>
      </c>
      <c r="J255" s="129" t="s">
        <v>4853</v>
      </c>
      <c r="K255" s="129" t="s">
        <v>5220</v>
      </c>
      <c r="L255" s="131" t="str">
        <f t="shared" si="9"/>
        <v>島次　陸 (3)</v>
      </c>
      <c r="M255" s="131" t="str">
        <f t="shared" si="10"/>
        <v>00</v>
      </c>
      <c r="N255" s="131" t="str">
        <f t="shared" si="11"/>
        <v>Riku SHIMAJI (00)</v>
      </c>
      <c r="O255" s="217" t="s">
        <v>7107</v>
      </c>
      <c r="Y255" s="130"/>
      <c r="Z255" s="130"/>
      <c r="AA255" s="130"/>
      <c r="AB255" s="130"/>
      <c r="AC255" s="142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</row>
    <row r="256" spans="1:51" x14ac:dyDescent="0.15">
      <c r="A256" s="131">
        <v>260</v>
      </c>
      <c r="B256" s="129" t="s">
        <v>5226</v>
      </c>
      <c r="C256" s="129" t="s">
        <v>1036</v>
      </c>
      <c r="D256" s="129" t="s">
        <v>1909</v>
      </c>
      <c r="E256" s="129" t="s">
        <v>1910</v>
      </c>
      <c r="F256" s="129" t="s">
        <v>1911</v>
      </c>
      <c r="G256" s="131" t="s">
        <v>164</v>
      </c>
      <c r="H256" s="129" t="s">
        <v>14466</v>
      </c>
      <c r="I256" s="129" t="s">
        <v>11437</v>
      </c>
      <c r="J256" s="129" t="s">
        <v>4812</v>
      </c>
      <c r="K256" s="129" t="s">
        <v>5220</v>
      </c>
      <c r="L256" s="131" t="str">
        <f t="shared" si="9"/>
        <v>下平　稜 (3)</v>
      </c>
      <c r="M256" s="131" t="str">
        <f t="shared" si="10"/>
        <v>00</v>
      </c>
      <c r="N256" s="131" t="str">
        <f t="shared" si="11"/>
        <v>Ryo SHIMOHIRA (00)</v>
      </c>
      <c r="O256" s="217" t="s">
        <v>7108</v>
      </c>
      <c r="Y256" s="130"/>
      <c r="Z256" s="130"/>
      <c r="AA256" s="130"/>
      <c r="AB256" s="130"/>
      <c r="AC256" s="142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</row>
    <row r="257" spans="1:51" x14ac:dyDescent="0.15">
      <c r="A257" s="131">
        <v>261</v>
      </c>
      <c r="B257" s="129" t="s">
        <v>5226</v>
      </c>
      <c r="C257" s="129" t="s">
        <v>1036</v>
      </c>
      <c r="D257" s="129" t="s">
        <v>1912</v>
      </c>
      <c r="E257" s="129" t="s">
        <v>1913</v>
      </c>
      <c r="F257" s="129" t="s">
        <v>1914</v>
      </c>
      <c r="G257" s="131" t="s">
        <v>164</v>
      </c>
      <c r="H257" s="129" t="s">
        <v>14467</v>
      </c>
      <c r="I257" s="129" t="s">
        <v>5033</v>
      </c>
      <c r="J257" s="129" t="s">
        <v>4814</v>
      </c>
      <c r="K257" s="129" t="s">
        <v>5220</v>
      </c>
      <c r="L257" s="131" t="str">
        <f t="shared" si="9"/>
        <v>杉本　侑亮 (3)</v>
      </c>
      <c r="M257" s="131" t="str">
        <f t="shared" si="10"/>
        <v>00</v>
      </c>
      <c r="N257" s="131" t="str">
        <f t="shared" si="11"/>
        <v>Yusuke SUGIMOTO (00)</v>
      </c>
      <c r="O257" s="217" t="s">
        <v>7109</v>
      </c>
      <c r="Y257" s="130"/>
      <c r="Z257" s="130"/>
      <c r="AA257" s="130"/>
      <c r="AB257" s="130"/>
      <c r="AC257" s="142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</row>
    <row r="258" spans="1:51" x14ac:dyDescent="0.15">
      <c r="A258" s="131">
        <v>262</v>
      </c>
      <c r="B258" s="129" t="s">
        <v>5226</v>
      </c>
      <c r="C258" s="129" t="s">
        <v>1036</v>
      </c>
      <c r="D258" s="129" t="s">
        <v>1915</v>
      </c>
      <c r="E258" s="129" t="s">
        <v>1916</v>
      </c>
      <c r="F258" s="129" t="s">
        <v>1917</v>
      </c>
      <c r="G258" s="131" t="s">
        <v>164</v>
      </c>
      <c r="H258" s="129" t="s">
        <v>11319</v>
      </c>
      <c r="I258" s="129" t="s">
        <v>11438</v>
      </c>
      <c r="J258" s="129" t="s">
        <v>5000</v>
      </c>
      <c r="K258" s="129" t="s">
        <v>5220</v>
      </c>
      <c r="L258" s="131" t="str">
        <f t="shared" si="9"/>
        <v>多田　竜真 (3)</v>
      </c>
      <c r="M258" s="131" t="str">
        <f t="shared" si="10"/>
        <v>00</v>
      </c>
      <c r="N258" s="131" t="str">
        <f t="shared" si="11"/>
        <v>Ryoma TADA (00)</v>
      </c>
      <c r="O258" s="217" t="s">
        <v>7110</v>
      </c>
      <c r="Y258" s="130"/>
      <c r="Z258" s="130"/>
      <c r="AA258" s="130"/>
      <c r="AB258" s="130"/>
      <c r="AC258" s="142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</row>
    <row r="259" spans="1:51" x14ac:dyDescent="0.15">
      <c r="A259" s="131">
        <v>263</v>
      </c>
      <c r="B259" s="129" t="s">
        <v>5226</v>
      </c>
      <c r="C259" s="129" t="s">
        <v>1036</v>
      </c>
      <c r="D259" s="129" t="s">
        <v>1918</v>
      </c>
      <c r="E259" s="129" t="s">
        <v>1919</v>
      </c>
      <c r="F259" s="129" t="s">
        <v>1920</v>
      </c>
      <c r="G259" s="131" t="s">
        <v>164</v>
      </c>
      <c r="H259" s="129" t="s">
        <v>11319</v>
      </c>
      <c r="I259" s="129" t="s">
        <v>11439</v>
      </c>
      <c r="J259" s="129" t="s">
        <v>4870</v>
      </c>
      <c r="K259" s="129" t="s">
        <v>5220</v>
      </c>
      <c r="L259" s="131" t="str">
        <f t="shared" ref="L259:L322" si="12">D259&amp;" ("&amp;G259&amp;")"</f>
        <v>津田　雄大 (3)</v>
      </c>
      <c r="M259" s="131" t="str">
        <f t="shared" ref="M259:M322" si="13">LEFT(F259,2)</f>
        <v>00</v>
      </c>
      <c r="N259" s="131" t="str">
        <f t="shared" ref="N259:N322" si="14">J259&amp;" "&amp;I259&amp;" ("&amp;M259&amp;")"</f>
        <v>Yudai TSUDA (00)</v>
      </c>
      <c r="O259" s="217" t="s">
        <v>7111</v>
      </c>
      <c r="Y259" s="130"/>
      <c r="Z259" s="130"/>
      <c r="AA259" s="130"/>
      <c r="AB259" s="130"/>
      <c r="AC259" s="142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</row>
    <row r="260" spans="1:51" x14ac:dyDescent="0.15">
      <c r="A260" s="131">
        <v>264</v>
      </c>
      <c r="B260" s="129" t="s">
        <v>5226</v>
      </c>
      <c r="C260" s="129" t="s">
        <v>1036</v>
      </c>
      <c r="D260" s="129" t="s">
        <v>1921</v>
      </c>
      <c r="E260" s="129" t="s">
        <v>1922</v>
      </c>
      <c r="F260" s="129" t="s">
        <v>1923</v>
      </c>
      <c r="G260" s="131" t="s">
        <v>164</v>
      </c>
      <c r="H260" s="129" t="s">
        <v>14457</v>
      </c>
      <c r="I260" s="129" t="s">
        <v>11440</v>
      </c>
      <c r="J260" s="129" t="s">
        <v>5192</v>
      </c>
      <c r="K260" s="129" t="s">
        <v>5220</v>
      </c>
      <c r="L260" s="131" t="str">
        <f t="shared" si="12"/>
        <v>鶴尾　昂樹 (3)</v>
      </c>
      <c r="M260" s="131" t="str">
        <f t="shared" si="13"/>
        <v>00</v>
      </c>
      <c r="N260" s="131" t="str">
        <f t="shared" si="14"/>
        <v>Koki TSURUO (00)</v>
      </c>
      <c r="O260" s="217" t="s">
        <v>7112</v>
      </c>
      <c r="Y260" s="130"/>
      <c r="Z260" s="130"/>
      <c r="AA260" s="130"/>
      <c r="AB260" s="130"/>
      <c r="AC260" s="142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</row>
    <row r="261" spans="1:51" x14ac:dyDescent="0.15">
      <c r="A261" s="131">
        <v>265</v>
      </c>
      <c r="B261" s="129" t="s">
        <v>5226</v>
      </c>
      <c r="C261" s="129" t="s">
        <v>1036</v>
      </c>
      <c r="D261" s="129" t="s">
        <v>1924</v>
      </c>
      <c r="E261" s="129" t="s">
        <v>1925</v>
      </c>
      <c r="F261" s="129" t="s">
        <v>1241</v>
      </c>
      <c r="G261" s="131" t="s">
        <v>164</v>
      </c>
      <c r="H261" s="129" t="s">
        <v>14466</v>
      </c>
      <c r="I261" s="129" t="s">
        <v>5116</v>
      </c>
      <c r="J261" s="129" t="s">
        <v>5170</v>
      </c>
      <c r="K261" s="129" t="s">
        <v>5220</v>
      </c>
      <c r="L261" s="131" t="str">
        <f t="shared" si="12"/>
        <v>中澤　泰盛 (3)</v>
      </c>
      <c r="M261" s="131" t="str">
        <f t="shared" si="13"/>
        <v>01</v>
      </c>
      <c r="N261" s="131" t="str">
        <f t="shared" si="14"/>
        <v>Taisei NAKAZAWA (01)</v>
      </c>
      <c r="O261" s="217" t="s">
        <v>7113</v>
      </c>
      <c r="Y261" s="130"/>
      <c r="Z261" s="130"/>
      <c r="AA261" s="130"/>
      <c r="AB261" s="130"/>
      <c r="AC261" s="142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</row>
    <row r="262" spans="1:51" x14ac:dyDescent="0.15">
      <c r="A262" s="131">
        <v>266</v>
      </c>
      <c r="B262" s="129" t="s">
        <v>5226</v>
      </c>
      <c r="C262" s="129" t="s">
        <v>1036</v>
      </c>
      <c r="D262" s="129" t="s">
        <v>1927</v>
      </c>
      <c r="E262" s="129" t="s">
        <v>1928</v>
      </c>
      <c r="F262" s="129" t="s">
        <v>1560</v>
      </c>
      <c r="G262" s="131" t="s">
        <v>164</v>
      </c>
      <c r="H262" s="129" t="s">
        <v>14458</v>
      </c>
      <c r="I262" s="129" t="s">
        <v>5030</v>
      </c>
      <c r="J262" s="129" t="s">
        <v>5088</v>
      </c>
      <c r="K262" s="129" t="s">
        <v>5220</v>
      </c>
      <c r="L262" s="131" t="str">
        <f t="shared" si="12"/>
        <v>中西　耕大 (3)</v>
      </c>
      <c r="M262" s="131" t="str">
        <f t="shared" si="13"/>
        <v>00</v>
      </c>
      <c r="N262" s="131" t="str">
        <f t="shared" si="14"/>
        <v>Kodai NAKANISHI (00)</v>
      </c>
      <c r="O262" s="217" t="s">
        <v>7114</v>
      </c>
      <c r="Y262" s="130"/>
      <c r="Z262" s="130"/>
      <c r="AA262" s="130"/>
      <c r="AB262" s="130"/>
      <c r="AC262" s="142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</row>
    <row r="263" spans="1:51" x14ac:dyDescent="0.15">
      <c r="A263" s="131">
        <v>267</v>
      </c>
      <c r="B263" s="129" t="s">
        <v>5226</v>
      </c>
      <c r="C263" s="129" t="s">
        <v>1036</v>
      </c>
      <c r="D263" s="129" t="s">
        <v>1929</v>
      </c>
      <c r="E263" s="129" t="s">
        <v>1930</v>
      </c>
      <c r="F263" s="129" t="s">
        <v>1404</v>
      </c>
      <c r="G263" s="131" t="s">
        <v>164</v>
      </c>
      <c r="H263" s="129" t="s">
        <v>14447</v>
      </c>
      <c r="I263" s="129" t="s">
        <v>11441</v>
      </c>
      <c r="J263" s="129" t="s">
        <v>12306</v>
      </c>
      <c r="K263" s="129" t="s">
        <v>5220</v>
      </c>
      <c r="L263" s="131" t="str">
        <f t="shared" si="12"/>
        <v>夏目　逸平 (3)</v>
      </c>
      <c r="M263" s="131" t="str">
        <f t="shared" si="13"/>
        <v>00</v>
      </c>
      <c r="N263" s="131" t="str">
        <f t="shared" si="14"/>
        <v>Ippei NATSUME (00)</v>
      </c>
      <c r="O263" s="217" t="s">
        <v>7115</v>
      </c>
      <c r="Y263" s="130"/>
      <c r="Z263" s="130"/>
      <c r="AA263" s="130"/>
      <c r="AB263" s="130"/>
      <c r="AC263" s="142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</row>
    <row r="264" spans="1:51" x14ac:dyDescent="0.15">
      <c r="A264" s="131">
        <v>268</v>
      </c>
      <c r="B264" s="129" t="s">
        <v>5226</v>
      </c>
      <c r="C264" s="129" t="s">
        <v>1036</v>
      </c>
      <c r="D264" s="129" t="s">
        <v>1931</v>
      </c>
      <c r="E264" s="129" t="s">
        <v>1932</v>
      </c>
      <c r="F264" s="129" t="s">
        <v>1917</v>
      </c>
      <c r="G264" s="131" t="s">
        <v>164</v>
      </c>
      <c r="H264" s="129" t="s">
        <v>14466</v>
      </c>
      <c r="I264" s="129" t="s">
        <v>11344</v>
      </c>
      <c r="J264" s="129" t="s">
        <v>5064</v>
      </c>
      <c r="K264" s="129" t="s">
        <v>5220</v>
      </c>
      <c r="L264" s="131" t="str">
        <f t="shared" si="12"/>
        <v>西尾　駿介 (3)</v>
      </c>
      <c r="M264" s="131" t="str">
        <f t="shared" si="13"/>
        <v>00</v>
      </c>
      <c r="N264" s="131" t="str">
        <f t="shared" si="14"/>
        <v>Shunsuke NISHIO (00)</v>
      </c>
      <c r="O264" s="217" t="s">
        <v>7116</v>
      </c>
      <c r="Y264" s="130"/>
      <c r="Z264" s="130"/>
      <c r="AA264" s="130"/>
      <c r="AB264" s="130"/>
      <c r="AC264" s="142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</row>
    <row r="265" spans="1:51" x14ac:dyDescent="0.15">
      <c r="A265" s="131">
        <v>269</v>
      </c>
      <c r="B265" s="129" t="s">
        <v>5226</v>
      </c>
      <c r="C265" s="129" t="s">
        <v>1036</v>
      </c>
      <c r="D265" s="129" t="s">
        <v>1933</v>
      </c>
      <c r="E265" s="129" t="s">
        <v>1934</v>
      </c>
      <c r="F265" s="129" t="s">
        <v>1762</v>
      </c>
      <c r="G265" s="131" t="s">
        <v>164</v>
      </c>
      <c r="H265" s="129" t="s">
        <v>14466</v>
      </c>
      <c r="I265" s="129" t="s">
        <v>11442</v>
      </c>
      <c r="J265" s="129" t="s">
        <v>12312</v>
      </c>
      <c r="K265" s="129" t="s">
        <v>5220</v>
      </c>
      <c r="L265" s="131" t="str">
        <f t="shared" si="12"/>
        <v>花澤　龍 (3)</v>
      </c>
      <c r="M265" s="131" t="str">
        <f t="shared" si="13"/>
        <v>00</v>
      </c>
      <c r="N265" s="131" t="str">
        <f t="shared" si="14"/>
        <v>Ryu HANAZAWA (00)</v>
      </c>
      <c r="O265" s="217" t="s">
        <v>7117</v>
      </c>
      <c r="Y265" s="130"/>
      <c r="Z265" s="130"/>
      <c r="AA265" s="130"/>
      <c r="AB265" s="130"/>
      <c r="AC265" s="142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</row>
    <row r="266" spans="1:51" x14ac:dyDescent="0.15">
      <c r="A266" s="131">
        <v>270</v>
      </c>
      <c r="B266" s="129" t="s">
        <v>5226</v>
      </c>
      <c r="C266" s="129" t="s">
        <v>1036</v>
      </c>
      <c r="D266" s="129" t="s">
        <v>1935</v>
      </c>
      <c r="E266" s="129" t="s">
        <v>1936</v>
      </c>
      <c r="F266" s="129" t="s">
        <v>3343</v>
      </c>
      <c r="G266" s="131" t="s">
        <v>164</v>
      </c>
      <c r="H266" s="129" t="s">
        <v>14466</v>
      </c>
      <c r="I266" s="129" t="s">
        <v>11443</v>
      </c>
      <c r="J266" s="129" t="s">
        <v>4812</v>
      </c>
      <c r="K266" s="129" t="s">
        <v>5220</v>
      </c>
      <c r="L266" s="131" t="str">
        <f t="shared" si="12"/>
        <v>花田　涼 (3)</v>
      </c>
      <c r="M266" s="131" t="str">
        <f t="shared" si="13"/>
        <v>00</v>
      </c>
      <c r="N266" s="131" t="str">
        <f t="shared" si="14"/>
        <v>Ryo HANADA (00)</v>
      </c>
      <c r="O266" s="217" t="s">
        <v>7118</v>
      </c>
      <c r="Y266" s="130"/>
      <c r="Z266" s="130"/>
      <c r="AA266" s="130"/>
      <c r="AB266" s="130"/>
      <c r="AC266" s="142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</row>
    <row r="267" spans="1:51" x14ac:dyDescent="0.15">
      <c r="A267" s="131">
        <v>271</v>
      </c>
      <c r="B267" s="129" t="s">
        <v>5226</v>
      </c>
      <c r="C267" s="129" t="s">
        <v>1036</v>
      </c>
      <c r="D267" s="129" t="s">
        <v>1938</v>
      </c>
      <c r="E267" s="129" t="s">
        <v>1939</v>
      </c>
      <c r="F267" s="129" t="s">
        <v>1940</v>
      </c>
      <c r="G267" s="131" t="s">
        <v>164</v>
      </c>
      <c r="H267" s="129" t="s">
        <v>14466</v>
      </c>
      <c r="I267" s="129" t="s">
        <v>11444</v>
      </c>
      <c r="J267" s="129" t="s">
        <v>5212</v>
      </c>
      <c r="K267" s="129" t="s">
        <v>5220</v>
      </c>
      <c r="L267" s="131" t="str">
        <f t="shared" si="12"/>
        <v>花谷　瑞稀 (3)</v>
      </c>
      <c r="M267" s="131" t="str">
        <f t="shared" si="13"/>
        <v>00</v>
      </c>
      <c r="N267" s="131" t="str">
        <f t="shared" si="14"/>
        <v>Mizuki HANATANI (00)</v>
      </c>
      <c r="O267" s="217" t="s">
        <v>7119</v>
      </c>
      <c r="Y267" s="130"/>
      <c r="Z267" s="130"/>
      <c r="AA267" s="130"/>
      <c r="AB267" s="130"/>
      <c r="AC267" s="142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</row>
    <row r="268" spans="1:51" x14ac:dyDescent="0.15">
      <c r="A268" s="131">
        <v>272</v>
      </c>
      <c r="B268" s="129" t="s">
        <v>5226</v>
      </c>
      <c r="C268" s="129" t="s">
        <v>1036</v>
      </c>
      <c r="D268" s="129" t="s">
        <v>1941</v>
      </c>
      <c r="E268" s="129" t="s">
        <v>1942</v>
      </c>
      <c r="F268" s="129" t="s">
        <v>1943</v>
      </c>
      <c r="G268" s="131" t="s">
        <v>164</v>
      </c>
      <c r="H268" s="129" t="s">
        <v>14475</v>
      </c>
      <c r="I268" s="129" t="s">
        <v>5067</v>
      </c>
      <c r="J268" s="129" t="s">
        <v>12313</v>
      </c>
      <c r="K268" s="129" t="s">
        <v>5220</v>
      </c>
      <c r="L268" s="131" t="str">
        <f t="shared" si="12"/>
        <v>林　大飛 (3)</v>
      </c>
      <c r="M268" s="131" t="str">
        <f t="shared" si="13"/>
        <v>01</v>
      </c>
      <c r="N268" s="131" t="str">
        <f t="shared" si="14"/>
        <v>Taito HAYASHI (01)</v>
      </c>
      <c r="O268" s="217" t="s">
        <v>7120</v>
      </c>
      <c r="Y268" s="130"/>
      <c r="Z268" s="130"/>
      <c r="AA268" s="130"/>
      <c r="AB268" s="130"/>
      <c r="AC268" s="142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</row>
    <row r="269" spans="1:51" x14ac:dyDescent="0.15">
      <c r="A269" s="131">
        <v>273</v>
      </c>
      <c r="B269" s="129" t="s">
        <v>5226</v>
      </c>
      <c r="C269" s="129" t="s">
        <v>1036</v>
      </c>
      <c r="D269" s="129" t="s">
        <v>1944</v>
      </c>
      <c r="E269" s="129" t="s">
        <v>1945</v>
      </c>
      <c r="F269" s="129" t="s">
        <v>1946</v>
      </c>
      <c r="G269" s="131" t="s">
        <v>164</v>
      </c>
      <c r="H269" s="129" t="s">
        <v>14466</v>
      </c>
      <c r="I269" s="129" t="s">
        <v>11445</v>
      </c>
      <c r="J269" s="129" t="s">
        <v>4922</v>
      </c>
      <c r="K269" s="129" t="s">
        <v>5220</v>
      </c>
      <c r="L269" s="131" t="str">
        <f t="shared" si="12"/>
        <v>平井　勇気 (3)</v>
      </c>
      <c r="M269" s="131" t="str">
        <f t="shared" si="13"/>
        <v>00</v>
      </c>
      <c r="N269" s="131" t="str">
        <f t="shared" si="14"/>
        <v>Yuki HIRAI (00)</v>
      </c>
      <c r="O269" s="217" t="s">
        <v>7121</v>
      </c>
      <c r="Y269" s="130"/>
      <c r="Z269" s="130"/>
      <c r="AA269" s="130"/>
      <c r="AB269" s="130"/>
      <c r="AC269" s="142"/>
      <c r="AD269" s="130"/>
      <c r="AE269" s="130"/>
      <c r="AF269" s="130"/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</row>
    <row r="270" spans="1:51" x14ac:dyDescent="0.15">
      <c r="A270" s="131">
        <v>274</v>
      </c>
      <c r="B270" s="129" t="s">
        <v>5226</v>
      </c>
      <c r="C270" s="129" t="s">
        <v>1036</v>
      </c>
      <c r="D270" s="129" t="s">
        <v>1947</v>
      </c>
      <c r="E270" s="129" t="s">
        <v>1948</v>
      </c>
      <c r="F270" s="129" t="s">
        <v>1949</v>
      </c>
      <c r="G270" s="131" t="s">
        <v>164</v>
      </c>
      <c r="H270" s="129" t="s">
        <v>14447</v>
      </c>
      <c r="I270" s="129" t="s">
        <v>11446</v>
      </c>
      <c r="J270" s="129" t="s">
        <v>9497</v>
      </c>
      <c r="K270" s="129" t="s">
        <v>5220</v>
      </c>
      <c r="L270" s="131" t="str">
        <f t="shared" si="12"/>
        <v>平沼　龍斗 (3)</v>
      </c>
      <c r="M270" s="131" t="str">
        <f t="shared" si="13"/>
        <v>00</v>
      </c>
      <c r="N270" s="131" t="str">
        <f t="shared" si="14"/>
        <v>Ryuto HIRANUMA (00)</v>
      </c>
      <c r="O270" s="217" t="s">
        <v>7122</v>
      </c>
      <c r="Y270" s="130"/>
      <c r="Z270" s="130"/>
      <c r="AA270" s="130"/>
      <c r="AB270" s="130"/>
      <c r="AC270" s="142"/>
      <c r="AD270" s="130"/>
      <c r="AE270" s="130"/>
      <c r="AF270" s="130"/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/>
      <c r="AW270" s="130"/>
      <c r="AX270" s="130"/>
      <c r="AY270" s="130"/>
    </row>
    <row r="271" spans="1:51" x14ac:dyDescent="0.15">
      <c r="A271" s="131">
        <v>275</v>
      </c>
      <c r="B271" s="129" t="s">
        <v>5226</v>
      </c>
      <c r="C271" s="129" t="s">
        <v>1036</v>
      </c>
      <c r="D271" s="129" t="s">
        <v>1950</v>
      </c>
      <c r="E271" s="129" t="s">
        <v>1951</v>
      </c>
      <c r="F271" s="129" t="s">
        <v>1952</v>
      </c>
      <c r="G271" s="131" t="s">
        <v>164</v>
      </c>
      <c r="H271" s="129" t="s">
        <v>14446</v>
      </c>
      <c r="I271" s="129" t="s">
        <v>4813</v>
      </c>
      <c r="J271" s="129" t="s">
        <v>12314</v>
      </c>
      <c r="K271" s="129" t="s">
        <v>5220</v>
      </c>
      <c r="L271" s="131" t="str">
        <f t="shared" si="12"/>
        <v>廣瀬　雅幸 (3)</v>
      </c>
      <c r="M271" s="131" t="str">
        <f t="shared" si="13"/>
        <v>00</v>
      </c>
      <c r="N271" s="131" t="str">
        <f t="shared" si="14"/>
        <v>Masayuki HIROSE (00)</v>
      </c>
      <c r="O271" s="217" t="s">
        <v>7123</v>
      </c>
      <c r="Y271" s="130"/>
      <c r="Z271" s="130"/>
      <c r="AA271" s="130"/>
      <c r="AB271" s="130"/>
      <c r="AC271" s="142"/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</row>
    <row r="272" spans="1:51" x14ac:dyDescent="0.15">
      <c r="A272" s="131">
        <v>276</v>
      </c>
      <c r="B272" s="129" t="s">
        <v>5226</v>
      </c>
      <c r="C272" s="129" t="s">
        <v>1036</v>
      </c>
      <c r="D272" s="129" t="s">
        <v>1953</v>
      </c>
      <c r="E272" s="129" t="s">
        <v>1954</v>
      </c>
      <c r="F272" s="129" t="s">
        <v>1696</v>
      </c>
      <c r="G272" s="131" t="s">
        <v>164</v>
      </c>
      <c r="H272" s="129" t="s">
        <v>14466</v>
      </c>
      <c r="I272" s="129" t="s">
        <v>11380</v>
      </c>
      <c r="J272" s="129" t="s">
        <v>12315</v>
      </c>
      <c r="K272" s="129" t="s">
        <v>5220</v>
      </c>
      <c r="L272" s="131" t="str">
        <f t="shared" si="12"/>
        <v>福田　龍太 (3)</v>
      </c>
      <c r="M272" s="131" t="str">
        <f t="shared" si="13"/>
        <v>00</v>
      </c>
      <c r="N272" s="131" t="str">
        <f t="shared" si="14"/>
        <v>Ryuta FUKUDA (00)</v>
      </c>
      <c r="O272" s="217" t="s">
        <v>7124</v>
      </c>
      <c r="Y272" s="130"/>
      <c r="Z272" s="130"/>
      <c r="AA272" s="130"/>
      <c r="AB272" s="130"/>
      <c r="AC272" s="142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</row>
    <row r="273" spans="1:51" x14ac:dyDescent="0.15">
      <c r="A273" s="131">
        <v>277</v>
      </c>
      <c r="B273" s="129" t="s">
        <v>5226</v>
      </c>
      <c r="C273" s="129" t="s">
        <v>1036</v>
      </c>
      <c r="D273" s="129" t="s">
        <v>1955</v>
      </c>
      <c r="E273" s="129" t="s">
        <v>1956</v>
      </c>
      <c r="F273" s="129" t="s">
        <v>1957</v>
      </c>
      <c r="G273" s="131" t="s">
        <v>164</v>
      </c>
      <c r="H273" s="129" t="s">
        <v>14451</v>
      </c>
      <c r="I273" s="129" t="s">
        <v>4915</v>
      </c>
      <c r="J273" s="129" t="s">
        <v>4881</v>
      </c>
      <c r="K273" s="129" t="s">
        <v>5220</v>
      </c>
      <c r="L273" s="131" t="str">
        <f t="shared" si="12"/>
        <v>藤田　海 (3)</v>
      </c>
      <c r="M273" s="131" t="str">
        <f t="shared" si="13"/>
        <v>00</v>
      </c>
      <c r="N273" s="131" t="str">
        <f t="shared" si="14"/>
        <v>Kai FUJITA (00)</v>
      </c>
      <c r="O273" s="217" t="s">
        <v>7125</v>
      </c>
      <c r="Y273" s="130"/>
      <c r="Z273" s="130"/>
      <c r="AA273" s="130"/>
      <c r="AB273" s="130"/>
      <c r="AC273" s="142"/>
      <c r="AD273" s="130"/>
      <c r="AE273" s="130"/>
      <c r="AF273" s="130"/>
      <c r="AG273" s="130"/>
      <c r="AH273" s="130"/>
      <c r="AI273" s="130"/>
      <c r="AJ273" s="130"/>
      <c r="AK273" s="130"/>
      <c r="AL273" s="130"/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</row>
    <row r="274" spans="1:51" x14ac:dyDescent="0.15">
      <c r="A274" s="131">
        <v>278</v>
      </c>
      <c r="B274" s="129" t="s">
        <v>5226</v>
      </c>
      <c r="C274" s="129" t="s">
        <v>1036</v>
      </c>
      <c r="D274" s="129" t="s">
        <v>1958</v>
      </c>
      <c r="E274" s="129" t="s">
        <v>1959</v>
      </c>
      <c r="F274" s="129" t="s">
        <v>1960</v>
      </c>
      <c r="G274" s="131" t="s">
        <v>164</v>
      </c>
      <c r="H274" s="129" t="s">
        <v>14466</v>
      </c>
      <c r="I274" s="129" t="s">
        <v>4816</v>
      </c>
      <c r="J274" s="129" t="s">
        <v>4853</v>
      </c>
      <c r="K274" s="129" t="s">
        <v>5220</v>
      </c>
      <c r="L274" s="131" t="str">
        <f t="shared" si="12"/>
        <v>藤原　龍来 (3)</v>
      </c>
      <c r="M274" s="131" t="str">
        <f t="shared" si="13"/>
        <v>00</v>
      </c>
      <c r="N274" s="131" t="str">
        <f t="shared" si="14"/>
        <v>Riku FUJIWARA (00)</v>
      </c>
      <c r="O274" s="217" t="s">
        <v>7126</v>
      </c>
      <c r="Y274" s="130"/>
      <c r="Z274" s="130"/>
      <c r="AA274" s="130"/>
      <c r="AB274" s="130"/>
      <c r="AC274" s="142"/>
      <c r="AD274" s="130"/>
      <c r="AE274" s="130"/>
      <c r="AF274" s="130"/>
      <c r="AG274" s="130"/>
      <c r="AH274" s="130"/>
      <c r="AI274" s="130"/>
      <c r="AJ274" s="130"/>
      <c r="AK274" s="130"/>
      <c r="AL274" s="130"/>
      <c r="AM274" s="130"/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</row>
    <row r="275" spans="1:51" x14ac:dyDescent="0.15">
      <c r="A275" s="131">
        <v>279</v>
      </c>
      <c r="B275" s="129" t="s">
        <v>5226</v>
      </c>
      <c r="C275" s="129" t="s">
        <v>1036</v>
      </c>
      <c r="D275" s="129" t="s">
        <v>1961</v>
      </c>
      <c r="E275" s="129" t="s">
        <v>1962</v>
      </c>
      <c r="F275" s="129" t="s">
        <v>1963</v>
      </c>
      <c r="G275" s="131" t="s">
        <v>164</v>
      </c>
      <c r="H275" s="129" t="s">
        <v>14466</v>
      </c>
      <c r="I275" s="129" t="s">
        <v>11447</v>
      </c>
      <c r="J275" s="129" t="s">
        <v>5192</v>
      </c>
      <c r="K275" s="129" t="s">
        <v>5220</v>
      </c>
      <c r="L275" s="131" t="str">
        <f t="shared" si="12"/>
        <v>舞薗　孝紀 (3)</v>
      </c>
      <c r="M275" s="131" t="str">
        <f t="shared" si="13"/>
        <v>00</v>
      </c>
      <c r="N275" s="131" t="str">
        <f t="shared" si="14"/>
        <v>Koki MAIZONO (00)</v>
      </c>
      <c r="O275" s="217" t="s">
        <v>7127</v>
      </c>
      <c r="Y275" s="130"/>
      <c r="Z275" s="130"/>
      <c r="AA275" s="130"/>
      <c r="AB275" s="130"/>
      <c r="AC275" s="142"/>
      <c r="AD275" s="130"/>
      <c r="AE275" s="130"/>
      <c r="AF275" s="130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</row>
    <row r="276" spans="1:51" x14ac:dyDescent="0.15">
      <c r="A276" s="131">
        <v>280</v>
      </c>
      <c r="B276" s="129" t="s">
        <v>5226</v>
      </c>
      <c r="C276" s="129" t="s">
        <v>1036</v>
      </c>
      <c r="D276" s="129" t="s">
        <v>1964</v>
      </c>
      <c r="E276" s="129" t="s">
        <v>1965</v>
      </c>
      <c r="F276" s="129" t="s">
        <v>1438</v>
      </c>
      <c r="G276" s="131" t="s">
        <v>164</v>
      </c>
      <c r="H276" s="129" t="s">
        <v>14466</v>
      </c>
      <c r="I276" s="129" t="s">
        <v>4984</v>
      </c>
      <c r="J276" s="129" t="s">
        <v>12252</v>
      </c>
      <c r="K276" s="129" t="s">
        <v>5220</v>
      </c>
      <c r="L276" s="131" t="str">
        <f t="shared" si="12"/>
        <v>前川　翔 (3)</v>
      </c>
      <c r="M276" s="131" t="str">
        <f t="shared" si="13"/>
        <v>00</v>
      </c>
      <c r="N276" s="131" t="str">
        <f t="shared" si="14"/>
        <v>Sho MAEKAWA (00)</v>
      </c>
      <c r="O276" s="217" t="s">
        <v>7128</v>
      </c>
      <c r="Y276" s="130"/>
      <c r="Z276" s="130"/>
      <c r="AA276" s="130"/>
      <c r="AB276" s="130"/>
      <c r="AC276" s="142"/>
      <c r="AD276" s="130"/>
      <c r="AE276" s="130"/>
      <c r="AF276" s="130"/>
      <c r="AG276" s="130"/>
      <c r="AH276" s="130"/>
      <c r="AI276" s="130"/>
      <c r="AJ276" s="130"/>
      <c r="AK276" s="130"/>
      <c r="AL276" s="130"/>
      <c r="AM276" s="130"/>
      <c r="AN276" s="130"/>
      <c r="AO276" s="130"/>
      <c r="AP276" s="130"/>
      <c r="AQ276" s="130"/>
      <c r="AR276" s="130"/>
      <c r="AS276" s="130"/>
      <c r="AT276" s="130"/>
      <c r="AU276" s="130"/>
      <c r="AV276" s="130"/>
      <c r="AW276" s="130"/>
      <c r="AX276" s="130"/>
      <c r="AY276" s="130"/>
    </row>
    <row r="277" spans="1:51" x14ac:dyDescent="0.15">
      <c r="A277" s="131">
        <v>281</v>
      </c>
      <c r="B277" s="129" t="s">
        <v>5226</v>
      </c>
      <c r="C277" s="129" t="s">
        <v>1036</v>
      </c>
      <c r="D277" s="129" t="s">
        <v>1966</v>
      </c>
      <c r="E277" s="129" t="s">
        <v>1967</v>
      </c>
      <c r="F277" s="129" t="s">
        <v>1968</v>
      </c>
      <c r="G277" s="131" t="s">
        <v>164</v>
      </c>
      <c r="H277" s="129" t="s">
        <v>14466</v>
      </c>
      <c r="I277" s="129" t="s">
        <v>11448</v>
      </c>
      <c r="J277" s="129" t="s">
        <v>4922</v>
      </c>
      <c r="K277" s="129" t="s">
        <v>5220</v>
      </c>
      <c r="L277" s="131" t="str">
        <f t="shared" si="12"/>
        <v>槇田　悠希 (3)</v>
      </c>
      <c r="M277" s="131" t="str">
        <f t="shared" si="13"/>
        <v>01</v>
      </c>
      <c r="N277" s="131" t="str">
        <f t="shared" si="14"/>
        <v>Yuki MAKITA (01)</v>
      </c>
      <c r="O277" s="217" t="s">
        <v>7129</v>
      </c>
      <c r="Y277" s="130"/>
      <c r="Z277" s="130"/>
      <c r="AA277" s="130"/>
      <c r="AB277" s="130"/>
      <c r="AC277" s="142"/>
      <c r="AD277" s="130"/>
      <c r="AE277" s="130"/>
      <c r="AF277" s="130"/>
      <c r="AG277" s="130"/>
      <c r="AH277" s="130"/>
      <c r="AI277" s="130"/>
      <c r="AJ277" s="130"/>
      <c r="AK277" s="130"/>
      <c r="AL277" s="130"/>
      <c r="AM277" s="130"/>
      <c r="AN277" s="130"/>
      <c r="AO277" s="130"/>
      <c r="AP277" s="130"/>
      <c r="AQ277" s="130"/>
      <c r="AR277" s="130"/>
      <c r="AS277" s="130"/>
      <c r="AT277" s="130"/>
      <c r="AU277" s="130"/>
      <c r="AV277" s="130"/>
      <c r="AW277" s="130"/>
      <c r="AX277" s="130"/>
      <c r="AY277" s="130"/>
    </row>
    <row r="278" spans="1:51" x14ac:dyDescent="0.15">
      <c r="A278" s="131">
        <v>282</v>
      </c>
      <c r="B278" s="129" t="s">
        <v>5226</v>
      </c>
      <c r="C278" s="129" t="s">
        <v>1036</v>
      </c>
      <c r="D278" s="129" t="s">
        <v>1969</v>
      </c>
      <c r="E278" s="129" t="s">
        <v>1970</v>
      </c>
      <c r="F278" s="129" t="s">
        <v>1236</v>
      </c>
      <c r="G278" s="131" t="s">
        <v>164</v>
      </c>
      <c r="H278" s="129" t="s">
        <v>14466</v>
      </c>
      <c r="I278" s="129" t="s">
        <v>11449</v>
      </c>
      <c r="J278" s="129" t="s">
        <v>4822</v>
      </c>
      <c r="K278" s="129" t="s">
        <v>5220</v>
      </c>
      <c r="L278" s="131" t="str">
        <f t="shared" si="12"/>
        <v>三品　諒太 (3)</v>
      </c>
      <c r="M278" s="131" t="str">
        <f t="shared" si="13"/>
        <v>00</v>
      </c>
      <c r="N278" s="131" t="str">
        <f t="shared" si="14"/>
        <v>Ryota MISHINA (00)</v>
      </c>
      <c r="O278" s="217" t="s">
        <v>7130</v>
      </c>
      <c r="Y278" s="130"/>
      <c r="Z278" s="130"/>
      <c r="AA278" s="130"/>
      <c r="AB278" s="130"/>
      <c r="AC278" s="142"/>
      <c r="AD278" s="130"/>
      <c r="AE278" s="130"/>
      <c r="AF278" s="130"/>
      <c r="AG278" s="130"/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  <c r="AY278" s="130"/>
    </row>
    <row r="279" spans="1:51" x14ac:dyDescent="0.15">
      <c r="A279" s="131">
        <v>283</v>
      </c>
      <c r="B279" s="129" t="s">
        <v>5226</v>
      </c>
      <c r="C279" s="129" t="s">
        <v>1036</v>
      </c>
      <c r="D279" s="129" t="s">
        <v>1971</v>
      </c>
      <c r="E279" s="129" t="s">
        <v>1972</v>
      </c>
      <c r="F279" s="129" t="s">
        <v>1973</v>
      </c>
      <c r="G279" s="131" t="s">
        <v>164</v>
      </c>
      <c r="H279" s="129" t="s">
        <v>14466</v>
      </c>
      <c r="I279" s="129" t="s">
        <v>11450</v>
      </c>
      <c r="J279" s="129" t="s">
        <v>12257</v>
      </c>
      <c r="K279" s="129" t="s">
        <v>5220</v>
      </c>
      <c r="L279" s="131" t="str">
        <f t="shared" si="12"/>
        <v>宮城　力也 (3)</v>
      </c>
      <c r="M279" s="131" t="str">
        <f t="shared" si="13"/>
        <v>00</v>
      </c>
      <c r="N279" s="131" t="str">
        <f t="shared" si="14"/>
        <v>Rikiya MIYAGI (00)</v>
      </c>
      <c r="O279" s="217" t="s">
        <v>7131</v>
      </c>
      <c r="Y279" s="130"/>
      <c r="Z279" s="130"/>
      <c r="AA279" s="130"/>
      <c r="AB279" s="130"/>
      <c r="AC279" s="142"/>
      <c r="AD279" s="130"/>
      <c r="AE279" s="130"/>
      <c r="AF279" s="130"/>
      <c r="AG279" s="130"/>
      <c r="AH279" s="130"/>
      <c r="AI279" s="130"/>
      <c r="AJ279" s="130"/>
      <c r="AK279" s="130"/>
      <c r="AL279" s="130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</row>
    <row r="280" spans="1:51" x14ac:dyDescent="0.15">
      <c r="A280" s="131">
        <v>284</v>
      </c>
      <c r="B280" s="129" t="s">
        <v>5226</v>
      </c>
      <c r="C280" s="129" t="s">
        <v>1036</v>
      </c>
      <c r="D280" s="129" t="s">
        <v>1974</v>
      </c>
      <c r="E280" s="129" t="s">
        <v>1975</v>
      </c>
      <c r="F280" s="129" t="s">
        <v>1976</v>
      </c>
      <c r="G280" s="131" t="s">
        <v>164</v>
      </c>
      <c r="H280" s="129" t="s">
        <v>14466</v>
      </c>
      <c r="I280" s="129" t="s">
        <v>6762</v>
      </c>
      <c r="J280" s="129" t="s">
        <v>4962</v>
      </c>
      <c r="K280" s="129" t="s">
        <v>5220</v>
      </c>
      <c r="L280" s="131" t="str">
        <f t="shared" si="12"/>
        <v>宮本　光翼 (3)</v>
      </c>
      <c r="M280" s="131" t="str">
        <f t="shared" si="13"/>
        <v>00</v>
      </c>
      <c r="N280" s="131" t="str">
        <f t="shared" si="14"/>
        <v>Kosuke MIYAMOTO (00)</v>
      </c>
      <c r="O280" s="217" t="s">
        <v>7132</v>
      </c>
      <c r="Y280" s="130"/>
      <c r="Z280" s="130"/>
      <c r="AA280" s="130"/>
      <c r="AB280" s="130"/>
      <c r="AC280" s="142"/>
      <c r="AD280" s="130"/>
      <c r="AE280" s="130"/>
      <c r="AF280" s="130"/>
      <c r="AG280" s="130"/>
      <c r="AH280" s="130"/>
      <c r="AI280" s="130"/>
      <c r="AJ280" s="130"/>
      <c r="AK280" s="130"/>
      <c r="AL280" s="130"/>
      <c r="AM280" s="130"/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</row>
    <row r="281" spans="1:51" x14ac:dyDescent="0.15">
      <c r="A281" s="131">
        <v>285</v>
      </c>
      <c r="B281" s="129" t="s">
        <v>5226</v>
      </c>
      <c r="C281" s="129" t="s">
        <v>1036</v>
      </c>
      <c r="D281" s="129" t="s">
        <v>1977</v>
      </c>
      <c r="E281" s="129" t="s">
        <v>1978</v>
      </c>
      <c r="F281" s="129" t="s">
        <v>1747</v>
      </c>
      <c r="G281" s="131" t="s">
        <v>164</v>
      </c>
      <c r="H281" s="129" t="s">
        <v>14466</v>
      </c>
      <c r="I281" s="129" t="s">
        <v>5028</v>
      </c>
      <c r="J281" s="129" t="s">
        <v>4916</v>
      </c>
      <c r="K281" s="129" t="s">
        <v>5220</v>
      </c>
      <c r="L281" s="131" t="str">
        <f t="shared" si="12"/>
        <v>森下　詢也 (3)</v>
      </c>
      <c r="M281" s="131" t="str">
        <f t="shared" si="13"/>
        <v>00</v>
      </c>
      <c r="N281" s="131" t="str">
        <f t="shared" si="14"/>
        <v>Shunya MORISHITA (00)</v>
      </c>
      <c r="O281" s="217" t="s">
        <v>7133</v>
      </c>
      <c r="Y281" s="130"/>
      <c r="Z281" s="130"/>
      <c r="AA281" s="130"/>
      <c r="AB281" s="130"/>
      <c r="AC281" s="142"/>
      <c r="AD281" s="130"/>
      <c r="AE281" s="130"/>
      <c r="AF281" s="130"/>
      <c r="AG281" s="130"/>
      <c r="AH281" s="130"/>
      <c r="AI281" s="130"/>
      <c r="AJ281" s="130"/>
      <c r="AK281" s="130"/>
      <c r="AL281" s="130"/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30"/>
      <c r="AY281" s="130"/>
    </row>
    <row r="282" spans="1:51" x14ac:dyDescent="0.15">
      <c r="A282" s="131">
        <v>286</v>
      </c>
      <c r="B282" s="129" t="s">
        <v>5226</v>
      </c>
      <c r="C282" s="129" t="s">
        <v>1036</v>
      </c>
      <c r="D282" s="129" t="s">
        <v>1979</v>
      </c>
      <c r="E282" s="129" t="s">
        <v>1980</v>
      </c>
      <c r="F282" s="129" t="s">
        <v>1523</v>
      </c>
      <c r="G282" s="131" t="s">
        <v>164</v>
      </c>
      <c r="H282" s="129" t="s">
        <v>14465</v>
      </c>
      <c r="I282" s="129" t="s">
        <v>4905</v>
      </c>
      <c r="J282" s="129" t="s">
        <v>12316</v>
      </c>
      <c r="K282" s="129" t="s">
        <v>5220</v>
      </c>
      <c r="L282" s="131" t="str">
        <f t="shared" si="12"/>
        <v>山口　廉生 (3)</v>
      </c>
      <c r="M282" s="131" t="str">
        <f t="shared" si="13"/>
        <v>00</v>
      </c>
      <c r="N282" s="131" t="str">
        <f t="shared" si="14"/>
        <v>Rensei YAMAGUCHI (00)</v>
      </c>
      <c r="O282" s="217" t="s">
        <v>7134</v>
      </c>
      <c r="Y282" s="130"/>
      <c r="Z282" s="130"/>
      <c r="AA282" s="130"/>
      <c r="AB282" s="130"/>
      <c r="AC282" s="142"/>
      <c r="AD282" s="130"/>
      <c r="AE282" s="130"/>
      <c r="AF282" s="130"/>
      <c r="AG282" s="130"/>
      <c r="AH282" s="130"/>
      <c r="AI282" s="130"/>
      <c r="AJ282" s="130"/>
      <c r="AK282" s="130"/>
      <c r="AL282" s="130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0"/>
    </row>
    <row r="283" spans="1:51" x14ac:dyDescent="0.15">
      <c r="A283" s="131">
        <v>287</v>
      </c>
      <c r="B283" s="129" t="s">
        <v>5226</v>
      </c>
      <c r="C283" s="129" t="s">
        <v>1036</v>
      </c>
      <c r="D283" s="129" t="s">
        <v>1981</v>
      </c>
      <c r="E283" s="129" t="s">
        <v>1982</v>
      </c>
      <c r="F283" s="129" t="s">
        <v>1983</v>
      </c>
      <c r="G283" s="131" t="s">
        <v>164</v>
      </c>
      <c r="H283" s="129" t="s">
        <v>14466</v>
      </c>
      <c r="I283" s="129" t="s">
        <v>5089</v>
      </c>
      <c r="J283" s="129" t="s">
        <v>4866</v>
      </c>
      <c r="K283" s="129" t="s">
        <v>5220</v>
      </c>
      <c r="L283" s="131" t="str">
        <f t="shared" si="12"/>
        <v>山田　篤史 (3)</v>
      </c>
      <c r="M283" s="131" t="str">
        <f t="shared" si="13"/>
        <v>00</v>
      </c>
      <c r="N283" s="131" t="str">
        <f t="shared" si="14"/>
        <v>Atsushi YAMADA (00)</v>
      </c>
      <c r="O283" s="217" t="s">
        <v>7135</v>
      </c>
      <c r="Y283" s="130"/>
      <c r="Z283" s="130"/>
      <c r="AA283" s="130"/>
      <c r="AB283" s="130"/>
      <c r="AC283" s="142"/>
      <c r="AD283" s="130"/>
      <c r="AE283" s="130"/>
      <c r="AF283" s="130"/>
      <c r="AG283" s="130"/>
      <c r="AH283" s="130"/>
      <c r="AI283" s="130"/>
      <c r="AJ283" s="130"/>
      <c r="AK283" s="130"/>
      <c r="AL283" s="130"/>
      <c r="AM283" s="130"/>
      <c r="AN283" s="130"/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  <c r="AY283" s="130"/>
    </row>
    <row r="284" spans="1:51" x14ac:dyDescent="0.15">
      <c r="A284" s="131">
        <v>288</v>
      </c>
      <c r="B284" s="129" t="s">
        <v>5226</v>
      </c>
      <c r="C284" s="129" t="s">
        <v>1036</v>
      </c>
      <c r="D284" s="129" t="s">
        <v>1984</v>
      </c>
      <c r="E284" s="129" t="s">
        <v>1985</v>
      </c>
      <c r="F284" s="129" t="s">
        <v>1711</v>
      </c>
      <c r="G284" s="131" t="s">
        <v>164</v>
      </c>
      <c r="H284" s="129" t="s">
        <v>14466</v>
      </c>
      <c r="I284" s="129" t="s">
        <v>11451</v>
      </c>
      <c r="J284" s="129" t="s">
        <v>12317</v>
      </c>
      <c r="K284" s="129" t="s">
        <v>5220</v>
      </c>
      <c r="L284" s="131" t="str">
        <f t="shared" si="12"/>
        <v>山村　幸永 (3)</v>
      </c>
      <c r="M284" s="131" t="str">
        <f t="shared" si="13"/>
        <v>00</v>
      </c>
      <c r="N284" s="131" t="str">
        <f t="shared" si="14"/>
        <v>Yukihisa YAMAMURA (00)</v>
      </c>
      <c r="O284" s="217" t="s">
        <v>7136</v>
      </c>
      <c r="Y284" s="130"/>
      <c r="Z284" s="130"/>
      <c r="AA284" s="130"/>
      <c r="AB284" s="130"/>
      <c r="AC284" s="142"/>
      <c r="AD284" s="130"/>
      <c r="AE284" s="130"/>
      <c r="AF284" s="130"/>
      <c r="AG284" s="130"/>
      <c r="AH284" s="130"/>
      <c r="AI284" s="130"/>
      <c r="AJ284" s="130"/>
      <c r="AK284" s="130"/>
      <c r="AL284" s="130"/>
      <c r="AM284" s="130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/>
    </row>
    <row r="285" spans="1:51" x14ac:dyDescent="0.15">
      <c r="A285" s="131">
        <v>289</v>
      </c>
      <c r="B285" s="129" t="s">
        <v>5226</v>
      </c>
      <c r="C285" s="129" t="s">
        <v>1036</v>
      </c>
      <c r="D285" s="129" t="s">
        <v>1986</v>
      </c>
      <c r="E285" s="129" t="s">
        <v>1987</v>
      </c>
      <c r="F285" s="129" t="s">
        <v>1988</v>
      </c>
      <c r="G285" s="131" t="s">
        <v>164</v>
      </c>
      <c r="H285" s="129" t="s">
        <v>14447</v>
      </c>
      <c r="I285" s="129" t="s">
        <v>4821</v>
      </c>
      <c r="J285" s="129" t="s">
        <v>12318</v>
      </c>
      <c r="K285" s="129" t="s">
        <v>5220</v>
      </c>
      <c r="L285" s="131" t="str">
        <f t="shared" si="12"/>
        <v>山本　理仁 (3)</v>
      </c>
      <c r="M285" s="131" t="str">
        <f t="shared" si="13"/>
        <v>00</v>
      </c>
      <c r="N285" s="131" t="str">
        <f t="shared" si="14"/>
        <v>Masahito YAMAMOTO (00)</v>
      </c>
      <c r="O285" s="217" t="s">
        <v>7137</v>
      </c>
      <c r="Y285" s="130"/>
      <c r="Z285" s="130"/>
      <c r="AA285" s="130"/>
      <c r="AB285" s="130"/>
      <c r="AC285" s="142"/>
      <c r="AD285" s="130"/>
      <c r="AE285" s="130"/>
      <c r="AF285" s="130"/>
      <c r="AG285" s="130"/>
      <c r="AH285" s="130"/>
      <c r="AI285" s="130"/>
      <c r="AJ285" s="130"/>
      <c r="AK285" s="130"/>
      <c r="AL285" s="130"/>
      <c r="AM285" s="130"/>
      <c r="AN285" s="130"/>
      <c r="AO285" s="130"/>
      <c r="AP285" s="130"/>
      <c r="AQ285" s="130"/>
      <c r="AR285" s="130"/>
      <c r="AS285" s="130"/>
      <c r="AT285" s="130"/>
      <c r="AU285" s="130"/>
      <c r="AV285" s="130"/>
      <c r="AW285" s="130"/>
      <c r="AX285" s="130"/>
      <c r="AY285" s="130"/>
    </row>
    <row r="286" spans="1:51" x14ac:dyDescent="0.15">
      <c r="A286" s="131">
        <v>290</v>
      </c>
      <c r="B286" s="129" t="s">
        <v>5226</v>
      </c>
      <c r="C286" s="129" t="s">
        <v>1036</v>
      </c>
      <c r="D286" s="129" t="s">
        <v>1989</v>
      </c>
      <c r="E286" s="129" t="s">
        <v>1990</v>
      </c>
      <c r="F286" s="129" t="s">
        <v>1693</v>
      </c>
      <c r="G286" s="131" t="s">
        <v>164</v>
      </c>
      <c r="H286" s="129" t="s">
        <v>14460</v>
      </c>
      <c r="I286" s="129" t="s">
        <v>6736</v>
      </c>
      <c r="J286" s="129" t="s">
        <v>12266</v>
      </c>
      <c r="K286" s="129" t="s">
        <v>5220</v>
      </c>
      <c r="L286" s="131" t="str">
        <f t="shared" si="12"/>
        <v>吉田　健吾 (3)</v>
      </c>
      <c r="M286" s="131" t="str">
        <f t="shared" si="13"/>
        <v>00</v>
      </c>
      <c r="N286" s="131" t="str">
        <f t="shared" si="14"/>
        <v>Kengo YOSHIDA (00)</v>
      </c>
      <c r="O286" s="217" t="s">
        <v>7138</v>
      </c>
      <c r="Y286" s="130"/>
      <c r="Z286" s="130"/>
      <c r="AA286" s="130"/>
      <c r="AB286" s="130"/>
      <c r="AC286" s="142"/>
      <c r="AD286" s="130"/>
      <c r="AE286" s="130"/>
      <c r="AF286" s="130"/>
      <c r="AG286" s="130"/>
      <c r="AH286" s="130"/>
      <c r="AI286" s="130"/>
      <c r="AJ286" s="130"/>
      <c r="AK286" s="130"/>
      <c r="AL286" s="130"/>
      <c r="AM286" s="130"/>
      <c r="AN286" s="130"/>
      <c r="AO286" s="130"/>
      <c r="AP286" s="130"/>
      <c r="AQ286" s="130"/>
      <c r="AR286" s="130"/>
      <c r="AS286" s="130"/>
      <c r="AT286" s="130"/>
      <c r="AU286" s="130"/>
      <c r="AV286" s="130"/>
      <c r="AW286" s="130"/>
      <c r="AX286" s="130"/>
      <c r="AY286" s="130"/>
    </row>
    <row r="287" spans="1:51" x14ac:dyDescent="0.15">
      <c r="A287" s="131">
        <v>291</v>
      </c>
      <c r="B287" s="129" t="s">
        <v>5226</v>
      </c>
      <c r="C287" s="129" t="s">
        <v>1036</v>
      </c>
      <c r="D287" s="129" t="s">
        <v>1991</v>
      </c>
      <c r="E287" s="129" t="s">
        <v>1992</v>
      </c>
      <c r="F287" s="129" t="s">
        <v>1993</v>
      </c>
      <c r="G287" s="131" t="s">
        <v>164</v>
      </c>
      <c r="H287" s="129" t="s">
        <v>14474</v>
      </c>
      <c r="I287" s="129" t="s">
        <v>6736</v>
      </c>
      <c r="J287" s="129" t="s">
        <v>12273</v>
      </c>
      <c r="K287" s="129" t="s">
        <v>5220</v>
      </c>
      <c r="L287" s="131" t="str">
        <f t="shared" si="12"/>
        <v>吉田　康晟 (3)</v>
      </c>
      <c r="M287" s="131" t="str">
        <f t="shared" si="13"/>
        <v>01</v>
      </c>
      <c r="N287" s="131" t="str">
        <f t="shared" si="14"/>
        <v>Kosei YOSHIDA (01)</v>
      </c>
      <c r="O287" s="217" t="s">
        <v>7139</v>
      </c>
      <c r="Y287" s="130"/>
      <c r="Z287" s="130"/>
      <c r="AA287" s="130"/>
      <c r="AB287" s="130"/>
      <c r="AC287" s="142"/>
      <c r="AD287" s="130"/>
      <c r="AE287" s="130"/>
      <c r="AF287" s="130"/>
      <c r="AG287" s="130"/>
      <c r="AH287" s="130"/>
      <c r="AI287" s="130"/>
      <c r="AJ287" s="130"/>
      <c r="AK287" s="130"/>
      <c r="AL287" s="130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</row>
    <row r="288" spans="1:51" x14ac:dyDescent="0.15">
      <c r="A288" s="131">
        <v>292</v>
      </c>
      <c r="B288" s="129" t="s">
        <v>5226</v>
      </c>
      <c r="C288" s="129" t="s">
        <v>1036</v>
      </c>
      <c r="D288" s="129" t="s">
        <v>1994</v>
      </c>
      <c r="E288" s="129" t="s">
        <v>1995</v>
      </c>
      <c r="F288" s="129" t="s">
        <v>1905</v>
      </c>
      <c r="G288" s="131" t="s">
        <v>164</v>
      </c>
      <c r="H288" s="129" t="s">
        <v>11319</v>
      </c>
      <c r="I288" s="129" t="s">
        <v>5174</v>
      </c>
      <c r="J288" s="129" t="s">
        <v>5115</v>
      </c>
      <c r="K288" s="129" t="s">
        <v>5220</v>
      </c>
      <c r="L288" s="131" t="str">
        <f t="shared" si="12"/>
        <v>渡邊　翔大 (3)</v>
      </c>
      <c r="M288" s="131" t="str">
        <f t="shared" si="13"/>
        <v>00</v>
      </c>
      <c r="N288" s="131" t="str">
        <f t="shared" si="14"/>
        <v>Shota WATANABE (00)</v>
      </c>
      <c r="O288" s="217" t="s">
        <v>7140</v>
      </c>
      <c r="Y288" s="130"/>
      <c r="Z288" s="130"/>
      <c r="AA288" s="130"/>
      <c r="AB288" s="130"/>
      <c r="AC288" s="142"/>
      <c r="AD288" s="130"/>
      <c r="AE288" s="130"/>
      <c r="AF288" s="130"/>
      <c r="AG288" s="130"/>
      <c r="AH288" s="130"/>
      <c r="AI288" s="130"/>
      <c r="AJ288" s="130"/>
      <c r="AK288" s="130"/>
      <c r="AL288" s="130"/>
      <c r="AM288" s="130"/>
      <c r="AN288" s="130"/>
      <c r="AO288" s="130"/>
      <c r="AP288" s="130"/>
      <c r="AQ288" s="130"/>
      <c r="AR288" s="130"/>
      <c r="AS288" s="130"/>
      <c r="AT288" s="130"/>
      <c r="AU288" s="130"/>
      <c r="AV288" s="130"/>
      <c r="AW288" s="130"/>
      <c r="AX288" s="130"/>
      <c r="AY288" s="130"/>
    </row>
    <row r="289" spans="1:51" x14ac:dyDescent="0.15">
      <c r="A289" s="131">
        <v>293</v>
      </c>
      <c r="B289" s="129" t="s">
        <v>5226</v>
      </c>
      <c r="C289" s="129" t="s">
        <v>1036</v>
      </c>
      <c r="D289" s="129" t="s">
        <v>4119</v>
      </c>
      <c r="E289" s="129" t="s">
        <v>4120</v>
      </c>
      <c r="F289" s="129" t="s">
        <v>4121</v>
      </c>
      <c r="G289" s="131" t="s">
        <v>168</v>
      </c>
      <c r="H289" s="129" t="s">
        <v>14467</v>
      </c>
      <c r="I289" s="129" t="s">
        <v>11452</v>
      </c>
      <c r="J289" s="129" t="s">
        <v>4831</v>
      </c>
      <c r="K289" s="129" t="s">
        <v>5220</v>
      </c>
      <c r="L289" s="131" t="str">
        <f t="shared" si="12"/>
        <v>安達　蓮 (2)</v>
      </c>
      <c r="M289" s="131" t="str">
        <f t="shared" si="13"/>
        <v>01</v>
      </c>
      <c r="N289" s="131" t="str">
        <f t="shared" si="14"/>
        <v>Ren ADACHI (01)</v>
      </c>
      <c r="O289" s="217" t="s">
        <v>7141</v>
      </c>
      <c r="Y289" s="130"/>
      <c r="Z289" s="130"/>
      <c r="AA289" s="130"/>
      <c r="AB289" s="130"/>
      <c r="AC289" s="142"/>
      <c r="AD289" s="130"/>
      <c r="AE289" s="130"/>
      <c r="AF289" s="130"/>
      <c r="AG289" s="130"/>
      <c r="AH289" s="130"/>
      <c r="AI289" s="130"/>
      <c r="AJ289" s="130"/>
      <c r="AK289" s="130"/>
      <c r="AL289" s="130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</row>
    <row r="290" spans="1:51" x14ac:dyDescent="0.15">
      <c r="A290" s="131">
        <v>294</v>
      </c>
      <c r="B290" s="129" t="s">
        <v>5226</v>
      </c>
      <c r="C290" s="129" t="s">
        <v>1036</v>
      </c>
      <c r="D290" s="129" t="s">
        <v>4122</v>
      </c>
      <c r="E290" s="129" t="s">
        <v>4123</v>
      </c>
      <c r="F290" s="129" t="s">
        <v>4124</v>
      </c>
      <c r="G290" s="131" t="s">
        <v>168</v>
      </c>
      <c r="H290" s="129" t="s">
        <v>11319</v>
      </c>
      <c r="I290" s="129" t="s">
        <v>4832</v>
      </c>
      <c r="J290" s="129" t="s">
        <v>4833</v>
      </c>
      <c r="K290" s="129" t="s">
        <v>5220</v>
      </c>
      <c r="L290" s="131" t="str">
        <f t="shared" si="12"/>
        <v>石川　稚紘 (2)</v>
      </c>
      <c r="M290" s="131" t="str">
        <f t="shared" si="13"/>
        <v>01</v>
      </c>
      <c r="N290" s="131" t="str">
        <f t="shared" si="14"/>
        <v>Chihiro ISHIKAWA (01)</v>
      </c>
      <c r="O290" s="217" t="s">
        <v>7142</v>
      </c>
      <c r="Y290" s="130"/>
      <c r="Z290" s="130"/>
      <c r="AA290" s="130"/>
      <c r="AB290" s="130"/>
      <c r="AC290" s="142"/>
      <c r="AD290" s="130"/>
      <c r="AE290" s="130"/>
      <c r="AF290" s="130"/>
      <c r="AG290" s="130"/>
      <c r="AH290" s="130"/>
      <c r="AI290" s="130"/>
      <c r="AJ290" s="130"/>
      <c r="AK290" s="130"/>
      <c r="AL290" s="130"/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30"/>
      <c r="AY290" s="130"/>
    </row>
    <row r="291" spans="1:51" x14ac:dyDescent="0.15">
      <c r="A291" s="131">
        <v>295</v>
      </c>
      <c r="B291" s="129" t="s">
        <v>5226</v>
      </c>
      <c r="C291" s="129" t="s">
        <v>1036</v>
      </c>
      <c r="D291" s="129" t="s">
        <v>4125</v>
      </c>
      <c r="E291" s="129" t="s">
        <v>4126</v>
      </c>
      <c r="F291" s="129" t="s">
        <v>4127</v>
      </c>
      <c r="G291" s="131" t="s">
        <v>168</v>
      </c>
      <c r="H291" s="129" t="s">
        <v>14458</v>
      </c>
      <c r="I291" s="129" t="s">
        <v>4834</v>
      </c>
      <c r="J291" s="129" t="s">
        <v>4835</v>
      </c>
      <c r="K291" s="129" t="s">
        <v>5220</v>
      </c>
      <c r="L291" s="131" t="str">
        <f t="shared" si="12"/>
        <v>石田　淳人 (2)</v>
      </c>
      <c r="M291" s="131" t="str">
        <f t="shared" si="13"/>
        <v>01</v>
      </c>
      <c r="N291" s="131" t="str">
        <f t="shared" si="14"/>
        <v>Junto ISHIDA (01)</v>
      </c>
      <c r="O291" s="217" t="s">
        <v>7143</v>
      </c>
      <c r="Y291" s="130"/>
      <c r="Z291" s="130"/>
      <c r="AA291" s="130"/>
      <c r="AB291" s="130"/>
      <c r="AC291" s="142"/>
      <c r="AD291" s="130"/>
      <c r="AE291" s="130"/>
      <c r="AF291" s="130"/>
      <c r="AG291" s="130"/>
      <c r="AH291" s="130"/>
      <c r="AI291" s="130"/>
      <c r="AJ291" s="130"/>
      <c r="AK291" s="130"/>
      <c r="AL291" s="130"/>
      <c r="AM291" s="130"/>
      <c r="AN291" s="130"/>
      <c r="AO291" s="130"/>
      <c r="AP291" s="130"/>
      <c r="AQ291" s="130"/>
      <c r="AR291" s="130"/>
      <c r="AS291" s="130"/>
      <c r="AT291" s="130"/>
      <c r="AU291" s="130"/>
      <c r="AV291" s="130"/>
      <c r="AW291" s="130"/>
      <c r="AX291" s="130"/>
      <c r="AY291" s="130"/>
    </row>
    <row r="292" spans="1:51" x14ac:dyDescent="0.15">
      <c r="A292" s="131">
        <v>296</v>
      </c>
      <c r="B292" s="129" t="s">
        <v>5226</v>
      </c>
      <c r="C292" s="129" t="s">
        <v>1036</v>
      </c>
      <c r="D292" s="129" t="s">
        <v>4128</v>
      </c>
      <c r="E292" s="129" t="s">
        <v>4129</v>
      </c>
      <c r="F292" s="129" t="s">
        <v>4130</v>
      </c>
      <c r="G292" s="131" t="s">
        <v>168</v>
      </c>
      <c r="H292" s="129" t="s">
        <v>14468</v>
      </c>
      <c r="I292" s="129" t="s">
        <v>4836</v>
      </c>
      <c r="J292" s="129" t="s">
        <v>4837</v>
      </c>
      <c r="K292" s="129" t="s">
        <v>5220</v>
      </c>
      <c r="L292" s="131" t="str">
        <f t="shared" si="12"/>
        <v>市村　知弘 (2)</v>
      </c>
      <c r="M292" s="131" t="str">
        <f t="shared" si="13"/>
        <v>01</v>
      </c>
      <c r="N292" s="131" t="str">
        <f t="shared" si="14"/>
        <v>Tomohiro ICHIMURA (01)</v>
      </c>
      <c r="O292" s="217" t="s">
        <v>7144</v>
      </c>
      <c r="Y292" s="130"/>
      <c r="Z292" s="130"/>
      <c r="AA292" s="130"/>
      <c r="AB292" s="130"/>
      <c r="AC292" s="142"/>
      <c r="AD292" s="130"/>
      <c r="AE292" s="130"/>
      <c r="AF292" s="130"/>
      <c r="AG292" s="130"/>
      <c r="AH292" s="130"/>
      <c r="AI292" s="130"/>
      <c r="AJ292" s="130"/>
      <c r="AK292" s="130"/>
      <c r="AL292" s="130"/>
      <c r="AM292" s="130"/>
      <c r="AN292" s="130"/>
      <c r="AO292" s="130"/>
      <c r="AP292" s="130"/>
      <c r="AQ292" s="130"/>
      <c r="AR292" s="130"/>
      <c r="AS292" s="130"/>
      <c r="AT292" s="130"/>
      <c r="AU292" s="130"/>
      <c r="AV292" s="130"/>
      <c r="AW292" s="130"/>
      <c r="AX292" s="130"/>
      <c r="AY292" s="130"/>
    </row>
    <row r="293" spans="1:51" x14ac:dyDescent="0.15">
      <c r="A293" s="131">
        <v>297</v>
      </c>
      <c r="B293" s="129" t="s">
        <v>5226</v>
      </c>
      <c r="C293" s="129" t="s">
        <v>1036</v>
      </c>
      <c r="D293" s="129" t="s">
        <v>4131</v>
      </c>
      <c r="E293" s="129" t="s">
        <v>4132</v>
      </c>
      <c r="F293" s="129" t="s">
        <v>4133</v>
      </c>
      <c r="G293" s="131" t="s">
        <v>168</v>
      </c>
      <c r="H293" s="129" t="s">
        <v>14447</v>
      </c>
      <c r="I293" s="129" t="s">
        <v>4838</v>
      </c>
      <c r="J293" s="129" t="s">
        <v>4839</v>
      </c>
      <c r="K293" s="129" t="s">
        <v>5220</v>
      </c>
      <c r="L293" s="131" t="str">
        <f t="shared" si="12"/>
        <v>上田　巴瑠 (2)</v>
      </c>
      <c r="M293" s="131" t="str">
        <f t="shared" si="13"/>
        <v>01</v>
      </c>
      <c r="N293" s="131" t="str">
        <f t="shared" si="14"/>
        <v>Haru UEDA (01)</v>
      </c>
      <c r="O293" s="217" t="s">
        <v>7145</v>
      </c>
      <c r="Y293" s="130"/>
      <c r="Z293" s="130"/>
      <c r="AA293" s="130"/>
      <c r="AB293" s="130"/>
      <c r="AC293" s="142"/>
      <c r="AD293" s="130"/>
      <c r="AE293" s="130"/>
      <c r="AF293" s="130"/>
      <c r="AG293" s="130"/>
      <c r="AH293" s="130"/>
      <c r="AI293" s="130"/>
      <c r="AJ293" s="130"/>
      <c r="AK293" s="130"/>
      <c r="AL293" s="130"/>
      <c r="AM293" s="130"/>
      <c r="AN293" s="130"/>
      <c r="AO293" s="130"/>
      <c r="AP293" s="130"/>
      <c r="AQ293" s="130"/>
      <c r="AR293" s="130"/>
      <c r="AS293" s="130"/>
      <c r="AT293" s="130"/>
      <c r="AU293" s="130"/>
      <c r="AV293" s="130"/>
      <c r="AW293" s="130"/>
      <c r="AX293" s="130"/>
      <c r="AY293" s="130"/>
    </row>
    <row r="294" spans="1:51" x14ac:dyDescent="0.15">
      <c r="A294" s="131">
        <v>298</v>
      </c>
      <c r="B294" s="129" t="s">
        <v>5226</v>
      </c>
      <c r="C294" s="129" t="s">
        <v>1036</v>
      </c>
      <c r="D294" s="129" t="s">
        <v>4134</v>
      </c>
      <c r="E294" s="129" t="s">
        <v>4135</v>
      </c>
      <c r="F294" s="129" t="s">
        <v>4136</v>
      </c>
      <c r="G294" s="131" t="s">
        <v>168</v>
      </c>
      <c r="H294" s="129" t="s">
        <v>14454</v>
      </c>
      <c r="I294" s="129" t="s">
        <v>4840</v>
      </c>
      <c r="J294" s="129" t="s">
        <v>4841</v>
      </c>
      <c r="K294" s="129" t="s">
        <v>5220</v>
      </c>
      <c r="L294" s="131" t="str">
        <f t="shared" si="12"/>
        <v>上野　竜助 (2)</v>
      </c>
      <c r="M294" s="131" t="str">
        <f t="shared" si="13"/>
        <v>01</v>
      </c>
      <c r="N294" s="131" t="str">
        <f t="shared" si="14"/>
        <v>Ryusuke UENO (01)</v>
      </c>
      <c r="O294" s="217" t="s">
        <v>7146</v>
      </c>
      <c r="Y294" s="130"/>
      <c r="Z294" s="130"/>
      <c r="AA294" s="130"/>
      <c r="AB294" s="130"/>
      <c r="AC294" s="142"/>
      <c r="AD294" s="130"/>
      <c r="AE294" s="130"/>
      <c r="AF294" s="130"/>
      <c r="AG294" s="130"/>
      <c r="AH294" s="130"/>
      <c r="AI294" s="130"/>
      <c r="AJ294" s="130"/>
      <c r="AK294" s="130"/>
      <c r="AL294" s="130"/>
      <c r="AM294" s="130"/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/>
      <c r="AY294" s="130"/>
    </row>
    <row r="295" spans="1:51" x14ac:dyDescent="0.15">
      <c r="A295" s="131">
        <v>299</v>
      </c>
      <c r="B295" s="129" t="s">
        <v>5226</v>
      </c>
      <c r="C295" s="129" t="s">
        <v>1036</v>
      </c>
      <c r="D295" s="129" t="s">
        <v>4295</v>
      </c>
      <c r="E295" s="129" t="s">
        <v>4296</v>
      </c>
      <c r="F295" s="129" t="s">
        <v>4297</v>
      </c>
      <c r="G295" s="131" t="s">
        <v>168</v>
      </c>
      <c r="H295" s="129" t="s">
        <v>14466</v>
      </c>
      <c r="I295" s="129" t="s">
        <v>4945</v>
      </c>
      <c r="J295" s="129" t="s">
        <v>4946</v>
      </c>
      <c r="K295" s="129" t="s">
        <v>5220</v>
      </c>
      <c r="L295" s="131" t="str">
        <f t="shared" si="12"/>
        <v>内堀　拓哉 (2)</v>
      </c>
      <c r="M295" s="131" t="str">
        <f t="shared" si="13"/>
        <v>01</v>
      </c>
      <c r="N295" s="131" t="str">
        <f t="shared" si="14"/>
        <v>Takuya UCHIBORI (01)</v>
      </c>
      <c r="O295" s="217" t="s">
        <v>7147</v>
      </c>
      <c r="Y295" s="130"/>
      <c r="Z295" s="130"/>
      <c r="AA295" s="130"/>
      <c r="AB295" s="130"/>
      <c r="AC295" s="142"/>
      <c r="AD295" s="130"/>
      <c r="AE295" s="130"/>
      <c r="AF295" s="130"/>
      <c r="AG295" s="130"/>
      <c r="AH295" s="130"/>
      <c r="AI295" s="130"/>
      <c r="AJ295" s="130"/>
      <c r="AK295" s="130"/>
      <c r="AL295" s="130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</row>
    <row r="296" spans="1:51" x14ac:dyDescent="0.15">
      <c r="A296" s="131">
        <v>300</v>
      </c>
      <c r="B296" s="129" t="s">
        <v>5226</v>
      </c>
      <c r="C296" s="129" t="s">
        <v>1036</v>
      </c>
      <c r="D296" s="129" t="s">
        <v>4137</v>
      </c>
      <c r="E296" s="129" t="s">
        <v>4138</v>
      </c>
      <c r="F296" s="129" t="s">
        <v>2716</v>
      </c>
      <c r="G296" s="131" t="s">
        <v>168</v>
      </c>
      <c r="H296" s="129" t="s">
        <v>14466</v>
      </c>
      <c r="I296" s="129" t="s">
        <v>4842</v>
      </c>
      <c r="J296" s="129" t="s">
        <v>4843</v>
      </c>
      <c r="K296" s="129" t="s">
        <v>5220</v>
      </c>
      <c r="L296" s="131" t="str">
        <f t="shared" si="12"/>
        <v>小長谷　健登 (2)</v>
      </c>
      <c r="M296" s="131" t="str">
        <f t="shared" si="13"/>
        <v>01</v>
      </c>
      <c r="N296" s="131" t="str">
        <f t="shared" si="14"/>
        <v>Kento OBASE (01)</v>
      </c>
      <c r="O296" s="217" t="s">
        <v>7148</v>
      </c>
      <c r="Y296" s="130"/>
      <c r="Z296" s="130"/>
      <c r="AA296" s="130"/>
      <c r="AB296" s="130"/>
      <c r="AC296" s="142"/>
      <c r="AD296" s="130"/>
      <c r="AE296" s="130"/>
      <c r="AF296" s="130"/>
      <c r="AG296" s="130"/>
      <c r="AH296" s="130"/>
      <c r="AI296" s="130"/>
      <c r="AJ296" s="130"/>
      <c r="AK296" s="130"/>
      <c r="AL296" s="130"/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</row>
    <row r="297" spans="1:51" x14ac:dyDescent="0.15">
      <c r="A297" s="131">
        <v>301</v>
      </c>
      <c r="B297" s="129" t="s">
        <v>5226</v>
      </c>
      <c r="C297" s="129" t="s">
        <v>1036</v>
      </c>
      <c r="D297" s="129" t="s">
        <v>4139</v>
      </c>
      <c r="E297" s="129" t="s">
        <v>4140</v>
      </c>
      <c r="F297" s="129" t="s">
        <v>4130</v>
      </c>
      <c r="G297" s="131" t="s">
        <v>168</v>
      </c>
      <c r="H297" s="129" t="s">
        <v>11319</v>
      </c>
      <c r="I297" s="129" t="s">
        <v>4844</v>
      </c>
      <c r="J297" s="129" t="s">
        <v>12273</v>
      </c>
      <c r="K297" s="129" t="s">
        <v>5220</v>
      </c>
      <c r="L297" s="131" t="str">
        <f t="shared" si="12"/>
        <v>折田　晃清 (2)</v>
      </c>
      <c r="M297" s="131" t="str">
        <f t="shared" si="13"/>
        <v>01</v>
      </c>
      <c r="N297" s="131" t="str">
        <f t="shared" si="14"/>
        <v>Kosei ORITA (01)</v>
      </c>
      <c r="O297" s="217" t="s">
        <v>7149</v>
      </c>
      <c r="Y297" s="130"/>
      <c r="Z297" s="130"/>
      <c r="AA297" s="130"/>
      <c r="AB297" s="130"/>
      <c r="AC297" s="142"/>
      <c r="AD297" s="130"/>
      <c r="AE297" s="130"/>
      <c r="AF297" s="130"/>
      <c r="AG297" s="130"/>
      <c r="AH297" s="130"/>
      <c r="AI297" s="130"/>
      <c r="AJ297" s="130"/>
      <c r="AK297" s="130"/>
      <c r="AL297" s="130"/>
      <c r="AM297" s="130"/>
      <c r="AN297" s="130"/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30"/>
      <c r="AY297" s="130"/>
    </row>
    <row r="298" spans="1:51" x14ac:dyDescent="0.15">
      <c r="A298" s="131">
        <v>302</v>
      </c>
      <c r="B298" s="129" t="s">
        <v>5226</v>
      </c>
      <c r="C298" s="129" t="s">
        <v>1036</v>
      </c>
      <c r="D298" s="129" t="s">
        <v>4144</v>
      </c>
      <c r="E298" s="129" t="s">
        <v>4145</v>
      </c>
      <c r="F298" s="129" t="s">
        <v>3704</v>
      </c>
      <c r="G298" s="131" t="s">
        <v>168</v>
      </c>
      <c r="H298" s="129" t="s">
        <v>14458</v>
      </c>
      <c r="I298" s="129" t="s">
        <v>4845</v>
      </c>
      <c r="J298" s="129" t="s">
        <v>4846</v>
      </c>
      <c r="K298" s="129" t="s">
        <v>5220</v>
      </c>
      <c r="L298" s="131" t="str">
        <f t="shared" si="12"/>
        <v>亀井　遼平 (2)</v>
      </c>
      <c r="M298" s="131" t="str">
        <f t="shared" si="13"/>
        <v>01</v>
      </c>
      <c r="N298" s="131" t="str">
        <f t="shared" si="14"/>
        <v>Ryohei KAMEI (01)</v>
      </c>
      <c r="O298" s="217" t="s">
        <v>7150</v>
      </c>
      <c r="Y298" s="130"/>
      <c r="Z298" s="130"/>
      <c r="AA298" s="130"/>
      <c r="AB298" s="130"/>
      <c r="AC298" s="142"/>
      <c r="AD298" s="130"/>
      <c r="AE298" s="130"/>
      <c r="AF298" s="130"/>
      <c r="AG298" s="130"/>
      <c r="AH298" s="130"/>
      <c r="AI298" s="130"/>
      <c r="AJ298" s="130"/>
      <c r="AK298" s="130"/>
      <c r="AL298" s="130"/>
      <c r="AM298" s="130"/>
      <c r="AN298" s="130"/>
      <c r="AO298" s="130"/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</row>
    <row r="299" spans="1:51" x14ac:dyDescent="0.15">
      <c r="A299" s="131">
        <v>303</v>
      </c>
      <c r="B299" s="129" t="s">
        <v>5226</v>
      </c>
      <c r="C299" s="129" t="s">
        <v>1036</v>
      </c>
      <c r="D299" s="129" t="s">
        <v>4146</v>
      </c>
      <c r="E299" s="129" t="s">
        <v>4147</v>
      </c>
      <c r="F299" s="129" t="s">
        <v>4148</v>
      </c>
      <c r="G299" s="131" t="s">
        <v>168</v>
      </c>
      <c r="H299" s="129" t="s">
        <v>14466</v>
      </c>
      <c r="I299" s="129" t="s">
        <v>4847</v>
      </c>
      <c r="J299" s="129" t="s">
        <v>12319</v>
      </c>
      <c r="K299" s="129" t="s">
        <v>5220</v>
      </c>
      <c r="L299" s="131" t="str">
        <f t="shared" si="12"/>
        <v>亀石　明信 (2)</v>
      </c>
      <c r="M299" s="131" t="str">
        <f t="shared" si="13"/>
        <v>02</v>
      </c>
      <c r="N299" s="131" t="str">
        <f t="shared" si="14"/>
        <v>Akinobu KAMEISHI (02)</v>
      </c>
      <c r="O299" s="217" t="s">
        <v>7151</v>
      </c>
      <c r="Y299" s="130"/>
      <c r="Z299" s="130"/>
      <c r="AA299" s="130"/>
      <c r="AB299" s="130"/>
      <c r="AC299" s="142"/>
      <c r="AD299" s="130"/>
      <c r="AE299" s="130"/>
      <c r="AF299" s="130"/>
      <c r="AG299" s="130"/>
      <c r="AH299" s="130"/>
      <c r="AI299" s="130"/>
      <c r="AJ299" s="130"/>
      <c r="AK299" s="130"/>
      <c r="AL299" s="130"/>
      <c r="AM299" s="130"/>
      <c r="AN299" s="130"/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30"/>
      <c r="AY299" s="130"/>
    </row>
    <row r="300" spans="1:51" x14ac:dyDescent="0.15">
      <c r="A300" s="131">
        <v>304</v>
      </c>
      <c r="B300" s="129" t="s">
        <v>5226</v>
      </c>
      <c r="C300" s="129" t="s">
        <v>1036</v>
      </c>
      <c r="D300" s="129" t="s">
        <v>9645</v>
      </c>
      <c r="E300" s="129" t="s">
        <v>4149</v>
      </c>
      <c r="F300" s="129" t="s">
        <v>4150</v>
      </c>
      <c r="G300" s="131" t="s">
        <v>168</v>
      </c>
      <c r="H300" s="129" t="s">
        <v>14466</v>
      </c>
      <c r="I300" s="129" t="s">
        <v>4848</v>
      </c>
      <c r="J300" s="129" t="s">
        <v>4873</v>
      </c>
      <c r="K300" s="129" t="s">
        <v>5220</v>
      </c>
      <c r="L300" s="131" t="str">
        <f t="shared" si="12"/>
        <v>川北　脩斗 (2)</v>
      </c>
      <c r="M300" s="131" t="str">
        <f t="shared" si="13"/>
        <v>02</v>
      </c>
      <c r="N300" s="131" t="str">
        <f t="shared" si="14"/>
        <v>Shuto KAWAKITA (02)</v>
      </c>
      <c r="O300" s="217" t="s">
        <v>7152</v>
      </c>
      <c r="Y300" s="130"/>
      <c r="Z300" s="130"/>
      <c r="AA300" s="130"/>
      <c r="AB300" s="130"/>
      <c r="AC300" s="142"/>
      <c r="AD300" s="130"/>
      <c r="AE300" s="130"/>
      <c r="AF300" s="130"/>
      <c r="AG300" s="130"/>
      <c r="AH300" s="130"/>
      <c r="AI300" s="130"/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30"/>
      <c r="AV300" s="130"/>
      <c r="AW300" s="130"/>
      <c r="AX300" s="130"/>
      <c r="AY300" s="130"/>
    </row>
    <row r="301" spans="1:51" x14ac:dyDescent="0.15">
      <c r="A301" s="131">
        <v>305</v>
      </c>
      <c r="B301" s="129" t="s">
        <v>5226</v>
      </c>
      <c r="C301" s="129" t="s">
        <v>1036</v>
      </c>
      <c r="D301" s="129" t="s">
        <v>4151</v>
      </c>
      <c r="E301" s="129" t="s">
        <v>4152</v>
      </c>
      <c r="F301" s="129" t="s">
        <v>4118</v>
      </c>
      <c r="G301" s="131" t="s">
        <v>168</v>
      </c>
      <c r="H301" s="129" t="s">
        <v>14466</v>
      </c>
      <c r="I301" s="129" t="s">
        <v>4849</v>
      </c>
      <c r="J301" s="129" t="s">
        <v>12320</v>
      </c>
      <c r="K301" s="129" t="s">
        <v>5220</v>
      </c>
      <c r="L301" s="131" t="str">
        <f t="shared" si="12"/>
        <v>木村　蒔月 (2)</v>
      </c>
      <c r="M301" s="131" t="str">
        <f t="shared" si="13"/>
        <v>01</v>
      </c>
      <c r="N301" s="131" t="str">
        <f t="shared" si="14"/>
        <v>Shizuki KIMURA (01)</v>
      </c>
      <c r="O301" s="217" t="s">
        <v>7153</v>
      </c>
      <c r="Y301" s="130"/>
      <c r="Z301" s="130"/>
      <c r="AA301" s="130"/>
      <c r="AB301" s="130"/>
      <c r="AC301" s="142"/>
      <c r="AD301" s="130"/>
      <c r="AE301" s="130"/>
      <c r="AF301" s="130"/>
      <c r="AG301" s="130"/>
      <c r="AH301" s="130"/>
      <c r="AI301" s="130"/>
      <c r="AJ301" s="130"/>
      <c r="AK301" s="130"/>
      <c r="AL301" s="130"/>
      <c r="AM301" s="130"/>
      <c r="AN301" s="130"/>
      <c r="AO301" s="130"/>
      <c r="AP301" s="130"/>
      <c r="AQ301" s="130"/>
      <c r="AR301" s="130"/>
      <c r="AS301" s="130"/>
      <c r="AT301" s="130"/>
      <c r="AU301" s="130"/>
      <c r="AV301" s="130"/>
      <c r="AW301" s="130"/>
      <c r="AX301" s="130"/>
      <c r="AY301" s="130"/>
    </row>
    <row r="302" spans="1:51" x14ac:dyDescent="0.15">
      <c r="A302" s="131">
        <v>306</v>
      </c>
      <c r="B302" s="129" t="s">
        <v>5226</v>
      </c>
      <c r="C302" s="129" t="s">
        <v>1036</v>
      </c>
      <c r="D302" s="129" t="s">
        <v>4153</v>
      </c>
      <c r="E302" s="129" t="s">
        <v>4154</v>
      </c>
      <c r="F302" s="129" t="s">
        <v>2237</v>
      </c>
      <c r="G302" s="131" t="s">
        <v>168</v>
      </c>
      <c r="H302" s="129" t="s">
        <v>11319</v>
      </c>
      <c r="I302" s="129" t="s">
        <v>4850</v>
      </c>
      <c r="J302" s="129" t="s">
        <v>4851</v>
      </c>
      <c r="K302" s="129" t="s">
        <v>5220</v>
      </c>
      <c r="L302" s="131" t="str">
        <f t="shared" si="12"/>
        <v>清原　彰人 (2)</v>
      </c>
      <c r="M302" s="131" t="str">
        <f t="shared" si="13"/>
        <v>01</v>
      </c>
      <c r="N302" s="131" t="str">
        <f t="shared" si="14"/>
        <v>Akito KIYOHARA (01)</v>
      </c>
      <c r="O302" s="217" t="s">
        <v>7154</v>
      </c>
      <c r="Y302" s="130"/>
      <c r="Z302" s="130"/>
      <c r="AA302" s="130"/>
      <c r="AB302" s="130"/>
      <c r="AC302" s="142"/>
      <c r="AD302" s="130"/>
      <c r="AE302" s="130"/>
      <c r="AF302" s="130"/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</row>
    <row r="303" spans="1:51" x14ac:dyDescent="0.15">
      <c r="A303" s="131">
        <v>307</v>
      </c>
      <c r="B303" s="129" t="s">
        <v>5226</v>
      </c>
      <c r="C303" s="129" t="s">
        <v>1036</v>
      </c>
      <c r="D303" s="129" t="s">
        <v>4155</v>
      </c>
      <c r="E303" s="129" t="s">
        <v>4156</v>
      </c>
      <c r="F303" s="129" t="s">
        <v>2219</v>
      </c>
      <c r="G303" s="131" t="s">
        <v>168</v>
      </c>
      <c r="H303" s="129" t="s">
        <v>14454</v>
      </c>
      <c r="I303" s="129" t="s">
        <v>4852</v>
      </c>
      <c r="J303" s="129" t="s">
        <v>4853</v>
      </c>
      <c r="K303" s="129" t="s">
        <v>5220</v>
      </c>
      <c r="L303" s="131" t="str">
        <f t="shared" si="12"/>
        <v>小谷　陸 (2)</v>
      </c>
      <c r="M303" s="131" t="str">
        <f t="shared" si="13"/>
        <v>01</v>
      </c>
      <c r="N303" s="131" t="str">
        <f t="shared" si="14"/>
        <v>Riku KOTANI (01)</v>
      </c>
      <c r="O303" s="217" t="s">
        <v>7155</v>
      </c>
      <c r="Y303" s="130"/>
      <c r="Z303" s="130"/>
      <c r="AA303" s="130"/>
      <c r="AB303" s="130"/>
      <c r="AC303" s="142"/>
      <c r="AD303" s="130"/>
      <c r="AE303" s="130"/>
      <c r="AF303" s="130"/>
      <c r="AG303" s="130"/>
      <c r="AH303" s="130"/>
      <c r="AI303" s="130"/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</row>
    <row r="304" spans="1:51" x14ac:dyDescent="0.15">
      <c r="A304" s="131">
        <v>308</v>
      </c>
      <c r="B304" s="129" t="s">
        <v>5226</v>
      </c>
      <c r="C304" s="129" t="s">
        <v>1036</v>
      </c>
      <c r="D304" s="129" t="s">
        <v>4157</v>
      </c>
      <c r="E304" s="129" t="s">
        <v>4158</v>
      </c>
      <c r="F304" s="129" t="s">
        <v>4303</v>
      </c>
      <c r="G304" s="131" t="s">
        <v>168</v>
      </c>
      <c r="H304" s="129" t="s">
        <v>14466</v>
      </c>
      <c r="I304" s="129" t="s">
        <v>4854</v>
      </c>
      <c r="J304" s="129" t="s">
        <v>4855</v>
      </c>
      <c r="K304" s="129" t="s">
        <v>5220</v>
      </c>
      <c r="L304" s="131" t="str">
        <f t="shared" si="12"/>
        <v>阪上　魁伸 (2)</v>
      </c>
      <c r="M304" s="131" t="str">
        <f t="shared" si="13"/>
        <v>02</v>
      </c>
      <c r="N304" s="131" t="str">
        <f t="shared" si="14"/>
        <v>Kaino SAKAGAMI (02)</v>
      </c>
      <c r="O304" s="217" t="s">
        <v>7156</v>
      </c>
      <c r="Y304" s="130"/>
      <c r="Z304" s="130"/>
      <c r="AA304" s="130"/>
      <c r="AB304" s="130"/>
      <c r="AC304" s="142"/>
      <c r="AD304" s="130"/>
      <c r="AE304" s="130"/>
      <c r="AF304" s="130"/>
      <c r="AG304" s="130"/>
      <c r="AH304" s="130"/>
      <c r="AI304" s="130"/>
      <c r="AJ304" s="130"/>
      <c r="AK304" s="130"/>
      <c r="AL304" s="130"/>
      <c r="AM304" s="130"/>
      <c r="AN304" s="130"/>
      <c r="AO304" s="130"/>
      <c r="AP304" s="130"/>
      <c r="AQ304" s="130"/>
      <c r="AR304" s="130"/>
      <c r="AS304" s="130"/>
      <c r="AT304" s="130"/>
      <c r="AU304" s="130"/>
      <c r="AV304" s="130"/>
      <c r="AW304" s="130"/>
      <c r="AX304" s="130"/>
      <c r="AY304" s="130"/>
    </row>
    <row r="305" spans="1:51" x14ac:dyDescent="0.15">
      <c r="A305" s="131">
        <v>309</v>
      </c>
      <c r="B305" s="129" t="s">
        <v>5226</v>
      </c>
      <c r="C305" s="129" t="s">
        <v>1036</v>
      </c>
      <c r="D305" s="129" t="s">
        <v>4160</v>
      </c>
      <c r="E305" s="129" t="s">
        <v>4161</v>
      </c>
      <c r="F305" s="129" t="s">
        <v>4162</v>
      </c>
      <c r="G305" s="131" t="s">
        <v>168</v>
      </c>
      <c r="H305" s="129" t="s">
        <v>14454</v>
      </c>
      <c r="I305" s="129" t="s">
        <v>4856</v>
      </c>
      <c r="J305" s="129" t="s">
        <v>4857</v>
      </c>
      <c r="K305" s="129" t="s">
        <v>5220</v>
      </c>
      <c r="L305" s="131" t="str">
        <f t="shared" si="12"/>
        <v>佐藤　蒼志 (2)</v>
      </c>
      <c r="M305" s="131" t="str">
        <f t="shared" si="13"/>
        <v>01</v>
      </c>
      <c r="N305" s="131" t="str">
        <f t="shared" si="14"/>
        <v>Soshi SATO (01)</v>
      </c>
      <c r="O305" s="217" t="s">
        <v>7157</v>
      </c>
      <c r="Y305" s="130"/>
      <c r="Z305" s="130"/>
      <c r="AA305" s="130"/>
      <c r="AB305" s="130"/>
      <c r="AC305" s="142"/>
      <c r="AD305" s="130"/>
      <c r="AE305" s="130"/>
      <c r="AF305" s="130"/>
      <c r="AG305" s="130"/>
      <c r="AH305" s="130"/>
      <c r="AI305" s="130"/>
      <c r="AJ305" s="130"/>
      <c r="AK305" s="130"/>
      <c r="AL305" s="130"/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30"/>
      <c r="AY305" s="130"/>
    </row>
    <row r="306" spans="1:51" x14ac:dyDescent="0.15">
      <c r="A306" s="131">
        <v>310</v>
      </c>
      <c r="B306" s="129" t="s">
        <v>5226</v>
      </c>
      <c r="C306" s="129" t="s">
        <v>1036</v>
      </c>
      <c r="D306" s="129" t="s">
        <v>4298</v>
      </c>
      <c r="E306" s="129" t="s">
        <v>4299</v>
      </c>
      <c r="F306" s="129" t="s">
        <v>1297</v>
      </c>
      <c r="G306" s="131" t="s">
        <v>168</v>
      </c>
      <c r="H306" s="129" t="s">
        <v>14466</v>
      </c>
      <c r="I306" s="129" t="s">
        <v>4947</v>
      </c>
      <c r="J306" s="129" t="s">
        <v>4810</v>
      </c>
      <c r="K306" s="129" t="s">
        <v>5220</v>
      </c>
      <c r="L306" s="131" t="str">
        <f t="shared" si="12"/>
        <v>嶋本　凱斗 (2)</v>
      </c>
      <c r="M306" s="131" t="str">
        <f t="shared" si="13"/>
        <v>01</v>
      </c>
      <c r="N306" s="131" t="str">
        <f t="shared" si="14"/>
        <v>Kaito SHIMAMOTO (01)</v>
      </c>
      <c r="O306" s="217" t="s">
        <v>7158</v>
      </c>
      <c r="Y306" s="130"/>
      <c r="Z306" s="130"/>
      <c r="AA306" s="130"/>
      <c r="AB306" s="130"/>
      <c r="AC306" s="142"/>
      <c r="AD306" s="130"/>
      <c r="AE306" s="130"/>
      <c r="AF306" s="130"/>
      <c r="AG306" s="130"/>
      <c r="AH306" s="130"/>
      <c r="AI306" s="130"/>
      <c r="AJ306" s="130"/>
      <c r="AK306" s="130"/>
      <c r="AL306" s="130"/>
      <c r="AM306" s="130"/>
      <c r="AN306" s="130"/>
      <c r="AO306" s="130"/>
      <c r="AP306" s="130"/>
      <c r="AQ306" s="130"/>
      <c r="AR306" s="130"/>
      <c r="AS306" s="130"/>
      <c r="AT306" s="130"/>
      <c r="AU306" s="130"/>
      <c r="AV306" s="130"/>
      <c r="AW306" s="130"/>
      <c r="AX306" s="130"/>
      <c r="AY306" s="130"/>
    </row>
    <row r="307" spans="1:51" x14ac:dyDescent="0.15">
      <c r="A307" s="131">
        <v>311</v>
      </c>
      <c r="B307" s="129" t="s">
        <v>5226</v>
      </c>
      <c r="C307" s="129" t="s">
        <v>1036</v>
      </c>
      <c r="D307" s="129" t="s">
        <v>4163</v>
      </c>
      <c r="E307" s="129" t="s">
        <v>4164</v>
      </c>
      <c r="F307" s="129" t="s">
        <v>4165</v>
      </c>
      <c r="G307" s="131" t="s">
        <v>168</v>
      </c>
      <c r="H307" s="129" t="s">
        <v>14468</v>
      </c>
      <c r="I307" s="129" t="s">
        <v>4858</v>
      </c>
      <c r="J307" s="129" t="s">
        <v>4810</v>
      </c>
      <c r="K307" s="129" t="s">
        <v>5220</v>
      </c>
      <c r="L307" s="131" t="str">
        <f t="shared" si="12"/>
        <v>清水　海斗 (2)</v>
      </c>
      <c r="M307" s="131" t="str">
        <f t="shared" si="13"/>
        <v>02</v>
      </c>
      <c r="N307" s="131" t="str">
        <f t="shared" si="14"/>
        <v>Kaito SHIMIZU (02)</v>
      </c>
      <c r="O307" s="217" t="s">
        <v>7159</v>
      </c>
      <c r="Y307" s="130"/>
      <c r="Z307" s="130"/>
      <c r="AA307" s="130"/>
      <c r="AB307" s="130"/>
      <c r="AC307" s="142"/>
      <c r="AD307" s="130"/>
      <c r="AE307" s="130"/>
      <c r="AF307" s="130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  <c r="AY307" s="130"/>
    </row>
    <row r="308" spans="1:51" x14ac:dyDescent="0.15">
      <c r="A308" s="131">
        <v>312</v>
      </c>
      <c r="B308" s="129" t="s">
        <v>5226</v>
      </c>
      <c r="C308" s="129" t="s">
        <v>1036</v>
      </c>
      <c r="D308" s="129" t="s">
        <v>4166</v>
      </c>
      <c r="E308" s="129" t="s">
        <v>4167</v>
      </c>
      <c r="F308" s="129" t="s">
        <v>3803</v>
      </c>
      <c r="G308" s="131" t="s">
        <v>168</v>
      </c>
      <c r="H308" s="129" t="s">
        <v>14448</v>
      </c>
      <c r="I308" s="129" t="s">
        <v>4858</v>
      </c>
      <c r="J308" s="129" t="s">
        <v>5127</v>
      </c>
      <c r="K308" s="129" t="s">
        <v>5220</v>
      </c>
      <c r="L308" s="131" t="str">
        <f t="shared" si="12"/>
        <v>清水　翔暉 (2)</v>
      </c>
      <c r="M308" s="131" t="str">
        <f t="shared" si="13"/>
        <v>01</v>
      </c>
      <c r="N308" s="131" t="str">
        <f t="shared" si="14"/>
        <v>Shoki SHIMIZU (01)</v>
      </c>
      <c r="O308" s="217" t="s">
        <v>7160</v>
      </c>
      <c r="Y308" s="130"/>
      <c r="Z308" s="130"/>
      <c r="AA308" s="130"/>
      <c r="AB308" s="130"/>
      <c r="AC308" s="142"/>
      <c r="AD308" s="130"/>
      <c r="AE308" s="130"/>
      <c r="AF308" s="130"/>
      <c r="AG308" s="130"/>
      <c r="AH308" s="130"/>
      <c r="AI308" s="130"/>
      <c r="AJ308" s="130"/>
      <c r="AK308" s="130"/>
      <c r="AL308" s="130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/>
      <c r="AY308" s="130"/>
    </row>
    <row r="309" spans="1:51" x14ac:dyDescent="0.15">
      <c r="A309" s="131">
        <v>313</v>
      </c>
      <c r="B309" s="129" t="s">
        <v>5226</v>
      </c>
      <c r="C309" s="129" t="s">
        <v>1036</v>
      </c>
      <c r="D309" s="129" t="s">
        <v>4168</v>
      </c>
      <c r="E309" s="129" t="s">
        <v>4169</v>
      </c>
      <c r="F309" s="129" t="s">
        <v>4118</v>
      </c>
      <c r="G309" s="131" t="s">
        <v>168</v>
      </c>
      <c r="H309" s="129" t="s">
        <v>14447</v>
      </c>
      <c r="I309" s="129" t="s">
        <v>4859</v>
      </c>
      <c r="J309" s="129" t="s">
        <v>4860</v>
      </c>
      <c r="K309" s="129" t="s">
        <v>5220</v>
      </c>
      <c r="L309" s="131" t="str">
        <f t="shared" si="12"/>
        <v>白川　毅 (2)</v>
      </c>
      <c r="M309" s="131" t="str">
        <f t="shared" si="13"/>
        <v>01</v>
      </c>
      <c r="N309" s="131" t="str">
        <f t="shared" si="14"/>
        <v>Tsuyoshi SHIRAKAWA (01)</v>
      </c>
      <c r="O309" s="217" t="s">
        <v>7161</v>
      </c>
      <c r="Y309" s="130"/>
      <c r="Z309" s="130"/>
      <c r="AA309" s="130"/>
      <c r="AB309" s="130"/>
      <c r="AC309" s="142"/>
      <c r="AD309" s="130"/>
      <c r="AE309" s="130"/>
      <c r="AF309" s="130"/>
      <c r="AG309" s="130"/>
      <c r="AH309" s="130"/>
      <c r="AI309" s="130"/>
      <c r="AJ309" s="130"/>
      <c r="AK309" s="130"/>
      <c r="AL309" s="130"/>
      <c r="AM309" s="130"/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</row>
    <row r="310" spans="1:51" x14ac:dyDescent="0.15">
      <c r="A310" s="131">
        <v>314</v>
      </c>
      <c r="B310" s="129" t="s">
        <v>5226</v>
      </c>
      <c r="C310" s="129" t="s">
        <v>1036</v>
      </c>
      <c r="D310" s="129" t="s">
        <v>4170</v>
      </c>
      <c r="E310" s="129" t="s">
        <v>4171</v>
      </c>
      <c r="F310" s="129" t="s">
        <v>4172</v>
      </c>
      <c r="G310" s="131" t="s">
        <v>168</v>
      </c>
      <c r="H310" s="129" t="s">
        <v>14468</v>
      </c>
      <c r="I310" s="129" t="s">
        <v>4861</v>
      </c>
      <c r="J310" s="129" t="s">
        <v>4862</v>
      </c>
      <c r="K310" s="129" t="s">
        <v>5220</v>
      </c>
      <c r="L310" s="131" t="str">
        <f t="shared" si="12"/>
        <v>杉信　光 (2)</v>
      </c>
      <c r="M310" s="131" t="str">
        <f t="shared" si="13"/>
        <v>02</v>
      </c>
      <c r="N310" s="131" t="str">
        <f t="shared" si="14"/>
        <v>Hikaru SUGINOBU (02)</v>
      </c>
      <c r="O310" s="217" t="s">
        <v>7162</v>
      </c>
      <c r="Y310" s="130"/>
      <c r="Z310" s="130"/>
      <c r="AA310" s="130"/>
      <c r="AB310" s="130"/>
      <c r="AC310" s="142"/>
      <c r="AD310" s="130"/>
      <c r="AE310" s="130"/>
      <c r="AF310" s="130"/>
      <c r="AG310" s="130"/>
      <c r="AH310" s="130"/>
      <c r="AI310" s="130"/>
      <c r="AJ310" s="130"/>
      <c r="AK310" s="130"/>
      <c r="AL310" s="130"/>
      <c r="AM310" s="130"/>
      <c r="AN310" s="130"/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30"/>
      <c r="AY310" s="130"/>
    </row>
    <row r="311" spans="1:51" x14ac:dyDescent="0.15">
      <c r="A311" s="131">
        <v>315</v>
      </c>
      <c r="B311" s="129" t="s">
        <v>5226</v>
      </c>
      <c r="C311" s="129" t="s">
        <v>1036</v>
      </c>
      <c r="D311" s="129" t="s">
        <v>9646</v>
      </c>
      <c r="E311" s="129" t="s">
        <v>4300</v>
      </c>
      <c r="F311" s="129" t="s">
        <v>4301</v>
      </c>
      <c r="G311" s="131" t="s">
        <v>168</v>
      </c>
      <c r="H311" s="129" t="s">
        <v>14466</v>
      </c>
      <c r="I311" s="129" t="s">
        <v>11453</v>
      </c>
      <c r="J311" s="129" t="s">
        <v>4950</v>
      </c>
      <c r="K311" s="129" t="s">
        <v>5220</v>
      </c>
      <c r="L311" s="131" t="str">
        <f t="shared" si="12"/>
        <v>田口 龍 (2)</v>
      </c>
      <c r="M311" s="131" t="str">
        <f t="shared" si="13"/>
        <v>02</v>
      </c>
      <c r="N311" s="131" t="str">
        <f t="shared" si="14"/>
        <v>Ron TAGUCHI (02)</v>
      </c>
      <c r="O311" s="217" t="s">
        <v>7163</v>
      </c>
      <c r="Y311" s="130"/>
      <c r="Z311" s="130"/>
      <c r="AA311" s="130"/>
      <c r="AB311" s="130"/>
      <c r="AC311" s="142"/>
      <c r="AD311" s="130"/>
      <c r="AE311" s="130"/>
      <c r="AF311" s="130"/>
      <c r="AG311" s="130"/>
      <c r="AH311" s="130"/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/>
      <c r="AS311" s="130"/>
      <c r="AT311" s="130"/>
      <c r="AU311" s="130"/>
      <c r="AV311" s="130"/>
      <c r="AW311" s="130"/>
      <c r="AX311" s="130"/>
      <c r="AY311" s="130"/>
    </row>
    <row r="312" spans="1:51" x14ac:dyDescent="0.15">
      <c r="A312" s="131">
        <v>316</v>
      </c>
      <c r="B312" s="129" t="s">
        <v>5226</v>
      </c>
      <c r="C312" s="129" t="s">
        <v>1036</v>
      </c>
      <c r="D312" s="129" t="s">
        <v>4173</v>
      </c>
      <c r="E312" s="129" t="s">
        <v>4174</v>
      </c>
      <c r="F312" s="129" t="s">
        <v>4175</v>
      </c>
      <c r="G312" s="131" t="s">
        <v>168</v>
      </c>
      <c r="H312" s="129" t="s">
        <v>14471</v>
      </c>
      <c r="I312" s="129" t="s">
        <v>4863</v>
      </c>
      <c r="J312" s="129" t="s">
        <v>4864</v>
      </c>
      <c r="K312" s="129" t="s">
        <v>5220</v>
      </c>
      <c r="L312" s="131" t="str">
        <f t="shared" si="12"/>
        <v>竹谷　幸希也 (2)</v>
      </c>
      <c r="M312" s="131" t="str">
        <f t="shared" si="13"/>
        <v>01</v>
      </c>
      <c r="N312" s="131" t="str">
        <f t="shared" si="14"/>
        <v>Yukiya TAKETANI (01)</v>
      </c>
      <c r="O312" s="217" t="s">
        <v>7164</v>
      </c>
      <c r="Y312" s="130"/>
      <c r="Z312" s="130"/>
      <c r="AA312" s="130"/>
      <c r="AB312" s="130"/>
      <c r="AC312" s="142"/>
      <c r="AD312" s="130"/>
      <c r="AE312" s="130"/>
      <c r="AF312" s="130"/>
      <c r="AG312" s="130"/>
      <c r="AH312" s="130"/>
      <c r="AI312" s="130"/>
      <c r="AJ312" s="130"/>
      <c r="AK312" s="130"/>
      <c r="AL312" s="130"/>
      <c r="AM312" s="130"/>
      <c r="AN312" s="130"/>
      <c r="AO312" s="130"/>
      <c r="AP312" s="130"/>
      <c r="AQ312" s="130"/>
      <c r="AR312" s="130"/>
      <c r="AS312" s="130"/>
      <c r="AT312" s="130"/>
      <c r="AU312" s="130"/>
      <c r="AV312" s="130"/>
      <c r="AW312" s="130"/>
      <c r="AX312" s="130"/>
      <c r="AY312" s="130"/>
    </row>
    <row r="313" spans="1:51" x14ac:dyDescent="0.15">
      <c r="A313" s="131">
        <v>317</v>
      </c>
      <c r="B313" s="129" t="s">
        <v>5226</v>
      </c>
      <c r="C313" s="129" t="s">
        <v>1036</v>
      </c>
      <c r="D313" s="129" t="s">
        <v>4176</v>
      </c>
      <c r="E313" s="129" t="s">
        <v>4177</v>
      </c>
      <c r="F313" s="129" t="s">
        <v>4178</v>
      </c>
      <c r="G313" s="131" t="s">
        <v>168</v>
      </c>
      <c r="H313" s="129" t="s">
        <v>14466</v>
      </c>
      <c r="I313" s="129" t="s">
        <v>4865</v>
      </c>
      <c r="J313" s="129" t="s">
        <v>4866</v>
      </c>
      <c r="K313" s="129" t="s">
        <v>5220</v>
      </c>
      <c r="L313" s="131" t="str">
        <f t="shared" si="12"/>
        <v>田中　敦之 (2)</v>
      </c>
      <c r="M313" s="131" t="str">
        <f t="shared" si="13"/>
        <v>01</v>
      </c>
      <c r="N313" s="131" t="str">
        <f t="shared" si="14"/>
        <v>Atsushi TANAKA (01)</v>
      </c>
      <c r="O313" s="217" t="s">
        <v>7165</v>
      </c>
      <c r="Y313" s="130"/>
      <c r="Z313" s="130"/>
      <c r="AA313" s="130"/>
      <c r="AB313" s="130"/>
      <c r="AC313" s="142"/>
      <c r="AD313" s="130"/>
      <c r="AE313" s="130"/>
      <c r="AF313" s="130"/>
      <c r="AG313" s="130"/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/>
    </row>
    <row r="314" spans="1:51" x14ac:dyDescent="0.15">
      <c r="A314" s="131">
        <v>318</v>
      </c>
      <c r="B314" s="129" t="s">
        <v>5226</v>
      </c>
      <c r="C314" s="129" t="s">
        <v>1036</v>
      </c>
      <c r="D314" s="129" t="s">
        <v>4179</v>
      </c>
      <c r="E314" s="129" t="s">
        <v>4180</v>
      </c>
      <c r="F314" s="129" t="s">
        <v>4181</v>
      </c>
      <c r="G314" s="131" t="s">
        <v>168</v>
      </c>
      <c r="H314" s="129" t="s">
        <v>14466</v>
      </c>
      <c r="I314" s="129" t="s">
        <v>4865</v>
      </c>
      <c r="J314" s="129" t="s">
        <v>4867</v>
      </c>
      <c r="K314" s="129" t="s">
        <v>5220</v>
      </c>
      <c r="L314" s="131" t="str">
        <f t="shared" si="12"/>
        <v>田中　健太郎 (2)</v>
      </c>
      <c r="M314" s="131" t="str">
        <f t="shared" si="13"/>
        <v>01</v>
      </c>
      <c r="N314" s="131" t="str">
        <f t="shared" si="14"/>
        <v>Kentaro TANAKA (01)</v>
      </c>
      <c r="O314" s="217" t="s">
        <v>7166</v>
      </c>
      <c r="Y314" s="130"/>
      <c r="Z314" s="130"/>
      <c r="AA314" s="130"/>
      <c r="AB314" s="130"/>
      <c r="AC314" s="142"/>
      <c r="AD314" s="244"/>
      <c r="AE314" s="130"/>
      <c r="AF314" s="130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</row>
    <row r="315" spans="1:51" x14ac:dyDescent="0.15">
      <c r="A315" s="131">
        <v>319</v>
      </c>
      <c r="B315" s="129" t="s">
        <v>5226</v>
      </c>
      <c r="C315" s="129" t="s">
        <v>1036</v>
      </c>
      <c r="D315" s="129" t="s">
        <v>603</v>
      </c>
      <c r="E315" s="129" t="s">
        <v>604</v>
      </c>
      <c r="F315" s="129" t="s">
        <v>4182</v>
      </c>
      <c r="G315" s="131" t="s">
        <v>168</v>
      </c>
      <c r="H315" s="129" t="s">
        <v>14447</v>
      </c>
      <c r="I315" s="129" t="s">
        <v>4865</v>
      </c>
      <c r="J315" s="129" t="s">
        <v>4868</v>
      </c>
      <c r="K315" s="129" t="s">
        <v>5220</v>
      </c>
      <c r="L315" s="131" t="str">
        <f t="shared" si="12"/>
        <v>田中　智也 (2)</v>
      </c>
      <c r="M315" s="131" t="str">
        <f t="shared" si="13"/>
        <v>01</v>
      </c>
      <c r="N315" s="131" t="str">
        <f t="shared" si="14"/>
        <v>Tomoya TANAKA (01)</v>
      </c>
      <c r="O315" s="217" t="s">
        <v>7167</v>
      </c>
      <c r="Y315" s="130"/>
      <c r="Z315" s="130"/>
      <c r="AA315" s="130"/>
      <c r="AB315" s="130"/>
      <c r="AC315" s="142"/>
      <c r="AD315" s="130"/>
      <c r="AE315" s="130"/>
      <c r="AF315" s="130"/>
      <c r="AG315" s="130"/>
      <c r="AH315" s="130"/>
      <c r="AI315" s="130"/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</row>
    <row r="316" spans="1:51" x14ac:dyDescent="0.15">
      <c r="A316" s="131">
        <v>320</v>
      </c>
      <c r="B316" s="129" t="s">
        <v>5226</v>
      </c>
      <c r="C316" s="129" t="s">
        <v>1036</v>
      </c>
      <c r="D316" s="129" t="s">
        <v>14111</v>
      </c>
      <c r="E316" s="129" t="s">
        <v>4302</v>
      </c>
      <c r="F316" s="129" t="s">
        <v>4303</v>
      </c>
      <c r="G316" s="131" t="s">
        <v>168</v>
      </c>
      <c r="H316" s="129" t="s">
        <v>14466</v>
      </c>
      <c r="I316" s="129" t="s">
        <v>4869</v>
      </c>
      <c r="J316" s="129" t="s">
        <v>12252</v>
      </c>
      <c r="K316" s="129" t="s">
        <v>5220</v>
      </c>
      <c r="L316" s="131" t="str">
        <f t="shared" si="12"/>
        <v>田邉　昇 (2)</v>
      </c>
      <c r="M316" s="131" t="str">
        <f t="shared" si="13"/>
        <v>02</v>
      </c>
      <c r="N316" s="131" t="str">
        <f t="shared" si="14"/>
        <v>Sho TANABE (02)</v>
      </c>
      <c r="O316" s="217" t="s">
        <v>7168</v>
      </c>
      <c r="Y316" s="130"/>
      <c r="Z316" s="130"/>
      <c r="AA316" s="130"/>
      <c r="AB316" s="130"/>
      <c r="AC316" s="142"/>
      <c r="AD316" s="130"/>
      <c r="AE316" s="130"/>
      <c r="AF316" s="130"/>
      <c r="AG316" s="130"/>
      <c r="AH316" s="130"/>
      <c r="AI316" s="130"/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  <c r="AU316" s="130"/>
      <c r="AV316" s="130"/>
      <c r="AW316" s="130"/>
      <c r="AX316" s="130"/>
      <c r="AY316" s="130"/>
    </row>
    <row r="317" spans="1:51" x14ac:dyDescent="0.15">
      <c r="A317" s="131">
        <v>321</v>
      </c>
      <c r="B317" s="129" t="s">
        <v>5226</v>
      </c>
      <c r="C317" s="129" t="s">
        <v>1036</v>
      </c>
      <c r="D317" s="129" t="s">
        <v>4183</v>
      </c>
      <c r="E317" s="129" t="s">
        <v>4184</v>
      </c>
      <c r="F317" s="129" t="s">
        <v>4185</v>
      </c>
      <c r="G317" s="131" t="s">
        <v>168</v>
      </c>
      <c r="H317" s="129" t="s">
        <v>14466</v>
      </c>
      <c r="I317" s="129" t="s">
        <v>4869</v>
      </c>
      <c r="J317" s="129" t="s">
        <v>4870</v>
      </c>
      <c r="K317" s="129" t="s">
        <v>5220</v>
      </c>
      <c r="L317" s="131" t="str">
        <f t="shared" si="12"/>
        <v>田邉　雄大 (2)</v>
      </c>
      <c r="M317" s="131" t="str">
        <f t="shared" si="13"/>
        <v>01</v>
      </c>
      <c r="N317" s="131" t="str">
        <f t="shared" si="14"/>
        <v>Yudai TANABE (01)</v>
      </c>
      <c r="O317" s="217" t="s">
        <v>7169</v>
      </c>
      <c r="Y317" s="130"/>
      <c r="Z317" s="130"/>
      <c r="AA317" s="130"/>
      <c r="AB317" s="130"/>
      <c r="AC317" s="142"/>
      <c r="AD317" s="130"/>
      <c r="AE317" s="130"/>
      <c r="AF317" s="130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</row>
    <row r="318" spans="1:51" x14ac:dyDescent="0.15">
      <c r="A318" s="131">
        <v>322</v>
      </c>
      <c r="B318" s="129" t="s">
        <v>5226</v>
      </c>
      <c r="C318" s="129" t="s">
        <v>1036</v>
      </c>
      <c r="D318" s="129" t="s">
        <v>4304</v>
      </c>
      <c r="E318" s="129" t="s">
        <v>4305</v>
      </c>
      <c r="F318" s="129" t="s">
        <v>1308</v>
      </c>
      <c r="G318" s="131" t="s">
        <v>168</v>
      </c>
      <c r="H318" s="129" t="s">
        <v>14454</v>
      </c>
      <c r="I318" s="129" t="s">
        <v>4951</v>
      </c>
      <c r="J318" s="129" t="s">
        <v>4952</v>
      </c>
      <c r="K318" s="129" t="s">
        <v>5220</v>
      </c>
      <c r="L318" s="131" t="str">
        <f t="shared" si="12"/>
        <v>谷川　開智 (2)</v>
      </c>
      <c r="M318" s="131" t="str">
        <f t="shared" si="13"/>
        <v>01</v>
      </c>
      <c r="N318" s="131" t="str">
        <f t="shared" si="14"/>
        <v>Kaichi TANIGAWA (01)</v>
      </c>
      <c r="O318" s="217" t="s">
        <v>7170</v>
      </c>
      <c r="Y318" s="130"/>
      <c r="Z318" s="130"/>
      <c r="AA318" s="130"/>
      <c r="AB318" s="130"/>
      <c r="AC318" s="142"/>
      <c r="AD318" s="130"/>
      <c r="AE318" s="130"/>
      <c r="AF318" s="130"/>
      <c r="AG318" s="130"/>
      <c r="AH318" s="130"/>
      <c r="AI318" s="130"/>
      <c r="AJ318" s="130"/>
      <c r="AK318" s="130"/>
      <c r="AL318" s="130"/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0"/>
    </row>
    <row r="319" spans="1:51" x14ac:dyDescent="0.15">
      <c r="A319" s="131">
        <v>323</v>
      </c>
      <c r="B319" s="129" t="s">
        <v>5226</v>
      </c>
      <c r="C319" s="129" t="s">
        <v>1036</v>
      </c>
      <c r="D319" s="129" t="s">
        <v>4186</v>
      </c>
      <c r="E319" s="129" t="s">
        <v>4187</v>
      </c>
      <c r="F319" s="129" t="s">
        <v>2234</v>
      </c>
      <c r="G319" s="131" t="s">
        <v>168</v>
      </c>
      <c r="H319" s="129" t="s">
        <v>14466</v>
      </c>
      <c r="I319" s="129" t="s">
        <v>4871</v>
      </c>
      <c r="J319" s="129" t="s">
        <v>4873</v>
      </c>
      <c r="K319" s="129" t="s">
        <v>5220</v>
      </c>
      <c r="L319" s="131" t="str">
        <f t="shared" si="12"/>
        <v>千坂　柊人 (2)</v>
      </c>
      <c r="M319" s="131" t="str">
        <f t="shared" si="13"/>
        <v>02</v>
      </c>
      <c r="N319" s="131" t="str">
        <f t="shared" si="14"/>
        <v>Shuto CHISAKA (02)</v>
      </c>
      <c r="O319" s="217" t="s">
        <v>7171</v>
      </c>
      <c r="Y319" s="130"/>
      <c r="Z319" s="130"/>
      <c r="AA319" s="130"/>
      <c r="AB319" s="130"/>
      <c r="AC319" s="142"/>
      <c r="AD319" s="130"/>
      <c r="AE319" s="130"/>
      <c r="AF319" s="130"/>
      <c r="AG319" s="130"/>
      <c r="AH319" s="130"/>
      <c r="AI319" s="130"/>
      <c r="AJ319" s="130"/>
      <c r="AK319" s="130"/>
      <c r="AL319" s="130"/>
      <c r="AM319" s="130"/>
      <c r="AN319" s="130"/>
      <c r="AO319" s="130"/>
      <c r="AP319" s="130"/>
      <c r="AQ319" s="130"/>
      <c r="AR319" s="130"/>
      <c r="AS319" s="130"/>
      <c r="AT319" s="130"/>
      <c r="AU319" s="130"/>
      <c r="AV319" s="130"/>
      <c r="AW319" s="130"/>
      <c r="AX319" s="130"/>
      <c r="AY319" s="130"/>
    </row>
    <row r="320" spans="1:51" x14ac:dyDescent="0.15">
      <c r="A320" s="131">
        <v>324</v>
      </c>
      <c r="B320" s="129" t="s">
        <v>5226</v>
      </c>
      <c r="C320" s="129" t="s">
        <v>1036</v>
      </c>
      <c r="D320" s="129" t="s">
        <v>4188</v>
      </c>
      <c r="E320" s="129" t="s">
        <v>4189</v>
      </c>
      <c r="F320" s="129" t="s">
        <v>3701</v>
      </c>
      <c r="G320" s="131" t="s">
        <v>168</v>
      </c>
      <c r="H320" s="129" t="s">
        <v>14466</v>
      </c>
      <c r="I320" s="129" t="s">
        <v>4872</v>
      </c>
      <c r="J320" s="129" t="s">
        <v>4873</v>
      </c>
      <c r="K320" s="129" t="s">
        <v>5220</v>
      </c>
      <c r="L320" s="131" t="str">
        <f t="shared" si="12"/>
        <v>土岐　柊翔 (2)</v>
      </c>
      <c r="M320" s="131" t="str">
        <f t="shared" si="13"/>
        <v>02</v>
      </c>
      <c r="N320" s="131" t="str">
        <f t="shared" si="14"/>
        <v>Shuto TOKI (02)</v>
      </c>
      <c r="O320" s="217" t="s">
        <v>7172</v>
      </c>
      <c r="Y320" s="130"/>
      <c r="Z320" s="130"/>
      <c r="AA320" s="130"/>
      <c r="AB320" s="130"/>
      <c r="AC320" s="142"/>
      <c r="AD320" s="130"/>
      <c r="AE320" s="130"/>
      <c r="AF320" s="130"/>
      <c r="AG320" s="130"/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30"/>
      <c r="AY320" s="130"/>
    </row>
    <row r="321" spans="1:51" x14ac:dyDescent="0.15">
      <c r="A321" s="131">
        <v>325</v>
      </c>
      <c r="B321" s="129" t="s">
        <v>5226</v>
      </c>
      <c r="C321" s="129" t="s">
        <v>1036</v>
      </c>
      <c r="D321" s="129" t="s">
        <v>4190</v>
      </c>
      <c r="E321" s="129" t="s">
        <v>4191</v>
      </c>
      <c r="F321" s="129" t="s">
        <v>4118</v>
      </c>
      <c r="G321" s="131" t="s">
        <v>168</v>
      </c>
      <c r="H321" s="129" t="s">
        <v>14466</v>
      </c>
      <c r="I321" s="129" t="s">
        <v>4874</v>
      </c>
      <c r="J321" s="129" t="s">
        <v>4866</v>
      </c>
      <c r="K321" s="129" t="s">
        <v>5220</v>
      </c>
      <c r="L321" s="131" t="str">
        <f t="shared" si="12"/>
        <v>富田　惇史 (2)</v>
      </c>
      <c r="M321" s="131" t="str">
        <f t="shared" si="13"/>
        <v>01</v>
      </c>
      <c r="N321" s="131" t="str">
        <f t="shared" si="14"/>
        <v>Atsushi TOMITA (01)</v>
      </c>
      <c r="O321" s="217" t="s">
        <v>7173</v>
      </c>
      <c r="Y321" s="130"/>
      <c r="Z321" s="130"/>
      <c r="AA321" s="130"/>
      <c r="AB321" s="130"/>
      <c r="AC321" s="142"/>
      <c r="AD321" s="130"/>
      <c r="AE321" s="130"/>
      <c r="AF321" s="130"/>
      <c r="AG321" s="130"/>
      <c r="AH321" s="130"/>
      <c r="AI321" s="130"/>
      <c r="AJ321" s="130"/>
      <c r="AK321" s="130"/>
      <c r="AL321" s="130"/>
      <c r="AM321" s="130"/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</row>
    <row r="322" spans="1:51" x14ac:dyDescent="0.15">
      <c r="A322" s="131">
        <v>326</v>
      </c>
      <c r="B322" s="129" t="s">
        <v>5226</v>
      </c>
      <c r="C322" s="129" t="s">
        <v>1036</v>
      </c>
      <c r="D322" s="129" t="s">
        <v>4192</v>
      </c>
      <c r="E322" s="129" t="s">
        <v>4193</v>
      </c>
      <c r="F322" s="129" t="s">
        <v>4194</v>
      </c>
      <c r="G322" s="131" t="s">
        <v>168</v>
      </c>
      <c r="H322" s="129" t="s">
        <v>14466</v>
      </c>
      <c r="I322" s="129" t="s">
        <v>4875</v>
      </c>
      <c r="J322" s="129" t="s">
        <v>4862</v>
      </c>
      <c r="K322" s="129" t="s">
        <v>5220</v>
      </c>
      <c r="L322" s="131" t="str">
        <f t="shared" si="12"/>
        <v>中尾　輝 (2)</v>
      </c>
      <c r="M322" s="131" t="str">
        <f t="shared" si="13"/>
        <v>02</v>
      </c>
      <c r="N322" s="131" t="str">
        <f t="shared" si="14"/>
        <v>Hikaru NAKAO (02)</v>
      </c>
      <c r="O322" s="217" t="s">
        <v>7174</v>
      </c>
      <c r="Y322" s="130"/>
      <c r="Z322" s="130"/>
      <c r="AA322" s="130"/>
      <c r="AB322" s="130"/>
      <c r="AC322" s="142"/>
      <c r="AD322" s="130"/>
      <c r="AE322" s="130"/>
      <c r="AF322" s="130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</row>
    <row r="323" spans="1:51" x14ac:dyDescent="0.15">
      <c r="A323" s="131">
        <v>327</v>
      </c>
      <c r="B323" s="129" t="s">
        <v>5226</v>
      </c>
      <c r="C323" s="129" t="s">
        <v>1036</v>
      </c>
      <c r="D323" s="129" t="s">
        <v>4198</v>
      </c>
      <c r="E323" s="129" t="s">
        <v>4199</v>
      </c>
      <c r="F323" s="129" t="s">
        <v>2610</v>
      </c>
      <c r="G323" s="131" t="s">
        <v>168</v>
      </c>
      <c r="H323" s="129" t="s">
        <v>14460</v>
      </c>
      <c r="I323" s="129" t="s">
        <v>4878</v>
      </c>
      <c r="J323" s="129" t="s">
        <v>4879</v>
      </c>
      <c r="K323" s="129" t="s">
        <v>5220</v>
      </c>
      <c r="L323" s="131" t="str">
        <f t="shared" ref="L323:L386" si="15">D323&amp;" ("&amp;G323&amp;")"</f>
        <v>長野　一輝 (2)</v>
      </c>
      <c r="M323" s="131" t="str">
        <f t="shared" ref="M323:M386" si="16">LEFT(F323,2)</f>
        <v>01</v>
      </c>
      <c r="N323" s="131" t="str">
        <f t="shared" ref="N323:N386" si="17">J323&amp;" "&amp;I323&amp;" ("&amp;M323&amp;")"</f>
        <v>Kazuki NAGANO (01)</v>
      </c>
      <c r="O323" s="217" t="s">
        <v>7175</v>
      </c>
      <c r="Y323" s="130"/>
      <c r="Z323" s="130"/>
      <c r="AA323" s="130"/>
      <c r="AB323" s="130"/>
      <c r="AC323" s="142"/>
      <c r="AD323" s="130"/>
      <c r="AE323" s="130"/>
      <c r="AF323" s="130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</row>
    <row r="324" spans="1:51" x14ac:dyDescent="0.15">
      <c r="A324" s="131">
        <v>328</v>
      </c>
      <c r="B324" s="129" t="s">
        <v>5226</v>
      </c>
      <c r="C324" s="129" t="s">
        <v>1036</v>
      </c>
      <c r="D324" s="129" t="s">
        <v>4195</v>
      </c>
      <c r="E324" s="129" t="s">
        <v>4196</v>
      </c>
      <c r="F324" s="129" t="s">
        <v>4197</v>
      </c>
      <c r="G324" s="131" t="s">
        <v>168</v>
      </c>
      <c r="H324" s="129" t="s">
        <v>14447</v>
      </c>
      <c r="I324" s="129" t="s">
        <v>4876</v>
      </c>
      <c r="J324" s="129" t="s">
        <v>4877</v>
      </c>
      <c r="K324" s="129" t="s">
        <v>5220</v>
      </c>
      <c r="L324" s="131" t="str">
        <f t="shared" si="15"/>
        <v>仲村　明貴 (2)</v>
      </c>
      <c r="M324" s="131" t="str">
        <f t="shared" si="16"/>
        <v>01</v>
      </c>
      <c r="N324" s="131" t="str">
        <f t="shared" si="17"/>
        <v>Akitaka NAKAMURA (01)</v>
      </c>
      <c r="O324" s="217" t="s">
        <v>7176</v>
      </c>
      <c r="Y324" s="130"/>
      <c r="Z324" s="130"/>
      <c r="AA324" s="130"/>
      <c r="AB324" s="130"/>
      <c r="AC324" s="142"/>
      <c r="AD324" s="130"/>
      <c r="AE324" s="130"/>
      <c r="AF324" s="130"/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</row>
    <row r="325" spans="1:51" x14ac:dyDescent="0.15">
      <c r="A325" s="131">
        <v>329</v>
      </c>
      <c r="B325" s="129" t="s">
        <v>5226</v>
      </c>
      <c r="C325" s="129" t="s">
        <v>1036</v>
      </c>
      <c r="D325" s="129" t="s">
        <v>9647</v>
      </c>
      <c r="E325" s="129" t="s">
        <v>9392</v>
      </c>
      <c r="F325" s="129" t="s">
        <v>9431</v>
      </c>
      <c r="G325" s="131" t="s">
        <v>168</v>
      </c>
      <c r="H325" s="129" t="s">
        <v>14454</v>
      </c>
      <c r="I325" s="129" t="s">
        <v>9445</v>
      </c>
      <c r="J325" s="129" t="s">
        <v>9481</v>
      </c>
      <c r="K325" s="129" t="s">
        <v>5220</v>
      </c>
      <c r="L325" s="131" t="str">
        <f t="shared" si="15"/>
        <v>中屋　宏志郎 (2)</v>
      </c>
      <c r="M325" s="131" t="str">
        <f t="shared" si="16"/>
        <v>01</v>
      </c>
      <c r="N325" s="131" t="str">
        <f t="shared" si="17"/>
        <v>Koshiro NAKAYA (01)</v>
      </c>
      <c r="O325" s="217" t="s">
        <v>7177</v>
      </c>
      <c r="Y325" s="130"/>
      <c r="Z325" s="130"/>
      <c r="AA325" s="130"/>
      <c r="AB325" s="130"/>
      <c r="AC325" s="142"/>
      <c r="AD325" s="130"/>
      <c r="AE325" s="130"/>
      <c r="AF325" s="130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30"/>
      <c r="AV325" s="130"/>
      <c r="AW325" s="130"/>
      <c r="AX325" s="130"/>
      <c r="AY325" s="130"/>
    </row>
    <row r="326" spans="1:51" x14ac:dyDescent="0.15">
      <c r="A326" s="131">
        <v>330</v>
      </c>
      <c r="B326" s="129" t="s">
        <v>5226</v>
      </c>
      <c r="C326" s="129" t="s">
        <v>1036</v>
      </c>
      <c r="D326" s="129" t="s">
        <v>4200</v>
      </c>
      <c r="E326" s="129" t="s">
        <v>4201</v>
      </c>
      <c r="F326" s="129" t="s">
        <v>3701</v>
      </c>
      <c r="G326" s="131" t="s">
        <v>168</v>
      </c>
      <c r="H326" s="129" t="s">
        <v>14466</v>
      </c>
      <c r="I326" s="129" t="s">
        <v>4880</v>
      </c>
      <c r="J326" s="129" t="s">
        <v>4881</v>
      </c>
      <c r="K326" s="129" t="s">
        <v>5220</v>
      </c>
      <c r="L326" s="131" t="str">
        <f t="shared" si="15"/>
        <v>則貞　魁 (2)</v>
      </c>
      <c r="M326" s="131" t="str">
        <f t="shared" si="16"/>
        <v>02</v>
      </c>
      <c r="N326" s="131" t="str">
        <f t="shared" si="17"/>
        <v>Kai NORISADA (02)</v>
      </c>
      <c r="O326" s="217" t="s">
        <v>7178</v>
      </c>
      <c r="Y326" s="130"/>
      <c r="Z326" s="130"/>
      <c r="AA326" s="130"/>
      <c r="AB326" s="130"/>
      <c r="AC326" s="142"/>
      <c r="AD326" s="130"/>
      <c r="AE326" s="130"/>
      <c r="AF326" s="130"/>
      <c r="AG326" s="130"/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</row>
    <row r="327" spans="1:51" x14ac:dyDescent="0.15">
      <c r="A327" s="131">
        <v>331</v>
      </c>
      <c r="B327" s="129" t="s">
        <v>5226</v>
      </c>
      <c r="C327" s="129" t="s">
        <v>1036</v>
      </c>
      <c r="D327" s="129" t="s">
        <v>4306</v>
      </c>
      <c r="E327" s="129" t="s">
        <v>4307</v>
      </c>
      <c r="F327" s="129" t="s">
        <v>4080</v>
      </c>
      <c r="G327" s="131" t="s">
        <v>168</v>
      </c>
      <c r="H327" s="129" t="s">
        <v>14466</v>
      </c>
      <c r="I327" s="129" t="s">
        <v>4815</v>
      </c>
      <c r="J327" s="129" t="s">
        <v>4953</v>
      </c>
      <c r="K327" s="129" t="s">
        <v>5220</v>
      </c>
      <c r="L327" s="131" t="str">
        <f t="shared" si="15"/>
        <v>福島　和広 (2)</v>
      </c>
      <c r="M327" s="131" t="str">
        <f t="shared" si="16"/>
        <v>01</v>
      </c>
      <c r="N327" s="131" t="str">
        <f t="shared" si="17"/>
        <v>Kazuhiro FUKUSHIMA (01)</v>
      </c>
      <c r="O327" s="217" t="s">
        <v>7179</v>
      </c>
      <c r="Y327" s="130"/>
      <c r="Z327" s="130"/>
      <c r="AA327" s="130"/>
      <c r="AB327" s="130"/>
      <c r="AC327" s="142"/>
      <c r="AD327" s="130"/>
      <c r="AE327" s="130"/>
      <c r="AF327" s="130"/>
      <c r="AG327" s="130"/>
      <c r="AH327" s="130"/>
      <c r="AI327" s="130"/>
      <c r="AJ327" s="130"/>
      <c r="AK327" s="130"/>
      <c r="AL327" s="130"/>
      <c r="AM327" s="130"/>
      <c r="AN327" s="130"/>
      <c r="AO327" s="130"/>
      <c r="AP327" s="130"/>
      <c r="AQ327" s="130"/>
      <c r="AR327" s="130"/>
      <c r="AS327" s="130"/>
      <c r="AT327" s="130"/>
      <c r="AU327" s="130"/>
      <c r="AV327" s="130"/>
      <c r="AW327" s="130"/>
      <c r="AX327" s="130"/>
      <c r="AY327" s="130"/>
    </row>
    <row r="328" spans="1:51" x14ac:dyDescent="0.15">
      <c r="A328" s="131">
        <v>332</v>
      </c>
      <c r="B328" s="129" t="s">
        <v>5226</v>
      </c>
      <c r="C328" s="129" t="s">
        <v>1036</v>
      </c>
      <c r="D328" s="129" t="s">
        <v>4202</v>
      </c>
      <c r="E328" s="129" t="s">
        <v>4203</v>
      </c>
      <c r="F328" s="129" t="s">
        <v>4204</v>
      </c>
      <c r="G328" s="131" t="s">
        <v>168</v>
      </c>
      <c r="H328" s="129" t="s">
        <v>11319</v>
      </c>
      <c r="I328" s="129" t="s">
        <v>4882</v>
      </c>
      <c r="J328" s="129" t="s">
        <v>12321</v>
      </c>
      <c r="K328" s="129" t="s">
        <v>5220</v>
      </c>
      <c r="L328" s="131" t="str">
        <f t="shared" si="15"/>
        <v>眞砂　潤也 (2)</v>
      </c>
      <c r="M328" s="131" t="str">
        <f t="shared" si="16"/>
        <v>01</v>
      </c>
      <c r="N328" s="131" t="str">
        <f t="shared" si="17"/>
        <v>Jyunya MASAGO (01)</v>
      </c>
      <c r="O328" s="217" t="s">
        <v>7180</v>
      </c>
      <c r="Y328" s="130"/>
      <c r="Z328" s="130"/>
      <c r="AA328" s="130"/>
      <c r="AB328" s="130"/>
      <c r="AC328" s="142"/>
      <c r="AD328" s="130"/>
      <c r="AE328" s="130"/>
      <c r="AF328" s="130"/>
      <c r="AG328" s="130"/>
      <c r="AH328" s="130"/>
      <c r="AI328" s="130"/>
      <c r="AJ328" s="130"/>
      <c r="AK328" s="130"/>
      <c r="AL328" s="130"/>
      <c r="AM328" s="130"/>
      <c r="AN328" s="130"/>
      <c r="AO328" s="130"/>
      <c r="AP328" s="130"/>
      <c r="AQ328" s="130"/>
      <c r="AR328" s="130"/>
      <c r="AS328" s="130"/>
      <c r="AT328" s="130"/>
      <c r="AU328" s="130"/>
      <c r="AV328" s="130"/>
      <c r="AW328" s="130"/>
      <c r="AX328" s="130"/>
      <c r="AY328" s="130"/>
    </row>
    <row r="329" spans="1:51" x14ac:dyDescent="0.15">
      <c r="A329" s="131">
        <v>333</v>
      </c>
      <c r="B329" s="129" t="s">
        <v>5226</v>
      </c>
      <c r="C329" s="129" t="s">
        <v>1036</v>
      </c>
      <c r="D329" s="129" t="s">
        <v>4308</v>
      </c>
      <c r="E329" s="129" t="s">
        <v>4309</v>
      </c>
      <c r="F329" s="129" t="s">
        <v>4286</v>
      </c>
      <c r="G329" s="131" t="s">
        <v>168</v>
      </c>
      <c r="H329" s="129" t="s">
        <v>14458</v>
      </c>
      <c r="I329" s="129" t="s">
        <v>4884</v>
      </c>
      <c r="J329" s="129" t="s">
        <v>4954</v>
      </c>
      <c r="K329" s="129" t="s">
        <v>5220</v>
      </c>
      <c r="L329" s="131" t="str">
        <f t="shared" si="15"/>
        <v>増田　晃悠 (2)</v>
      </c>
      <c r="M329" s="131" t="str">
        <f t="shared" si="16"/>
        <v>02</v>
      </c>
      <c r="N329" s="131" t="str">
        <f t="shared" si="17"/>
        <v>Akihiro MASUDA (02)</v>
      </c>
      <c r="O329" s="217" t="s">
        <v>7181</v>
      </c>
      <c r="Y329" s="130"/>
      <c r="Z329" s="130"/>
      <c r="AA329" s="130"/>
      <c r="AB329" s="130"/>
      <c r="AC329" s="142"/>
      <c r="AD329" s="130"/>
      <c r="AE329" s="130"/>
      <c r="AF329" s="130"/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/>
      <c r="AR329" s="130"/>
      <c r="AS329" s="130"/>
      <c r="AT329" s="130"/>
      <c r="AU329" s="130"/>
      <c r="AV329" s="130"/>
      <c r="AW329" s="130"/>
      <c r="AX329" s="130"/>
      <c r="AY329" s="130"/>
    </row>
    <row r="330" spans="1:51" x14ac:dyDescent="0.15">
      <c r="A330" s="131">
        <v>334</v>
      </c>
      <c r="B330" s="129" t="s">
        <v>5226</v>
      </c>
      <c r="C330" s="129" t="s">
        <v>1036</v>
      </c>
      <c r="D330" s="129" t="s">
        <v>4215</v>
      </c>
      <c r="E330" s="129" t="s">
        <v>4216</v>
      </c>
      <c r="F330" s="129" t="s">
        <v>2765</v>
      </c>
      <c r="G330" s="131" t="s">
        <v>168</v>
      </c>
      <c r="H330" s="129" t="s">
        <v>14447</v>
      </c>
      <c r="I330" s="129" t="s">
        <v>4891</v>
      </c>
      <c r="J330" s="129" t="s">
        <v>4843</v>
      </c>
      <c r="K330" s="129" t="s">
        <v>5220</v>
      </c>
      <c r="L330" s="131" t="str">
        <f t="shared" si="15"/>
        <v>松原　健斗 (2)</v>
      </c>
      <c r="M330" s="131" t="str">
        <f t="shared" si="16"/>
        <v>02</v>
      </c>
      <c r="N330" s="131" t="str">
        <f t="shared" si="17"/>
        <v>Kento MATSUBARA (02)</v>
      </c>
      <c r="O330" s="217" t="s">
        <v>7182</v>
      </c>
      <c r="Y330" s="130"/>
      <c r="Z330" s="130"/>
      <c r="AA330" s="130"/>
      <c r="AB330" s="130"/>
      <c r="AC330" s="142"/>
      <c r="AD330" s="130"/>
      <c r="AE330" s="130"/>
      <c r="AF330" s="130"/>
      <c r="AG330" s="130"/>
      <c r="AH330" s="130"/>
      <c r="AI330" s="130"/>
      <c r="AJ330" s="130"/>
      <c r="AK330" s="130"/>
      <c r="AL330" s="130"/>
      <c r="AM330" s="130"/>
      <c r="AN330" s="130"/>
      <c r="AO330" s="130"/>
      <c r="AP330" s="130"/>
      <c r="AQ330" s="130"/>
      <c r="AR330" s="130"/>
      <c r="AS330" s="130"/>
      <c r="AT330" s="130"/>
      <c r="AU330" s="130"/>
      <c r="AV330" s="130"/>
      <c r="AW330" s="130"/>
      <c r="AX330" s="130"/>
      <c r="AY330" s="130"/>
    </row>
    <row r="331" spans="1:51" x14ac:dyDescent="0.15">
      <c r="A331" s="131">
        <v>335</v>
      </c>
      <c r="B331" s="129" t="s">
        <v>5226</v>
      </c>
      <c r="C331" s="129" t="s">
        <v>1036</v>
      </c>
      <c r="D331" s="129" t="s">
        <v>14483</v>
      </c>
      <c r="E331" s="129" t="s">
        <v>4207</v>
      </c>
      <c r="F331" s="129" t="s">
        <v>4208</v>
      </c>
      <c r="G331" s="131" t="s">
        <v>168</v>
      </c>
      <c r="H331" s="129" t="s">
        <v>14470</v>
      </c>
      <c r="I331" s="129" t="s">
        <v>4886</v>
      </c>
      <c r="J331" s="129" t="s">
        <v>5009</v>
      </c>
      <c r="K331" s="129" t="s">
        <v>5220</v>
      </c>
      <c r="L331" s="131" t="str">
        <f t="shared" si="15"/>
        <v>松本　和真 (2)</v>
      </c>
      <c r="M331" s="131" t="str">
        <f t="shared" si="16"/>
        <v>02</v>
      </c>
      <c r="N331" s="131" t="str">
        <f t="shared" si="17"/>
        <v>Kazuma MATSUMOTO (02)</v>
      </c>
      <c r="O331" s="217" t="s">
        <v>7183</v>
      </c>
      <c r="Y331" s="130"/>
      <c r="Z331" s="130"/>
      <c r="AA331" s="130"/>
      <c r="AB331" s="130"/>
      <c r="AC331" s="142"/>
      <c r="AD331" s="130"/>
      <c r="AE331" s="130"/>
      <c r="AF331" s="130"/>
      <c r="AG331" s="130"/>
      <c r="AH331" s="130"/>
      <c r="AI331" s="130"/>
      <c r="AJ331" s="130"/>
      <c r="AK331" s="130"/>
      <c r="AL331" s="130"/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</row>
    <row r="332" spans="1:51" x14ac:dyDescent="0.15">
      <c r="A332" s="131">
        <v>336</v>
      </c>
      <c r="B332" s="129" t="s">
        <v>5226</v>
      </c>
      <c r="C332" s="129" t="s">
        <v>1036</v>
      </c>
      <c r="D332" s="129" t="s">
        <v>4209</v>
      </c>
      <c r="E332" s="129" t="s">
        <v>4210</v>
      </c>
      <c r="F332" s="129" t="s">
        <v>4211</v>
      </c>
      <c r="G332" s="131" t="s">
        <v>168</v>
      </c>
      <c r="H332" s="129" t="s">
        <v>14466</v>
      </c>
      <c r="I332" s="129" t="s">
        <v>4887</v>
      </c>
      <c r="J332" s="129" t="s">
        <v>4888</v>
      </c>
      <c r="K332" s="129" t="s">
        <v>5220</v>
      </c>
      <c r="L332" s="131" t="str">
        <f t="shared" si="15"/>
        <v>望月　結斗 (2)</v>
      </c>
      <c r="M332" s="131" t="str">
        <f t="shared" si="16"/>
        <v>01</v>
      </c>
      <c r="N332" s="131" t="str">
        <f t="shared" si="17"/>
        <v>Yuito MOCHIZUKI (01)</v>
      </c>
      <c r="O332" s="217" t="s">
        <v>7184</v>
      </c>
      <c r="Y332" s="130"/>
      <c r="Z332" s="130"/>
      <c r="AA332" s="130"/>
      <c r="AB332" s="130"/>
      <c r="AC332" s="142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0"/>
      <c r="AQ332" s="130"/>
      <c r="AR332" s="130"/>
      <c r="AS332" s="130"/>
      <c r="AT332" s="130"/>
      <c r="AU332" s="130"/>
      <c r="AV332" s="130"/>
      <c r="AW332" s="130"/>
      <c r="AX332" s="130"/>
      <c r="AY332" s="130"/>
    </row>
    <row r="333" spans="1:51" x14ac:dyDescent="0.15">
      <c r="A333" s="131">
        <v>337</v>
      </c>
      <c r="B333" s="129" t="s">
        <v>5226</v>
      </c>
      <c r="C333" s="129" t="s">
        <v>1036</v>
      </c>
      <c r="D333" s="129" t="s">
        <v>9648</v>
      </c>
      <c r="E333" s="129" t="s">
        <v>10377</v>
      </c>
      <c r="F333" s="129" t="s">
        <v>4212</v>
      </c>
      <c r="G333" s="131" t="s">
        <v>168</v>
      </c>
      <c r="H333" s="129" t="s">
        <v>14466</v>
      </c>
      <c r="I333" s="129" t="s">
        <v>5182</v>
      </c>
      <c r="J333" s="129" t="s">
        <v>4890</v>
      </c>
      <c r="K333" s="129" t="s">
        <v>5220</v>
      </c>
      <c r="L333" s="131" t="str">
        <f t="shared" si="15"/>
        <v>山崎　崇嗣 (2)</v>
      </c>
      <c r="M333" s="131" t="str">
        <f t="shared" si="16"/>
        <v>02</v>
      </c>
      <c r="N333" s="131" t="str">
        <f t="shared" si="17"/>
        <v>Takatsugu YAMASAKI (02)</v>
      </c>
      <c r="O333" s="217" t="s">
        <v>7185</v>
      </c>
      <c r="Y333" s="130"/>
      <c r="Z333" s="130"/>
      <c r="AA333" s="130"/>
      <c r="AB333" s="130"/>
      <c r="AC333" s="142"/>
      <c r="AD333" s="130"/>
      <c r="AE333" s="130"/>
      <c r="AF333" s="130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30"/>
      <c r="AY333" s="130"/>
    </row>
    <row r="334" spans="1:51" x14ac:dyDescent="0.15">
      <c r="A334" s="131">
        <v>338</v>
      </c>
      <c r="B334" s="129" t="s">
        <v>5226</v>
      </c>
      <c r="C334" s="129" t="s">
        <v>1036</v>
      </c>
      <c r="D334" s="129" t="s">
        <v>708</v>
      </c>
      <c r="E334" s="129" t="s">
        <v>4213</v>
      </c>
      <c r="F334" s="129" t="s">
        <v>4214</v>
      </c>
      <c r="G334" s="131" t="s">
        <v>168</v>
      </c>
      <c r="H334" s="129" t="s">
        <v>14466</v>
      </c>
      <c r="I334" s="129" t="s">
        <v>4821</v>
      </c>
      <c r="J334" s="129" t="s">
        <v>4860</v>
      </c>
      <c r="K334" s="129" t="s">
        <v>5220</v>
      </c>
      <c r="L334" s="131" t="str">
        <f t="shared" si="15"/>
        <v>山本　剛士 (2)</v>
      </c>
      <c r="M334" s="131" t="str">
        <f t="shared" si="16"/>
        <v>01</v>
      </c>
      <c r="N334" s="131" t="str">
        <f t="shared" si="17"/>
        <v>Tsuyoshi YAMAMOTO (01)</v>
      </c>
      <c r="O334" s="217" t="s">
        <v>7186</v>
      </c>
      <c r="Y334" s="130"/>
      <c r="Z334" s="130"/>
      <c r="AA334" s="130"/>
      <c r="AB334" s="130"/>
      <c r="AC334" s="142"/>
      <c r="AD334" s="130"/>
      <c r="AE334" s="130"/>
      <c r="AF334" s="130"/>
      <c r="AG334" s="130"/>
      <c r="AH334" s="130"/>
      <c r="AI334" s="130"/>
      <c r="AJ334" s="130"/>
      <c r="AK334" s="130"/>
      <c r="AL334" s="130"/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/>
    </row>
    <row r="335" spans="1:51" x14ac:dyDescent="0.15">
      <c r="A335" s="131">
        <v>339</v>
      </c>
      <c r="B335" s="129" t="s">
        <v>5226</v>
      </c>
      <c r="C335" s="129" t="s">
        <v>1036</v>
      </c>
      <c r="D335" s="129" t="s">
        <v>4141</v>
      </c>
      <c r="E335" s="129" t="s">
        <v>4142</v>
      </c>
      <c r="F335" s="129" t="s">
        <v>5907</v>
      </c>
      <c r="G335" s="131" t="s">
        <v>168</v>
      </c>
      <c r="H335" s="129" t="s">
        <v>14466</v>
      </c>
      <c r="I335" s="129" t="s">
        <v>11454</v>
      </c>
      <c r="J335" s="129" t="s">
        <v>4802</v>
      </c>
      <c r="K335" s="129" t="s">
        <v>5220</v>
      </c>
      <c r="L335" s="131" t="str">
        <f t="shared" si="15"/>
        <v>兼光　遥己 (2)</v>
      </c>
      <c r="M335" s="131" t="str">
        <f t="shared" si="16"/>
        <v>02</v>
      </c>
      <c r="N335" s="131" t="str">
        <f t="shared" si="17"/>
        <v>Haruki KANEMITSU (02)</v>
      </c>
      <c r="O335" s="217" t="s">
        <v>7187</v>
      </c>
      <c r="Y335" s="130"/>
      <c r="Z335" s="130"/>
      <c r="AA335" s="130"/>
      <c r="AB335" s="130"/>
      <c r="AC335" s="130"/>
      <c r="AD335" s="130"/>
      <c r="AE335" s="130"/>
      <c r="AF335" s="130"/>
      <c r="AG335" s="130"/>
      <c r="AH335" s="130"/>
      <c r="AI335" s="130"/>
      <c r="AJ335" s="130"/>
      <c r="AK335" s="130"/>
      <c r="AL335" s="130"/>
      <c r="AM335" s="130"/>
      <c r="AN335" s="130"/>
      <c r="AO335" s="130"/>
      <c r="AP335" s="130"/>
      <c r="AQ335" s="130"/>
      <c r="AR335" s="130"/>
      <c r="AS335" s="130"/>
      <c r="AT335" s="130"/>
      <c r="AU335" s="130"/>
      <c r="AV335" s="130"/>
      <c r="AW335" s="130"/>
      <c r="AX335" s="130"/>
      <c r="AY335" s="130"/>
    </row>
    <row r="336" spans="1:51" x14ac:dyDescent="0.15">
      <c r="A336" s="131">
        <v>340</v>
      </c>
      <c r="B336" s="129" t="s">
        <v>5226</v>
      </c>
      <c r="C336" s="129" t="s">
        <v>1036</v>
      </c>
      <c r="D336" s="129" t="s">
        <v>1788</v>
      </c>
      <c r="E336" s="129" t="s">
        <v>1789</v>
      </c>
      <c r="F336" s="129" t="s">
        <v>1790</v>
      </c>
      <c r="G336" s="131" t="s">
        <v>146</v>
      </c>
      <c r="H336" s="129" t="s">
        <v>14466</v>
      </c>
      <c r="I336" s="129" t="s">
        <v>11455</v>
      </c>
      <c r="J336" s="129" t="s">
        <v>5004</v>
      </c>
      <c r="K336" s="129" t="s">
        <v>5220</v>
      </c>
      <c r="L336" s="131" t="str">
        <f t="shared" si="15"/>
        <v>池内　宏希 (4)</v>
      </c>
      <c r="M336" s="131" t="str">
        <f t="shared" si="16"/>
        <v>99</v>
      </c>
      <c r="N336" s="131" t="str">
        <f t="shared" si="17"/>
        <v>Hiroki IKEUCHI (99)</v>
      </c>
      <c r="O336" s="217" t="s">
        <v>7188</v>
      </c>
      <c r="Y336" s="130"/>
      <c r="Z336" s="130"/>
      <c r="AA336" s="130"/>
      <c r="AB336" s="130"/>
      <c r="AC336" s="130"/>
      <c r="AD336" s="130"/>
      <c r="AE336" s="130"/>
      <c r="AF336" s="130"/>
      <c r="AG336" s="130"/>
      <c r="AH336" s="130"/>
      <c r="AI336" s="130"/>
      <c r="AJ336" s="130"/>
      <c r="AK336" s="130"/>
      <c r="AL336" s="130"/>
      <c r="AM336" s="130"/>
      <c r="AN336" s="130"/>
      <c r="AO336" s="130"/>
      <c r="AP336" s="130"/>
      <c r="AQ336" s="130"/>
      <c r="AR336" s="130"/>
      <c r="AS336" s="130"/>
      <c r="AT336" s="130"/>
      <c r="AU336" s="130"/>
      <c r="AV336" s="130"/>
      <c r="AW336" s="130"/>
      <c r="AX336" s="130"/>
      <c r="AY336" s="130"/>
    </row>
    <row r="337" spans="1:51" x14ac:dyDescent="0.15">
      <c r="A337" s="131">
        <v>342</v>
      </c>
      <c r="B337" s="129" t="s">
        <v>5223</v>
      </c>
      <c r="C337" s="129" t="s">
        <v>1033</v>
      </c>
      <c r="D337" s="129" t="s">
        <v>818</v>
      </c>
      <c r="E337" s="129" t="s">
        <v>819</v>
      </c>
      <c r="F337" s="129" t="s">
        <v>528</v>
      </c>
      <c r="G337" s="131" t="s">
        <v>176</v>
      </c>
      <c r="H337" s="129" t="s">
        <v>14472</v>
      </c>
      <c r="I337" s="129" t="s">
        <v>5021</v>
      </c>
      <c r="J337" s="129" t="s">
        <v>12322</v>
      </c>
      <c r="K337" s="129" t="s">
        <v>5220</v>
      </c>
      <c r="L337" s="131" t="str">
        <f t="shared" si="15"/>
        <v>岩本　憲明 (M1)</v>
      </c>
      <c r="M337" s="131" t="str">
        <f t="shared" si="16"/>
        <v>97</v>
      </c>
      <c r="N337" s="131" t="str">
        <f t="shared" si="17"/>
        <v>Noriaki IWAMOTO (97)</v>
      </c>
      <c r="O337" s="217" t="s">
        <v>7189</v>
      </c>
      <c r="Y337" s="130"/>
      <c r="Z337" s="130"/>
      <c r="AA337" s="130"/>
      <c r="AB337" s="130"/>
      <c r="AC337" s="142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/>
      <c r="AQ337" s="130"/>
      <c r="AR337" s="130"/>
      <c r="AS337" s="130"/>
      <c r="AT337" s="130"/>
      <c r="AU337" s="130"/>
      <c r="AV337" s="130"/>
      <c r="AW337" s="130"/>
      <c r="AX337" s="130"/>
      <c r="AY337" s="130"/>
    </row>
    <row r="338" spans="1:51" x14ac:dyDescent="0.15">
      <c r="A338" s="131">
        <v>343</v>
      </c>
      <c r="B338" s="129" t="s">
        <v>5223</v>
      </c>
      <c r="C338" s="129" t="s">
        <v>1033</v>
      </c>
      <c r="D338" s="129" t="s">
        <v>815</v>
      </c>
      <c r="E338" s="129" t="s">
        <v>816</v>
      </c>
      <c r="F338" s="129" t="s">
        <v>817</v>
      </c>
      <c r="G338" s="131" t="s">
        <v>176</v>
      </c>
      <c r="H338" s="129" t="s">
        <v>14461</v>
      </c>
      <c r="I338" s="129" t="s">
        <v>5002</v>
      </c>
      <c r="J338" s="129" t="s">
        <v>5026</v>
      </c>
      <c r="K338" s="129" t="s">
        <v>5220</v>
      </c>
      <c r="L338" s="131" t="str">
        <f t="shared" si="15"/>
        <v>北村　将也 (M1)</v>
      </c>
      <c r="M338" s="131" t="str">
        <f t="shared" si="16"/>
        <v>98</v>
      </c>
      <c r="N338" s="131" t="str">
        <f t="shared" si="17"/>
        <v>Masaya KITAMURA (98)</v>
      </c>
      <c r="O338" s="217" t="s">
        <v>7190</v>
      </c>
      <c r="Y338" s="130"/>
      <c r="Z338" s="130"/>
      <c r="AA338" s="130"/>
      <c r="AB338" s="130"/>
      <c r="AC338" s="142"/>
      <c r="AD338" s="130"/>
      <c r="AE338" s="130"/>
      <c r="AF338" s="130"/>
      <c r="AG338" s="130"/>
      <c r="AH338" s="130"/>
      <c r="AI338" s="130"/>
      <c r="AJ338" s="130"/>
      <c r="AK338" s="130"/>
      <c r="AL338" s="130"/>
      <c r="AM338" s="130"/>
      <c r="AN338" s="130"/>
      <c r="AO338" s="130"/>
      <c r="AP338" s="130"/>
      <c r="AQ338" s="130"/>
      <c r="AR338" s="130"/>
      <c r="AS338" s="130"/>
      <c r="AT338" s="130"/>
      <c r="AU338" s="130"/>
      <c r="AV338" s="130"/>
      <c r="AW338" s="130"/>
      <c r="AX338" s="130"/>
      <c r="AY338" s="130"/>
    </row>
    <row r="339" spans="1:51" x14ac:dyDescent="0.15">
      <c r="A339" s="131">
        <v>344</v>
      </c>
      <c r="B339" s="129" t="s">
        <v>5223</v>
      </c>
      <c r="C339" s="129" t="s">
        <v>1033</v>
      </c>
      <c r="D339" s="129" t="s">
        <v>967</v>
      </c>
      <c r="E339" s="129" t="s">
        <v>1461</v>
      </c>
      <c r="F339" s="129" t="s">
        <v>866</v>
      </c>
      <c r="G339" s="131" t="s">
        <v>176</v>
      </c>
      <c r="H339" s="129" t="s">
        <v>11319</v>
      </c>
      <c r="I339" s="129" t="s">
        <v>4889</v>
      </c>
      <c r="J339" s="129" t="s">
        <v>5070</v>
      </c>
      <c r="K339" s="129" t="s">
        <v>5220</v>
      </c>
      <c r="L339" s="131" t="str">
        <f t="shared" si="15"/>
        <v>山﨑　智貴 (M1)</v>
      </c>
      <c r="M339" s="131" t="str">
        <f t="shared" si="16"/>
        <v>98</v>
      </c>
      <c r="N339" s="131" t="str">
        <f t="shared" si="17"/>
        <v>Tomoki YAMAZAKI (98)</v>
      </c>
      <c r="O339" s="217" t="s">
        <v>7191</v>
      </c>
      <c r="Y339" s="130"/>
      <c r="Z339" s="130"/>
      <c r="AA339" s="130"/>
      <c r="AB339" s="130"/>
      <c r="AC339" s="142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/>
    </row>
    <row r="340" spans="1:51" x14ac:dyDescent="0.15">
      <c r="A340" s="131">
        <v>345</v>
      </c>
      <c r="B340" s="129" t="s">
        <v>5223</v>
      </c>
      <c r="C340" s="129" t="s">
        <v>1033</v>
      </c>
      <c r="D340" s="129" t="s">
        <v>1462</v>
      </c>
      <c r="E340" s="129" t="s">
        <v>1463</v>
      </c>
      <c r="F340" s="129" t="s">
        <v>1464</v>
      </c>
      <c r="G340" s="131" t="s">
        <v>146</v>
      </c>
      <c r="H340" s="129" t="s">
        <v>14458</v>
      </c>
      <c r="I340" s="129" t="s">
        <v>4886</v>
      </c>
      <c r="J340" s="129" t="s">
        <v>9496</v>
      </c>
      <c r="K340" s="129" t="s">
        <v>5220</v>
      </c>
      <c r="L340" s="131" t="str">
        <f t="shared" si="15"/>
        <v>松本　彗佑 (4)</v>
      </c>
      <c r="M340" s="131" t="str">
        <f t="shared" si="16"/>
        <v>99</v>
      </c>
      <c r="N340" s="131" t="str">
        <f t="shared" si="17"/>
        <v>Keisuke MATSUMOTO (99)</v>
      </c>
      <c r="O340" s="217" t="s">
        <v>7192</v>
      </c>
      <c r="Y340" s="130"/>
      <c r="Z340" s="130"/>
      <c r="AA340" s="130"/>
      <c r="AB340" s="130"/>
      <c r="AC340" s="142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</row>
    <row r="341" spans="1:51" x14ac:dyDescent="0.15">
      <c r="A341" s="131">
        <v>346</v>
      </c>
      <c r="B341" s="129" t="s">
        <v>5223</v>
      </c>
      <c r="C341" s="129" t="s">
        <v>1033</v>
      </c>
      <c r="D341" s="129" t="s">
        <v>1465</v>
      </c>
      <c r="E341" s="129" t="s">
        <v>1466</v>
      </c>
      <c r="F341" s="129" t="s">
        <v>1464</v>
      </c>
      <c r="G341" s="131" t="s">
        <v>146</v>
      </c>
      <c r="H341" s="129" t="s">
        <v>14455</v>
      </c>
      <c r="I341" s="129" t="s">
        <v>11360</v>
      </c>
      <c r="J341" s="129" t="s">
        <v>4962</v>
      </c>
      <c r="K341" s="129" t="s">
        <v>5220</v>
      </c>
      <c r="L341" s="131" t="str">
        <f t="shared" si="15"/>
        <v>須藤　光祐 (4)</v>
      </c>
      <c r="M341" s="131" t="str">
        <f t="shared" si="16"/>
        <v>99</v>
      </c>
      <c r="N341" s="131" t="str">
        <f t="shared" si="17"/>
        <v>Kosuke SUTO (99)</v>
      </c>
      <c r="O341" s="217" t="s">
        <v>7193</v>
      </c>
      <c r="Y341" s="130"/>
      <c r="Z341" s="130"/>
      <c r="AA341" s="130"/>
      <c r="AB341" s="130"/>
      <c r="AC341" s="142"/>
      <c r="AD341" s="130"/>
      <c r="AE341" s="130"/>
      <c r="AF341" s="130"/>
      <c r="AG341" s="130"/>
      <c r="AH341" s="130"/>
      <c r="AI341" s="130"/>
      <c r="AJ341" s="130"/>
      <c r="AK341" s="130"/>
      <c r="AL341" s="130"/>
      <c r="AM341" s="130"/>
      <c r="AN341" s="130"/>
      <c r="AO341" s="130"/>
      <c r="AP341" s="130"/>
      <c r="AQ341" s="130"/>
      <c r="AR341" s="130"/>
      <c r="AS341" s="130"/>
      <c r="AT341" s="130"/>
      <c r="AU341" s="130"/>
      <c r="AV341" s="130"/>
      <c r="AW341" s="130"/>
      <c r="AX341" s="130"/>
      <c r="AY341" s="130"/>
    </row>
    <row r="342" spans="1:51" x14ac:dyDescent="0.15">
      <c r="A342" s="131">
        <v>347</v>
      </c>
      <c r="B342" s="129" t="s">
        <v>5223</v>
      </c>
      <c r="C342" s="129" t="s">
        <v>1033</v>
      </c>
      <c r="D342" s="129" t="s">
        <v>1467</v>
      </c>
      <c r="E342" s="129" t="s">
        <v>1468</v>
      </c>
      <c r="F342" s="129" t="s">
        <v>2136</v>
      </c>
      <c r="G342" s="131" t="s">
        <v>146</v>
      </c>
      <c r="H342" s="129" t="s">
        <v>14447</v>
      </c>
      <c r="I342" s="129" t="s">
        <v>5045</v>
      </c>
      <c r="J342" s="129" t="s">
        <v>4806</v>
      </c>
      <c r="K342" s="129" t="s">
        <v>5220</v>
      </c>
      <c r="L342" s="131" t="str">
        <f t="shared" si="15"/>
        <v>小林　旭登 (4)</v>
      </c>
      <c r="M342" s="131" t="str">
        <f t="shared" si="16"/>
        <v>99</v>
      </c>
      <c r="N342" s="131" t="str">
        <f t="shared" si="17"/>
        <v>Asato KOBAYASHI (99)</v>
      </c>
      <c r="O342" s="217" t="s">
        <v>7194</v>
      </c>
      <c r="Y342" s="130"/>
      <c r="Z342" s="130"/>
      <c r="AA342" s="130"/>
      <c r="AB342" s="130"/>
      <c r="AC342" s="142"/>
      <c r="AD342" s="130"/>
      <c r="AE342" s="130"/>
      <c r="AF342" s="130"/>
      <c r="AG342" s="130"/>
      <c r="AH342" s="130"/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30"/>
      <c r="AY342" s="130"/>
    </row>
    <row r="343" spans="1:51" x14ac:dyDescent="0.15">
      <c r="A343" s="131">
        <v>348</v>
      </c>
      <c r="B343" s="129" t="s">
        <v>5223</v>
      </c>
      <c r="C343" s="129" t="s">
        <v>1033</v>
      </c>
      <c r="D343" s="129" t="s">
        <v>1469</v>
      </c>
      <c r="E343" s="129" t="s">
        <v>1470</v>
      </c>
      <c r="F343" s="129" t="s">
        <v>1861</v>
      </c>
      <c r="G343" s="131" t="s">
        <v>146</v>
      </c>
      <c r="H343" s="129" t="s">
        <v>14470</v>
      </c>
      <c r="I343" s="129" t="s">
        <v>11456</v>
      </c>
      <c r="J343" s="129" t="s">
        <v>4885</v>
      </c>
      <c r="K343" s="129" t="s">
        <v>5220</v>
      </c>
      <c r="L343" s="131" t="str">
        <f t="shared" si="15"/>
        <v>加耒　勇馬 (4)</v>
      </c>
      <c r="M343" s="131" t="str">
        <f t="shared" si="16"/>
        <v>99</v>
      </c>
      <c r="N343" s="131" t="str">
        <f t="shared" si="17"/>
        <v>Yuma KAKU (99)</v>
      </c>
      <c r="O343" s="217" t="s">
        <v>7195</v>
      </c>
      <c r="Y343" s="130"/>
      <c r="Z343" s="130"/>
      <c r="AA343" s="130"/>
      <c r="AB343" s="130"/>
      <c r="AC343" s="142"/>
      <c r="AD343" s="130"/>
      <c r="AE343" s="130"/>
      <c r="AF343" s="130"/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</row>
    <row r="344" spans="1:51" x14ac:dyDescent="0.15">
      <c r="A344" s="131">
        <v>349</v>
      </c>
      <c r="B344" s="129" t="s">
        <v>5223</v>
      </c>
      <c r="C344" s="129" t="s">
        <v>1033</v>
      </c>
      <c r="D344" s="129" t="s">
        <v>1471</v>
      </c>
      <c r="E344" s="129" t="s">
        <v>1472</v>
      </c>
      <c r="F344" s="129" t="s">
        <v>781</v>
      </c>
      <c r="G344" s="131" t="s">
        <v>146</v>
      </c>
      <c r="H344" s="129" t="s">
        <v>14464</v>
      </c>
      <c r="I344" s="129" t="s">
        <v>11457</v>
      </c>
      <c r="J344" s="129" t="s">
        <v>5026</v>
      </c>
      <c r="K344" s="129" t="s">
        <v>5220</v>
      </c>
      <c r="L344" s="131" t="str">
        <f t="shared" si="15"/>
        <v>橋本　将弥 (4)</v>
      </c>
      <c r="M344" s="131" t="str">
        <f t="shared" si="16"/>
        <v>98</v>
      </c>
      <c r="N344" s="131" t="str">
        <f t="shared" si="17"/>
        <v>Masaya HASHIMOTO (98)</v>
      </c>
      <c r="O344" s="217" t="s">
        <v>7196</v>
      </c>
      <c r="Y344" s="130"/>
      <c r="Z344" s="130"/>
      <c r="AA344" s="130"/>
      <c r="AB344" s="130"/>
      <c r="AC344" s="142"/>
      <c r="AD344" s="130"/>
      <c r="AE344" s="130"/>
      <c r="AF344" s="130"/>
      <c r="AG344" s="130"/>
      <c r="AH344" s="130"/>
      <c r="AI344" s="130"/>
      <c r="AJ344" s="130"/>
      <c r="AK344" s="130"/>
      <c r="AL344" s="130"/>
      <c r="AM344" s="130"/>
      <c r="AN344" s="130"/>
      <c r="AO344" s="130"/>
      <c r="AP344" s="130"/>
      <c r="AQ344" s="130"/>
      <c r="AR344" s="130"/>
      <c r="AS344" s="130"/>
      <c r="AT344" s="130"/>
      <c r="AU344" s="130"/>
      <c r="AV344" s="130"/>
      <c r="AW344" s="130"/>
      <c r="AX344" s="130"/>
      <c r="AY344" s="130"/>
    </row>
    <row r="345" spans="1:51" x14ac:dyDescent="0.15">
      <c r="A345" s="131">
        <v>350</v>
      </c>
      <c r="B345" s="129" t="s">
        <v>5223</v>
      </c>
      <c r="C345" s="129" t="s">
        <v>1033</v>
      </c>
      <c r="D345" s="129" t="s">
        <v>1473</v>
      </c>
      <c r="E345" s="129" t="s">
        <v>1474</v>
      </c>
      <c r="F345" s="129" t="s">
        <v>2467</v>
      </c>
      <c r="G345" s="131" t="s">
        <v>146</v>
      </c>
      <c r="H345" s="129" t="s">
        <v>14446</v>
      </c>
      <c r="I345" s="129" t="s">
        <v>11458</v>
      </c>
      <c r="J345" s="129" t="s">
        <v>12323</v>
      </c>
      <c r="K345" s="129" t="s">
        <v>5220</v>
      </c>
      <c r="L345" s="131" t="str">
        <f t="shared" si="15"/>
        <v>藁谷　隼多 (4)</v>
      </c>
      <c r="M345" s="131" t="str">
        <f t="shared" si="16"/>
        <v>99</v>
      </c>
      <c r="N345" s="131" t="str">
        <f t="shared" si="17"/>
        <v>Harata WARAYA (99)</v>
      </c>
      <c r="O345" s="217" t="s">
        <v>7197</v>
      </c>
      <c r="Y345" s="130"/>
      <c r="Z345" s="130"/>
      <c r="AA345" s="130"/>
      <c r="AB345" s="130"/>
      <c r="AC345" s="142"/>
      <c r="AD345" s="130"/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/>
      <c r="AS345" s="130"/>
      <c r="AT345" s="130"/>
      <c r="AU345" s="130"/>
      <c r="AV345" s="130"/>
      <c r="AW345" s="130"/>
      <c r="AX345" s="130"/>
      <c r="AY345" s="130"/>
    </row>
    <row r="346" spans="1:51" x14ac:dyDescent="0.15">
      <c r="A346" s="131">
        <v>351</v>
      </c>
      <c r="B346" s="129" t="s">
        <v>5223</v>
      </c>
      <c r="C346" s="129" t="s">
        <v>1033</v>
      </c>
      <c r="D346" s="129" t="s">
        <v>1475</v>
      </c>
      <c r="E346" s="129" t="s">
        <v>1476</v>
      </c>
      <c r="F346" s="129" t="s">
        <v>1477</v>
      </c>
      <c r="G346" s="131" t="s">
        <v>146</v>
      </c>
      <c r="H346" s="129" t="s">
        <v>4791</v>
      </c>
      <c r="I346" s="129" t="s">
        <v>11459</v>
      </c>
      <c r="J346" s="129" t="s">
        <v>4980</v>
      </c>
      <c r="K346" s="129" t="s">
        <v>5220</v>
      </c>
      <c r="L346" s="131" t="str">
        <f t="shared" si="15"/>
        <v>及川　達也 (4)</v>
      </c>
      <c r="M346" s="131" t="str">
        <f t="shared" si="16"/>
        <v>00</v>
      </c>
      <c r="N346" s="131" t="str">
        <f t="shared" si="17"/>
        <v>Tatsuya OIKAWA (00)</v>
      </c>
      <c r="O346" s="217" t="s">
        <v>7198</v>
      </c>
      <c r="Y346" s="130"/>
      <c r="Z346" s="130"/>
      <c r="AA346" s="130"/>
      <c r="AB346" s="130"/>
      <c r="AC346" s="142"/>
      <c r="AD346" s="130"/>
      <c r="AE346" s="130"/>
      <c r="AF346" s="130"/>
      <c r="AG346" s="130"/>
      <c r="AH346" s="130"/>
      <c r="AI346" s="130"/>
      <c r="AJ346" s="130"/>
      <c r="AK346" s="130"/>
      <c r="AL346" s="130"/>
      <c r="AM346" s="130"/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/>
      <c r="AY346" s="130"/>
    </row>
    <row r="347" spans="1:51" x14ac:dyDescent="0.15">
      <c r="A347" s="131">
        <v>352</v>
      </c>
      <c r="B347" s="129" t="s">
        <v>5223</v>
      </c>
      <c r="C347" s="129" t="s">
        <v>1033</v>
      </c>
      <c r="D347" s="129" t="s">
        <v>1478</v>
      </c>
      <c r="E347" s="129" t="s">
        <v>1479</v>
      </c>
      <c r="F347" s="129" t="s">
        <v>3207</v>
      </c>
      <c r="G347" s="131" t="s">
        <v>146</v>
      </c>
      <c r="H347" s="129" t="s">
        <v>14456</v>
      </c>
      <c r="I347" s="129" t="s">
        <v>11432</v>
      </c>
      <c r="J347" s="129" t="s">
        <v>4965</v>
      </c>
      <c r="K347" s="129" t="s">
        <v>5220</v>
      </c>
      <c r="L347" s="131" t="str">
        <f t="shared" si="15"/>
        <v>川田　涼太郎 (4)</v>
      </c>
      <c r="M347" s="131" t="str">
        <f t="shared" si="16"/>
        <v>99</v>
      </c>
      <c r="N347" s="131" t="str">
        <f t="shared" si="17"/>
        <v>Ryotaro KAWATA (99)</v>
      </c>
      <c r="O347" s="217" t="s">
        <v>7199</v>
      </c>
      <c r="Y347" s="130"/>
      <c r="Z347" s="130"/>
      <c r="AA347" s="130"/>
      <c r="AB347" s="130"/>
      <c r="AC347" s="142"/>
      <c r="AD347" s="130"/>
      <c r="AE347" s="130"/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30"/>
      <c r="AV347" s="130"/>
      <c r="AW347" s="130"/>
      <c r="AX347" s="130"/>
      <c r="AY347" s="130"/>
    </row>
    <row r="348" spans="1:51" x14ac:dyDescent="0.15">
      <c r="A348" s="131">
        <v>353</v>
      </c>
      <c r="B348" s="129" t="s">
        <v>5223</v>
      </c>
      <c r="C348" s="129" t="s">
        <v>1033</v>
      </c>
      <c r="D348" s="129" t="s">
        <v>1480</v>
      </c>
      <c r="E348" s="129" t="s">
        <v>1481</v>
      </c>
      <c r="F348" s="129" t="s">
        <v>1833</v>
      </c>
      <c r="G348" s="131" t="s">
        <v>146</v>
      </c>
      <c r="H348" s="129" t="s">
        <v>11319</v>
      </c>
      <c r="I348" s="129" t="s">
        <v>11460</v>
      </c>
      <c r="J348" s="129" t="s">
        <v>12324</v>
      </c>
      <c r="K348" s="129" t="s">
        <v>5220</v>
      </c>
      <c r="L348" s="131" t="str">
        <f t="shared" si="15"/>
        <v>小畠　隆文 (4)</v>
      </c>
      <c r="M348" s="131" t="str">
        <f t="shared" si="16"/>
        <v>99</v>
      </c>
      <c r="N348" s="131" t="str">
        <f t="shared" si="17"/>
        <v>Takafumi OBATA (99)</v>
      </c>
      <c r="O348" s="217" t="s">
        <v>7200</v>
      </c>
      <c r="Y348" s="130"/>
      <c r="Z348" s="130"/>
      <c r="AA348" s="130"/>
      <c r="AB348" s="130"/>
      <c r="AC348" s="142"/>
      <c r="AD348" s="130"/>
      <c r="AE348" s="130"/>
      <c r="AF348" s="130"/>
      <c r="AG348" s="130"/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30"/>
      <c r="AY348" s="130"/>
    </row>
    <row r="349" spans="1:51" x14ac:dyDescent="0.15">
      <c r="A349" s="131">
        <v>354</v>
      </c>
      <c r="B349" s="129" t="s">
        <v>5223</v>
      </c>
      <c r="C349" s="129" t="s">
        <v>1033</v>
      </c>
      <c r="D349" s="129" t="s">
        <v>1482</v>
      </c>
      <c r="E349" s="129" t="s">
        <v>1483</v>
      </c>
      <c r="F349" s="129" t="s">
        <v>2862</v>
      </c>
      <c r="G349" s="131" t="s">
        <v>146</v>
      </c>
      <c r="H349" s="129" t="s">
        <v>14464</v>
      </c>
      <c r="I349" s="129" t="s">
        <v>9308</v>
      </c>
      <c r="J349" s="129" t="s">
        <v>4822</v>
      </c>
      <c r="K349" s="129" t="s">
        <v>5220</v>
      </c>
      <c r="L349" s="131" t="str">
        <f t="shared" si="15"/>
        <v>加藤　綾太 (4)</v>
      </c>
      <c r="M349" s="131" t="str">
        <f t="shared" si="16"/>
        <v>99</v>
      </c>
      <c r="N349" s="131" t="str">
        <f t="shared" si="17"/>
        <v>Ryota KATO (99)</v>
      </c>
      <c r="O349" s="217" t="s">
        <v>7201</v>
      </c>
      <c r="Y349" s="130"/>
      <c r="Z349" s="130"/>
      <c r="AA349" s="130"/>
      <c r="AB349" s="130"/>
      <c r="AC349" s="142"/>
      <c r="AD349" s="130"/>
      <c r="AE349" s="130"/>
      <c r="AF349" s="130"/>
      <c r="AG349" s="130"/>
      <c r="AH349" s="130"/>
      <c r="AI349" s="130"/>
      <c r="AJ349" s="130"/>
      <c r="AK349" s="130"/>
      <c r="AL349" s="130"/>
      <c r="AM349" s="130"/>
      <c r="AN349" s="130"/>
      <c r="AO349" s="130"/>
      <c r="AP349" s="130"/>
      <c r="AQ349" s="130"/>
      <c r="AR349" s="130"/>
      <c r="AS349" s="130"/>
      <c r="AT349" s="130"/>
      <c r="AU349" s="130"/>
      <c r="AV349" s="130"/>
      <c r="AW349" s="130"/>
      <c r="AX349" s="130"/>
      <c r="AY349" s="130"/>
    </row>
    <row r="350" spans="1:51" x14ac:dyDescent="0.15">
      <c r="A350" s="131">
        <v>355</v>
      </c>
      <c r="B350" s="129" t="s">
        <v>5223</v>
      </c>
      <c r="C350" s="129" t="s">
        <v>1033</v>
      </c>
      <c r="D350" s="129" t="s">
        <v>1484</v>
      </c>
      <c r="E350" s="129" t="s">
        <v>1485</v>
      </c>
      <c r="F350" s="129" t="s">
        <v>1434</v>
      </c>
      <c r="G350" s="131" t="s">
        <v>146</v>
      </c>
      <c r="H350" s="129" t="s">
        <v>4792</v>
      </c>
      <c r="I350" s="129" t="s">
        <v>5037</v>
      </c>
      <c r="J350" s="129" t="s">
        <v>4810</v>
      </c>
      <c r="K350" s="129" t="s">
        <v>5220</v>
      </c>
      <c r="L350" s="131" t="str">
        <f t="shared" si="15"/>
        <v>吉川　介人 (4)</v>
      </c>
      <c r="M350" s="131" t="str">
        <f t="shared" si="16"/>
        <v>99</v>
      </c>
      <c r="N350" s="131" t="str">
        <f t="shared" si="17"/>
        <v>Kaito YOSHIKAWA (99)</v>
      </c>
      <c r="O350" s="217" t="s">
        <v>7202</v>
      </c>
      <c r="Y350" s="130"/>
      <c r="Z350" s="130"/>
      <c r="AA350" s="130"/>
      <c r="AB350" s="130"/>
      <c r="AC350" s="142"/>
      <c r="AD350" s="130"/>
      <c r="AE350" s="130"/>
      <c r="AF350" s="130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/>
      <c r="AS350" s="130"/>
      <c r="AT350" s="130"/>
      <c r="AU350" s="130"/>
      <c r="AV350" s="130"/>
      <c r="AW350" s="130"/>
      <c r="AX350" s="130"/>
      <c r="AY350" s="130"/>
    </row>
    <row r="351" spans="1:51" x14ac:dyDescent="0.15">
      <c r="A351" s="131">
        <v>356</v>
      </c>
      <c r="B351" s="129" t="s">
        <v>5223</v>
      </c>
      <c r="C351" s="129" t="s">
        <v>1033</v>
      </c>
      <c r="D351" s="129" t="s">
        <v>1486</v>
      </c>
      <c r="E351" s="129" t="s">
        <v>1487</v>
      </c>
      <c r="F351" s="129" t="s">
        <v>973</v>
      </c>
      <c r="G351" s="131" t="s">
        <v>146</v>
      </c>
      <c r="H351" s="129" t="s">
        <v>11319</v>
      </c>
      <c r="I351" s="129" t="s">
        <v>4840</v>
      </c>
      <c r="J351" s="129" t="s">
        <v>5004</v>
      </c>
      <c r="K351" s="129" t="s">
        <v>5220</v>
      </c>
      <c r="L351" s="131" t="str">
        <f t="shared" si="15"/>
        <v>植野　裕貴 (4)</v>
      </c>
      <c r="M351" s="131" t="str">
        <f t="shared" si="16"/>
        <v>98</v>
      </c>
      <c r="N351" s="131" t="str">
        <f t="shared" si="17"/>
        <v>Hiroki UENO (98)</v>
      </c>
      <c r="O351" s="217" t="s">
        <v>7203</v>
      </c>
      <c r="Y351" s="130"/>
      <c r="Z351" s="130"/>
      <c r="AA351" s="130"/>
      <c r="AB351" s="130"/>
      <c r="AC351" s="142"/>
      <c r="AD351" s="130"/>
      <c r="AE351" s="130"/>
      <c r="AF351" s="130"/>
      <c r="AG351" s="130"/>
      <c r="AH351" s="130"/>
      <c r="AI351" s="130"/>
      <c r="AJ351" s="130"/>
      <c r="AK351" s="130"/>
      <c r="AL351" s="130"/>
      <c r="AM351" s="130"/>
      <c r="AN351" s="130"/>
      <c r="AO351" s="130"/>
      <c r="AP351" s="130"/>
      <c r="AQ351" s="130"/>
      <c r="AR351" s="130"/>
      <c r="AS351" s="130"/>
      <c r="AT351" s="130"/>
      <c r="AU351" s="130"/>
      <c r="AV351" s="130"/>
      <c r="AW351" s="130"/>
      <c r="AX351" s="130"/>
      <c r="AY351" s="130"/>
    </row>
    <row r="352" spans="1:51" x14ac:dyDescent="0.15">
      <c r="A352" s="131">
        <v>357</v>
      </c>
      <c r="B352" s="129" t="s">
        <v>5223</v>
      </c>
      <c r="C352" s="129" t="s">
        <v>1033</v>
      </c>
      <c r="D352" s="129" t="s">
        <v>1488</v>
      </c>
      <c r="E352" s="129" t="s">
        <v>1489</v>
      </c>
      <c r="F352" s="129" t="s">
        <v>903</v>
      </c>
      <c r="G352" s="131" t="s">
        <v>146</v>
      </c>
      <c r="H352" s="129" t="s">
        <v>14466</v>
      </c>
      <c r="I352" s="129" t="s">
        <v>11461</v>
      </c>
      <c r="J352" s="129" t="s">
        <v>12325</v>
      </c>
      <c r="K352" s="129" t="s">
        <v>5220</v>
      </c>
      <c r="L352" s="131" t="str">
        <f t="shared" si="15"/>
        <v>四戸　慈朗 (4)</v>
      </c>
      <c r="M352" s="131" t="str">
        <f t="shared" si="16"/>
        <v>99</v>
      </c>
      <c r="N352" s="131" t="str">
        <f t="shared" si="17"/>
        <v>Jiro SHINOHE (99)</v>
      </c>
      <c r="O352" s="217" t="s">
        <v>7204</v>
      </c>
      <c r="Y352" s="130"/>
      <c r="Z352" s="130"/>
      <c r="AA352" s="130"/>
      <c r="AB352" s="130"/>
      <c r="AC352" s="142"/>
      <c r="AD352" s="130"/>
      <c r="AE352" s="130"/>
      <c r="AF352" s="130"/>
      <c r="AG352" s="130"/>
      <c r="AH352" s="130"/>
      <c r="AI352" s="130"/>
      <c r="AJ352" s="130"/>
      <c r="AK352" s="130"/>
      <c r="AL352" s="130"/>
      <c r="AM352" s="130"/>
      <c r="AN352" s="130"/>
      <c r="AO352" s="130"/>
      <c r="AP352" s="130"/>
      <c r="AQ352" s="130"/>
      <c r="AR352" s="130"/>
      <c r="AS352" s="130"/>
      <c r="AT352" s="130"/>
      <c r="AU352" s="130"/>
      <c r="AV352" s="130"/>
      <c r="AW352" s="130"/>
      <c r="AX352" s="130"/>
      <c r="AY352" s="130"/>
    </row>
    <row r="353" spans="1:51" x14ac:dyDescent="0.15">
      <c r="A353" s="131">
        <v>358</v>
      </c>
      <c r="B353" s="129" t="s">
        <v>5223</v>
      </c>
      <c r="C353" s="129" t="s">
        <v>1033</v>
      </c>
      <c r="D353" s="129" t="s">
        <v>1490</v>
      </c>
      <c r="E353" s="129" t="s">
        <v>1491</v>
      </c>
      <c r="F353" s="129" t="s">
        <v>1492</v>
      </c>
      <c r="G353" s="131" t="s">
        <v>146</v>
      </c>
      <c r="H353" s="129" t="s">
        <v>14475</v>
      </c>
      <c r="I353" s="129" t="s">
        <v>5053</v>
      </c>
      <c r="J353" s="129" t="s">
        <v>4868</v>
      </c>
      <c r="K353" s="129" t="s">
        <v>5220</v>
      </c>
      <c r="L353" s="131" t="str">
        <f t="shared" si="15"/>
        <v>政岡　智也 (4)</v>
      </c>
      <c r="M353" s="131" t="str">
        <f t="shared" si="16"/>
        <v>00</v>
      </c>
      <c r="N353" s="131" t="str">
        <f t="shared" si="17"/>
        <v>Tomoya MASAOKA (00)</v>
      </c>
      <c r="O353" s="217" t="s">
        <v>7205</v>
      </c>
      <c r="Y353" s="130"/>
      <c r="Z353" s="130"/>
      <c r="AA353" s="130"/>
      <c r="AB353" s="130"/>
      <c r="AC353" s="142"/>
      <c r="AD353" s="130"/>
      <c r="AE353" s="130"/>
      <c r="AF353" s="130"/>
      <c r="AG353" s="130"/>
      <c r="AH353" s="130"/>
      <c r="AI353" s="130"/>
      <c r="AJ353" s="130"/>
      <c r="AK353" s="130"/>
      <c r="AL353" s="130"/>
      <c r="AM353" s="130"/>
      <c r="AN353" s="130"/>
      <c r="AO353" s="130"/>
      <c r="AP353" s="130"/>
      <c r="AQ353" s="130"/>
      <c r="AR353" s="130"/>
      <c r="AS353" s="130"/>
      <c r="AT353" s="130"/>
      <c r="AU353" s="130"/>
      <c r="AV353" s="130"/>
      <c r="AW353" s="130"/>
      <c r="AX353" s="130"/>
      <c r="AY353" s="130"/>
    </row>
    <row r="354" spans="1:51" x14ac:dyDescent="0.15">
      <c r="A354" s="131">
        <v>359</v>
      </c>
      <c r="B354" s="129" t="s">
        <v>5223</v>
      </c>
      <c r="C354" s="129" t="s">
        <v>1033</v>
      </c>
      <c r="D354" s="129" t="s">
        <v>1493</v>
      </c>
      <c r="E354" s="129" t="s">
        <v>1494</v>
      </c>
      <c r="F354" s="129" t="s">
        <v>1495</v>
      </c>
      <c r="G354" s="131" t="s">
        <v>146</v>
      </c>
      <c r="H354" s="129" t="s">
        <v>11319</v>
      </c>
      <c r="I354" s="129" t="s">
        <v>11462</v>
      </c>
      <c r="J354" s="129" t="s">
        <v>12326</v>
      </c>
      <c r="K354" s="129" t="s">
        <v>5220</v>
      </c>
      <c r="L354" s="131" t="str">
        <f t="shared" si="15"/>
        <v>角田　啓太郎 (4)</v>
      </c>
      <c r="M354" s="131" t="str">
        <f t="shared" si="16"/>
        <v>99</v>
      </c>
      <c r="N354" s="131" t="str">
        <f t="shared" si="17"/>
        <v>Keitaro TSUNODA (99)</v>
      </c>
      <c r="O354" s="217" t="s">
        <v>7206</v>
      </c>
      <c r="Y354" s="130"/>
      <c r="Z354" s="130"/>
      <c r="AA354" s="130"/>
      <c r="AB354" s="130"/>
      <c r="AC354" s="142"/>
      <c r="AD354" s="130"/>
      <c r="AE354" s="130"/>
      <c r="AF354" s="130"/>
      <c r="AG354" s="130"/>
      <c r="AH354" s="130"/>
      <c r="AI354" s="130"/>
      <c r="AJ354" s="130"/>
      <c r="AK354" s="130"/>
      <c r="AL354" s="130"/>
      <c r="AM354" s="130"/>
      <c r="AN354" s="130"/>
      <c r="AO354" s="130"/>
      <c r="AP354" s="130"/>
      <c r="AQ354" s="130"/>
      <c r="AR354" s="130"/>
      <c r="AS354" s="130"/>
      <c r="AT354" s="130"/>
      <c r="AU354" s="130"/>
      <c r="AV354" s="130"/>
      <c r="AW354" s="130"/>
      <c r="AX354" s="130"/>
      <c r="AY354" s="130"/>
    </row>
    <row r="355" spans="1:51" x14ac:dyDescent="0.15">
      <c r="A355" s="131">
        <v>360</v>
      </c>
      <c r="B355" s="129" t="s">
        <v>5223</v>
      </c>
      <c r="C355" s="129" t="s">
        <v>1033</v>
      </c>
      <c r="D355" s="129" t="s">
        <v>1496</v>
      </c>
      <c r="E355" s="129" t="s">
        <v>1497</v>
      </c>
      <c r="F355" s="129" t="s">
        <v>1498</v>
      </c>
      <c r="G355" s="131" t="s">
        <v>146</v>
      </c>
      <c r="H355" s="129" t="s">
        <v>14475</v>
      </c>
      <c r="I355" s="129" t="s">
        <v>11386</v>
      </c>
      <c r="J355" s="129" t="s">
        <v>4918</v>
      </c>
      <c r="K355" s="129" t="s">
        <v>5220</v>
      </c>
      <c r="L355" s="131" t="str">
        <f t="shared" si="15"/>
        <v>野村　洸太 (4)</v>
      </c>
      <c r="M355" s="131" t="str">
        <f t="shared" si="16"/>
        <v>99</v>
      </c>
      <c r="N355" s="131" t="str">
        <f t="shared" si="17"/>
        <v>Kota NOMURA (99)</v>
      </c>
      <c r="O355" s="217" t="s">
        <v>7207</v>
      </c>
      <c r="Y355" s="130"/>
      <c r="Z355" s="130"/>
      <c r="AA355" s="130"/>
      <c r="AB355" s="130"/>
      <c r="AC355" s="142"/>
      <c r="AD355" s="130"/>
      <c r="AE355" s="130"/>
      <c r="AF355" s="130"/>
      <c r="AG355" s="130"/>
      <c r="AH355" s="130"/>
      <c r="AI355" s="130"/>
      <c r="AJ355" s="130"/>
      <c r="AK355" s="130"/>
      <c r="AL355" s="130"/>
      <c r="AM355" s="130"/>
      <c r="AN355" s="130"/>
      <c r="AO355" s="130"/>
      <c r="AP355" s="130"/>
      <c r="AQ355" s="130"/>
      <c r="AR355" s="130"/>
      <c r="AS355" s="130"/>
      <c r="AT355" s="130"/>
      <c r="AU355" s="130"/>
      <c r="AV355" s="130"/>
      <c r="AW355" s="130"/>
      <c r="AX355" s="130"/>
      <c r="AY355" s="130"/>
    </row>
    <row r="356" spans="1:51" x14ac:dyDescent="0.15">
      <c r="A356" s="131">
        <v>361</v>
      </c>
      <c r="B356" s="129" t="s">
        <v>5223</v>
      </c>
      <c r="C356" s="129" t="s">
        <v>1033</v>
      </c>
      <c r="D356" s="129" t="s">
        <v>1499</v>
      </c>
      <c r="E356" s="129" t="s">
        <v>1500</v>
      </c>
      <c r="F356" s="129" t="s">
        <v>1501</v>
      </c>
      <c r="G356" s="131" t="s">
        <v>146</v>
      </c>
      <c r="H356" s="129" t="s">
        <v>14454</v>
      </c>
      <c r="I356" s="129" t="s">
        <v>11463</v>
      </c>
      <c r="J356" s="129" t="s">
        <v>4822</v>
      </c>
      <c r="K356" s="129" t="s">
        <v>5220</v>
      </c>
      <c r="L356" s="131" t="str">
        <f t="shared" si="15"/>
        <v>高岡　亮太 (4)</v>
      </c>
      <c r="M356" s="131" t="str">
        <f t="shared" si="16"/>
        <v>00</v>
      </c>
      <c r="N356" s="131" t="str">
        <f t="shared" si="17"/>
        <v>Ryota TAKAOKA (00)</v>
      </c>
      <c r="O356" s="217" t="s">
        <v>7208</v>
      </c>
      <c r="Y356" s="130"/>
      <c r="Z356" s="130"/>
      <c r="AA356" s="130"/>
      <c r="AB356" s="130"/>
      <c r="AC356" s="142"/>
      <c r="AD356" s="130"/>
      <c r="AE356" s="130"/>
      <c r="AF356" s="130"/>
      <c r="AG356" s="130"/>
      <c r="AH356" s="130"/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  <c r="AU356" s="130"/>
      <c r="AV356" s="130"/>
      <c r="AW356" s="130"/>
      <c r="AX356" s="130"/>
      <c r="AY356" s="130"/>
    </row>
    <row r="357" spans="1:51" x14ac:dyDescent="0.15">
      <c r="A357" s="131">
        <v>362</v>
      </c>
      <c r="B357" s="129" t="s">
        <v>5223</v>
      </c>
      <c r="C357" s="129" t="s">
        <v>1033</v>
      </c>
      <c r="D357" s="129" t="s">
        <v>1502</v>
      </c>
      <c r="E357" s="129" t="s">
        <v>1503</v>
      </c>
      <c r="F357" s="129" t="s">
        <v>514</v>
      </c>
      <c r="G357" s="131" t="s">
        <v>146</v>
      </c>
      <c r="H357" s="129" t="s">
        <v>11319</v>
      </c>
      <c r="I357" s="129" t="s">
        <v>11464</v>
      </c>
      <c r="J357" s="129" t="s">
        <v>5119</v>
      </c>
      <c r="K357" s="129" t="s">
        <v>5220</v>
      </c>
      <c r="L357" s="131" t="str">
        <f t="shared" si="15"/>
        <v>西山　元気 (4)</v>
      </c>
      <c r="M357" s="131" t="str">
        <f t="shared" si="16"/>
        <v>98</v>
      </c>
      <c r="N357" s="131" t="str">
        <f t="shared" si="17"/>
        <v>Genki NISHIYAMA (98)</v>
      </c>
      <c r="O357" s="217" t="s">
        <v>7209</v>
      </c>
      <c r="Y357" s="130"/>
      <c r="Z357" s="130"/>
      <c r="AA357" s="130"/>
      <c r="AB357" s="130"/>
      <c r="AC357" s="142"/>
      <c r="AD357" s="130"/>
      <c r="AE357" s="130"/>
      <c r="AF357" s="130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/>
      <c r="AS357" s="130"/>
      <c r="AT357" s="130"/>
      <c r="AU357" s="130"/>
      <c r="AV357" s="130"/>
      <c r="AW357" s="130"/>
      <c r="AX357" s="130"/>
      <c r="AY357" s="130"/>
    </row>
    <row r="358" spans="1:51" x14ac:dyDescent="0.15">
      <c r="A358" s="131">
        <v>363</v>
      </c>
      <c r="B358" s="129" t="s">
        <v>5223</v>
      </c>
      <c r="C358" s="129" t="s">
        <v>1033</v>
      </c>
      <c r="D358" s="129" t="s">
        <v>1504</v>
      </c>
      <c r="E358" s="129" t="s">
        <v>1505</v>
      </c>
      <c r="F358" s="129" t="s">
        <v>1506</v>
      </c>
      <c r="G358" s="131" t="s">
        <v>146</v>
      </c>
      <c r="H358" s="129" t="s">
        <v>11319</v>
      </c>
      <c r="I358" s="129" t="s">
        <v>11465</v>
      </c>
      <c r="J358" s="129" t="s">
        <v>12327</v>
      </c>
      <c r="K358" s="129" t="s">
        <v>5220</v>
      </c>
      <c r="L358" s="131" t="str">
        <f t="shared" si="15"/>
        <v>岡村　紀一郎 (4)</v>
      </c>
      <c r="M358" s="131" t="str">
        <f t="shared" si="16"/>
        <v>99</v>
      </c>
      <c r="N358" s="131" t="str">
        <f t="shared" si="17"/>
        <v>Kiichiro OKAMURA (99)</v>
      </c>
      <c r="O358" s="217" t="s">
        <v>7210</v>
      </c>
      <c r="Y358" s="130"/>
      <c r="Z358" s="130"/>
      <c r="AA358" s="130"/>
      <c r="AB358" s="130"/>
      <c r="AC358" s="142"/>
      <c r="AD358" s="130"/>
      <c r="AE358" s="130"/>
      <c r="AF358" s="130"/>
      <c r="AG358" s="130"/>
      <c r="AH358" s="130"/>
      <c r="AI358" s="130"/>
      <c r="AJ358" s="130"/>
      <c r="AK358" s="130"/>
      <c r="AL358" s="130"/>
      <c r="AM358" s="130"/>
      <c r="AN358" s="130"/>
      <c r="AO358" s="130"/>
      <c r="AP358" s="130"/>
      <c r="AQ358" s="130"/>
      <c r="AR358" s="130"/>
      <c r="AS358" s="130"/>
      <c r="AT358" s="130"/>
      <c r="AU358" s="130"/>
      <c r="AV358" s="130"/>
      <c r="AW358" s="130"/>
      <c r="AX358" s="130"/>
      <c r="AY358" s="130"/>
    </row>
    <row r="359" spans="1:51" x14ac:dyDescent="0.15">
      <c r="A359" s="131">
        <v>364</v>
      </c>
      <c r="B359" s="129" t="s">
        <v>5223</v>
      </c>
      <c r="C359" s="129" t="s">
        <v>1033</v>
      </c>
      <c r="D359" s="129" t="s">
        <v>1507</v>
      </c>
      <c r="E359" s="129" t="s">
        <v>1508</v>
      </c>
      <c r="F359" s="129" t="s">
        <v>1509</v>
      </c>
      <c r="G359" s="131" t="s">
        <v>146</v>
      </c>
      <c r="H359" s="129" t="s">
        <v>14454</v>
      </c>
      <c r="I359" s="129" t="s">
        <v>9440</v>
      </c>
      <c r="J359" s="129" t="s">
        <v>5127</v>
      </c>
      <c r="K359" s="129" t="s">
        <v>5220</v>
      </c>
      <c r="L359" s="131" t="str">
        <f t="shared" si="15"/>
        <v>平野　将暉 (4)</v>
      </c>
      <c r="M359" s="131" t="str">
        <f t="shared" si="16"/>
        <v>00</v>
      </c>
      <c r="N359" s="131" t="str">
        <f t="shared" si="17"/>
        <v>Shoki HIRANO (00)</v>
      </c>
      <c r="O359" s="217" t="s">
        <v>7211</v>
      </c>
      <c r="Y359" s="130"/>
      <c r="Z359" s="130"/>
      <c r="AA359" s="130"/>
      <c r="AB359" s="130"/>
      <c r="AC359" s="142"/>
      <c r="AD359" s="130"/>
      <c r="AE359" s="130"/>
      <c r="AF359" s="130"/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0"/>
      <c r="AQ359" s="130"/>
      <c r="AR359" s="130"/>
      <c r="AS359" s="130"/>
      <c r="AT359" s="130"/>
      <c r="AU359" s="130"/>
      <c r="AV359" s="130"/>
      <c r="AW359" s="130"/>
      <c r="AX359" s="130"/>
      <c r="AY359" s="130"/>
    </row>
    <row r="360" spans="1:51" x14ac:dyDescent="0.15">
      <c r="A360" s="131">
        <v>365</v>
      </c>
      <c r="B360" s="129" t="s">
        <v>5223</v>
      </c>
      <c r="C360" s="129" t="s">
        <v>1033</v>
      </c>
      <c r="D360" s="129" t="s">
        <v>1510</v>
      </c>
      <c r="E360" s="129" t="s">
        <v>1511</v>
      </c>
      <c r="F360" s="129" t="s">
        <v>519</v>
      </c>
      <c r="G360" s="131" t="s">
        <v>146</v>
      </c>
      <c r="H360" s="129" t="s">
        <v>14447</v>
      </c>
      <c r="I360" s="129" t="s">
        <v>11466</v>
      </c>
      <c r="J360" s="129" t="s">
        <v>12328</v>
      </c>
      <c r="K360" s="129" t="s">
        <v>5220</v>
      </c>
      <c r="L360" s="131" t="str">
        <f t="shared" si="15"/>
        <v>稲葉　友吾 (4)</v>
      </c>
      <c r="M360" s="131" t="str">
        <f t="shared" si="16"/>
        <v>98</v>
      </c>
      <c r="N360" s="131" t="str">
        <f t="shared" si="17"/>
        <v>Yugo INABA  (98)</v>
      </c>
      <c r="O360" s="217" t="s">
        <v>7212</v>
      </c>
      <c r="Y360" s="130"/>
      <c r="Z360" s="130"/>
      <c r="AA360" s="130"/>
      <c r="AB360" s="130"/>
      <c r="AC360" s="142"/>
      <c r="AD360" s="130"/>
      <c r="AE360" s="130"/>
      <c r="AF360" s="130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/>
      <c r="AQ360" s="130"/>
      <c r="AR360" s="130"/>
      <c r="AS360" s="130"/>
      <c r="AT360" s="130"/>
      <c r="AU360" s="130"/>
      <c r="AV360" s="130"/>
      <c r="AW360" s="130"/>
      <c r="AX360" s="130"/>
      <c r="AY360" s="130"/>
    </row>
    <row r="361" spans="1:51" x14ac:dyDescent="0.15">
      <c r="A361" s="131">
        <v>366</v>
      </c>
      <c r="B361" s="129" t="s">
        <v>5223</v>
      </c>
      <c r="C361" s="129" t="s">
        <v>1033</v>
      </c>
      <c r="D361" s="129" t="s">
        <v>1512</v>
      </c>
      <c r="E361" s="129" t="s">
        <v>1513</v>
      </c>
      <c r="F361" s="129" t="s">
        <v>1514</v>
      </c>
      <c r="G361" s="131" t="s">
        <v>146</v>
      </c>
      <c r="H361" s="129" t="s">
        <v>14447</v>
      </c>
      <c r="I361" s="129" t="s">
        <v>11467</v>
      </c>
      <c r="J361" s="129" t="s">
        <v>4868</v>
      </c>
      <c r="K361" s="129" t="s">
        <v>5220</v>
      </c>
      <c r="L361" s="131" t="str">
        <f t="shared" si="15"/>
        <v>大前　智哉 (4)</v>
      </c>
      <c r="M361" s="131" t="str">
        <f t="shared" si="16"/>
        <v>99</v>
      </c>
      <c r="N361" s="131" t="str">
        <f t="shared" si="17"/>
        <v>Tomoya OMAE (99)</v>
      </c>
      <c r="O361" s="217" t="s">
        <v>7213</v>
      </c>
      <c r="Y361" s="130"/>
      <c r="Z361" s="130"/>
      <c r="AA361" s="130"/>
      <c r="AB361" s="130"/>
      <c r="AC361" s="142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</row>
    <row r="362" spans="1:51" x14ac:dyDescent="0.15">
      <c r="A362" s="131">
        <v>367</v>
      </c>
      <c r="B362" s="129" t="s">
        <v>5223</v>
      </c>
      <c r="C362" s="129" t="s">
        <v>1033</v>
      </c>
      <c r="D362" s="129" t="s">
        <v>1515</v>
      </c>
      <c r="E362" s="129" t="s">
        <v>1516</v>
      </c>
      <c r="F362" s="129" t="s">
        <v>1517</v>
      </c>
      <c r="G362" s="131" t="s">
        <v>146</v>
      </c>
      <c r="H362" s="129" t="s">
        <v>11319</v>
      </c>
      <c r="I362" s="129" t="s">
        <v>5080</v>
      </c>
      <c r="J362" s="129" t="s">
        <v>4870</v>
      </c>
      <c r="K362" s="129" t="s">
        <v>5220</v>
      </c>
      <c r="L362" s="131" t="str">
        <f t="shared" si="15"/>
        <v>竹下　雄大 (4)</v>
      </c>
      <c r="M362" s="131" t="str">
        <f t="shared" si="16"/>
        <v>99</v>
      </c>
      <c r="N362" s="131" t="str">
        <f t="shared" si="17"/>
        <v>Yudai TAKESHITA (99)</v>
      </c>
      <c r="O362" s="217" t="s">
        <v>7214</v>
      </c>
      <c r="Y362" s="130"/>
      <c r="Z362" s="130"/>
      <c r="AA362" s="130"/>
      <c r="AB362" s="130"/>
      <c r="AC362" s="142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</row>
    <row r="363" spans="1:51" x14ac:dyDescent="0.15">
      <c r="A363" s="131">
        <v>368</v>
      </c>
      <c r="B363" s="129" t="s">
        <v>5223</v>
      </c>
      <c r="C363" s="129" t="s">
        <v>1033</v>
      </c>
      <c r="D363" s="129" t="s">
        <v>1518</v>
      </c>
      <c r="E363" s="129" t="s">
        <v>1519</v>
      </c>
      <c r="F363" s="129" t="s">
        <v>1520</v>
      </c>
      <c r="G363" s="131" t="s">
        <v>146</v>
      </c>
      <c r="H363" s="129" t="s">
        <v>11319</v>
      </c>
      <c r="I363" s="129" t="s">
        <v>4821</v>
      </c>
      <c r="J363" s="129" t="s">
        <v>5088</v>
      </c>
      <c r="K363" s="129" t="s">
        <v>5220</v>
      </c>
      <c r="L363" s="131" t="str">
        <f t="shared" si="15"/>
        <v>山本　晃大 (4)</v>
      </c>
      <c r="M363" s="131" t="str">
        <f t="shared" si="16"/>
        <v>99</v>
      </c>
      <c r="N363" s="131" t="str">
        <f t="shared" si="17"/>
        <v>Kodai YAMAMOTO (99)</v>
      </c>
      <c r="O363" s="217" t="s">
        <v>7215</v>
      </c>
      <c r="Y363" s="130"/>
      <c r="Z363" s="130"/>
      <c r="AA363" s="130"/>
      <c r="AB363" s="130"/>
      <c r="AC363" s="142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</row>
    <row r="364" spans="1:51" x14ac:dyDescent="0.15">
      <c r="A364" s="131">
        <v>369</v>
      </c>
      <c r="B364" s="129" t="s">
        <v>5223</v>
      </c>
      <c r="C364" s="129" t="s">
        <v>1033</v>
      </c>
      <c r="D364" s="129" t="s">
        <v>1521</v>
      </c>
      <c r="E364" s="129" t="s">
        <v>1522</v>
      </c>
      <c r="F364" s="129" t="s">
        <v>1523</v>
      </c>
      <c r="G364" s="131" t="s">
        <v>164</v>
      </c>
      <c r="H364" s="129" t="s">
        <v>14466</v>
      </c>
      <c r="I364" s="129" t="s">
        <v>5104</v>
      </c>
      <c r="J364" s="129" t="s">
        <v>12329</v>
      </c>
      <c r="K364" s="129" t="s">
        <v>5220</v>
      </c>
      <c r="L364" s="131" t="str">
        <f t="shared" si="15"/>
        <v>伊藤　大和 (3)</v>
      </c>
      <c r="M364" s="131" t="str">
        <f t="shared" si="16"/>
        <v>00</v>
      </c>
      <c r="N364" s="131" t="str">
        <f t="shared" si="17"/>
        <v>Yamato ITO (00)</v>
      </c>
      <c r="O364" s="217" t="s">
        <v>7216</v>
      </c>
      <c r="Y364" s="130"/>
      <c r="Z364" s="130"/>
      <c r="AA364" s="130"/>
      <c r="AB364" s="130"/>
      <c r="AC364" s="142"/>
      <c r="AD364" s="130"/>
      <c r="AE364" s="130"/>
      <c r="AF364" s="130"/>
      <c r="AG364" s="130"/>
      <c r="AH364" s="130"/>
      <c r="AI364" s="130"/>
      <c r="AJ364" s="130"/>
      <c r="AK364" s="130"/>
      <c r="AL364" s="130"/>
      <c r="AM364" s="130"/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</row>
    <row r="365" spans="1:51" x14ac:dyDescent="0.15">
      <c r="A365" s="131">
        <v>370</v>
      </c>
      <c r="B365" s="129" t="s">
        <v>5223</v>
      </c>
      <c r="C365" s="129" t="s">
        <v>1033</v>
      </c>
      <c r="D365" s="129" t="s">
        <v>1524</v>
      </c>
      <c r="E365" s="129" t="s">
        <v>1525</v>
      </c>
      <c r="F365" s="129" t="s">
        <v>1526</v>
      </c>
      <c r="G365" s="131" t="s">
        <v>164</v>
      </c>
      <c r="H365" s="129" t="s">
        <v>14477</v>
      </c>
      <c r="I365" s="129" t="s">
        <v>11468</v>
      </c>
      <c r="J365" s="129" t="s">
        <v>12330</v>
      </c>
      <c r="K365" s="129" t="s">
        <v>5220</v>
      </c>
      <c r="L365" s="131" t="str">
        <f t="shared" si="15"/>
        <v>草野　恒広 (3)</v>
      </c>
      <c r="M365" s="131" t="str">
        <f t="shared" si="16"/>
        <v>00</v>
      </c>
      <c r="N365" s="131" t="str">
        <f t="shared" si="17"/>
        <v>Tsunehiro KUSANO  (00)</v>
      </c>
      <c r="O365" s="217" t="s">
        <v>7217</v>
      </c>
      <c r="Y365" s="130"/>
      <c r="Z365" s="130"/>
      <c r="AA365" s="130"/>
      <c r="AB365" s="130"/>
      <c r="AC365" s="142"/>
      <c r="AD365" s="130"/>
      <c r="AE365" s="130"/>
      <c r="AF365" s="130"/>
      <c r="AG365" s="130"/>
      <c r="AH365" s="130"/>
      <c r="AI365" s="130"/>
      <c r="AJ365" s="130"/>
      <c r="AK365" s="130"/>
      <c r="AL365" s="130"/>
      <c r="AM365" s="130"/>
      <c r="AN365" s="130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30"/>
      <c r="AY365" s="130"/>
    </row>
    <row r="366" spans="1:51" x14ac:dyDescent="0.15">
      <c r="A366" s="131">
        <v>371</v>
      </c>
      <c r="B366" s="129" t="s">
        <v>5223</v>
      </c>
      <c r="C366" s="129" t="s">
        <v>1033</v>
      </c>
      <c r="D366" s="129" t="s">
        <v>1527</v>
      </c>
      <c r="E366" s="129" t="s">
        <v>1528</v>
      </c>
      <c r="F366" s="129" t="s">
        <v>1529</v>
      </c>
      <c r="G366" s="131" t="s">
        <v>164</v>
      </c>
      <c r="H366" s="129" t="s">
        <v>14458</v>
      </c>
      <c r="I366" s="129" t="s">
        <v>4915</v>
      </c>
      <c r="J366" s="129" t="s">
        <v>4980</v>
      </c>
      <c r="K366" s="129" t="s">
        <v>5220</v>
      </c>
      <c r="L366" s="131" t="str">
        <f t="shared" si="15"/>
        <v>藤田　達矢 (3)</v>
      </c>
      <c r="M366" s="131" t="str">
        <f t="shared" si="16"/>
        <v>00</v>
      </c>
      <c r="N366" s="131" t="str">
        <f t="shared" si="17"/>
        <v>Tatsuya FUJITA (00)</v>
      </c>
      <c r="O366" s="217" t="s">
        <v>7218</v>
      </c>
      <c r="Y366" s="130"/>
      <c r="Z366" s="130"/>
      <c r="AA366" s="130"/>
      <c r="AB366" s="130"/>
      <c r="AC366" s="142"/>
      <c r="AD366" s="130"/>
      <c r="AE366" s="130"/>
      <c r="AF366" s="130"/>
      <c r="AG366" s="130"/>
      <c r="AH366" s="130"/>
      <c r="AI366" s="130"/>
      <c r="AJ366" s="130"/>
      <c r="AK366" s="130"/>
      <c r="AL366" s="130"/>
      <c r="AM366" s="130"/>
      <c r="AN366" s="130"/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/>
    </row>
    <row r="367" spans="1:51" x14ac:dyDescent="0.15">
      <c r="A367" s="131">
        <v>372</v>
      </c>
      <c r="B367" s="129" t="s">
        <v>5223</v>
      </c>
      <c r="C367" s="129" t="s">
        <v>1033</v>
      </c>
      <c r="D367" s="129" t="s">
        <v>1530</v>
      </c>
      <c r="E367" s="129" t="s">
        <v>1531</v>
      </c>
      <c r="F367" s="129" t="s">
        <v>1532</v>
      </c>
      <c r="G367" s="131" t="s">
        <v>164</v>
      </c>
      <c r="H367" s="129" t="s">
        <v>14446</v>
      </c>
      <c r="I367" s="129" t="s">
        <v>11323</v>
      </c>
      <c r="J367" s="129" t="s">
        <v>12331</v>
      </c>
      <c r="K367" s="129" t="s">
        <v>5220</v>
      </c>
      <c r="L367" s="131" t="str">
        <f t="shared" si="15"/>
        <v>國枝　翔来 (3)</v>
      </c>
      <c r="M367" s="131" t="str">
        <f t="shared" si="16"/>
        <v>00</v>
      </c>
      <c r="N367" s="131" t="str">
        <f t="shared" si="17"/>
        <v>Tobira KUNIEDA (00)</v>
      </c>
      <c r="O367" s="217" t="s">
        <v>7219</v>
      </c>
      <c r="Y367" s="130"/>
      <c r="Z367" s="130"/>
      <c r="AA367" s="130"/>
      <c r="AB367" s="130"/>
      <c r="AC367" s="142"/>
      <c r="AD367" s="130"/>
      <c r="AE367" s="130"/>
      <c r="AF367" s="130"/>
      <c r="AG367" s="130"/>
      <c r="AH367" s="130"/>
      <c r="AI367" s="130"/>
      <c r="AJ367" s="130"/>
      <c r="AK367" s="130"/>
      <c r="AL367" s="130"/>
      <c r="AM367" s="130"/>
      <c r="AN367" s="130"/>
      <c r="AO367" s="130"/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/>
    </row>
    <row r="368" spans="1:51" x14ac:dyDescent="0.15">
      <c r="A368" s="131">
        <v>373</v>
      </c>
      <c r="B368" s="129" t="s">
        <v>5223</v>
      </c>
      <c r="C368" s="129" t="s">
        <v>1033</v>
      </c>
      <c r="D368" s="129" t="s">
        <v>1533</v>
      </c>
      <c r="E368" s="129" t="s">
        <v>1534</v>
      </c>
      <c r="F368" s="129" t="s">
        <v>1535</v>
      </c>
      <c r="G368" s="131" t="s">
        <v>164</v>
      </c>
      <c r="H368" s="129" t="s">
        <v>14447</v>
      </c>
      <c r="I368" s="129" t="s">
        <v>5057</v>
      </c>
      <c r="J368" s="129" t="s">
        <v>4868</v>
      </c>
      <c r="K368" s="129" t="s">
        <v>5220</v>
      </c>
      <c r="L368" s="131" t="str">
        <f t="shared" si="15"/>
        <v>和田　朋也 (3)</v>
      </c>
      <c r="M368" s="131" t="str">
        <f t="shared" si="16"/>
        <v>00</v>
      </c>
      <c r="N368" s="131" t="str">
        <f t="shared" si="17"/>
        <v>Tomoya WADA (00)</v>
      </c>
      <c r="O368" s="217" t="s">
        <v>7220</v>
      </c>
      <c r="Y368" s="130"/>
      <c r="Z368" s="130"/>
      <c r="AA368" s="130"/>
      <c r="AB368" s="130"/>
      <c r="AC368" s="142"/>
      <c r="AD368" s="130"/>
      <c r="AE368" s="130"/>
      <c r="AF368" s="130"/>
      <c r="AG368" s="130"/>
      <c r="AH368" s="130"/>
      <c r="AI368" s="130"/>
      <c r="AJ368" s="130"/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</row>
    <row r="369" spans="1:51" x14ac:dyDescent="0.15">
      <c r="A369" s="131">
        <v>374</v>
      </c>
      <c r="B369" s="129" t="s">
        <v>5223</v>
      </c>
      <c r="C369" s="129" t="s">
        <v>1033</v>
      </c>
      <c r="D369" s="129" t="s">
        <v>1536</v>
      </c>
      <c r="E369" s="129" t="s">
        <v>1537</v>
      </c>
      <c r="F369" s="129" t="s">
        <v>1538</v>
      </c>
      <c r="G369" s="131" t="s">
        <v>164</v>
      </c>
      <c r="H369" s="129" t="s">
        <v>14450</v>
      </c>
      <c r="I369" s="129" t="s">
        <v>11469</v>
      </c>
      <c r="J369" s="129" t="s">
        <v>12332</v>
      </c>
      <c r="K369" s="129" t="s">
        <v>5220</v>
      </c>
      <c r="L369" s="131" t="str">
        <f t="shared" si="15"/>
        <v>新城　建 (3)</v>
      </c>
      <c r="M369" s="131" t="str">
        <f t="shared" si="16"/>
        <v>99</v>
      </c>
      <c r="N369" s="131" t="str">
        <f t="shared" si="17"/>
        <v>Takeru SHINJO (99)</v>
      </c>
      <c r="O369" s="217" t="s">
        <v>7221</v>
      </c>
      <c r="Y369" s="130"/>
      <c r="Z369" s="130"/>
      <c r="AA369" s="130"/>
      <c r="AB369" s="130"/>
      <c r="AC369" s="142"/>
      <c r="AD369" s="130"/>
      <c r="AE369" s="130"/>
      <c r="AF369" s="130"/>
      <c r="AG369" s="130"/>
      <c r="AH369" s="130"/>
      <c r="AI369" s="130"/>
      <c r="AJ369" s="130"/>
      <c r="AK369" s="130"/>
      <c r="AL369" s="130"/>
      <c r="AM369" s="130"/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/>
      <c r="AX369" s="130"/>
      <c r="AY369" s="130"/>
    </row>
    <row r="370" spans="1:51" x14ac:dyDescent="0.15">
      <c r="A370" s="131">
        <v>375</v>
      </c>
      <c r="B370" s="129" t="s">
        <v>5223</v>
      </c>
      <c r="C370" s="129" t="s">
        <v>1033</v>
      </c>
      <c r="D370" s="129" t="s">
        <v>1539</v>
      </c>
      <c r="E370" s="129" t="s">
        <v>1540</v>
      </c>
      <c r="F370" s="129" t="s">
        <v>1541</v>
      </c>
      <c r="G370" s="131" t="s">
        <v>164</v>
      </c>
      <c r="H370" s="129" t="s">
        <v>14458</v>
      </c>
      <c r="I370" s="129" t="s">
        <v>4986</v>
      </c>
      <c r="J370" s="129" t="s">
        <v>12333</v>
      </c>
      <c r="K370" s="129" t="s">
        <v>5220</v>
      </c>
      <c r="L370" s="131" t="str">
        <f t="shared" si="15"/>
        <v>杉田　一陽 (3)</v>
      </c>
      <c r="M370" s="131" t="str">
        <f t="shared" si="16"/>
        <v>01</v>
      </c>
      <c r="N370" s="131" t="str">
        <f t="shared" si="17"/>
        <v>Kazuharu SUGITA (01)</v>
      </c>
      <c r="O370" s="217" t="s">
        <v>7222</v>
      </c>
      <c r="Y370" s="130"/>
      <c r="Z370" s="130"/>
      <c r="AA370" s="130"/>
      <c r="AB370" s="130"/>
      <c r="AC370" s="142"/>
      <c r="AD370" s="130"/>
      <c r="AE370" s="130"/>
      <c r="AF370" s="130"/>
      <c r="AG370" s="130"/>
      <c r="AH370" s="130"/>
      <c r="AI370" s="130"/>
      <c r="AJ370" s="130"/>
      <c r="AK370" s="130"/>
      <c r="AL370" s="130"/>
      <c r="AM370" s="130"/>
      <c r="AN370" s="130"/>
      <c r="AO370" s="130"/>
      <c r="AP370" s="130"/>
      <c r="AQ370" s="130"/>
      <c r="AR370" s="130"/>
      <c r="AS370" s="130"/>
      <c r="AT370" s="130"/>
      <c r="AU370" s="130"/>
      <c r="AV370" s="130"/>
      <c r="AW370" s="130"/>
      <c r="AX370" s="130"/>
      <c r="AY370" s="130"/>
    </row>
    <row r="371" spans="1:51" x14ac:dyDescent="0.15">
      <c r="A371" s="131">
        <v>376</v>
      </c>
      <c r="B371" s="129" t="s">
        <v>5223</v>
      </c>
      <c r="C371" s="129" t="s">
        <v>1033</v>
      </c>
      <c r="D371" s="129" t="s">
        <v>1542</v>
      </c>
      <c r="E371" s="129" t="s">
        <v>1543</v>
      </c>
      <c r="F371" s="129" t="s">
        <v>1544</v>
      </c>
      <c r="G371" s="131" t="s">
        <v>164</v>
      </c>
      <c r="H371" s="129" t="s">
        <v>14454</v>
      </c>
      <c r="I371" s="129" t="s">
        <v>4813</v>
      </c>
      <c r="J371" s="129" t="s">
        <v>12334</v>
      </c>
      <c r="K371" s="129" t="s">
        <v>5220</v>
      </c>
      <c r="L371" s="131" t="str">
        <f t="shared" si="15"/>
        <v>廣瀬　史明 (3)</v>
      </c>
      <c r="M371" s="131" t="str">
        <f t="shared" si="16"/>
        <v>01</v>
      </c>
      <c r="N371" s="131" t="str">
        <f t="shared" si="17"/>
        <v>Fumiaki HIROSE (01)</v>
      </c>
      <c r="O371" s="217" t="s">
        <v>7223</v>
      </c>
      <c r="Y371" s="130"/>
      <c r="Z371" s="130"/>
      <c r="AA371" s="130"/>
      <c r="AB371" s="130"/>
      <c r="AC371" s="142"/>
      <c r="AD371" s="130"/>
      <c r="AE371" s="130"/>
      <c r="AF371" s="130"/>
      <c r="AG371" s="130"/>
      <c r="AH371" s="130"/>
      <c r="AI371" s="130"/>
      <c r="AJ371" s="130"/>
      <c r="AK371" s="130"/>
      <c r="AL371" s="130"/>
      <c r="AM371" s="130"/>
      <c r="AN371" s="130"/>
      <c r="AO371" s="130"/>
      <c r="AP371" s="130"/>
      <c r="AQ371" s="130"/>
      <c r="AR371" s="130"/>
      <c r="AS371" s="130"/>
      <c r="AT371" s="130"/>
      <c r="AU371" s="130"/>
      <c r="AV371" s="130"/>
      <c r="AW371" s="130"/>
      <c r="AX371" s="130"/>
      <c r="AY371" s="130"/>
    </row>
    <row r="372" spans="1:51" x14ac:dyDescent="0.15">
      <c r="A372" s="131">
        <v>377</v>
      </c>
      <c r="B372" s="129" t="s">
        <v>5223</v>
      </c>
      <c r="C372" s="129" t="s">
        <v>1033</v>
      </c>
      <c r="D372" s="129" t="s">
        <v>1545</v>
      </c>
      <c r="E372" s="129" t="s">
        <v>1546</v>
      </c>
      <c r="F372" s="129" t="s">
        <v>1212</v>
      </c>
      <c r="G372" s="131" t="s">
        <v>164</v>
      </c>
      <c r="H372" s="129" t="s">
        <v>14447</v>
      </c>
      <c r="I372" s="129" t="s">
        <v>11470</v>
      </c>
      <c r="J372" s="129" t="s">
        <v>12273</v>
      </c>
      <c r="K372" s="129" t="s">
        <v>5220</v>
      </c>
      <c r="L372" s="131" t="str">
        <f t="shared" si="15"/>
        <v>大島　康成 (3)</v>
      </c>
      <c r="M372" s="131" t="str">
        <f t="shared" si="16"/>
        <v>01</v>
      </c>
      <c r="N372" s="131" t="str">
        <f t="shared" si="17"/>
        <v>Kosei OSHIMA (01)</v>
      </c>
      <c r="O372" s="217" t="s">
        <v>7224</v>
      </c>
      <c r="Y372" s="130"/>
      <c r="Z372" s="130"/>
      <c r="AA372" s="130"/>
      <c r="AB372" s="130"/>
      <c r="AC372" s="142"/>
      <c r="AD372" s="130"/>
      <c r="AE372" s="130"/>
      <c r="AF372" s="130"/>
      <c r="AG372" s="130"/>
      <c r="AH372" s="130"/>
      <c r="AI372" s="130"/>
      <c r="AJ372" s="130"/>
      <c r="AK372" s="130"/>
      <c r="AL372" s="130"/>
      <c r="AM372" s="130"/>
      <c r="AN372" s="130"/>
      <c r="AO372" s="130"/>
      <c r="AP372" s="130"/>
      <c r="AQ372" s="130"/>
      <c r="AR372" s="130"/>
      <c r="AS372" s="130"/>
      <c r="AT372" s="130"/>
      <c r="AU372" s="130"/>
      <c r="AV372" s="130"/>
      <c r="AW372" s="130"/>
      <c r="AX372" s="130"/>
      <c r="AY372" s="130"/>
    </row>
    <row r="373" spans="1:51" x14ac:dyDescent="0.15">
      <c r="A373" s="131">
        <v>378</v>
      </c>
      <c r="B373" s="129" t="s">
        <v>5223</v>
      </c>
      <c r="C373" s="129" t="s">
        <v>1033</v>
      </c>
      <c r="D373" s="129" t="s">
        <v>1547</v>
      </c>
      <c r="E373" s="129" t="s">
        <v>1548</v>
      </c>
      <c r="F373" s="129" t="s">
        <v>1549</v>
      </c>
      <c r="G373" s="131" t="s">
        <v>164</v>
      </c>
      <c r="H373" s="129" t="s">
        <v>14458</v>
      </c>
      <c r="I373" s="129" t="s">
        <v>11471</v>
      </c>
      <c r="J373" s="129" t="s">
        <v>4812</v>
      </c>
      <c r="K373" s="129" t="s">
        <v>5220</v>
      </c>
      <c r="L373" s="131" t="str">
        <f t="shared" si="15"/>
        <v>春田　亮 (3)</v>
      </c>
      <c r="M373" s="131" t="str">
        <f t="shared" si="16"/>
        <v>00</v>
      </c>
      <c r="N373" s="131" t="str">
        <f t="shared" si="17"/>
        <v>Ryo HARUTA (00)</v>
      </c>
      <c r="O373" s="217" t="s">
        <v>7225</v>
      </c>
      <c r="Y373" s="130"/>
      <c r="Z373" s="130"/>
      <c r="AA373" s="130"/>
      <c r="AB373" s="130"/>
      <c r="AC373" s="142"/>
      <c r="AD373" s="130"/>
      <c r="AE373" s="130"/>
      <c r="AF373" s="130"/>
      <c r="AG373" s="130"/>
      <c r="AH373" s="130"/>
      <c r="AI373" s="130"/>
      <c r="AJ373" s="130"/>
      <c r="AK373" s="130"/>
      <c r="AL373" s="130"/>
      <c r="AM373" s="130"/>
      <c r="AN373" s="130"/>
      <c r="AO373" s="130"/>
      <c r="AP373" s="130"/>
      <c r="AQ373" s="130"/>
      <c r="AR373" s="130"/>
      <c r="AS373" s="130"/>
      <c r="AT373" s="130"/>
      <c r="AU373" s="130"/>
      <c r="AV373" s="130"/>
      <c r="AW373" s="130"/>
      <c r="AX373" s="130"/>
      <c r="AY373" s="130"/>
    </row>
    <row r="374" spans="1:51" x14ac:dyDescent="0.15">
      <c r="A374" s="131">
        <v>379</v>
      </c>
      <c r="B374" s="129" t="s">
        <v>5223</v>
      </c>
      <c r="C374" s="129" t="s">
        <v>1033</v>
      </c>
      <c r="D374" s="129" t="s">
        <v>1550</v>
      </c>
      <c r="E374" s="129" t="s">
        <v>1551</v>
      </c>
      <c r="F374" s="129" t="s">
        <v>1552</v>
      </c>
      <c r="G374" s="131" t="s">
        <v>164</v>
      </c>
      <c r="H374" s="129" t="s">
        <v>14454</v>
      </c>
      <c r="I374" s="129" t="s">
        <v>11472</v>
      </c>
      <c r="J374" s="129" t="s">
        <v>4831</v>
      </c>
      <c r="K374" s="129" t="s">
        <v>5220</v>
      </c>
      <c r="L374" s="131" t="str">
        <f t="shared" si="15"/>
        <v>高須賀　蓮 (3)</v>
      </c>
      <c r="M374" s="131" t="str">
        <f t="shared" si="16"/>
        <v>00</v>
      </c>
      <c r="N374" s="131" t="str">
        <f t="shared" si="17"/>
        <v>Ren TAKASUGA (00)</v>
      </c>
      <c r="O374" s="217" t="s">
        <v>7226</v>
      </c>
      <c r="Y374" s="130"/>
      <c r="Z374" s="130"/>
      <c r="AA374" s="130"/>
      <c r="AB374" s="130"/>
      <c r="AC374" s="142"/>
      <c r="AD374" s="130"/>
      <c r="AE374" s="130"/>
      <c r="AF374" s="130"/>
      <c r="AG374" s="130"/>
      <c r="AH374" s="130"/>
      <c r="AI374" s="130"/>
      <c r="AJ374" s="130"/>
      <c r="AK374" s="130"/>
      <c r="AL374" s="130"/>
      <c r="AM374" s="130"/>
      <c r="AN374" s="130"/>
      <c r="AO374" s="130"/>
      <c r="AP374" s="130"/>
      <c r="AQ374" s="130"/>
      <c r="AR374" s="130"/>
      <c r="AS374" s="130"/>
      <c r="AT374" s="130"/>
      <c r="AU374" s="130"/>
      <c r="AV374" s="130"/>
      <c r="AW374" s="130"/>
      <c r="AX374" s="130"/>
      <c r="AY374" s="130"/>
    </row>
    <row r="375" spans="1:51" x14ac:dyDescent="0.15">
      <c r="A375" s="131">
        <v>380</v>
      </c>
      <c r="B375" s="129" t="s">
        <v>5223</v>
      </c>
      <c r="C375" s="129" t="s">
        <v>1033</v>
      </c>
      <c r="D375" s="129" t="s">
        <v>1553</v>
      </c>
      <c r="E375" s="129" t="s">
        <v>1554</v>
      </c>
      <c r="F375" s="129" t="s">
        <v>1552</v>
      </c>
      <c r="G375" s="131" t="s">
        <v>164</v>
      </c>
      <c r="H375" s="129" t="s">
        <v>11319</v>
      </c>
      <c r="I375" s="129" t="s">
        <v>11473</v>
      </c>
      <c r="J375" s="129" t="s">
        <v>12335</v>
      </c>
      <c r="K375" s="129" t="s">
        <v>5220</v>
      </c>
      <c r="L375" s="131" t="str">
        <f t="shared" si="15"/>
        <v>河野　彰真 (3)</v>
      </c>
      <c r="M375" s="131" t="str">
        <f t="shared" si="16"/>
        <v>00</v>
      </c>
      <c r="N375" s="131" t="str">
        <f t="shared" si="17"/>
        <v>Shoma KONO (00)</v>
      </c>
      <c r="O375" s="217" t="s">
        <v>7227</v>
      </c>
      <c r="Y375" s="130"/>
      <c r="Z375" s="130"/>
      <c r="AA375" s="130"/>
      <c r="AB375" s="130"/>
      <c r="AC375" s="142"/>
      <c r="AD375" s="130"/>
      <c r="AE375" s="130"/>
      <c r="AF375" s="130"/>
      <c r="AG375" s="130"/>
      <c r="AH375" s="130"/>
      <c r="AI375" s="130"/>
      <c r="AJ375" s="130"/>
      <c r="AK375" s="130"/>
      <c r="AL375" s="130"/>
      <c r="AM375" s="130"/>
      <c r="AN375" s="130"/>
      <c r="AO375" s="130"/>
      <c r="AP375" s="130"/>
      <c r="AQ375" s="130"/>
      <c r="AR375" s="130"/>
      <c r="AS375" s="130"/>
      <c r="AT375" s="130"/>
      <c r="AU375" s="130"/>
      <c r="AV375" s="130"/>
      <c r="AW375" s="130"/>
      <c r="AX375" s="130"/>
      <c r="AY375" s="130"/>
    </row>
    <row r="376" spans="1:51" x14ac:dyDescent="0.15">
      <c r="A376" s="131">
        <v>381</v>
      </c>
      <c r="B376" s="129" t="s">
        <v>5223</v>
      </c>
      <c r="C376" s="129" t="s">
        <v>1033</v>
      </c>
      <c r="D376" s="129" t="s">
        <v>1555</v>
      </c>
      <c r="E376" s="129" t="s">
        <v>1556</v>
      </c>
      <c r="F376" s="129" t="s">
        <v>1557</v>
      </c>
      <c r="G376" s="131" t="s">
        <v>164</v>
      </c>
      <c r="H376" s="129" t="s">
        <v>11319</v>
      </c>
      <c r="I376" s="129" t="s">
        <v>9531</v>
      </c>
      <c r="J376" s="129" t="s">
        <v>12336</v>
      </c>
      <c r="K376" s="129" t="s">
        <v>5220</v>
      </c>
      <c r="L376" s="131" t="str">
        <f t="shared" si="15"/>
        <v>三好　世真 (3)</v>
      </c>
      <c r="M376" s="131" t="str">
        <f t="shared" si="16"/>
        <v>00</v>
      </c>
      <c r="N376" s="131" t="str">
        <f t="shared" si="17"/>
        <v>Seima MIYOSHI (00)</v>
      </c>
      <c r="O376" s="217" t="s">
        <v>7228</v>
      </c>
      <c r="Y376" s="130"/>
      <c r="Z376" s="130"/>
      <c r="AA376" s="130"/>
      <c r="AB376" s="130"/>
      <c r="AC376" s="142"/>
      <c r="AD376" s="130"/>
      <c r="AE376" s="130"/>
      <c r="AF376" s="130"/>
      <c r="AG376" s="130"/>
      <c r="AH376" s="130"/>
      <c r="AI376" s="130"/>
      <c r="AJ376" s="130"/>
      <c r="AK376" s="130"/>
      <c r="AL376" s="130"/>
      <c r="AM376" s="130"/>
      <c r="AN376" s="130"/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</row>
    <row r="377" spans="1:51" x14ac:dyDescent="0.15">
      <c r="A377" s="131">
        <v>382</v>
      </c>
      <c r="B377" s="129" t="s">
        <v>5223</v>
      </c>
      <c r="C377" s="129" t="s">
        <v>1033</v>
      </c>
      <c r="D377" s="129" t="s">
        <v>1558</v>
      </c>
      <c r="E377" s="129" t="s">
        <v>1559</v>
      </c>
      <c r="F377" s="129" t="s">
        <v>1560</v>
      </c>
      <c r="G377" s="131" t="s">
        <v>164</v>
      </c>
      <c r="H377" s="129" t="s">
        <v>14463</v>
      </c>
      <c r="I377" s="129" t="s">
        <v>11474</v>
      </c>
      <c r="J377" s="129" t="s">
        <v>4918</v>
      </c>
      <c r="K377" s="129" t="s">
        <v>5220</v>
      </c>
      <c r="L377" s="131" t="str">
        <f t="shared" si="15"/>
        <v>西川　宏太 (3)</v>
      </c>
      <c r="M377" s="131" t="str">
        <f t="shared" si="16"/>
        <v>00</v>
      </c>
      <c r="N377" s="131" t="str">
        <f t="shared" si="17"/>
        <v>Kota NISHIKAWA (00)</v>
      </c>
      <c r="O377" s="217" t="s">
        <v>7229</v>
      </c>
      <c r="Y377" s="130"/>
      <c r="Z377" s="130"/>
      <c r="AA377" s="130"/>
      <c r="AB377" s="130"/>
      <c r="AC377" s="142"/>
      <c r="AD377" s="130"/>
      <c r="AE377" s="130"/>
      <c r="AF377" s="130"/>
      <c r="AG377" s="130"/>
      <c r="AH377" s="130"/>
      <c r="AI377" s="130"/>
      <c r="AJ377" s="130"/>
      <c r="AK377" s="130"/>
      <c r="AL377" s="130"/>
      <c r="AM377" s="130"/>
      <c r="AN377" s="130"/>
      <c r="AO377" s="130"/>
      <c r="AP377" s="130"/>
      <c r="AQ377" s="130"/>
      <c r="AR377" s="130"/>
      <c r="AS377" s="130"/>
      <c r="AT377" s="130"/>
      <c r="AU377" s="130"/>
      <c r="AV377" s="130"/>
      <c r="AW377" s="130"/>
      <c r="AX377" s="130"/>
      <c r="AY377" s="130"/>
    </row>
    <row r="378" spans="1:51" x14ac:dyDescent="0.15">
      <c r="A378" s="131">
        <v>383</v>
      </c>
      <c r="B378" s="129" t="s">
        <v>5223</v>
      </c>
      <c r="C378" s="129" t="s">
        <v>1033</v>
      </c>
      <c r="D378" s="129" t="s">
        <v>1561</v>
      </c>
      <c r="E378" s="129" t="s">
        <v>1562</v>
      </c>
      <c r="F378" s="129" t="s">
        <v>1563</v>
      </c>
      <c r="G378" s="131" t="s">
        <v>164</v>
      </c>
      <c r="H378" s="129" t="s">
        <v>14465</v>
      </c>
      <c r="I378" s="129" t="s">
        <v>11475</v>
      </c>
      <c r="J378" s="129" t="s">
        <v>12337</v>
      </c>
      <c r="K378" s="129" t="s">
        <v>5220</v>
      </c>
      <c r="L378" s="131" t="str">
        <f t="shared" si="15"/>
        <v>谷本　類都 (3)</v>
      </c>
      <c r="M378" s="131" t="str">
        <f t="shared" si="16"/>
        <v>00</v>
      </c>
      <c r="N378" s="131" t="str">
        <f t="shared" si="17"/>
        <v>Ruito TANIMOTO (00)</v>
      </c>
      <c r="O378" s="217" t="s">
        <v>7230</v>
      </c>
      <c r="Y378" s="130"/>
      <c r="Z378" s="130"/>
      <c r="AA378" s="130"/>
      <c r="AB378" s="130"/>
      <c r="AC378" s="142"/>
      <c r="AD378" s="130"/>
      <c r="AE378" s="130"/>
      <c r="AF378" s="130"/>
      <c r="AG378" s="130"/>
      <c r="AH378" s="130"/>
      <c r="AI378" s="130"/>
      <c r="AJ378" s="130"/>
      <c r="AK378" s="130"/>
      <c r="AL378" s="130"/>
      <c r="AM378" s="130"/>
      <c r="AN378" s="130"/>
      <c r="AO378" s="130"/>
      <c r="AP378" s="130"/>
      <c r="AQ378" s="130"/>
      <c r="AR378" s="130"/>
      <c r="AS378" s="130"/>
      <c r="AT378" s="130"/>
      <c r="AU378" s="130"/>
      <c r="AV378" s="130"/>
      <c r="AW378" s="130"/>
      <c r="AX378" s="130"/>
      <c r="AY378" s="130"/>
    </row>
    <row r="379" spans="1:51" x14ac:dyDescent="0.15">
      <c r="A379" s="131">
        <v>384</v>
      </c>
      <c r="B379" s="129" t="s">
        <v>5223</v>
      </c>
      <c r="C379" s="129" t="s">
        <v>1033</v>
      </c>
      <c r="D379" s="129" t="s">
        <v>1564</v>
      </c>
      <c r="E379" s="129" t="s">
        <v>1565</v>
      </c>
      <c r="F379" s="129" t="s">
        <v>1566</v>
      </c>
      <c r="G379" s="131" t="s">
        <v>164</v>
      </c>
      <c r="H379" s="129" t="s">
        <v>11319</v>
      </c>
      <c r="I379" s="129" t="s">
        <v>11476</v>
      </c>
      <c r="J379" s="129" t="s">
        <v>12338</v>
      </c>
      <c r="K379" s="129" t="s">
        <v>5220</v>
      </c>
      <c r="L379" s="131" t="str">
        <f t="shared" si="15"/>
        <v>辻本　龍一郎 (3)</v>
      </c>
      <c r="M379" s="131" t="str">
        <f t="shared" si="16"/>
        <v>00</v>
      </c>
      <c r="N379" s="131" t="str">
        <f t="shared" si="17"/>
        <v>Ryuichiro TSUJIMOTO (00)</v>
      </c>
      <c r="O379" s="217" t="s">
        <v>7231</v>
      </c>
      <c r="Y379" s="130"/>
      <c r="Z379" s="130"/>
      <c r="AA379" s="130"/>
      <c r="AB379" s="130"/>
      <c r="AC379" s="142"/>
      <c r="AD379" s="130"/>
      <c r="AE379" s="130"/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130"/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/>
    </row>
    <row r="380" spans="1:51" x14ac:dyDescent="0.15">
      <c r="A380" s="131">
        <v>385</v>
      </c>
      <c r="B380" s="129" t="s">
        <v>5223</v>
      </c>
      <c r="C380" s="129" t="s">
        <v>1033</v>
      </c>
      <c r="D380" s="129" t="s">
        <v>1567</v>
      </c>
      <c r="E380" s="129" t="s">
        <v>1568</v>
      </c>
      <c r="F380" s="129" t="s">
        <v>1569</v>
      </c>
      <c r="G380" s="131" t="s">
        <v>164</v>
      </c>
      <c r="H380" s="129" t="s">
        <v>14470</v>
      </c>
      <c r="I380" s="129" t="s">
        <v>11477</v>
      </c>
      <c r="J380" s="129" t="s">
        <v>5153</v>
      </c>
      <c r="K380" s="129" t="s">
        <v>5220</v>
      </c>
      <c r="L380" s="131" t="str">
        <f t="shared" si="15"/>
        <v>堤　蓮太朗 (3)</v>
      </c>
      <c r="M380" s="131" t="str">
        <f t="shared" si="16"/>
        <v>99</v>
      </c>
      <c r="N380" s="131" t="str">
        <f t="shared" si="17"/>
        <v>Rentaro TSUTSUMI (99)</v>
      </c>
      <c r="O380" s="217" t="s">
        <v>7232</v>
      </c>
      <c r="Y380" s="130"/>
      <c r="Z380" s="130"/>
      <c r="AA380" s="130"/>
      <c r="AB380" s="130"/>
      <c r="AC380" s="142"/>
      <c r="AD380" s="130"/>
      <c r="AE380" s="130"/>
      <c r="AF380" s="130"/>
      <c r="AG380" s="130"/>
      <c r="AH380" s="130"/>
      <c r="AI380" s="130"/>
      <c r="AJ380" s="130"/>
      <c r="AK380" s="130"/>
      <c r="AL380" s="130"/>
      <c r="AM380" s="130"/>
      <c r="AN380" s="130"/>
      <c r="AO380" s="130"/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</row>
    <row r="381" spans="1:51" x14ac:dyDescent="0.15">
      <c r="A381" s="131">
        <v>386</v>
      </c>
      <c r="B381" s="129" t="s">
        <v>5223</v>
      </c>
      <c r="C381" s="129" t="s">
        <v>1033</v>
      </c>
      <c r="D381" s="129" t="s">
        <v>1570</v>
      </c>
      <c r="E381" s="129" t="s">
        <v>1571</v>
      </c>
      <c r="F381" s="129" t="s">
        <v>1572</v>
      </c>
      <c r="G381" s="131" t="s">
        <v>164</v>
      </c>
      <c r="H381" s="129" t="s">
        <v>14463</v>
      </c>
      <c r="I381" s="129" t="s">
        <v>4884</v>
      </c>
      <c r="J381" s="129" t="s">
        <v>12339</v>
      </c>
      <c r="K381" s="129" t="s">
        <v>5220</v>
      </c>
      <c r="L381" s="131" t="str">
        <f t="shared" si="15"/>
        <v>増田　純樹 (3)</v>
      </c>
      <c r="M381" s="131" t="str">
        <f t="shared" si="16"/>
        <v>00</v>
      </c>
      <c r="N381" s="131" t="str">
        <f t="shared" si="17"/>
        <v>Junki MASUDA (00)</v>
      </c>
      <c r="O381" s="217" t="s">
        <v>7233</v>
      </c>
      <c r="Y381" s="130"/>
      <c r="Z381" s="130"/>
      <c r="AA381" s="130"/>
      <c r="AB381" s="130"/>
      <c r="AC381" s="142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30"/>
      <c r="AY381" s="130"/>
    </row>
    <row r="382" spans="1:51" x14ac:dyDescent="0.15">
      <c r="A382" s="131">
        <v>387</v>
      </c>
      <c r="B382" s="129" t="s">
        <v>5223</v>
      </c>
      <c r="C382" s="129" t="s">
        <v>1033</v>
      </c>
      <c r="D382" s="129" t="s">
        <v>9376</v>
      </c>
      <c r="E382" s="129" t="s">
        <v>9430</v>
      </c>
      <c r="F382" s="129" t="s">
        <v>1693</v>
      </c>
      <c r="G382" s="131" t="s">
        <v>164</v>
      </c>
      <c r="H382" s="129" t="s">
        <v>14454</v>
      </c>
      <c r="I382" s="129" t="s">
        <v>4798</v>
      </c>
      <c r="J382" s="129" t="s">
        <v>9500</v>
      </c>
      <c r="K382" s="129" t="s">
        <v>5220</v>
      </c>
      <c r="L382" s="131" t="str">
        <f t="shared" si="15"/>
        <v>小田　裕次郎 (3)</v>
      </c>
      <c r="M382" s="131" t="str">
        <f t="shared" si="16"/>
        <v>00</v>
      </c>
      <c r="N382" s="131" t="str">
        <f t="shared" si="17"/>
        <v>Yujiro ODA (00)</v>
      </c>
      <c r="O382" s="217" t="s">
        <v>7234</v>
      </c>
      <c r="Y382" s="130"/>
      <c r="Z382" s="130"/>
      <c r="AA382" s="130"/>
      <c r="AB382" s="130"/>
      <c r="AC382" s="142"/>
      <c r="AD382" s="130"/>
      <c r="AE382" s="130"/>
      <c r="AF382" s="130"/>
      <c r="AG382" s="130"/>
      <c r="AH382" s="130"/>
      <c r="AI382" s="130"/>
      <c r="AJ382" s="130"/>
      <c r="AK382" s="130"/>
      <c r="AL382" s="130"/>
      <c r="AM382" s="130"/>
      <c r="AN382" s="130"/>
      <c r="AO382" s="130"/>
      <c r="AP382" s="130"/>
      <c r="AQ382" s="130"/>
      <c r="AR382" s="130"/>
      <c r="AS382" s="130"/>
      <c r="AT382" s="130"/>
      <c r="AU382" s="130"/>
      <c r="AV382" s="130"/>
      <c r="AW382" s="130"/>
      <c r="AX382" s="130"/>
      <c r="AY382" s="130"/>
    </row>
    <row r="383" spans="1:51" x14ac:dyDescent="0.15">
      <c r="A383" s="131">
        <v>388</v>
      </c>
      <c r="B383" s="129" t="s">
        <v>5223</v>
      </c>
      <c r="C383" s="129" t="s">
        <v>1033</v>
      </c>
      <c r="D383" s="129" t="s">
        <v>1573</v>
      </c>
      <c r="E383" s="129" t="s">
        <v>1574</v>
      </c>
      <c r="F383" s="129" t="s">
        <v>1575</v>
      </c>
      <c r="G383" s="131" t="s">
        <v>168</v>
      </c>
      <c r="H383" s="129" t="s">
        <v>11319</v>
      </c>
      <c r="I383" s="129" t="s">
        <v>11478</v>
      </c>
      <c r="J383" s="129" t="s">
        <v>5151</v>
      </c>
      <c r="K383" s="129" t="s">
        <v>5220</v>
      </c>
      <c r="L383" s="131" t="str">
        <f t="shared" si="15"/>
        <v>澤田　翔平 (2)</v>
      </c>
      <c r="M383" s="131" t="str">
        <f t="shared" si="16"/>
        <v>01</v>
      </c>
      <c r="N383" s="131" t="str">
        <f t="shared" si="17"/>
        <v>Shohei SAWADA (01)</v>
      </c>
      <c r="O383" s="217" t="s">
        <v>7235</v>
      </c>
      <c r="Y383" s="130"/>
      <c r="Z383" s="130"/>
      <c r="AA383" s="130"/>
      <c r="AB383" s="130"/>
      <c r="AC383" s="142"/>
      <c r="AD383" s="130"/>
      <c r="AE383" s="130"/>
      <c r="AF383" s="130"/>
      <c r="AG383" s="130"/>
      <c r="AH383" s="130"/>
      <c r="AI383" s="130"/>
      <c r="AJ383" s="130"/>
      <c r="AK383" s="130"/>
      <c r="AL383" s="130"/>
      <c r="AM383" s="130"/>
      <c r="AN383" s="130"/>
      <c r="AO383" s="130"/>
      <c r="AP383" s="130"/>
      <c r="AQ383" s="130"/>
      <c r="AR383" s="130"/>
      <c r="AS383" s="130"/>
      <c r="AT383" s="130"/>
      <c r="AU383" s="130"/>
      <c r="AV383" s="130"/>
      <c r="AW383" s="130"/>
      <c r="AX383" s="130"/>
      <c r="AY383" s="130"/>
    </row>
    <row r="384" spans="1:51" x14ac:dyDescent="0.15">
      <c r="A384" s="131">
        <v>389</v>
      </c>
      <c r="B384" s="129" t="s">
        <v>5223</v>
      </c>
      <c r="C384" s="129" t="s">
        <v>1033</v>
      </c>
      <c r="D384" s="129" t="s">
        <v>1576</v>
      </c>
      <c r="E384" s="129" t="s">
        <v>1577</v>
      </c>
      <c r="F384" s="129" t="s">
        <v>1578</v>
      </c>
      <c r="G384" s="131" t="s">
        <v>168</v>
      </c>
      <c r="H384" s="129" t="s">
        <v>14447</v>
      </c>
      <c r="I384" s="129" t="s">
        <v>4901</v>
      </c>
      <c r="J384" s="129" t="s">
        <v>12252</v>
      </c>
      <c r="K384" s="129" t="s">
        <v>5220</v>
      </c>
      <c r="L384" s="131" t="str">
        <f t="shared" si="15"/>
        <v>村上　翔 (2)</v>
      </c>
      <c r="M384" s="131" t="str">
        <f t="shared" si="16"/>
        <v>01</v>
      </c>
      <c r="N384" s="131" t="str">
        <f t="shared" si="17"/>
        <v>Sho MURAKAMI (01)</v>
      </c>
      <c r="O384" s="217" t="s">
        <v>7236</v>
      </c>
      <c r="Y384" s="130"/>
      <c r="Z384" s="130"/>
      <c r="AA384" s="130"/>
      <c r="AB384" s="130"/>
      <c r="AC384" s="142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</row>
    <row r="385" spans="1:51" x14ac:dyDescent="0.15">
      <c r="A385" s="131">
        <v>390</v>
      </c>
      <c r="B385" s="129" t="s">
        <v>5223</v>
      </c>
      <c r="C385" s="129" t="s">
        <v>1033</v>
      </c>
      <c r="D385" s="129" t="s">
        <v>1579</v>
      </c>
      <c r="E385" s="129" t="s">
        <v>1580</v>
      </c>
      <c r="F385" s="129" t="s">
        <v>1581</v>
      </c>
      <c r="G385" s="131" t="s">
        <v>168</v>
      </c>
      <c r="H385" s="129" t="s">
        <v>14466</v>
      </c>
      <c r="I385" s="129" t="s">
        <v>11479</v>
      </c>
      <c r="J385" s="129" t="s">
        <v>5064</v>
      </c>
      <c r="K385" s="129" t="s">
        <v>5220</v>
      </c>
      <c r="L385" s="131" t="str">
        <f t="shared" si="15"/>
        <v>上村　駿介 (2)</v>
      </c>
      <c r="M385" s="131" t="str">
        <f t="shared" si="16"/>
        <v>02</v>
      </c>
      <c r="N385" s="131" t="str">
        <f t="shared" si="17"/>
        <v>Shunsuke KAMIMURA (02)</v>
      </c>
      <c r="O385" s="217" t="s">
        <v>7237</v>
      </c>
      <c r="Y385" s="130"/>
      <c r="Z385" s="130"/>
      <c r="AA385" s="130"/>
      <c r="AB385" s="130"/>
      <c r="AC385" s="142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/>
      <c r="AT385" s="130"/>
      <c r="AU385" s="130"/>
      <c r="AV385" s="130"/>
      <c r="AW385" s="130"/>
      <c r="AX385" s="130"/>
      <c r="AY385" s="130"/>
    </row>
    <row r="386" spans="1:51" x14ac:dyDescent="0.15">
      <c r="A386" s="131">
        <v>391</v>
      </c>
      <c r="B386" s="129" t="s">
        <v>5223</v>
      </c>
      <c r="C386" s="129" t="s">
        <v>1033</v>
      </c>
      <c r="D386" s="129" t="s">
        <v>1582</v>
      </c>
      <c r="E386" s="129" t="s">
        <v>1583</v>
      </c>
      <c r="F386" s="129" t="s">
        <v>1454</v>
      </c>
      <c r="G386" s="131" t="s">
        <v>168</v>
      </c>
      <c r="H386" s="129" t="s">
        <v>14454</v>
      </c>
      <c r="I386" s="129" t="s">
        <v>11480</v>
      </c>
      <c r="J386" s="129" t="s">
        <v>12340</v>
      </c>
      <c r="K386" s="129" t="s">
        <v>5220</v>
      </c>
      <c r="L386" s="131" t="str">
        <f t="shared" si="15"/>
        <v>杤岡　武奎 (2)</v>
      </c>
      <c r="M386" s="131" t="str">
        <f t="shared" si="16"/>
        <v>01</v>
      </c>
      <c r="N386" s="131" t="str">
        <f t="shared" si="17"/>
        <v>Takei TOCHIOKA (01)</v>
      </c>
      <c r="O386" s="217" t="s">
        <v>7238</v>
      </c>
      <c r="Y386" s="130"/>
      <c r="Z386" s="130"/>
      <c r="AA386" s="130"/>
      <c r="AB386" s="130"/>
      <c r="AC386" s="142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  <c r="AY386" s="130"/>
    </row>
    <row r="387" spans="1:51" x14ac:dyDescent="0.15">
      <c r="A387" s="131">
        <v>392</v>
      </c>
      <c r="B387" s="129" t="s">
        <v>5223</v>
      </c>
      <c r="C387" s="129" t="s">
        <v>1033</v>
      </c>
      <c r="D387" s="129" t="s">
        <v>1584</v>
      </c>
      <c r="E387" s="129" t="s">
        <v>1585</v>
      </c>
      <c r="F387" s="129" t="s">
        <v>1586</v>
      </c>
      <c r="G387" s="131" t="s">
        <v>168</v>
      </c>
      <c r="H387" s="129" t="s">
        <v>14464</v>
      </c>
      <c r="I387" s="129" t="s">
        <v>11481</v>
      </c>
      <c r="J387" s="129" t="s">
        <v>12341</v>
      </c>
      <c r="K387" s="129" t="s">
        <v>5220</v>
      </c>
      <c r="L387" s="131" t="str">
        <f t="shared" ref="L387:L450" si="18">D387&amp;" ("&amp;G387&amp;")"</f>
        <v>岩堀　剛己 (2)</v>
      </c>
      <c r="M387" s="131" t="str">
        <f t="shared" ref="M387:M450" si="19">LEFT(F387,2)</f>
        <v>01</v>
      </c>
      <c r="N387" s="131" t="str">
        <f t="shared" ref="N387:N450" si="20">J387&amp;" "&amp;I387&amp;" ("&amp;M387&amp;")"</f>
        <v>Goki IWAHORI (01)</v>
      </c>
      <c r="O387" s="217" t="s">
        <v>7239</v>
      </c>
      <c r="Y387" s="130"/>
      <c r="Z387" s="130"/>
      <c r="AA387" s="130"/>
      <c r="AB387" s="130"/>
      <c r="AC387" s="142"/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30"/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</row>
    <row r="388" spans="1:51" x14ac:dyDescent="0.15">
      <c r="A388" s="131">
        <v>393</v>
      </c>
      <c r="B388" s="129" t="s">
        <v>5223</v>
      </c>
      <c r="C388" s="129" t="s">
        <v>1033</v>
      </c>
      <c r="D388" s="129" t="s">
        <v>4310</v>
      </c>
      <c r="E388" s="129" t="s">
        <v>4311</v>
      </c>
      <c r="F388" s="129" t="s">
        <v>4312</v>
      </c>
      <c r="G388" s="131" t="s">
        <v>168</v>
      </c>
      <c r="H388" s="129" t="s">
        <v>14473</v>
      </c>
      <c r="I388" s="129" t="s">
        <v>4955</v>
      </c>
      <c r="J388" s="129" t="s">
        <v>4956</v>
      </c>
      <c r="K388" s="129" t="s">
        <v>5220</v>
      </c>
      <c r="L388" s="131" t="str">
        <f t="shared" si="18"/>
        <v>武林　悠天 (2)</v>
      </c>
      <c r="M388" s="131" t="str">
        <f t="shared" si="19"/>
        <v>01</v>
      </c>
      <c r="N388" s="131" t="str">
        <f t="shared" si="20"/>
        <v>Harutaka TAKEBAYASHI (01)</v>
      </c>
      <c r="O388" s="217" t="s">
        <v>7240</v>
      </c>
      <c r="Y388" s="130"/>
      <c r="Z388" s="130"/>
      <c r="AA388" s="130"/>
      <c r="AB388" s="130"/>
      <c r="AC388" s="142"/>
      <c r="AD388" s="130"/>
      <c r="AE388" s="130"/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</row>
    <row r="389" spans="1:51" x14ac:dyDescent="0.15">
      <c r="A389" s="131">
        <v>394</v>
      </c>
      <c r="B389" s="129" t="s">
        <v>5223</v>
      </c>
      <c r="C389" s="129" t="s">
        <v>1033</v>
      </c>
      <c r="D389" s="129" t="s">
        <v>4313</v>
      </c>
      <c r="E389" s="129" t="s">
        <v>4314</v>
      </c>
      <c r="F389" s="129" t="s">
        <v>4315</v>
      </c>
      <c r="G389" s="131" t="s">
        <v>168</v>
      </c>
      <c r="H389" s="129" t="s">
        <v>14451</v>
      </c>
      <c r="I389" s="129" t="s">
        <v>4821</v>
      </c>
      <c r="J389" s="129" t="s">
        <v>4957</v>
      </c>
      <c r="K389" s="129" t="s">
        <v>5220</v>
      </c>
      <c r="L389" s="131" t="str">
        <f t="shared" si="18"/>
        <v>山本　祥太郎 (2)</v>
      </c>
      <c r="M389" s="131" t="str">
        <f t="shared" si="19"/>
        <v>02</v>
      </c>
      <c r="N389" s="131" t="str">
        <f t="shared" si="20"/>
        <v>Shotaro YAMAMOTO (02)</v>
      </c>
      <c r="O389" s="217" t="s">
        <v>7241</v>
      </c>
      <c r="Y389" s="130"/>
      <c r="Z389" s="130"/>
      <c r="AA389" s="130"/>
      <c r="AB389" s="130"/>
      <c r="AC389" s="142"/>
      <c r="AD389" s="130"/>
      <c r="AE389" s="130"/>
      <c r="AF389" s="130"/>
      <c r="AG389" s="130"/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/>
      <c r="AU389" s="130"/>
      <c r="AV389" s="130"/>
      <c r="AW389" s="130"/>
      <c r="AX389" s="130"/>
      <c r="AY389" s="130"/>
    </row>
    <row r="390" spans="1:51" x14ac:dyDescent="0.15">
      <c r="A390" s="131">
        <v>395</v>
      </c>
      <c r="B390" s="129" t="s">
        <v>5223</v>
      </c>
      <c r="C390" s="129" t="s">
        <v>1033</v>
      </c>
      <c r="D390" s="129" t="s">
        <v>4316</v>
      </c>
      <c r="E390" s="129" t="s">
        <v>4317</v>
      </c>
      <c r="F390" s="129" t="s">
        <v>1407</v>
      </c>
      <c r="G390" s="131" t="s">
        <v>168</v>
      </c>
      <c r="H390" s="129" t="s">
        <v>14466</v>
      </c>
      <c r="I390" s="129" t="s">
        <v>4958</v>
      </c>
      <c r="J390" s="129" t="s">
        <v>4959</v>
      </c>
      <c r="K390" s="129" t="s">
        <v>5220</v>
      </c>
      <c r="L390" s="131" t="str">
        <f t="shared" si="18"/>
        <v>太田　亮爾 (2)</v>
      </c>
      <c r="M390" s="131" t="str">
        <f t="shared" si="19"/>
        <v>01</v>
      </c>
      <c r="N390" s="131" t="str">
        <f t="shared" si="20"/>
        <v>Ryoji OTA (01)</v>
      </c>
      <c r="O390" s="217" t="s">
        <v>7242</v>
      </c>
      <c r="Y390" s="130"/>
      <c r="Z390" s="130"/>
      <c r="AA390" s="130"/>
      <c r="AB390" s="130"/>
      <c r="AC390" s="142"/>
      <c r="AD390" s="130"/>
      <c r="AE390" s="130"/>
      <c r="AF390" s="130"/>
      <c r="AG390" s="130"/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0"/>
      <c r="AW390" s="130"/>
      <c r="AX390" s="130"/>
      <c r="AY390" s="130"/>
    </row>
    <row r="391" spans="1:51" x14ac:dyDescent="0.15">
      <c r="A391" s="131">
        <v>396</v>
      </c>
      <c r="B391" s="129" t="s">
        <v>5223</v>
      </c>
      <c r="C391" s="129" t="s">
        <v>1033</v>
      </c>
      <c r="D391" s="129" t="s">
        <v>4318</v>
      </c>
      <c r="E391" s="129" t="s">
        <v>4319</v>
      </c>
      <c r="F391" s="129" t="s">
        <v>4320</v>
      </c>
      <c r="G391" s="131" t="s">
        <v>168</v>
      </c>
      <c r="H391" s="129" t="s">
        <v>14454</v>
      </c>
      <c r="I391" s="129" t="s">
        <v>4960</v>
      </c>
      <c r="J391" s="129" t="s">
        <v>4961</v>
      </c>
      <c r="K391" s="129" t="s">
        <v>5220</v>
      </c>
      <c r="L391" s="131" t="str">
        <f t="shared" si="18"/>
        <v>片岡　直大 (2)</v>
      </c>
      <c r="M391" s="131" t="str">
        <f t="shared" si="19"/>
        <v>01</v>
      </c>
      <c r="N391" s="131" t="str">
        <f t="shared" si="20"/>
        <v>Naohiro KATAOKA (01)</v>
      </c>
      <c r="O391" s="217" t="s">
        <v>7243</v>
      </c>
      <c r="Y391" s="130"/>
      <c r="Z391" s="130"/>
      <c r="AA391" s="130"/>
      <c r="AB391" s="130"/>
      <c r="AC391" s="142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</row>
    <row r="392" spans="1:51" x14ac:dyDescent="0.15">
      <c r="A392" s="131">
        <v>397</v>
      </c>
      <c r="B392" s="129" t="s">
        <v>5223</v>
      </c>
      <c r="C392" s="129" t="s">
        <v>1033</v>
      </c>
      <c r="D392" s="129" t="s">
        <v>4321</v>
      </c>
      <c r="E392" s="129" t="s">
        <v>2450</v>
      </c>
      <c r="F392" s="129" t="s">
        <v>2722</v>
      </c>
      <c r="G392" s="131" t="s">
        <v>168</v>
      </c>
      <c r="H392" s="129" t="s">
        <v>14458</v>
      </c>
      <c r="I392" s="129" t="s">
        <v>4858</v>
      </c>
      <c r="J392" s="129" t="s">
        <v>4962</v>
      </c>
      <c r="K392" s="129" t="s">
        <v>5220</v>
      </c>
      <c r="L392" s="131" t="str">
        <f t="shared" si="18"/>
        <v>清水　浩介 (2)</v>
      </c>
      <c r="M392" s="131" t="str">
        <f t="shared" si="19"/>
        <v>02</v>
      </c>
      <c r="N392" s="131" t="str">
        <f t="shared" si="20"/>
        <v>Kosuke SHIMIZU (02)</v>
      </c>
      <c r="O392" s="217" t="s">
        <v>7244</v>
      </c>
      <c r="Y392" s="130"/>
      <c r="Z392" s="130"/>
      <c r="AA392" s="130"/>
      <c r="AB392" s="130"/>
      <c r="AC392" s="142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</row>
    <row r="393" spans="1:51" x14ac:dyDescent="0.15">
      <c r="A393" s="131">
        <v>398</v>
      </c>
      <c r="B393" s="129" t="s">
        <v>5223</v>
      </c>
      <c r="C393" s="129" t="s">
        <v>1033</v>
      </c>
      <c r="D393" s="129" t="s">
        <v>4322</v>
      </c>
      <c r="E393" s="129" t="s">
        <v>4323</v>
      </c>
      <c r="F393" s="129" t="s">
        <v>2610</v>
      </c>
      <c r="G393" s="131" t="s">
        <v>168</v>
      </c>
      <c r="H393" s="129" t="s">
        <v>14454</v>
      </c>
      <c r="I393" s="129" t="s">
        <v>4963</v>
      </c>
      <c r="J393" s="129" t="s">
        <v>4964</v>
      </c>
      <c r="K393" s="129" t="s">
        <v>5220</v>
      </c>
      <c r="L393" s="131" t="str">
        <f t="shared" si="18"/>
        <v>藤井　里伎 (2)</v>
      </c>
      <c r="M393" s="131" t="str">
        <f t="shared" si="19"/>
        <v>01</v>
      </c>
      <c r="N393" s="131" t="str">
        <f t="shared" si="20"/>
        <v>Riki FUJI (01)</v>
      </c>
      <c r="O393" s="217" t="s">
        <v>7245</v>
      </c>
      <c r="Y393" s="130"/>
      <c r="Z393" s="130"/>
      <c r="AA393" s="130"/>
      <c r="AB393" s="130"/>
      <c r="AC393" s="142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30"/>
      <c r="AV393" s="130"/>
      <c r="AW393" s="130"/>
      <c r="AX393" s="130"/>
      <c r="AY393" s="130"/>
    </row>
    <row r="394" spans="1:51" x14ac:dyDescent="0.15">
      <c r="A394" s="131">
        <v>399</v>
      </c>
      <c r="B394" s="129" t="s">
        <v>5223</v>
      </c>
      <c r="C394" s="129" t="s">
        <v>1033</v>
      </c>
      <c r="D394" s="129" t="s">
        <v>4586</v>
      </c>
      <c r="E394" s="129" t="s">
        <v>607</v>
      </c>
      <c r="F394" s="129" t="s">
        <v>4587</v>
      </c>
      <c r="G394" s="131" t="s">
        <v>168</v>
      </c>
      <c r="H394" s="129" t="s">
        <v>14447</v>
      </c>
      <c r="I394" s="129" t="s">
        <v>5104</v>
      </c>
      <c r="J394" s="129" t="s">
        <v>5105</v>
      </c>
      <c r="K394" s="129" t="s">
        <v>5220</v>
      </c>
      <c r="L394" s="131" t="str">
        <f t="shared" si="18"/>
        <v>伊藤　篤起 (2)</v>
      </c>
      <c r="M394" s="131" t="str">
        <f t="shared" si="19"/>
        <v>01</v>
      </c>
      <c r="N394" s="131" t="str">
        <f t="shared" si="20"/>
        <v>Atsuki ITO (01)</v>
      </c>
      <c r="O394" s="217" t="s">
        <v>7246</v>
      </c>
      <c r="Y394" s="130"/>
      <c r="Z394" s="130"/>
      <c r="AA394" s="130"/>
      <c r="AB394" s="130"/>
      <c r="AC394" s="142"/>
      <c r="AD394" s="130"/>
      <c r="AE394" s="130"/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</row>
    <row r="395" spans="1:51" x14ac:dyDescent="0.15">
      <c r="A395" s="131">
        <v>400</v>
      </c>
      <c r="B395" s="129" t="s">
        <v>5223</v>
      </c>
      <c r="C395" s="129" t="s">
        <v>1033</v>
      </c>
      <c r="D395" s="129" t="s">
        <v>4711</v>
      </c>
      <c r="E395" s="129" t="s">
        <v>4712</v>
      </c>
      <c r="F395" s="129" t="s">
        <v>4460</v>
      </c>
      <c r="G395" s="131" t="s">
        <v>168</v>
      </c>
      <c r="H395" s="129" t="s">
        <v>14471</v>
      </c>
      <c r="I395" s="129" t="s">
        <v>5180</v>
      </c>
      <c r="J395" s="129" t="s">
        <v>5181</v>
      </c>
      <c r="K395" s="129" t="s">
        <v>5220</v>
      </c>
      <c r="L395" s="131" t="str">
        <f t="shared" si="18"/>
        <v>岡田　倫和 (2)</v>
      </c>
      <c r="M395" s="131" t="str">
        <f t="shared" si="19"/>
        <v>01</v>
      </c>
      <c r="N395" s="131" t="str">
        <f t="shared" si="20"/>
        <v>Rinto OKADA (01)</v>
      </c>
      <c r="O395" s="217" t="s">
        <v>7247</v>
      </c>
      <c r="Y395" s="130"/>
      <c r="Z395" s="130"/>
      <c r="AA395" s="130"/>
      <c r="AB395" s="130"/>
      <c r="AC395" s="142"/>
      <c r="AD395" s="130"/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/>
    </row>
    <row r="396" spans="1:51" x14ac:dyDescent="0.15">
      <c r="A396" s="131">
        <v>401</v>
      </c>
      <c r="B396" s="129" t="s">
        <v>5223</v>
      </c>
      <c r="C396" s="129" t="s">
        <v>1033</v>
      </c>
      <c r="D396" s="129" t="s">
        <v>4713</v>
      </c>
      <c r="E396" s="129" t="s">
        <v>4714</v>
      </c>
      <c r="F396" s="129" t="s">
        <v>4715</v>
      </c>
      <c r="G396" s="131" t="s">
        <v>168</v>
      </c>
      <c r="H396" s="129" t="s">
        <v>14467</v>
      </c>
      <c r="I396" s="129" t="s">
        <v>5182</v>
      </c>
      <c r="J396" s="129" t="s">
        <v>4967</v>
      </c>
      <c r="K396" s="129" t="s">
        <v>5220</v>
      </c>
      <c r="L396" s="131" t="str">
        <f t="shared" si="18"/>
        <v>山﨑　寛太 (2)</v>
      </c>
      <c r="M396" s="131" t="str">
        <f t="shared" si="19"/>
        <v>01</v>
      </c>
      <c r="N396" s="131" t="str">
        <f t="shared" si="20"/>
        <v>Kanta YAMASAKI (01)</v>
      </c>
      <c r="O396" s="217" t="s">
        <v>7248</v>
      </c>
      <c r="Y396" s="130"/>
      <c r="Z396" s="130"/>
      <c r="AA396" s="130"/>
      <c r="AB396" s="130"/>
      <c r="AC396" s="142"/>
      <c r="AD396" s="130"/>
      <c r="AE396" s="130"/>
      <c r="AF396" s="130"/>
      <c r="AG396" s="130"/>
      <c r="AH396" s="130"/>
      <c r="AI396" s="130"/>
      <c r="AJ396" s="130"/>
      <c r="AK396" s="130"/>
      <c r="AL396" s="130"/>
      <c r="AM396" s="130"/>
      <c r="AN396" s="130"/>
      <c r="AO396" s="130"/>
      <c r="AP396" s="130"/>
      <c r="AQ396" s="130"/>
      <c r="AR396" s="130"/>
      <c r="AS396" s="130"/>
      <c r="AT396" s="130"/>
      <c r="AU396" s="130"/>
      <c r="AV396" s="130"/>
      <c r="AW396" s="130"/>
      <c r="AX396" s="130"/>
      <c r="AY396" s="130"/>
    </row>
    <row r="397" spans="1:51" x14ac:dyDescent="0.15">
      <c r="A397" s="131">
        <v>402</v>
      </c>
      <c r="B397" s="129" t="s">
        <v>5223</v>
      </c>
      <c r="C397" s="129" t="s">
        <v>1033</v>
      </c>
      <c r="D397" s="129" t="s">
        <v>9649</v>
      </c>
      <c r="E397" s="129" t="s">
        <v>10378</v>
      </c>
      <c r="F397" s="129" t="s">
        <v>1696</v>
      </c>
      <c r="G397" s="131" t="s">
        <v>168</v>
      </c>
      <c r="H397" s="129" t="s">
        <v>11319</v>
      </c>
      <c r="I397" s="129" t="s">
        <v>5120</v>
      </c>
      <c r="J397" s="129" t="s">
        <v>5004</v>
      </c>
      <c r="K397" s="129" t="s">
        <v>5220</v>
      </c>
      <c r="L397" s="131" t="str">
        <f t="shared" si="18"/>
        <v>西田　拓暉 (2)</v>
      </c>
      <c r="M397" s="131" t="str">
        <f t="shared" si="19"/>
        <v>00</v>
      </c>
      <c r="N397" s="131" t="str">
        <f t="shared" si="20"/>
        <v>Hiroki NISHIDA (00)</v>
      </c>
      <c r="O397" s="217" t="s">
        <v>7249</v>
      </c>
      <c r="Y397" s="130"/>
      <c r="Z397" s="130"/>
      <c r="AA397" s="130"/>
      <c r="AB397" s="130"/>
      <c r="AC397" s="142"/>
      <c r="AD397" s="130"/>
      <c r="AE397" s="130"/>
      <c r="AF397" s="130"/>
      <c r="AG397" s="130"/>
      <c r="AH397" s="130"/>
      <c r="AI397" s="130"/>
      <c r="AJ397" s="130"/>
      <c r="AK397" s="130"/>
      <c r="AL397" s="130"/>
      <c r="AM397" s="130"/>
      <c r="AN397" s="130"/>
      <c r="AO397" s="130"/>
      <c r="AP397" s="130"/>
      <c r="AQ397" s="130"/>
      <c r="AR397" s="130"/>
      <c r="AS397" s="130"/>
      <c r="AT397" s="130"/>
      <c r="AU397" s="130"/>
      <c r="AV397" s="130"/>
      <c r="AW397" s="130"/>
      <c r="AX397" s="130"/>
      <c r="AY397" s="130"/>
    </row>
    <row r="398" spans="1:51" x14ac:dyDescent="0.15">
      <c r="A398" s="131">
        <v>403</v>
      </c>
      <c r="B398" s="129" t="s">
        <v>5223</v>
      </c>
      <c r="C398" s="129" t="s">
        <v>1033</v>
      </c>
      <c r="D398" s="129" t="s">
        <v>9650</v>
      </c>
      <c r="E398" s="129" t="s">
        <v>10379</v>
      </c>
      <c r="F398" s="129" t="s">
        <v>4595</v>
      </c>
      <c r="G398" s="131" t="s">
        <v>168</v>
      </c>
      <c r="H398" s="129" t="s">
        <v>14447</v>
      </c>
      <c r="I398" s="129" t="s">
        <v>9474</v>
      </c>
      <c r="J398" s="129" t="s">
        <v>12276</v>
      </c>
      <c r="K398" s="129" t="s">
        <v>5220</v>
      </c>
      <c r="L398" s="131" t="str">
        <f t="shared" si="18"/>
        <v>大石　真也 (2)</v>
      </c>
      <c r="M398" s="131" t="str">
        <f t="shared" si="19"/>
        <v>01</v>
      </c>
      <c r="N398" s="131" t="str">
        <f t="shared" si="20"/>
        <v>Shinya OISHI (01)</v>
      </c>
      <c r="O398" s="217" t="s">
        <v>7250</v>
      </c>
      <c r="Y398" s="130"/>
      <c r="Z398" s="130"/>
      <c r="AA398" s="130"/>
      <c r="AB398" s="130"/>
      <c r="AC398" s="142"/>
      <c r="AD398" s="130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/>
      <c r="AR398" s="130"/>
      <c r="AS398" s="130"/>
      <c r="AT398" s="130"/>
      <c r="AU398" s="130"/>
      <c r="AV398" s="130"/>
      <c r="AW398" s="130"/>
      <c r="AX398" s="130"/>
      <c r="AY398" s="130"/>
    </row>
    <row r="399" spans="1:51" x14ac:dyDescent="0.15">
      <c r="A399" s="131">
        <v>404</v>
      </c>
      <c r="B399" s="129" t="s">
        <v>5223</v>
      </c>
      <c r="C399" s="129" t="s">
        <v>1033</v>
      </c>
      <c r="D399" s="129" t="s">
        <v>9651</v>
      </c>
      <c r="E399" s="129" t="s">
        <v>10380</v>
      </c>
      <c r="F399" s="129" t="s">
        <v>5504</v>
      </c>
      <c r="G399" s="131" t="s">
        <v>168</v>
      </c>
      <c r="H399" s="129" t="s">
        <v>11318</v>
      </c>
      <c r="I399" s="129" t="s">
        <v>11482</v>
      </c>
      <c r="J399" s="129" t="s">
        <v>12342</v>
      </c>
      <c r="K399" s="129" t="s">
        <v>5220</v>
      </c>
      <c r="L399" s="131" t="str">
        <f t="shared" si="18"/>
        <v>田巻　月雅 (2)</v>
      </c>
      <c r="M399" s="131" t="str">
        <f t="shared" si="19"/>
        <v>00</v>
      </c>
      <c r="N399" s="131" t="str">
        <f t="shared" si="20"/>
        <v>Miyabi TAMAKI (00)</v>
      </c>
      <c r="O399" s="217" t="s">
        <v>7251</v>
      </c>
      <c r="Y399" s="130"/>
      <c r="Z399" s="130"/>
      <c r="AA399" s="130"/>
      <c r="AB399" s="130"/>
      <c r="AC399" s="142"/>
      <c r="AD399" s="130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  <c r="AU399" s="130"/>
      <c r="AV399" s="130"/>
      <c r="AW399" s="130"/>
      <c r="AX399" s="130"/>
      <c r="AY399" s="130"/>
    </row>
    <row r="400" spans="1:51" x14ac:dyDescent="0.15">
      <c r="A400" s="131">
        <v>405</v>
      </c>
      <c r="B400" s="129" t="s">
        <v>5223</v>
      </c>
      <c r="C400" s="129" t="s">
        <v>1033</v>
      </c>
      <c r="D400" s="129" t="s">
        <v>9652</v>
      </c>
      <c r="E400" s="129" t="s">
        <v>10381</v>
      </c>
      <c r="F400" s="129" t="s">
        <v>11028</v>
      </c>
      <c r="G400" s="131" t="s">
        <v>173</v>
      </c>
      <c r="H400" s="129" t="s">
        <v>14466</v>
      </c>
      <c r="I400" s="129" t="s">
        <v>11483</v>
      </c>
      <c r="J400" s="129" t="s">
        <v>5007</v>
      </c>
      <c r="K400" s="129" t="s">
        <v>5220</v>
      </c>
      <c r="L400" s="131" t="str">
        <f t="shared" si="18"/>
        <v>深田　拓海 (1)</v>
      </c>
      <c r="M400" s="131" t="str">
        <f t="shared" si="19"/>
        <v>02</v>
      </c>
      <c r="N400" s="131" t="str">
        <f t="shared" si="20"/>
        <v>Takumi FUKADA (02)</v>
      </c>
      <c r="O400" s="217" t="s">
        <v>7252</v>
      </c>
      <c r="Y400" s="130"/>
      <c r="Z400" s="130"/>
      <c r="AA400" s="130"/>
      <c r="AB400" s="130"/>
      <c r="AC400" s="142"/>
      <c r="AD400" s="130"/>
      <c r="AE400" s="130"/>
      <c r="AF400" s="130"/>
      <c r="AG400" s="130"/>
      <c r="AH400" s="130"/>
      <c r="AI400" s="130"/>
      <c r="AJ400" s="130"/>
      <c r="AK400" s="130"/>
      <c r="AL400" s="130"/>
      <c r="AM400" s="130"/>
      <c r="AN400" s="130"/>
      <c r="AO400" s="130"/>
      <c r="AP400" s="130"/>
      <c r="AQ400" s="130"/>
      <c r="AR400" s="130"/>
      <c r="AS400" s="130"/>
      <c r="AT400" s="130"/>
      <c r="AU400" s="130"/>
      <c r="AV400" s="130"/>
      <c r="AW400" s="130"/>
      <c r="AX400" s="130"/>
      <c r="AY400" s="130"/>
    </row>
    <row r="401" spans="1:51" x14ac:dyDescent="0.15">
      <c r="A401" s="131">
        <v>406</v>
      </c>
      <c r="B401" s="129" t="s">
        <v>5223</v>
      </c>
      <c r="C401" s="129" t="s">
        <v>1033</v>
      </c>
      <c r="D401" s="129" t="s">
        <v>9653</v>
      </c>
      <c r="E401" s="129" t="s">
        <v>10382</v>
      </c>
      <c r="F401" s="129" t="s">
        <v>11029</v>
      </c>
      <c r="G401" s="131" t="s">
        <v>173</v>
      </c>
      <c r="H401" s="129" t="s">
        <v>11319</v>
      </c>
      <c r="I401" s="129" t="s">
        <v>5110</v>
      </c>
      <c r="J401" s="129" t="s">
        <v>12343</v>
      </c>
      <c r="K401" s="129" t="s">
        <v>5220</v>
      </c>
      <c r="L401" s="131" t="str">
        <f t="shared" si="18"/>
        <v>森　大雅 (1)</v>
      </c>
      <c r="M401" s="131" t="str">
        <f t="shared" si="19"/>
        <v>03</v>
      </c>
      <c r="N401" s="131" t="str">
        <f t="shared" si="20"/>
        <v>Taiga MORI (03)</v>
      </c>
      <c r="O401" s="217" t="s">
        <v>7253</v>
      </c>
      <c r="Y401" s="130"/>
      <c r="Z401" s="130"/>
      <c r="AA401" s="130"/>
      <c r="AB401" s="130"/>
      <c r="AC401" s="142"/>
      <c r="AD401" s="130"/>
      <c r="AE401" s="130"/>
      <c r="AF401" s="130"/>
      <c r="AG401" s="130"/>
      <c r="AH401" s="130"/>
      <c r="AI401" s="130"/>
      <c r="AJ401" s="130"/>
      <c r="AK401" s="130"/>
      <c r="AL401" s="130"/>
      <c r="AM401" s="130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</row>
    <row r="402" spans="1:51" x14ac:dyDescent="0.15">
      <c r="A402" s="131">
        <v>407</v>
      </c>
      <c r="B402" s="129" t="s">
        <v>5223</v>
      </c>
      <c r="C402" s="129" t="s">
        <v>1033</v>
      </c>
      <c r="D402" s="129" t="s">
        <v>9654</v>
      </c>
      <c r="E402" s="129" t="s">
        <v>10383</v>
      </c>
      <c r="F402" s="129" t="s">
        <v>11028</v>
      </c>
      <c r="G402" s="131" t="s">
        <v>173</v>
      </c>
      <c r="H402" s="129" t="s">
        <v>14457</v>
      </c>
      <c r="I402" s="129" t="s">
        <v>11484</v>
      </c>
      <c r="J402" s="129" t="s">
        <v>4833</v>
      </c>
      <c r="K402" s="129" t="s">
        <v>5220</v>
      </c>
      <c r="L402" s="131" t="str">
        <f t="shared" si="18"/>
        <v>沖　千紘 (1)</v>
      </c>
      <c r="M402" s="131" t="str">
        <f t="shared" si="19"/>
        <v>02</v>
      </c>
      <c r="N402" s="131" t="str">
        <f t="shared" si="20"/>
        <v>Chihiro OKI (02)</v>
      </c>
      <c r="O402" s="217" t="s">
        <v>7254</v>
      </c>
      <c r="Y402" s="130"/>
      <c r="Z402" s="130"/>
      <c r="AA402" s="130"/>
      <c r="AB402" s="130"/>
      <c r="AC402" s="142"/>
      <c r="AD402" s="130"/>
      <c r="AE402" s="130"/>
      <c r="AF402" s="130"/>
      <c r="AG402" s="130"/>
      <c r="AH402" s="130"/>
      <c r="AI402" s="130"/>
      <c r="AJ402" s="130"/>
      <c r="AK402" s="130"/>
      <c r="AL402" s="130"/>
      <c r="AM402" s="130"/>
      <c r="AN402" s="130"/>
      <c r="AO402" s="130"/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/>
    </row>
    <row r="403" spans="1:51" x14ac:dyDescent="0.15">
      <c r="A403" s="131">
        <v>408</v>
      </c>
      <c r="B403" s="129" t="s">
        <v>5223</v>
      </c>
      <c r="C403" s="129" t="s">
        <v>1033</v>
      </c>
      <c r="D403" s="129" t="s">
        <v>9655</v>
      </c>
      <c r="E403" s="129" t="s">
        <v>10384</v>
      </c>
      <c r="F403" s="129" t="s">
        <v>11030</v>
      </c>
      <c r="G403" s="131" t="s">
        <v>173</v>
      </c>
      <c r="H403" s="129" t="s">
        <v>14457</v>
      </c>
      <c r="I403" s="129" t="s">
        <v>11485</v>
      </c>
      <c r="J403" s="129" t="s">
        <v>5004</v>
      </c>
      <c r="K403" s="129" t="s">
        <v>5220</v>
      </c>
      <c r="L403" s="131" t="str">
        <f t="shared" si="18"/>
        <v>新納　大基 (1)</v>
      </c>
      <c r="M403" s="131" t="str">
        <f t="shared" si="19"/>
        <v>02</v>
      </c>
      <c r="N403" s="131" t="str">
        <f t="shared" si="20"/>
        <v>Hiroki NIINO (02)</v>
      </c>
      <c r="O403" s="217" t="s">
        <v>7255</v>
      </c>
      <c r="Y403" s="130"/>
      <c r="Z403" s="130"/>
      <c r="AA403" s="130"/>
      <c r="AB403" s="130"/>
      <c r="AC403" s="142"/>
      <c r="AD403" s="130"/>
      <c r="AE403" s="130"/>
      <c r="AF403" s="130"/>
      <c r="AG403" s="130"/>
      <c r="AH403" s="130"/>
      <c r="AI403" s="130"/>
      <c r="AJ403" s="130"/>
      <c r="AK403" s="130"/>
      <c r="AL403" s="130"/>
      <c r="AM403" s="130"/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/>
      <c r="AY403" s="130"/>
    </row>
    <row r="404" spans="1:51" x14ac:dyDescent="0.15">
      <c r="A404" s="131">
        <v>409</v>
      </c>
      <c r="B404" s="129" t="s">
        <v>5223</v>
      </c>
      <c r="C404" s="129" t="s">
        <v>1033</v>
      </c>
      <c r="D404" s="129" t="s">
        <v>9656</v>
      </c>
      <c r="E404" s="129" t="s">
        <v>10385</v>
      </c>
      <c r="F404" s="129" t="s">
        <v>11031</v>
      </c>
      <c r="G404" s="131" t="s">
        <v>173</v>
      </c>
      <c r="H404" s="129" t="s">
        <v>11319</v>
      </c>
      <c r="I404" s="129" t="s">
        <v>6670</v>
      </c>
      <c r="J404" s="129" t="s">
        <v>4936</v>
      </c>
      <c r="K404" s="129" t="s">
        <v>5220</v>
      </c>
      <c r="L404" s="131" t="str">
        <f t="shared" si="18"/>
        <v>髙橋　慧伍 (1)</v>
      </c>
      <c r="M404" s="131" t="str">
        <f t="shared" si="19"/>
        <v>02</v>
      </c>
      <c r="N404" s="131" t="str">
        <f t="shared" si="20"/>
        <v>Keigo TAKAHASHI (02)</v>
      </c>
      <c r="O404" s="217" t="s">
        <v>7256</v>
      </c>
      <c r="Y404" s="130"/>
      <c r="Z404" s="130"/>
      <c r="AA404" s="130"/>
      <c r="AB404" s="130"/>
      <c r="AC404" s="142"/>
      <c r="AD404" s="130"/>
      <c r="AE404" s="130"/>
      <c r="AF404" s="130"/>
      <c r="AG404" s="130"/>
      <c r="AH404" s="130"/>
      <c r="AI404" s="130"/>
      <c r="AJ404" s="130"/>
      <c r="AK404" s="130"/>
      <c r="AL404" s="130"/>
      <c r="AM404" s="130"/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</row>
    <row r="405" spans="1:51" x14ac:dyDescent="0.15">
      <c r="A405" s="131">
        <v>410</v>
      </c>
      <c r="B405" s="129" t="s">
        <v>5223</v>
      </c>
      <c r="C405" s="129" t="s">
        <v>1033</v>
      </c>
      <c r="D405" s="129" t="s">
        <v>9657</v>
      </c>
      <c r="E405" s="129" t="s">
        <v>10386</v>
      </c>
      <c r="F405" s="129" t="s">
        <v>11032</v>
      </c>
      <c r="G405" s="131" t="s">
        <v>173</v>
      </c>
      <c r="H405" s="129" t="s">
        <v>14466</v>
      </c>
      <c r="I405" s="129" t="s">
        <v>11486</v>
      </c>
      <c r="J405" s="129" t="s">
        <v>12344</v>
      </c>
      <c r="K405" s="129" t="s">
        <v>5220</v>
      </c>
      <c r="L405" s="131" t="str">
        <f t="shared" si="18"/>
        <v>野﨑　龍海 (1)</v>
      </c>
      <c r="M405" s="131" t="str">
        <f t="shared" si="19"/>
        <v>02</v>
      </c>
      <c r="N405" s="131" t="str">
        <f t="shared" si="20"/>
        <v>Tatsumi NOZAKI (02)</v>
      </c>
      <c r="O405" s="217" t="s">
        <v>7257</v>
      </c>
      <c r="Y405" s="130"/>
      <c r="Z405" s="130"/>
      <c r="AA405" s="130"/>
      <c r="AB405" s="130"/>
      <c r="AC405" s="142"/>
      <c r="AD405" s="130"/>
      <c r="AE405" s="130"/>
      <c r="AF405" s="130"/>
      <c r="AG405" s="130"/>
      <c r="AH405" s="130"/>
      <c r="AI405" s="130"/>
      <c r="AJ405" s="130"/>
      <c r="AK405" s="130"/>
      <c r="AL405" s="130"/>
      <c r="AM405" s="130"/>
      <c r="AN405" s="130"/>
      <c r="AO405" s="130"/>
      <c r="AP405" s="130"/>
      <c r="AQ405" s="130"/>
      <c r="AR405" s="130"/>
      <c r="AS405" s="130"/>
      <c r="AT405" s="130"/>
      <c r="AU405" s="130"/>
      <c r="AV405" s="130"/>
      <c r="AW405" s="130"/>
      <c r="AX405" s="130"/>
      <c r="AY405" s="130"/>
    </row>
    <row r="406" spans="1:51" x14ac:dyDescent="0.15">
      <c r="A406" s="131">
        <v>411</v>
      </c>
      <c r="B406" s="131" t="s">
        <v>5223</v>
      </c>
      <c r="C406" s="129" t="s">
        <v>1033</v>
      </c>
      <c r="D406" s="129" t="s">
        <v>9658</v>
      </c>
      <c r="E406" s="129" t="s">
        <v>10387</v>
      </c>
      <c r="F406" s="129" t="s">
        <v>11033</v>
      </c>
      <c r="G406" s="131" t="s">
        <v>173</v>
      </c>
      <c r="H406" s="129" t="s">
        <v>11319</v>
      </c>
      <c r="I406" s="129" t="s">
        <v>4876</v>
      </c>
      <c r="J406" s="129" t="s">
        <v>12345</v>
      </c>
      <c r="K406" s="129" t="s">
        <v>5220</v>
      </c>
      <c r="L406" s="131" t="str">
        <f t="shared" si="18"/>
        <v>中村　大哉 (1)</v>
      </c>
      <c r="M406" s="131" t="str">
        <f t="shared" si="19"/>
        <v>02</v>
      </c>
      <c r="N406" s="131" t="str">
        <f t="shared" si="20"/>
        <v>Daiya NAKAMURA (02)</v>
      </c>
      <c r="O406" s="217" t="s">
        <v>7258</v>
      </c>
      <c r="Y406" s="130"/>
      <c r="Z406" s="130"/>
      <c r="AA406" s="130"/>
      <c r="AB406" s="130"/>
      <c r="AC406" s="142"/>
      <c r="AD406" s="130"/>
      <c r="AE406" s="130"/>
      <c r="AF406" s="130"/>
      <c r="AG406" s="130"/>
      <c r="AH406" s="130"/>
      <c r="AI406" s="130"/>
      <c r="AJ406" s="130"/>
      <c r="AK406" s="130"/>
      <c r="AL406" s="130"/>
      <c r="AM406" s="130"/>
      <c r="AN406" s="130"/>
      <c r="AO406" s="130"/>
      <c r="AP406" s="130"/>
      <c r="AQ406" s="130"/>
      <c r="AR406" s="130"/>
      <c r="AS406" s="130"/>
      <c r="AT406" s="130"/>
      <c r="AU406" s="130"/>
      <c r="AV406" s="130"/>
      <c r="AW406" s="130"/>
      <c r="AX406" s="130"/>
      <c r="AY406" s="130"/>
    </row>
    <row r="407" spans="1:51" x14ac:dyDescent="0.15">
      <c r="A407" s="131">
        <v>412</v>
      </c>
      <c r="B407" s="129" t="s">
        <v>5223</v>
      </c>
      <c r="C407" s="129" t="s">
        <v>1033</v>
      </c>
      <c r="D407" s="129" t="s">
        <v>9659</v>
      </c>
      <c r="E407" s="129" t="s">
        <v>10388</v>
      </c>
      <c r="F407" s="129" t="s">
        <v>11034</v>
      </c>
      <c r="G407" s="131" t="s">
        <v>173</v>
      </c>
      <c r="H407" s="129" t="s">
        <v>14464</v>
      </c>
      <c r="I407" s="129" t="s">
        <v>4886</v>
      </c>
      <c r="J407" s="129" t="s">
        <v>4825</v>
      </c>
      <c r="K407" s="129" t="s">
        <v>5220</v>
      </c>
      <c r="L407" s="131" t="str">
        <f t="shared" si="18"/>
        <v>松本　直樹 (1)</v>
      </c>
      <c r="M407" s="131" t="str">
        <f t="shared" si="19"/>
        <v>02</v>
      </c>
      <c r="N407" s="131" t="str">
        <f t="shared" si="20"/>
        <v>Naoki MATSUMOTO (02)</v>
      </c>
      <c r="O407" s="217" t="s">
        <v>7259</v>
      </c>
      <c r="Y407" s="130"/>
      <c r="Z407" s="130"/>
      <c r="AA407" s="130"/>
      <c r="AB407" s="130"/>
      <c r="AC407" s="142"/>
      <c r="AD407" s="130"/>
      <c r="AE407" s="130"/>
      <c r="AF407" s="130"/>
      <c r="AG407" s="130"/>
      <c r="AH407" s="130"/>
      <c r="AI407" s="130"/>
      <c r="AJ407" s="130"/>
      <c r="AK407" s="130"/>
      <c r="AL407" s="130"/>
      <c r="AM407" s="130"/>
      <c r="AN407" s="130"/>
      <c r="AO407" s="130"/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</row>
    <row r="408" spans="1:51" x14ac:dyDescent="0.15">
      <c r="A408" s="131">
        <v>413</v>
      </c>
      <c r="B408" s="129" t="s">
        <v>5223</v>
      </c>
      <c r="C408" s="129" t="s">
        <v>1033</v>
      </c>
      <c r="D408" s="129" t="s">
        <v>9660</v>
      </c>
      <c r="E408" s="129" t="s">
        <v>10389</v>
      </c>
      <c r="F408" s="129" t="s">
        <v>11035</v>
      </c>
      <c r="G408" s="131" t="s">
        <v>173</v>
      </c>
      <c r="H408" s="129" t="s">
        <v>14454</v>
      </c>
      <c r="I408" s="129" t="s">
        <v>9456</v>
      </c>
      <c r="J408" s="129" t="s">
        <v>12346</v>
      </c>
      <c r="K408" s="129" t="s">
        <v>5220</v>
      </c>
      <c r="L408" s="131" t="str">
        <f t="shared" si="18"/>
        <v>船戸　洋 (1)</v>
      </c>
      <c r="M408" s="131" t="str">
        <f t="shared" si="19"/>
        <v>02</v>
      </c>
      <c r="N408" s="131" t="str">
        <f t="shared" si="20"/>
        <v>Hiroshi FUNATO (02)</v>
      </c>
      <c r="O408" s="217" t="s">
        <v>7260</v>
      </c>
      <c r="Y408" s="130"/>
      <c r="Z408" s="130"/>
      <c r="AA408" s="130"/>
      <c r="AB408" s="130"/>
      <c r="AC408" s="142"/>
      <c r="AD408" s="130"/>
      <c r="AE408" s="130"/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/>
      <c r="AT408" s="130"/>
      <c r="AU408" s="130"/>
      <c r="AV408" s="130"/>
      <c r="AW408" s="130"/>
      <c r="AX408" s="130"/>
      <c r="AY408" s="130"/>
    </row>
    <row r="409" spans="1:51" x14ac:dyDescent="0.15">
      <c r="A409" s="131">
        <v>414</v>
      </c>
      <c r="B409" s="129" t="s">
        <v>1037</v>
      </c>
      <c r="C409" s="129" t="s">
        <v>1038</v>
      </c>
      <c r="D409" s="129" t="s">
        <v>1996</v>
      </c>
      <c r="E409" s="129" t="s">
        <v>1997</v>
      </c>
      <c r="F409" s="129" t="s">
        <v>2909</v>
      </c>
      <c r="G409" s="131" t="s">
        <v>146</v>
      </c>
      <c r="H409" s="129" t="s">
        <v>14465</v>
      </c>
      <c r="I409" s="129" t="s">
        <v>11427</v>
      </c>
      <c r="J409" s="129" t="s">
        <v>5192</v>
      </c>
      <c r="K409" s="129" t="s">
        <v>5220</v>
      </c>
      <c r="L409" s="131" t="str">
        <f t="shared" si="18"/>
        <v>上山　紘輝 (4)</v>
      </c>
      <c r="M409" s="131" t="str">
        <f t="shared" si="19"/>
        <v>99</v>
      </c>
      <c r="N409" s="131" t="str">
        <f t="shared" si="20"/>
        <v>Koki UEYAMA (99)</v>
      </c>
      <c r="O409" s="217" t="s">
        <v>7261</v>
      </c>
      <c r="Y409" s="130"/>
      <c r="Z409" s="130"/>
      <c r="AA409" s="130"/>
      <c r="AB409" s="130"/>
      <c r="AC409" s="142"/>
      <c r="AD409" s="130"/>
      <c r="AE409" s="130"/>
      <c r="AF409" s="130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/>
      <c r="AQ409" s="130"/>
      <c r="AR409" s="130"/>
      <c r="AS409" s="130"/>
      <c r="AT409" s="130"/>
      <c r="AU409" s="130"/>
      <c r="AV409" s="130"/>
      <c r="AW409" s="130"/>
      <c r="AX409" s="130"/>
      <c r="AY409" s="130"/>
    </row>
    <row r="410" spans="1:51" x14ac:dyDescent="0.15">
      <c r="A410" s="131">
        <v>415</v>
      </c>
      <c r="B410" s="129" t="s">
        <v>1037</v>
      </c>
      <c r="C410" s="129" t="s">
        <v>1038</v>
      </c>
      <c r="D410" s="129" t="s">
        <v>1998</v>
      </c>
      <c r="E410" s="129" t="s">
        <v>1999</v>
      </c>
      <c r="F410" s="129" t="s">
        <v>11036</v>
      </c>
      <c r="G410" s="131" t="s">
        <v>146</v>
      </c>
      <c r="H410" s="129" t="s">
        <v>14463</v>
      </c>
      <c r="I410" s="129" t="s">
        <v>11487</v>
      </c>
      <c r="J410" s="129" t="s">
        <v>4996</v>
      </c>
      <c r="K410" s="129" t="s">
        <v>5220</v>
      </c>
      <c r="L410" s="131" t="str">
        <f t="shared" si="18"/>
        <v>中道　泰貴 (4)</v>
      </c>
      <c r="M410" s="131" t="str">
        <f t="shared" si="19"/>
        <v>99</v>
      </c>
      <c r="N410" s="131" t="str">
        <f t="shared" si="20"/>
        <v>Taiki NAKAMICHI (99)</v>
      </c>
      <c r="O410" s="217" t="s">
        <v>7262</v>
      </c>
      <c r="Y410" s="130"/>
      <c r="Z410" s="130"/>
      <c r="AA410" s="130"/>
      <c r="AB410" s="130"/>
      <c r="AC410" s="142"/>
      <c r="AD410" s="130"/>
      <c r="AE410" s="130"/>
      <c r="AF410" s="130"/>
      <c r="AG410" s="130"/>
      <c r="AH410" s="130"/>
      <c r="AI410" s="130"/>
      <c r="AJ410" s="130"/>
      <c r="AK410" s="130"/>
      <c r="AL410" s="130"/>
      <c r="AM410" s="130"/>
      <c r="AN410" s="130"/>
      <c r="AO410" s="130"/>
      <c r="AP410" s="130"/>
      <c r="AQ410" s="130"/>
      <c r="AR410" s="130"/>
      <c r="AS410" s="130"/>
      <c r="AT410" s="130"/>
      <c r="AU410" s="130"/>
      <c r="AV410" s="130"/>
      <c r="AW410" s="130"/>
      <c r="AX410" s="130"/>
      <c r="AY410" s="130"/>
    </row>
    <row r="411" spans="1:51" x14ac:dyDescent="0.15">
      <c r="A411" s="131">
        <v>416</v>
      </c>
      <c r="B411" s="129" t="s">
        <v>1037</v>
      </c>
      <c r="C411" s="129" t="s">
        <v>1038</v>
      </c>
      <c r="D411" s="129" t="s">
        <v>2000</v>
      </c>
      <c r="E411" s="129" t="s">
        <v>2001</v>
      </c>
      <c r="F411" s="129" t="s">
        <v>2002</v>
      </c>
      <c r="G411" s="131" t="s">
        <v>146</v>
      </c>
      <c r="H411" s="129" t="s">
        <v>14458</v>
      </c>
      <c r="I411" s="129" t="s">
        <v>11488</v>
      </c>
      <c r="J411" s="129" t="s">
        <v>5157</v>
      </c>
      <c r="K411" s="129" t="s">
        <v>5220</v>
      </c>
      <c r="L411" s="131" t="str">
        <f t="shared" si="18"/>
        <v>的場　奏太 (4)</v>
      </c>
      <c r="M411" s="131" t="str">
        <f t="shared" si="19"/>
        <v>00</v>
      </c>
      <c r="N411" s="131" t="str">
        <f t="shared" si="20"/>
        <v>Sota MATOBA (00)</v>
      </c>
      <c r="O411" s="217" t="s">
        <v>7263</v>
      </c>
      <c r="Y411" s="130"/>
      <c r="Z411" s="130"/>
      <c r="AA411" s="130"/>
      <c r="AB411" s="130"/>
      <c r="AC411" s="142"/>
      <c r="AD411" s="130"/>
      <c r="AE411" s="130"/>
      <c r="AF411" s="130"/>
      <c r="AG411" s="130"/>
      <c r="AH411" s="130"/>
      <c r="AI411" s="130"/>
      <c r="AJ411" s="130"/>
      <c r="AK411" s="130"/>
      <c r="AL411" s="130"/>
      <c r="AM411" s="130"/>
      <c r="AN411" s="130"/>
      <c r="AO411" s="130"/>
      <c r="AP411" s="130"/>
      <c r="AQ411" s="130"/>
      <c r="AR411" s="130"/>
      <c r="AS411" s="130"/>
      <c r="AT411" s="130"/>
      <c r="AU411" s="130"/>
      <c r="AV411" s="130"/>
      <c r="AW411" s="130"/>
      <c r="AX411" s="130"/>
      <c r="AY411" s="130"/>
    </row>
    <row r="412" spans="1:51" x14ac:dyDescent="0.15">
      <c r="A412" s="131">
        <v>417</v>
      </c>
      <c r="B412" s="129" t="s">
        <v>1037</v>
      </c>
      <c r="C412" s="129" t="s">
        <v>1038</v>
      </c>
      <c r="D412" s="129" t="s">
        <v>2003</v>
      </c>
      <c r="E412" s="129" t="s">
        <v>2004</v>
      </c>
      <c r="F412" s="129" t="s">
        <v>3207</v>
      </c>
      <c r="G412" s="131" t="s">
        <v>146</v>
      </c>
      <c r="H412" s="129" t="s">
        <v>14465</v>
      </c>
      <c r="I412" s="129" t="s">
        <v>11489</v>
      </c>
      <c r="J412" s="129" t="s">
        <v>5012</v>
      </c>
      <c r="K412" s="129" t="s">
        <v>5220</v>
      </c>
      <c r="L412" s="131" t="str">
        <f t="shared" si="18"/>
        <v>森井　健太 (4)</v>
      </c>
      <c r="M412" s="131" t="str">
        <f t="shared" si="19"/>
        <v>99</v>
      </c>
      <c r="N412" s="131" t="str">
        <f t="shared" si="20"/>
        <v>Kenta MORII (99)</v>
      </c>
      <c r="O412" s="217" t="s">
        <v>7264</v>
      </c>
      <c r="Y412" s="130"/>
      <c r="Z412" s="130"/>
      <c r="AA412" s="130"/>
      <c r="AB412" s="130"/>
      <c r="AC412" s="142"/>
      <c r="AD412" s="130"/>
      <c r="AE412" s="130"/>
      <c r="AF412" s="130"/>
      <c r="AG412" s="130"/>
      <c r="AH412" s="130"/>
      <c r="AI412" s="130"/>
      <c r="AJ412" s="130"/>
      <c r="AK412" s="130"/>
      <c r="AL412" s="130"/>
      <c r="AM412" s="130"/>
      <c r="AN412" s="130"/>
      <c r="AO412" s="130"/>
      <c r="AP412" s="130"/>
      <c r="AQ412" s="130"/>
      <c r="AR412" s="130"/>
      <c r="AS412" s="130"/>
      <c r="AT412" s="130"/>
      <c r="AU412" s="130"/>
      <c r="AV412" s="130"/>
      <c r="AW412" s="130"/>
      <c r="AX412" s="130"/>
      <c r="AY412" s="130"/>
    </row>
    <row r="413" spans="1:51" x14ac:dyDescent="0.15">
      <c r="A413" s="131">
        <v>418</v>
      </c>
      <c r="B413" s="129" t="s">
        <v>1037</v>
      </c>
      <c r="C413" s="129" t="s">
        <v>1038</v>
      </c>
      <c r="D413" s="129" t="s">
        <v>2005</v>
      </c>
      <c r="E413" s="129" t="s">
        <v>2006</v>
      </c>
      <c r="F413" s="129" t="s">
        <v>1520</v>
      </c>
      <c r="G413" s="131" t="s">
        <v>146</v>
      </c>
      <c r="H413" s="129" t="s">
        <v>11319</v>
      </c>
      <c r="I413" s="129" t="s">
        <v>6668</v>
      </c>
      <c r="J413" s="129" t="s">
        <v>4822</v>
      </c>
      <c r="K413" s="129" t="s">
        <v>5220</v>
      </c>
      <c r="L413" s="131" t="str">
        <f t="shared" si="18"/>
        <v>西村　亮太 (4)</v>
      </c>
      <c r="M413" s="131" t="str">
        <f t="shared" si="19"/>
        <v>99</v>
      </c>
      <c r="N413" s="131" t="str">
        <f t="shared" si="20"/>
        <v>Ryota NISHIMURA (99)</v>
      </c>
      <c r="O413" s="217" t="s">
        <v>7265</v>
      </c>
      <c r="Y413" s="130"/>
      <c r="Z413" s="130"/>
      <c r="AA413" s="130"/>
      <c r="AB413" s="130"/>
      <c r="AC413" s="142"/>
      <c r="AD413" s="130"/>
      <c r="AE413" s="130"/>
      <c r="AF413" s="130"/>
      <c r="AG413" s="130"/>
      <c r="AH413" s="130"/>
      <c r="AI413" s="130"/>
      <c r="AJ413" s="130"/>
      <c r="AK413" s="130"/>
      <c r="AL413" s="130"/>
      <c r="AM413" s="130"/>
      <c r="AN413" s="130"/>
      <c r="AO413" s="130"/>
      <c r="AP413" s="130"/>
      <c r="AQ413" s="130"/>
      <c r="AR413" s="130"/>
      <c r="AS413" s="130"/>
      <c r="AT413" s="130"/>
      <c r="AU413" s="130"/>
      <c r="AV413" s="130"/>
      <c r="AW413" s="130"/>
      <c r="AX413" s="130"/>
      <c r="AY413" s="130"/>
    </row>
    <row r="414" spans="1:51" x14ac:dyDescent="0.15">
      <c r="A414" s="131">
        <v>419</v>
      </c>
      <c r="B414" s="129" t="s">
        <v>1037</v>
      </c>
      <c r="C414" s="129" t="s">
        <v>1038</v>
      </c>
      <c r="D414" s="129" t="s">
        <v>2007</v>
      </c>
      <c r="E414" s="129" t="s">
        <v>2008</v>
      </c>
      <c r="F414" s="129" t="s">
        <v>1520</v>
      </c>
      <c r="G414" s="131" t="s">
        <v>146</v>
      </c>
      <c r="H414" s="129" t="s">
        <v>11319</v>
      </c>
      <c r="I414" s="129" t="s">
        <v>11490</v>
      </c>
      <c r="J414" s="129" t="s">
        <v>5084</v>
      </c>
      <c r="K414" s="129" t="s">
        <v>5220</v>
      </c>
      <c r="L414" s="131" t="str">
        <f t="shared" si="18"/>
        <v>出原　聡磨 (4)</v>
      </c>
      <c r="M414" s="131" t="str">
        <f t="shared" si="19"/>
        <v>99</v>
      </c>
      <c r="N414" s="131" t="str">
        <f t="shared" si="20"/>
        <v>Soma DEHARA (99)</v>
      </c>
      <c r="O414" s="217" t="s">
        <v>7266</v>
      </c>
      <c r="Y414" s="130"/>
      <c r="Z414" s="130"/>
      <c r="AA414" s="130"/>
      <c r="AB414" s="130"/>
      <c r="AC414" s="142"/>
      <c r="AD414" s="130"/>
      <c r="AE414" s="130"/>
      <c r="AF414" s="130"/>
      <c r="AG414" s="130"/>
      <c r="AH414" s="130"/>
      <c r="AI414" s="130"/>
      <c r="AJ414" s="130"/>
      <c r="AK414" s="130"/>
      <c r="AL414" s="130"/>
      <c r="AM414" s="130"/>
      <c r="AN414" s="130"/>
      <c r="AO414" s="130"/>
      <c r="AP414" s="130"/>
      <c r="AQ414" s="130"/>
      <c r="AR414" s="130"/>
      <c r="AS414" s="130"/>
      <c r="AT414" s="130"/>
      <c r="AU414" s="130"/>
      <c r="AV414" s="130"/>
      <c r="AW414" s="130"/>
      <c r="AX414" s="130"/>
      <c r="AY414" s="130"/>
    </row>
    <row r="415" spans="1:51" x14ac:dyDescent="0.15">
      <c r="A415" s="131">
        <v>420</v>
      </c>
      <c r="B415" s="129" t="s">
        <v>1037</v>
      </c>
      <c r="C415" s="129" t="s">
        <v>1038</v>
      </c>
      <c r="D415" s="129" t="s">
        <v>2009</v>
      </c>
      <c r="E415" s="129" t="s">
        <v>2010</v>
      </c>
      <c r="F415" s="129" t="s">
        <v>2011</v>
      </c>
      <c r="G415" s="131" t="s">
        <v>146</v>
      </c>
      <c r="H415" s="129" t="s">
        <v>14447</v>
      </c>
      <c r="I415" s="129" t="s">
        <v>4919</v>
      </c>
      <c r="J415" s="129" t="s">
        <v>5119</v>
      </c>
      <c r="K415" s="129" t="s">
        <v>5220</v>
      </c>
      <c r="L415" s="131" t="str">
        <f t="shared" si="18"/>
        <v>松岡　玄輝 (4)</v>
      </c>
      <c r="M415" s="131" t="str">
        <f t="shared" si="19"/>
        <v>00</v>
      </c>
      <c r="N415" s="131" t="str">
        <f t="shared" si="20"/>
        <v>Genki MATSUOKA (00)</v>
      </c>
      <c r="O415" s="217" t="s">
        <v>7267</v>
      </c>
      <c r="Y415" s="130"/>
      <c r="Z415" s="130"/>
      <c r="AA415" s="130"/>
      <c r="AB415" s="130"/>
      <c r="AC415" s="142"/>
      <c r="AD415" s="130"/>
      <c r="AE415" s="130"/>
      <c r="AF415" s="130"/>
      <c r="AG415" s="130"/>
      <c r="AH415" s="130"/>
      <c r="AI415" s="130"/>
      <c r="AJ415" s="130"/>
      <c r="AK415" s="130"/>
      <c r="AL415" s="130"/>
      <c r="AM415" s="130"/>
      <c r="AN415" s="130"/>
      <c r="AO415" s="130"/>
      <c r="AP415" s="130"/>
      <c r="AQ415" s="130"/>
      <c r="AR415" s="130"/>
      <c r="AS415" s="130"/>
      <c r="AT415" s="130"/>
      <c r="AU415" s="130"/>
      <c r="AV415" s="130"/>
      <c r="AW415" s="130"/>
      <c r="AX415" s="130"/>
      <c r="AY415" s="130"/>
    </row>
    <row r="416" spans="1:51" x14ac:dyDescent="0.15">
      <c r="A416" s="131">
        <v>421</v>
      </c>
      <c r="B416" s="129" t="s">
        <v>1037</v>
      </c>
      <c r="C416" s="129" t="s">
        <v>1038</v>
      </c>
      <c r="D416" s="129" t="s">
        <v>533</v>
      </c>
      <c r="E416" s="129" t="s">
        <v>534</v>
      </c>
      <c r="F416" s="129" t="s">
        <v>3911</v>
      </c>
      <c r="G416" s="131" t="s">
        <v>146</v>
      </c>
      <c r="H416" s="129" t="s">
        <v>14474</v>
      </c>
      <c r="I416" s="129" t="s">
        <v>5193</v>
      </c>
      <c r="J416" s="129" t="s">
        <v>5137</v>
      </c>
      <c r="K416" s="129" t="s">
        <v>5220</v>
      </c>
      <c r="L416" s="131" t="str">
        <f t="shared" si="18"/>
        <v>酒井　翼 (4)</v>
      </c>
      <c r="M416" s="131" t="str">
        <f t="shared" si="19"/>
        <v>00</v>
      </c>
      <c r="N416" s="131" t="str">
        <f t="shared" si="20"/>
        <v>Tsubasa SAKAI (00)</v>
      </c>
      <c r="O416" s="217" t="s">
        <v>7268</v>
      </c>
      <c r="Y416" s="130"/>
      <c r="Z416" s="130"/>
      <c r="AA416" s="130"/>
      <c r="AB416" s="130"/>
      <c r="AC416" s="142"/>
      <c r="AD416" s="130"/>
      <c r="AE416" s="130"/>
      <c r="AF416" s="130"/>
      <c r="AG416" s="130"/>
      <c r="AH416" s="130"/>
      <c r="AI416" s="130"/>
      <c r="AJ416" s="130"/>
      <c r="AK416" s="130"/>
      <c r="AL416" s="130"/>
      <c r="AM416" s="130"/>
      <c r="AN416" s="130"/>
      <c r="AO416" s="130"/>
      <c r="AP416" s="130"/>
      <c r="AQ416" s="130"/>
      <c r="AR416" s="130"/>
      <c r="AS416" s="130"/>
      <c r="AT416" s="130"/>
      <c r="AU416" s="130"/>
      <c r="AV416" s="130"/>
      <c r="AW416" s="130"/>
      <c r="AX416" s="130"/>
      <c r="AY416" s="130"/>
    </row>
    <row r="417" spans="1:51" x14ac:dyDescent="0.15">
      <c r="A417" s="131">
        <v>422</v>
      </c>
      <c r="B417" s="129" t="s">
        <v>1037</v>
      </c>
      <c r="C417" s="129" t="s">
        <v>1038</v>
      </c>
      <c r="D417" s="129" t="s">
        <v>2012</v>
      </c>
      <c r="E417" s="129" t="s">
        <v>2013</v>
      </c>
      <c r="F417" s="129" t="s">
        <v>1509</v>
      </c>
      <c r="G417" s="131" t="s">
        <v>146</v>
      </c>
      <c r="H417" s="129" t="s">
        <v>11319</v>
      </c>
      <c r="I417" s="129" t="s">
        <v>11491</v>
      </c>
      <c r="J417" s="129" t="s">
        <v>12347</v>
      </c>
      <c r="K417" s="129" t="s">
        <v>5220</v>
      </c>
      <c r="L417" s="131" t="str">
        <f t="shared" si="18"/>
        <v>三木　秀斗 (4)</v>
      </c>
      <c r="M417" s="131" t="str">
        <f t="shared" si="19"/>
        <v>00</v>
      </c>
      <c r="N417" s="131" t="str">
        <f t="shared" si="20"/>
        <v>Hideto MIKI (00)</v>
      </c>
      <c r="O417" s="217" t="s">
        <v>7269</v>
      </c>
      <c r="Y417" s="130"/>
      <c r="Z417" s="130"/>
      <c r="AA417" s="130"/>
      <c r="AB417" s="130"/>
      <c r="AC417" s="142"/>
      <c r="AD417" s="130"/>
      <c r="AE417" s="130"/>
      <c r="AF417" s="130"/>
      <c r="AG417" s="130"/>
      <c r="AH417" s="130"/>
      <c r="AI417" s="130"/>
      <c r="AJ417" s="130"/>
      <c r="AK417" s="130"/>
      <c r="AL417" s="130"/>
      <c r="AM417" s="130"/>
      <c r="AN417" s="130"/>
      <c r="AO417" s="130"/>
      <c r="AP417" s="130"/>
      <c r="AQ417" s="130"/>
      <c r="AR417" s="130"/>
      <c r="AS417" s="130"/>
      <c r="AT417" s="130"/>
      <c r="AU417" s="130"/>
      <c r="AV417" s="130"/>
      <c r="AW417" s="130"/>
      <c r="AX417" s="130"/>
      <c r="AY417" s="130"/>
    </row>
    <row r="418" spans="1:51" x14ac:dyDescent="0.15">
      <c r="A418" s="131">
        <v>423</v>
      </c>
      <c r="B418" s="129" t="s">
        <v>1037</v>
      </c>
      <c r="C418" s="129" t="s">
        <v>1038</v>
      </c>
      <c r="D418" s="129" t="s">
        <v>2014</v>
      </c>
      <c r="E418" s="129" t="s">
        <v>2015</v>
      </c>
      <c r="F418" s="129" t="s">
        <v>2168</v>
      </c>
      <c r="G418" s="131" t="s">
        <v>146</v>
      </c>
      <c r="H418" s="129" t="s">
        <v>14460</v>
      </c>
      <c r="I418" s="129" t="s">
        <v>5010</v>
      </c>
      <c r="J418" s="129" t="s">
        <v>9487</v>
      </c>
      <c r="K418" s="129" t="s">
        <v>5220</v>
      </c>
      <c r="L418" s="131" t="str">
        <f t="shared" si="18"/>
        <v>喜田　康一郎 (4)</v>
      </c>
      <c r="M418" s="131" t="str">
        <f t="shared" si="19"/>
        <v>99</v>
      </c>
      <c r="N418" s="131" t="str">
        <f t="shared" si="20"/>
        <v>Koichiro KITA (99)</v>
      </c>
      <c r="O418" s="217" t="s">
        <v>7270</v>
      </c>
      <c r="Y418" s="130"/>
      <c r="Z418" s="130"/>
      <c r="AA418" s="130"/>
      <c r="AB418" s="130"/>
      <c r="AC418" s="142"/>
      <c r="AD418" s="130"/>
      <c r="AE418" s="130"/>
      <c r="AF418" s="130"/>
      <c r="AG418" s="130"/>
      <c r="AH418" s="130"/>
      <c r="AI418" s="130"/>
      <c r="AJ418" s="130"/>
      <c r="AK418" s="130"/>
      <c r="AL418" s="130"/>
      <c r="AM418" s="130"/>
      <c r="AN418" s="130"/>
      <c r="AO418" s="130"/>
      <c r="AP418" s="130"/>
      <c r="AQ418" s="130"/>
      <c r="AR418" s="130"/>
      <c r="AS418" s="130"/>
      <c r="AT418" s="130"/>
      <c r="AU418" s="130"/>
      <c r="AV418" s="130"/>
      <c r="AW418" s="130"/>
      <c r="AX418" s="130"/>
      <c r="AY418" s="130"/>
    </row>
    <row r="419" spans="1:51" x14ac:dyDescent="0.15">
      <c r="A419" s="131">
        <v>424</v>
      </c>
      <c r="B419" s="129" t="s">
        <v>1037</v>
      </c>
      <c r="C419" s="129" t="s">
        <v>1038</v>
      </c>
      <c r="D419" s="129" t="s">
        <v>2016</v>
      </c>
      <c r="E419" s="129" t="s">
        <v>2017</v>
      </c>
      <c r="F419" s="129" t="s">
        <v>2540</v>
      </c>
      <c r="G419" s="131" t="s">
        <v>146</v>
      </c>
      <c r="H419" s="129" t="s">
        <v>14458</v>
      </c>
      <c r="I419" s="129" t="s">
        <v>11492</v>
      </c>
      <c r="J419" s="129" t="s">
        <v>4906</v>
      </c>
      <c r="K419" s="129" t="s">
        <v>5220</v>
      </c>
      <c r="L419" s="131" t="str">
        <f t="shared" si="18"/>
        <v>薮内　勇也 (4)</v>
      </c>
      <c r="M419" s="131" t="str">
        <f t="shared" si="19"/>
        <v>99</v>
      </c>
      <c r="N419" s="131" t="str">
        <f t="shared" si="20"/>
        <v>Yuya YABUCHI (99)</v>
      </c>
      <c r="O419" s="217" t="s">
        <v>7271</v>
      </c>
      <c r="Y419" s="130"/>
      <c r="Z419" s="130"/>
      <c r="AA419" s="130"/>
      <c r="AB419" s="130"/>
      <c r="AC419" s="142"/>
      <c r="AD419" s="130"/>
      <c r="AE419" s="130"/>
      <c r="AF419" s="130"/>
      <c r="AG419" s="130"/>
      <c r="AH419" s="130"/>
      <c r="AI419" s="130"/>
      <c r="AJ419" s="130"/>
      <c r="AK419" s="130"/>
      <c r="AL419" s="130"/>
      <c r="AM419" s="130"/>
      <c r="AN419" s="130"/>
      <c r="AO419" s="130"/>
      <c r="AP419" s="130"/>
      <c r="AQ419" s="130"/>
      <c r="AR419" s="130"/>
      <c r="AS419" s="130"/>
      <c r="AT419" s="130"/>
      <c r="AU419" s="130"/>
      <c r="AV419" s="130"/>
      <c r="AW419" s="130"/>
      <c r="AX419" s="130"/>
      <c r="AY419" s="130"/>
    </row>
    <row r="420" spans="1:51" x14ac:dyDescent="0.15">
      <c r="A420" s="131">
        <v>425</v>
      </c>
      <c r="B420" s="129" t="s">
        <v>1037</v>
      </c>
      <c r="C420" s="129" t="s">
        <v>1038</v>
      </c>
      <c r="D420" s="129" t="s">
        <v>2018</v>
      </c>
      <c r="E420" s="129" t="s">
        <v>2019</v>
      </c>
      <c r="F420" s="129" t="s">
        <v>2020</v>
      </c>
      <c r="G420" s="131" t="s">
        <v>146</v>
      </c>
      <c r="H420" s="129" t="s">
        <v>14466</v>
      </c>
      <c r="I420" s="129" t="s">
        <v>11493</v>
      </c>
      <c r="J420" s="129" t="s">
        <v>5085</v>
      </c>
      <c r="K420" s="129" t="s">
        <v>5220</v>
      </c>
      <c r="L420" s="131" t="str">
        <f t="shared" si="18"/>
        <v>竹山　晃平 (4)</v>
      </c>
      <c r="M420" s="131" t="str">
        <f t="shared" si="19"/>
        <v>00</v>
      </c>
      <c r="N420" s="131" t="str">
        <f t="shared" si="20"/>
        <v>Kohei TAKEYAMA (00)</v>
      </c>
      <c r="O420" s="217" t="s">
        <v>7272</v>
      </c>
      <c r="Y420" s="130"/>
      <c r="Z420" s="130"/>
      <c r="AA420" s="130"/>
      <c r="AB420" s="130"/>
      <c r="AC420" s="142"/>
      <c r="AD420" s="130"/>
      <c r="AE420" s="130"/>
      <c r="AF420" s="130"/>
      <c r="AG420" s="130"/>
      <c r="AH420" s="130"/>
      <c r="AI420" s="130"/>
      <c r="AJ420" s="130"/>
      <c r="AK420" s="130"/>
      <c r="AL420" s="130"/>
      <c r="AM420" s="130"/>
      <c r="AN420" s="130"/>
      <c r="AO420" s="130"/>
      <c r="AP420" s="130"/>
      <c r="AQ420" s="130"/>
      <c r="AR420" s="130"/>
      <c r="AS420" s="130"/>
      <c r="AT420" s="130"/>
      <c r="AU420" s="130"/>
      <c r="AV420" s="130"/>
      <c r="AW420" s="130"/>
      <c r="AX420" s="130"/>
      <c r="AY420" s="130"/>
    </row>
    <row r="421" spans="1:51" x14ac:dyDescent="0.15">
      <c r="A421" s="131">
        <v>426</v>
      </c>
      <c r="B421" s="129" t="s">
        <v>1037</v>
      </c>
      <c r="C421" s="129" t="s">
        <v>1038</v>
      </c>
      <c r="D421" s="129" t="s">
        <v>2021</v>
      </c>
      <c r="E421" s="129" t="s">
        <v>2022</v>
      </c>
      <c r="F421" s="129" t="s">
        <v>11037</v>
      </c>
      <c r="G421" s="131" t="s">
        <v>146</v>
      </c>
      <c r="H421" s="129" t="s">
        <v>14447</v>
      </c>
      <c r="I421" s="129" t="s">
        <v>11494</v>
      </c>
      <c r="J421" s="129" t="s">
        <v>9247</v>
      </c>
      <c r="K421" s="129" t="s">
        <v>5220</v>
      </c>
      <c r="L421" s="131" t="str">
        <f t="shared" si="18"/>
        <v>羽田　悠人 (4)</v>
      </c>
      <c r="M421" s="131" t="str">
        <f t="shared" si="19"/>
        <v>99</v>
      </c>
      <c r="N421" s="131" t="str">
        <f t="shared" si="20"/>
        <v>Yuto HANEDA (99)</v>
      </c>
      <c r="O421" s="217" t="s">
        <v>7273</v>
      </c>
      <c r="Y421" s="130"/>
      <c r="Z421" s="130"/>
      <c r="AA421" s="130"/>
      <c r="AB421" s="130"/>
      <c r="AC421" s="142"/>
      <c r="AD421" s="130"/>
      <c r="AE421" s="130"/>
      <c r="AF421" s="130"/>
      <c r="AG421" s="130"/>
      <c r="AH421" s="130"/>
      <c r="AI421" s="130"/>
      <c r="AJ421" s="130"/>
      <c r="AK421" s="130"/>
      <c r="AL421" s="130"/>
      <c r="AM421" s="130"/>
      <c r="AN421" s="130"/>
      <c r="AO421" s="130"/>
      <c r="AP421" s="130"/>
      <c r="AQ421" s="130"/>
      <c r="AR421" s="130"/>
      <c r="AS421" s="130"/>
      <c r="AT421" s="130"/>
      <c r="AU421" s="130"/>
      <c r="AV421" s="130"/>
      <c r="AW421" s="130"/>
      <c r="AX421" s="130"/>
      <c r="AY421" s="130"/>
    </row>
    <row r="422" spans="1:51" x14ac:dyDescent="0.15">
      <c r="A422" s="131">
        <v>427</v>
      </c>
      <c r="B422" s="129" t="s">
        <v>1037</v>
      </c>
      <c r="C422" s="129" t="s">
        <v>1038</v>
      </c>
      <c r="D422" s="129" t="s">
        <v>2023</v>
      </c>
      <c r="E422" s="129" t="s">
        <v>2024</v>
      </c>
      <c r="F422" s="129" t="s">
        <v>1164</v>
      </c>
      <c r="G422" s="131" t="s">
        <v>146</v>
      </c>
      <c r="H422" s="129" t="s">
        <v>14458</v>
      </c>
      <c r="I422" s="129" t="s">
        <v>11495</v>
      </c>
      <c r="J422" s="129" t="s">
        <v>12315</v>
      </c>
      <c r="K422" s="129" t="s">
        <v>5220</v>
      </c>
      <c r="L422" s="131" t="str">
        <f t="shared" si="18"/>
        <v>仲　竜汰 (4)</v>
      </c>
      <c r="M422" s="131" t="str">
        <f t="shared" si="19"/>
        <v>99</v>
      </c>
      <c r="N422" s="131" t="str">
        <f t="shared" si="20"/>
        <v>Ryuta NAKA (99)</v>
      </c>
      <c r="O422" s="217" t="s">
        <v>7274</v>
      </c>
      <c r="Y422" s="130"/>
      <c r="Z422" s="130"/>
      <c r="AA422" s="130"/>
      <c r="AB422" s="130"/>
      <c r="AC422" s="142"/>
      <c r="AD422" s="130"/>
      <c r="AE422" s="130"/>
      <c r="AF422" s="130"/>
      <c r="AG422" s="130"/>
      <c r="AH422" s="130"/>
      <c r="AI422" s="130"/>
      <c r="AJ422" s="130"/>
      <c r="AK422" s="130"/>
      <c r="AL422" s="130"/>
      <c r="AM422" s="130"/>
      <c r="AN422" s="130"/>
      <c r="AO422" s="130"/>
      <c r="AP422" s="130"/>
      <c r="AQ422" s="130"/>
      <c r="AR422" s="130"/>
      <c r="AS422" s="130"/>
      <c r="AT422" s="130"/>
      <c r="AU422" s="130"/>
      <c r="AV422" s="130"/>
      <c r="AW422" s="130"/>
      <c r="AX422" s="130"/>
      <c r="AY422" s="130"/>
    </row>
    <row r="423" spans="1:51" x14ac:dyDescent="0.15">
      <c r="A423" s="131">
        <v>428</v>
      </c>
      <c r="B423" s="129" t="s">
        <v>1037</v>
      </c>
      <c r="C423" s="129" t="s">
        <v>1038</v>
      </c>
      <c r="D423" s="129" t="s">
        <v>2025</v>
      </c>
      <c r="E423" s="129" t="s">
        <v>2026</v>
      </c>
      <c r="F423" s="129" t="s">
        <v>5267</v>
      </c>
      <c r="G423" s="131" t="s">
        <v>146</v>
      </c>
      <c r="H423" s="129" t="s">
        <v>14447</v>
      </c>
      <c r="I423" s="129" t="s">
        <v>11496</v>
      </c>
      <c r="J423" s="129" t="s">
        <v>12348</v>
      </c>
      <c r="K423" s="129" t="s">
        <v>5220</v>
      </c>
      <c r="L423" s="131" t="str">
        <f t="shared" si="18"/>
        <v>新谷　勇陽 (4)</v>
      </c>
      <c r="M423" s="131" t="str">
        <f t="shared" si="19"/>
        <v>99</v>
      </c>
      <c r="N423" s="131" t="str">
        <f t="shared" si="20"/>
        <v>Yuhi SHINTANI (99)</v>
      </c>
      <c r="O423" s="217" t="s">
        <v>7275</v>
      </c>
      <c r="Y423" s="130"/>
      <c r="Z423" s="130"/>
      <c r="AA423" s="130"/>
      <c r="AB423" s="130"/>
      <c r="AC423" s="142"/>
      <c r="AD423" s="130"/>
      <c r="AE423" s="130"/>
      <c r="AF423" s="130"/>
      <c r="AG423" s="130"/>
      <c r="AH423" s="130"/>
      <c r="AI423" s="130"/>
      <c r="AJ423" s="130"/>
      <c r="AK423" s="130"/>
      <c r="AL423" s="130"/>
      <c r="AM423" s="130"/>
      <c r="AN423" s="130"/>
      <c r="AO423" s="130"/>
      <c r="AP423" s="130"/>
      <c r="AQ423" s="130"/>
      <c r="AR423" s="130"/>
      <c r="AS423" s="130"/>
      <c r="AT423" s="130"/>
      <c r="AU423" s="130"/>
      <c r="AV423" s="130"/>
      <c r="AW423" s="130"/>
      <c r="AX423" s="130"/>
      <c r="AY423" s="130"/>
    </row>
    <row r="424" spans="1:51" x14ac:dyDescent="0.15">
      <c r="A424" s="131">
        <v>429</v>
      </c>
      <c r="B424" s="129" t="s">
        <v>1037</v>
      </c>
      <c r="C424" s="129" t="s">
        <v>1038</v>
      </c>
      <c r="D424" s="129" t="s">
        <v>2027</v>
      </c>
      <c r="E424" s="129" t="s">
        <v>2028</v>
      </c>
      <c r="F424" s="129" t="s">
        <v>2160</v>
      </c>
      <c r="G424" s="131" t="s">
        <v>146</v>
      </c>
      <c r="H424" s="129" t="s">
        <v>11319</v>
      </c>
      <c r="I424" s="129" t="s">
        <v>11457</v>
      </c>
      <c r="J424" s="129" t="s">
        <v>12310</v>
      </c>
      <c r="K424" s="129" t="s">
        <v>5220</v>
      </c>
      <c r="L424" s="131" t="str">
        <f t="shared" si="18"/>
        <v>橋本　仁 (4)</v>
      </c>
      <c r="M424" s="131" t="str">
        <f t="shared" si="19"/>
        <v>99</v>
      </c>
      <c r="N424" s="131" t="str">
        <f t="shared" si="20"/>
        <v>Jin HASHIMOTO (99)</v>
      </c>
      <c r="O424" s="217" t="s">
        <v>7276</v>
      </c>
      <c r="Y424" s="130"/>
      <c r="Z424" s="130"/>
      <c r="AA424" s="130"/>
      <c r="AB424" s="130"/>
      <c r="AC424" s="142"/>
      <c r="AD424" s="130"/>
      <c r="AE424" s="130"/>
      <c r="AF424" s="130"/>
      <c r="AG424" s="130"/>
      <c r="AH424" s="130"/>
      <c r="AI424" s="130"/>
      <c r="AJ424" s="130"/>
      <c r="AK424" s="130"/>
      <c r="AL424" s="130"/>
      <c r="AM424" s="130"/>
      <c r="AN424" s="130"/>
      <c r="AO424" s="130"/>
      <c r="AP424" s="130"/>
      <c r="AQ424" s="130"/>
      <c r="AR424" s="130"/>
      <c r="AS424" s="130"/>
      <c r="AT424" s="130"/>
      <c r="AU424" s="130"/>
      <c r="AV424" s="130"/>
      <c r="AW424" s="130"/>
      <c r="AX424" s="130"/>
      <c r="AY424" s="130"/>
    </row>
    <row r="425" spans="1:51" x14ac:dyDescent="0.15">
      <c r="A425" s="131">
        <v>430</v>
      </c>
      <c r="B425" s="129" t="s">
        <v>1037</v>
      </c>
      <c r="C425" s="129" t="s">
        <v>1038</v>
      </c>
      <c r="D425" s="129" t="s">
        <v>2029</v>
      </c>
      <c r="E425" s="129" t="s">
        <v>2030</v>
      </c>
      <c r="F425" s="129" t="s">
        <v>1149</v>
      </c>
      <c r="G425" s="131" t="s">
        <v>146</v>
      </c>
      <c r="H425" s="129" t="s">
        <v>14454</v>
      </c>
      <c r="I425" s="129" t="s">
        <v>5109</v>
      </c>
      <c r="J425" s="129" t="s">
        <v>12349</v>
      </c>
      <c r="K425" s="129" t="s">
        <v>5220</v>
      </c>
      <c r="L425" s="131" t="str">
        <f t="shared" si="18"/>
        <v>後藤　大悟 (4)</v>
      </c>
      <c r="M425" s="131" t="str">
        <f t="shared" si="19"/>
        <v>00</v>
      </c>
      <c r="N425" s="131" t="str">
        <f t="shared" si="20"/>
        <v>Daigo GOTO (00)</v>
      </c>
      <c r="O425" s="217" t="s">
        <v>7277</v>
      </c>
      <c r="Y425" s="130"/>
      <c r="Z425" s="130"/>
      <c r="AA425" s="130"/>
      <c r="AB425" s="130"/>
      <c r="AC425" s="142"/>
      <c r="AD425" s="130"/>
      <c r="AE425" s="130"/>
      <c r="AF425" s="130"/>
      <c r="AG425" s="130"/>
      <c r="AH425" s="130"/>
      <c r="AI425" s="130"/>
      <c r="AJ425" s="130"/>
      <c r="AK425" s="130"/>
      <c r="AL425" s="130"/>
      <c r="AM425" s="130"/>
      <c r="AN425" s="130"/>
      <c r="AO425" s="130"/>
      <c r="AP425" s="130"/>
      <c r="AQ425" s="130"/>
      <c r="AR425" s="130"/>
      <c r="AS425" s="130"/>
      <c r="AT425" s="130"/>
      <c r="AU425" s="130"/>
      <c r="AV425" s="130"/>
      <c r="AW425" s="130"/>
      <c r="AX425" s="130"/>
      <c r="AY425" s="130"/>
    </row>
    <row r="426" spans="1:51" x14ac:dyDescent="0.15">
      <c r="A426" s="131">
        <v>431</v>
      </c>
      <c r="B426" s="129" t="s">
        <v>1037</v>
      </c>
      <c r="C426" s="129" t="s">
        <v>1038</v>
      </c>
      <c r="D426" s="129" t="s">
        <v>2031</v>
      </c>
      <c r="E426" s="129" t="s">
        <v>2032</v>
      </c>
      <c r="F426" s="129" t="s">
        <v>3141</v>
      </c>
      <c r="G426" s="131" t="s">
        <v>146</v>
      </c>
      <c r="H426" s="129" t="s">
        <v>14467</v>
      </c>
      <c r="I426" s="129" t="s">
        <v>6679</v>
      </c>
      <c r="J426" s="129" t="s">
        <v>12350</v>
      </c>
      <c r="K426" s="129" t="s">
        <v>5220</v>
      </c>
      <c r="L426" s="131" t="str">
        <f t="shared" si="18"/>
        <v>木下　柊吾 (4)</v>
      </c>
      <c r="M426" s="131" t="str">
        <f t="shared" si="19"/>
        <v>00</v>
      </c>
      <c r="N426" s="131" t="str">
        <f t="shared" si="20"/>
        <v>Shugo KINOSHITA (00)</v>
      </c>
      <c r="O426" s="217" t="s">
        <v>7278</v>
      </c>
      <c r="Y426" s="130"/>
      <c r="Z426" s="130"/>
      <c r="AA426" s="130"/>
      <c r="AB426" s="130"/>
      <c r="AC426" s="142"/>
      <c r="AD426" s="130"/>
      <c r="AE426" s="130"/>
      <c r="AF426" s="130"/>
      <c r="AG426" s="130"/>
      <c r="AH426" s="130"/>
      <c r="AI426" s="130"/>
      <c r="AJ426" s="130"/>
      <c r="AK426" s="130"/>
      <c r="AL426" s="130"/>
      <c r="AM426" s="130"/>
      <c r="AN426" s="130"/>
      <c r="AO426" s="130"/>
      <c r="AP426" s="130"/>
      <c r="AQ426" s="130"/>
      <c r="AR426" s="130"/>
      <c r="AS426" s="130"/>
      <c r="AT426" s="130"/>
      <c r="AU426" s="130"/>
      <c r="AV426" s="130"/>
      <c r="AW426" s="130"/>
      <c r="AX426" s="130"/>
      <c r="AY426" s="130"/>
    </row>
    <row r="427" spans="1:51" x14ac:dyDescent="0.15">
      <c r="A427" s="131">
        <v>432</v>
      </c>
      <c r="B427" s="129" t="s">
        <v>1037</v>
      </c>
      <c r="C427" s="129" t="s">
        <v>1038</v>
      </c>
      <c r="D427" s="129" t="s">
        <v>2033</v>
      </c>
      <c r="E427" s="129" t="s">
        <v>2034</v>
      </c>
      <c r="F427" s="129" t="s">
        <v>11038</v>
      </c>
      <c r="G427" s="131" t="s">
        <v>146</v>
      </c>
      <c r="H427" s="129" t="s">
        <v>11319</v>
      </c>
      <c r="I427" s="129" t="s">
        <v>11497</v>
      </c>
      <c r="J427" s="129" t="s">
        <v>4866</v>
      </c>
      <c r="K427" s="129" t="s">
        <v>5220</v>
      </c>
      <c r="L427" s="131" t="str">
        <f t="shared" si="18"/>
        <v>根耒　淳史 (4)</v>
      </c>
      <c r="M427" s="131" t="str">
        <f t="shared" si="19"/>
        <v>99</v>
      </c>
      <c r="N427" s="131" t="str">
        <f t="shared" si="20"/>
        <v>Atsushi NEGORO (99)</v>
      </c>
      <c r="O427" s="217" t="s">
        <v>7279</v>
      </c>
      <c r="Y427" s="130"/>
      <c r="Z427" s="130"/>
      <c r="AA427" s="130"/>
      <c r="AB427" s="130"/>
      <c r="AC427" s="142"/>
      <c r="AD427" s="130"/>
      <c r="AE427" s="130"/>
      <c r="AF427" s="130"/>
      <c r="AG427" s="130"/>
      <c r="AH427" s="130"/>
      <c r="AI427" s="130"/>
      <c r="AJ427" s="130"/>
      <c r="AK427" s="130"/>
      <c r="AL427" s="130"/>
      <c r="AM427" s="130"/>
      <c r="AN427" s="130"/>
      <c r="AO427" s="130"/>
      <c r="AP427" s="130"/>
      <c r="AQ427" s="130"/>
      <c r="AR427" s="130"/>
      <c r="AS427" s="130"/>
      <c r="AT427" s="130"/>
      <c r="AU427" s="130"/>
      <c r="AV427" s="130"/>
      <c r="AW427" s="130"/>
      <c r="AX427" s="130"/>
      <c r="AY427" s="130"/>
    </row>
    <row r="428" spans="1:51" x14ac:dyDescent="0.15">
      <c r="A428" s="131">
        <v>433</v>
      </c>
      <c r="B428" s="129" t="s">
        <v>1037</v>
      </c>
      <c r="C428" s="129" t="s">
        <v>1038</v>
      </c>
      <c r="D428" s="129" t="s">
        <v>2035</v>
      </c>
      <c r="E428" s="129" t="s">
        <v>2036</v>
      </c>
      <c r="F428" s="129" t="s">
        <v>2106</v>
      </c>
      <c r="G428" s="131" t="s">
        <v>146</v>
      </c>
      <c r="H428" s="129" t="s">
        <v>11319</v>
      </c>
      <c r="I428" s="129" t="s">
        <v>11498</v>
      </c>
      <c r="J428" s="129" t="s">
        <v>4970</v>
      </c>
      <c r="K428" s="129" t="s">
        <v>5220</v>
      </c>
      <c r="L428" s="131" t="str">
        <f t="shared" si="18"/>
        <v>石橋　誠斗 (4)</v>
      </c>
      <c r="M428" s="131" t="str">
        <f t="shared" si="19"/>
        <v>99</v>
      </c>
      <c r="N428" s="131" t="str">
        <f t="shared" si="20"/>
        <v>Masato ISHIBASHI (99)</v>
      </c>
      <c r="O428" s="217" t="s">
        <v>7280</v>
      </c>
      <c r="Y428" s="130"/>
      <c r="Z428" s="130"/>
      <c r="AA428" s="130"/>
      <c r="AB428" s="130"/>
      <c r="AC428" s="142"/>
      <c r="AD428" s="130"/>
      <c r="AE428" s="130"/>
      <c r="AF428" s="130"/>
      <c r="AG428" s="130"/>
      <c r="AH428" s="130"/>
      <c r="AI428" s="130"/>
      <c r="AJ428" s="130"/>
      <c r="AK428" s="130"/>
      <c r="AL428" s="130"/>
      <c r="AM428" s="130"/>
      <c r="AN428" s="130"/>
      <c r="AO428" s="130"/>
      <c r="AP428" s="130"/>
      <c r="AQ428" s="130"/>
      <c r="AR428" s="130"/>
      <c r="AS428" s="130"/>
      <c r="AT428" s="130"/>
      <c r="AU428" s="130"/>
      <c r="AV428" s="130"/>
      <c r="AW428" s="130"/>
      <c r="AX428" s="130"/>
      <c r="AY428" s="130"/>
    </row>
    <row r="429" spans="1:51" x14ac:dyDescent="0.15">
      <c r="A429" s="131">
        <v>434</v>
      </c>
      <c r="B429" s="129" t="s">
        <v>1037</v>
      </c>
      <c r="C429" s="129" t="s">
        <v>1038</v>
      </c>
      <c r="D429" s="129" t="s">
        <v>2037</v>
      </c>
      <c r="E429" s="129" t="s">
        <v>2038</v>
      </c>
      <c r="F429" s="129" t="s">
        <v>2525</v>
      </c>
      <c r="G429" s="131" t="s">
        <v>146</v>
      </c>
      <c r="H429" s="129" t="s">
        <v>14458</v>
      </c>
      <c r="I429" s="129" t="s">
        <v>11499</v>
      </c>
      <c r="J429" s="129" t="s">
        <v>4831</v>
      </c>
      <c r="K429" s="129" t="s">
        <v>5220</v>
      </c>
      <c r="L429" s="131" t="str">
        <f t="shared" si="18"/>
        <v>安田　廉 (4)</v>
      </c>
      <c r="M429" s="131" t="str">
        <f t="shared" si="19"/>
        <v>99</v>
      </c>
      <c r="N429" s="131" t="str">
        <f t="shared" si="20"/>
        <v>Ren YASUTA (99)</v>
      </c>
      <c r="O429" s="217" t="s">
        <v>7281</v>
      </c>
      <c r="Y429" s="130"/>
      <c r="Z429" s="130"/>
      <c r="AA429" s="130"/>
      <c r="AB429" s="130"/>
      <c r="AC429" s="142"/>
      <c r="AD429" s="130"/>
      <c r="AE429" s="130"/>
      <c r="AF429" s="130"/>
      <c r="AG429" s="130"/>
      <c r="AH429" s="130"/>
      <c r="AI429" s="130"/>
      <c r="AJ429" s="130"/>
      <c r="AK429" s="130"/>
      <c r="AL429" s="130"/>
      <c r="AM429" s="130"/>
      <c r="AN429" s="130"/>
      <c r="AO429" s="130"/>
      <c r="AP429" s="130"/>
      <c r="AQ429" s="130"/>
      <c r="AR429" s="130"/>
      <c r="AS429" s="130"/>
      <c r="AT429" s="130"/>
      <c r="AU429" s="130"/>
      <c r="AV429" s="130"/>
      <c r="AW429" s="130"/>
      <c r="AX429" s="130"/>
      <c r="AY429" s="130"/>
    </row>
    <row r="430" spans="1:51" x14ac:dyDescent="0.15">
      <c r="A430" s="131">
        <v>435</v>
      </c>
      <c r="B430" s="129" t="s">
        <v>1037</v>
      </c>
      <c r="C430" s="129" t="s">
        <v>1038</v>
      </c>
      <c r="D430" s="129" t="s">
        <v>2039</v>
      </c>
      <c r="E430" s="129" t="s">
        <v>2040</v>
      </c>
      <c r="F430" s="129" t="s">
        <v>1430</v>
      </c>
      <c r="G430" s="131" t="s">
        <v>164</v>
      </c>
      <c r="H430" s="129" t="s">
        <v>14458</v>
      </c>
      <c r="I430" s="129" t="s">
        <v>11500</v>
      </c>
      <c r="J430" s="129" t="s">
        <v>5140</v>
      </c>
      <c r="K430" s="129" t="s">
        <v>5220</v>
      </c>
      <c r="L430" s="131" t="str">
        <f t="shared" si="18"/>
        <v>馬出　晟冶 (3)</v>
      </c>
      <c r="M430" s="131" t="str">
        <f t="shared" si="19"/>
        <v>00</v>
      </c>
      <c r="N430" s="131" t="str">
        <f t="shared" si="20"/>
        <v>Seiya UMADE (00)</v>
      </c>
      <c r="O430" s="217" t="s">
        <v>7282</v>
      </c>
      <c r="Y430" s="130"/>
      <c r="Z430" s="130"/>
      <c r="AA430" s="130"/>
      <c r="AB430" s="130"/>
      <c r="AC430" s="142"/>
      <c r="AD430" s="130"/>
      <c r="AE430" s="130"/>
      <c r="AF430" s="130"/>
      <c r="AG430" s="130"/>
      <c r="AH430" s="130"/>
      <c r="AI430" s="130"/>
      <c r="AJ430" s="130"/>
      <c r="AK430" s="130"/>
      <c r="AL430" s="130"/>
      <c r="AM430" s="130"/>
      <c r="AN430" s="130"/>
      <c r="AO430" s="130"/>
      <c r="AP430" s="130"/>
      <c r="AQ430" s="130"/>
      <c r="AR430" s="130"/>
      <c r="AS430" s="130"/>
      <c r="AT430" s="130"/>
      <c r="AU430" s="130"/>
      <c r="AV430" s="130"/>
      <c r="AW430" s="130"/>
      <c r="AX430" s="130"/>
      <c r="AY430" s="130"/>
    </row>
    <row r="431" spans="1:51" x14ac:dyDescent="0.15">
      <c r="A431" s="131">
        <v>436</v>
      </c>
      <c r="B431" s="129" t="s">
        <v>1037</v>
      </c>
      <c r="C431" s="129" t="s">
        <v>1038</v>
      </c>
      <c r="D431" s="129" t="s">
        <v>2041</v>
      </c>
      <c r="E431" s="129" t="s">
        <v>2042</v>
      </c>
      <c r="F431" s="129" t="s">
        <v>2043</v>
      </c>
      <c r="G431" s="131" t="s">
        <v>164</v>
      </c>
      <c r="H431" s="129" t="s">
        <v>14460</v>
      </c>
      <c r="I431" s="129" t="s">
        <v>11501</v>
      </c>
      <c r="J431" s="129" t="s">
        <v>5114</v>
      </c>
      <c r="K431" s="129" t="s">
        <v>5220</v>
      </c>
      <c r="L431" s="131" t="str">
        <f t="shared" si="18"/>
        <v>田原　晴斗 (3)</v>
      </c>
      <c r="M431" s="131" t="str">
        <f t="shared" si="19"/>
        <v>00</v>
      </c>
      <c r="N431" s="131" t="str">
        <f t="shared" si="20"/>
        <v>Haruto TABARU (00)</v>
      </c>
      <c r="O431" s="217" t="s">
        <v>7283</v>
      </c>
      <c r="Y431" s="130"/>
      <c r="Z431" s="130"/>
      <c r="AA431" s="130"/>
      <c r="AB431" s="130"/>
      <c r="AC431" s="142"/>
      <c r="AD431" s="130"/>
      <c r="AE431" s="130"/>
      <c r="AF431" s="130"/>
      <c r="AG431" s="130"/>
      <c r="AH431" s="130"/>
      <c r="AI431" s="130"/>
      <c r="AJ431" s="130"/>
      <c r="AK431" s="130"/>
      <c r="AL431" s="130"/>
      <c r="AM431" s="130"/>
      <c r="AN431" s="130"/>
      <c r="AO431" s="130"/>
      <c r="AP431" s="130"/>
      <c r="AQ431" s="130"/>
      <c r="AR431" s="130"/>
      <c r="AS431" s="130"/>
      <c r="AT431" s="130"/>
      <c r="AU431" s="130"/>
      <c r="AV431" s="130"/>
      <c r="AW431" s="130"/>
      <c r="AX431" s="130"/>
      <c r="AY431" s="130"/>
    </row>
    <row r="432" spans="1:51" x14ac:dyDescent="0.15">
      <c r="A432" s="131">
        <v>437</v>
      </c>
      <c r="B432" s="129" t="s">
        <v>1037</v>
      </c>
      <c r="C432" s="129" t="s">
        <v>1038</v>
      </c>
      <c r="D432" s="129" t="s">
        <v>2044</v>
      </c>
      <c r="E432" s="129" t="s">
        <v>2045</v>
      </c>
      <c r="F432" s="129" t="s">
        <v>1756</v>
      </c>
      <c r="G432" s="131" t="s">
        <v>164</v>
      </c>
      <c r="H432" s="129" t="s">
        <v>14446</v>
      </c>
      <c r="I432" s="129" t="s">
        <v>11502</v>
      </c>
      <c r="J432" s="129" t="s">
        <v>12266</v>
      </c>
      <c r="K432" s="129" t="s">
        <v>5220</v>
      </c>
      <c r="L432" s="131" t="str">
        <f t="shared" si="18"/>
        <v>廣井　謙吾 (3)</v>
      </c>
      <c r="M432" s="131" t="str">
        <f t="shared" si="19"/>
        <v>00</v>
      </c>
      <c r="N432" s="131" t="str">
        <f t="shared" si="20"/>
        <v>Kengo HIROI (00)</v>
      </c>
      <c r="O432" s="217" t="s">
        <v>7284</v>
      </c>
      <c r="Y432" s="130"/>
      <c r="Z432" s="130"/>
      <c r="AA432" s="130"/>
      <c r="AB432" s="130"/>
      <c r="AC432" s="142"/>
      <c r="AD432" s="130"/>
      <c r="AE432" s="130"/>
      <c r="AF432" s="130"/>
      <c r="AG432" s="130"/>
      <c r="AH432" s="130"/>
      <c r="AI432" s="130"/>
      <c r="AJ432" s="130"/>
      <c r="AK432" s="130"/>
      <c r="AL432" s="130"/>
      <c r="AM432" s="130"/>
      <c r="AN432" s="130"/>
      <c r="AO432" s="130"/>
      <c r="AP432" s="130"/>
      <c r="AQ432" s="130"/>
      <c r="AR432" s="130"/>
      <c r="AS432" s="130"/>
      <c r="AT432" s="130"/>
      <c r="AU432" s="130"/>
      <c r="AV432" s="130"/>
      <c r="AW432" s="130"/>
      <c r="AX432" s="130"/>
      <c r="AY432" s="130"/>
    </row>
    <row r="433" spans="1:51" x14ac:dyDescent="0.15">
      <c r="A433" s="131">
        <v>438</v>
      </c>
      <c r="B433" s="129" t="s">
        <v>1037</v>
      </c>
      <c r="C433" s="129" t="s">
        <v>1038</v>
      </c>
      <c r="D433" s="129" t="s">
        <v>2046</v>
      </c>
      <c r="E433" s="129" t="s">
        <v>2047</v>
      </c>
      <c r="F433" s="129" t="s">
        <v>2048</v>
      </c>
      <c r="G433" s="131" t="s">
        <v>164</v>
      </c>
      <c r="H433" s="129" t="s">
        <v>14465</v>
      </c>
      <c r="I433" s="129" t="s">
        <v>11464</v>
      </c>
      <c r="J433" s="129" t="s">
        <v>5114</v>
      </c>
      <c r="K433" s="129" t="s">
        <v>5220</v>
      </c>
      <c r="L433" s="131" t="str">
        <f t="shared" si="18"/>
        <v>西山　遥斗 (3)</v>
      </c>
      <c r="M433" s="131" t="str">
        <f t="shared" si="19"/>
        <v>00</v>
      </c>
      <c r="N433" s="131" t="str">
        <f t="shared" si="20"/>
        <v>Haruto NISHIYAMA (00)</v>
      </c>
      <c r="O433" s="217" t="s">
        <v>7285</v>
      </c>
      <c r="Y433" s="130"/>
      <c r="Z433" s="130"/>
      <c r="AA433" s="130"/>
      <c r="AB433" s="130"/>
      <c r="AC433" s="142"/>
      <c r="AD433" s="130"/>
      <c r="AE433" s="130"/>
      <c r="AF433" s="130"/>
      <c r="AG433" s="130"/>
      <c r="AH433" s="130"/>
      <c r="AI433" s="130"/>
      <c r="AJ433" s="130"/>
      <c r="AK433" s="130"/>
      <c r="AL433" s="130"/>
      <c r="AM433" s="130"/>
      <c r="AN433" s="130"/>
      <c r="AO433" s="130"/>
      <c r="AP433" s="130"/>
      <c r="AQ433" s="130"/>
      <c r="AR433" s="130"/>
      <c r="AS433" s="130"/>
      <c r="AT433" s="130"/>
      <c r="AU433" s="130"/>
      <c r="AV433" s="130"/>
      <c r="AW433" s="130"/>
      <c r="AX433" s="130"/>
      <c r="AY433" s="130"/>
    </row>
    <row r="434" spans="1:51" x14ac:dyDescent="0.15">
      <c r="A434" s="131">
        <v>439</v>
      </c>
      <c r="B434" s="129" t="s">
        <v>1037</v>
      </c>
      <c r="C434" s="129" t="s">
        <v>1038</v>
      </c>
      <c r="D434" s="129" t="s">
        <v>9661</v>
      </c>
      <c r="E434" s="129" t="s">
        <v>2049</v>
      </c>
      <c r="F434" s="129" t="s">
        <v>2050</v>
      </c>
      <c r="G434" s="131" t="s">
        <v>164</v>
      </c>
      <c r="H434" s="129" t="s">
        <v>14447</v>
      </c>
      <c r="I434" s="129" t="s">
        <v>11503</v>
      </c>
      <c r="J434" s="129" t="s">
        <v>12351</v>
      </c>
      <c r="K434" s="129" t="s">
        <v>5220</v>
      </c>
      <c r="L434" s="131" t="str">
        <f t="shared" si="18"/>
        <v>高木　恒 (3)</v>
      </c>
      <c r="M434" s="131" t="str">
        <f t="shared" si="19"/>
        <v>00</v>
      </c>
      <c r="N434" s="131" t="str">
        <f t="shared" si="20"/>
        <v>Koh TAKAGI (00)</v>
      </c>
      <c r="O434" s="217" t="s">
        <v>7286</v>
      </c>
      <c r="Y434" s="130"/>
      <c r="Z434" s="130"/>
      <c r="AA434" s="130"/>
      <c r="AB434" s="130"/>
      <c r="AC434" s="142"/>
      <c r="AD434" s="130"/>
      <c r="AE434" s="130"/>
      <c r="AF434" s="130"/>
      <c r="AG434" s="130"/>
      <c r="AH434" s="130"/>
      <c r="AI434" s="130"/>
      <c r="AJ434" s="130"/>
      <c r="AK434" s="130"/>
      <c r="AL434" s="130"/>
      <c r="AM434" s="130"/>
      <c r="AN434" s="130"/>
      <c r="AO434" s="130"/>
      <c r="AP434" s="130"/>
      <c r="AQ434" s="130"/>
      <c r="AR434" s="130"/>
      <c r="AS434" s="130"/>
      <c r="AT434" s="130"/>
      <c r="AU434" s="130"/>
      <c r="AV434" s="130"/>
      <c r="AW434" s="130"/>
      <c r="AX434" s="130"/>
      <c r="AY434" s="130"/>
    </row>
    <row r="435" spans="1:51" x14ac:dyDescent="0.15">
      <c r="A435" s="131">
        <v>440</v>
      </c>
      <c r="B435" s="129" t="s">
        <v>1037</v>
      </c>
      <c r="C435" s="129" t="s">
        <v>1038</v>
      </c>
      <c r="D435" s="129" t="s">
        <v>2051</v>
      </c>
      <c r="E435" s="129" t="s">
        <v>2052</v>
      </c>
      <c r="F435" s="129" t="s">
        <v>2053</v>
      </c>
      <c r="G435" s="131" t="s">
        <v>164</v>
      </c>
      <c r="H435" s="129" t="s">
        <v>14454</v>
      </c>
      <c r="I435" s="129" t="s">
        <v>11504</v>
      </c>
      <c r="J435" s="129" t="s">
        <v>4902</v>
      </c>
      <c r="K435" s="129" t="s">
        <v>5220</v>
      </c>
      <c r="L435" s="131" t="str">
        <f t="shared" si="18"/>
        <v>高山　翔悟 (3)</v>
      </c>
      <c r="M435" s="131" t="str">
        <f t="shared" si="19"/>
        <v>00</v>
      </c>
      <c r="N435" s="131" t="str">
        <f t="shared" si="20"/>
        <v>Shogo TAKAYAMA (00)</v>
      </c>
      <c r="O435" s="217" t="s">
        <v>7287</v>
      </c>
      <c r="Y435" s="130"/>
      <c r="Z435" s="130"/>
      <c r="AA435" s="130"/>
      <c r="AB435" s="130"/>
      <c r="AC435" s="142"/>
      <c r="AD435" s="130"/>
      <c r="AE435" s="130"/>
      <c r="AF435" s="130"/>
      <c r="AG435" s="130"/>
      <c r="AH435" s="130"/>
      <c r="AI435" s="130"/>
      <c r="AJ435" s="130"/>
      <c r="AK435" s="130"/>
      <c r="AL435" s="130"/>
      <c r="AM435" s="130"/>
      <c r="AN435" s="130"/>
      <c r="AO435" s="130"/>
      <c r="AP435" s="130"/>
      <c r="AQ435" s="130"/>
      <c r="AR435" s="130"/>
      <c r="AS435" s="130"/>
      <c r="AT435" s="130"/>
      <c r="AU435" s="130"/>
      <c r="AV435" s="130"/>
      <c r="AW435" s="130"/>
      <c r="AX435" s="130"/>
      <c r="AY435" s="130"/>
    </row>
    <row r="436" spans="1:51" x14ac:dyDescent="0.15">
      <c r="A436" s="131">
        <v>441</v>
      </c>
      <c r="B436" s="129" t="s">
        <v>1037</v>
      </c>
      <c r="C436" s="129" t="s">
        <v>1038</v>
      </c>
      <c r="D436" s="129" t="s">
        <v>2054</v>
      </c>
      <c r="E436" s="129" t="s">
        <v>2055</v>
      </c>
      <c r="F436" s="129" t="s">
        <v>1693</v>
      </c>
      <c r="G436" s="131" t="s">
        <v>164</v>
      </c>
      <c r="H436" s="129" t="s">
        <v>14463</v>
      </c>
      <c r="I436" s="129" t="s">
        <v>11457</v>
      </c>
      <c r="J436" s="129" t="s">
        <v>12291</v>
      </c>
      <c r="K436" s="129" t="s">
        <v>5220</v>
      </c>
      <c r="L436" s="131" t="str">
        <f t="shared" si="18"/>
        <v>橋本　大輝 (3)</v>
      </c>
      <c r="M436" s="131" t="str">
        <f t="shared" si="19"/>
        <v>00</v>
      </c>
      <c r="N436" s="131" t="str">
        <f t="shared" si="20"/>
        <v>Daiki HASHIMOTO (00)</v>
      </c>
      <c r="O436" s="217" t="s">
        <v>7288</v>
      </c>
      <c r="Y436" s="130"/>
      <c r="Z436" s="130"/>
      <c r="AA436" s="130"/>
      <c r="AB436" s="130"/>
      <c r="AC436" s="142"/>
      <c r="AD436" s="130"/>
      <c r="AE436" s="130"/>
      <c r="AF436" s="130"/>
      <c r="AG436" s="130"/>
      <c r="AH436" s="130"/>
      <c r="AI436" s="130"/>
      <c r="AJ436" s="130"/>
      <c r="AK436" s="130"/>
      <c r="AL436" s="130"/>
      <c r="AM436" s="130"/>
      <c r="AN436" s="130"/>
      <c r="AO436" s="130"/>
      <c r="AP436" s="130"/>
      <c r="AQ436" s="130"/>
      <c r="AR436" s="130"/>
      <c r="AS436" s="130"/>
      <c r="AT436" s="130"/>
      <c r="AU436" s="130"/>
      <c r="AV436" s="130"/>
      <c r="AW436" s="130"/>
      <c r="AX436" s="130"/>
      <c r="AY436" s="130"/>
    </row>
    <row r="437" spans="1:51" x14ac:dyDescent="0.15">
      <c r="A437" s="131">
        <v>442</v>
      </c>
      <c r="B437" s="129" t="s">
        <v>1037</v>
      </c>
      <c r="C437" s="129" t="s">
        <v>1038</v>
      </c>
      <c r="D437" s="129" t="s">
        <v>2056</v>
      </c>
      <c r="E437" s="129" t="s">
        <v>2057</v>
      </c>
      <c r="F437" s="129" t="s">
        <v>1714</v>
      </c>
      <c r="G437" s="131" t="s">
        <v>164</v>
      </c>
      <c r="H437" s="129" t="s">
        <v>14447</v>
      </c>
      <c r="I437" s="129" t="s">
        <v>11493</v>
      </c>
      <c r="J437" s="129" t="s">
        <v>9495</v>
      </c>
      <c r="K437" s="129" t="s">
        <v>5220</v>
      </c>
      <c r="L437" s="131" t="str">
        <f t="shared" si="18"/>
        <v>竹山　朝陽 (3)</v>
      </c>
      <c r="M437" s="131" t="str">
        <f t="shared" si="19"/>
        <v>00</v>
      </c>
      <c r="N437" s="131" t="str">
        <f t="shared" si="20"/>
        <v>Asahi TAKEYAMA (00)</v>
      </c>
      <c r="O437" s="217" t="s">
        <v>7289</v>
      </c>
      <c r="Y437" s="130"/>
      <c r="Z437" s="130"/>
      <c r="AA437" s="130"/>
      <c r="AB437" s="130"/>
      <c r="AC437" s="142"/>
      <c r="AD437" s="130"/>
      <c r="AE437" s="130"/>
      <c r="AF437" s="130"/>
      <c r="AG437" s="130"/>
      <c r="AH437" s="130"/>
      <c r="AI437" s="130"/>
      <c r="AJ437" s="130"/>
      <c r="AK437" s="130"/>
      <c r="AL437" s="130"/>
      <c r="AM437" s="130"/>
      <c r="AN437" s="130"/>
      <c r="AO437" s="130"/>
      <c r="AP437" s="130"/>
      <c r="AQ437" s="130"/>
      <c r="AR437" s="130"/>
      <c r="AS437" s="130"/>
      <c r="AT437" s="130"/>
      <c r="AU437" s="130"/>
      <c r="AV437" s="130"/>
      <c r="AW437" s="130"/>
      <c r="AX437" s="130"/>
      <c r="AY437" s="130"/>
    </row>
    <row r="438" spans="1:51" x14ac:dyDescent="0.15">
      <c r="A438" s="131">
        <v>443</v>
      </c>
      <c r="B438" s="129" t="s">
        <v>1037</v>
      </c>
      <c r="C438" s="129" t="s">
        <v>1038</v>
      </c>
      <c r="D438" s="129" t="s">
        <v>2058</v>
      </c>
      <c r="E438" s="129" t="s">
        <v>2059</v>
      </c>
      <c r="F438" s="129" t="s">
        <v>1960</v>
      </c>
      <c r="G438" s="131" t="s">
        <v>164</v>
      </c>
      <c r="H438" s="129" t="s">
        <v>14465</v>
      </c>
      <c r="I438" s="129" t="s">
        <v>11457</v>
      </c>
      <c r="J438" s="129" t="s">
        <v>12352</v>
      </c>
      <c r="K438" s="129" t="s">
        <v>5220</v>
      </c>
      <c r="L438" s="131" t="str">
        <f t="shared" si="18"/>
        <v>橋本　真宙 (3)</v>
      </c>
      <c r="M438" s="131" t="str">
        <f t="shared" si="19"/>
        <v>00</v>
      </c>
      <c r="N438" s="131" t="str">
        <f t="shared" si="20"/>
        <v>Mahiro HASHIMOTO (00)</v>
      </c>
      <c r="O438" s="217" t="s">
        <v>7290</v>
      </c>
      <c r="Y438" s="130"/>
      <c r="Z438" s="130"/>
      <c r="AA438" s="130"/>
      <c r="AB438" s="130"/>
      <c r="AC438" s="142"/>
      <c r="AD438" s="130"/>
      <c r="AE438" s="130"/>
      <c r="AF438" s="130"/>
      <c r="AG438" s="130"/>
      <c r="AH438" s="130"/>
      <c r="AI438" s="130"/>
      <c r="AJ438" s="130"/>
      <c r="AK438" s="130"/>
      <c r="AL438" s="130"/>
      <c r="AM438" s="130"/>
      <c r="AN438" s="130"/>
      <c r="AO438" s="130"/>
      <c r="AP438" s="130"/>
      <c r="AQ438" s="130"/>
      <c r="AR438" s="130"/>
      <c r="AS438" s="130"/>
      <c r="AT438" s="130"/>
      <c r="AU438" s="130"/>
      <c r="AV438" s="130"/>
      <c r="AW438" s="130"/>
      <c r="AX438" s="130"/>
      <c r="AY438" s="130"/>
    </row>
    <row r="439" spans="1:51" x14ac:dyDescent="0.15">
      <c r="A439" s="131">
        <v>444</v>
      </c>
      <c r="B439" s="129" t="s">
        <v>1037</v>
      </c>
      <c r="C439" s="129" t="s">
        <v>1038</v>
      </c>
      <c r="D439" s="129" t="s">
        <v>2060</v>
      </c>
      <c r="E439" s="129" t="s">
        <v>2061</v>
      </c>
      <c r="F439" s="129" t="s">
        <v>2062</v>
      </c>
      <c r="G439" s="131" t="s">
        <v>164</v>
      </c>
      <c r="H439" s="129" t="s">
        <v>11319</v>
      </c>
      <c r="I439" s="129" t="s">
        <v>4971</v>
      </c>
      <c r="J439" s="129" t="s">
        <v>4968</v>
      </c>
      <c r="K439" s="129" t="s">
        <v>5220</v>
      </c>
      <c r="L439" s="131" t="str">
        <f t="shared" si="18"/>
        <v>中野　裕太 (3)</v>
      </c>
      <c r="M439" s="131" t="str">
        <f t="shared" si="19"/>
        <v>01</v>
      </c>
      <c r="N439" s="131" t="str">
        <f t="shared" si="20"/>
        <v>Yuta NAKANO (01)</v>
      </c>
      <c r="O439" s="217" t="s">
        <v>7291</v>
      </c>
      <c r="Y439" s="130"/>
      <c r="Z439" s="130"/>
      <c r="AA439" s="130"/>
      <c r="AB439" s="130"/>
      <c r="AC439" s="142"/>
      <c r="AD439" s="130"/>
      <c r="AE439" s="130"/>
      <c r="AF439" s="130"/>
      <c r="AG439" s="130"/>
      <c r="AH439" s="130"/>
      <c r="AI439" s="130"/>
      <c r="AJ439" s="130"/>
      <c r="AK439" s="130"/>
      <c r="AL439" s="130"/>
      <c r="AM439" s="130"/>
      <c r="AN439" s="130"/>
      <c r="AO439" s="130"/>
      <c r="AP439" s="130"/>
      <c r="AQ439" s="130"/>
      <c r="AR439" s="130"/>
      <c r="AS439" s="130"/>
      <c r="AT439" s="130"/>
      <c r="AU439" s="130"/>
      <c r="AV439" s="130"/>
      <c r="AW439" s="130"/>
      <c r="AX439" s="130"/>
      <c r="AY439" s="130"/>
    </row>
    <row r="440" spans="1:51" x14ac:dyDescent="0.15">
      <c r="A440" s="131">
        <v>445</v>
      </c>
      <c r="B440" s="129" t="s">
        <v>1037</v>
      </c>
      <c r="C440" s="129" t="s">
        <v>1038</v>
      </c>
      <c r="D440" s="129" t="s">
        <v>2063</v>
      </c>
      <c r="E440" s="129" t="s">
        <v>689</v>
      </c>
      <c r="F440" s="129" t="s">
        <v>2064</v>
      </c>
      <c r="G440" s="131" t="s">
        <v>164</v>
      </c>
      <c r="H440" s="129" t="s">
        <v>14447</v>
      </c>
      <c r="I440" s="129" t="s">
        <v>6743</v>
      </c>
      <c r="J440" s="129" t="s">
        <v>5115</v>
      </c>
      <c r="K440" s="129" t="s">
        <v>5220</v>
      </c>
      <c r="L440" s="131" t="str">
        <f t="shared" si="18"/>
        <v>片山　晶汰 (3)</v>
      </c>
      <c r="M440" s="131" t="str">
        <f t="shared" si="19"/>
        <v>01</v>
      </c>
      <c r="N440" s="131" t="str">
        <f t="shared" si="20"/>
        <v>Shota KATAYAMA (01)</v>
      </c>
      <c r="O440" s="217" t="s">
        <v>7292</v>
      </c>
      <c r="Y440" s="130"/>
      <c r="Z440" s="130"/>
      <c r="AA440" s="130"/>
      <c r="AB440" s="130"/>
      <c r="AC440" s="142"/>
      <c r="AD440" s="130"/>
      <c r="AE440" s="130"/>
      <c r="AF440" s="130"/>
      <c r="AG440" s="130"/>
      <c r="AH440" s="130"/>
      <c r="AI440" s="130"/>
      <c r="AJ440" s="130"/>
      <c r="AK440" s="130"/>
      <c r="AL440" s="130"/>
      <c r="AM440" s="130"/>
      <c r="AN440" s="130"/>
      <c r="AO440" s="130"/>
      <c r="AP440" s="130"/>
      <c r="AQ440" s="130"/>
      <c r="AR440" s="130"/>
      <c r="AS440" s="130"/>
      <c r="AT440" s="130"/>
      <c r="AU440" s="130"/>
      <c r="AV440" s="130"/>
      <c r="AW440" s="130"/>
      <c r="AX440" s="130"/>
      <c r="AY440" s="130"/>
    </row>
    <row r="441" spans="1:51" x14ac:dyDescent="0.15">
      <c r="A441" s="131">
        <v>446</v>
      </c>
      <c r="B441" s="129" t="s">
        <v>1037</v>
      </c>
      <c r="C441" s="129" t="s">
        <v>1038</v>
      </c>
      <c r="D441" s="129" t="s">
        <v>2065</v>
      </c>
      <c r="E441" s="129" t="s">
        <v>2066</v>
      </c>
      <c r="F441" s="129" t="s">
        <v>1535</v>
      </c>
      <c r="G441" s="131" t="s">
        <v>164</v>
      </c>
      <c r="H441" s="129" t="s">
        <v>14447</v>
      </c>
      <c r="I441" s="129" t="s">
        <v>5183</v>
      </c>
      <c r="J441" s="129" t="s">
        <v>4879</v>
      </c>
      <c r="K441" s="129" t="s">
        <v>5220</v>
      </c>
      <c r="L441" s="131" t="str">
        <f t="shared" si="18"/>
        <v>菊池　紀希 (3)</v>
      </c>
      <c r="M441" s="131" t="str">
        <f t="shared" si="19"/>
        <v>00</v>
      </c>
      <c r="N441" s="131" t="str">
        <f t="shared" si="20"/>
        <v>Kazuki KIKUCHI (00)</v>
      </c>
      <c r="O441" s="217" t="s">
        <v>7293</v>
      </c>
      <c r="Y441" s="130"/>
      <c r="Z441" s="130"/>
      <c r="AA441" s="130"/>
      <c r="AB441" s="130"/>
      <c r="AC441" s="142"/>
      <c r="AD441" s="130"/>
      <c r="AE441" s="130"/>
      <c r="AF441" s="130"/>
      <c r="AG441" s="130"/>
      <c r="AH441" s="130"/>
      <c r="AI441" s="130"/>
      <c r="AJ441" s="130"/>
      <c r="AK441" s="130"/>
      <c r="AL441" s="130"/>
      <c r="AM441" s="130"/>
      <c r="AN441" s="130"/>
      <c r="AO441" s="130"/>
      <c r="AP441" s="130"/>
      <c r="AQ441" s="130"/>
      <c r="AR441" s="130"/>
      <c r="AS441" s="130"/>
      <c r="AT441" s="130"/>
      <c r="AU441" s="130"/>
      <c r="AV441" s="130"/>
      <c r="AW441" s="130"/>
      <c r="AX441" s="130"/>
      <c r="AY441" s="130"/>
    </row>
    <row r="442" spans="1:51" x14ac:dyDescent="0.15">
      <c r="A442" s="131">
        <v>447</v>
      </c>
      <c r="B442" s="129" t="s">
        <v>1037</v>
      </c>
      <c r="C442" s="129" t="s">
        <v>1038</v>
      </c>
      <c r="D442" s="129" t="s">
        <v>2067</v>
      </c>
      <c r="E442" s="129" t="s">
        <v>2068</v>
      </c>
      <c r="F442" s="129" t="s">
        <v>2069</v>
      </c>
      <c r="G442" s="131" t="s">
        <v>164</v>
      </c>
      <c r="H442" s="129" t="s">
        <v>11319</v>
      </c>
      <c r="I442" s="129" t="s">
        <v>11420</v>
      </c>
      <c r="J442" s="129" t="s">
        <v>12353</v>
      </c>
      <c r="K442" s="129" t="s">
        <v>5220</v>
      </c>
      <c r="L442" s="131" t="str">
        <f t="shared" si="18"/>
        <v>小森　優佑 (3)</v>
      </c>
      <c r="M442" s="131" t="str">
        <f t="shared" si="19"/>
        <v>00</v>
      </c>
      <c r="N442" s="131" t="str">
        <f t="shared" si="20"/>
        <v>Yusue KOMORI (00)</v>
      </c>
      <c r="O442" s="217" t="s">
        <v>7294</v>
      </c>
      <c r="Y442" s="130"/>
      <c r="Z442" s="130"/>
      <c r="AA442" s="130"/>
      <c r="AB442" s="130"/>
      <c r="AC442" s="142"/>
      <c r="AD442" s="130"/>
      <c r="AE442" s="130"/>
      <c r="AF442" s="130"/>
      <c r="AG442" s="130"/>
      <c r="AH442" s="130"/>
      <c r="AI442" s="130"/>
      <c r="AJ442" s="130"/>
      <c r="AK442" s="130"/>
      <c r="AL442" s="130"/>
      <c r="AM442" s="130"/>
      <c r="AN442" s="130"/>
      <c r="AO442" s="130"/>
      <c r="AP442" s="130"/>
      <c r="AQ442" s="130"/>
      <c r="AR442" s="130"/>
      <c r="AS442" s="130"/>
      <c r="AT442" s="130"/>
      <c r="AU442" s="130"/>
      <c r="AV442" s="130"/>
      <c r="AW442" s="130"/>
      <c r="AX442" s="130"/>
      <c r="AY442" s="130"/>
    </row>
    <row r="443" spans="1:51" x14ac:dyDescent="0.15">
      <c r="A443" s="131">
        <v>448</v>
      </c>
      <c r="B443" s="129" t="s">
        <v>1037</v>
      </c>
      <c r="C443" s="129" t="s">
        <v>1038</v>
      </c>
      <c r="D443" s="129" t="s">
        <v>2075</v>
      </c>
      <c r="E443" s="129" t="s">
        <v>2076</v>
      </c>
      <c r="F443" s="129" t="s">
        <v>2077</v>
      </c>
      <c r="G443" s="131" t="s">
        <v>164</v>
      </c>
      <c r="H443" s="129" t="s">
        <v>11319</v>
      </c>
      <c r="I443" s="129" t="s">
        <v>11505</v>
      </c>
      <c r="J443" s="129" t="s">
        <v>12354</v>
      </c>
      <c r="K443" s="129" t="s">
        <v>5220</v>
      </c>
      <c r="L443" s="131" t="str">
        <f t="shared" si="18"/>
        <v>土出　明日真 (3)</v>
      </c>
      <c r="M443" s="131" t="str">
        <f t="shared" si="19"/>
        <v>00</v>
      </c>
      <c r="N443" s="131" t="str">
        <f t="shared" si="20"/>
        <v>Asuma TSUCHIDE (00)</v>
      </c>
      <c r="O443" s="217" t="s">
        <v>7295</v>
      </c>
      <c r="Y443" s="130"/>
      <c r="Z443" s="130"/>
      <c r="AA443" s="130"/>
      <c r="AB443" s="130"/>
      <c r="AC443" s="142"/>
      <c r="AD443" s="130"/>
      <c r="AE443" s="130"/>
      <c r="AF443" s="130"/>
      <c r="AG443" s="130"/>
      <c r="AH443" s="130"/>
      <c r="AI443" s="130"/>
      <c r="AJ443" s="130"/>
      <c r="AK443" s="130"/>
      <c r="AL443" s="130"/>
      <c r="AM443" s="130"/>
      <c r="AN443" s="130"/>
      <c r="AO443" s="130"/>
      <c r="AP443" s="130"/>
      <c r="AQ443" s="130"/>
      <c r="AR443" s="130"/>
      <c r="AS443" s="130"/>
      <c r="AT443" s="130"/>
      <c r="AU443" s="130"/>
      <c r="AV443" s="130"/>
      <c r="AW443" s="130"/>
      <c r="AX443" s="130"/>
      <c r="AY443" s="130"/>
    </row>
    <row r="444" spans="1:51" x14ac:dyDescent="0.15">
      <c r="A444" s="131">
        <v>449</v>
      </c>
      <c r="B444" s="129" t="s">
        <v>1037</v>
      </c>
      <c r="C444" s="129" t="s">
        <v>1038</v>
      </c>
      <c r="D444" s="129" t="s">
        <v>2070</v>
      </c>
      <c r="E444" s="129" t="s">
        <v>2071</v>
      </c>
      <c r="F444" s="129" t="s">
        <v>2072</v>
      </c>
      <c r="G444" s="131" t="s">
        <v>164</v>
      </c>
      <c r="H444" s="129" t="s">
        <v>11319</v>
      </c>
      <c r="I444" s="129" t="s">
        <v>5193</v>
      </c>
      <c r="J444" s="129" t="s">
        <v>4825</v>
      </c>
      <c r="K444" s="129" t="s">
        <v>5220</v>
      </c>
      <c r="L444" s="131" t="str">
        <f t="shared" si="18"/>
        <v>酒井　直樹 (3)</v>
      </c>
      <c r="M444" s="131" t="str">
        <f t="shared" si="19"/>
        <v>01</v>
      </c>
      <c r="N444" s="131" t="str">
        <f t="shared" si="20"/>
        <v>Naoki SAKAI (01)</v>
      </c>
      <c r="O444" s="217" t="s">
        <v>7296</v>
      </c>
      <c r="Y444" s="130"/>
      <c r="Z444" s="130"/>
      <c r="AA444" s="130"/>
      <c r="AB444" s="130"/>
      <c r="AC444" s="142"/>
      <c r="AD444" s="130"/>
      <c r="AE444" s="130"/>
      <c r="AF444" s="130"/>
      <c r="AG444" s="130"/>
      <c r="AH444" s="130"/>
      <c r="AI444" s="130"/>
      <c r="AJ444" s="130"/>
      <c r="AK444" s="130"/>
      <c r="AL444" s="130"/>
      <c r="AM444" s="130"/>
      <c r="AN444" s="130"/>
      <c r="AO444" s="130"/>
      <c r="AP444" s="130"/>
      <c r="AQ444" s="130"/>
      <c r="AR444" s="130"/>
      <c r="AS444" s="130"/>
      <c r="AT444" s="130"/>
      <c r="AU444" s="130"/>
      <c r="AV444" s="130"/>
      <c r="AW444" s="130"/>
      <c r="AX444" s="130"/>
      <c r="AY444" s="130"/>
    </row>
    <row r="445" spans="1:51" x14ac:dyDescent="0.15">
      <c r="A445" s="131">
        <v>450</v>
      </c>
      <c r="B445" s="129" t="s">
        <v>1037</v>
      </c>
      <c r="C445" s="129" t="s">
        <v>1038</v>
      </c>
      <c r="D445" s="129" t="s">
        <v>2073</v>
      </c>
      <c r="E445" s="129" t="s">
        <v>2074</v>
      </c>
      <c r="F445" s="129" t="s">
        <v>1523</v>
      </c>
      <c r="G445" s="131" t="s">
        <v>164</v>
      </c>
      <c r="H445" s="129" t="s">
        <v>11319</v>
      </c>
      <c r="I445" s="129" t="s">
        <v>11506</v>
      </c>
      <c r="J445" s="129" t="s">
        <v>4930</v>
      </c>
      <c r="K445" s="129" t="s">
        <v>5220</v>
      </c>
      <c r="L445" s="131" t="str">
        <f t="shared" si="18"/>
        <v>浦部　拓人 (3)</v>
      </c>
      <c r="M445" s="131" t="str">
        <f t="shared" si="19"/>
        <v>00</v>
      </c>
      <c r="N445" s="131" t="str">
        <f t="shared" si="20"/>
        <v>Takuto URABE (00)</v>
      </c>
      <c r="O445" s="217" t="s">
        <v>7297</v>
      </c>
      <c r="Y445" s="130"/>
      <c r="Z445" s="130"/>
      <c r="AA445" s="130"/>
      <c r="AB445" s="130"/>
      <c r="AC445" s="142"/>
      <c r="AD445" s="130"/>
      <c r="AE445" s="130"/>
      <c r="AF445" s="130"/>
      <c r="AG445" s="130"/>
      <c r="AH445" s="130"/>
      <c r="AI445" s="130"/>
      <c r="AJ445" s="130"/>
      <c r="AK445" s="130"/>
      <c r="AL445" s="130"/>
      <c r="AM445" s="130"/>
      <c r="AN445" s="130"/>
      <c r="AO445" s="130"/>
      <c r="AP445" s="130"/>
      <c r="AQ445" s="130"/>
      <c r="AR445" s="130"/>
      <c r="AS445" s="130"/>
      <c r="AT445" s="130"/>
      <c r="AU445" s="130"/>
      <c r="AV445" s="130"/>
      <c r="AW445" s="130"/>
      <c r="AX445" s="130"/>
      <c r="AY445" s="130"/>
    </row>
    <row r="446" spans="1:51" x14ac:dyDescent="0.15">
      <c r="A446" s="131">
        <v>451</v>
      </c>
      <c r="B446" s="129" t="s">
        <v>1037</v>
      </c>
      <c r="C446" s="129" t="s">
        <v>1038</v>
      </c>
      <c r="D446" s="129" t="s">
        <v>9662</v>
      </c>
      <c r="E446" s="129" t="s">
        <v>2102</v>
      </c>
      <c r="F446" s="129" t="s">
        <v>2103</v>
      </c>
      <c r="G446" s="131" t="s">
        <v>168</v>
      </c>
      <c r="H446" s="129" t="s">
        <v>11319</v>
      </c>
      <c r="I446" s="129" t="s">
        <v>11507</v>
      </c>
      <c r="J446" s="129" t="s">
        <v>12314</v>
      </c>
      <c r="K446" s="129" t="s">
        <v>5220</v>
      </c>
      <c r="L446" s="131" t="str">
        <f t="shared" si="18"/>
        <v>濱橋　雅幸 (2)</v>
      </c>
      <c r="M446" s="131" t="str">
        <f t="shared" si="19"/>
        <v>01</v>
      </c>
      <c r="N446" s="131" t="str">
        <f t="shared" si="20"/>
        <v>Masayuki HAMAHASHI (01)</v>
      </c>
      <c r="O446" s="217" t="s">
        <v>7298</v>
      </c>
      <c r="Y446" s="130"/>
      <c r="Z446" s="130"/>
      <c r="AA446" s="130"/>
      <c r="AB446" s="130"/>
      <c r="AC446" s="142"/>
      <c r="AD446" s="130"/>
      <c r="AE446" s="130"/>
      <c r="AF446" s="130"/>
      <c r="AG446" s="130"/>
      <c r="AH446" s="130"/>
      <c r="AI446" s="130"/>
      <c r="AJ446" s="130"/>
      <c r="AK446" s="130"/>
      <c r="AL446" s="130"/>
      <c r="AM446" s="130"/>
      <c r="AN446" s="130"/>
      <c r="AO446" s="130"/>
      <c r="AP446" s="130"/>
      <c r="AQ446" s="130"/>
      <c r="AR446" s="130"/>
      <c r="AS446" s="130"/>
      <c r="AT446" s="130"/>
      <c r="AU446" s="130"/>
      <c r="AV446" s="130"/>
      <c r="AW446" s="130"/>
      <c r="AX446" s="130"/>
      <c r="AY446" s="130"/>
    </row>
    <row r="447" spans="1:51" x14ac:dyDescent="0.15">
      <c r="A447" s="131">
        <v>452</v>
      </c>
      <c r="B447" s="129" t="s">
        <v>1037</v>
      </c>
      <c r="C447" s="129" t="s">
        <v>1038</v>
      </c>
      <c r="D447" s="129" t="s">
        <v>9663</v>
      </c>
      <c r="E447" s="129" t="s">
        <v>9206</v>
      </c>
      <c r="F447" s="129" t="s">
        <v>1581</v>
      </c>
      <c r="G447" s="131" t="s">
        <v>168</v>
      </c>
      <c r="H447" s="129" t="s">
        <v>14466</v>
      </c>
      <c r="I447" s="129" t="s">
        <v>4975</v>
      </c>
      <c r="J447" s="129" t="s">
        <v>4922</v>
      </c>
      <c r="K447" s="129" t="s">
        <v>5220</v>
      </c>
      <c r="L447" s="131" t="str">
        <f t="shared" si="18"/>
        <v>尾崎　友基 (2)</v>
      </c>
      <c r="M447" s="131" t="str">
        <f t="shared" si="19"/>
        <v>02</v>
      </c>
      <c r="N447" s="131" t="str">
        <f t="shared" si="20"/>
        <v>Yuki OZAKI (02)</v>
      </c>
      <c r="O447" s="217" t="s">
        <v>7299</v>
      </c>
      <c r="Y447" s="130"/>
      <c r="Z447" s="130"/>
      <c r="AA447" s="130"/>
      <c r="AB447" s="130"/>
      <c r="AC447" s="142"/>
      <c r="AD447" s="130"/>
      <c r="AE447" s="130"/>
      <c r="AF447" s="130"/>
      <c r="AG447" s="130"/>
      <c r="AH447" s="130"/>
      <c r="AI447" s="130"/>
      <c r="AJ447" s="130"/>
      <c r="AK447" s="130"/>
      <c r="AL447" s="130"/>
      <c r="AM447" s="130"/>
      <c r="AN447" s="130"/>
      <c r="AO447" s="130"/>
      <c r="AP447" s="130"/>
      <c r="AQ447" s="130"/>
      <c r="AR447" s="130"/>
      <c r="AS447" s="130"/>
      <c r="AT447" s="130"/>
      <c r="AU447" s="130"/>
      <c r="AV447" s="130"/>
      <c r="AW447" s="130"/>
      <c r="AX447" s="130"/>
      <c r="AY447" s="130"/>
    </row>
    <row r="448" spans="1:51" x14ac:dyDescent="0.15">
      <c r="A448" s="131">
        <v>453</v>
      </c>
      <c r="B448" s="129" t="s">
        <v>1037</v>
      </c>
      <c r="C448" s="129" t="s">
        <v>1038</v>
      </c>
      <c r="D448" s="129" t="s">
        <v>9664</v>
      </c>
      <c r="E448" s="129" t="s">
        <v>9210</v>
      </c>
      <c r="F448" s="129" t="s">
        <v>9229</v>
      </c>
      <c r="G448" s="131" t="s">
        <v>168</v>
      </c>
      <c r="H448" s="129" t="s">
        <v>14447</v>
      </c>
      <c r="I448" s="129" t="s">
        <v>9237</v>
      </c>
      <c r="J448" s="129" t="s">
        <v>4949</v>
      </c>
      <c r="K448" s="129" t="s">
        <v>5220</v>
      </c>
      <c r="L448" s="131" t="str">
        <f t="shared" si="18"/>
        <v>谷　颯人 (2)</v>
      </c>
      <c r="M448" s="131" t="str">
        <f t="shared" si="19"/>
        <v>01</v>
      </c>
      <c r="N448" s="131" t="str">
        <f t="shared" si="20"/>
        <v>Hayato TANI (01)</v>
      </c>
      <c r="O448" s="217" t="s">
        <v>7300</v>
      </c>
      <c r="Y448" s="130"/>
      <c r="Z448" s="130"/>
      <c r="AA448" s="130"/>
      <c r="AB448" s="130"/>
      <c r="AC448" s="142"/>
      <c r="AD448" s="130"/>
      <c r="AE448" s="130"/>
      <c r="AF448" s="130"/>
      <c r="AG448" s="130"/>
      <c r="AH448" s="130"/>
      <c r="AI448" s="130"/>
      <c r="AJ448" s="130"/>
      <c r="AK448" s="130"/>
      <c r="AL448" s="130"/>
      <c r="AM448" s="130"/>
      <c r="AN448" s="130"/>
      <c r="AO448" s="130"/>
      <c r="AP448" s="130"/>
      <c r="AQ448" s="130"/>
      <c r="AR448" s="130"/>
      <c r="AS448" s="130"/>
      <c r="AT448" s="130"/>
      <c r="AU448" s="130"/>
      <c r="AV448" s="130"/>
      <c r="AW448" s="130"/>
      <c r="AX448" s="130"/>
      <c r="AY448" s="130"/>
    </row>
    <row r="449" spans="1:51" x14ac:dyDescent="0.15">
      <c r="A449" s="131">
        <v>454</v>
      </c>
      <c r="B449" s="129" t="s">
        <v>1037</v>
      </c>
      <c r="C449" s="129" t="s">
        <v>1038</v>
      </c>
      <c r="D449" s="129" t="s">
        <v>2083</v>
      </c>
      <c r="E449" s="129" t="s">
        <v>2084</v>
      </c>
      <c r="F449" s="129" t="s">
        <v>2085</v>
      </c>
      <c r="G449" s="131" t="s">
        <v>168</v>
      </c>
      <c r="H449" s="129" t="s">
        <v>14447</v>
      </c>
      <c r="I449" s="129" t="s">
        <v>4939</v>
      </c>
      <c r="J449" s="129" t="s">
        <v>12355</v>
      </c>
      <c r="K449" s="129" t="s">
        <v>5220</v>
      </c>
      <c r="L449" s="131" t="str">
        <f t="shared" si="18"/>
        <v>竹内　涼城 (2)</v>
      </c>
      <c r="M449" s="131" t="str">
        <f t="shared" si="19"/>
        <v>01</v>
      </c>
      <c r="N449" s="131" t="str">
        <f t="shared" si="20"/>
        <v>Ryoki TAKEUCHI (01)</v>
      </c>
      <c r="O449" s="217" t="s">
        <v>7301</v>
      </c>
      <c r="Y449" s="130"/>
      <c r="Z449" s="130"/>
      <c r="AA449" s="130"/>
      <c r="AB449" s="130"/>
      <c r="AC449" s="142"/>
      <c r="AD449" s="130"/>
      <c r="AE449" s="130"/>
      <c r="AF449" s="130"/>
      <c r="AG449" s="130"/>
      <c r="AH449" s="130"/>
      <c r="AI449" s="130"/>
      <c r="AJ449" s="130"/>
      <c r="AK449" s="130"/>
      <c r="AL449" s="130"/>
      <c r="AM449" s="130"/>
      <c r="AN449" s="130"/>
      <c r="AO449" s="130"/>
      <c r="AP449" s="130"/>
      <c r="AQ449" s="130"/>
      <c r="AR449" s="130"/>
      <c r="AS449" s="130"/>
      <c r="AT449" s="130"/>
      <c r="AU449" s="130"/>
      <c r="AV449" s="130"/>
      <c r="AW449" s="130"/>
      <c r="AX449" s="130"/>
      <c r="AY449" s="130"/>
    </row>
    <row r="450" spans="1:51" x14ac:dyDescent="0.15">
      <c r="A450" s="131">
        <v>455</v>
      </c>
      <c r="B450" s="129" t="s">
        <v>1037</v>
      </c>
      <c r="C450" s="129" t="s">
        <v>1038</v>
      </c>
      <c r="D450" s="129" t="s">
        <v>9665</v>
      </c>
      <c r="E450" s="129" t="s">
        <v>2078</v>
      </c>
      <c r="F450" s="129" t="s">
        <v>2079</v>
      </c>
      <c r="G450" s="131" t="s">
        <v>168</v>
      </c>
      <c r="H450" s="129" t="s">
        <v>14465</v>
      </c>
      <c r="I450" s="129" t="s">
        <v>11508</v>
      </c>
      <c r="J450" s="129" t="s">
        <v>4942</v>
      </c>
      <c r="K450" s="129" t="s">
        <v>5220</v>
      </c>
      <c r="L450" s="131" t="str">
        <f t="shared" si="18"/>
        <v>濱口　虎汰郎 (2)</v>
      </c>
      <c r="M450" s="131" t="str">
        <f t="shared" si="19"/>
        <v>01</v>
      </c>
      <c r="N450" s="131" t="str">
        <f t="shared" si="20"/>
        <v>Kotaro HAMAGUCHI (01)</v>
      </c>
      <c r="O450" s="217" t="s">
        <v>7302</v>
      </c>
      <c r="Y450" s="130"/>
      <c r="Z450" s="130"/>
      <c r="AA450" s="130"/>
      <c r="AB450" s="130"/>
      <c r="AC450" s="142"/>
      <c r="AD450" s="130"/>
      <c r="AE450" s="130"/>
      <c r="AF450" s="130"/>
      <c r="AG450" s="130"/>
      <c r="AH450" s="130"/>
      <c r="AI450" s="130"/>
      <c r="AJ450" s="130"/>
      <c r="AK450" s="130"/>
      <c r="AL450" s="130"/>
      <c r="AM450" s="130"/>
      <c r="AN450" s="130"/>
      <c r="AO450" s="130"/>
      <c r="AP450" s="130"/>
      <c r="AQ450" s="130"/>
      <c r="AR450" s="130"/>
      <c r="AS450" s="130"/>
      <c r="AT450" s="130"/>
      <c r="AU450" s="130"/>
      <c r="AV450" s="130"/>
      <c r="AW450" s="130"/>
      <c r="AX450" s="130"/>
      <c r="AY450" s="130"/>
    </row>
    <row r="451" spans="1:51" x14ac:dyDescent="0.15">
      <c r="A451" s="131">
        <v>456</v>
      </c>
      <c r="B451" s="129" t="s">
        <v>1037</v>
      </c>
      <c r="C451" s="129" t="s">
        <v>1038</v>
      </c>
      <c r="D451" s="129" t="s">
        <v>570</v>
      </c>
      <c r="E451" s="129" t="s">
        <v>571</v>
      </c>
      <c r="F451" s="129" t="s">
        <v>11039</v>
      </c>
      <c r="G451" s="131" t="s">
        <v>168</v>
      </c>
      <c r="H451" s="129" t="s">
        <v>11319</v>
      </c>
      <c r="I451" s="129" t="s">
        <v>11509</v>
      </c>
      <c r="J451" s="129" t="s">
        <v>4968</v>
      </c>
      <c r="K451" s="129" t="s">
        <v>5220</v>
      </c>
      <c r="L451" s="131" t="str">
        <f t="shared" ref="L451:L514" si="21">D451&amp;" ("&amp;G451&amp;")"</f>
        <v>川西　裕太 (2)</v>
      </c>
      <c r="M451" s="131" t="str">
        <f t="shared" ref="M451:M514" si="22">LEFT(F451,2)</f>
        <v>97</v>
      </c>
      <c r="N451" s="131" t="str">
        <f t="shared" ref="N451:N514" si="23">J451&amp;" "&amp;I451&amp;" ("&amp;M451&amp;")"</f>
        <v>Yuta KAWANISHI (97)</v>
      </c>
      <c r="O451" s="217" t="s">
        <v>7303</v>
      </c>
      <c r="Y451" s="130"/>
      <c r="Z451" s="130"/>
      <c r="AA451" s="130"/>
      <c r="AB451" s="130"/>
      <c r="AC451" s="142"/>
      <c r="AD451" s="130"/>
      <c r="AE451" s="130"/>
      <c r="AF451" s="130"/>
      <c r="AG451" s="130"/>
      <c r="AH451" s="130"/>
      <c r="AI451" s="130"/>
      <c r="AJ451" s="130"/>
      <c r="AK451" s="130"/>
      <c r="AL451" s="130"/>
      <c r="AM451" s="130"/>
      <c r="AN451" s="130"/>
      <c r="AO451" s="130"/>
      <c r="AP451" s="130"/>
      <c r="AQ451" s="130"/>
      <c r="AR451" s="130"/>
      <c r="AS451" s="130"/>
      <c r="AT451" s="130"/>
      <c r="AU451" s="130"/>
      <c r="AV451" s="130"/>
      <c r="AW451" s="130"/>
      <c r="AX451" s="130"/>
      <c r="AY451" s="130"/>
    </row>
    <row r="452" spans="1:51" x14ac:dyDescent="0.15">
      <c r="A452" s="131">
        <v>457</v>
      </c>
      <c r="B452" s="129" t="s">
        <v>1037</v>
      </c>
      <c r="C452" s="129" t="s">
        <v>1038</v>
      </c>
      <c r="D452" s="129" t="s">
        <v>9666</v>
      </c>
      <c r="E452" s="129" t="s">
        <v>9208</v>
      </c>
      <c r="F452" s="129" t="s">
        <v>4435</v>
      </c>
      <c r="G452" s="131" t="s">
        <v>168</v>
      </c>
      <c r="H452" s="129" t="s">
        <v>11319</v>
      </c>
      <c r="I452" s="129" t="s">
        <v>9234</v>
      </c>
      <c r="J452" s="129" t="s">
        <v>9235</v>
      </c>
      <c r="K452" s="129" t="s">
        <v>5220</v>
      </c>
      <c r="L452" s="131" t="str">
        <f t="shared" si="21"/>
        <v>田野　雅樹 (2)</v>
      </c>
      <c r="M452" s="131" t="str">
        <f t="shared" si="22"/>
        <v>01</v>
      </c>
      <c r="N452" s="131" t="str">
        <f t="shared" si="23"/>
        <v>Masaki TANO (01)</v>
      </c>
      <c r="O452" s="217" t="s">
        <v>7304</v>
      </c>
      <c r="Y452" s="130"/>
      <c r="Z452" s="130"/>
      <c r="AA452" s="130"/>
      <c r="AB452" s="130"/>
      <c r="AC452" s="142"/>
      <c r="AD452" s="130"/>
      <c r="AE452" s="130"/>
      <c r="AF452" s="130"/>
      <c r="AG452" s="130"/>
      <c r="AH452" s="130"/>
      <c r="AI452" s="130"/>
      <c r="AJ452" s="130"/>
      <c r="AK452" s="130"/>
      <c r="AL452" s="130"/>
      <c r="AM452" s="130"/>
      <c r="AN452" s="130"/>
      <c r="AO452" s="130"/>
      <c r="AP452" s="130"/>
      <c r="AQ452" s="130"/>
      <c r="AR452" s="130"/>
      <c r="AS452" s="130"/>
      <c r="AT452" s="130"/>
      <c r="AU452" s="130"/>
      <c r="AV452" s="130"/>
      <c r="AW452" s="130"/>
      <c r="AX452" s="130"/>
      <c r="AY452" s="130"/>
    </row>
    <row r="453" spans="1:51" x14ac:dyDescent="0.15">
      <c r="A453" s="131">
        <v>458</v>
      </c>
      <c r="B453" s="129" t="s">
        <v>1037</v>
      </c>
      <c r="C453" s="129" t="s">
        <v>1038</v>
      </c>
      <c r="D453" s="129" t="s">
        <v>2086</v>
      </c>
      <c r="E453" s="129" t="s">
        <v>2087</v>
      </c>
      <c r="F453" s="129" t="s">
        <v>2088</v>
      </c>
      <c r="G453" s="131" t="s">
        <v>168</v>
      </c>
      <c r="H453" s="129" t="s">
        <v>14460</v>
      </c>
      <c r="I453" s="129" t="s">
        <v>4905</v>
      </c>
      <c r="J453" s="129" t="s">
        <v>12356</v>
      </c>
      <c r="K453" s="129" t="s">
        <v>5220</v>
      </c>
      <c r="L453" s="131" t="str">
        <f t="shared" si="21"/>
        <v>山口　冬馬 (2)</v>
      </c>
      <c r="M453" s="131" t="str">
        <f t="shared" si="22"/>
        <v>02</v>
      </c>
      <c r="N453" s="131" t="str">
        <f t="shared" si="23"/>
        <v>Toma YAMAGUCHI (02)</v>
      </c>
      <c r="O453" s="217" t="s">
        <v>7305</v>
      </c>
      <c r="Y453" s="130"/>
      <c r="Z453" s="130"/>
      <c r="AA453" s="130"/>
      <c r="AB453" s="130"/>
      <c r="AC453" s="142"/>
      <c r="AD453" s="130"/>
      <c r="AE453" s="130"/>
      <c r="AF453" s="130"/>
      <c r="AG453" s="130"/>
      <c r="AH453" s="130"/>
      <c r="AI453" s="130"/>
      <c r="AJ453" s="130"/>
      <c r="AK453" s="130"/>
      <c r="AL453" s="130"/>
      <c r="AM453" s="130"/>
      <c r="AN453" s="130"/>
      <c r="AO453" s="130"/>
      <c r="AP453" s="130"/>
      <c r="AQ453" s="130"/>
      <c r="AR453" s="130"/>
      <c r="AS453" s="130"/>
      <c r="AT453" s="130"/>
      <c r="AU453" s="130"/>
      <c r="AV453" s="130"/>
      <c r="AW453" s="130"/>
      <c r="AX453" s="130"/>
      <c r="AY453" s="130"/>
    </row>
    <row r="454" spans="1:51" x14ac:dyDescent="0.15">
      <c r="A454" s="131">
        <v>459</v>
      </c>
      <c r="B454" s="129" t="s">
        <v>1037</v>
      </c>
      <c r="C454" s="129" t="s">
        <v>1038</v>
      </c>
      <c r="D454" s="129" t="s">
        <v>9667</v>
      </c>
      <c r="E454" s="129" t="s">
        <v>9207</v>
      </c>
      <c r="F454" s="129" t="s">
        <v>4091</v>
      </c>
      <c r="G454" s="131" t="s">
        <v>168</v>
      </c>
      <c r="H454" s="129" t="s">
        <v>14465</v>
      </c>
      <c r="I454" s="129" t="s">
        <v>9233</v>
      </c>
      <c r="J454" s="129" t="s">
        <v>5050</v>
      </c>
      <c r="K454" s="129" t="s">
        <v>5220</v>
      </c>
      <c r="L454" s="131" t="str">
        <f t="shared" si="21"/>
        <v>木本　純平 (2)</v>
      </c>
      <c r="M454" s="131" t="str">
        <f t="shared" si="22"/>
        <v>01</v>
      </c>
      <c r="N454" s="131" t="str">
        <f t="shared" si="23"/>
        <v>Jumpei KIMOTO (01)</v>
      </c>
      <c r="O454" s="217" t="s">
        <v>7306</v>
      </c>
      <c r="Y454" s="130"/>
      <c r="Z454" s="130"/>
      <c r="AA454" s="130"/>
      <c r="AB454" s="130"/>
      <c r="AC454" s="142"/>
      <c r="AD454" s="130"/>
      <c r="AE454" s="130"/>
      <c r="AF454" s="130"/>
      <c r="AG454" s="130"/>
      <c r="AH454" s="130"/>
      <c r="AI454" s="130"/>
      <c r="AJ454" s="130"/>
      <c r="AK454" s="130"/>
      <c r="AL454" s="130"/>
      <c r="AM454" s="130"/>
      <c r="AN454" s="130"/>
      <c r="AO454" s="130"/>
      <c r="AP454" s="130"/>
      <c r="AQ454" s="130"/>
      <c r="AR454" s="130"/>
      <c r="AS454" s="130"/>
      <c r="AT454" s="130"/>
      <c r="AU454" s="130"/>
      <c r="AV454" s="130"/>
      <c r="AW454" s="130"/>
      <c r="AX454" s="130"/>
      <c r="AY454" s="130"/>
    </row>
    <row r="455" spans="1:51" x14ac:dyDescent="0.15">
      <c r="A455" s="131">
        <v>460</v>
      </c>
      <c r="B455" s="129" t="s">
        <v>1037</v>
      </c>
      <c r="C455" s="129" t="s">
        <v>1038</v>
      </c>
      <c r="D455" s="129" t="s">
        <v>9668</v>
      </c>
      <c r="E455" s="129" t="s">
        <v>10390</v>
      </c>
      <c r="F455" s="129" t="s">
        <v>1286</v>
      </c>
      <c r="G455" s="131" t="s">
        <v>168</v>
      </c>
      <c r="H455" s="129" t="s">
        <v>11319</v>
      </c>
      <c r="I455" s="129" t="s">
        <v>11510</v>
      </c>
      <c r="J455" s="129" t="s">
        <v>9476</v>
      </c>
      <c r="K455" s="129" t="s">
        <v>5220</v>
      </c>
      <c r="L455" s="131" t="str">
        <f t="shared" si="21"/>
        <v>藤井　新 (2)</v>
      </c>
      <c r="M455" s="131" t="str">
        <f t="shared" si="22"/>
        <v>01</v>
      </c>
      <c r="N455" s="131" t="str">
        <f t="shared" si="23"/>
        <v>Arata FUJII (01)</v>
      </c>
      <c r="O455" s="217" t="s">
        <v>7307</v>
      </c>
      <c r="Y455" s="130"/>
      <c r="Z455" s="130"/>
      <c r="AA455" s="130"/>
      <c r="AB455" s="130"/>
      <c r="AC455" s="142"/>
      <c r="AD455" s="130"/>
      <c r="AE455" s="130"/>
      <c r="AF455" s="130"/>
      <c r="AG455" s="130"/>
      <c r="AH455" s="130"/>
      <c r="AI455" s="130"/>
      <c r="AJ455" s="130"/>
      <c r="AK455" s="130"/>
      <c r="AL455" s="130"/>
      <c r="AM455" s="130"/>
      <c r="AN455" s="130"/>
      <c r="AO455" s="130"/>
      <c r="AP455" s="130"/>
      <c r="AQ455" s="130"/>
      <c r="AR455" s="130"/>
      <c r="AS455" s="130"/>
      <c r="AT455" s="130"/>
      <c r="AU455" s="130"/>
      <c r="AV455" s="130"/>
      <c r="AW455" s="130"/>
      <c r="AX455" s="130"/>
      <c r="AY455" s="130"/>
    </row>
    <row r="456" spans="1:51" x14ac:dyDescent="0.15">
      <c r="A456" s="131">
        <v>461</v>
      </c>
      <c r="B456" s="129" t="s">
        <v>1037</v>
      </c>
      <c r="C456" s="129" t="s">
        <v>1038</v>
      </c>
      <c r="D456" s="129" t="s">
        <v>9669</v>
      </c>
      <c r="E456" s="129" t="s">
        <v>9209</v>
      </c>
      <c r="F456" s="129" t="s">
        <v>2225</v>
      </c>
      <c r="G456" s="131" t="s">
        <v>168</v>
      </c>
      <c r="H456" s="129" t="s">
        <v>11319</v>
      </c>
      <c r="I456" s="129" t="s">
        <v>9236</v>
      </c>
      <c r="J456" s="129" t="s">
        <v>12357</v>
      </c>
      <c r="K456" s="129" t="s">
        <v>5220</v>
      </c>
      <c r="L456" s="131" t="str">
        <f t="shared" si="21"/>
        <v>中谷　拓郎 (2)</v>
      </c>
      <c r="M456" s="131" t="str">
        <f t="shared" si="22"/>
        <v>01</v>
      </c>
      <c r="N456" s="131" t="str">
        <f t="shared" si="23"/>
        <v>Takuro NAKATANI (01)</v>
      </c>
      <c r="O456" s="217" t="s">
        <v>7308</v>
      </c>
      <c r="Y456" s="130"/>
      <c r="Z456" s="130"/>
      <c r="AA456" s="130"/>
      <c r="AB456" s="130"/>
      <c r="AC456" s="142"/>
      <c r="AD456" s="130"/>
      <c r="AE456" s="130"/>
      <c r="AF456" s="130"/>
      <c r="AG456" s="130"/>
      <c r="AH456" s="130"/>
      <c r="AI456" s="130"/>
      <c r="AJ456" s="130"/>
      <c r="AK456" s="130"/>
      <c r="AL456" s="130"/>
      <c r="AM456" s="130"/>
      <c r="AN456" s="130"/>
      <c r="AO456" s="130"/>
      <c r="AP456" s="130"/>
      <c r="AQ456" s="130"/>
      <c r="AR456" s="130"/>
      <c r="AS456" s="130"/>
      <c r="AT456" s="130"/>
      <c r="AU456" s="130"/>
      <c r="AV456" s="130"/>
      <c r="AW456" s="130"/>
      <c r="AX456" s="130"/>
      <c r="AY456" s="130"/>
    </row>
    <row r="457" spans="1:51" x14ac:dyDescent="0.15">
      <c r="A457" s="131">
        <v>462</v>
      </c>
      <c r="B457" s="129" t="s">
        <v>1037</v>
      </c>
      <c r="C457" s="129" t="s">
        <v>1038</v>
      </c>
      <c r="D457" s="129" t="s">
        <v>2080</v>
      </c>
      <c r="E457" s="129" t="s">
        <v>2081</v>
      </c>
      <c r="F457" s="129" t="s">
        <v>2082</v>
      </c>
      <c r="G457" s="131" t="s">
        <v>168</v>
      </c>
      <c r="H457" s="129" t="s">
        <v>11319</v>
      </c>
      <c r="I457" s="129" t="s">
        <v>11511</v>
      </c>
      <c r="J457" s="129" t="s">
        <v>5129</v>
      </c>
      <c r="K457" s="129" t="s">
        <v>5220</v>
      </c>
      <c r="L457" s="131" t="str">
        <f t="shared" si="21"/>
        <v>末長　智幸 (2)</v>
      </c>
      <c r="M457" s="131" t="str">
        <f t="shared" si="22"/>
        <v>01</v>
      </c>
      <c r="N457" s="131" t="str">
        <f t="shared" si="23"/>
        <v>Tomoyuki SUENAGA (01)</v>
      </c>
      <c r="O457" s="217" t="s">
        <v>7309</v>
      </c>
      <c r="Y457" s="130"/>
      <c r="Z457" s="130"/>
      <c r="AA457" s="130"/>
      <c r="AB457" s="130"/>
      <c r="AC457" s="142"/>
      <c r="AD457" s="130"/>
      <c r="AE457" s="130"/>
      <c r="AF457" s="130"/>
      <c r="AG457" s="130"/>
      <c r="AH457" s="130"/>
      <c r="AI457" s="130"/>
      <c r="AJ457" s="130"/>
      <c r="AK457" s="130"/>
      <c r="AL457" s="130"/>
      <c r="AM457" s="130"/>
      <c r="AN457" s="130"/>
      <c r="AO457" s="130"/>
      <c r="AP457" s="130"/>
      <c r="AQ457" s="130"/>
      <c r="AR457" s="130"/>
      <c r="AS457" s="130"/>
      <c r="AT457" s="130"/>
      <c r="AU457" s="130"/>
      <c r="AV457" s="130"/>
      <c r="AW457" s="130"/>
      <c r="AX457" s="130"/>
      <c r="AY457" s="130"/>
    </row>
    <row r="458" spans="1:51" x14ac:dyDescent="0.15">
      <c r="A458" s="131">
        <v>463</v>
      </c>
      <c r="B458" s="129" t="s">
        <v>1037</v>
      </c>
      <c r="C458" s="129" t="s">
        <v>1038</v>
      </c>
      <c r="D458" s="129" t="s">
        <v>2092</v>
      </c>
      <c r="E458" s="129" t="s">
        <v>2093</v>
      </c>
      <c r="F458" s="129" t="s">
        <v>2094</v>
      </c>
      <c r="G458" s="131" t="s">
        <v>168</v>
      </c>
      <c r="H458" s="129" t="s">
        <v>14454</v>
      </c>
      <c r="I458" s="129" t="s">
        <v>4892</v>
      </c>
      <c r="J458" s="129" t="s">
        <v>5077</v>
      </c>
      <c r="K458" s="129" t="s">
        <v>5220</v>
      </c>
      <c r="L458" s="131" t="str">
        <f t="shared" si="21"/>
        <v>佐々木　克 (2)</v>
      </c>
      <c r="M458" s="131" t="str">
        <f t="shared" si="22"/>
        <v>02</v>
      </c>
      <c r="N458" s="131" t="str">
        <f t="shared" si="23"/>
        <v>Katsumi SASAKI (02)</v>
      </c>
      <c r="O458" s="217" t="s">
        <v>7310</v>
      </c>
      <c r="Y458" s="130"/>
      <c r="Z458" s="130"/>
      <c r="AA458" s="130"/>
      <c r="AB458" s="130"/>
      <c r="AC458" s="142"/>
      <c r="AD458" s="130"/>
      <c r="AE458" s="130"/>
      <c r="AF458" s="130"/>
      <c r="AG458" s="130"/>
      <c r="AH458" s="130"/>
      <c r="AI458" s="130"/>
      <c r="AJ458" s="130"/>
      <c r="AK458" s="130"/>
      <c r="AL458" s="130"/>
      <c r="AM458" s="130"/>
      <c r="AN458" s="130"/>
      <c r="AO458" s="130"/>
      <c r="AP458" s="130"/>
      <c r="AQ458" s="130"/>
      <c r="AR458" s="130"/>
      <c r="AS458" s="130"/>
      <c r="AT458" s="130"/>
      <c r="AU458" s="130"/>
      <c r="AV458" s="130"/>
      <c r="AW458" s="130"/>
      <c r="AX458" s="130"/>
      <c r="AY458" s="130"/>
    </row>
    <row r="459" spans="1:51" x14ac:dyDescent="0.15">
      <c r="A459" s="131">
        <v>464</v>
      </c>
      <c r="B459" s="129" t="s">
        <v>1037</v>
      </c>
      <c r="C459" s="129" t="s">
        <v>1038</v>
      </c>
      <c r="D459" s="129" t="s">
        <v>2097</v>
      </c>
      <c r="E459" s="129" t="s">
        <v>2098</v>
      </c>
      <c r="F459" s="129" t="s">
        <v>2099</v>
      </c>
      <c r="G459" s="131" t="s">
        <v>168</v>
      </c>
      <c r="H459" s="129" t="s">
        <v>11319</v>
      </c>
      <c r="I459" s="129" t="s">
        <v>4979</v>
      </c>
      <c r="J459" s="129" t="s">
        <v>12358</v>
      </c>
      <c r="K459" s="129" t="s">
        <v>5220</v>
      </c>
      <c r="L459" s="131" t="str">
        <f t="shared" si="21"/>
        <v>河野　真志 (2)</v>
      </c>
      <c r="M459" s="131" t="str">
        <f t="shared" si="22"/>
        <v>01</v>
      </c>
      <c r="N459" s="131" t="str">
        <f t="shared" si="23"/>
        <v>Tadashi KAWANO (01)</v>
      </c>
      <c r="O459" s="217" t="s">
        <v>7311</v>
      </c>
      <c r="Y459" s="130"/>
      <c r="Z459" s="130"/>
      <c r="AA459" s="130"/>
      <c r="AB459" s="130"/>
      <c r="AC459" s="142"/>
      <c r="AD459" s="130"/>
      <c r="AE459" s="130"/>
      <c r="AF459" s="130"/>
      <c r="AG459" s="130"/>
      <c r="AH459" s="130"/>
      <c r="AI459" s="130"/>
      <c r="AJ459" s="130"/>
      <c r="AK459" s="130"/>
      <c r="AL459" s="130"/>
      <c r="AM459" s="130"/>
      <c r="AN459" s="130"/>
      <c r="AO459" s="130"/>
      <c r="AP459" s="130"/>
      <c r="AQ459" s="130"/>
      <c r="AR459" s="130"/>
      <c r="AS459" s="130"/>
      <c r="AT459" s="130"/>
      <c r="AU459" s="130"/>
      <c r="AV459" s="130"/>
      <c r="AW459" s="130"/>
      <c r="AX459" s="130"/>
      <c r="AY459" s="130"/>
    </row>
    <row r="460" spans="1:51" x14ac:dyDescent="0.15">
      <c r="A460" s="131">
        <v>465</v>
      </c>
      <c r="B460" s="129" t="s">
        <v>1037</v>
      </c>
      <c r="C460" s="129" t="s">
        <v>1038</v>
      </c>
      <c r="D460" s="129" t="s">
        <v>9670</v>
      </c>
      <c r="E460" s="129" t="s">
        <v>2095</v>
      </c>
      <c r="F460" s="129" t="s">
        <v>2096</v>
      </c>
      <c r="G460" s="131" t="s">
        <v>168</v>
      </c>
      <c r="H460" s="129" t="s">
        <v>11319</v>
      </c>
      <c r="I460" s="129" t="s">
        <v>11512</v>
      </c>
      <c r="J460" s="129" t="s">
        <v>4829</v>
      </c>
      <c r="K460" s="129" t="s">
        <v>5220</v>
      </c>
      <c r="L460" s="131" t="str">
        <f t="shared" si="21"/>
        <v>川谷内　啓太 (2)</v>
      </c>
      <c r="M460" s="131" t="str">
        <f t="shared" si="22"/>
        <v>01</v>
      </c>
      <c r="N460" s="131" t="str">
        <f t="shared" si="23"/>
        <v>Keita KAWAYACHI (01)</v>
      </c>
      <c r="O460" s="217" t="s">
        <v>7312</v>
      </c>
      <c r="Y460" s="130"/>
      <c r="Z460" s="130"/>
      <c r="AA460" s="130"/>
      <c r="AB460" s="130"/>
      <c r="AC460" s="142"/>
      <c r="AD460" s="130"/>
      <c r="AE460" s="130"/>
      <c r="AF460" s="130"/>
      <c r="AG460" s="130"/>
      <c r="AH460" s="130"/>
      <c r="AI460" s="130"/>
      <c r="AJ460" s="130"/>
      <c r="AK460" s="130"/>
      <c r="AL460" s="130"/>
      <c r="AM460" s="130"/>
      <c r="AN460" s="130"/>
      <c r="AO460" s="130"/>
      <c r="AP460" s="130"/>
      <c r="AQ460" s="130"/>
      <c r="AR460" s="130"/>
      <c r="AS460" s="130"/>
      <c r="AT460" s="130"/>
      <c r="AU460" s="130"/>
      <c r="AV460" s="130"/>
      <c r="AW460" s="130"/>
      <c r="AX460" s="130"/>
      <c r="AY460" s="130"/>
    </row>
    <row r="461" spans="1:51" x14ac:dyDescent="0.15">
      <c r="A461" s="131">
        <v>466</v>
      </c>
      <c r="B461" s="129" t="s">
        <v>1037</v>
      </c>
      <c r="C461" s="129" t="s">
        <v>1038</v>
      </c>
      <c r="D461" s="129" t="s">
        <v>9671</v>
      </c>
      <c r="E461" s="129" t="s">
        <v>2100</v>
      </c>
      <c r="F461" s="129" t="s">
        <v>2101</v>
      </c>
      <c r="G461" s="131" t="s">
        <v>168</v>
      </c>
      <c r="H461" s="129" t="s">
        <v>14468</v>
      </c>
      <c r="I461" s="129" t="s">
        <v>11513</v>
      </c>
      <c r="J461" s="129" t="s">
        <v>4918</v>
      </c>
      <c r="K461" s="129" t="s">
        <v>5220</v>
      </c>
      <c r="L461" s="131" t="str">
        <f t="shared" si="21"/>
        <v>内田　晃太 (2)</v>
      </c>
      <c r="M461" s="131" t="str">
        <f t="shared" si="22"/>
        <v>02</v>
      </c>
      <c r="N461" s="131" t="str">
        <f t="shared" si="23"/>
        <v>Kota UCHIDA (02)</v>
      </c>
      <c r="O461" s="217" t="s">
        <v>7313</v>
      </c>
      <c r="Y461" s="130"/>
      <c r="Z461" s="130"/>
      <c r="AA461" s="130"/>
      <c r="AB461" s="130"/>
      <c r="AC461" s="142"/>
      <c r="AD461" s="130"/>
      <c r="AE461" s="130"/>
      <c r="AF461" s="130"/>
      <c r="AG461" s="130"/>
      <c r="AH461" s="130"/>
      <c r="AI461" s="130"/>
      <c r="AJ461" s="130"/>
      <c r="AK461" s="130"/>
      <c r="AL461" s="130"/>
      <c r="AM461" s="130"/>
      <c r="AN461" s="130"/>
      <c r="AO461" s="130"/>
      <c r="AP461" s="130"/>
      <c r="AQ461" s="130"/>
      <c r="AR461" s="130"/>
      <c r="AS461" s="130"/>
      <c r="AT461" s="130"/>
      <c r="AU461" s="130"/>
      <c r="AV461" s="130"/>
      <c r="AW461" s="130"/>
      <c r="AX461" s="130"/>
      <c r="AY461" s="130"/>
    </row>
    <row r="462" spans="1:51" x14ac:dyDescent="0.15">
      <c r="A462" s="131">
        <v>467</v>
      </c>
      <c r="B462" s="129" t="s">
        <v>1037</v>
      </c>
      <c r="C462" s="129" t="s">
        <v>1038</v>
      </c>
      <c r="D462" s="129" t="s">
        <v>2089</v>
      </c>
      <c r="E462" s="129" t="s">
        <v>2090</v>
      </c>
      <c r="F462" s="129" t="s">
        <v>2091</v>
      </c>
      <c r="G462" s="131" t="s">
        <v>168</v>
      </c>
      <c r="H462" s="129" t="s">
        <v>14466</v>
      </c>
      <c r="I462" s="129" t="s">
        <v>4884</v>
      </c>
      <c r="J462" s="129" t="s">
        <v>5140</v>
      </c>
      <c r="K462" s="129" t="s">
        <v>5220</v>
      </c>
      <c r="L462" s="131" t="str">
        <f t="shared" si="21"/>
        <v>増田　聖也 (2)</v>
      </c>
      <c r="M462" s="131" t="str">
        <f t="shared" si="22"/>
        <v>01</v>
      </c>
      <c r="N462" s="131" t="str">
        <f t="shared" si="23"/>
        <v>Seiya MASUDA (01)</v>
      </c>
      <c r="O462" s="217" t="s">
        <v>7314</v>
      </c>
      <c r="Y462" s="130"/>
      <c r="Z462" s="130"/>
      <c r="AA462" s="130"/>
      <c r="AB462" s="130"/>
      <c r="AC462" s="142"/>
      <c r="AD462" s="130"/>
      <c r="AE462" s="130"/>
      <c r="AF462" s="130"/>
      <c r="AG462" s="130"/>
      <c r="AH462" s="130"/>
      <c r="AI462" s="130"/>
      <c r="AJ462" s="130"/>
      <c r="AK462" s="130"/>
      <c r="AL462" s="130"/>
      <c r="AM462" s="130"/>
      <c r="AN462" s="130"/>
      <c r="AO462" s="130"/>
      <c r="AP462" s="130"/>
      <c r="AQ462" s="130"/>
      <c r="AR462" s="130"/>
      <c r="AS462" s="130"/>
      <c r="AT462" s="130"/>
      <c r="AU462" s="130"/>
      <c r="AV462" s="130"/>
      <c r="AW462" s="130"/>
      <c r="AX462" s="130"/>
      <c r="AY462" s="130"/>
    </row>
    <row r="463" spans="1:51" x14ac:dyDescent="0.15">
      <c r="A463" s="131">
        <v>468</v>
      </c>
      <c r="B463" s="129" t="s">
        <v>1037</v>
      </c>
      <c r="C463" s="129" t="s">
        <v>1038</v>
      </c>
      <c r="D463" s="129" t="s">
        <v>9672</v>
      </c>
      <c r="E463" s="129" t="s">
        <v>10391</v>
      </c>
      <c r="F463" s="129" t="s">
        <v>11040</v>
      </c>
      <c r="G463" s="131" t="s">
        <v>173</v>
      </c>
      <c r="H463" s="129" t="s">
        <v>14466</v>
      </c>
      <c r="I463" s="129" t="s">
        <v>4811</v>
      </c>
      <c r="J463" s="129" t="s">
        <v>12359</v>
      </c>
      <c r="K463" s="129" t="s">
        <v>5220</v>
      </c>
      <c r="L463" s="131" t="str">
        <f t="shared" si="21"/>
        <v>樋口　航 (1)</v>
      </c>
      <c r="M463" s="131" t="str">
        <f t="shared" si="22"/>
        <v>02</v>
      </c>
      <c r="N463" s="131" t="str">
        <f t="shared" si="23"/>
        <v>Wataru HIGUCHI (02)</v>
      </c>
      <c r="O463" s="217" t="s">
        <v>7315</v>
      </c>
      <c r="Y463" s="130"/>
      <c r="Z463" s="130"/>
      <c r="AA463" s="130"/>
      <c r="AB463" s="130"/>
      <c r="AC463" s="142"/>
      <c r="AD463" s="130"/>
      <c r="AE463" s="130"/>
      <c r="AF463" s="130"/>
      <c r="AG463" s="130"/>
      <c r="AH463" s="130"/>
      <c r="AI463" s="130"/>
      <c r="AJ463" s="130"/>
      <c r="AK463" s="130"/>
      <c r="AL463" s="130"/>
      <c r="AM463" s="130"/>
      <c r="AN463" s="130"/>
      <c r="AO463" s="130"/>
      <c r="AP463" s="130"/>
      <c r="AQ463" s="130"/>
      <c r="AR463" s="130"/>
      <c r="AS463" s="130"/>
      <c r="AT463" s="130"/>
      <c r="AU463" s="130"/>
      <c r="AV463" s="130"/>
      <c r="AW463" s="130"/>
      <c r="AX463" s="130"/>
      <c r="AY463" s="130"/>
    </row>
    <row r="464" spans="1:51" x14ac:dyDescent="0.15">
      <c r="A464" s="131">
        <v>469</v>
      </c>
      <c r="B464" s="129" t="s">
        <v>1037</v>
      </c>
      <c r="C464" s="129" t="s">
        <v>1038</v>
      </c>
      <c r="D464" s="129" t="s">
        <v>9673</v>
      </c>
      <c r="E464" s="129" t="s">
        <v>10392</v>
      </c>
      <c r="F464" s="129" t="s">
        <v>11041</v>
      </c>
      <c r="G464" s="131" t="s">
        <v>173</v>
      </c>
      <c r="H464" s="129" t="s">
        <v>14451</v>
      </c>
      <c r="I464" s="129" t="s">
        <v>11514</v>
      </c>
      <c r="J464" s="129" t="s">
        <v>5170</v>
      </c>
      <c r="K464" s="129" t="s">
        <v>5220</v>
      </c>
      <c r="L464" s="131" t="str">
        <f t="shared" si="21"/>
        <v>松崎　太星 (1)</v>
      </c>
      <c r="M464" s="131" t="str">
        <f t="shared" si="22"/>
        <v>02</v>
      </c>
      <c r="N464" s="131" t="str">
        <f t="shared" si="23"/>
        <v>Taisei MATSUZAKI (02)</v>
      </c>
      <c r="O464" s="217" t="s">
        <v>7316</v>
      </c>
      <c r="Y464" s="130"/>
      <c r="Z464" s="130"/>
      <c r="AA464" s="130"/>
      <c r="AB464" s="130"/>
      <c r="AC464" s="142"/>
      <c r="AD464" s="130"/>
      <c r="AE464" s="130"/>
      <c r="AF464" s="130"/>
      <c r="AG464" s="130"/>
      <c r="AH464" s="130"/>
      <c r="AI464" s="130"/>
      <c r="AJ464" s="130"/>
      <c r="AK464" s="130"/>
      <c r="AL464" s="130"/>
      <c r="AM464" s="130"/>
      <c r="AN464" s="130"/>
      <c r="AO464" s="130"/>
      <c r="AP464" s="130"/>
      <c r="AQ464" s="130"/>
      <c r="AR464" s="130"/>
      <c r="AS464" s="130"/>
      <c r="AT464" s="130"/>
      <c r="AU464" s="130"/>
      <c r="AV464" s="130"/>
      <c r="AW464" s="130"/>
      <c r="AX464" s="130"/>
      <c r="AY464" s="130"/>
    </row>
    <row r="465" spans="1:51" x14ac:dyDescent="0.15">
      <c r="A465" s="131">
        <v>470</v>
      </c>
      <c r="B465" s="129" t="s">
        <v>1037</v>
      </c>
      <c r="C465" s="129" t="s">
        <v>1038</v>
      </c>
      <c r="D465" s="129" t="s">
        <v>9674</v>
      </c>
      <c r="E465" s="129" t="s">
        <v>10393</v>
      </c>
      <c r="F465" s="129" t="s">
        <v>11042</v>
      </c>
      <c r="G465" s="131" t="s">
        <v>173</v>
      </c>
      <c r="H465" s="129" t="s">
        <v>11319</v>
      </c>
      <c r="I465" s="129" t="s">
        <v>9440</v>
      </c>
      <c r="J465" s="129" t="s">
        <v>12360</v>
      </c>
      <c r="K465" s="129" t="s">
        <v>5220</v>
      </c>
      <c r="L465" s="131" t="str">
        <f t="shared" si="21"/>
        <v>平野　塁 (1)</v>
      </c>
      <c r="M465" s="131" t="str">
        <f t="shared" si="22"/>
        <v>02</v>
      </c>
      <c r="N465" s="131" t="str">
        <f t="shared" si="23"/>
        <v>Rui HIRANO (02)</v>
      </c>
      <c r="O465" s="217" t="s">
        <v>7317</v>
      </c>
      <c r="Y465" s="130"/>
      <c r="Z465" s="130"/>
      <c r="AA465" s="130"/>
      <c r="AB465" s="130"/>
      <c r="AC465" s="142"/>
      <c r="AD465" s="130"/>
      <c r="AE465" s="130"/>
      <c r="AF465" s="130"/>
      <c r="AG465" s="130"/>
      <c r="AH465" s="130"/>
      <c r="AI465" s="130"/>
      <c r="AJ465" s="130"/>
      <c r="AK465" s="130"/>
      <c r="AL465" s="130"/>
      <c r="AM465" s="130"/>
      <c r="AN465" s="130"/>
      <c r="AO465" s="130"/>
      <c r="AP465" s="130"/>
      <c r="AQ465" s="130"/>
      <c r="AR465" s="130"/>
      <c r="AS465" s="130"/>
      <c r="AT465" s="130"/>
      <c r="AU465" s="130"/>
      <c r="AV465" s="130"/>
      <c r="AW465" s="130"/>
      <c r="AX465" s="130"/>
      <c r="AY465" s="130"/>
    </row>
    <row r="466" spans="1:51" x14ac:dyDescent="0.15">
      <c r="A466" s="131">
        <v>471</v>
      </c>
      <c r="B466" s="129" t="s">
        <v>1037</v>
      </c>
      <c r="C466" s="129" t="s">
        <v>1038</v>
      </c>
      <c r="D466" s="129" t="s">
        <v>9675</v>
      </c>
      <c r="E466" s="129" t="s">
        <v>10394</v>
      </c>
      <c r="F466" s="129" t="s">
        <v>11011</v>
      </c>
      <c r="G466" s="131" t="s">
        <v>173</v>
      </c>
      <c r="H466" s="129" t="s">
        <v>14454</v>
      </c>
      <c r="I466" s="129" t="s">
        <v>11410</v>
      </c>
      <c r="J466" s="129" t="s">
        <v>12361</v>
      </c>
      <c r="K466" s="129" t="s">
        <v>5220</v>
      </c>
      <c r="L466" s="131" t="str">
        <f t="shared" si="21"/>
        <v>松田　真治 (1)</v>
      </c>
      <c r="M466" s="131" t="str">
        <f t="shared" si="22"/>
        <v>02</v>
      </c>
      <c r="N466" s="131" t="str">
        <f t="shared" si="23"/>
        <v>Shinji MATSUDA (02)</v>
      </c>
      <c r="O466" s="217" t="s">
        <v>7318</v>
      </c>
      <c r="Y466" s="130"/>
      <c r="Z466" s="130"/>
      <c r="AA466" s="130"/>
      <c r="AB466" s="130"/>
      <c r="AC466" s="142"/>
      <c r="AD466" s="130"/>
      <c r="AE466" s="130"/>
      <c r="AF466" s="130"/>
      <c r="AG466" s="130"/>
      <c r="AH466" s="130"/>
      <c r="AI466" s="130"/>
      <c r="AJ466" s="130"/>
      <c r="AK466" s="130"/>
      <c r="AL466" s="130"/>
      <c r="AM466" s="130"/>
      <c r="AN466" s="130"/>
      <c r="AO466" s="130"/>
      <c r="AP466" s="130"/>
      <c r="AQ466" s="130"/>
      <c r="AR466" s="130"/>
      <c r="AS466" s="130"/>
      <c r="AT466" s="130"/>
      <c r="AU466" s="130"/>
      <c r="AV466" s="130"/>
      <c r="AW466" s="130"/>
      <c r="AX466" s="130"/>
      <c r="AY466" s="130"/>
    </row>
    <row r="467" spans="1:51" x14ac:dyDescent="0.15">
      <c r="A467" s="131">
        <v>472</v>
      </c>
      <c r="B467" s="129" t="s">
        <v>1037</v>
      </c>
      <c r="C467" s="129" t="s">
        <v>1038</v>
      </c>
      <c r="D467" s="129" t="s">
        <v>9676</v>
      </c>
      <c r="E467" s="129" t="s">
        <v>10395</v>
      </c>
      <c r="F467" s="129" t="s">
        <v>11043</v>
      </c>
      <c r="G467" s="131" t="s">
        <v>173</v>
      </c>
      <c r="H467" s="129" t="s">
        <v>14447</v>
      </c>
      <c r="I467" s="129" t="s">
        <v>11344</v>
      </c>
      <c r="J467" s="129" t="s">
        <v>4918</v>
      </c>
      <c r="K467" s="129" t="s">
        <v>5220</v>
      </c>
      <c r="L467" s="131" t="str">
        <f t="shared" si="21"/>
        <v>西尾　晃太 (1)</v>
      </c>
      <c r="M467" s="131" t="str">
        <f t="shared" si="22"/>
        <v>02</v>
      </c>
      <c r="N467" s="131" t="str">
        <f t="shared" si="23"/>
        <v>Kota NISHIO (02)</v>
      </c>
      <c r="O467" s="217" t="s">
        <v>7319</v>
      </c>
      <c r="Y467" s="130"/>
      <c r="Z467" s="130"/>
      <c r="AA467" s="130"/>
      <c r="AB467" s="130"/>
      <c r="AC467" s="142"/>
      <c r="AD467" s="130"/>
      <c r="AE467" s="130"/>
      <c r="AF467" s="130"/>
      <c r="AG467" s="130"/>
      <c r="AH467" s="130"/>
      <c r="AI467" s="130"/>
      <c r="AJ467" s="130"/>
      <c r="AK467" s="130"/>
      <c r="AL467" s="130"/>
      <c r="AM467" s="130"/>
      <c r="AN467" s="130"/>
      <c r="AO467" s="130"/>
      <c r="AP467" s="130"/>
      <c r="AQ467" s="130"/>
      <c r="AR467" s="130"/>
      <c r="AS467" s="130"/>
      <c r="AT467" s="130"/>
      <c r="AU467" s="130"/>
      <c r="AV467" s="130"/>
      <c r="AW467" s="130"/>
      <c r="AX467" s="130"/>
      <c r="AY467" s="130"/>
    </row>
    <row r="468" spans="1:51" x14ac:dyDescent="0.15">
      <c r="A468" s="131">
        <v>473</v>
      </c>
      <c r="B468" s="129" t="s">
        <v>1037</v>
      </c>
      <c r="C468" s="129" t="s">
        <v>1038</v>
      </c>
      <c r="D468" s="129" t="s">
        <v>9677</v>
      </c>
      <c r="E468" s="129" t="s">
        <v>10396</v>
      </c>
      <c r="F468" s="129" t="s">
        <v>11044</v>
      </c>
      <c r="G468" s="131" t="s">
        <v>173</v>
      </c>
      <c r="H468" s="129" t="s">
        <v>14468</v>
      </c>
      <c r="I468" s="129" t="s">
        <v>11515</v>
      </c>
      <c r="J468" s="129" t="s">
        <v>5066</v>
      </c>
      <c r="K468" s="129" t="s">
        <v>5220</v>
      </c>
      <c r="L468" s="131" t="str">
        <f t="shared" si="21"/>
        <v>別所　響 (1)</v>
      </c>
      <c r="M468" s="131" t="str">
        <f t="shared" si="22"/>
        <v>02</v>
      </c>
      <c r="N468" s="131" t="str">
        <f t="shared" si="23"/>
        <v>Hibiki BESSHO (02)</v>
      </c>
      <c r="O468" s="217" t="s">
        <v>7320</v>
      </c>
      <c r="Y468" s="130"/>
      <c r="Z468" s="130"/>
      <c r="AA468" s="130"/>
      <c r="AB468" s="130"/>
      <c r="AC468" s="142"/>
      <c r="AD468" s="130"/>
      <c r="AE468" s="130"/>
      <c r="AF468" s="130"/>
      <c r="AG468" s="130"/>
      <c r="AH468" s="130"/>
      <c r="AI468" s="130"/>
      <c r="AJ468" s="130"/>
      <c r="AK468" s="130"/>
      <c r="AL468" s="130"/>
      <c r="AM468" s="130"/>
      <c r="AN468" s="130"/>
      <c r="AO468" s="130"/>
      <c r="AP468" s="130"/>
      <c r="AQ468" s="130"/>
      <c r="AR468" s="130"/>
      <c r="AS468" s="130"/>
      <c r="AT468" s="130"/>
      <c r="AU468" s="130"/>
      <c r="AV468" s="130"/>
      <c r="AW468" s="130"/>
      <c r="AX468" s="130"/>
      <c r="AY468" s="130"/>
    </row>
    <row r="469" spans="1:51" x14ac:dyDescent="0.15">
      <c r="A469" s="131">
        <v>474</v>
      </c>
      <c r="B469" s="129" t="s">
        <v>1037</v>
      </c>
      <c r="C469" s="129" t="s">
        <v>1038</v>
      </c>
      <c r="D469" s="129" t="s">
        <v>9678</v>
      </c>
      <c r="E469" s="129" t="s">
        <v>10397</v>
      </c>
      <c r="F469" s="129" t="s">
        <v>11045</v>
      </c>
      <c r="G469" s="131" t="s">
        <v>173</v>
      </c>
      <c r="H469" s="129" t="s">
        <v>14447</v>
      </c>
      <c r="I469" s="129" t="s">
        <v>11516</v>
      </c>
      <c r="J469" s="129" t="s">
        <v>12362</v>
      </c>
      <c r="K469" s="129" t="s">
        <v>5220</v>
      </c>
      <c r="L469" s="131" t="str">
        <f t="shared" si="21"/>
        <v>森髙　颯治朗 (1)</v>
      </c>
      <c r="M469" s="131" t="str">
        <f t="shared" si="22"/>
        <v>03</v>
      </c>
      <c r="N469" s="131" t="str">
        <f t="shared" si="23"/>
        <v>Sojiro MORITAKA (03)</v>
      </c>
      <c r="O469" s="217" t="s">
        <v>7321</v>
      </c>
      <c r="Y469" s="130"/>
      <c r="Z469" s="130"/>
      <c r="AA469" s="130"/>
      <c r="AB469" s="130"/>
      <c r="AC469" s="142"/>
      <c r="AD469" s="130"/>
      <c r="AE469" s="130"/>
      <c r="AF469" s="130"/>
      <c r="AG469" s="130"/>
      <c r="AH469" s="130"/>
      <c r="AI469" s="130"/>
      <c r="AJ469" s="130"/>
      <c r="AK469" s="130"/>
      <c r="AL469" s="130"/>
      <c r="AM469" s="130"/>
      <c r="AN469" s="130"/>
      <c r="AO469" s="130"/>
      <c r="AP469" s="130"/>
      <c r="AQ469" s="130"/>
      <c r="AR469" s="130"/>
      <c r="AS469" s="130"/>
      <c r="AT469" s="130"/>
      <c r="AU469" s="130"/>
      <c r="AV469" s="130"/>
      <c r="AW469" s="130"/>
      <c r="AX469" s="130"/>
      <c r="AY469" s="130"/>
    </row>
    <row r="470" spans="1:51" x14ac:dyDescent="0.15">
      <c r="A470" s="131">
        <v>475</v>
      </c>
      <c r="B470" s="129" t="s">
        <v>1037</v>
      </c>
      <c r="C470" s="129" t="s">
        <v>1038</v>
      </c>
      <c r="D470" s="129" t="s">
        <v>9679</v>
      </c>
      <c r="E470" s="129" t="s">
        <v>10398</v>
      </c>
      <c r="F470" s="129" t="s">
        <v>11046</v>
      </c>
      <c r="G470" s="131" t="s">
        <v>173</v>
      </c>
      <c r="H470" s="129" t="s">
        <v>14466</v>
      </c>
      <c r="I470" s="129" t="s">
        <v>11517</v>
      </c>
      <c r="J470" s="129" t="s">
        <v>5114</v>
      </c>
      <c r="K470" s="129" t="s">
        <v>5220</v>
      </c>
      <c r="L470" s="131" t="str">
        <f t="shared" si="21"/>
        <v>琴寄　晴仁 (1)</v>
      </c>
      <c r="M470" s="131" t="str">
        <f t="shared" si="22"/>
        <v>02</v>
      </c>
      <c r="N470" s="131" t="str">
        <f t="shared" si="23"/>
        <v>Haruto KOTOYORI (02)</v>
      </c>
      <c r="O470" s="217" t="s">
        <v>7322</v>
      </c>
      <c r="Y470" s="130"/>
      <c r="Z470" s="130"/>
      <c r="AA470" s="130"/>
      <c r="AB470" s="130"/>
      <c r="AC470" s="142"/>
      <c r="AD470" s="130"/>
      <c r="AE470" s="130"/>
      <c r="AF470" s="130"/>
      <c r="AG470" s="130"/>
      <c r="AH470" s="130"/>
      <c r="AI470" s="130"/>
      <c r="AJ470" s="130"/>
      <c r="AK470" s="130"/>
      <c r="AL470" s="130"/>
      <c r="AM470" s="130"/>
      <c r="AN470" s="130"/>
      <c r="AO470" s="130"/>
      <c r="AP470" s="130"/>
      <c r="AQ470" s="130"/>
      <c r="AR470" s="130"/>
      <c r="AS470" s="130"/>
      <c r="AT470" s="130"/>
      <c r="AU470" s="130"/>
      <c r="AV470" s="130"/>
      <c r="AW470" s="130"/>
      <c r="AX470" s="130"/>
      <c r="AY470" s="130"/>
    </row>
    <row r="471" spans="1:51" x14ac:dyDescent="0.15">
      <c r="A471" s="131">
        <v>482</v>
      </c>
      <c r="B471" s="129" t="s">
        <v>1035</v>
      </c>
      <c r="C471" s="129" t="s">
        <v>1034</v>
      </c>
      <c r="D471" s="129" t="s">
        <v>1587</v>
      </c>
      <c r="E471" s="129" t="s">
        <v>1588</v>
      </c>
      <c r="F471" s="129" t="s">
        <v>3995</v>
      </c>
      <c r="G471" s="131" t="s">
        <v>146</v>
      </c>
      <c r="H471" s="129" t="s">
        <v>14466</v>
      </c>
      <c r="I471" s="129" t="s">
        <v>11518</v>
      </c>
      <c r="J471" s="129" t="s">
        <v>12363</v>
      </c>
      <c r="K471" s="129" t="s">
        <v>5220</v>
      </c>
      <c r="L471" s="131" t="str">
        <f t="shared" si="21"/>
        <v>若林　拓 (4)</v>
      </c>
      <c r="M471" s="131" t="str">
        <f t="shared" si="22"/>
        <v>99</v>
      </c>
      <c r="N471" s="131" t="str">
        <f t="shared" si="23"/>
        <v>Taku WAKABAYASHI (99)</v>
      </c>
      <c r="O471" s="217" t="s">
        <v>7323</v>
      </c>
      <c r="Y471" s="130"/>
      <c r="Z471" s="130"/>
      <c r="AA471" s="130"/>
      <c r="AB471" s="130"/>
      <c r="AC471" s="142"/>
      <c r="AD471" s="130"/>
      <c r="AE471" s="130"/>
      <c r="AF471" s="130"/>
      <c r="AG471" s="130"/>
      <c r="AH471" s="130"/>
      <c r="AI471" s="130"/>
      <c r="AJ471" s="130"/>
      <c r="AK471" s="130"/>
      <c r="AL471" s="130"/>
      <c r="AM471" s="130"/>
      <c r="AN471" s="130"/>
      <c r="AO471" s="130"/>
      <c r="AP471" s="130"/>
      <c r="AQ471" s="130"/>
      <c r="AR471" s="130"/>
      <c r="AS471" s="130"/>
      <c r="AT471" s="130"/>
      <c r="AU471" s="130"/>
      <c r="AV471" s="130"/>
      <c r="AW471" s="130"/>
      <c r="AX471" s="130"/>
      <c r="AY471" s="130"/>
    </row>
    <row r="472" spans="1:51" x14ac:dyDescent="0.15">
      <c r="A472" s="131">
        <v>483</v>
      </c>
      <c r="B472" s="129" t="s">
        <v>1035</v>
      </c>
      <c r="C472" s="129" t="s">
        <v>1034</v>
      </c>
      <c r="D472" s="129" t="s">
        <v>1589</v>
      </c>
      <c r="E472" s="129" t="s">
        <v>1590</v>
      </c>
      <c r="F472" s="129" t="s">
        <v>1591</v>
      </c>
      <c r="G472" s="131" t="s">
        <v>146</v>
      </c>
      <c r="H472" s="129" t="s">
        <v>11319</v>
      </c>
      <c r="I472" s="129" t="s">
        <v>6673</v>
      </c>
      <c r="J472" s="129" t="s">
        <v>4967</v>
      </c>
      <c r="K472" s="129" t="s">
        <v>5220</v>
      </c>
      <c r="L472" s="131" t="str">
        <f t="shared" si="21"/>
        <v>新井　貫太 (4)</v>
      </c>
      <c r="M472" s="131" t="str">
        <f t="shared" si="22"/>
        <v>00</v>
      </c>
      <c r="N472" s="131" t="str">
        <f t="shared" si="23"/>
        <v>Kanta ARAI (00)</v>
      </c>
      <c r="O472" s="217" t="s">
        <v>7324</v>
      </c>
      <c r="Y472" s="130"/>
      <c r="Z472" s="130"/>
      <c r="AA472" s="130"/>
      <c r="AB472" s="130"/>
      <c r="AC472" s="142"/>
      <c r="AD472" s="130"/>
      <c r="AE472" s="130"/>
      <c r="AF472" s="130"/>
      <c r="AG472" s="130"/>
      <c r="AH472" s="130"/>
      <c r="AI472" s="130"/>
      <c r="AJ472" s="130"/>
      <c r="AK472" s="130"/>
      <c r="AL472" s="130"/>
      <c r="AM472" s="130"/>
      <c r="AN472" s="130"/>
      <c r="AO472" s="130"/>
      <c r="AP472" s="130"/>
      <c r="AQ472" s="130"/>
      <c r="AR472" s="130"/>
      <c r="AS472" s="130"/>
      <c r="AT472" s="130"/>
      <c r="AU472" s="130"/>
      <c r="AV472" s="130"/>
      <c r="AW472" s="130"/>
      <c r="AX472" s="130"/>
      <c r="AY472" s="130"/>
    </row>
    <row r="473" spans="1:51" x14ac:dyDescent="0.15">
      <c r="A473" s="131">
        <v>484</v>
      </c>
      <c r="B473" s="129" t="s">
        <v>1035</v>
      </c>
      <c r="C473" s="129" t="s">
        <v>1034</v>
      </c>
      <c r="D473" s="129" t="s">
        <v>1592</v>
      </c>
      <c r="E473" s="129" t="s">
        <v>1593</v>
      </c>
      <c r="F473" s="129" t="s">
        <v>1832</v>
      </c>
      <c r="G473" s="131" t="s">
        <v>146</v>
      </c>
      <c r="H473" s="129" t="s">
        <v>11319</v>
      </c>
      <c r="I473" s="129" t="s">
        <v>11519</v>
      </c>
      <c r="J473" s="129" t="s">
        <v>5007</v>
      </c>
      <c r="K473" s="129" t="s">
        <v>5220</v>
      </c>
      <c r="L473" s="131" t="str">
        <f t="shared" si="21"/>
        <v>笹本　匠 (4)</v>
      </c>
      <c r="M473" s="131" t="str">
        <f t="shared" si="22"/>
        <v>99</v>
      </c>
      <c r="N473" s="131" t="str">
        <f t="shared" si="23"/>
        <v>Takumi SASAMOTO (99)</v>
      </c>
      <c r="O473" s="217" t="s">
        <v>7325</v>
      </c>
      <c r="Y473" s="130"/>
      <c r="Z473" s="130"/>
      <c r="AA473" s="130"/>
      <c r="AB473" s="130"/>
      <c r="AC473" s="142"/>
      <c r="AD473" s="130"/>
      <c r="AE473" s="130"/>
      <c r="AF473" s="130"/>
      <c r="AG473" s="130"/>
      <c r="AH473" s="130"/>
      <c r="AI473" s="130"/>
      <c r="AJ473" s="130"/>
      <c r="AK473" s="130"/>
      <c r="AL473" s="130"/>
      <c r="AM473" s="130"/>
      <c r="AN473" s="130"/>
      <c r="AO473" s="130"/>
      <c r="AP473" s="130"/>
      <c r="AQ473" s="130"/>
      <c r="AR473" s="130"/>
      <c r="AS473" s="130"/>
      <c r="AT473" s="130"/>
      <c r="AU473" s="130"/>
      <c r="AV473" s="130"/>
      <c r="AW473" s="130"/>
      <c r="AX473" s="130"/>
      <c r="AY473" s="130"/>
    </row>
    <row r="474" spans="1:51" x14ac:dyDescent="0.15">
      <c r="A474" s="131">
        <v>485</v>
      </c>
      <c r="B474" s="129" t="s">
        <v>1035</v>
      </c>
      <c r="C474" s="129" t="s">
        <v>1034</v>
      </c>
      <c r="D474" s="129" t="s">
        <v>1594</v>
      </c>
      <c r="E474" s="129" t="s">
        <v>1595</v>
      </c>
      <c r="F474" s="129" t="s">
        <v>3457</v>
      </c>
      <c r="G474" s="131" t="s">
        <v>146</v>
      </c>
      <c r="H474" s="129" t="s">
        <v>14456</v>
      </c>
      <c r="I474" s="129" t="s">
        <v>4798</v>
      </c>
      <c r="J474" s="129" t="s">
        <v>12364</v>
      </c>
      <c r="K474" s="129" t="s">
        <v>5220</v>
      </c>
      <c r="L474" s="131" t="str">
        <f t="shared" si="21"/>
        <v>尾田　一翔 (4)</v>
      </c>
      <c r="M474" s="131" t="str">
        <f t="shared" si="22"/>
        <v>99</v>
      </c>
      <c r="N474" s="131" t="str">
        <f t="shared" si="23"/>
        <v>Itto ODA (99)</v>
      </c>
      <c r="O474" s="217" t="s">
        <v>7326</v>
      </c>
      <c r="Y474" s="130"/>
      <c r="Z474" s="130"/>
      <c r="AA474" s="130"/>
      <c r="AB474" s="130"/>
      <c r="AC474" s="142"/>
      <c r="AD474" s="130"/>
      <c r="AE474" s="130"/>
      <c r="AF474" s="130"/>
      <c r="AG474" s="130"/>
      <c r="AH474" s="130"/>
      <c r="AI474" s="130"/>
      <c r="AJ474" s="130"/>
      <c r="AK474" s="130"/>
      <c r="AL474" s="130"/>
      <c r="AM474" s="130"/>
      <c r="AN474" s="130"/>
      <c r="AO474" s="130"/>
      <c r="AP474" s="130"/>
      <c r="AQ474" s="130"/>
      <c r="AR474" s="130"/>
      <c r="AS474" s="130"/>
      <c r="AT474" s="130"/>
      <c r="AU474" s="130"/>
      <c r="AV474" s="130"/>
      <c r="AW474" s="130"/>
      <c r="AX474" s="130"/>
      <c r="AY474" s="130"/>
    </row>
    <row r="475" spans="1:51" x14ac:dyDescent="0.15">
      <c r="A475" s="131">
        <v>486</v>
      </c>
      <c r="B475" s="129" t="s">
        <v>1035</v>
      </c>
      <c r="C475" s="129" t="s">
        <v>1034</v>
      </c>
      <c r="D475" s="129" t="s">
        <v>1596</v>
      </c>
      <c r="E475" s="129" t="s">
        <v>1597</v>
      </c>
      <c r="F475" s="129" t="s">
        <v>1598</v>
      </c>
      <c r="G475" s="131" t="s">
        <v>146</v>
      </c>
      <c r="H475" s="129" t="s">
        <v>14451</v>
      </c>
      <c r="I475" s="129" t="s">
        <v>11520</v>
      </c>
      <c r="J475" s="129" t="s">
        <v>12305</v>
      </c>
      <c r="K475" s="129" t="s">
        <v>5220</v>
      </c>
      <c r="L475" s="131" t="str">
        <f t="shared" si="21"/>
        <v>飯尾　心輝 (4)</v>
      </c>
      <c r="M475" s="131" t="str">
        <f t="shared" si="22"/>
        <v>00</v>
      </c>
      <c r="N475" s="131" t="str">
        <f t="shared" si="23"/>
        <v>Motoki IIO (00)</v>
      </c>
      <c r="O475" s="217" t="s">
        <v>7327</v>
      </c>
      <c r="Y475" s="130"/>
      <c r="Z475" s="130"/>
      <c r="AA475" s="130"/>
      <c r="AB475" s="130"/>
      <c r="AC475" s="142"/>
      <c r="AD475" s="130"/>
      <c r="AE475" s="130"/>
      <c r="AF475" s="130"/>
      <c r="AG475" s="130"/>
      <c r="AH475" s="130"/>
      <c r="AI475" s="130"/>
      <c r="AJ475" s="130"/>
      <c r="AK475" s="130"/>
      <c r="AL475" s="130"/>
      <c r="AM475" s="130"/>
      <c r="AN475" s="130"/>
      <c r="AO475" s="130"/>
      <c r="AP475" s="130"/>
      <c r="AQ475" s="130"/>
      <c r="AR475" s="130"/>
      <c r="AS475" s="130"/>
      <c r="AT475" s="130"/>
      <c r="AU475" s="130"/>
      <c r="AV475" s="130"/>
      <c r="AW475" s="130"/>
      <c r="AX475" s="130"/>
      <c r="AY475" s="130"/>
    </row>
    <row r="476" spans="1:51" x14ac:dyDescent="0.15">
      <c r="A476" s="131">
        <v>487</v>
      </c>
      <c r="B476" s="129" t="s">
        <v>1035</v>
      </c>
      <c r="C476" s="129" t="s">
        <v>1034</v>
      </c>
      <c r="D476" s="129" t="s">
        <v>1599</v>
      </c>
      <c r="E476" s="129" t="s">
        <v>1600</v>
      </c>
      <c r="F476" s="129" t="s">
        <v>2898</v>
      </c>
      <c r="G476" s="131" t="s">
        <v>146</v>
      </c>
      <c r="H476" s="129" t="s">
        <v>14451</v>
      </c>
      <c r="I476" s="129" t="s">
        <v>11521</v>
      </c>
      <c r="J476" s="129" t="s">
        <v>5085</v>
      </c>
      <c r="K476" s="129" t="s">
        <v>5220</v>
      </c>
      <c r="L476" s="131" t="str">
        <f t="shared" si="21"/>
        <v>武田　光平 (4)</v>
      </c>
      <c r="M476" s="131" t="str">
        <f t="shared" si="22"/>
        <v>99</v>
      </c>
      <c r="N476" s="131" t="str">
        <f t="shared" si="23"/>
        <v>Kohei TAKEDA (99)</v>
      </c>
      <c r="O476" s="217" t="s">
        <v>7328</v>
      </c>
      <c r="Y476" s="130"/>
      <c r="Z476" s="130"/>
      <c r="AA476" s="130"/>
      <c r="AB476" s="130"/>
      <c r="AC476" s="142"/>
      <c r="AD476" s="130"/>
      <c r="AE476" s="130"/>
      <c r="AF476" s="130"/>
      <c r="AG476" s="130"/>
      <c r="AH476" s="130"/>
      <c r="AI476" s="130"/>
      <c r="AJ476" s="130"/>
      <c r="AK476" s="130"/>
      <c r="AL476" s="130"/>
      <c r="AM476" s="130"/>
      <c r="AN476" s="130"/>
      <c r="AO476" s="130"/>
      <c r="AP476" s="130"/>
      <c r="AQ476" s="130"/>
      <c r="AR476" s="130"/>
      <c r="AS476" s="130"/>
      <c r="AT476" s="130"/>
      <c r="AU476" s="130"/>
      <c r="AV476" s="130"/>
      <c r="AW476" s="130"/>
      <c r="AX476" s="130"/>
      <c r="AY476" s="130"/>
    </row>
    <row r="477" spans="1:51" x14ac:dyDescent="0.15">
      <c r="A477" s="131">
        <v>488</v>
      </c>
      <c r="B477" s="129" t="s">
        <v>1035</v>
      </c>
      <c r="C477" s="129" t="s">
        <v>1034</v>
      </c>
      <c r="D477" s="129" t="s">
        <v>1601</v>
      </c>
      <c r="E477" s="129" t="s">
        <v>1602</v>
      </c>
      <c r="F477" s="129" t="s">
        <v>1158</v>
      </c>
      <c r="G477" s="131" t="s">
        <v>146</v>
      </c>
      <c r="H477" s="129" t="s">
        <v>11319</v>
      </c>
      <c r="I477" s="129" t="s">
        <v>5128</v>
      </c>
      <c r="J477" s="129" t="s">
        <v>12365</v>
      </c>
      <c r="K477" s="129" t="s">
        <v>5220</v>
      </c>
      <c r="L477" s="131" t="str">
        <f t="shared" si="21"/>
        <v>大野　志門 (4)</v>
      </c>
      <c r="M477" s="131" t="str">
        <f t="shared" si="22"/>
        <v>99</v>
      </c>
      <c r="N477" s="131" t="str">
        <f t="shared" si="23"/>
        <v>Shimon ONO (99)</v>
      </c>
      <c r="O477" s="217" t="s">
        <v>7329</v>
      </c>
      <c r="Y477" s="130"/>
      <c r="Z477" s="130"/>
      <c r="AA477" s="130"/>
      <c r="AB477" s="130"/>
      <c r="AC477" s="142"/>
      <c r="AD477" s="130"/>
      <c r="AE477" s="130"/>
      <c r="AF477" s="130"/>
      <c r="AG477" s="130"/>
      <c r="AH477" s="130"/>
      <c r="AI477" s="130"/>
      <c r="AJ477" s="130"/>
      <c r="AK477" s="130"/>
      <c r="AL477" s="130"/>
      <c r="AM477" s="130"/>
      <c r="AN477" s="130"/>
      <c r="AO477" s="130"/>
      <c r="AP477" s="130"/>
      <c r="AQ477" s="130"/>
      <c r="AR477" s="130"/>
      <c r="AS477" s="130"/>
      <c r="AT477" s="130"/>
      <c r="AU477" s="130"/>
      <c r="AV477" s="130"/>
      <c r="AW477" s="130"/>
      <c r="AX477" s="130"/>
      <c r="AY477" s="130"/>
    </row>
    <row r="478" spans="1:51" x14ac:dyDescent="0.15">
      <c r="A478" s="131">
        <v>489</v>
      </c>
      <c r="B478" s="129" t="s">
        <v>1035</v>
      </c>
      <c r="C478" s="129" t="s">
        <v>1034</v>
      </c>
      <c r="D478" s="129" t="s">
        <v>1603</v>
      </c>
      <c r="E478" s="129" t="s">
        <v>1604</v>
      </c>
      <c r="F478" s="129" t="s">
        <v>2853</v>
      </c>
      <c r="G478" s="131" t="s">
        <v>146</v>
      </c>
      <c r="H478" s="129" t="s">
        <v>14447</v>
      </c>
      <c r="I478" s="129" t="s">
        <v>11522</v>
      </c>
      <c r="J478" s="129" t="s">
        <v>4949</v>
      </c>
      <c r="K478" s="129" t="s">
        <v>5220</v>
      </c>
      <c r="L478" s="131" t="str">
        <f t="shared" si="21"/>
        <v>楠　勇人 (4)</v>
      </c>
      <c r="M478" s="131" t="str">
        <f t="shared" si="22"/>
        <v>99</v>
      </c>
      <c r="N478" s="131" t="str">
        <f t="shared" si="23"/>
        <v>Hayato KUSU (99)</v>
      </c>
      <c r="O478" s="217" t="s">
        <v>7330</v>
      </c>
      <c r="Y478" s="130"/>
      <c r="Z478" s="130"/>
      <c r="AA478" s="130"/>
      <c r="AB478" s="130"/>
      <c r="AC478" s="142"/>
      <c r="AD478" s="130"/>
      <c r="AE478" s="130"/>
      <c r="AF478" s="130"/>
      <c r="AG478" s="130"/>
      <c r="AH478" s="130"/>
      <c r="AI478" s="130"/>
      <c r="AJ478" s="130"/>
      <c r="AK478" s="130"/>
      <c r="AL478" s="130"/>
      <c r="AM478" s="130"/>
      <c r="AN478" s="130"/>
      <c r="AO478" s="130"/>
      <c r="AP478" s="130"/>
      <c r="AQ478" s="130"/>
      <c r="AR478" s="130"/>
      <c r="AS478" s="130"/>
      <c r="AT478" s="130"/>
      <c r="AU478" s="130"/>
      <c r="AV478" s="130"/>
      <c r="AW478" s="130"/>
      <c r="AX478" s="130"/>
      <c r="AY478" s="130"/>
    </row>
    <row r="479" spans="1:51" x14ac:dyDescent="0.15">
      <c r="A479" s="131">
        <v>490</v>
      </c>
      <c r="B479" s="129" t="s">
        <v>1035</v>
      </c>
      <c r="C479" s="129" t="s">
        <v>1034</v>
      </c>
      <c r="D479" s="129" t="s">
        <v>1605</v>
      </c>
      <c r="E479" s="129" t="s">
        <v>1606</v>
      </c>
      <c r="F479" s="129" t="s">
        <v>11047</v>
      </c>
      <c r="G479" s="131" t="s">
        <v>146</v>
      </c>
      <c r="H479" s="129" t="s">
        <v>14458</v>
      </c>
      <c r="I479" s="129" t="s">
        <v>11523</v>
      </c>
      <c r="J479" s="129" t="s">
        <v>5004</v>
      </c>
      <c r="K479" s="129" t="s">
        <v>5220</v>
      </c>
      <c r="L479" s="131" t="str">
        <f t="shared" si="21"/>
        <v>下浦　大輝 (4)</v>
      </c>
      <c r="M479" s="131" t="str">
        <f t="shared" si="22"/>
        <v>99</v>
      </c>
      <c r="N479" s="131" t="str">
        <f t="shared" si="23"/>
        <v>Hiroki SHIMOURA (99)</v>
      </c>
      <c r="O479" s="217" t="s">
        <v>7331</v>
      </c>
      <c r="Y479" s="130"/>
      <c r="Z479" s="130"/>
      <c r="AA479" s="130"/>
      <c r="AB479" s="130"/>
      <c r="AC479" s="142"/>
      <c r="AD479" s="130"/>
      <c r="AE479" s="130"/>
      <c r="AF479" s="130"/>
      <c r="AG479" s="130"/>
      <c r="AH479" s="130"/>
      <c r="AI479" s="130"/>
      <c r="AJ479" s="130"/>
      <c r="AK479" s="130"/>
      <c r="AL479" s="130"/>
      <c r="AM479" s="130"/>
      <c r="AN479" s="130"/>
      <c r="AO479" s="130"/>
      <c r="AP479" s="130"/>
      <c r="AQ479" s="130"/>
      <c r="AR479" s="130"/>
      <c r="AS479" s="130"/>
      <c r="AT479" s="130"/>
      <c r="AU479" s="130"/>
      <c r="AV479" s="130"/>
      <c r="AW479" s="130"/>
      <c r="AX479" s="130"/>
      <c r="AY479" s="130"/>
    </row>
    <row r="480" spans="1:51" x14ac:dyDescent="0.15">
      <c r="A480" s="131">
        <v>491</v>
      </c>
      <c r="B480" s="129" t="s">
        <v>1035</v>
      </c>
      <c r="C480" s="129" t="s">
        <v>1034</v>
      </c>
      <c r="D480" s="129" t="s">
        <v>1607</v>
      </c>
      <c r="E480" s="129" t="s">
        <v>1608</v>
      </c>
      <c r="F480" s="129" t="s">
        <v>3321</v>
      </c>
      <c r="G480" s="131" t="s">
        <v>146</v>
      </c>
      <c r="H480" s="129" t="s">
        <v>14465</v>
      </c>
      <c r="I480" s="129" t="s">
        <v>9466</v>
      </c>
      <c r="J480" s="129" t="s">
        <v>4870</v>
      </c>
      <c r="K480" s="129" t="s">
        <v>5220</v>
      </c>
      <c r="L480" s="131" t="str">
        <f t="shared" si="21"/>
        <v>平田　雄大 (4)</v>
      </c>
      <c r="M480" s="131" t="str">
        <f t="shared" si="22"/>
        <v>99</v>
      </c>
      <c r="N480" s="131" t="str">
        <f t="shared" si="23"/>
        <v>Yudai HIRATA (99)</v>
      </c>
      <c r="O480" s="217" t="s">
        <v>7332</v>
      </c>
      <c r="Y480" s="130"/>
      <c r="Z480" s="130"/>
      <c r="AA480" s="130"/>
      <c r="AB480" s="130"/>
      <c r="AC480" s="142"/>
      <c r="AD480" s="130"/>
      <c r="AE480" s="130"/>
      <c r="AF480" s="130"/>
      <c r="AG480" s="130"/>
      <c r="AH480" s="130"/>
      <c r="AI480" s="130"/>
      <c r="AJ480" s="130"/>
      <c r="AK480" s="130"/>
      <c r="AL480" s="130"/>
      <c r="AM480" s="130"/>
      <c r="AN480" s="130"/>
      <c r="AO480" s="130"/>
      <c r="AP480" s="130"/>
      <c r="AQ480" s="130"/>
      <c r="AR480" s="130"/>
      <c r="AS480" s="130"/>
      <c r="AT480" s="130"/>
      <c r="AU480" s="130"/>
      <c r="AV480" s="130"/>
      <c r="AW480" s="130"/>
      <c r="AX480" s="130"/>
      <c r="AY480" s="130"/>
    </row>
    <row r="481" spans="1:51" x14ac:dyDescent="0.15">
      <c r="A481" s="131">
        <v>492</v>
      </c>
      <c r="B481" s="129" t="s">
        <v>1035</v>
      </c>
      <c r="C481" s="129" t="s">
        <v>1034</v>
      </c>
      <c r="D481" s="129" t="s">
        <v>9680</v>
      </c>
      <c r="E481" s="129" t="s">
        <v>1609</v>
      </c>
      <c r="F481" s="129" t="s">
        <v>5267</v>
      </c>
      <c r="G481" s="131" t="s">
        <v>146</v>
      </c>
      <c r="H481" s="129" t="s">
        <v>14451</v>
      </c>
      <c r="I481" s="129" t="s">
        <v>4963</v>
      </c>
      <c r="J481" s="129" t="s">
        <v>12366</v>
      </c>
      <c r="K481" s="129" t="s">
        <v>5220</v>
      </c>
      <c r="L481" s="131" t="str">
        <f t="shared" si="21"/>
        <v>富士　克哉 (4)</v>
      </c>
      <c r="M481" s="131" t="str">
        <f t="shared" si="22"/>
        <v>99</v>
      </c>
      <c r="N481" s="131" t="str">
        <f t="shared" si="23"/>
        <v>Katsuya FUJI (99)</v>
      </c>
      <c r="O481" s="217" t="s">
        <v>7333</v>
      </c>
      <c r="Y481" s="130"/>
      <c r="Z481" s="130"/>
      <c r="AA481" s="130"/>
      <c r="AB481" s="130"/>
      <c r="AC481" s="142"/>
      <c r="AD481" s="130"/>
      <c r="AE481" s="130"/>
      <c r="AF481" s="130"/>
      <c r="AG481" s="130"/>
      <c r="AH481" s="130"/>
      <c r="AI481" s="130"/>
      <c r="AJ481" s="130"/>
      <c r="AK481" s="130"/>
      <c r="AL481" s="130"/>
      <c r="AM481" s="130"/>
      <c r="AN481" s="130"/>
      <c r="AO481" s="130"/>
      <c r="AP481" s="130"/>
      <c r="AQ481" s="130"/>
      <c r="AR481" s="130"/>
      <c r="AS481" s="130"/>
      <c r="AT481" s="130"/>
      <c r="AU481" s="130"/>
      <c r="AV481" s="130"/>
      <c r="AW481" s="130"/>
      <c r="AX481" s="130"/>
      <c r="AY481" s="130"/>
    </row>
    <row r="482" spans="1:51" x14ac:dyDescent="0.15">
      <c r="A482" s="131">
        <v>493</v>
      </c>
      <c r="B482" s="129" t="s">
        <v>1035</v>
      </c>
      <c r="C482" s="129" t="s">
        <v>1034</v>
      </c>
      <c r="D482" s="129" t="s">
        <v>1610</v>
      </c>
      <c r="E482" s="129" t="s">
        <v>1611</v>
      </c>
      <c r="F482" s="129" t="s">
        <v>11024</v>
      </c>
      <c r="G482" s="131" t="s">
        <v>164</v>
      </c>
      <c r="H482" s="129" t="s">
        <v>4793</v>
      </c>
      <c r="I482" s="129" t="s">
        <v>11524</v>
      </c>
      <c r="J482" s="129" t="s">
        <v>5032</v>
      </c>
      <c r="K482" s="129" t="s">
        <v>5220</v>
      </c>
      <c r="L482" s="131" t="str">
        <f t="shared" si="21"/>
        <v>片川　志遠 (3)</v>
      </c>
      <c r="M482" s="131" t="str">
        <f t="shared" si="22"/>
        <v>99</v>
      </c>
      <c r="N482" s="131" t="str">
        <f t="shared" si="23"/>
        <v>Shion KATAGAWA (99)</v>
      </c>
      <c r="O482" s="217" t="s">
        <v>7334</v>
      </c>
      <c r="Y482" s="130"/>
      <c r="Z482" s="130"/>
      <c r="AA482" s="130"/>
      <c r="AB482" s="130"/>
      <c r="AC482" s="142"/>
      <c r="AD482" s="130"/>
      <c r="AE482" s="130"/>
      <c r="AF482" s="130"/>
      <c r="AG482" s="130"/>
      <c r="AH482" s="130"/>
      <c r="AI482" s="130"/>
      <c r="AJ482" s="130"/>
      <c r="AK482" s="130"/>
      <c r="AL482" s="130"/>
      <c r="AM482" s="130"/>
      <c r="AN482" s="130"/>
      <c r="AO482" s="130"/>
      <c r="AP482" s="130"/>
      <c r="AQ482" s="130"/>
      <c r="AR482" s="130"/>
      <c r="AS482" s="130"/>
      <c r="AT482" s="130"/>
      <c r="AU482" s="130"/>
      <c r="AV482" s="130"/>
      <c r="AW482" s="130"/>
      <c r="AX482" s="130"/>
      <c r="AY482" s="130"/>
    </row>
    <row r="483" spans="1:51" x14ac:dyDescent="0.15">
      <c r="A483" s="131">
        <v>494</v>
      </c>
      <c r="B483" s="129" t="s">
        <v>1035</v>
      </c>
      <c r="C483" s="129" t="s">
        <v>1034</v>
      </c>
      <c r="D483" s="129" t="s">
        <v>1612</v>
      </c>
      <c r="E483" s="129" t="s">
        <v>1613</v>
      </c>
      <c r="F483" s="129" t="s">
        <v>2109</v>
      </c>
      <c r="G483" s="131" t="s">
        <v>146</v>
      </c>
      <c r="H483" s="129" t="s">
        <v>14468</v>
      </c>
      <c r="I483" s="129" t="s">
        <v>11453</v>
      </c>
      <c r="J483" s="129" t="s">
        <v>5192</v>
      </c>
      <c r="K483" s="129" t="s">
        <v>5220</v>
      </c>
      <c r="L483" s="131" t="str">
        <f t="shared" si="21"/>
        <v>田口　光樹 (4)</v>
      </c>
      <c r="M483" s="131" t="str">
        <f t="shared" si="22"/>
        <v>99</v>
      </c>
      <c r="N483" s="131" t="str">
        <f t="shared" si="23"/>
        <v>Koki TAGUCHI (99)</v>
      </c>
      <c r="O483" s="217" t="s">
        <v>7335</v>
      </c>
      <c r="Y483" s="130"/>
      <c r="Z483" s="130"/>
      <c r="AA483" s="130"/>
      <c r="AB483" s="130"/>
      <c r="AC483" s="142"/>
      <c r="AD483" s="130"/>
      <c r="AE483" s="130"/>
      <c r="AF483" s="130"/>
      <c r="AG483" s="130"/>
      <c r="AH483" s="130"/>
      <c r="AI483" s="130"/>
      <c r="AJ483" s="130"/>
      <c r="AK483" s="130"/>
      <c r="AL483" s="130"/>
      <c r="AM483" s="130"/>
      <c r="AN483" s="130"/>
      <c r="AO483" s="130"/>
      <c r="AP483" s="130"/>
      <c r="AQ483" s="130"/>
      <c r="AR483" s="130"/>
      <c r="AS483" s="130"/>
      <c r="AT483" s="130"/>
      <c r="AU483" s="130"/>
      <c r="AV483" s="130"/>
      <c r="AW483" s="130"/>
      <c r="AX483" s="130"/>
      <c r="AY483" s="130"/>
    </row>
    <row r="484" spans="1:51" x14ac:dyDescent="0.15">
      <c r="A484" s="131">
        <v>495</v>
      </c>
      <c r="B484" s="129" t="s">
        <v>1035</v>
      </c>
      <c r="C484" s="129" t="s">
        <v>1034</v>
      </c>
      <c r="D484" s="129" t="s">
        <v>1614</v>
      </c>
      <c r="E484" s="129" t="s">
        <v>1615</v>
      </c>
      <c r="F484" s="129" t="s">
        <v>6233</v>
      </c>
      <c r="G484" s="131" t="s">
        <v>146</v>
      </c>
      <c r="H484" s="129" t="s">
        <v>11319</v>
      </c>
      <c r="I484" s="129" t="s">
        <v>11503</v>
      </c>
      <c r="J484" s="129" t="s">
        <v>4954</v>
      </c>
      <c r="K484" s="129" t="s">
        <v>5220</v>
      </c>
      <c r="L484" s="131" t="str">
        <f t="shared" si="21"/>
        <v>高木　陽広 (4)</v>
      </c>
      <c r="M484" s="131" t="str">
        <f t="shared" si="22"/>
        <v>99</v>
      </c>
      <c r="N484" s="131" t="str">
        <f t="shared" si="23"/>
        <v>Akihiro TAKAGI (99)</v>
      </c>
      <c r="O484" s="217" t="s">
        <v>7336</v>
      </c>
      <c r="Y484" s="130"/>
      <c r="Z484" s="130"/>
      <c r="AA484" s="130"/>
      <c r="AB484" s="130"/>
      <c r="AC484" s="142"/>
      <c r="AD484" s="130"/>
      <c r="AE484" s="130"/>
      <c r="AF484" s="130"/>
      <c r="AG484" s="130"/>
      <c r="AH484" s="130"/>
      <c r="AI484" s="130"/>
      <c r="AJ484" s="130"/>
      <c r="AK484" s="130"/>
      <c r="AL484" s="130"/>
      <c r="AM484" s="130"/>
      <c r="AN484" s="130"/>
      <c r="AO484" s="130"/>
      <c r="AP484" s="130"/>
      <c r="AQ484" s="130"/>
      <c r="AR484" s="130"/>
      <c r="AS484" s="130"/>
      <c r="AT484" s="130"/>
      <c r="AU484" s="130"/>
      <c r="AV484" s="130"/>
      <c r="AW484" s="130"/>
      <c r="AX484" s="130"/>
      <c r="AY484" s="130"/>
    </row>
    <row r="485" spans="1:51" x14ac:dyDescent="0.15">
      <c r="A485" s="131">
        <v>496</v>
      </c>
      <c r="B485" s="129" t="s">
        <v>1035</v>
      </c>
      <c r="C485" s="129" t="s">
        <v>1034</v>
      </c>
      <c r="D485" s="129" t="s">
        <v>1616</v>
      </c>
      <c r="E485" s="129" t="s">
        <v>1617</v>
      </c>
      <c r="F485" s="129" t="s">
        <v>1856</v>
      </c>
      <c r="G485" s="131" t="s">
        <v>146</v>
      </c>
      <c r="H485" s="129" t="s">
        <v>11319</v>
      </c>
      <c r="I485" s="129" t="s">
        <v>11525</v>
      </c>
      <c r="J485" s="129" t="s">
        <v>4862</v>
      </c>
      <c r="K485" s="129" t="s">
        <v>5220</v>
      </c>
      <c r="L485" s="131" t="str">
        <f t="shared" si="21"/>
        <v>青木　光 (4)</v>
      </c>
      <c r="M485" s="131" t="str">
        <f t="shared" si="22"/>
        <v>99</v>
      </c>
      <c r="N485" s="131" t="str">
        <f t="shared" si="23"/>
        <v>Hikaru AOKI (99)</v>
      </c>
      <c r="O485" s="217" t="s">
        <v>7337</v>
      </c>
      <c r="Y485" s="130"/>
      <c r="Z485" s="130"/>
      <c r="AA485" s="130"/>
      <c r="AB485" s="130"/>
      <c r="AC485" s="142"/>
      <c r="AD485" s="130"/>
      <c r="AE485" s="130"/>
      <c r="AF485" s="130"/>
      <c r="AG485" s="130"/>
      <c r="AH485" s="130"/>
      <c r="AI485" s="130"/>
      <c r="AJ485" s="130"/>
      <c r="AK485" s="130"/>
      <c r="AL485" s="130"/>
      <c r="AM485" s="130"/>
      <c r="AN485" s="130"/>
      <c r="AO485" s="130"/>
      <c r="AP485" s="130"/>
      <c r="AQ485" s="130"/>
      <c r="AR485" s="130"/>
      <c r="AS485" s="130"/>
      <c r="AT485" s="130"/>
      <c r="AU485" s="130"/>
      <c r="AV485" s="130"/>
      <c r="AW485" s="130"/>
      <c r="AX485" s="130"/>
      <c r="AY485" s="130"/>
    </row>
    <row r="486" spans="1:51" x14ac:dyDescent="0.15">
      <c r="A486" s="131">
        <v>497</v>
      </c>
      <c r="B486" s="129" t="s">
        <v>1035</v>
      </c>
      <c r="C486" s="129" t="s">
        <v>1034</v>
      </c>
      <c r="D486" s="129" t="s">
        <v>1618</v>
      </c>
      <c r="E486" s="129" t="s">
        <v>1619</v>
      </c>
      <c r="F486" s="129" t="s">
        <v>3939</v>
      </c>
      <c r="G486" s="131" t="s">
        <v>146</v>
      </c>
      <c r="H486" s="129" t="s">
        <v>14454</v>
      </c>
      <c r="I486" s="129" t="s">
        <v>11452</v>
      </c>
      <c r="J486" s="129" t="s">
        <v>5059</v>
      </c>
      <c r="K486" s="129" t="s">
        <v>5220</v>
      </c>
      <c r="L486" s="131" t="str">
        <f t="shared" si="21"/>
        <v>安達　慧 (4)</v>
      </c>
      <c r="M486" s="131" t="str">
        <f t="shared" si="22"/>
        <v>99</v>
      </c>
      <c r="N486" s="131" t="str">
        <f t="shared" si="23"/>
        <v>Kei ADACHI (99)</v>
      </c>
      <c r="O486" s="217" t="s">
        <v>7338</v>
      </c>
      <c r="Y486" s="130"/>
      <c r="Z486" s="130"/>
      <c r="AA486" s="130"/>
      <c r="AB486" s="130"/>
      <c r="AC486" s="142"/>
      <c r="AD486" s="130"/>
      <c r="AE486" s="130"/>
      <c r="AF486" s="130"/>
      <c r="AG486" s="130"/>
      <c r="AH486" s="130"/>
      <c r="AI486" s="130"/>
      <c r="AJ486" s="130"/>
      <c r="AK486" s="130"/>
      <c r="AL486" s="130"/>
      <c r="AM486" s="130"/>
      <c r="AN486" s="130"/>
      <c r="AO486" s="130"/>
      <c r="AP486" s="130"/>
      <c r="AQ486" s="130"/>
      <c r="AR486" s="130"/>
      <c r="AS486" s="130"/>
      <c r="AT486" s="130"/>
      <c r="AU486" s="130"/>
      <c r="AV486" s="130"/>
      <c r="AW486" s="130"/>
      <c r="AX486" s="130"/>
      <c r="AY486" s="130"/>
    </row>
    <row r="487" spans="1:51" x14ac:dyDescent="0.15">
      <c r="A487" s="131">
        <v>498</v>
      </c>
      <c r="B487" s="129" t="s">
        <v>1035</v>
      </c>
      <c r="C487" s="129" t="s">
        <v>1034</v>
      </c>
      <c r="D487" s="129" t="s">
        <v>1620</v>
      </c>
      <c r="E487" s="129" t="s">
        <v>1621</v>
      </c>
      <c r="F487" s="129" t="s">
        <v>3305</v>
      </c>
      <c r="G487" s="131" t="s">
        <v>146</v>
      </c>
      <c r="H487" s="129" t="s">
        <v>11319</v>
      </c>
      <c r="I487" s="129" t="s">
        <v>11526</v>
      </c>
      <c r="J487" s="129" t="s">
        <v>5097</v>
      </c>
      <c r="K487" s="129" t="s">
        <v>5220</v>
      </c>
      <c r="L487" s="131" t="str">
        <f t="shared" si="21"/>
        <v>市川　大地 (4)</v>
      </c>
      <c r="M487" s="131" t="str">
        <f t="shared" si="22"/>
        <v>99</v>
      </c>
      <c r="N487" s="131" t="str">
        <f t="shared" si="23"/>
        <v>Daichi ICHIKAWA (99)</v>
      </c>
      <c r="O487" s="217" t="s">
        <v>7339</v>
      </c>
      <c r="Y487" s="130"/>
      <c r="Z487" s="130"/>
      <c r="AA487" s="130"/>
      <c r="AB487" s="130"/>
      <c r="AC487" s="142"/>
      <c r="AD487" s="130"/>
      <c r="AE487" s="130"/>
      <c r="AF487" s="130"/>
      <c r="AG487" s="130"/>
      <c r="AH487" s="130"/>
      <c r="AI487" s="130"/>
      <c r="AJ487" s="130"/>
      <c r="AK487" s="130"/>
      <c r="AL487" s="130"/>
      <c r="AM487" s="130"/>
      <c r="AN487" s="130"/>
      <c r="AO487" s="130"/>
      <c r="AP487" s="130"/>
      <c r="AQ487" s="130"/>
      <c r="AR487" s="130"/>
      <c r="AS487" s="130"/>
      <c r="AT487" s="130"/>
      <c r="AU487" s="130"/>
      <c r="AV487" s="130"/>
      <c r="AW487" s="130"/>
      <c r="AX487" s="130"/>
      <c r="AY487" s="130"/>
    </row>
    <row r="488" spans="1:51" x14ac:dyDescent="0.15">
      <c r="A488" s="131">
        <v>499</v>
      </c>
      <c r="B488" s="129" t="s">
        <v>1035</v>
      </c>
      <c r="C488" s="129" t="s">
        <v>1034</v>
      </c>
      <c r="D488" s="129" t="s">
        <v>1622</v>
      </c>
      <c r="E488" s="129" t="s">
        <v>1623</v>
      </c>
      <c r="F488" s="129" t="s">
        <v>1117</v>
      </c>
      <c r="G488" s="131" t="s">
        <v>146</v>
      </c>
      <c r="H488" s="129" t="s">
        <v>14466</v>
      </c>
      <c r="I488" s="129" t="s">
        <v>6703</v>
      </c>
      <c r="J488" s="129" t="s">
        <v>5070</v>
      </c>
      <c r="K488" s="129" t="s">
        <v>5220</v>
      </c>
      <c r="L488" s="131" t="str">
        <f t="shared" si="21"/>
        <v>伊吹　友樹 (4)</v>
      </c>
      <c r="M488" s="131" t="str">
        <f t="shared" si="22"/>
        <v>99</v>
      </c>
      <c r="N488" s="131" t="str">
        <f t="shared" si="23"/>
        <v>Tomoki IBUKI (99)</v>
      </c>
      <c r="O488" s="217" t="s">
        <v>7340</v>
      </c>
      <c r="Y488" s="130"/>
      <c r="Z488" s="130"/>
      <c r="AA488" s="130"/>
      <c r="AB488" s="130"/>
      <c r="AC488" s="142"/>
      <c r="AD488" s="130"/>
      <c r="AE488" s="130"/>
      <c r="AF488" s="130"/>
      <c r="AG488" s="130"/>
      <c r="AH488" s="130"/>
      <c r="AI488" s="130"/>
      <c r="AJ488" s="130"/>
      <c r="AK488" s="130"/>
      <c r="AL488" s="130"/>
      <c r="AM488" s="130"/>
      <c r="AN488" s="130"/>
      <c r="AO488" s="130"/>
      <c r="AP488" s="130"/>
      <c r="AQ488" s="130"/>
      <c r="AR488" s="130"/>
      <c r="AS488" s="130"/>
      <c r="AT488" s="130"/>
      <c r="AU488" s="130"/>
      <c r="AV488" s="130"/>
      <c r="AW488" s="130"/>
      <c r="AX488" s="130"/>
      <c r="AY488" s="130"/>
    </row>
    <row r="489" spans="1:51" x14ac:dyDescent="0.15">
      <c r="A489" s="131">
        <v>500</v>
      </c>
      <c r="B489" s="129" t="s">
        <v>1035</v>
      </c>
      <c r="C489" s="129" t="s">
        <v>1034</v>
      </c>
      <c r="D489" s="129" t="s">
        <v>1624</v>
      </c>
      <c r="E489" s="129" t="s">
        <v>1625</v>
      </c>
      <c r="F489" s="129" t="s">
        <v>3034</v>
      </c>
      <c r="G489" s="131" t="s">
        <v>146</v>
      </c>
      <c r="H489" s="129" t="s">
        <v>11319</v>
      </c>
      <c r="I489" s="129" t="s">
        <v>4865</v>
      </c>
      <c r="J489" s="129" t="s">
        <v>12367</v>
      </c>
      <c r="K489" s="129" t="s">
        <v>5220</v>
      </c>
      <c r="L489" s="131" t="str">
        <f t="shared" si="21"/>
        <v>田中　尊之 (4)</v>
      </c>
      <c r="M489" s="131" t="str">
        <f t="shared" si="22"/>
        <v>99</v>
      </c>
      <c r="N489" s="131" t="str">
        <f t="shared" si="23"/>
        <v>Takayuki TANAKA (99)</v>
      </c>
      <c r="O489" s="217" t="s">
        <v>7341</v>
      </c>
      <c r="Y489" s="130"/>
      <c r="Z489" s="130"/>
      <c r="AA489" s="130"/>
      <c r="AB489" s="130"/>
      <c r="AC489" s="142"/>
      <c r="AD489" s="130"/>
      <c r="AE489" s="130"/>
      <c r="AF489" s="130"/>
      <c r="AG489" s="130"/>
      <c r="AH489" s="130"/>
      <c r="AI489" s="130"/>
      <c r="AJ489" s="130"/>
      <c r="AK489" s="130"/>
      <c r="AL489" s="130"/>
      <c r="AM489" s="130"/>
      <c r="AN489" s="130"/>
      <c r="AO489" s="130"/>
      <c r="AP489" s="130"/>
      <c r="AQ489" s="130"/>
      <c r="AR489" s="130"/>
      <c r="AS489" s="130"/>
      <c r="AT489" s="130"/>
      <c r="AU489" s="130"/>
      <c r="AV489" s="130"/>
      <c r="AW489" s="130"/>
      <c r="AX489" s="130"/>
      <c r="AY489" s="130"/>
    </row>
    <row r="490" spans="1:51" x14ac:dyDescent="0.15">
      <c r="A490" s="131">
        <v>501</v>
      </c>
      <c r="B490" s="129" t="s">
        <v>1035</v>
      </c>
      <c r="C490" s="129" t="s">
        <v>1034</v>
      </c>
      <c r="D490" s="129" t="s">
        <v>1626</v>
      </c>
      <c r="E490" s="129" t="s">
        <v>1627</v>
      </c>
      <c r="F490" s="129" t="s">
        <v>11048</v>
      </c>
      <c r="G490" s="131" t="s">
        <v>146</v>
      </c>
      <c r="H490" s="129" t="s">
        <v>14447</v>
      </c>
      <c r="I490" s="129" t="s">
        <v>11527</v>
      </c>
      <c r="J490" s="129" t="s">
        <v>5112</v>
      </c>
      <c r="K490" s="129" t="s">
        <v>5220</v>
      </c>
      <c r="L490" s="131" t="str">
        <f t="shared" si="21"/>
        <v>寺口　寛人 (4)</v>
      </c>
      <c r="M490" s="131" t="str">
        <f t="shared" si="22"/>
        <v>98</v>
      </c>
      <c r="N490" s="131" t="str">
        <f t="shared" si="23"/>
        <v>Hiroto TERAGUCHI (98)</v>
      </c>
      <c r="O490" s="217" t="s">
        <v>7342</v>
      </c>
      <c r="Y490" s="130"/>
      <c r="Z490" s="130"/>
      <c r="AA490" s="130"/>
      <c r="AB490" s="130"/>
      <c r="AC490" s="142"/>
      <c r="AD490" s="130"/>
      <c r="AE490" s="130"/>
      <c r="AF490" s="130"/>
      <c r="AG490" s="130"/>
      <c r="AH490" s="130"/>
      <c r="AI490" s="130"/>
      <c r="AJ490" s="130"/>
      <c r="AK490" s="130"/>
      <c r="AL490" s="130"/>
      <c r="AM490" s="130"/>
      <c r="AN490" s="130"/>
      <c r="AO490" s="130"/>
      <c r="AP490" s="130"/>
      <c r="AQ490" s="130"/>
      <c r="AR490" s="130"/>
      <c r="AS490" s="130"/>
      <c r="AT490" s="130"/>
      <c r="AU490" s="130"/>
      <c r="AV490" s="130"/>
      <c r="AW490" s="130"/>
      <c r="AX490" s="130"/>
      <c r="AY490" s="130"/>
    </row>
    <row r="491" spans="1:51" x14ac:dyDescent="0.15">
      <c r="A491" s="131">
        <v>502</v>
      </c>
      <c r="B491" s="129" t="s">
        <v>1035</v>
      </c>
      <c r="C491" s="129" t="s">
        <v>1034</v>
      </c>
      <c r="D491" s="129" t="s">
        <v>1628</v>
      </c>
      <c r="E491" s="129" t="s">
        <v>1629</v>
      </c>
      <c r="F491" s="129" t="s">
        <v>3131</v>
      </c>
      <c r="G491" s="131" t="s">
        <v>146</v>
      </c>
      <c r="H491" s="129" t="s">
        <v>14446</v>
      </c>
      <c r="I491" s="129" t="s">
        <v>11528</v>
      </c>
      <c r="J491" s="129" t="s">
        <v>12249</v>
      </c>
      <c r="K491" s="129" t="s">
        <v>5220</v>
      </c>
      <c r="L491" s="131" t="str">
        <f t="shared" si="21"/>
        <v>豊島　優 (4)</v>
      </c>
      <c r="M491" s="131" t="str">
        <f t="shared" si="22"/>
        <v>99</v>
      </c>
      <c r="N491" s="131" t="str">
        <f t="shared" si="23"/>
        <v>Suguru TOYOSHIMA (99)</v>
      </c>
      <c r="O491" s="217" t="s">
        <v>7343</v>
      </c>
      <c r="Y491" s="130"/>
      <c r="Z491" s="130"/>
      <c r="AA491" s="130"/>
      <c r="AB491" s="130"/>
      <c r="AC491" s="142"/>
      <c r="AD491" s="130"/>
      <c r="AE491" s="130"/>
      <c r="AF491" s="130"/>
      <c r="AG491" s="130"/>
      <c r="AH491" s="130"/>
      <c r="AI491" s="130"/>
      <c r="AJ491" s="130"/>
      <c r="AK491" s="130"/>
      <c r="AL491" s="130"/>
      <c r="AM491" s="130"/>
      <c r="AN491" s="130"/>
      <c r="AO491" s="130"/>
      <c r="AP491" s="130"/>
      <c r="AQ491" s="130"/>
      <c r="AR491" s="130"/>
      <c r="AS491" s="130"/>
      <c r="AT491" s="130"/>
      <c r="AU491" s="130"/>
      <c r="AV491" s="130"/>
      <c r="AW491" s="130"/>
      <c r="AX491" s="130"/>
      <c r="AY491" s="130"/>
    </row>
    <row r="492" spans="1:51" x14ac:dyDescent="0.15">
      <c r="A492" s="131">
        <v>503</v>
      </c>
      <c r="B492" s="129" t="s">
        <v>1035</v>
      </c>
      <c r="C492" s="129" t="s">
        <v>1034</v>
      </c>
      <c r="D492" s="129" t="s">
        <v>1630</v>
      </c>
      <c r="E492" s="129" t="s">
        <v>1631</v>
      </c>
      <c r="F492" s="129" t="s">
        <v>2133</v>
      </c>
      <c r="G492" s="131" t="s">
        <v>146</v>
      </c>
      <c r="H492" s="129" t="s">
        <v>14466</v>
      </c>
      <c r="I492" s="129" t="s">
        <v>11529</v>
      </c>
      <c r="J492" s="129" t="s">
        <v>12273</v>
      </c>
      <c r="K492" s="129" t="s">
        <v>5220</v>
      </c>
      <c r="L492" s="131" t="str">
        <f t="shared" si="21"/>
        <v>土手　幸星 (4)</v>
      </c>
      <c r="M492" s="131" t="str">
        <f t="shared" si="22"/>
        <v>99</v>
      </c>
      <c r="N492" s="131" t="str">
        <f t="shared" si="23"/>
        <v>Kosei DOTE (99)</v>
      </c>
      <c r="O492" s="217" t="s">
        <v>7344</v>
      </c>
      <c r="Y492" s="130"/>
      <c r="Z492" s="130"/>
      <c r="AA492" s="130"/>
      <c r="AB492" s="130"/>
      <c r="AC492" s="142"/>
      <c r="AD492" s="130"/>
      <c r="AE492" s="130"/>
      <c r="AF492" s="130"/>
      <c r="AG492" s="130"/>
      <c r="AH492" s="130"/>
      <c r="AI492" s="130"/>
      <c r="AJ492" s="130"/>
      <c r="AK492" s="130"/>
      <c r="AL492" s="130"/>
      <c r="AM492" s="130"/>
      <c r="AN492" s="130"/>
      <c r="AO492" s="130"/>
      <c r="AP492" s="130"/>
      <c r="AQ492" s="130"/>
      <c r="AR492" s="130"/>
      <c r="AS492" s="130"/>
      <c r="AT492" s="130"/>
      <c r="AU492" s="130"/>
      <c r="AV492" s="130"/>
      <c r="AW492" s="130"/>
      <c r="AX492" s="130"/>
      <c r="AY492" s="130"/>
    </row>
    <row r="493" spans="1:51" x14ac:dyDescent="0.15">
      <c r="A493" s="131">
        <v>504</v>
      </c>
      <c r="B493" s="129" t="s">
        <v>1035</v>
      </c>
      <c r="C493" s="129" t="s">
        <v>1034</v>
      </c>
      <c r="D493" s="129" t="s">
        <v>1632</v>
      </c>
      <c r="E493" s="129" t="s">
        <v>1633</v>
      </c>
      <c r="F493" s="129" t="s">
        <v>3352</v>
      </c>
      <c r="G493" s="131" t="s">
        <v>146</v>
      </c>
      <c r="H493" s="129" t="s">
        <v>14467</v>
      </c>
      <c r="I493" s="129" t="s">
        <v>11530</v>
      </c>
      <c r="J493" s="129" t="s">
        <v>4879</v>
      </c>
      <c r="K493" s="129" t="s">
        <v>5220</v>
      </c>
      <c r="L493" s="131" t="str">
        <f t="shared" si="21"/>
        <v>仲宗根　一樹 (4)</v>
      </c>
      <c r="M493" s="131" t="str">
        <f t="shared" si="22"/>
        <v>99</v>
      </c>
      <c r="N493" s="131" t="str">
        <f t="shared" si="23"/>
        <v>Kazuki NAKASONE (99)</v>
      </c>
      <c r="O493" s="217" t="s">
        <v>7345</v>
      </c>
      <c r="Y493" s="130"/>
      <c r="Z493" s="130"/>
      <c r="AA493" s="130"/>
      <c r="AB493" s="130"/>
      <c r="AC493" s="142"/>
      <c r="AD493" s="130"/>
      <c r="AE493" s="130"/>
      <c r="AF493" s="130"/>
      <c r="AG493" s="130"/>
      <c r="AH493" s="130"/>
      <c r="AI493" s="130"/>
      <c r="AJ493" s="130"/>
      <c r="AK493" s="130"/>
      <c r="AL493" s="130"/>
      <c r="AM493" s="130"/>
      <c r="AN493" s="130"/>
      <c r="AO493" s="130"/>
      <c r="AP493" s="130"/>
      <c r="AQ493" s="130"/>
      <c r="AR493" s="130"/>
      <c r="AS493" s="130"/>
      <c r="AT493" s="130"/>
      <c r="AU493" s="130"/>
      <c r="AV493" s="130"/>
      <c r="AW493" s="130"/>
      <c r="AX493" s="130"/>
      <c r="AY493" s="130"/>
    </row>
    <row r="494" spans="1:51" x14ac:dyDescent="0.15">
      <c r="A494" s="131">
        <v>505</v>
      </c>
      <c r="B494" s="129" t="s">
        <v>1035</v>
      </c>
      <c r="C494" s="129" t="s">
        <v>1034</v>
      </c>
      <c r="D494" s="129" t="s">
        <v>1634</v>
      </c>
      <c r="E494" s="129" t="s">
        <v>1635</v>
      </c>
      <c r="F494" s="129" t="s">
        <v>1793</v>
      </c>
      <c r="G494" s="131" t="s">
        <v>146</v>
      </c>
      <c r="H494" s="129" t="s">
        <v>11319</v>
      </c>
      <c r="I494" s="129" t="s">
        <v>11531</v>
      </c>
      <c r="J494" s="129" t="s">
        <v>12368</v>
      </c>
      <c r="K494" s="129" t="s">
        <v>5220</v>
      </c>
      <c r="L494" s="131" t="str">
        <f t="shared" si="21"/>
        <v>平下　翔一 (4)</v>
      </c>
      <c r="M494" s="131" t="str">
        <f t="shared" si="22"/>
        <v>99</v>
      </c>
      <c r="N494" s="131" t="str">
        <f t="shared" si="23"/>
        <v>Shoichi HIRASHITA (99)</v>
      </c>
      <c r="O494" s="217" t="s">
        <v>7346</v>
      </c>
      <c r="Y494" s="130"/>
      <c r="Z494" s="130"/>
      <c r="AA494" s="130"/>
      <c r="AB494" s="130"/>
      <c r="AC494" s="142"/>
      <c r="AD494" s="130"/>
      <c r="AE494" s="130"/>
      <c r="AF494" s="130"/>
      <c r="AG494" s="130"/>
      <c r="AH494" s="130"/>
      <c r="AI494" s="130"/>
      <c r="AJ494" s="130"/>
      <c r="AK494" s="130"/>
      <c r="AL494" s="130"/>
      <c r="AM494" s="130"/>
      <c r="AN494" s="130"/>
      <c r="AO494" s="130"/>
      <c r="AP494" s="130"/>
      <c r="AQ494" s="130"/>
      <c r="AR494" s="130"/>
      <c r="AS494" s="130"/>
      <c r="AT494" s="130"/>
      <c r="AU494" s="130"/>
      <c r="AV494" s="130"/>
      <c r="AW494" s="130"/>
      <c r="AX494" s="130"/>
      <c r="AY494" s="130"/>
    </row>
    <row r="495" spans="1:51" x14ac:dyDescent="0.15">
      <c r="A495" s="131">
        <v>506</v>
      </c>
      <c r="B495" s="129" t="s">
        <v>1035</v>
      </c>
      <c r="C495" s="129" t="s">
        <v>1034</v>
      </c>
      <c r="D495" s="129" t="s">
        <v>1636</v>
      </c>
      <c r="E495" s="129" t="s">
        <v>1637</v>
      </c>
      <c r="F495" s="129" t="s">
        <v>11024</v>
      </c>
      <c r="G495" s="131" t="s">
        <v>146</v>
      </c>
      <c r="H495" s="129" t="s">
        <v>11319</v>
      </c>
      <c r="I495" s="129" t="s">
        <v>6743</v>
      </c>
      <c r="J495" s="129" t="s">
        <v>12369</v>
      </c>
      <c r="K495" s="129" t="s">
        <v>5220</v>
      </c>
      <c r="L495" s="131" t="str">
        <f t="shared" si="21"/>
        <v>片山　朔 (4)</v>
      </c>
      <c r="M495" s="131" t="str">
        <f t="shared" si="22"/>
        <v>99</v>
      </c>
      <c r="N495" s="131" t="str">
        <f t="shared" si="23"/>
        <v>Hajime KATAYAMA (99)</v>
      </c>
      <c r="O495" s="217" t="s">
        <v>7347</v>
      </c>
      <c r="Y495" s="130"/>
      <c r="Z495" s="130"/>
      <c r="AA495" s="130"/>
      <c r="AB495" s="130"/>
      <c r="AC495" s="142"/>
      <c r="AD495" s="130"/>
      <c r="AE495" s="130"/>
      <c r="AF495" s="130"/>
      <c r="AG495" s="130"/>
      <c r="AH495" s="130"/>
      <c r="AI495" s="130"/>
      <c r="AJ495" s="130"/>
      <c r="AK495" s="130"/>
      <c r="AL495" s="130"/>
      <c r="AM495" s="130"/>
      <c r="AN495" s="130"/>
      <c r="AO495" s="130"/>
      <c r="AP495" s="130"/>
      <c r="AQ495" s="130"/>
      <c r="AR495" s="130"/>
      <c r="AS495" s="130"/>
      <c r="AT495" s="130"/>
      <c r="AU495" s="130"/>
      <c r="AV495" s="130"/>
      <c r="AW495" s="130"/>
      <c r="AX495" s="130"/>
      <c r="AY495" s="130"/>
    </row>
    <row r="496" spans="1:51" x14ac:dyDescent="0.15">
      <c r="A496" s="131">
        <v>507</v>
      </c>
      <c r="B496" s="129" t="s">
        <v>1035</v>
      </c>
      <c r="C496" s="129" t="s">
        <v>1034</v>
      </c>
      <c r="D496" s="129" t="s">
        <v>1638</v>
      </c>
      <c r="E496" s="129" t="s">
        <v>1639</v>
      </c>
      <c r="F496" s="129" t="s">
        <v>3229</v>
      </c>
      <c r="G496" s="131" t="s">
        <v>146</v>
      </c>
      <c r="H496" s="129" t="s">
        <v>11319</v>
      </c>
      <c r="I496" s="129" t="s">
        <v>11532</v>
      </c>
      <c r="J496" s="129" t="s">
        <v>5124</v>
      </c>
      <c r="K496" s="129" t="s">
        <v>5220</v>
      </c>
      <c r="L496" s="131" t="str">
        <f t="shared" si="21"/>
        <v>古川　樹 (4)</v>
      </c>
      <c r="M496" s="131" t="str">
        <f t="shared" si="22"/>
        <v>99</v>
      </c>
      <c r="N496" s="131" t="str">
        <f t="shared" si="23"/>
        <v>Tatsuki FURUKAWA (99)</v>
      </c>
      <c r="O496" s="217" t="s">
        <v>7348</v>
      </c>
      <c r="Y496" s="130"/>
      <c r="Z496" s="130"/>
      <c r="AA496" s="130"/>
      <c r="AB496" s="130"/>
      <c r="AC496" s="142"/>
      <c r="AD496" s="130"/>
      <c r="AE496" s="130"/>
      <c r="AF496" s="130"/>
      <c r="AG496" s="130"/>
      <c r="AH496" s="130"/>
      <c r="AI496" s="130"/>
      <c r="AJ496" s="130"/>
      <c r="AK496" s="130"/>
      <c r="AL496" s="130"/>
      <c r="AM496" s="130"/>
      <c r="AN496" s="130"/>
      <c r="AO496" s="130"/>
      <c r="AP496" s="130"/>
      <c r="AQ496" s="130"/>
      <c r="AR496" s="130"/>
      <c r="AS496" s="130"/>
      <c r="AT496" s="130"/>
      <c r="AU496" s="130"/>
      <c r="AV496" s="130"/>
      <c r="AW496" s="130"/>
      <c r="AX496" s="130"/>
      <c r="AY496" s="130"/>
    </row>
    <row r="497" spans="1:51" x14ac:dyDescent="0.15">
      <c r="A497" s="131">
        <v>508</v>
      </c>
      <c r="B497" s="129" t="s">
        <v>1035</v>
      </c>
      <c r="C497" s="129" t="s">
        <v>1034</v>
      </c>
      <c r="D497" s="129" t="s">
        <v>1640</v>
      </c>
      <c r="E497" s="129" t="s">
        <v>1641</v>
      </c>
      <c r="F497" s="129" t="s">
        <v>2876</v>
      </c>
      <c r="G497" s="131" t="s">
        <v>146</v>
      </c>
      <c r="H497" s="129" t="s">
        <v>14447</v>
      </c>
      <c r="I497" s="129" t="s">
        <v>5161</v>
      </c>
      <c r="J497" s="129" t="s">
        <v>5146</v>
      </c>
      <c r="K497" s="129" t="s">
        <v>5220</v>
      </c>
      <c r="L497" s="131" t="str">
        <f t="shared" si="21"/>
        <v>松下　楓斗 (4)</v>
      </c>
      <c r="M497" s="131" t="str">
        <f t="shared" si="22"/>
        <v>99</v>
      </c>
      <c r="N497" s="131" t="str">
        <f t="shared" si="23"/>
        <v>Futo MATSUSHITA (99)</v>
      </c>
      <c r="O497" s="217" t="s">
        <v>7349</v>
      </c>
      <c r="Y497" s="130"/>
      <c r="Z497" s="130"/>
      <c r="AA497" s="130"/>
      <c r="AB497" s="130"/>
      <c r="AC497" s="142"/>
      <c r="AD497" s="130"/>
      <c r="AE497" s="130"/>
      <c r="AF497" s="130"/>
      <c r="AG497" s="130"/>
      <c r="AH497" s="130"/>
      <c r="AI497" s="130"/>
      <c r="AJ497" s="130"/>
      <c r="AK497" s="130"/>
      <c r="AL497" s="130"/>
      <c r="AM497" s="130"/>
      <c r="AN497" s="130"/>
      <c r="AO497" s="130"/>
      <c r="AP497" s="130"/>
      <c r="AQ497" s="130"/>
      <c r="AR497" s="130"/>
      <c r="AS497" s="130"/>
      <c r="AT497" s="130"/>
      <c r="AU497" s="130"/>
      <c r="AV497" s="130"/>
      <c r="AW497" s="130"/>
      <c r="AX497" s="130"/>
      <c r="AY497" s="130"/>
    </row>
    <row r="498" spans="1:51" x14ac:dyDescent="0.15">
      <c r="A498" s="131">
        <v>509</v>
      </c>
      <c r="B498" s="129" t="s">
        <v>1035</v>
      </c>
      <c r="C498" s="129" t="s">
        <v>1034</v>
      </c>
      <c r="D498" s="129" t="s">
        <v>1642</v>
      </c>
      <c r="E498" s="129" t="s">
        <v>1643</v>
      </c>
      <c r="F498" s="129" t="s">
        <v>3478</v>
      </c>
      <c r="G498" s="131" t="s">
        <v>146</v>
      </c>
      <c r="H498" s="129" t="s">
        <v>14446</v>
      </c>
      <c r="I498" s="129" t="s">
        <v>5154</v>
      </c>
      <c r="J498" s="129" t="s">
        <v>12265</v>
      </c>
      <c r="K498" s="129" t="s">
        <v>5220</v>
      </c>
      <c r="L498" s="131" t="str">
        <f t="shared" si="21"/>
        <v>水野　憲志郎 (4)</v>
      </c>
      <c r="M498" s="131" t="str">
        <f t="shared" si="22"/>
        <v>99</v>
      </c>
      <c r="N498" s="131" t="str">
        <f t="shared" si="23"/>
        <v>Kenshiro MIZUNO (99)</v>
      </c>
      <c r="O498" s="217" t="s">
        <v>7350</v>
      </c>
      <c r="Y498" s="130"/>
      <c r="Z498" s="130"/>
      <c r="AA498" s="130"/>
      <c r="AB498" s="130"/>
      <c r="AC498" s="142"/>
      <c r="AD498" s="130"/>
      <c r="AE498" s="130"/>
      <c r="AF498" s="130"/>
      <c r="AG498" s="130"/>
      <c r="AH498" s="130"/>
      <c r="AI498" s="130"/>
      <c r="AJ498" s="130"/>
      <c r="AK498" s="130"/>
      <c r="AL498" s="130"/>
      <c r="AM498" s="130"/>
      <c r="AN498" s="130"/>
      <c r="AO498" s="130"/>
      <c r="AP498" s="130"/>
      <c r="AQ498" s="130"/>
      <c r="AR498" s="130"/>
      <c r="AS498" s="130"/>
      <c r="AT498" s="130"/>
      <c r="AU498" s="130"/>
      <c r="AV498" s="130"/>
      <c r="AW498" s="130"/>
      <c r="AX498" s="130"/>
      <c r="AY498" s="130"/>
    </row>
    <row r="499" spans="1:51" x14ac:dyDescent="0.15">
      <c r="A499" s="131">
        <v>510</v>
      </c>
      <c r="B499" s="129" t="s">
        <v>1035</v>
      </c>
      <c r="C499" s="129" t="s">
        <v>1034</v>
      </c>
      <c r="D499" s="129" t="s">
        <v>1644</v>
      </c>
      <c r="E499" s="129" t="s">
        <v>1645</v>
      </c>
      <c r="F499" s="129" t="s">
        <v>1828</v>
      </c>
      <c r="G499" s="131" t="s">
        <v>146</v>
      </c>
      <c r="H499" s="129" t="s">
        <v>14467</v>
      </c>
      <c r="I499" s="129" t="s">
        <v>6762</v>
      </c>
      <c r="J499" s="129" t="s">
        <v>4946</v>
      </c>
      <c r="K499" s="129" t="s">
        <v>5220</v>
      </c>
      <c r="L499" s="131" t="str">
        <f t="shared" si="21"/>
        <v>宮本　拓弥 (4)</v>
      </c>
      <c r="M499" s="131" t="str">
        <f t="shared" si="22"/>
        <v>99</v>
      </c>
      <c r="N499" s="131" t="str">
        <f t="shared" si="23"/>
        <v>Takuya MIYAMOTO (99)</v>
      </c>
      <c r="O499" s="217" t="s">
        <v>7351</v>
      </c>
      <c r="Y499" s="130"/>
      <c r="Z499" s="130"/>
      <c r="AA499" s="130"/>
      <c r="AB499" s="130"/>
      <c r="AC499" s="142"/>
      <c r="AD499" s="130"/>
      <c r="AE499" s="130"/>
      <c r="AF499" s="130"/>
      <c r="AG499" s="130"/>
      <c r="AH499" s="130"/>
      <c r="AI499" s="130"/>
      <c r="AJ499" s="130"/>
      <c r="AK499" s="130"/>
      <c r="AL499" s="130"/>
      <c r="AM499" s="130"/>
      <c r="AN499" s="130"/>
      <c r="AO499" s="130"/>
      <c r="AP499" s="130"/>
      <c r="AQ499" s="130"/>
      <c r="AR499" s="130"/>
      <c r="AS499" s="130"/>
      <c r="AT499" s="130"/>
      <c r="AU499" s="130"/>
      <c r="AV499" s="130"/>
      <c r="AW499" s="130"/>
      <c r="AX499" s="130"/>
      <c r="AY499" s="130"/>
    </row>
    <row r="500" spans="1:51" x14ac:dyDescent="0.15">
      <c r="A500" s="131">
        <v>511</v>
      </c>
      <c r="B500" s="129" t="s">
        <v>1035</v>
      </c>
      <c r="C500" s="129" t="s">
        <v>1034</v>
      </c>
      <c r="D500" s="129" t="s">
        <v>1646</v>
      </c>
      <c r="E500" s="129" t="s">
        <v>1647</v>
      </c>
      <c r="F500" s="129" t="s">
        <v>3305</v>
      </c>
      <c r="G500" s="131" t="s">
        <v>146</v>
      </c>
      <c r="H500" s="129" t="s">
        <v>14474</v>
      </c>
      <c r="I500" s="129" t="s">
        <v>11533</v>
      </c>
      <c r="J500" s="129" t="s">
        <v>4879</v>
      </c>
      <c r="K500" s="129" t="s">
        <v>5220</v>
      </c>
      <c r="L500" s="131" t="str">
        <f t="shared" si="21"/>
        <v>森西　一希 (4)</v>
      </c>
      <c r="M500" s="131" t="str">
        <f t="shared" si="22"/>
        <v>99</v>
      </c>
      <c r="N500" s="131" t="str">
        <f t="shared" si="23"/>
        <v>Kazuki MORINISHI (99)</v>
      </c>
      <c r="O500" s="217" t="s">
        <v>7352</v>
      </c>
      <c r="Y500" s="130"/>
      <c r="Z500" s="130"/>
      <c r="AA500" s="130"/>
      <c r="AB500" s="130"/>
      <c r="AC500" s="142"/>
      <c r="AD500" s="130"/>
      <c r="AE500" s="130"/>
      <c r="AF500" s="130"/>
      <c r="AG500" s="130"/>
      <c r="AH500" s="130"/>
      <c r="AI500" s="130"/>
      <c r="AJ500" s="130"/>
      <c r="AK500" s="130"/>
      <c r="AL500" s="130"/>
      <c r="AM500" s="130"/>
      <c r="AN500" s="130"/>
      <c r="AO500" s="130"/>
      <c r="AP500" s="130"/>
      <c r="AQ500" s="130"/>
      <c r="AR500" s="130"/>
      <c r="AS500" s="130"/>
      <c r="AT500" s="130"/>
      <c r="AU500" s="130"/>
      <c r="AV500" s="130"/>
      <c r="AW500" s="130"/>
      <c r="AX500" s="130"/>
      <c r="AY500" s="130"/>
    </row>
    <row r="501" spans="1:51" x14ac:dyDescent="0.15">
      <c r="A501" s="131">
        <v>512</v>
      </c>
      <c r="B501" s="129" t="s">
        <v>1035</v>
      </c>
      <c r="C501" s="129" t="s">
        <v>1034</v>
      </c>
      <c r="D501" s="129" t="s">
        <v>1648</v>
      </c>
      <c r="E501" s="129" t="s">
        <v>1649</v>
      </c>
      <c r="F501" s="129" t="s">
        <v>6233</v>
      </c>
      <c r="G501" s="131" t="s">
        <v>146</v>
      </c>
      <c r="H501" s="129" t="s">
        <v>11319</v>
      </c>
      <c r="I501" s="129" t="s">
        <v>11534</v>
      </c>
      <c r="J501" s="129" t="s">
        <v>4985</v>
      </c>
      <c r="K501" s="129" t="s">
        <v>5220</v>
      </c>
      <c r="L501" s="131" t="str">
        <f t="shared" si="21"/>
        <v>山内　樹 (4)</v>
      </c>
      <c r="M501" s="131" t="str">
        <f t="shared" si="22"/>
        <v>99</v>
      </c>
      <c r="N501" s="131" t="str">
        <f t="shared" si="23"/>
        <v>Itsuki YAMAUCHI (99)</v>
      </c>
      <c r="O501" s="217" t="s">
        <v>7353</v>
      </c>
      <c r="Y501" s="130"/>
      <c r="Z501" s="130"/>
      <c r="AA501" s="130"/>
      <c r="AB501" s="130"/>
      <c r="AC501" s="142"/>
      <c r="AD501" s="130"/>
      <c r="AE501" s="130"/>
      <c r="AF501" s="130"/>
      <c r="AG501" s="130"/>
      <c r="AH501" s="130"/>
      <c r="AI501" s="130"/>
      <c r="AJ501" s="130"/>
      <c r="AK501" s="130"/>
      <c r="AL501" s="130"/>
      <c r="AM501" s="130"/>
      <c r="AN501" s="130"/>
      <c r="AO501" s="130"/>
      <c r="AP501" s="130"/>
      <c r="AQ501" s="130"/>
      <c r="AR501" s="130"/>
      <c r="AS501" s="130"/>
      <c r="AT501" s="130"/>
      <c r="AU501" s="130"/>
      <c r="AV501" s="130"/>
      <c r="AW501" s="130"/>
      <c r="AX501" s="130"/>
      <c r="AY501" s="130"/>
    </row>
    <row r="502" spans="1:51" x14ac:dyDescent="0.15">
      <c r="A502" s="131">
        <v>513</v>
      </c>
      <c r="B502" s="129" t="s">
        <v>1035</v>
      </c>
      <c r="C502" s="129" t="s">
        <v>1034</v>
      </c>
      <c r="D502" s="129" t="s">
        <v>9681</v>
      </c>
      <c r="E502" s="129" t="s">
        <v>1650</v>
      </c>
      <c r="F502" s="129" t="s">
        <v>2145</v>
      </c>
      <c r="G502" s="131" t="s">
        <v>146</v>
      </c>
      <c r="H502" s="129" t="s">
        <v>14462</v>
      </c>
      <c r="I502" s="129" t="s">
        <v>11535</v>
      </c>
      <c r="J502" s="129" t="s">
        <v>12370</v>
      </c>
      <c r="K502" s="129" t="s">
        <v>5220</v>
      </c>
      <c r="L502" s="131" t="str">
        <f t="shared" si="21"/>
        <v>吉元　陽太朗 (4)</v>
      </c>
      <c r="M502" s="131" t="str">
        <f t="shared" si="22"/>
        <v>99</v>
      </c>
      <c r="N502" s="131" t="str">
        <f t="shared" si="23"/>
        <v>Yotaro YOSHIMOTO (99)</v>
      </c>
      <c r="O502" s="217" t="s">
        <v>7354</v>
      </c>
      <c r="Y502" s="130"/>
      <c r="Z502" s="130"/>
      <c r="AA502" s="130"/>
      <c r="AB502" s="130"/>
      <c r="AC502" s="142"/>
      <c r="AD502" s="130"/>
      <c r="AE502" s="130"/>
      <c r="AF502" s="130"/>
      <c r="AG502" s="130"/>
      <c r="AH502" s="130"/>
      <c r="AI502" s="130"/>
      <c r="AJ502" s="130"/>
      <c r="AK502" s="130"/>
      <c r="AL502" s="130"/>
      <c r="AM502" s="130"/>
      <c r="AN502" s="130"/>
      <c r="AO502" s="130"/>
      <c r="AP502" s="130"/>
      <c r="AQ502" s="130"/>
      <c r="AR502" s="130"/>
      <c r="AS502" s="130"/>
      <c r="AT502" s="130"/>
      <c r="AU502" s="130"/>
      <c r="AV502" s="130"/>
      <c r="AW502" s="130"/>
      <c r="AX502" s="130"/>
      <c r="AY502" s="130"/>
    </row>
    <row r="503" spans="1:51" x14ac:dyDescent="0.15">
      <c r="A503" s="131">
        <v>514</v>
      </c>
      <c r="B503" s="129" t="s">
        <v>1035</v>
      </c>
      <c r="C503" s="129" t="s">
        <v>1034</v>
      </c>
      <c r="D503" s="129" t="s">
        <v>1651</v>
      </c>
      <c r="E503" s="129" t="s">
        <v>1652</v>
      </c>
      <c r="F503" s="129" t="s">
        <v>1841</v>
      </c>
      <c r="G503" s="131" t="s">
        <v>146</v>
      </c>
      <c r="H503" s="129" t="s">
        <v>14473</v>
      </c>
      <c r="I503" s="129" t="s">
        <v>5067</v>
      </c>
      <c r="J503" s="129" t="s">
        <v>12371</v>
      </c>
      <c r="K503" s="129" t="s">
        <v>5220</v>
      </c>
      <c r="L503" s="131" t="str">
        <f t="shared" si="21"/>
        <v>林　要瑠 (4)</v>
      </c>
      <c r="M503" s="131" t="str">
        <f t="shared" si="22"/>
        <v>99</v>
      </c>
      <c r="N503" s="131" t="str">
        <f t="shared" si="23"/>
        <v>Kanaru HAYASHI (99)</v>
      </c>
      <c r="O503" s="217" t="s">
        <v>7355</v>
      </c>
      <c r="Y503" s="130"/>
      <c r="Z503" s="130"/>
      <c r="AA503" s="130"/>
      <c r="AB503" s="130"/>
      <c r="AC503" s="142"/>
      <c r="AD503" s="130"/>
      <c r="AE503" s="130"/>
      <c r="AF503" s="130"/>
      <c r="AG503" s="130"/>
      <c r="AH503" s="130"/>
      <c r="AI503" s="130"/>
      <c r="AJ503" s="130"/>
      <c r="AK503" s="130"/>
      <c r="AL503" s="130"/>
      <c r="AM503" s="130"/>
      <c r="AN503" s="130"/>
      <c r="AO503" s="130"/>
      <c r="AP503" s="130"/>
      <c r="AQ503" s="130"/>
      <c r="AR503" s="130"/>
      <c r="AS503" s="130"/>
      <c r="AT503" s="130"/>
      <c r="AU503" s="130"/>
      <c r="AV503" s="130"/>
      <c r="AW503" s="130"/>
      <c r="AX503" s="130"/>
      <c r="AY503" s="130"/>
    </row>
    <row r="504" spans="1:51" x14ac:dyDescent="0.15">
      <c r="A504" s="131">
        <v>515</v>
      </c>
      <c r="B504" s="129" t="s">
        <v>1035</v>
      </c>
      <c r="C504" s="129" t="s">
        <v>1034</v>
      </c>
      <c r="D504" s="129" t="s">
        <v>1653</v>
      </c>
      <c r="E504" s="129" t="s">
        <v>1654</v>
      </c>
      <c r="F504" s="129" t="s">
        <v>3483</v>
      </c>
      <c r="G504" s="131" t="s">
        <v>146</v>
      </c>
      <c r="H504" s="129" t="s">
        <v>11319</v>
      </c>
      <c r="I504" s="129" t="s">
        <v>11535</v>
      </c>
      <c r="J504" s="129" t="s">
        <v>4879</v>
      </c>
      <c r="K504" s="129" t="s">
        <v>5220</v>
      </c>
      <c r="L504" s="131" t="str">
        <f t="shared" si="21"/>
        <v>吉本　和希 (4)</v>
      </c>
      <c r="M504" s="131" t="str">
        <f t="shared" si="22"/>
        <v>99</v>
      </c>
      <c r="N504" s="131" t="str">
        <f t="shared" si="23"/>
        <v>Kazuki YOSHIMOTO (99)</v>
      </c>
      <c r="O504" s="217" t="s">
        <v>7356</v>
      </c>
      <c r="Y504" s="130"/>
      <c r="Z504" s="130"/>
      <c r="AA504" s="130"/>
      <c r="AB504" s="130"/>
      <c r="AC504" s="142"/>
      <c r="AD504" s="130"/>
      <c r="AE504" s="130"/>
      <c r="AF504" s="130"/>
      <c r="AG504" s="130"/>
      <c r="AH504" s="130"/>
      <c r="AI504" s="130"/>
      <c r="AJ504" s="130"/>
      <c r="AK504" s="130"/>
      <c r="AL504" s="130"/>
      <c r="AM504" s="130"/>
      <c r="AN504" s="130"/>
      <c r="AO504" s="130"/>
      <c r="AP504" s="130"/>
      <c r="AQ504" s="130"/>
      <c r="AR504" s="130"/>
      <c r="AS504" s="130"/>
      <c r="AT504" s="130"/>
      <c r="AU504" s="130"/>
      <c r="AV504" s="130"/>
      <c r="AW504" s="130"/>
      <c r="AX504" s="130"/>
      <c r="AY504" s="130"/>
    </row>
    <row r="505" spans="1:51" x14ac:dyDescent="0.15">
      <c r="A505" s="131">
        <v>516</v>
      </c>
      <c r="B505" s="129" t="s">
        <v>1035</v>
      </c>
      <c r="C505" s="129" t="s">
        <v>1034</v>
      </c>
      <c r="D505" s="129" t="s">
        <v>1655</v>
      </c>
      <c r="E505" s="129" t="s">
        <v>1656</v>
      </c>
      <c r="F505" s="129" t="s">
        <v>2106</v>
      </c>
      <c r="G505" s="131" t="s">
        <v>146</v>
      </c>
      <c r="H505" s="129" t="s">
        <v>14454</v>
      </c>
      <c r="I505" s="129" t="s">
        <v>5161</v>
      </c>
      <c r="J505" s="129" t="s">
        <v>12372</v>
      </c>
      <c r="K505" s="129" t="s">
        <v>5220</v>
      </c>
      <c r="L505" s="131" t="str">
        <f t="shared" si="21"/>
        <v>松下　修也 (4)</v>
      </c>
      <c r="M505" s="131" t="str">
        <f t="shared" si="22"/>
        <v>99</v>
      </c>
      <c r="N505" s="131" t="str">
        <f t="shared" si="23"/>
        <v>Shuya MATSUSHITA (99)</v>
      </c>
      <c r="O505" s="217" t="s">
        <v>7357</v>
      </c>
      <c r="Y505" s="130"/>
      <c r="Z505" s="130"/>
      <c r="AA505" s="130"/>
      <c r="AB505" s="130"/>
      <c r="AC505" s="142"/>
      <c r="AD505" s="130"/>
      <c r="AE505" s="130"/>
      <c r="AF505" s="130"/>
      <c r="AG505" s="130"/>
      <c r="AH505" s="130"/>
      <c r="AI505" s="130"/>
      <c r="AJ505" s="130"/>
      <c r="AK505" s="130"/>
      <c r="AL505" s="130"/>
      <c r="AM505" s="130"/>
      <c r="AN505" s="130"/>
      <c r="AO505" s="130"/>
      <c r="AP505" s="130"/>
      <c r="AQ505" s="130"/>
      <c r="AR505" s="130"/>
      <c r="AS505" s="130"/>
      <c r="AT505" s="130"/>
      <c r="AU505" s="130"/>
      <c r="AV505" s="130"/>
      <c r="AW505" s="130"/>
      <c r="AX505" s="130"/>
      <c r="AY505" s="130"/>
    </row>
    <row r="506" spans="1:51" x14ac:dyDescent="0.15">
      <c r="A506" s="131">
        <v>517</v>
      </c>
      <c r="B506" s="129" t="s">
        <v>1035</v>
      </c>
      <c r="C506" s="129" t="s">
        <v>1034</v>
      </c>
      <c r="D506" s="129" t="s">
        <v>1657</v>
      </c>
      <c r="E506" s="129" t="s">
        <v>1658</v>
      </c>
      <c r="F506" s="129" t="s">
        <v>2804</v>
      </c>
      <c r="G506" s="131" t="s">
        <v>146</v>
      </c>
      <c r="H506" s="129" t="s">
        <v>14454</v>
      </c>
      <c r="I506" s="129" t="s">
        <v>11536</v>
      </c>
      <c r="J506" s="129" t="s">
        <v>12373</v>
      </c>
      <c r="K506" s="129" t="s">
        <v>5220</v>
      </c>
      <c r="L506" s="131" t="str">
        <f t="shared" si="21"/>
        <v>畑中　天真 (4)</v>
      </c>
      <c r="M506" s="131" t="str">
        <f t="shared" si="22"/>
        <v>99</v>
      </c>
      <c r="N506" s="131" t="str">
        <f t="shared" si="23"/>
        <v>Tenshin HATANKA (99)</v>
      </c>
      <c r="O506" s="217" t="s">
        <v>7358</v>
      </c>
      <c r="Y506" s="130"/>
      <c r="Z506" s="130"/>
      <c r="AA506" s="130"/>
      <c r="AB506" s="130"/>
      <c r="AC506" s="142"/>
      <c r="AD506" s="130"/>
      <c r="AE506" s="130"/>
      <c r="AF506" s="130"/>
      <c r="AG506" s="130"/>
      <c r="AH506" s="130"/>
      <c r="AI506" s="130"/>
      <c r="AJ506" s="130"/>
      <c r="AK506" s="130"/>
      <c r="AL506" s="130"/>
      <c r="AM506" s="130"/>
      <c r="AN506" s="130"/>
      <c r="AO506" s="130"/>
      <c r="AP506" s="130"/>
      <c r="AQ506" s="130"/>
      <c r="AR506" s="130"/>
      <c r="AS506" s="130"/>
      <c r="AT506" s="130"/>
      <c r="AU506" s="130"/>
      <c r="AV506" s="130"/>
      <c r="AW506" s="130"/>
      <c r="AX506" s="130"/>
      <c r="AY506" s="130"/>
    </row>
    <row r="507" spans="1:51" x14ac:dyDescent="0.15">
      <c r="A507" s="131">
        <v>518</v>
      </c>
      <c r="B507" s="129" t="s">
        <v>1035</v>
      </c>
      <c r="C507" s="129" t="s">
        <v>1034</v>
      </c>
      <c r="D507" s="129" t="s">
        <v>1659</v>
      </c>
      <c r="E507" s="129" t="s">
        <v>1660</v>
      </c>
      <c r="F507" s="129" t="s">
        <v>2972</v>
      </c>
      <c r="G507" s="131" t="s">
        <v>146</v>
      </c>
      <c r="H507" s="129" t="s">
        <v>14464</v>
      </c>
      <c r="I507" s="129" t="s">
        <v>11537</v>
      </c>
      <c r="J507" s="129" t="s">
        <v>9247</v>
      </c>
      <c r="K507" s="129" t="s">
        <v>5220</v>
      </c>
      <c r="L507" s="131" t="str">
        <f t="shared" si="21"/>
        <v>半野　佑登 (4)</v>
      </c>
      <c r="M507" s="131" t="str">
        <f t="shared" si="22"/>
        <v>99</v>
      </c>
      <c r="N507" s="131" t="str">
        <f t="shared" si="23"/>
        <v>Yuto HANNO (99)</v>
      </c>
      <c r="O507" s="217" t="s">
        <v>7359</v>
      </c>
      <c r="Y507" s="130"/>
      <c r="Z507" s="130"/>
      <c r="AA507" s="130"/>
      <c r="AB507" s="130"/>
      <c r="AC507" s="142"/>
      <c r="AD507" s="130"/>
      <c r="AE507" s="130"/>
      <c r="AF507" s="130"/>
      <c r="AG507" s="130"/>
      <c r="AH507" s="130"/>
      <c r="AI507" s="130"/>
      <c r="AJ507" s="130"/>
      <c r="AK507" s="130"/>
      <c r="AL507" s="130"/>
      <c r="AM507" s="130"/>
      <c r="AN507" s="130"/>
      <c r="AO507" s="130"/>
      <c r="AP507" s="130"/>
      <c r="AQ507" s="130"/>
      <c r="AR507" s="130"/>
      <c r="AS507" s="130"/>
      <c r="AT507" s="130"/>
      <c r="AU507" s="130"/>
      <c r="AV507" s="130"/>
      <c r="AW507" s="130"/>
      <c r="AX507" s="130"/>
      <c r="AY507" s="130"/>
    </row>
    <row r="508" spans="1:51" x14ac:dyDescent="0.15">
      <c r="A508" s="131">
        <v>519</v>
      </c>
      <c r="B508" s="129" t="s">
        <v>1035</v>
      </c>
      <c r="C508" s="129" t="s">
        <v>1034</v>
      </c>
      <c r="D508" s="129" t="s">
        <v>1661</v>
      </c>
      <c r="E508" s="129" t="s">
        <v>1662</v>
      </c>
      <c r="F508" s="129" t="s">
        <v>1663</v>
      </c>
      <c r="G508" s="131" t="s">
        <v>146</v>
      </c>
      <c r="H508" s="129" t="s">
        <v>14463</v>
      </c>
      <c r="I508" s="129" t="s">
        <v>9453</v>
      </c>
      <c r="J508" s="129" t="s">
        <v>5056</v>
      </c>
      <c r="K508" s="129" t="s">
        <v>5220</v>
      </c>
      <c r="L508" s="131" t="str">
        <f t="shared" si="21"/>
        <v>河合　孝度 (4)</v>
      </c>
      <c r="M508" s="131" t="str">
        <f t="shared" si="22"/>
        <v>00</v>
      </c>
      <c r="N508" s="131" t="str">
        <f t="shared" si="23"/>
        <v>Takato KAWAI (00)</v>
      </c>
      <c r="O508" s="217" t="s">
        <v>7360</v>
      </c>
      <c r="Y508" s="130"/>
      <c r="Z508" s="130"/>
      <c r="AA508" s="130"/>
      <c r="AB508" s="130"/>
      <c r="AC508" s="142"/>
      <c r="AD508" s="130"/>
      <c r="AE508" s="130"/>
      <c r="AF508" s="130"/>
      <c r="AG508" s="130"/>
      <c r="AH508" s="130"/>
      <c r="AI508" s="130"/>
      <c r="AJ508" s="130"/>
      <c r="AK508" s="130"/>
      <c r="AL508" s="130"/>
      <c r="AM508" s="130"/>
      <c r="AN508" s="130"/>
      <c r="AO508" s="130"/>
      <c r="AP508" s="130"/>
      <c r="AQ508" s="130"/>
      <c r="AR508" s="130"/>
      <c r="AS508" s="130"/>
      <c r="AT508" s="130"/>
      <c r="AU508" s="130"/>
      <c r="AV508" s="130"/>
      <c r="AW508" s="130"/>
      <c r="AX508" s="130"/>
      <c r="AY508" s="130"/>
    </row>
    <row r="509" spans="1:51" x14ac:dyDescent="0.15">
      <c r="A509" s="131">
        <v>520</v>
      </c>
      <c r="B509" s="129" t="s">
        <v>1035</v>
      </c>
      <c r="C509" s="129" t="s">
        <v>1034</v>
      </c>
      <c r="D509" s="129" t="s">
        <v>9682</v>
      </c>
      <c r="E509" s="129" t="s">
        <v>1664</v>
      </c>
      <c r="F509" s="129" t="s">
        <v>2738</v>
      </c>
      <c r="G509" s="131" t="s">
        <v>146</v>
      </c>
      <c r="H509" s="129" t="s">
        <v>14447</v>
      </c>
      <c r="I509" s="129" t="s">
        <v>9472</v>
      </c>
      <c r="J509" s="129" t="s">
        <v>4812</v>
      </c>
      <c r="K509" s="129" t="s">
        <v>5220</v>
      </c>
      <c r="L509" s="131" t="str">
        <f t="shared" si="21"/>
        <v>宮崎　稜 (4)</v>
      </c>
      <c r="M509" s="131" t="str">
        <f t="shared" si="22"/>
        <v>99</v>
      </c>
      <c r="N509" s="131" t="str">
        <f t="shared" si="23"/>
        <v>Ryo MIYAZAKI (99)</v>
      </c>
      <c r="O509" s="217" t="s">
        <v>7361</v>
      </c>
      <c r="Y509" s="130"/>
      <c r="Z509" s="130"/>
      <c r="AA509" s="130"/>
      <c r="AB509" s="130"/>
      <c r="AC509" s="142"/>
      <c r="AD509" s="130"/>
      <c r="AE509" s="130"/>
      <c r="AF509" s="130"/>
      <c r="AG509" s="130"/>
      <c r="AH509" s="130"/>
      <c r="AI509" s="130"/>
      <c r="AJ509" s="130"/>
      <c r="AK509" s="130"/>
      <c r="AL509" s="130"/>
      <c r="AM509" s="130"/>
      <c r="AN509" s="130"/>
      <c r="AO509" s="130"/>
      <c r="AP509" s="130"/>
      <c r="AQ509" s="130"/>
      <c r="AR509" s="130"/>
      <c r="AS509" s="130"/>
      <c r="AT509" s="130"/>
      <c r="AU509" s="130"/>
      <c r="AV509" s="130"/>
      <c r="AW509" s="130"/>
      <c r="AX509" s="130"/>
      <c r="AY509" s="130"/>
    </row>
    <row r="510" spans="1:51" x14ac:dyDescent="0.15">
      <c r="A510" s="131">
        <v>521</v>
      </c>
      <c r="B510" s="129" t="s">
        <v>1035</v>
      </c>
      <c r="C510" s="129" t="s">
        <v>1034</v>
      </c>
      <c r="D510" s="129" t="s">
        <v>1665</v>
      </c>
      <c r="E510" s="129" t="s">
        <v>1666</v>
      </c>
      <c r="F510" s="129" t="s">
        <v>1123</v>
      </c>
      <c r="G510" s="131" t="s">
        <v>146</v>
      </c>
      <c r="H510" s="129" t="s">
        <v>14457</v>
      </c>
      <c r="I510" s="129" t="s">
        <v>11538</v>
      </c>
      <c r="J510" s="129" t="s">
        <v>4922</v>
      </c>
      <c r="K510" s="129" t="s">
        <v>5220</v>
      </c>
      <c r="L510" s="131" t="str">
        <f t="shared" si="21"/>
        <v>飛弾野　裕暉 (4)</v>
      </c>
      <c r="M510" s="131" t="str">
        <f t="shared" si="22"/>
        <v>99</v>
      </c>
      <c r="N510" s="131" t="str">
        <f t="shared" si="23"/>
        <v>Yuki HIDANO (99)</v>
      </c>
      <c r="O510" s="217" t="s">
        <v>7362</v>
      </c>
      <c r="Y510" s="130"/>
      <c r="Z510" s="130"/>
      <c r="AA510" s="130"/>
      <c r="AB510" s="130"/>
      <c r="AC510" s="142"/>
      <c r="AD510" s="130"/>
      <c r="AE510" s="130"/>
      <c r="AF510" s="130"/>
      <c r="AG510" s="130"/>
      <c r="AH510" s="130"/>
      <c r="AI510" s="130"/>
      <c r="AJ510" s="130"/>
      <c r="AK510" s="130"/>
      <c r="AL510" s="130"/>
      <c r="AM510" s="130"/>
      <c r="AN510" s="130"/>
      <c r="AO510" s="130"/>
      <c r="AP510" s="130"/>
      <c r="AQ510" s="130"/>
      <c r="AR510" s="130"/>
      <c r="AS510" s="130"/>
      <c r="AT510" s="130"/>
      <c r="AU510" s="130"/>
      <c r="AV510" s="130"/>
      <c r="AW510" s="130"/>
      <c r="AX510" s="130"/>
      <c r="AY510" s="130"/>
    </row>
    <row r="511" spans="1:51" x14ac:dyDescent="0.15">
      <c r="A511" s="131">
        <v>522</v>
      </c>
      <c r="B511" s="129" t="s">
        <v>1035</v>
      </c>
      <c r="C511" s="129" t="s">
        <v>1034</v>
      </c>
      <c r="D511" s="129" t="s">
        <v>1667</v>
      </c>
      <c r="E511" s="129" t="s">
        <v>1668</v>
      </c>
      <c r="F511" s="129" t="s">
        <v>2528</v>
      </c>
      <c r="G511" s="131" t="s">
        <v>146</v>
      </c>
      <c r="H511" s="129" t="s">
        <v>14468</v>
      </c>
      <c r="I511" s="129" t="s">
        <v>11539</v>
      </c>
      <c r="J511" s="129" t="s">
        <v>4879</v>
      </c>
      <c r="K511" s="129" t="s">
        <v>5220</v>
      </c>
      <c r="L511" s="131" t="str">
        <f t="shared" si="21"/>
        <v>福見　一城 (4)</v>
      </c>
      <c r="M511" s="131" t="str">
        <f t="shared" si="22"/>
        <v>99</v>
      </c>
      <c r="N511" s="131" t="str">
        <f t="shared" si="23"/>
        <v>Kazuki FUKUMI (99)</v>
      </c>
      <c r="O511" s="217" t="s">
        <v>7363</v>
      </c>
      <c r="Y511" s="130"/>
      <c r="Z511" s="130"/>
      <c r="AA511" s="130"/>
      <c r="AB511" s="130"/>
      <c r="AC511" s="142"/>
      <c r="AD511" s="130"/>
      <c r="AE511" s="130"/>
      <c r="AF511" s="130"/>
      <c r="AG511" s="130"/>
      <c r="AH511" s="130"/>
      <c r="AI511" s="130"/>
      <c r="AJ511" s="130"/>
      <c r="AK511" s="130"/>
      <c r="AL511" s="130"/>
      <c r="AM511" s="130"/>
      <c r="AN511" s="130"/>
      <c r="AO511" s="130"/>
      <c r="AP511" s="130"/>
      <c r="AQ511" s="130"/>
      <c r="AR511" s="130"/>
      <c r="AS511" s="130"/>
      <c r="AT511" s="130"/>
      <c r="AU511" s="130"/>
      <c r="AV511" s="130"/>
      <c r="AW511" s="130"/>
      <c r="AX511" s="130"/>
      <c r="AY511" s="130"/>
    </row>
    <row r="512" spans="1:51" x14ac:dyDescent="0.15">
      <c r="A512" s="131">
        <v>523</v>
      </c>
      <c r="B512" s="129" t="s">
        <v>1035</v>
      </c>
      <c r="C512" s="129" t="s">
        <v>1034</v>
      </c>
      <c r="D512" s="129" t="s">
        <v>1669</v>
      </c>
      <c r="E512" s="129" t="s">
        <v>1670</v>
      </c>
      <c r="F512" s="129" t="s">
        <v>1221</v>
      </c>
      <c r="G512" s="131" t="s">
        <v>164</v>
      </c>
      <c r="H512" s="129" t="s">
        <v>14466</v>
      </c>
      <c r="I512" s="129" t="s">
        <v>5171</v>
      </c>
      <c r="J512" s="129" t="s">
        <v>5040</v>
      </c>
      <c r="K512" s="129" t="s">
        <v>5220</v>
      </c>
      <c r="L512" s="131" t="str">
        <f t="shared" si="21"/>
        <v>岩田　直人 (3)</v>
      </c>
      <c r="M512" s="131" t="str">
        <f t="shared" si="22"/>
        <v>00</v>
      </c>
      <c r="N512" s="131" t="str">
        <f t="shared" si="23"/>
        <v>Naoto IWATA (00)</v>
      </c>
      <c r="O512" s="217" t="s">
        <v>7364</v>
      </c>
      <c r="Y512" s="130"/>
      <c r="Z512" s="130"/>
      <c r="AA512" s="130"/>
      <c r="AB512" s="130"/>
      <c r="AC512" s="142"/>
      <c r="AD512" s="130"/>
      <c r="AE512" s="130"/>
      <c r="AF512" s="130"/>
      <c r="AG512" s="130"/>
      <c r="AH512" s="130"/>
      <c r="AI512" s="130"/>
      <c r="AJ512" s="130"/>
      <c r="AK512" s="130"/>
      <c r="AL512" s="130"/>
      <c r="AM512" s="130"/>
      <c r="AN512" s="130"/>
      <c r="AO512" s="130"/>
      <c r="AP512" s="130"/>
      <c r="AQ512" s="130"/>
      <c r="AR512" s="130"/>
      <c r="AS512" s="130"/>
      <c r="AT512" s="130"/>
      <c r="AU512" s="130"/>
      <c r="AV512" s="130"/>
      <c r="AW512" s="130"/>
      <c r="AX512" s="130"/>
      <c r="AY512" s="130"/>
    </row>
    <row r="513" spans="1:51" x14ac:dyDescent="0.15">
      <c r="A513" s="131">
        <v>524</v>
      </c>
      <c r="B513" s="129" t="s">
        <v>1035</v>
      </c>
      <c r="C513" s="129" t="s">
        <v>1034</v>
      </c>
      <c r="D513" s="129" t="s">
        <v>1671</v>
      </c>
      <c r="E513" s="129" t="s">
        <v>1672</v>
      </c>
      <c r="F513" s="129" t="s">
        <v>1673</v>
      </c>
      <c r="G513" s="131" t="s">
        <v>164</v>
      </c>
      <c r="H513" s="129" t="s">
        <v>14467</v>
      </c>
      <c r="I513" s="129" t="s">
        <v>11540</v>
      </c>
      <c r="J513" s="129" t="s">
        <v>5005</v>
      </c>
      <c r="K513" s="129" t="s">
        <v>5220</v>
      </c>
      <c r="L513" s="131" t="str">
        <f t="shared" si="21"/>
        <v>佐原　壮大郎 (3)</v>
      </c>
      <c r="M513" s="131" t="str">
        <f t="shared" si="22"/>
        <v>00</v>
      </c>
      <c r="N513" s="131" t="str">
        <f t="shared" si="23"/>
        <v>Sotaro SAHARA (00)</v>
      </c>
      <c r="O513" s="217" t="s">
        <v>7365</v>
      </c>
      <c r="Y513" s="130"/>
      <c r="Z513" s="130"/>
      <c r="AA513" s="130"/>
      <c r="AB513" s="130"/>
      <c r="AC513" s="142"/>
      <c r="AD513" s="130"/>
      <c r="AE513" s="130"/>
      <c r="AF513" s="130"/>
      <c r="AG513" s="130"/>
      <c r="AH513" s="130"/>
      <c r="AI513" s="130"/>
      <c r="AJ513" s="130"/>
      <c r="AK513" s="130"/>
      <c r="AL513" s="130"/>
      <c r="AM513" s="130"/>
      <c r="AN513" s="130"/>
      <c r="AO513" s="130"/>
      <c r="AP513" s="130"/>
      <c r="AQ513" s="130"/>
      <c r="AR513" s="130"/>
      <c r="AS513" s="130"/>
      <c r="AT513" s="130"/>
      <c r="AU513" s="130"/>
      <c r="AV513" s="130"/>
      <c r="AW513" s="130"/>
      <c r="AX513" s="130"/>
      <c r="AY513" s="130"/>
    </row>
    <row r="514" spans="1:51" x14ac:dyDescent="0.15">
      <c r="A514" s="131">
        <v>525</v>
      </c>
      <c r="B514" s="129" t="s">
        <v>1035</v>
      </c>
      <c r="C514" s="129" t="s">
        <v>1034</v>
      </c>
      <c r="D514" s="129" t="s">
        <v>1674</v>
      </c>
      <c r="E514" s="129" t="s">
        <v>1675</v>
      </c>
      <c r="F514" s="129" t="s">
        <v>1676</v>
      </c>
      <c r="G514" s="131" t="s">
        <v>164</v>
      </c>
      <c r="H514" s="129" t="s">
        <v>11319</v>
      </c>
      <c r="I514" s="129" t="s">
        <v>11541</v>
      </c>
      <c r="J514" s="129" t="s">
        <v>5034</v>
      </c>
      <c r="K514" s="129" t="s">
        <v>5220</v>
      </c>
      <c r="L514" s="131" t="str">
        <f t="shared" si="21"/>
        <v>末次　琢真 (3)</v>
      </c>
      <c r="M514" s="131" t="str">
        <f t="shared" si="22"/>
        <v>01</v>
      </c>
      <c r="N514" s="131" t="str">
        <f t="shared" si="23"/>
        <v>Takuma SUETSUGU (01)</v>
      </c>
      <c r="O514" s="217" t="s">
        <v>7366</v>
      </c>
      <c r="Y514" s="130"/>
      <c r="Z514" s="130"/>
      <c r="AA514" s="130"/>
      <c r="AB514" s="130"/>
      <c r="AC514" s="142"/>
      <c r="AD514" s="130"/>
      <c r="AE514" s="130"/>
      <c r="AF514" s="130"/>
      <c r="AG514" s="130"/>
      <c r="AH514" s="130"/>
      <c r="AI514" s="130"/>
      <c r="AJ514" s="130"/>
      <c r="AK514" s="130"/>
      <c r="AL514" s="130"/>
      <c r="AM514" s="130"/>
      <c r="AN514" s="130"/>
      <c r="AO514" s="130"/>
      <c r="AP514" s="130"/>
      <c r="AQ514" s="130"/>
      <c r="AR514" s="130"/>
      <c r="AS514" s="130"/>
      <c r="AT514" s="130"/>
      <c r="AU514" s="130"/>
      <c r="AV514" s="130"/>
      <c r="AW514" s="130"/>
      <c r="AX514" s="130"/>
      <c r="AY514" s="130"/>
    </row>
    <row r="515" spans="1:51" x14ac:dyDescent="0.15">
      <c r="A515" s="131">
        <v>526</v>
      </c>
      <c r="B515" s="129" t="s">
        <v>1035</v>
      </c>
      <c r="C515" s="129" t="s">
        <v>1034</v>
      </c>
      <c r="D515" s="129" t="s">
        <v>1677</v>
      </c>
      <c r="E515" s="129" t="s">
        <v>1678</v>
      </c>
      <c r="F515" s="129" t="s">
        <v>1679</v>
      </c>
      <c r="G515" s="131" t="s">
        <v>164</v>
      </c>
      <c r="H515" s="129" t="s">
        <v>11319</v>
      </c>
      <c r="I515" s="129" t="s">
        <v>11439</v>
      </c>
      <c r="J515" s="129" t="s">
        <v>12374</v>
      </c>
      <c r="K515" s="129" t="s">
        <v>5220</v>
      </c>
      <c r="L515" s="131" t="str">
        <f t="shared" ref="L515:L578" si="24">D515&amp;" ("&amp;G515&amp;")"</f>
        <v>津田　竜太朗 (3)</v>
      </c>
      <c r="M515" s="131" t="str">
        <f t="shared" ref="M515:M578" si="25">LEFT(F515,2)</f>
        <v>00</v>
      </c>
      <c r="N515" s="131" t="str">
        <f t="shared" ref="N515:N578" si="26">J515&amp;" "&amp;I515&amp;" ("&amp;M515&amp;")"</f>
        <v>Ryutaro TSUDA (00)</v>
      </c>
      <c r="O515" s="217" t="s">
        <v>7367</v>
      </c>
      <c r="Y515" s="130"/>
      <c r="Z515" s="130"/>
      <c r="AA515" s="130"/>
      <c r="AB515" s="130"/>
      <c r="AC515" s="142"/>
      <c r="AD515" s="130"/>
      <c r="AE515" s="130"/>
      <c r="AF515" s="130"/>
      <c r="AG515" s="130"/>
      <c r="AH515" s="130"/>
      <c r="AI515" s="130"/>
      <c r="AJ515" s="130"/>
      <c r="AK515" s="130"/>
      <c r="AL515" s="130"/>
      <c r="AM515" s="130"/>
      <c r="AN515" s="130"/>
      <c r="AO515" s="130"/>
      <c r="AP515" s="130"/>
      <c r="AQ515" s="130"/>
      <c r="AR515" s="130"/>
      <c r="AS515" s="130"/>
      <c r="AT515" s="130"/>
      <c r="AU515" s="130"/>
      <c r="AV515" s="130"/>
      <c r="AW515" s="130"/>
      <c r="AX515" s="130"/>
      <c r="AY515" s="130"/>
    </row>
    <row r="516" spans="1:51" x14ac:dyDescent="0.15">
      <c r="A516" s="131">
        <v>527</v>
      </c>
      <c r="B516" s="129" t="s">
        <v>1035</v>
      </c>
      <c r="C516" s="129" t="s">
        <v>1034</v>
      </c>
      <c r="D516" s="129" t="s">
        <v>1680</v>
      </c>
      <c r="E516" s="129" t="s">
        <v>1681</v>
      </c>
      <c r="F516" s="129" t="s">
        <v>1682</v>
      </c>
      <c r="G516" s="131" t="s">
        <v>164</v>
      </c>
      <c r="H516" s="129" t="s">
        <v>14465</v>
      </c>
      <c r="I516" s="129" t="s">
        <v>11542</v>
      </c>
      <c r="J516" s="129" t="s">
        <v>12375</v>
      </c>
      <c r="K516" s="129" t="s">
        <v>5220</v>
      </c>
      <c r="L516" s="131" t="str">
        <f t="shared" si="24"/>
        <v>橋岡　亮賀 (3)</v>
      </c>
      <c r="M516" s="131" t="str">
        <f t="shared" si="25"/>
        <v>01</v>
      </c>
      <c r="N516" s="131" t="str">
        <f t="shared" si="26"/>
        <v>Ryoga HASHIOKA (01)</v>
      </c>
      <c r="O516" s="217" t="s">
        <v>7368</v>
      </c>
      <c r="Y516" s="130"/>
      <c r="Z516" s="130"/>
      <c r="AA516" s="130"/>
      <c r="AB516" s="130"/>
      <c r="AC516" s="142"/>
      <c r="AD516" s="130"/>
      <c r="AE516" s="130"/>
      <c r="AF516" s="130"/>
      <c r="AG516" s="130"/>
      <c r="AH516" s="130"/>
      <c r="AI516" s="130"/>
      <c r="AJ516" s="130"/>
      <c r="AK516" s="130"/>
      <c r="AL516" s="130"/>
      <c r="AM516" s="130"/>
      <c r="AN516" s="130"/>
      <c r="AO516" s="130"/>
      <c r="AP516" s="130"/>
      <c r="AQ516" s="130"/>
      <c r="AR516" s="130"/>
      <c r="AS516" s="130"/>
      <c r="AT516" s="130"/>
      <c r="AU516" s="130"/>
      <c r="AV516" s="130"/>
      <c r="AW516" s="130"/>
      <c r="AX516" s="130"/>
      <c r="AY516" s="130"/>
    </row>
    <row r="517" spans="1:51" x14ac:dyDescent="0.15">
      <c r="A517" s="131">
        <v>528</v>
      </c>
      <c r="B517" s="129" t="s">
        <v>1035</v>
      </c>
      <c r="C517" s="129" t="s">
        <v>1034</v>
      </c>
      <c r="D517" s="129" t="s">
        <v>1683</v>
      </c>
      <c r="E517" s="129" t="s">
        <v>1684</v>
      </c>
      <c r="F517" s="129" t="s">
        <v>1685</v>
      </c>
      <c r="G517" s="131" t="s">
        <v>164</v>
      </c>
      <c r="H517" s="129" t="s">
        <v>11319</v>
      </c>
      <c r="I517" s="129" t="s">
        <v>5055</v>
      </c>
      <c r="J517" s="129" t="s">
        <v>12376</v>
      </c>
      <c r="K517" s="129" t="s">
        <v>5220</v>
      </c>
      <c r="L517" s="131" t="str">
        <f t="shared" si="24"/>
        <v>宮川　寛太郎 (3)</v>
      </c>
      <c r="M517" s="131" t="str">
        <f t="shared" si="25"/>
        <v>00</v>
      </c>
      <c r="N517" s="131" t="str">
        <f t="shared" si="26"/>
        <v>Kantaro MIYAGAWA (00)</v>
      </c>
      <c r="O517" s="217" t="s">
        <v>7369</v>
      </c>
      <c r="Y517" s="130"/>
      <c r="Z517" s="130"/>
      <c r="AA517" s="130"/>
      <c r="AB517" s="130"/>
      <c r="AC517" s="142"/>
      <c r="AD517" s="130"/>
      <c r="AE517" s="130"/>
      <c r="AF517" s="130"/>
      <c r="AG517" s="130"/>
      <c r="AH517" s="130"/>
      <c r="AI517" s="130"/>
      <c r="AJ517" s="130"/>
      <c r="AK517" s="130"/>
      <c r="AL517" s="130"/>
      <c r="AM517" s="130"/>
      <c r="AN517" s="130"/>
      <c r="AO517" s="130"/>
      <c r="AP517" s="130"/>
      <c r="AQ517" s="130"/>
      <c r="AR517" s="130"/>
      <c r="AS517" s="130"/>
      <c r="AT517" s="130"/>
      <c r="AU517" s="130"/>
      <c r="AV517" s="130"/>
      <c r="AW517" s="130"/>
      <c r="AX517" s="130"/>
      <c r="AY517" s="130"/>
    </row>
    <row r="518" spans="1:51" x14ac:dyDescent="0.15">
      <c r="A518" s="131">
        <v>529</v>
      </c>
      <c r="B518" s="129" t="s">
        <v>1035</v>
      </c>
      <c r="C518" s="129" t="s">
        <v>1034</v>
      </c>
      <c r="D518" s="129" t="s">
        <v>1686</v>
      </c>
      <c r="E518" s="129" t="s">
        <v>1687</v>
      </c>
      <c r="F518" s="129" t="s">
        <v>1441</v>
      </c>
      <c r="G518" s="131" t="s">
        <v>164</v>
      </c>
      <c r="H518" s="129" t="s">
        <v>14465</v>
      </c>
      <c r="I518" s="129" t="s">
        <v>11543</v>
      </c>
      <c r="J518" s="129" t="s">
        <v>5034</v>
      </c>
      <c r="K518" s="129" t="s">
        <v>5220</v>
      </c>
      <c r="L518" s="131" t="str">
        <f t="shared" si="24"/>
        <v>米川　拓摩 (3)</v>
      </c>
      <c r="M518" s="131" t="str">
        <f t="shared" si="25"/>
        <v>00</v>
      </c>
      <c r="N518" s="131" t="str">
        <f t="shared" si="26"/>
        <v>Takuma YONEKAWA (00)</v>
      </c>
      <c r="O518" s="217" t="s">
        <v>7370</v>
      </c>
      <c r="Y518" s="130"/>
      <c r="Z518" s="130"/>
      <c r="AA518" s="130"/>
      <c r="AB518" s="130"/>
      <c r="AC518" s="142"/>
      <c r="AD518" s="130"/>
      <c r="AE518" s="130"/>
      <c r="AF518" s="130"/>
      <c r="AG518" s="130"/>
      <c r="AH518" s="130"/>
      <c r="AI518" s="130"/>
      <c r="AJ518" s="130"/>
      <c r="AK518" s="130"/>
      <c r="AL518" s="130"/>
      <c r="AM518" s="130"/>
      <c r="AN518" s="130"/>
      <c r="AO518" s="130"/>
      <c r="AP518" s="130"/>
      <c r="AQ518" s="130"/>
      <c r="AR518" s="130"/>
      <c r="AS518" s="130"/>
      <c r="AT518" s="130"/>
      <c r="AU518" s="130"/>
      <c r="AV518" s="130"/>
      <c r="AW518" s="130"/>
      <c r="AX518" s="130"/>
      <c r="AY518" s="130"/>
    </row>
    <row r="519" spans="1:51" x14ac:dyDescent="0.15">
      <c r="A519" s="131">
        <v>530</v>
      </c>
      <c r="B519" s="129" t="s">
        <v>1035</v>
      </c>
      <c r="C519" s="129" t="s">
        <v>1034</v>
      </c>
      <c r="D519" s="129" t="s">
        <v>1688</v>
      </c>
      <c r="E519" s="129" t="s">
        <v>1689</v>
      </c>
      <c r="F519" s="129" t="s">
        <v>1690</v>
      </c>
      <c r="G519" s="131" t="s">
        <v>168</v>
      </c>
      <c r="H519" s="129" t="s">
        <v>11319</v>
      </c>
      <c r="I519" s="129" t="s">
        <v>5174</v>
      </c>
      <c r="J519" s="129" t="s">
        <v>12377</v>
      </c>
      <c r="K519" s="129" t="s">
        <v>5220</v>
      </c>
      <c r="L519" s="131" t="str">
        <f t="shared" si="24"/>
        <v>渡辺　史弥 (2)</v>
      </c>
      <c r="M519" s="131" t="str">
        <f t="shared" si="25"/>
        <v>00</v>
      </c>
      <c r="N519" s="131" t="str">
        <f t="shared" si="26"/>
        <v>Fumiya WATANABE (00)</v>
      </c>
      <c r="O519" s="217" t="s">
        <v>7371</v>
      </c>
      <c r="Y519" s="130"/>
      <c r="Z519" s="130"/>
      <c r="AA519" s="130"/>
      <c r="AB519" s="130"/>
      <c r="AC519" s="142"/>
      <c r="AD519" s="130"/>
      <c r="AE519" s="130"/>
      <c r="AF519" s="130"/>
      <c r="AG519" s="130"/>
      <c r="AH519" s="130"/>
      <c r="AI519" s="130"/>
      <c r="AJ519" s="130"/>
      <c r="AK519" s="130"/>
      <c r="AL519" s="130"/>
      <c r="AM519" s="130"/>
      <c r="AN519" s="130"/>
      <c r="AO519" s="130"/>
      <c r="AP519" s="130"/>
      <c r="AQ519" s="130"/>
      <c r="AR519" s="130"/>
      <c r="AS519" s="130"/>
      <c r="AT519" s="130"/>
      <c r="AU519" s="130"/>
      <c r="AV519" s="130"/>
      <c r="AW519" s="130"/>
      <c r="AX519" s="130"/>
      <c r="AY519" s="130"/>
    </row>
    <row r="520" spans="1:51" x14ac:dyDescent="0.15">
      <c r="A520" s="131">
        <v>531</v>
      </c>
      <c r="B520" s="129" t="s">
        <v>1035</v>
      </c>
      <c r="C520" s="129" t="s">
        <v>1034</v>
      </c>
      <c r="D520" s="129" t="s">
        <v>1709</v>
      </c>
      <c r="E520" s="129" t="s">
        <v>1710</v>
      </c>
      <c r="F520" s="129" t="s">
        <v>1711</v>
      </c>
      <c r="G520" s="131" t="s">
        <v>164</v>
      </c>
      <c r="H520" s="129" t="s">
        <v>11319</v>
      </c>
      <c r="I520" s="129" t="s">
        <v>11544</v>
      </c>
      <c r="J520" s="129" t="s">
        <v>12378</v>
      </c>
      <c r="K520" s="129" t="s">
        <v>5220</v>
      </c>
      <c r="L520" s="131" t="str">
        <f t="shared" si="24"/>
        <v>中島　貴心 (3)</v>
      </c>
      <c r="M520" s="131" t="str">
        <f t="shared" si="25"/>
        <v>00</v>
      </c>
      <c r="N520" s="131" t="str">
        <f t="shared" si="26"/>
        <v>Kishin NAKAJIMA (00)</v>
      </c>
      <c r="O520" s="217" t="s">
        <v>7372</v>
      </c>
      <c r="Y520" s="130"/>
      <c r="Z520" s="130"/>
      <c r="AA520" s="130"/>
      <c r="AB520" s="130"/>
      <c r="AC520" s="142"/>
      <c r="AD520" s="130"/>
      <c r="AE520" s="130"/>
      <c r="AF520" s="130"/>
      <c r="AG520" s="130"/>
      <c r="AH520" s="130"/>
      <c r="AI520" s="130"/>
      <c r="AJ520" s="130"/>
      <c r="AK520" s="130"/>
      <c r="AL520" s="130"/>
      <c r="AM520" s="130"/>
      <c r="AN520" s="130"/>
      <c r="AO520" s="130"/>
      <c r="AP520" s="130"/>
      <c r="AQ520" s="130"/>
      <c r="AR520" s="130"/>
      <c r="AS520" s="130"/>
      <c r="AT520" s="130"/>
      <c r="AU520" s="130"/>
      <c r="AV520" s="130"/>
      <c r="AW520" s="130"/>
      <c r="AX520" s="130"/>
      <c r="AY520" s="130"/>
    </row>
    <row r="521" spans="1:51" x14ac:dyDescent="0.15">
      <c r="A521" s="131">
        <v>532</v>
      </c>
      <c r="B521" s="129" t="s">
        <v>1035</v>
      </c>
      <c r="C521" s="129" t="s">
        <v>1034</v>
      </c>
      <c r="D521" s="129" t="s">
        <v>1691</v>
      </c>
      <c r="E521" s="129" t="s">
        <v>1692</v>
      </c>
      <c r="F521" s="129" t="s">
        <v>1693</v>
      </c>
      <c r="G521" s="131" t="s">
        <v>164</v>
      </c>
      <c r="H521" s="129" t="s">
        <v>14447</v>
      </c>
      <c r="I521" s="129" t="s">
        <v>11545</v>
      </c>
      <c r="J521" s="129" t="s">
        <v>4812</v>
      </c>
      <c r="K521" s="129" t="s">
        <v>5220</v>
      </c>
      <c r="L521" s="131" t="str">
        <f t="shared" si="24"/>
        <v>成松　遼 (3)</v>
      </c>
      <c r="M521" s="131" t="str">
        <f t="shared" si="25"/>
        <v>00</v>
      </c>
      <c r="N521" s="131" t="str">
        <f t="shared" si="26"/>
        <v>Ryo NARIMATSU (00)</v>
      </c>
      <c r="O521" s="217" t="s">
        <v>7373</v>
      </c>
      <c r="Y521" s="130"/>
      <c r="Z521" s="130"/>
      <c r="AA521" s="130"/>
      <c r="AB521" s="130"/>
      <c r="AC521" s="142"/>
      <c r="AD521" s="130"/>
      <c r="AE521" s="130"/>
      <c r="AF521" s="130"/>
      <c r="AG521" s="130"/>
      <c r="AH521" s="130"/>
      <c r="AI521" s="130"/>
      <c r="AJ521" s="130"/>
      <c r="AK521" s="130"/>
      <c r="AL521" s="130"/>
      <c r="AM521" s="130"/>
      <c r="AN521" s="130"/>
      <c r="AO521" s="130"/>
      <c r="AP521" s="130"/>
      <c r="AQ521" s="130"/>
      <c r="AR521" s="130"/>
      <c r="AS521" s="130"/>
      <c r="AT521" s="130"/>
      <c r="AU521" s="130"/>
      <c r="AV521" s="130"/>
      <c r="AW521" s="130"/>
      <c r="AX521" s="130"/>
      <c r="AY521" s="130"/>
    </row>
    <row r="522" spans="1:51" x14ac:dyDescent="0.15">
      <c r="A522" s="131">
        <v>533</v>
      </c>
      <c r="B522" s="131" t="s">
        <v>1035</v>
      </c>
      <c r="C522" s="129" t="s">
        <v>1034</v>
      </c>
      <c r="D522" s="129" t="s">
        <v>1694</v>
      </c>
      <c r="E522" s="129" t="s">
        <v>1695</v>
      </c>
      <c r="F522" s="129" t="s">
        <v>1696</v>
      </c>
      <c r="G522" s="131" t="s">
        <v>164</v>
      </c>
      <c r="H522" s="129" t="s">
        <v>14448</v>
      </c>
      <c r="I522" s="129" t="s">
        <v>11546</v>
      </c>
      <c r="J522" s="129" t="s">
        <v>12379</v>
      </c>
      <c r="K522" s="129" t="s">
        <v>5220</v>
      </c>
      <c r="L522" s="131" t="str">
        <f t="shared" si="24"/>
        <v>赤尾　喜一 (3)</v>
      </c>
      <c r="M522" s="131" t="str">
        <f t="shared" si="25"/>
        <v>00</v>
      </c>
      <c r="N522" s="131" t="str">
        <f t="shared" si="26"/>
        <v>Kiichi AKAO (00)</v>
      </c>
      <c r="O522" s="217" t="s">
        <v>7374</v>
      </c>
      <c r="Y522" s="130"/>
      <c r="Z522" s="130"/>
      <c r="AA522" s="130"/>
      <c r="AB522" s="130"/>
      <c r="AC522" s="142"/>
      <c r="AD522" s="130"/>
      <c r="AE522" s="130"/>
      <c r="AF522" s="130"/>
      <c r="AG522" s="130"/>
      <c r="AH522" s="130"/>
      <c r="AI522" s="130"/>
      <c r="AJ522" s="130"/>
      <c r="AK522" s="130"/>
      <c r="AL522" s="130"/>
      <c r="AM522" s="130"/>
      <c r="AN522" s="130"/>
      <c r="AO522" s="130"/>
      <c r="AP522" s="130"/>
      <c r="AQ522" s="130"/>
      <c r="AR522" s="130"/>
      <c r="AS522" s="130"/>
      <c r="AT522" s="130"/>
      <c r="AU522" s="130"/>
      <c r="AV522" s="130"/>
      <c r="AW522" s="130"/>
      <c r="AX522" s="130"/>
      <c r="AY522" s="130"/>
    </row>
    <row r="523" spans="1:51" x14ac:dyDescent="0.15">
      <c r="A523" s="131">
        <v>534</v>
      </c>
      <c r="B523" s="131" t="s">
        <v>1035</v>
      </c>
      <c r="C523" s="129" t="s">
        <v>1034</v>
      </c>
      <c r="D523" s="129" t="s">
        <v>1697</v>
      </c>
      <c r="E523" s="129" t="s">
        <v>1698</v>
      </c>
      <c r="F523" s="129" t="s">
        <v>1699</v>
      </c>
      <c r="G523" s="131" t="s">
        <v>164</v>
      </c>
      <c r="H523" s="129" t="s">
        <v>14457</v>
      </c>
      <c r="I523" s="129" t="s">
        <v>11547</v>
      </c>
      <c r="J523" s="129" t="s">
        <v>4822</v>
      </c>
      <c r="K523" s="129" t="s">
        <v>5220</v>
      </c>
      <c r="L523" s="131" t="str">
        <f t="shared" si="24"/>
        <v>中筋　涼太 (3)</v>
      </c>
      <c r="M523" s="131" t="str">
        <f t="shared" si="25"/>
        <v>00</v>
      </c>
      <c r="N523" s="131" t="str">
        <f t="shared" si="26"/>
        <v>Ryota NAKASUJI (00)</v>
      </c>
      <c r="O523" s="217" t="s">
        <v>7375</v>
      </c>
      <c r="Y523" s="130"/>
      <c r="Z523" s="130"/>
      <c r="AA523" s="130"/>
      <c r="AB523" s="130"/>
      <c r="AC523" s="142"/>
      <c r="AD523" s="130"/>
      <c r="AE523" s="130"/>
      <c r="AF523" s="130"/>
      <c r="AG523" s="130"/>
      <c r="AH523" s="130"/>
      <c r="AI523" s="130"/>
      <c r="AJ523" s="130"/>
      <c r="AK523" s="130"/>
      <c r="AL523" s="130"/>
      <c r="AM523" s="130"/>
      <c r="AN523" s="130"/>
      <c r="AO523" s="130"/>
      <c r="AP523" s="130"/>
      <c r="AQ523" s="130"/>
      <c r="AR523" s="130"/>
      <c r="AS523" s="130"/>
      <c r="AT523" s="130"/>
      <c r="AU523" s="130"/>
      <c r="AV523" s="130"/>
      <c r="AW523" s="130"/>
      <c r="AX523" s="130"/>
      <c r="AY523" s="130"/>
    </row>
    <row r="524" spans="1:51" x14ac:dyDescent="0.15">
      <c r="A524" s="131">
        <v>535</v>
      </c>
      <c r="B524" s="131" t="s">
        <v>1035</v>
      </c>
      <c r="C524" s="129" t="s">
        <v>1034</v>
      </c>
      <c r="D524" s="129" t="s">
        <v>1700</v>
      </c>
      <c r="E524" s="129" t="s">
        <v>1701</v>
      </c>
      <c r="F524" s="129" t="s">
        <v>1702</v>
      </c>
      <c r="G524" s="131" t="s">
        <v>164</v>
      </c>
      <c r="H524" s="129" t="s">
        <v>11319</v>
      </c>
      <c r="I524" s="129" t="s">
        <v>11548</v>
      </c>
      <c r="J524" s="129" t="s">
        <v>12380</v>
      </c>
      <c r="K524" s="129" t="s">
        <v>5220</v>
      </c>
      <c r="L524" s="131" t="str">
        <f t="shared" si="24"/>
        <v>小井　海聖 (3)</v>
      </c>
      <c r="M524" s="131" t="str">
        <f t="shared" si="25"/>
        <v>00</v>
      </c>
      <c r="N524" s="131" t="str">
        <f t="shared" si="26"/>
        <v>Kaisei KOI (00)</v>
      </c>
      <c r="O524" s="217" t="s">
        <v>7376</v>
      </c>
      <c r="Y524" s="130"/>
      <c r="Z524" s="130"/>
      <c r="AA524" s="130"/>
      <c r="AB524" s="130"/>
      <c r="AC524" s="142"/>
      <c r="AD524" s="130"/>
      <c r="AE524" s="130"/>
      <c r="AF524" s="130"/>
      <c r="AG524" s="130"/>
      <c r="AH524" s="130"/>
      <c r="AI524" s="130"/>
      <c r="AJ524" s="130"/>
      <c r="AK524" s="130"/>
      <c r="AL524" s="130"/>
      <c r="AM524" s="130"/>
      <c r="AN524" s="130"/>
      <c r="AO524" s="130"/>
      <c r="AP524" s="130"/>
      <c r="AQ524" s="130"/>
      <c r="AR524" s="130"/>
      <c r="AS524" s="130"/>
      <c r="AT524" s="130"/>
      <c r="AU524" s="130"/>
      <c r="AV524" s="130"/>
      <c r="AW524" s="130"/>
      <c r="AX524" s="130"/>
      <c r="AY524" s="130"/>
    </row>
    <row r="525" spans="1:51" x14ac:dyDescent="0.15">
      <c r="A525" s="131">
        <v>536</v>
      </c>
      <c r="B525" s="131" t="s">
        <v>1035</v>
      </c>
      <c r="C525" s="129" t="s">
        <v>1034</v>
      </c>
      <c r="D525" s="129" t="s">
        <v>1703</v>
      </c>
      <c r="E525" s="129" t="s">
        <v>1704</v>
      </c>
      <c r="F525" s="129" t="s">
        <v>1189</v>
      </c>
      <c r="G525" s="131" t="s">
        <v>164</v>
      </c>
      <c r="H525" s="129" t="s">
        <v>14447</v>
      </c>
      <c r="I525" s="129" t="s">
        <v>4917</v>
      </c>
      <c r="J525" s="129" t="s">
        <v>12381</v>
      </c>
      <c r="K525" s="129" t="s">
        <v>5220</v>
      </c>
      <c r="L525" s="131" t="str">
        <f t="shared" si="24"/>
        <v>細見　明夢 (3)</v>
      </c>
      <c r="M525" s="131" t="str">
        <f t="shared" si="25"/>
        <v>00</v>
      </c>
      <c r="N525" s="131" t="str">
        <f t="shared" si="26"/>
        <v>Harumu HOSOMI (00)</v>
      </c>
      <c r="O525" s="217" t="s">
        <v>7377</v>
      </c>
      <c r="Y525" s="130"/>
      <c r="Z525" s="130"/>
      <c r="AA525" s="130"/>
      <c r="AB525" s="130"/>
      <c r="AC525" s="142"/>
      <c r="AD525" s="130"/>
      <c r="AE525" s="130"/>
      <c r="AF525" s="130"/>
      <c r="AG525" s="130"/>
      <c r="AH525" s="130"/>
      <c r="AI525" s="130"/>
      <c r="AJ525" s="130"/>
      <c r="AK525" s="130"/>
      <c r="AL525" s="130"/>
      <c r="AM525" s="130"/>
      <c r="AN525" s="130"/>
      <c r="AO525" s="130"/>
      <c r="AP525" s="130"/>
      <c r="AQ525" s="130"/>
      <c r="AR525" s="130"/>
      <c r="AS525" s="130"/>
      <c r="AT525" s="130"/>
      <c r="AU525" s="130"/>
      <c r="AV525" s="130"/>
      <c r="AW525" s="130"/>
      <c r="AX525" s="130"/>
      <c r="AY525" s="130"/>
    </row>
    <row r="526" spans="1:51" x14ac:dyDescent="0.15">
      <c r="A526" s="131">
        <v>537</v>
      </c>
      <c r="B526" s="131" t="s">
        <v>1035</v>
      </c>
      <c r="C526" s="129" t="s">
        <v>1034</v>
      </c>
      <c r="D526" s="129" t="s">
        <v>1705</v>
      </c>
      <c r="E526" s="129" t="s">
        <v>1706</v>
      </c>
      <c r="F526" s="129" t="s">
        <v>1707</v>
      </c>
      <c r="G526" s="131" t="s">
        <v>164</v>
      </c>
      <c r="H526" s="129" t="s">
        <v>11319</v>
      </c>
      <c r="I526" s="129" t="s">
        <v>11549</v>
      </c>
      <c r="J526" s="129" t="s">
        <v>12382</v>
      </c>
      <c r="K526" s="129" t="s">
        <v>5220</v>
      </c>
      <c r="L526" s="131" t="str">
        <f t="shared" si="24"/>
        <v>釣　俊一 (3)</v>
      </c>
      <c r="M526" s="131" t="str">
        <f t="shared" si="25"/>
        <v>00</v>
      </c>
      <c r="N526" s="131" t="str">
        <f t="shared" si="26"/>
        <v>Shunichi TSURI (00)</v>
      </c>
      <c r="O526" s="217" t="s">
        <v>7378</v>
      </c>
      <c r="Y526" s="130"/>
      <c r="Z526" s="130"/>
      <c r="AA526" s="130"/>
      <c r="AB526" s="130"/>
      <c r="AC526" s="142"/>
      <c r="AD526" s="130"/>
      <c r="AE526" s="130"/>
      <c r="AF526" s="130"/>
      <c r="AG526" s="130"/>
      <c r="AH526" s="130"/>
      <c r="AI526" s="130"/>
      <c r="AJ526" s="130"/>
      <c r="AK526" s="130"/>
      <c r="AL526" s="130"/>
      <c r="AM526" s="130"/>
      <c r="AN526" s="130"/>
      <c r="AO526" s="130"/>
      <c r="AP526" s="130"/>
      <c r="AQ526" s="130"/>
      <c r="AR526" s="130"/>
      <c r="AS526" s="130"/>
      <c r="AT526" s="130"/>
      <c r="AU526" s="130"/>
      <c r="AV526" s="130"/>
      <c r="AW526" s="130"/>
      <c r="AX526" s="130"/>
      <c r="AY526" s="130"/>
    </row>
    <row r="527" spans="1:51" x14ac:dyDescent="0.15">
      <c r="A527" s="131">
        <v>538</v>
      </c>
      <c r="B527" s="131" t="s">
        <v>1035</v>
      </c>
      <c r="C527" s="129" t="s">
        <v>1034</v>
      </c>
      <c r="D527" s="129" t="s">
        <v>9683</v>
      </c>
      <c r="E527" s="129" t="s">
        <v>1708</v>
      </c>
      <c r="F527" s="129" t="s">
        <v>1186</v>
      </c>
      <c r="G527" s="131" t="s">
        <v>164</v>
      </c>
      <c r="H527" s="129" t="s">
        <v>11319</v>
      </c>
      <c r="I527" s="129" t="s">
        <v>5135</v>
      </c>
      <c r="J527" s="129" t="s">
        <v>4829</v>
      </c>
      <c r="K527" s="129" t="s">
        <v>5220</v>
      </c>
      <c r="L527" s="131" t="str">
        <f t="shared" si="24"/>
        <v>小玉　啓太 (3)</v>
      </c>
      <c r="M527" s="131" t="str">
        <f t="shared" si="25"/>
        <v>00</v>
      </c>
      <c r="N527" s="131" t="str">
        <f t="shared" si="26"/>
        <v>Keita KODAMA (00)</v>
      </c>
      <c r="O527" s="217" t="s">
        <v>7379</v>
      </c>
      <c r="Y527" s="130"/>
      <c r="Z527" s="130"/>
      <c r="AA527" s="130"/>
      <c r="AB527" s="130"/>
      <c r="AC527" s="142"/>
      <c r="AD527" s="130"/>
      <c r="AE527" s="130"/>
      <c r="AF527" s="130"/>
      <c r="AG527" s="130"/>
      <c r="AH527" s="130"/>
      <c r="AI527" s="130"/>
      <c r="AJ527" s="130"/>
      <c r="AK527" s="130"/>
      <c r="AL527" s="130"/>
      <c r="AM527" s="130"/>
      <c r="AN527" s="130"/>
      <c r="AO527" s="130"/>
      <c r="AP527" s="130"/>
      <c r="AQ527" s="130"/>
      <c r="AR527" s="130"/>
      <c r="AS527" s="130"/>
      <c r="AT527" s="130"/>
      <c r="AU527" s="130"/>
      <c r="AV527" s="130"/>
      <c r="AW527" s="130"/>
      <c r="AX527" s="130"/>
      <c r="AY527" s="130"/>
    </row>
    <row r="528" spans="1:51" x14ac:dyDescent="0.15">
      <c r="A528" s="131">
        <v>539</v>
      </c>
      <c r="B528" s="131" t="s">
        <v>1035</v>
      </c>
      <c r="C528" s="129" t="s">
        <v>1034</v>
      </c>
      <c r="D528" s="129" t="s">
        <v>1712</v>
      </c>
      <c r="E528" s="129" t="s">
        <v>1713</v>
      </c>
      <c r="F528" s="129" t="s">
        <v>1714</v>
      </c>
      <c r="G528" s="131" t="s">
        <v>164</v>
      </c>
      <c r="H528" s="129" t="s">
        <v>14465</v>
      </c>
      <c r="I528" s="129" t="s">
        <v>4984</v>
      </c>
      <c r="J528" s="129" t="s">
        <v>12383</v>
      </c>
      <c r="K528" s="129" t="s">
        <v>5220</v>
      </c>
      <c r="L528" s="131" t="str">
        <f t="shared" si="24"/>
        <v>前川　純太 (3)</v>
      </c>
      <c r="M528" s="131" t="str">
        <f t="shared" si="25"/>
        <v>00</v>
      </c>
      <c r="N528" s="131" t="str">
        <f t="shared" si="26"/>
        <v>Junta MAEKAWA (00)</v>
      </c>
      <c r="O528" s="217" t="s">
        <v>7380</v>
      </c>
      <c r="Y528" s="130"/>
      <c r="Z528" s="130"/>
      <c r="AA528" s="130"/>
      <c r="AB528" s="130"/>
      <c r="AC528" s="142"/>
      <c r="AD528" s="130"/>
      <c r="AE528" s="130"/>
      <c r="AF528" s="130"/>
      <c r="AG528" s="130"/>
      <c r="AH528" s="130"/>
      <c r="AI528" s="130"/>
      <c r="AJ528" s="130"/>
      <c r="AK528" s="130"/>
      <c r="AL528" s="130"/>
      <c r="AM528" s="130"/>
      <c r="AN528" s="130"/>
      <c r="AO528" s="130"/>
      <c r="AP528" s="130"/>
      <c r="AQ528" s="130"/>
      <c r="AR528" s="130"/>
      <c r="AS528" s="130"/>
      <c r="AT528" s="130"/>
      <c r="AU528" s="130"/>
      <c r="AV528" s="130"/>
      <c r="AW528" s="130"/>
      <c r="AX528" s="130"/>
      <c r="AY528" s="130"/>
    </row>
    <row r="529" spans="1:51" x14ac:dyDescent="0.15">
      <c r="A529" s="131">
        <v>540</v>
      </c>
      <c r="B529" s="131" t="s">
        <v>1035</v>
      </c>
      <c r="C529" s="129" t="s">
        <v>1034</v>
      </c>
      <c r="D529" s="129" t="s">
        <v>1715</v>
      </c>
      <c r="E529" s="129" t="s">
        <v>1716</v>
      </c>
      <c r="F529" s="129" t="s">
        <v>1572</v>
      </c>
      <c r="G529" s="131" t="s">
        <v>164</v>
      </c>
      <c r="H529" s="129" t="s">
        <v>14460</v>
      </c>
      <c r="I529" s="129" t="s">
        <v>11398</v>
      </c>
      <c r="J529" s="129" t="s">
        <v>12375</v>
      </c>
      <c r="K529" s="129" t="s">
        <v>5220</v>
      </c>
      <c r="L529" s="131" t="str">
        <f t="shared" si="24"/>
        <v>蔭山　崚賀 (3)</v>
      </c>
      <c r="M529" s="131" t="str">
        <f t="shared" si="25"/>
        <v>00</v>
      </c>
      <c r="N529" s="131" t="str">
        <f t="shared" si="26"/>
        <v>Ryoga KAGEYAMA (00)</v>
      </c>
      <c r="O529" s="217" t="s">
        <v>7381</v>
      </c>
      <c r="Y529" s="130"/>
      <c r="Z529" s="130"/>
      <c r="AA529" s="130"/>
      <c r="AB529" s="130"/>
      <c r="AC529" s="142"/>
      <c r="AD529" s="130"/>
      <c r="AE529" s="130"/>
      <c r="AF529" s="130"/>
      <c r="AG529" s="130"/>
      <c r="AH529" s="130"/>
      <c r="AI529" s="130"/>
      <c r="AJ529" s="130"/>
      <c r="AK529" s="130"/>
      <c r="AL529" s="130"/>
      <c r="AM529" s="130"/>
      <c r="AN529" s="130"/>
      <c r="AO529" s="130"/>
      <c r="AP529" s="130"/>
      <c r="AQ529" s="130"/>
      <c r="AR529" s="130"/>
      <c r="AS529" s="130"/>
      <c r="AT529" s="130"/>
      <c r="AU529" s="130"/>
      <c r="AV529" s="130"/>
      <c r="AW529" s="130"/>
      <c r="AX529" s="130"/>
      <c r="AY529" s="130"/>
    </row>
    <row r="530" spans="1:51" x14ac:dyDescent="0.15">
      <c r="A530" s="131">
        <v>541</v>
      </c>
      <c r="B530" s="131" t="s">
        <v>1035</v>
      </c>
      <c r="C530" s="129" t="s">
        <v>1034</v>
      </c>
      <c r="D530" s="129" t="s">
        <v>9684</v>
      </c>
      <c r="E530" s="129" t="s">
        <v>1717</v>
      </c>
      <c r="F530" s="129" t="s">
        <v>1707</v>
      </c>
      <c r="G530" s="131" t="s">
        <v>164</v>
      </c>
      <c r="H530" s="129" t="s">
        <v>14458</v>
      </c>
      <c r="I530" s="129" t="s">
        <v>11550</v>
      </c>
      <c r="J530" s="129" t="s">
        <v>5034</v>
      </c>
      <c r="K530" s="129" t="s">
        <v>5220</v>
      </c>
      <c r="L530" s="131" t="str">
        <f t="shared" si="24"/>
        <v>新崎　匠真 (3)</v>
      </c>
      <c r="M530" s="131" t="str">
        <f t="shared" si="25"/>
        <v>00</v>
      </c>
      <c r="N530" s="131" t="str">
        <f t="shared" si="26"/>
        <v>Takuma SHINZAKI (00)</v>
      </c>
      <c r="O530" s="217" t="s">
        <v>7382</v>
      </c>
      <c r="Y530" s="130"/>
      <c r="Z530" s="130"/>
      <c r="AA530" s="130"/>
      <c r="AB530" s="130"/>
      <c r="AC530" s="142"/>
      <c r="AD530" s="130"/>
      <c r="AE530" s="130"/>
      <c r="AF530" s="130"/>
      <c r="AG530" s="130"/>
      <c r="AH530" s="130"/>
      <c r="AI530" s="130"/>
      <c r="AJ530" s="130"/>
      <c r="AK530" s="130"/>
      <c r="AL530" s="130"/>
      <c r="AM530" s="130"/>
      <c r="AN530" s="130"/>
      <c r="AO530" s="130"/>
      <c r="AP530" s="130"/>
      <c r="AQ530" s="130"/>
      <c r="AR530" s="130"/>
      <c r="AS530" s="130"/>
      <c r="AT530" s="130"/>
      <c r="AU530" s="130"/>
      <c r="AV530" s="130"/>
      <c r="AW530" s="130"/>
      <c r="AX530" s="130"/>
      <c r="AY530" s="130"/>
    </row>
    <row r="531" spans="1:51" x14ac:dyDescent="0.15">
      <c r="A531" s="131">
        <v>542</v>
      </c>
      <c r="B531" s="131" t="s">
        <v>1035</v>
      </c>
      <c r="C531" s="129" t="s">
        <v>1034</v>
      </c>
      <c r="D531" s="129" t="s">
        <v>1718</v>
      </c>
      <c r="E531" s="129" t="s">
        <v>1719</v>
      </c>
      <c r="F531" s="129" t="s">
        <v>1720</v>
      </c>
      <c r="G531" s="131" t="s">
        <v>164</v>
      </c>
      <c r="H531" s="129" t="s">
        <v>14480</v>
      </c>
      <c r="I531" s="129" t="s">
        <v>9470</v>
      </c>
      <c r="J531" s="129" t="s">
        <v>5192</v>
      </c>
      <c r="K531" s="129" t="s">
        <v>5220</v>
      </c>
      <c r="L531" s="131" t="str">
        <f t="shared" si="24"/>
        <v>長谷川　航輝 (3)</v>
      </c>
      <c r="M531" s="131" t="str">
        <f t="shared" si="25"/>
        <v>00</v>
      </c>
      <c r="N531" s="131" t="str">
        <f t="shared" si="26"/>
        <v>Koki HASEGAWA (00)</v>
      </c>
      <c r="O531" s="217" t="s">
        <v>7383</v>
      </c>
      <c r="Y531" s="130"/>
      <c r="Z531" s="130"/>
      <c r="AA531" s="130"/>
      <c r="AB531" s="130"/>
      <c r="AC531" s="142"/>
      <c r="AD531" s="130"/>
      <c r="AE531" s="130"/>
      <c r="AF531" s="130"/>
      <c r="AG531" s="130"/>
      <c r="AH531" s="130"/>
      <c r="AI531" s="130"/>
      <c r="AJ531" s="130"/>
      <c r="AK531" s="130"/>
      <c r="AL531" s="130"/>
      <c r="AM531" s="130"/>
      <c r="AN531" s="130"/>
      <c r="AO531" s="130"/>
      <c r="AP531" s="130"/>
      <c r="AQ531" s="130"/>
      <c r="AR531" s="130"/>
      <c r="AS531" s="130"/>
      <c r="AT531" s="130"/>
      <c r="AU531" s="130"/>
      <c r="AV531" s="130"/>
      <c r="AW531" s="130"/>
      <c r="AX531" s="130"/>
      <c r="AY531" s="130"/>
    </row>
    <row r="532" spans="1:51" x14ac:dyDescent="0.15">
      <c r="A532" s="131">
        <v>543</v>
      </c>
      <c r="B532" s="131" t="s">
        <v>1035</v>
      </c>
      <c r="C532" s="129" t="s">
        <v>1034</v>
      </c>
      <c r="D532" s="129" t="s">
        <v>1721</v>
      </c>
      <c r="E532" s="129" t="s">
        <v>1722</v>
      </c>
      <c r="F532" s="129" t="s">
        <v>1702</v>
      </c>
      <c r="G532" s="131" t="s">
        <v>164</v>
      </c>
      <c r="H532" s="129" t="s">
        <v>14447</v>
      </c>
      <c r="I532" s="129" t="s">
        <v>6689</v>
      </c>
      <c r="J532" s="129" t="s">
        <v>4918</v>
      </c>
      <c r="K532" s="129" t="s">
        <v>5220</v>
      </c>
      <c r="L532" s="131" t="str">
        <f t="shared" si="24"/>
        <v>秦　康太 (3)</v>
      </c>
      <c r="M532" s="131" t="str">
        <f t="shared" si="25"/>
        <v>00</v>
      </c>
      <c r="N532" s="131" t="str">
        <f t="shared" si="26"/>
        <v>Kota HATA (00)</v>
      </c>
      <c r="O532" s="217" t="s">
        <v>7384</v>
      </c>
      <c r="Y532" s="130"/>
      <c r="Z532" s="130"/>
      <c r="AA532" s="130"/>
      <c r="AB532" s="130"/>
      <c r="AC532" s="142"/>
      <c r="AD532" s="130"/>
      <c r="AE532" s="130"/>
      <c r="AF532" s="130"/>
      <c r="AG532" s="130"/>
      <c r="AH532" s="130"/>
      <c r="AI532" s="130"/>
      <c r="AJ532" s="130"/>
      <c r="AK532" s="130"/>
      <c r="AL532" s="130"/>
      <c r="AM532" s="130"/>
      <c r="AN532" s="130"/>
      <c r="AO532" s="130"/>
      <c r="AP532" s="130"/>
      <c r="AQ532" s="130"/>
      <c r="AR532" s="130"/>
      <c r="AS532" s="130"/>
      <c r="AT532" s="130"/>
      <c r="AU532" s="130"/>
      <c r="AV532" s="130"/>
      <c r="AW532" s="130"/>
      <c r="AX532" s="130"/>
      <c r="AY532" s="130"/>
    </row>
    <row r="533" spans="1:51" x14ac:dyDescent="0.15">
      <c r="A533" s="131">
        <v>544</v>
      </c>
      <c r="B533" s="131" t="s">
        <v>1035</v>
      </c>
      <c r="C533" s="129" t="s">
        <v>1034</v>
      </c>
      <c r="D533" s="129" t="s">
        <v>1723</v>
      </c>
      <c r="E533" s="129" t="s">
        <v>1724</v>
      </c>
      <c r="F533" s="129" t="s">
        <v>1207</v>
      </c>
      <c r="G533" s="131" t="s">
        <v>164</v>
      </c>
      <c r="H533" s="129" t="s">
        <v>14454</v>
      </c>
      <c r="I533" s="129" t="s">
        <v>11541</v>
      </c>
      <c r="J533" s="129" t="s">
        <v>12247</v>
      </c>
      <c r="K533" s="129" t="s">
        <v>5220</v>
      </c>
      <c r="L533" s="131" t="str">
        <f t="shared" si="24"/>
        <v>末次　仁志 (3)</v>
      </c>
      <c r="M533" s="131" t="str">
        <f t="shared" si="25"/>
        <v>00</v>
      </c>
      <c r="N533" s="131" t="str">
        <f t="shared" si="26"/>
        <v>Hitoshi SUETSUGU (00)</v>
      </c>
      <c r="O533" s="217" t="s">
        <v>7385</v>
      </c>
      <c r="Y533" s="130"/>
      <c r="Z533" s="130"/>
      <c r="AA533" s="130"/>
      <c r="AB533" s="130"/>
      <c r="AC533" s="142"/>
      <c r="AD533" s="130"/>
      <c r="AE533" s="130"/>
      <c r="AF533" s="130"/>
      <c r="AG533" s="130"/>
      <c r="AH533" s="130"/>
      <c r="AI533" s="130"/>
      <c r="AJ533" s="130"/>
      <c r="AK533" s="130"/>
      <c r="AL533" s="130"/>
      <c r="AM533" s="130"/>
      <c r="AN533" s="130"/>
      <c r="AO533" s="130"/>
      <c r="AP533" s="130"/>
      <c r="AQ533" s="130"/>
      <c r="AR533" s="130"/>
      <c r="AS533" s="130"/>
      <c r="AT533" s="130"/>
      <c r="AU533" s="130"/>
      <c r="AV533" s="130"/>
      <c r="AW533" s="130"/>
      <c r="AX533" s="130"/>
      <c r="AY533" s="130"/>
    </row>
    <row r="534" spans="1:51" x14ac:dyDescent="0.15">
      <c r="A534" s="131">
        <v>545</v>
      </c>
      <c r="B534" s="131" t="s">
        <v>1035</v>
      </c>
      <c r="C534" s="129" t="s">
        <v>1034</v>
      </c>
      <c r="D534" s="129" t="s">
        <v>1725</v>
      </c>
      <c r="E534" s="129" t="s">
        <v>1726</v>
      </c>
      <c r="F534" s="129" t="s">
        <v>1727</v>
      </c>
      <c r="G534" s="131" t="s">
        <v>164</v>
      </c>
      <c r="H534" s="129" t="s">
        <v>14447</v>
      </c>
      <c r="I534" s="129" t="s">
        <v>4931</v>
      </c>
      <c r="J534" s="129" t="s">
        <v>12384</v>
      </c>
      <c r="K534" s="129" t="s">
        <v>5220</v>
      </c>
      <c r="L534" s="131" t="str">
        <f t="shared" si="24"/>
        <v>児島　弘明 (3)</v>
      </c>
      <c r="M534" s="131" t="str">
        <f t="shared" si="25"/>
        <v>00</v>
      </c>
      <c r="N534" s="131" t="str">
        <f t="shared" si="26"/>
        <v>Hiroaki KOJIMA (00)</v>
      </c>
      <c r="O534" s="217" t="s">
        <v>7386</v>
      </c>
      <c r="Y534" s="130"/>
      <c r="Z534" s="130"/>
      <c r="AA534" s="130"/>
      <c r="AB534" s="130"/>
      <c r="AC534" s="142"/>
      <c r="AD534" s="130"/>
      <c r="AE534" s="130"/>
      <c r="AF534" s="130"/>
      <c r="AG534" s="130"/>
      <c r="AH534" s="130"/>
      <c r="AI534" s="130"/>
      <c r="AJ534" s="130"/>
      <c r="AK534" s="130"/>
      <c r="AL534" s="130"/>
      <c r="AM534" s="130"/>
      <c r="AN534" s="130"/>
      <c r="AO534" s="130"/>
      <c r="AP534" s="130"/>
      <c r="AQ534" s="130"/>
      <c r="AR534" s="130"/>
      <c r="AS534" s="130"/>
      <c r="AT534" s="130"/>
      <c r="AU534" s="130"/>
      <c r="AV534" s="130"/>
      <c r="AW534" s="130"/>
      <c r="AX534" s="130"/>
      <c r="AY534" s="130"/>
    </row>
    <row r="535" spans="1:51" x14ac:dyDescent="0.15">
      <c r="A535" s="131">
        <v>546</v>
      </c>
      <c r="B535" s="131" t="s">
        <v>1035</v>
      </c>
      <c r="C535" s="129" t="s">
        <v>1034</v>
      </c>
      <c r="D535" s="129" t="s">
        <v>1728</v>
      </c>
      <c r="E535" s="129" t="s">
        <v>1729</v>
      </c>
      <c r="F535" s="129" t="s">
        <v>1730</v>
      </c>
      <c r="G535" s="131" t="s">
        <v>164</v>
      </c>
      <c r="H535" s="129" t="s">
        <v>14466</v>
      </c>
      <c r="I535" s="129" t="s">
        <v>5041</v>
      </c>
      <c r="J535" s="129" t="s">
        <v>4918</v>
      </c>
      <c r="K535" s="129" t="s">
        <v>5220</v>
      </c>
      <c r="L535" s="131" t="str">
        <f t="shared" si="24"/>
        <v>奥村　晃忠 (3)</v>
      </c>
      <c r="M535" s="131" t="str">
        <f t="shared" si="25"/>
        <v>00</v>
      </c>
      <c r="N535" s="131" t="str">
        <f t="shared" si="26"/>
        <v>Kota OKUMURA (00)</v>
      </c>
      <c r="O535" s="217" t="s">
        <v>7387</v>
      </c>
      <c r="Y535" s="130"/>
      <c r="Z535" s="130"/>
      <c r="AA535" s="130"/>
      <c r="AB535" s="130"/>
      <c r="AC535" s="142"/>
      <c r="AD535" s="130"/>
      <c r="AE535" s="130"/>
      <c r="AF535" s="130"/>
      <c r="AG535" s="130"/>
      <c r="AH535" s="130"/>
      <c r="AI535" s="130"/>
      <c r="AJ535" s="130"/>
      <c r="AK535" s="130"/>
      <c r="AL535" s="130"/>
      <c r="AM535" s="130"/>
      <c r="AN535" s="130"/>
      <c r="AO535" s="130"/>
      <c r="AP535" s="130"/>
      <c r="AQ535" s="130"/>
      <c r="AR535" s="130"/>
      <c r="AS535" s="130"/>
      <c r="AT535" s="130"/>
      <c r="AU535" s="130"/>
      <c r="AV535" s="130"/>
      <c r="AW535" s="130"/>
      <c r="AX535" s="130"/>
      <c r="AY535" s="130"/>
    </row>
    <row r="536" spans="1:51" x14ac:dyDescent="0.15">
      <c r="A536" s="131">
        <v>547</v>
      </c>
      <c r="B536" s="131" t="s">
        <v>1035</v>
      </c>
      <c r="C536" s="129" t="s">
        <v>1034</v>
      </c>
      <c r="D536" s="129" t="s">
        <v>1731</v>
      </c>
      <c r="E536" s="129" t="s">
        <v>1732</v>
      </c>
      <c r="F536" s="129" t="s">
        <v>1714</v>
      </c>
      <c r="G536" s="131" t="s">
        <v>164</v>
      </c>
      <c r="H536" s="129" t="s">
        <v>14465</v>
      </c>
      <c r="I536" s="129" t="s">
        <v>11551</v>
      </c>
      <c r="J536" s="129" t="s">
        <v>5170</v>
      </c>
      <c r="K536" s="129" t="s">
        <v>5220</v>
      </c>
      <c r="L536" s="131" t="str">
        <f t="shared" si="24"/>
        <v>曽根　大聖 (3)</v>
      </c>
      <c r="M536" s="131" t="str">
        <f t="shared" si="25"/>
        <v>00</v>
      </c>
      <c r="N536" s="131" t="str">
        <f t="shared" si="26"/>
        <v>Taisei SONE (00)</v>
      </c>
      <c r="O536" s="217" t="s">
        <v>7388</v>
      </c>
      <c r="Y536" s="130"/>
      <c r="Z536" s="130"/>
      <c r="AA536" s="130"/>
      <c r="AB536" s="130"/>
      <c r="AC536" s="142"/>
      <c r="AD536" s="130"/>
      <c r="AE536" s="130"/>
      <c r="AF536" s="130"/>
      <c r="AG536" s="130"/>
      <c r="AH536" s="130"/>
      <c r="AI536" s="130"/>
      <c r="AJ536" s="130"/>
      <c r="AK536" s="130"/>
      <c r="AL536" s="130"/>
      <c r="AM536" s="130"/>
      <c r="AN536" s="130"/>
      <c r="AO536" s="130"/>
      <c r="AP536" s="130"/>
      <c r="AQ536" s="130"/>
      <c r="AR536" s="130"/>
      <c r="AS536" s="130"/>
      <c r="AT536" s="130"/>
      <c r="AU536" s="130"/>
      <c r="AV536" s="130"/>
      <c r="AW536" s="130"/>
      <c r="AX536" s="130"/>
      <c r="AY536" s="130"/>
    </row>
    <row r="537" spans="1:51" x14ac:dyDescent="0.15">
      <c r="A537" s="131">
        <v>548</v>
      </c>
      <c r="B537" s="131" t="s">
        <v>1035</v>
      </c>
      <c r="C537" s="129" t="s">
        <v>1034</v>
      </c>
      <c r="D537" s="129" t="s">
        <v>1733</v>
      </c>
      <c r="E537" s="129" t="s">
        <v>1734</v>
      </c>
      <c r="F537" s="129" t="s">
        <v>1735</v>
      </c>
      <c r="G537" s="131" t="s">
        <v>164</v>
      </c>
      <c r="H537" s="129" t="s">
        <v>14458</v>
      </c>
      <c r="I537" s="129" t="s">
        <v>11552</v>
      </c>
      <c r="J537" s="129" t="s">
        <v>4862</v>
      </c>
      <c r="K537" s="129" t="s">
        <v>5220</v>
      </c>
      <c r="L537" s="131" t="str">
        <f t="shared" si="24"/>
        <v>今仲　輝 (3)</v>
      </c>
      <c r="M537" s="131" t="str">
        <f t="shared" si="25"/>
        <v>00</v>
      </c>
      <c r="N537" s="131" t="str">
        <f t="shared" si="26"/>
        <v>Hikaru IMANAKA (00)</v>
      </c>
      <c r="O537" s="217" t="s">
        <v>7389</v>
      </c>
      <c r="Y537" s="130"/>
      <c r="Z537" s="130"/>
      <c r="AA537" s="130"/>
      <c r="AB537" s="130"/>
      <c r="AC537" s="142"/>
      <c r="AD537" s="130"/>
      <c r="AE537" s="130"/>
      <c r="AF537" s="130"/>
      <c r="AG537" s="130"/>
      <c r="AH537" s="130"/>
      <c r="AI537" s="130"/>
      <c r="AJ537" s="130"/>
      <c r="AK537" s="130"/>
      <c r="AL537" s="130"/>
      <c r="AM537" s="130"/>
      <c r="AN537" s="130"/>
      <c r="AO537" s="130"/>
      <c r="AP537" s="130"/>
      <c r="AQ537" s="130"/>
      <c r="AR537" s="130"/>
      <c r="AS537" s="130"/>
      <c r="AT537" s="130"/>
      <c r="AU537" s="130"/>
      <c r="AV537" s="130"/>
      <c r="AW537" s="130"/>
      <c r="AX537" s="130"/>
      <c r="AY537" s="130"/>
    </row>
    <row r="538" spans="1:51" x14ac:dyDescent="0.15">
      <c r="A538" s="131">
        <v>549</v>
      </c>
      <c r="B538" s="131" t="s">
        <v>1035</v>
      </c>
      <c r="C538" s="129" t="s">
        <v>1034</v>
      </c>
      <c r="D538" s="129" t="s">
        <v>1736</v>
      </c>
      <c r="E538" s="129" t="s">
        <v>1737</v>
      </c>
      <c r="F538" s="129" t="s">
        <v>1738</v>
      </c>
      <c r="G538" s="131" t="s">
        <v>164</v>
      </c>
      <c r="H538" s="129" t="s">
        <v>11319</v>
      </c>
      <c r="I538" s="129" t="s">
        <v>11553</v>
      </c>
      <c r="J538" s="129" t="s">
        <v>12385</v>
      </c>
      <c r="K538" s="129" t="s">
        <v>5220</v>
      </c>
      <c r="L538" s="131" t="str">
        <f t="shared" si="24"/>
        <v>岩崎　嵩大 (3)</v>
      </c>
      <c r="M538" s="131" t="str">
        <f t="shared" si="25"/>
        <v>00</v>
      </c>
      <c r="N538" s="131" t="str">
        <f t="shared" si="26"/>
        <v>Takao IWASAKI (00)</v>
      </c>
      <c r="O538" s="217" t="s">
        <v>7390</v>
      </c>
      <c r="Y538" s="130"/>
      <c r="Z538" s="130"/>
      <c r="AA538" s="130"/>
      <c r="AB538" s="130"/>
      <c r="AC538" s="142"/>
      <c r="AD538" s="130"/>
      <c r="AE538" s="130"/>
      <c r="AF538" s="130"/>
      <c r="AG538" s="130"/>
      <c r="AH538" s="130"/>
      <c r="AI538" s="130"/>
      <c r="AJ538" s="130"/>
      <c r="AK538" s="130"/>
      <c r="AL538" s="130"/>
      <c r="AM538" s="130"/>
      <c r="AN538" s="130"/>
      <c r="AO538" s="130"/>
      <c r="AP538" s="130"/>
      <c r="AQ538" s="130"/>
      <c r="AR538" s="130"/>
      <c r="AS538" s="130"/>
      <c r="AT538" s="130"/>
      <c r="AU538" s="130"/>
      <c r="AV538" s="130"/>
      <c r="AW538" s="130"/>
      <c r="AX538" s="130"/>
      <c r="AY538" s="130"/>
    </row>
    <row r="539" spans="1:51" x14ac:dyDescent="0.15">
      <c r="A539" s="131">
        <v>550</v>
      </c>
      <c r="B539" s="131" t="s">
        <v>1035</v>
      </c>
      <c r="C539" s="129" t="s">
        <v>1034</v>
      </c>
      <c r="D539" s="129" t="s">
        <v>1739</v>
      </c>
      <c r="E539" s="129" t="s">
        <v>1740</v>
      </c>
      <c r="F539" s="129" t="s">
        <v>1741</v>
      </c>
      <c r="G539" s="131" t="s">
        <v>164</v>
      </c>
      <c r="H539" s="129" t="s">
        <v>14458</v>
      </c>
      <c r="I539" s="129" t="s">
        <v>11553</v>
      </c>
      <c r="J539" s="129" t="s">
        <v>12261</v>
      </c>
      <c r="K539" s="129" t="s">
        <v>5220</v>
      </c>
      <c r="L539" s="131" t="str">
        <f t="shared" si="24"/>
        <v>岩崎　立来 (3)</v>
      </c>
      <c r="M539" s="131" t="str">
        <f t="shared" si="25"/>
        <v>00</v>
      </c>
      <c r="N539" s="131" t="str">
        <f t="shared" si="26"/>
        <v>Ryuki IWASAKI (00)</v>
      </c>
      <c r="O539" s="217" t="s">
        <v>7391</v>
      </c>
      <c r="Y539" s="130"/>
      <c r="Z539" s="130"/>
      <c r="AA539" s="130"/>
      <c r="AB539" s="130"/>
      <c r="AC539" s="142"/>
      <c r="AD539" s="130"/>
      <c r="AE539" s="130"/>
      <c r="AF539" s="130"/>
      <c r="AG539" s="130"/>
      <c r="AH539" s="130"/>
      <c r="AI539" s="130"/>
      <c r="AJ539" s="130"/>
      <c r="AK539" s="130"/>
      <c r="AL539" s="130"/>
      <c r="AM539" s="130"/>
      <c r="AN539" s="130"/>
      <c r="AO539" s="130"/>
      <c r="AP539" s="130"/>
      <c r="AQ539" s="130"/>
      <c r="AR539" s="130"/>
      <c r="AS539" s="130"/>
      <c r="AT539" s="130"/>
      <c r="AU539" s="130"/>
      <c r="AV539" s="130"/>
      <c r="AW539" s="130"/>
      <c r="AX539" s="130"/>
      <c r="AY539" s="130"/>
    </row>
    <row r="540" spans="1:51" x14ac:dyDescent="0.15">
      <c r="A540" s="131">
        <v>551</v>
      </c>
      <c r="B540" s="131" t="s">
        <v>1035</v>
      </c>
      <c r="C540" s="129" t="s">
        <v>1034</v>
      </c>
      <c r="D540" s="129" t="s">
        <v>1742</v>
      </c>
      <c r="E540" s="129" t="s">
        <v>1743</v>
      </c>
      <c r="F540" s="129" t="s">
        <v>1744</v>
      </c>
      <c r="G540" s="131" t="s">
        <v>164</v>
      </c>
      <c r="H540" s="129" t="s">
        <v>11319</v>
      </c>
      <c r="I540" s="129" t="s">
        <v>11509</v>
      </c>
      <c r="J540" s="129" t="s">
        <v>5012</v>
      </c>
      <c r="K540" s="129" t="s">
        <v>5220</v>
      </c>
      <c r="L540" s="131" t="str">
        <f t="shared" si="24"/>
        <v>川西　健太 (3)</v>
      </c>
      <c r="M540" s="131" t="str">
        <f t="shared" si="25"/>
        <v>00</v>
      </c>
      <c r="N540" s="131" t="str">
        <f t="shared" si="26"/>
        <v>Kenta KAWANISHI (00)</v>
      </c>
      <c r="O540" s="217" t="s">
        <v>7392</v>
      </c>
      <c r="Y540" s="130"/>
      <c r="Z540" s="130"/>
      <c r="AA540" s="130"/>
      <c r="AB540" s="130"/>
      <c r="AC540" s="142"/>
      <c r="AD540" s="130"/>
      <c r="AE540" s="130"/>
      <c r="AF540" s="130"/>
      <c r="AG540" s="130"/>
      <c r="AH540" s="130"/>
      <c r="AI540" s="130"/>
      <c r="AJ540" s="130"/>
      <c r="AK540" s="130"/>
      <c r="AL540" s="130"/>
      <c r="AM540" s="130"/>
      <c r="AN540" s="130"/>
      <c r="AO540" s="130"/>
      <c r="AP540" s="130"/>
      <c r="AQ540" s="130"/>
      <c r="AR540" s="130"/>
      <c r="AS540" s="130"/>
      <c r="AT540" s="130"/>
      <c r="AU540" s="130"/>
      <c r="AV540" s="130"/>
      <c r="AW540" s="130"/>
      <c r="AX540" s="130"/>
      <c r="AY540" s="130"/>
    </row>
    <row r="541" spans="1:51" x14ac:dyDescent="0.15">
      <c r="A541" s="131">
        <v>552</v>
      </c>
      <c r="B541" s="131" t="s">
        <v>1035</v>
      </c>
      <c r="C541" s="129" t="s">
        <v>1034</v>
      </c>
      <c r="D541" s="129" t="s">
        <v>1745</v>
      </c>
      <c r="E541" s="129" t="s">
        <v>1746</v>
      </c>
      <c r="F541" s="129" t="s">
        <v>1747</v>
      </c>
      <c r="G541" s="131" t="s">
        <v>164</v>
      </c>
      <c r="H541" s="129" t="s">
        <v>11319</v>
      </c>
      <c r="I541" s="129" t="s">
        <v>11554</v>
      </c>
      <c r="J541" s="129" t="s">
        <v>12253</v>
      </c>
      <c r="K541" s="129" t="s">
        <v>5220</v>
      </c>
      <c r="L541" s="131" t="str">
        <f t="shared" si="24"/>
        <v>川端　優志 (3)</v>
      </c>
      <c r="M541" s="131" t="str">
        <f t="shared" si="25"/>
        <v>00</v>
      </c>
      <c r="N541" s="131" t="str">
        <f t="shared" si="26"/>
        <v>Yushi KAWABATA (00)</v>
      </c>
      <c r="O541" s="217" t="s">
        <v>7393</v>
      </c>
      <c r="Y541" s="130"/>
      <c r="Z541" s="130"/>
      <c r="AA541" s="130"/>
      <c r="AB541" s="130"/>
      <c r="AC541" s="142"/>
      <c r="AD541" s="130"/>
      <c r="AE541" s="130"/>
      <c r="AF541" s="130"/>
      <c r="AG541" s="130"/>
      <c r="AH541" s="130"/>
      <c r="AI541" s="130"/>
      <c r="AJ541" s="130"/>
      <c r="AK541" s="130"/>
      <c r="AL541" s="130"/>
      <c r="AM541" s="130"/>
      <c r="AN541" s="130"/>
      <c r="AO541" s="130"/>
      <c r="AP541" s="130"/>
      <c r="AQ541" s="130"/>
      <c r="AR541" s="130"/>
      <c r="AS541" s="130"/>
      <c r="AT541" s="130"/>
      <c r="AU541" s="130"/>
      <c r="AV541" s="130"/>
      <c r="AW541" s="130"/>
      <c r="AX541" s="130"/>
      <c r="AY541" s="130"/>
    </row>
    <row r="542" spans="1:51" x14ac:dyDescent="0.15">
      <c r="A542" s="131">
        <v>553</v>
      </c>
      <c r="B542" s="131" t="s">
        <v>1035</v>
      </c>
      <c r="C542" s="129" t="s">
        <v>1034</v>
      </c>
      <c r="D542" s="129" t="s">
        <v>1748</v>
      </c>
      <c r="E542" s="129" t="s">
        <v>1749</v>
      </c>
      <c r="F542" s="129" t="s">
        <v>1750</v>
      </c>
      <c r="G542" s="131" t="s">
        <v>164</v>
      </c>
      <c r="H542" s="129" t="s">
        <v>11319</v>
      </c>
      <c r="I542" s="129" t="s">
        <v>11555</v>
      </c>
      <c r="J542" s="129" t="s">
        <v>4968</v>
      </c>
      <c r="K542" s="129" t="s">
        <v>5220</v>
      </c>
      <c r="L542" s="131" t="str">
        <f t="shared" si="24"/>
        <v>木谷　優太 (3)</v>
      </c>
      <c r="M542" s="131" t="str">
        <f t="shared" si="25"/>
        <v>00</v>
      </c>
      <c r="N542" s="131" t="str">
        <f t="shared" si="26"/>
        <v>Yuta KITANI (00)</v>
      </c>
      <c r="O542" s="217" t="s">
        <v>7394</v>
      </c>
      <c r="Y542" s="130"/>
      <c r="Z542" s="130"/>
      <c r="AA542" s="130"/>
      <c r="AB542" s="130"/>
      <c r="AC542" s="142"/>
      <c r="AD542" s="130"/>
      <c r="AE542" s="130"/>
      <c r="AF542" s="130"/>
      <c r="AG542" s="130"/>
      <c r="AH542" s="130"/>
      <c r="AI542" s="130"/>
      <c r="AJ542" s="130"/>
      <c r="AK542" s="130"/>
      <c r="AL542" s="130"/>
      <c r="AM542" s="130"/>
      <c r="AN542" s="130"/>
      <c r="AO542" s="130"/>
      <c r="AP542" s="130"/>
      <c r="AQ542" s="130"/>
      <c r="AR542" s="130"/>
      <c r="AS542" s="130"/>
      <c r="AT542" s="130"/>
      <c r="AU542" s="130"/>
      <c r="AV542" s="130"/>
      <c r="AW542" s="130"/>
      <c r="AX542" s="130"/>
      <c r="AY542" s="130"/>
    </row>
    <row r="543" spans="1:51" x14ac:dyDescent="0.15">
      <c r="A543" s="131">
        <v>554</v>
      </c>
      <c r="B543" s="131" t="s">
        <v>1035</v>
      </c>
      <c r="C543" s="129" t="s">
        <v>1034</v>
      </c>
      <c r="D543" s="129" t="s">
        <v>1751</v>
      </c>
      <c r="E543" s="129" t="s">
        <v>1752</v>
      </c>
      <c r="F543" s="129" t="s">
        <v>1753</v>
      </c>
      <c r="G543" s="131" t="s">
        <v>164</v>
      </c>
      <c r="H543" s="129" t="s">
        <v>11319</v>
      </c>
      <c r="I543" s="129" t="s">
        <v>11351</v>
      </c>
      <c r="J543" s="129" t="s">
        <v>4812</v>
      </c>
      <c r="K543" s="129" t="s">
        <v>5220</v>
      </c>
      <c r="L543" s="131" t="str">
        <f t="shared" si="24"/>
        <v>窪田　亮 (3)</v>
      </c>
      <c r="M543" s="131" t="str">
        <f t="shared" si="25"/>
        <v>01</v>
      </c>
      <c r="N543" s="131" t="str">
        <f t="shared" si="26"/>
        <v>Ryo KUBOTA (01)</v>
      </c>
      <c r="O543" s="217" t="s">
        <v>7395</v>
      </c>
      <c r="Y543" s="130"/>
      <c r="Z543" s="130"/>
      <c r="AA543" s="130"/>
      <c r="AB543" s="130"/>
      <c r="AC543" s="142"/>
      <c r="AD543" s="130"/>
      <c r="AE543" s="130"/>
      <c r="AF543" s="130"/>
      <c r="AG543" s="130"/>
      <c r="AH543" s="130"/>
      <c r="AI543" s="130"/>
      <c r="AJ543" s="130"/>
      <c r="AK543" s="130"/>
      <c r="AL543" s="130"/>
      <c r="AM543" s="130"/>
      <c r="AN543" s="130"/>
      <c r="AO543" s="130"/>
      <c r="AP543" s="130"/>
      <c r="AQ543" s="130"/>
      <c r="AR543" s="130"/>
      <c r="AS543" s="130"/>
      <c r="AT543" s="130"/>
      <c r="AU543" s="130"/>
      <c r="AV543" s="130"/>
      <c r="AW543" s="130"/>
      <c r="AX543" s="130"/>
      <c r="AY543" s="130"/>
    </row>
    <row r="544" spans="1:51" x14ac:dyDescent="0.15">
      <c r="A544" s="131">
        <v>555</v>
      </c>
      <c r="B544" s="131" t="s">
        <v>1035</v>
      </c>
      <c r="C544" s="129" t="s">
        <v>1034</v>
      </c>
      <c r="D544" s="129" t="s">
        <v>1754</v>
      </c>
      <c r="E544" s="129" t="s">
        <v>1755</v>
      </c>
      <c r="F544" s="129" t="s">
        <v>1756</v>
      </c>
      <c r="G544" s="131" t="s">
        <v>164</v>
      </c>
      <c r="H544" s="129" t="s">
        <v>14447</v>
      </c>
      <c r="I544" s="129" t="s">
        <v>4892</v>
      </c>
      <c r="J544" s="129" t="s">
        <v>4968</v>
      </c>
      <c r="K544" s="129" t="s">
        <v>5220</v>
      </c>
      <c r="L544" s="131" t="str">
        <f t="shared" si="24"/>
        <v>佐々木　裕大 (3)</v>
      </c>
      <c r="M544" s="131" t="str">
        <f t="shared" si="25"/>
        <v>00</v>
      </c>
      <c r="N544" s="131" t="str">
        <f t="shared" si="26"/>
        <v>Yuta SASAKI (00)</v>
      </c>
      <c r="O544" s="217" t="s">
        <v>7396</v>
      </c>
      <c r="Y544" s="130"/>
      <c r="Z544" s="130"/>
      <c r="AA544" s="130"/>
      <c r="AB544" s="130"/>
      <c r="AC544" s="142"/>
      <c r="AD544" s="130"/>
      <c r="AE544" s="130"/>
      <c r="AF544" s="130"/>
      <c r="AG544" s="130"/>
      <c r="AH544" s="130"/>
      <c r="AI544" s="130"/>
      <c r="AJ544" s="130"/>
      <c r="AK544" s="130"/>
      <c r="AL544" s="130"/>
      <c r="AM544" s="130"/>
      <c r="AN544" s="130"/>
      <c r="AO544" s="130"/>
      <c r="AP544" s="130"/>
      <c r="AQ544" s="130"/>
      <c r="AR544" s="130"/>
      <c r="AS544" s="130"/>
      <c r="AT544" s="130"/>
      <c r="AU544" s="130"/>
      <c r="AV544" s="130"/>
      <c r="AW544" s="130"/>
      <c r="AX544" s="130"/>
      <c r="AY544" s="130"/>
    </row>
    <row r="545" spans="1:51" x14ac:dyDescent="0.15">
      <c r="A545" s="131">
        <v>556</v>
      </c>
      <c r="B545" s="131" t="s">
        <v>1035</v>
      </c>
      <c r="C545" s="129" t="s">
        <v>1034</v>
      </c>
      <c r="D545" s="129" t="s">
        <v>1757</v>
      </c>
      <c r="E545" s="129" t="s">
        <v>1758</v>
      </c>
      <c r="F545" s="129" t="s">
        <v>1759</v>
      </c>
      <c r="G545" s="131" t="s">
        <v>164</v>
      </c>
      <c r="H545" s="129" t="s">
        <v>4793</v>
      </c>
      <c r="I545" s="129" t="s">
        <v>11556</v>
      </c>
      <c r="J545" s="129" t="s">
        <v>4870</v>
      </c>
      <c r="K545" s="129" t="s">
        <v>5220</v>
      </c>
      <c r="L545" s="131" t="str">
        <f t="shared" si="24"/>
        <v>瀬戸　夢大 (3)</v>
      </c>
      <c r="M545" s="131" t="str">
        <f t="shared" si="25"/>
        <v>01</v>
      </c>
      <c r="N545" s="131" t="str">
        <f t="shared" si="26"/>
        <v>Yudai SETO (01)</v>
      </c>
      <c r="O545" s="217" t="s">
        <v>7397</v>
      </c>
      <c r="Y545" s="130"/>
      <c r="Z545" s="130"/>
      <c r="AA545" s="130"/>
      <c r="AB545" s="130"/>
      <c r="AC545" s="142"/>
      <c r="AD545" s="130"/>
      <c r="AE545" s="130"/>
      <c r="AF545" s="130"/>
      <c r="AG545" s="130"/>
      <c r="AH545" s="130"/>
      <c r="AI545" s="130"/>
      <c r="AJ545" s="130"/>
      <c r="AK545" s="130"/>
      <c r="AL545" s="130"/>
      <c r="AM545" s="130"/>
      <c r="AN545" s="130"/>
      <c r="AO545" s="130"/>
      <c r="AP545" s="130"/>
      <c r="AQ545" s="130"/>
      <c r="AR545" s="130"/>
      <c r="AS545" s="130"/>
      <c r="AT545" s="130"/>
      <c r="AU545" s="130"/>
      <c r="AV545" s="130"/>
      <c r="AW545" s="130"/>
      <c r="AX545" s="130"/>
      <c r="AY545" s="130"/>
    </row>
    <row r="546" spans="1:51" x14ac:dyDescent="0.15">
      <c r="A546" s="131">
        <v>557</v>
      </c>
      <c r="B546" s="131" t="s">
        <v>1035</v>
      </c>
      <c r="C546" s="129" t="s">
        <v>1034</v>
      </c>
      <c r="D546" s="129" t="s">
        <v>1760</v>
      </c>
      <c r="E546" s="129" t="s">
        <v>1761</v>
      </c>
      <c r="F546" s="129" t="s">
        <v>1762</v>
      </c>
      <c r="G546" s="131" t="s">
        <v>164</v>
      </c>
      <c r="H546" s="129" t="s">
        <v>14467</v>
      </c>
      <c r="I546" s="129" t="s">
        <v>4971</v>
      </c>
      <c r="J546" s="129" t="s">
        <v>5115</v>
      </c>
      <c r="K546" s="129" t="s">
        <v>5220</v>
      </c>
      <c r="L546" s="131" t="str">
        <f t="shared" si="24"/>
        <v>中野　翔大 (3)</v>
      </c>
      <c r="M546" s="131" t="str">
        <f t="shared" si="25"/>
        <v>00</v>
      </c>
      <c r="N546" s="131" t="str">
        <f t="shared" si="26"/>
        <v>Shota NAKANO (00)</v>
      </c>
      <c r="O546" s="217" t="s">
        <v>7398</v>
      </c>
      <c r="Y546" s="130"/>
      <c r="Z546" s="130"/>
      <c r="AA546" s="130"/>
      <c r="AB546" s="130"/>
      <c r="AC546" s="142"/>
      <c r="AD546" s="130"/>
      <c r="AE546" s="130"/>
      <c r="AF546" s="130"/>
      <c r="AG546" s="130"/>
      <c r="AH546" s="130"/>
      <c r="AI546" s="130"/>
      <c r="AJ546" s="130"/>
      <c r="AK546" s="130"/>
      <c r="AL546" s="130"/>
      <c r="AM546" s="130"/>
      <c r="AN546" s="130"/>
      <c r="AO546" s="130"/>
      <c r="AP546" s="130"/>
      <c r="AQ546" s="130"/>
      <c r="AR546" s="130"/>
      <c r="AS546" s="130"/>
      <c r="AT546" s="130"/>
      <c r="AU546" s="130"/>
      <c r="AV546" s="130"/>
      <c r="AW546" s="130"/>
      <c r="AX546" s="130"/>
      <c r="AY546" s="130"/>
    </row>
    <row r="547" spans="1:51" x14ac:dyDescent="0.15">
      <c r="A547" s="131">
        <v>558</v>
      </c>
      <c r="B547" s="131" t="s">
        <v>1035</v>
      </c>
      <c r="C547" s="129" t="s">
        <v>1034</v>
      </c>
      <c r="D547" s="129" t="s">
        <v>1763</v>
      </c>
      <c r="E547" s="129" t="s">
        <v>1764</v>
      </c>
      <c r="F547" s="129" t="s">
        <v>14112</v>
      </c>
      <c r="G547" s="131" t="s">
        <v>164</v>
      </c>
      <c r="H547" s="129" t="s">
        <v>14447</v>
      </c>
      <c r="I547" s="129" t="s">
        <v>11557</v>
      </c>
      <c r="J547" s="129" t="s">
        <v>5151</v>
      </c>
      <c r="K547" s="129" t="s">
        <v>5220</v>
      </c>
      <c r="L547" s="131" t="str">
        <f t="shared" si="24"/>
        <v>平原　昌平 (3)</v>
      </c>
      <c r="M547" s="131" t="str">
        <f t="shared" si="25"/>
        <v>00</v>
      </c>
      <c r="N547" s="131" t="str">
        <f t="shared" si="26"/>
        <v>Shohei HIRAHARA (00)</v>
      </c>
      <c r="O547" s="217" t="s">
        <v>7399</v>
      </c>
      <c r="Y547" s="130"/>
      <c r="Z547" s="130"/>
      <c r="AA547" s="130"/>
      <c r="AB547" s="130"/>
      <c r="AC547" s="142"/>
      <c r="AD547" s="130"/>
      <c r="AE547" s="130"/>
      <c r="AF547" s="130"/>
      <c r="AG547" s="130"/>
      <c r="AH547" s="130"/>
      <c r="AI547" s="130"/>
      <c r="AJ547" s="130"/>
      <c r="AK547" s="130"/>
      <c r="AL547" s="130"/>
      <c r="AM547" s="130"/>
      <c r="AN547" s="130"/>
      <c r="AO547" s="130"/>
      <c r="AP547" s="130"/>
      <c r="AQ547" s="130"/>
      <c r="AR547" s="130"/>
      <c r="AS547" s="130"/>
      <c r="AT547" s="130"/>
      <c r="AU547" s="130"/>
      <c r="AV547" s="130"/>
      <c r="AW547" s="130"/>
      <c r="AX547" s="130"/>
      <c r="AY547" s="130"/>
    </row>
    <row r="548" spans="1:51" x14ac:dyDescent="0.15">
      <c r="A548" s="131">
        <v>559</v>
      </c>
      <c r="B548" s="131" t="s">
        <v>1035</v>
      </c>
      <c r="C548" s="129" t="s">
        <v>1034</v>
      </c>
      <c r="D548" s="129" t="s">
        <v>1765</v>
      </c>
      <c r="E548" s="129" t="s">
        <v>1766</v>
      </c>
      <c r="F548" s="129" t="s">
        <v>1767</v>
      </c>
      <c r="G548" s="131" t="s">
        <v>164</v>
      </c>
      <c r="H548" s="129" t="s">
        <v>11319</v>
      </c>
      <c r="I548" s="129" t="s">
        <v>4816</v>
      </c>
      <c r="J548" s="129" t="s">
        <v>5143</v>
      </c>
      <c r="K548" s="129" t="s">
        <v>5220</v>
      </c>
      <c r="L548" s="131" t="str">
        <f t="shared" si="24"/>
        <v>藤原　由規 (3)</v>
      </c>
      <c r="M548" s="131" t="str">
        <f t="shared" si="25"/>
        <v>01</v>
      </c>
      <c r="N548" s="131" t="str">
        <f t="shared" si="26"/>
        <v>Yoshiki FUJIWARA (01)</v>
      </c>
      <c r="O548" s="217" t="s">
        <v>7400</v>
      </c>
      <c r="Y548" s="130"/>
      <c r="Z548" s="130"/>
      <c r="AA548" s="130"/>
      <c r="AB548" s="130"/>
      <c r="AC548" s="142"/>
      <c r="AD548" s="130"/>
      <c r="AE548" s="130"/>
      <c r="AF548" s="130"/>
      <c r="AG548" s="130"/>
      <c r="AH548" s="130"/>
      <c r="AI548" s="130"/>
      <c r="AJ548" s="130"/>
      <c r="AK548" s="130"/>
      <c r="AL548" s="130"/>
      <c r="AM548" s="130"/>
      <c r="AN548" s="130"/>
      <c r="AO548" s="130"/>
      <c r="AP548" s="130"/>
      <c r="AQ548" s="130"/>
      <c r="AR548" s="130"/>
      <c r="AS548" s="130"/>
      <c r="AT548" s="130"/>
      <c r="AU548" s="130"/>
      <c r="AV548" s="130"/>
      <c r="AW548" s="130"/>
      <c r="AX548" s="130"/>
      <c r="AY548" s="130"/>
    </row>
    <row r="549" spans="1:51" x14ac:dyDescent="0.15">
      <c r="A549" s="131">
        <v>560</v>
      </c>
      <c r="B549" s="131" t="s">
        <v>1035</v>
      </c>
      <c r="C549" s="129" t="s">
        <v>1034</v>
      </c>
      <c r="D549" s="129" t="s">
        <v>1768</v>
      </c>
      <c r="E549" s="129" t="s">
        <v>1769</v>
      </c>
      <c r="F549" s="129" t="s">
        <v>1770</v>
      </c>
      <c r="G549" s="131" t="s">
        <v>164</v>
      </c>
      <c r="H549" s="129" t="s">
        <v>14465</v>
      </c>
      <c r="I549" s="129" t="s">
        <v>11410</v>
      </c>
      <c r="J549" s="129" t="s">
        <v>12377</v>
      </c>
      <c r="K549" s="129" t="s">
        <v>5220</v>
      </c>
      <c r="L549" s="131" t="str">
        <f t="shared" si="24"/>
        <v>松田　史実哉 (3)</v>
      </c>
      <c r="M549" s="131" t="str">
        <f t="shared" si="25"/>
        <v>00</v>
      </c>
      <c r="N549" s="131" t="str">
        <f t="shared" si="26"/>
        <v>Fumiya MATSUDA (00)</v>
      </c>
      <c r="O549" s="217" t="s">
        <v>7401</v>
      </c>
      <c r="Y549" s="130"/>
      <c r="Z549" s="130"/>
      <c r="AA549" s="130"/>
      <c r="AB549" s="130"/>
      <c r="AC549" s="142"/>
      <c r="AD549" s="130"/>
      <c r="AE549" s="130"/>
      <c r="AF549" s="130"/>
      <c r="AG549" s="130"/>
      <c r="AH549" s="130"/>
      <c r="AI549" s="130"/>
      <c r="AJ549" s="130"/>
      <c r="AK549" s="130"/>
      <c r="AL549" s="130"/>
      <c r="AM549" s="130"/>
      <c r="AN549" s="130"/>
      <c r="AO549" s="130"/>
      <c r="AP549" s="130"/>
      <c r="AQ549" s="130"/>
      <c r="AR549" s="130"/>
      <c r="AS549" s="130"/>
      <c r="AT549" s="130"/>
      <c r="AU549" s="130"/>
      <c r="AV549" s="130"/>
      <c r="AW549" s="130"/>
      <c r="AX549" s="130"/>
      <c r="AY549" s="130"/>
    </row>
    <row r="550" spans="1:51" x14ac:dyDescent="0.15">
      <c r="A550" s="131">
        <v>562</v>
      </c>
      <c r="B550" s="131" t="s">
        <v>1035</v>
      </c>
      <c r="C550" s="129" t="s">
        <v>1034</v>
      </c>
      <c r="D550" s="129" t="s">
        <v>9685</v>
      </c>
      <c r="E550" s="129" t="s">
        <v>1771</v>
      </c>
      <c r="F550" s="129" t="s">
        <v>1772</v>
      </c>
      <c r="G550" s="131" t="s">
        <v>164</v>
      </c>
      <c r="H550" s="129" t="s">
        <v>14467</v>
      </c>
      <c r="I550" s="129" t="s">
        <v>11558</v>
      </c>
      <c r="J550" s="129" t="s">
        <v>12338</v>
      </c>
      <c r="K550" s="129" t="s">
        <v>5220</v>
      </c>
      <c r="L550" s="131" t="str">
        <f t="shared" si="24"/>
        <v>和中　龍一郎 (3)</v>
      </c>
      <c r="M550" s="131" t="str">
        <f t="shared" si="25"/>
        <v>00</v>
      </c>
      <c r="N550" s="131" t="str">
        <f t="shared" si="26"/>
        <v>Ryuichiro WANAKA (00)</v>
      </c>
      <c r="O550" s="217" t="s">
        <v>7402</v>
      </c>
      <c r="Y550" s="130"/>
      <c r="Z550" s="130"/>
      <c r="AA550" s="130"/>
      <c r="AB550" s="130"/>
      <c r="AC550" s="142"/>
      <c r="AD550" s="130"/>
      <c r="AE550" s="130"/>
      <c r="AF550" s="130"/>
      <c r="AG550" s="130"/>
      <c r="AH550" s="130"/>
      <c r="AI550" s="130"/>
      <c r="AJ550" s="130"/>
      <c r="AK550" s="130"/>
      <c r="AL550" s="130"/>
      <c r="AM550" s="130"/>
      <c r="AN550" s="130"/>
      <c r="AO550" s="130"/>
      <c r="AP550" s="130"/>
      <c r="AQ550" s="130"/>
      <c r="AR550" s="130"/>
      <c r="AS550" s="130"/>
      <c r="AT550" s="130"/>
      <c r="AU550" s="130"/>
      <c r="AV550" s="130"/>
      <c r="AW550" s="130"/>
      <c r="AX550" s="130"/>
      <c r="AY550" s="130"/>
    </row>
    <row r="551" spans="1:51" x14ac:dyDescent="0.15">
      <c r="A551" s="131">
        <v>563</v>
      </c>
      <c r="B551" s="131" t="s">
        <v>1035</v>
      </c>
      <c r="C551" s="129" t="s">
        <v>1034</v>
      </c>
      <c r="D551" s="129" t="s">
        <v>1773</v>
      </c>
      <c r="E551" s="129" t="s">
        <v>1774</v>
      </c>
      <c r="F551" s="129" t="s">
        <v>1770</v>
      </c>
      <c r="G551" s="131" t="s">
        <v>164</v>
      </c>
      <c r="H551" s="129" t="s">
        <v>11319</v>
      </c>
      <c r="I551" s="129" t="s">
        <v>5180</v>
      </c>
      <c r="J551" s="129" t="s">
        <v>9247</v>
      </c>
      <c r="K551" s="129" t="s">
        <v>5220</v>
      </c>
      <c r="L551" s="131" t="str">
        <f t="shared" si="24"/>
        <v>岡田　佑人 (3)</v>
      </c>
      <c r="M551" s="131" t="str">
        <f t="shared" si="25"/>
        <v>00</v>
      </c>
      <c r="N551" s="131" t="str">
        <f t="shared" si="26"/>
        <v>Yuto OKADA (00)</v>
      </c>
      <c r="O551" s="217" t="s">
        <v>7403</v>
      </c>
      <c r="Y551" s="130"/>
      <c r="Z551" s="130"/>
      <c r="AA551" s="130"/>
      <c r="AB551" s="130"/>
      <c r="AC551" s="142"/>
      <c r="AD551" s="130"/>
      <c r="AE551" s="130"/>
      <c r="AF551" s="130"/>
      <c r="AG551" s="130"/>
      <c r="AH551" s="130"/>
      <c r="AI551" s="130"/>
      <c r="AJ551" s="130"/>
      <c r="AK551" s="130"/>
      <c r="AL551" s="130"/>
      <c r="AM551" s="130"/>
      <c r="AN551" s="130"/>
      <c r="AO551" s="130"/>
      <c r="AP551" s="130"/>
      <c r="AQ551" s="130"/>
      <c r="AR551" s="130"/>
      <c r="AS551" s="130"/>
      <c r="AT551" s="130"/>
      <c r="AU551" s="130"/>
      <c r="AV551" s="130"/>
      <c r="AW551" s="130"/>
      <c r="AX551" s="130"/>
      <c r="AY551" s="130"/>
    </row>
    <row r="552" spans="1:51" x14ac:dyDescent="0.15">
      <c r="A552" s="131">
        <v>564</v>
      </c>
      <c r="B552" s="131" t="s">
        <v>1035</v>
      </c>
      <c r="C552" s="129" t="s">
        <v>1034</v>
      </c>
      <c r="D552" s="129" t="s">
        <v>1775</v>
      </c>
      <c r="E552" s="129" t="s">
        <v>1776</v>
      </c>
      <c r="F552" s="129" t="s">
        <v>1777</v>
      </c>
      <c r="G552" s="131" t="s">
        <v>164</v>
      </c>
      <c r="H552" s="129" t="s">
        <v>14463</v>
      </c>
      <c r="I552" s="129" t="s">
        <v>4834</v>
      </c>
      <c r="J552" s="129" t="s">
        <v>5084</v>
      </c>
      <c r="K552" s="129" t="s">
        <v>5220</v>
      </c>
      <c r="L552" s="131" t="str">
        <f t="shared" si="24"/>
        <v>石田　蒼万 (3)</v>
      </c>
      <c r="M552" s="131" t="str">
        <f t="shared" si="25"/>
        <v>00</v>
      </c>
      <c r="N552" s="131" t="str">
        <f t="shared" si="26"/>
        <v>Soma ISHIDA (00)</v>
      </c>
      <c r="O552" s="217" t="s">
        <v>7404</v>
      </c>
      <c r="Y552" s="130"/>
      <c r="Z552" s="130"/>
      <c r="AA552" s="130"/>
      <c r="AB552" s="130"/>
      <c r="AC552" s="142"/>
      <c r="AD552" s="130"/>
      <c r="AE552" s="130"/>
      <c r="AF552" s="130"/>
      <c r="AG552" s="130"/>
      <c r="AH552" s="130"/>
      <c r="AI552" s="130"/>
      <c r="AJ552" s="130"/>
      <c r="AK552" s="130"/>
      <c r="AL552" s="130"/>
      <c r="AM552" s="130"/>
      <c r="AN552" s="130"/>
      <c r="AO552" s="130"/>
      <c r="AP552" s="130"/>
      <c r="AQ552" s="130"/>
      <c r="AR552" s="130"/>
      <c r="AS552" s="130"/>
      <c r="AT552" s="130"/>
      <c r="AU552" s="130"/>
      <c r="AV552" s="130"/>
      <c r="AW552" s="130"/>
      <c r="AX552" s="130"/>
      <c r="AY552" s="130"/>
    </row>
    <row r="553" spans="1:51" x14ac:dyDescent="0.15">
      <c r="A553" s="131">
        <v>566</v>
      </c>
      <c r="B553" s="131" t="s">
        <v>1035</v>
      </c>
      <c r="C553" s="129" t="s">
        <v>1034</v>
      </c>
      <c r="D553" s="129" t="s">
        <v>1780</v>
      </c>
      <c r="E553" s="129" t="s">
        <v>1781</v>
      </c>
      <c r="F553" s="129" t="s">
        <v>1782</v>
      </c>
      <c r="G553" s="131" t="s">
        <v>164</v>
      </c>
      <c r="H553" s="129" t="s">
        <v>14469</v>
      </c>
      <c r="I553" s="129" t="s">
        <v>9443</v>
      </c>
      <c r="J553" s="129" t="s">
        <v>5066</v>
      </c>
      <c r="K553" s="129" t="s">
        <v>5220</v>
      </c>
      <c r="L553" s="131" t="str">
        <f t="shared" si="24"/>
        <v>永田　響 (3)</v>
      </c>
      <c r="M553" s="131" t="str">
        <f t="shared" si="25"/>
        <v>01</v>
      </c>
      <c r="N553" s="131" t="str">
        <f t="shared" si="26"/>
        <v>Hibiki NAGATA (01)</v>
      </c>
      <c r="O553" s="217" t="s">
        <v>7405</v>
      </c>
      <c r="Y553" s="130"/>
      <c r="Z553" s="130"/>
      <c r="AA553" s="130"/>
      <c r="AB553" s="130"/>
      <c r="AC553" s="142"/>
      <c r="AD553" s="130"/>
      <c r="AE553" s="130"/>
      <c r="AF553" s="130"/>
      <c r="AG553" s="130"/>
      <c r="AH553" s="130"/>
      <c r="AI553" s="130"/>
      <c r="AJ553" s="130"/>
      <c r="AK553" s="130"/>
      <c r="AL553" s="130"/>
      <c r="AM553" s="130"/>
      <c r="AN553" s="130"/>
      <c r="AO553" s="130"/>
      <c r="AP553" s="130"/>
      <c r="AQ553" s="130"/>
      <c r="AR553" s="130"/>
      <c r="AS553" s="130"/>
      <c r="AT553" s="130"/>
      <c r="AU553" s="130"/>
      <c r="AV553" s="130"/>
      <c r="AW553" s="130"/>
      <c r="AX553" s="130"/>
      <c r="AY553" s="130"/>
    </row>
    <row r="554" spans="1:51" x14ac:dyDescent="0.15">
      <c r="A554" s="131">
        <v>567</v>
      </c>
      <c r="B554" s="131" t="s">
        <v>1035</v>
      </c>
      <c r="C554" s="129" t="s">
        <v>1034</v>
      </c>
      <c r="D554" s="129" t="s">
        <v>1783</v>
      </c>
      <c r="E554" s="129" t="s">
        <v>1784</v>
      </c>
      <c r="F554" s="129" t="s">
        <v>1401</v>
      </c>
      <c r="G554" s="131" t="s">
        <v>164</v>
      </c>
      <c r="H554" s="129" t="s">
        <v>14470</v>
      </c>
      <c r="I554" s="129" t="s">
        <v>11559</v>
      </c>
      <c r="J554" s="129" t="s">
        <v>12386</v>
      </c>
      <c r="K554" s="129" t="s">
        <v>5220</v>
      </c>
      <c r="L554" s="131" t="str">
        <f t="shared" si="24"/>
        <v>古賀　健介 (3)</v>
      </c>
      <c r="M554" s="131" t="str">
        <f t="shared" si="25"/>
        <v>00</v>
      </c>
      <c r="N554" s="131" t="str">
        <f t="shared" si="26"/>
        <v>Kensuke KOGA (00)</v>
      </c>
      <c r="O554" s="217" t="s">
        <v>7406</v>
      </c>
      <c r="Y554" s="130"/>
      <c r="Z554" s="130"/>
      <c r="AA554" s="130"/>
      <c r="AB554" s="130"/>
      <c r="AC554" s="142"/>
      <c r="AD554" s="130"/>
      <c r="AE554" s="130"/>
      <c r="AF554" s="130"/>
      <c r="AG554" s="130"/>
      <c r="AH554" s="130"/>
      <c r="AI554" s="130"/>
      <c r="AJ554" s="130"/>
      <c r="AK554" s="130"/>
      <c r="AL554" s="130"/>
      <c r="AM554" s="130"/>
      <c r="AN554" s="130"/>
      <c r="AO554" s="130"/>
      <c r="AP554" s="130"/>
      <c r="AQ554" s="130"/>
      <c r="AR554" s="130"/>
      <c r="AS554" s="130"/>
      <c r="AT554" s="130"/>
      <c r="AU554" s="130"/>
      <c r="AV554" s="130"/>
      <c r="AW554" s="130"/>
      <c r="AX554" s="130"/>
      <c r="AY554" s="130"/>
    </row>
    <row r="555" spans="1:51" x14ac:dyDescent="0.15">
      <c r="A555" s="131">
        <v>568</v>
      </c>
      <c r="B555" s="131" t="s">
        <v>1035</v>
      </c>
      <c r="C555" s="129" t="s">
        <v>1034</v>
      </c>
      <c r="D555" s="129" t="s">
        <v>4621</v>
      </c>
      <c r="E555" s="129" t="s">
        <v>4622</v>
      </c>
      <c r="F555" s="129" t="s">
        <v>4486</v>
      </c>
      <c r="G555" s="131" t="s">
        <v>168</v>
      </c>
      <c r="H555" s="129" t="s">
        <v>14447</v>
      </c>
      <c r="I555" s="129" t="s">
        <v>5125</v>
      </c>
      <c r="J555" s="129" t="s">
        <v>4829</v>
      </c>
      <c r="K555" s="129" t="s">
        <v>5220</v>
      </c>
      <c r="L555" s="131" t="str">
        <f t="shared" si="24"/>
        <v>丸山　圭太 (2)</v>
      </c>
      <c r="M555" s="131" t="str">
        <f t="shared" si="25"/>
        <v>01</v>
      </c>
      <c r="N555" s="131" t="str">
        <f t="shared" si="26"/>
        <v>Keita MARUYAMA (01)</v>
      </c>
      <c r="O555" s="217" t="s">
        <v>7407</v>
      </c>
      <c r="Y555" s="130"/>
      <c r="Z555" s="130"/>
      <c r="AA555" s="130"/>
      <c r="AB555" s="130"/>
      <c r="AC555" s="142"/>
      <c r="AD555" s="130"/>
      <c r="AE555" s="130"/>
      <c r="AF555" s="130"/>
      <c r="AG555" s="130"/>
      <c r="AH555" s="130"/>
      <c r="AI555" s="130"/>
      <c r="AJ555" s="130"/>
      <c r="AK555" s="130"/>
      <c r="AL555" s="130"/>
      <c r="AM555" s="130"/>
      <c r="AN555" s="130"/>
      <c r="AO555" s="130"/>
      <c r="AP555" s="130"/>
      <c r="AQ555" s="130"/>
      <c r="AR555" s="130"/>
      <c r="AS555" s="130"/>
      <c r="AT555" s="130"/>
      <c r="AU555" s="130"/>
      <c r="AV555" s="130"/>
      <c r="AW555" s="130"/>
      <c r="AX555" s="130"/>
      <c r="AY555" s="130"/>
    </row>
    <row r="556" spans="1:51" x14ac:dyDescent="0.15">
      <c r="A556" s="131">
        <v>569</v>
      </c>
      <c r="B556" s="131" t="s">
        <v>1035</v>
      </c>
      <c r="C556" s="129" t="s">
        <v>1034</v>
      </c>
      <c r="D556" s="129" t="s">
        <v>4617</v>
      </c>
      <c r="E556" s="129" t="s">
        <v>4618</v>
      </c>
      <c r="F556" s="129" t="s">
        <v>4148</v>
      </c>
      <c r="G556" s="131" t="s">
        <v>168</v>
      </c>
      <c r="H556" s="129" t="s">
        <v>11319</v>
      </c>
      <c r="I556" s="129" t="s">
        <v>5122</v>
      </c>
      <c r="J556" s="129" t="s">
        <v>5123</v>
      </c>
      <c r="K556" s="129" t="s">
        <v>5220</v>
      </c>
      <c r="L556" s="131" t="str">
        <f t="shared" si="24"/>
        <v>三浦　朗生 (2)</v>
      </c>
      <c r="M556" s="131" t="str">
        <f t="shared" si="25"/>
        <v>02</v>
      </c>
      <c r="N556" s="131" t="str">
        <f t="shared" si="26"/>
        <v>Tokio MIURA (02)</v>
      </c>
      <c r="O556" s="217" t="s">
        <v>7408</v>
      </c>
      <c r="Y556" s="130"/>
      <c r="Z556" s="130"/>
      <c r="AA556" s="130"/>
      <c r="AB556" s="130"/>
      <c r="AC556" s="142"/>
      <c r="AD556" s="130"/>
      <c r="AE556" s="130"/>
      <c r="AF556" s="130"/>
      <c r="AG556" s="130"/>
      <c r="AH556" s="130"/>
      <c r="AI556" s="130"/>
      <c r="AJ556" s="130"/>
      <c r="AK556" s="130"/>
      <c r="AL556" s="130"/>
      <c r="AM556" s="130"/>
      <c r="AN556" s="130"/>
      <c r="AO556" s="130"/>
      <c r="AP556" s="130"/>
      <c r="AQ556" s="130"/>
      <c r="AR556" s="130"/>
      <c r="AS556" s="130"/>
      <c r="AT556" s="130"/>
      <c r="AU556" s="130"/>
      <c r="AV556" s="130"/>
      <c r="AW556" s="130"/>
      <c r="AX556" s="130"/>
      <c r="AY556" s="130"/>
    </row>
    <row r="557" spans="1:51" x14ac:dyDescent="0.15">
      <c r="A557" s="131">
        <v>570</v>
      </c>
      <c r="B557" s="131" t="s">
        <v>1035</v>
      </c>
      <c r="C557" s="129" t="s">
        <v>1034</v>
      </c>
      <c r="D557" s="129" t="s">
        <v>9686</v>
      </c>
      <c r="E557" s="129" t="s">
        <v>4615</v>
      </c>
      <c r="F557" s="129" t="s">
        <v>4616</v>
      </c>
      <c r="G557" s="131" t="s">
        <v>168</v>
      </c>
      <c r="H557" s="129" t="s">
        <v>14451</v>
      </c>
      <c r="I557" s="129" t="s">
        <v>5091</v>
      </c>
      <c r="J557" s="129" t="s">
        <v>4949</v>
      </c>
      <c r="K557" s="129" t="s">
        <v>5220</v>
      </c>
      <c r="L557" s="131" t="str">
        <f t="shared" si="24"/>
        <v>井上　駿人 (2)</v>
      </c>
      <c r="M557" s="131" t="str">
        <f t="shared" si="25"/>
        <v>02</v>
      </c>
      <c r="N557" s="131" t="str">
        <f t="shared" si="26"/>
        <v>Hayato INOUE (02)</v>
      </c>
      <c r="O557" s="217" t="s">
        <v>7409</v>
      </c>
      <c r="Y557" s="130"/>
      <c r="Z557" s="130"/>
      <c r="AA557" s="130"/>
      <c r="AB557" s="130"/>
      <c r="AC557" s="142"/>
      <c r="AD557" s="130"/>
      <c r="AE557" s="130"/>
      <c r="AF557" s="130"/>
      <c r="AG557" s="130"/>
      <c r="AH557" s="130"/>
      <c r="AI557" s="130"/>
      <c r="AJ557" s="130"/>
      <c r="AK557" s="130"/>
      <c r="AL557" s="130"/>
      <c r="AM557" s="130"/>
      <c r="AN557" s="130"/>
      <c r="AO557" s="130"/>
      <c r="AP557" s="130"/>
      <c r="AQ557" s="130"/>
      <c r="AR557" s="130"/>
      <c r="AS557" s="130"/>
      <c r="AT557" s="130"/>
      <c r="AU557" s="130"/>
      <c r="AV557" s="130"/>
      <c r="AW557" s="130"/>
      <c r="AX557" s="130"/>
      <c r="AY557" s="130"/>
    </row>
    <row r="558" spans="1:51" x14ac:dyDescent="0.15">
      <c r="A558" s="131">
        <v>571</v>
      </c>
      <c r="B558" s="131" t="s">
        <v>1035</v>
      </c>
      <c r="C558" s="129" t="s">
        <v>1034</v>
      </c>
      <c r="D558" s="129" t="s">
        <v>4634</v>
      </c>
      <c r="E558" s="129" t="s">
        <v>4635</v>
      </c>
      <c r="F558" s="129" t="s">
        <v>1277</v>
      </c>
      <c r="G558" s="131" t="s">
        <v>168</v>
      </c>
      <c r="H558" s="129" t="s">
        <v>14447</v>
      </c>
      <c r="I558" s="129" t="s">
        <v>5132</v>
      </c>
      <c r="J558" s="129" t="s">
        <v>5133</v>
      </c>
      <c r="K558" s="129" t="s">
        <v>5220</v>
      </c>
      <c r="L558" s="131" t="str">
        <f t="shared" si="24"/>
        <v>加治　之典 (2)</v>
      </c>
      <c r="M558" s="131" t="str">
        <f t="shared" si="25"/>
        <v>01</v>
      </c>
      <c r="N558" s="131" t="str">
        <f t="shared" si="26"/>
        <v>Yukinori KAJI (01)</v>
      </c>
      <c r="O558" s="217" t="s">
        <v>7410</v>
      </c>
      <c r="Y558" s="130"/>
      <c r="Z558" s="130"/>
      <c r="AA558" s="130"/>
      <c r="AB558" s="130"/>
      <c r="AC558" s="142"/>
      <c r="AD558" s="130"/>
      <c r="AE558" s="130"/>
      <c r="AF558" s="130"/>
      <c r="AG558" s="130"/>
      <c r="AH558" s="130"/>
      <c r="AI558" s="130"/>
      <c r="AJ558" s="130"/>
      <c r="AK558" s="130"/>
      <c r="AL558" s="130"/>
      <c r="AM558" s="130"/>
      <c r="AN558" s="130"/>
      <c r="AO558" s="130"/>
      <c r="AP558" s="130"/>
      <c r="AQ558" s="130"/>
      <c r="AR558" s="130"/>
      <c r="AS558" s="130"/>
      <c r="AT558" s="130"/>
      <c r="AU558" s="130"/>
      <c r="AV558" s="130"/>
      <c r="AW558" s="130"/>
      <c r="AX558" s="130"/>
      <c r="AY558" s="130"/>
    </row>
    <row r="559" spans="1:51" x14ac:dyDescent="0.15">
      <c r="A559" s="131">
        <v>572</v>
      </c>
      <c r="B559" s="131" t="s">
        <v>1035</v>
      </c>
      <c r="C559" s="129" t="s">
        <v>1034</v>
      </c>
      <c r="D559" s="129" t="s">
        <v>4639</v>
      </c>
      <c r="E559" s="129" t="s">
        <v>4640</v>
      </c>
      <c r="F559" s="129" t="s">
        <v>4524</v>
      </c>
      <c r="G559" s="131" t="s">
        <v>168</v>
      </c>
      <c r="H559" s="129" t="s">
        <v>14467</v>
      </c>
      <c r="I559" s="129" t="s">
        <v>5135</v>
      </c>
      <c r="J559" s="129" t="s">
        <v>4853</v>
      </c>
      <c r="K559" s="129" t="s">
        <v>5220</v>
      </c>
      <c r="L559" s="131" t="str">
        <f t="shared" si="24"/>
        <v>児玉　吏駆 (2)</v>
      </c>
      <c r="M559" s="131" t="str">
        <f t="shared" si="25"/>
        <v>02</v>
      </c>
      <c r="N559" s="131" t="str">
        <f t="shared" si="26"/>
        <v>Riku KODAMA (02)</v>
      </c>
      <c r="O559" s="217" t="s">
        <v>7411</v>
      </c>
      <c r="Y559" s="130"/>
      <c r="Z559" s="130"/>
      <c r="AA559" s="130"/>
      <c r="AB559" s="130"/>
      <c r="AC559" s="142"/>
      <c r="AD559" s="130"/>
      <c r="AE559" s="130"/>
      <c r="AF559" s="130"/>
      <c r="AG559" s="130"/>
      <c r="AH559" s="130"/>
      <c r="AI559" s="130"/>
      <c r="AJ559" s="130"/>
      <c r="AK559" s="130"/>
      <c r="AL559" s="130"/>
      <c r="AM559" s="130"/>
      <c r="AN559" s="130"/>
      <c r="AO559" s="130"/>
      <c r="AP559" s="130"/>
      <c r="AQ559" s="130"/>
      <c r="AR559" s="130"/>
      <c r="AS559" s="130"/>
      <c r="AT559" s="130"/>
      <c r="AU559" s="130"/>
      <c r="AV559" s="130"/>
      <c r="AW559" s="130"/>
      <c r="AX559" s="130"/>
      <c r="AY559" s="130"/>
    </row>
    <row r="560" spans="1:51" x14ac:dyDescent="0.15">
      <c r="A560" s="131">
        <v>573</v>
      </c>
      <c r="B560" s="131" t="s">
        <v>1035</v>
      </c>
      <c r="C560" s="129" t="s">
        <v>1034</v>
      </c>
      <c r="D560" s="129" t="s">
        <v>4641</v>
      </c>
      <c r="E560" s="129" t="s">
        <v>4642</v>
      </c>
      <c r="F560" s="129" t="s">
        <v>4643</v>
      </c>
      <c r="G560" s="131" t="s">
        <v>168</v>
      </c>
      <c r="H560" s="129" t="s">
        <v>14466</v>
      </c>
      <c r="I560" s="129" t="s">
        <v>5136</v>
      </c>
      <c r="J560" s="129" t="s">
        <v>4810</v>
      </c>
      <c r="K560" s="129" t="s">
        <v>5220</v>
      </c>
      <c r="L560" s="131" t="str">
        <f t="shared" si="24"/>
        <v>大川　海翔 (2)</v>
      </c>
      <c r="M560" s="131" t="str">
        <f t="shared" si="25"/>
        <v>01</v>
      </c>
      <c r="N560" s="131" t="str">
        <f t="shared" si="26"/>
        <v>Kaito OKAWA (01)</v>
      </c>
      <c r="O560" s="217" t="s">
        <v>7412</v>
      </c>
      <c r="Y560" s="130"/>
      <c r="Z560" s="130"/>
      <c r="AA560" s="130"/>
      <c r="AB560" s="130"/>
      <c r="AC560" s="142"/>
      <c r="AD560" s="130"/>
      <c r="AE560" s="130"/>
      <c r="AF560" s="130"/>
      <c r="AG560" s="130"/>
      <c r="AH560" s="130"/>
      <c r="AI560" s="130"/>
      <c r="AJ560" s="130"/>
      <c r="AK560" s="130"/>
      <c r="AL560" s="130"/>
      <c r="AM560" s="130"/>
      <c r="AN560" s="130"/>
      <c r="AO560" s="130"/>
      <c r="AP560" s="130"/>
      <c r="AQ560" s="130"/>
      <c r="AR560" s="130"/>
      <c r="AS560" s="130"/>
      <c r="AT560" s="130"/>
      <c r="AU560" s="130"/>
      <c r="AV560" s="130"/>
      <c r="AW560" s="130"/>
      <c r="AX560" s="130"/>
      <c r="AY560" s="130"/>
    </row>
    <row r="561" spans="1:51" x14ac:dyDescent="0.15">
      <c r="A561" s="131">
        <v>574</v>
      </c>
      <c r="B561" s="131" t="s">
        <v>1035</v>
      </c>
      <c r="C561" s="129" t="s">
        <v>1034</v>
      </c>
      <c r="D561" s="129" t="s">
        <v>9687</v>
      </c>
      <c r="E561" s="129" t="s">
        <v>4649</v>
      </c>
      <c r="F561" s="129" t="s">
        <v>2725</v>
      </c>
      <c r="G561" s="131" t="s">
        <v>168</v>
      </c>
      <c r="H561" s="129" t="s">
        <v>14451</v>
      </c>
      <c r="I561" s="129" t="s">
        <v>11560</v>
      </c>
      <c r="J561" s="129" t="s">
        <v>5140</v>
      </c>
      <c r="K561" s="129" t="s">
        <v>5220</v>
      </c>
      <c r="L561" s="131" t="str">
        <f t="shared" si="24"/>
        <v>重松　星矢 (2)</v>
      </c>
      <c r="M561" s="131" t="str">
        <f t="shared" si="25"/>
        <v>01</v>
      </c>
      <c r="N561" s="131" t="str">
        <f t="shared" si="26"/>
        <v>Seiya SHIGEMATSU (01)</v>
      </c>
      <c r="O561" s="217" t="s">
        <v>7413</v>
      </c>
      <c r="Y561" s="130"/>
      <c r="Z561" s="130"/>
      <c r="AA561" s="130"/>
      <c r="AB561" s="130"/>
      <c r="AC561" s="142"/>
      <c r="AD561" s="130"/>
      <c r="AE561" s="130"/>
      <c r="AF561" s="130"/>
      <c r="AG561" s="130"/>
      <c r="AH561" s="130"/>
      <c r="AI561" s="130"/>
      <c r="AJ561" s="130"/>
      <c r="AK561" s="130"/>
      <c r="AL561" s="130"/>
      <c r="AM561" s="130"/>
      <c r="AN561" s="130"/>
      <c r="AO561" s="130"/>
      <c r="AP561" s="130"/>
      <c r="AQ561" s="130"/>
      <c r="AR561" s="130"/>
      <c r="AS561" s="130"/>
      <c r="AT561" s="130"/>
      <c r="AU561" s="130"/>
      <c r="AV561" s="130"/>
      <c r="AW561" s="130"/>
      <c r="AX561" s="130"/>
      <c r="AY561" s="130"/>
    </row>
    <row r="562" spans="1:51" x14ac:dyDescent="0.15">
      <c r="A562" s="131">
        <v>575</v>
      </c>
      <c r="B562" s="131" t="s">
        <v>1035</v>
      </c>
      <c r="C562" s="129" t="s">
        <v>1034</v>
      </c>
      <c r="D562" s="129" t="s">
        <v>4607</v>
      </c>
      <c r="E562" s="129" t="s">
        <v>4608</v>
      </c>
      <c r="F562" s="129" t="s">
        <v>4609</v>
      </c>
      <c r="G562" s="131" t="s">
        <v>168</v>
      </c>
      <c r="H562" s="129" t="s">
        <v>11319</v>
      </c>
      <c r="I562" s="129" t="s">
        <v>5118</v>
      </c>
      <c r="J562" s="129" t="s">
        <v>5157</v>
      </c>
      <c r="K562" s="129" t="s">
        <v>5220</v>
      </c>
      <c r="L562" s="131" t="str">
        <f t="shared" si="24"/>
        <v>甘利　颯太 (2)</v>
      </c>
      <c r="M562" s="131" t="str">
        <f t="shared" si="25"/>
        <v>01</v>
      </c>
      <c r="N562" s="131" t="str">
        <f t="shared" si="26"/>
        <v>Sota AMARI (01)</v>
      </c>
      <c r="O562" s="217" t="s">
        <v>7414</v>
      </c>
      <c r="Y562" s="130"/>
      <c r="Z562" s="130"/>
      <c r="AA562" s="130"/>
      <c r="AB562" s="130"/>
      <c r="AC562" s="142"/>
      <c r="AD562" s="130"/>
      <c r="AE562" s="130"/>
      <c r="AF562" s="130"/>
      <c r="AG562" s="130"/>
      <c r="AH562" s="130"/>
      <c r="AI562" s="130"/>
      <c r="AJ562" s="130"/>
      <c r="AK562" s="130"/>
      <c r="AL562" s="130"/>
      <c r="AM562" s="130"/>
      <c r="AN562" s="130"/>
      <c r="AO562" s="130"/>
      <c r="AP562" s="130"/>
      <c r="AQ562" s="130"/>
      <c r="AR562" s="130"/>
      <c r="AS562" s="130"/>
      <c r="AT562" s="130"/>
      <c r="AU562" s="130"/>
      <c r="AV562" s="130"/>
      <c r="AW562" s="130"/>
      <c r="AX562" s="130"/>
      <c r="AY562" s="130"/>
    </row>
    <row r="563" spans="1:51" x14ac:dyDescent="0.15">
      <c r="A563" s="131">
        <v>576</v>
      </c>
      <c r="B563" s="131" t="s">
        <v>1035</v>
      </c>
      <c r="C563" s="129" t="s">
        <v>1034</v>
      </c>
      <c r="D563" s="129" t="s">
        <v>4610</v>
      </c>
      <c r="E563" s="129" t="s">
        <v>4611</v>
      </c>
      <c r="F563" s="129" t="s">
        <v>4612</v>
      </c>
      <c r="G563" s="131" t="s">
        <v>168</v>
      </c>
      <c r="H563" s="129" t="s">
        <v>11319</v>
      </c>
      <c r="I563" s="129" t="s">
        <v>5041</v>
      </c>
      <c r="J563" s="129" t="s">
        <v>5119</v>
      </c>
      <c r="K563" s="129" t="s">
        <v>5220</v>
      </c>
      <c r="L563" s="131" t="str">
        <f t="shared" si="24"/>
        <v>奥村　現生 (2)</v>
      </c>
      <c r="M563" s="131" t="str">
        <f t="shared" si="25"/>
        <v>01</v>
      </c>
      <c r="N563" s="131" t="str">
        <f t="shared" si="26"/>
        <v>Genki OKUMURA (01)</v>
      </c>
      <c r="O563" s="217" t="s">
        <v>7415</v>
      </c>
      <c r="Y563" s="130"/>
      <c r="Z563" s="130"/>
      <c r="AA563" s="130"/>
      <c r="AB563" s="130"/>
      <c r="AC563" s="142"/>
      <c r="AD563" s="130"/>
      <c r="AE563" s="130"/>
      <c r="AF563" s="130"/>
      <c r="AG563" s="130"/>
      <c r="AH563" s="130"/>
      <c r="AI563" s="130"/>
      <c r="AJ563" s="130"/>
      <c r="AK563" s="130"/>
      <c r="AL563" s="130"/>
      <c r="AM563" s="130"/>
      <c r="AN563" s="130"/>
      <c r="AO563" s="130"/>
      <c r="AP563" s="130"/>
      <c r="AQ563" s="130"/>
      <c r="AR563" s="130"/>
      <c r="AS563" s="130"/>
      <c r="AT563" s="130"/>
      <c r="AU563" s="130"/>
      <c r="AV563" s="130"/>
      <c r="AW563" s="130"/>
      <c r="AX563" s="130"/>
      <c r="AY563" s="130"/>
    </row>
    <row r="564" spans="1:51" x14ac:dyDescent="0.15">
      <c r="A564" s="131">
        <v>577</v>
      </c>
      <c r="B564" s="131" t="s">
        <v>1035</v>
      </c>
      <c r="C564" s="129" t="s">
        <v>1034</v>
      </c>
      <c r="D564" s="129" t="s">
        <v>4613</v>
      </c>
      <c r="E564" s="129" t="s">
        <v>4614</v>
      </c>
      <c r="F564" s="129" t="s">
        <v>1782</v>
      </c>
      <c r="G564" s="131" t="s">
        <v>168</v>
      </c>
      <c r="H564" s="129" t="s">
        <v>11319</v>
      </c>
      <c r="I564" s="129" t="s">
        <v>5120</v>
      </c>
      <c r="J564" s="129" t="s">
        <v>5121</v>
      </c>
      <c r="K564" s="129" t="s">
        <v>5220</v>
      </c>
      <c r="L564" s="131" t="str">
        <f t="shared" si="24"/>
        <v>西田　美里輝 (2)</v>
      </c>
      <c r="M564" s="131" t="str">
        <f t="shared" si="25"/>
        <v>01</v>
      </c>
      <c r="N564" s="131" t="str">
        <f t="shared" si="26"/>
        <v>Misaki NISHIDA (01)</v>
      </c>
      <c r="O564" s="217" t="s">
        <v>7416</v>
      </c>
      <c r="Y564" s="130"/>
      <c r="Z564" s="130"/>
      <c r="AA564" s="130"/>
      <c r="AB564" s="130"/>
      <c r="AC564" s="142"/>
      <c r="AD564" s="130"/>
      <c r="AE564" s="130"/>
      <c r="AF564" s="130"/>
      <c r="AG564" s="130"/>
      <c r="AH564" s="130"/>
      <c r="AI564" s="130"/>
      <c r="AJ564" s="130"/>
      <c r="AK564" s="130"/>
      <c r="AL564" s="130"/>
      <c r="AM564" s="130"/>
      <c r="AN564" s="130"/>
      <c r="AO564" s="130"/>
      <c r="AP564" s="130"/>
      <c r="AQ564" s="130"/>
      <c r="AR564" s="130"/>
      <c r="AS564" s="130"/>
      <c r="AT564" s="130"/>
      <c r="AU564" s="130"/>
      <c r="AV564" s="130"/>
      <c r="AW564" s="130"/>
      <c r="AX564" s="130"/>
      <c r="AY564" s="130"/>
    </row>
    <row r="565" spans="1:51" x14ac:dyDescent="0.15">
      <c r="A565" s="131">
        <v>578</v>
      </c>
      <c r="B565" s="131" t="s">
        <v>1035</v>
      </c>
      <c r="C565" s="129" t="s">
        <v>1034</v>
      </c>
      <c r="D565" s="129" t="s">
        <v>4619</v>
      </c>
      <c r="E565" s="129" t="s">
        <v>4620</v>
      </c>
      <c r="F565" s="129" t="s">
        <v>2374</v>
      </c>
      <c r="G565" s="131" t="s">
        <v>168</v>
      </c>
      <c r="H565" s="129" t="s">
        <v>11319</v>
      </c>
      <c r="I565" s="129" t="s">
        <v>4971</v>
      </c>
      <c r="J565" s="129" t="s">
        <v>12387</v>
      </c>
      <c r="K565" s="129" t="s">
        <v>5220</v>
      </c>
      <c r="L565" s="131" t="str">
        <f t="shared" si="24"/>
        <v>中野　辰稀 (2)</v>
      </c>
      <c r="M565" s="131" t="str">
        <f t="shared" si="25"/>
        <v>01</v>
      </c>
      <c r="N565" s="131" t="str">
        <f t="shared" si="26"/>
        <v>Tarsuki NAKANO (01)</v>
      </c>
      <c r="O565" s="217" t="s">
        <v>7417</v>
      </c>
      <c r="Y565" s="130"/>
      <c r="Z565" s="130"/>
      <c r="AA565" s="130"/>
      <c r="AB565" s="130"/>
      <c r="AC565" s="142"/>
      <c r="AD565" s="130"/>
      <c r="AE565" s="130"/>
      <c r="AF565" s="130"/>
      <c r="AG565" s="130"/>
      <c r="AH565" s="130"/>
      <c r="AI565" s="130"/>
      <c r="AJ565" s="130"/>
      <c r="AK565" s="130"/>
      <c r="AL565" s="130"/>
      <c r="AM565" s="130"/>
      <c r="AN565" s="130"/>
      <c r="AO565" s="130"/>
      <c r="AP565" s="130"/>
      <c r="AQ565" s="130"/>
      <c r="AR565" s="130"/>
      <c r="AS565" s="130"/>
      <c r="AT565" s="130"/>
      <c r="AU565" s="130"/>
      <c r="AV565" s="130"/>
      <c r="AW565" s="130"/>
      <c r="AX565" s="130"/>
      <c r="AY565" s="130"/>
    </row>
    <row r="566" spans="1:51" x14ac:dyDescent="0.15">
      <c r="A566" s="131">
        <v>579</v>
      </c>
      <c r="B566" s="131" t="s">
        <v>1035</v>
      </c>
      <c r="C566" s="129" t="s">
        <v>1034</v>
      </c>
      <c r="D566" s="129" t="s">
        <v>9688</v>
      </c>
      <c r="E566" s="129" t="s">
        <v>4623</v>
      </c>
      <c r="F566" s="129" t="s">
        <v>2252</v>
      </c>
      <c r="G566" s="131" t="s">
        <v>168</v>
      </c>
      <c r="H566" s="129" t="s">
        <v>14447</v>
      </c>
      <c r="I566" s="129" t="s">
        <v>5126</v>
      </c>
      <c r="J566" s="129" t="s">
        <v>5127</v>
      </c>
      <c r="K566" s="129" t="s">
        <v>5220</v>
      </c>
      <c r="L566" s="131" t="str">
        <f t="shared" si="24"/>
        <v>黒田　翔貴 (2)</v>
      </c>
      <c r="M566" s="131" t="str">
        <f t="shared" si="25"/>
        <v>01</v>
      </c>
      <c r="N566" s="131" t="str">
        <f t="shared" si="26"/>
        <v>Shoki KURODA (01)</v>
      </c>
      <c r="O566" s="217" t="s">
        <v>7418</v>
      </c>
      <c r="Y566" s="130"/>
      <c r="Z566" s="130"/>
      <c r="AA566" s="130"/>
      <c r="AB566" s="130"/>
      <c r="AC566" s="142"/>
      <c r="AD566" s="130"/>
      <c r="AE566" s="130"/>
      <c r="AF566" s="130"/>
      <c r="AG566" s="130"/>
      <c r="AH566" s="130"/>
      <c r="AI566" s="130"/>
      <c r="AJ566" s="130"/>
      <c r="AK566" s="130"/>
      <c r="AL566" s="130"/>
      <c r="AM566" s="130"/>
      <c r="AN566" s="130"/>
      <c r="AO566" s="130"/>
      <c r="AP566" s="130"/>
      <c r="AQ566" s="130"/>
      <c r="AR566" s="130"/>
      <c r="AS566" s="130"/>
      <c r="AT566" s="130"/>
      <c r="AU566" s="130"/>
      <c r="AV566" s="130"/>
      <c r="AW566" s="130"/>
      <c r="AX566" s="130"/>
      <c r="AY566" s="130"/>
    </row>
    <row r="567" spans="1:51" x14ac:dyDescent="0.15">
      <c r="A567" s="131">
        <v>580</v>
      </c>
      <c r="B567" s="131" t="s">
        <v>1035</v>
      </c>
      <c r="C567" s="129" t="s">
        <v>1034</v>
      </c>
      <c r="D567" s="129" t="s">
        <v>4624</v>
      </c>
      <c r="E567" s="129" t="s">
        <v>4625</v>
      </c>
      <c r="F567" s="129" t="s">
        <v>2773</v>
      </c>
      <c r="G567" s="131" t="s">
        <v>168</v>
      </c>
      <c r="H567" s="129" t="s">
        <v>14473</v>
      </c>
      <c r="I567" s="129" t="s">
        <v>5128</v>
      </c>
      <c r="J567" s="129" t="s">
        <v>5129</v>
      </c>
      <c r="K567" s="129" t="s">
        <v>5220</v>
      </c>
      <c r="L567" s="131" t="str">
        <f t="shared" si="24"/>
        <v>小野　智幸 (2)</v>
      </c>
      <c r="M567" s="131" t="str">
        <f t="shared" si="25"/>
        <v>01</v>
      </c>
      <c r="N567" s="131" t="str">
        <f t="shared" si="26"/>
        <v>Tomoyuki ONO (01)</v>
      </c>
      <c r="O567" s="217" t="s">
        <v>7419</v>
      </c>
      <c r="Y567" s="130"/>
      <c r="Z567" s="130"/>
      <c r="AA567" s="130"/>
      <c r="AB567" s="130"/>
      <c r="AC567" s="142"/>
      <c r="AD567" s="130"/>
      <c r="AE567" s="130"/>
      <c r="AF567" s="130"/>
      <c r="AG567" s="130"/>
      <c r="AH567" s="130"/>
      <c r="AI567" s="130"/>
      <c r="AJ567" s="130"/>
      <c r="AK567" s="130"/>
      <c r="AL567" s="130"/>
      <c r="AM567" s="130"/>
      <c r="AN567" s="130"/>
      <c r="AO567" s="130"/>
      <c r="AP567" s="130"/>
      <c r="AQ567" s="130"/>
      <c r="AR567" s="130"/>
      <c r="AS567" s="130"/>
      <c r="AT567" s="130"/>
      <c r="AU567" s="130"/>
      <c r="AV567" s="130"/>
      <c r="AW567" s="130"/>
      <c r="AX567" s="130"/>
      <c r="AY567" s="130"/>
    </row>
    <row r="568" spans="1:51" x14ac:dyDescent="0.15">
      <c r="A568" s="131">
        <v>581</v>
      </c>
      <c r="B568" s="131" t="s">
        <v>1035</v>
      </c>
      <c r="C568" s="129" t="s">
        <v>1034</v>
      </c>
      <c r="D568" s="129" t="s">
        <v>4626</v>
      </c>
      <c r="E568" s="129" t="s">
        <v>4627</v>
      </c>
      <c r="F568" s="129" t="s">
        <v>4297</v>
      </c>
      <c r="G568" s="131" t="s">
        <v>168</v>
      </c>
      <c r="H568" s="129" t="s">
        <v>14466</v>
      </c>
      <c r="I568" s="129" t="s">
        <v>4987</v>
      </c>
      <c r="J568" s="129" t="s">
        <v>5066</v>
      </c>
      <c r="K568" s="129" t="s">
        <v>5220</v>
      </c>
      <c r="L568" s="131" t="str">
        <f t="shared" si="24"/>
        <v>小川　響 (2)</v>
      </c>
      <c r="M568" s="131" t="str">
        <f t="shared" si="25"/>
        <v>01</v>
      </c>
      <c r="N568" s="131" t="str">
        <f t="shared" si="26"/>
        <v>Hibiki OGAWA (01)</v>
      </c>
      <c r="O568" s="217" t="s">
        <v>7420</v>
      </c>
      <c r="Y568" s="130"/>
      <c r="Z568" s="130"/>
      <c r="AA568" s="130"/>
      <c r="AB568" s="130"/>
      <c r="AC568" s="142"/>
      <c r="AD568" s="130"/>
      <c r="AE568" s="130"/>
      <c r="AF568" s="130"/>
      <c r="AG568" s="130"/>
      <c r="AH568" s="130"/>
      <c r="AI568" s="130"/>
      <c r="AJ568" s="130"/>
      <c r="AK568" s="130"/>
      <c r="AL568" s="130"/>
      <c r="AM568" s="130"/>
      <c r="AN568" s="130"/>
      <c r="AO568" s="130"/>
      <c r="AP568" s="130"/>
      <c r="AQ568" s="130"/>
      <c r="AR568" s="130"/>
      <c r="AS568" s="130"/>
      <c r="AT568" s="130"/>
      <c r="AU568" s="130"/>
      <c r="AV568" s="130"/>
      <c r="AW568" s="130"/>
      <c r="AX568" s="130"/>
      <c r="AY568" s="130"/>
    </row>
    <row r="569" spans="1:51" x14ac:dyDescent="0.15">
      <c r="A569" s="131">
        <v>582</v>
      </c>
      <c r="B569" s="131" t="s">
        <v>1035</v>
      </c>
      <c r="C569" s="129" t="s">
        <v>1034</v>
      </c>
      <c r="D569" s="129" t="s">
        <v>9689</v>
      </c>
      <c r="E569" s="129" t="s">
        <v>10399</v>
      </c>
      <c r="F569" s="129" t="s">
        <v>4628</v>
      </c>
      <c r="G569" s="131" t="s">
        <v>168</v>
      </c>
      <c r="H569" s="129" t="s">
        <v>14467</v>
      </c>
      <c r="I569" s="129" t="s">
        <v>5130</v>
      </c>
      <c r="J569" s="129" t="s">
        <v>4962</v>
      </c>
      <c r="K569" s="129" t="s">
        <v>5220</v>
      </c>
      <c r="L569" s="131" t="str">
        <f t="shared" si="24"/>
        <v>水波　航輔 (2)</v>
      </c>
      <c r="M569" s="131" t="str">
        <f t="shared" si="25"/>
        <v>01</v>
      </c>
      <c r="N569" s="131" t="str">
        <f t="shared" si="26"/>
        <v>Kosuke MIZUNAMI (01)</v>
      </c>
      <c r="O569" s="217" t="s">
        <v>7421</v>
      </c>
      <c r="Y569" s="130"/>
      <c r="Z569" s="130"/>
      <c r="AA569" s="130"/>
      <c r="AB569" s="130"/>
      <c r="AC569" s="142"/>
      <c r="AD569" s="130"/>
      <c r="AE569" s="130"/>
      <c r="AF569" s="130"/>
      <c r="AG569" s="130"/>
      <c r="AH569" s="130"/>
      <c r="AI569" s="130"/>
      <c r="AJ569" s="130"/>
      <c r="AK569" s="130"/>
      <c r="AL569" s="130"/>
      <c r="AM569" s="130"/>
      <c r="AN569" s="130"/>
      <c r="AO569" s="130"/>
      <c r="AP569" s="130"/>
      <c r="AQ569" s="130"/>
      <c r="AR569" s="130"/>
      <c r="AS569" s="130"/>
      <c r="AT569" s="130"/>
      <c r="AU569" s="130"/>
      <c r="AV569" s="130"/>
      <c r="AW569" s="130"/>
      <c r="AX569" s="130"/>
      <c r="AY569" s="130"/>
    </row>
    <row r="570" spans="1:51" x14ac:dyDescent="0.15">
      <c r="A570" s="131">
        <v>583</v>
      </c>
      <c r="B570" s="131" t="s">
        <v>1035</v>
      </c>
      <c r="C570" s="129" t="s">
        <v>1034</v>
      </c>
      <c r="D570" s="129" t="s">
        <v>4629</v>
      </c>
      <c r="E570" s="129" t="s">
        <v>4630</v>
      </c>
      <c r="F570" s="129" t="s">
        <v>4631</v>
      </c>
      <c r="G570" s="131" t="s">
        <v>168</v>
      </c>
      <c r="H570" s="129" t="s">
        <v>14447</v>
      </c>
      <c r="I570" s="129" t="s">
        <v>5131</v>
      </c>
      <c r="J570" s="129" t="s">
        <v>4810</v>
      </c>
      <c r="K570" s="129" t="s">
        <v>5220</v>
      </c>
      <c r="L570" s="131" t="str">
        <f t="shared" si="24"/>
        <v>湯浅　可絃 (2)</v>
      </c>
      <c r="M570" s="131" t="str">
        <f t="shared" si="25"/>
        <v>02</v>
      </c>
      <c r="N570" s="131" t="str">
        <f t="shared" si="26"/>
        <v>Kaito YUASA (02)</v>
      </c>
      <c r="O570" s="217" t="s">
        <v>7422</v>
      </c>
      <c r="Y570" s="130"/>
      <c r="Z570" s="130"/>
      <c r="AA570" s="130"/>
      <c r="AB570" s="130"/>
      <c r="AC570" s="142"/>
      <c r="AD570" s="130"/>
      <c r="AE570" s="130"/>
      <c r="AF570" s="130"/>
      <c r="AG570" s="130"/>
      <c r="AH570" s="130"/>
      <c r="AI570" s="130"/>
      <c r="AJ570" s="130"/>
      <c r="AK570" s="130"/>
      <c r="AL570" s="130"/>
      <c r="AM570" s="130"/>
      <c r="AN570" s="130"/>
      <c r="AO570" s="130"/>
      <c r="AP570" s="130"/>
      <c r="AQ570" s="130"/>
      <c r="AR570" s="130"/>
      <c r="AS570" s="130"/>
      <c r="AT570" s="130"/>
      <c r="AU570" s="130"/>
      <c r="AV570" s="130"/>
      <c r="AW570" s="130"/>
      <c r="AX570" s="130"/>
      <c r="AY570" s="130"/>
    </row>
    <row r="571" spans="1:51" x14ac:dyDescent="0.15">
      <c r="A571" s="131">
        <v>584</v>
      </c>
      <c r="B571" s="131" t="s">
        <v>1035</v>
      </c>
      <c r="C571" s="129" t="s">
        <v>1034</v>
      </c>
      <c r="D571" s="129" t="s">
        <v>4632</v>
      </c>
      <c r="E571" s="129" t="s">
        <v>4633</v>
      </c>
      <c r="F571" s="129" t="s">
        <v>4535</v>
      </c>
      <c r="G571" s="131" t="s">
        <v>168</v>
      </c>
      <c r="H571" s="129" t="s">
        <v>11319</v>
      </c>
      <c r="I571" s="129" t="s">
        <v>5030</v>
      </c>
      <c r="J571" s="129" t="s">
        <v>5004</v>
      </c>
      <c r="K571" s="129" t="s">
        <v>5220</v>
      </c>
      <c r="L571" s="131" t="str">
        <f t="shared" si="24"/>
        <v>中西　弘紀 (2)</v>
      </c>
      <c r="M571" s="131" t="str">
        <f t="shared" si="25"/>
        <v>01</v>
      </c>
      <c r="N571" s="131" t="str">
        <f t="shared" si="26"/>
        <v>Hiroki NAKANISHI (01)</v>
      </c>
      <c r="O571" s="217" t="s">
        <v>7423</v>
      </c>
      <c r="Y571" s="130"/>
      <c r="Z571" s="130"/>
      <c r="AA571" s="130"/>
      <c r="AB571" s="130"/>
      <c r="AC571" s="142"/>
      <c r="AD571" s="130"/>
      <c r="AE571" s="130"/>
      <c r="AF571" s="130"/>
      <c r="AG571" s="130"/>
      <c r="AH571" s="130"/>
      <c r="AI571" s="130"/>
      <c r="AJ571" s="130"/>
      <c r="AK571" s="130"/>
      <c r="AL571" s="130"/>
      <c r="AM571" s="130"/>
      <c r="AN571" s="130"/>
      <c r="AO571" s="130"/>
      <c r="AP571" s="130"/>
      <c r="AQ571" s="130"/>
      <c r="AR571" s="130"/>
      <c r="AS571" s="130"/>
      <c r="AT571" s="130"/>
      <c r="AU571" s="130"/>
      <c r="AV571" s="130"/>
      <c r="AW571" s="130"/>
      <c r="AX571" s="130"/>
      <c r="AY571" s="130"/>
    </row>
    <row r="572" spans="1:51" x14ac:dyDescent="0.15">
      <c r="A572" s="131">
        <v>585</v>
      </c>
      <c r="B572" s="131" t="s">
        <v>1035</v>
      </c>
      <c r="C572" s="129" t="s">
        <v>1034</v>
      </c>
      <c r="D572" s="129" t="s">
        <v>4636</v>
      </c>
      <c r="E572" s="129" t="s">
        <v>4637</v>
      </c>
      <c r="F572" s="129" t="s">
        <v>4638</v>
      </c>
      <c r="G572" s="131" t="s">
        <v>168</v>
      </c>
      <c r="H572" s="129" t="s">
        <v>14467</v>
      </c>
      <c r="I572" s="129" t="s">
        <v>4821</v>
      </c>
      <c r="J572" s="129" t="s">
        <v>5134</v>
      </c>
      <c r="K572" s="129" t="s">
        <v>5220</v>
      </c>
      <c r="L572" s="131" t="str">
        <f t="shared" si="24"/>
        <v>山本　望睦 (2)</v>
      </c>
      <c r="M572" s="131" t="str">
        <f t="shared" si="25"/>
        <v>01</v>
      </c>
      <c r="N572" s="131" t="str">
        <f t="shared" si="26"/>
        <v>Nozomu YAMAMOTO (01)</v>
      </c>
      <c r="O572" s="217" t="s">
        <v>7424</v>
      </c>
      <c r="Y572" s="130"/>
      <c r="Z572" s="130"/>
      <c r="AA572" s="130"/>
      <c r="AB572" s="130"/>
      <c r="AC572" s="142"/>
      <c r="AD572" s="130"/>
      <c r="AE572" s="130"/>
      <c r="AF572" s="130"/>
      <c r="AG572" s="130"/>
      <c r="AH572" s="130"/>
      <c r="AI572" s="130"/>
      <c r="AJ572" s="130"/>
      <c r="AK572" s="130"/>
      <c r="AL572" s="130"/>
      <c r="AM572" s="130"/>
      <c r="AN572" s="130"/>
      <c r="AO572" s="130"/>
      <c r="AP572" s="130"/>
      <c r="AQ572" s="130"/>
      <c r="AR572" s="130"/>
      <c r="AS572" s="130"/>
      <c r="AT572" s="130"/>
      <c r="AU572" s="130"/>
      <c r="AV572" s="130"/>
      <c r="AW572" s="130"/>
      <c r="AX572" s="130"/>
      <c r="AY572" s="130"/>
    </row>
    <row r="573" spans="1:51" x14ac:dyDescent="0.15">
      <c r="A573" s="131">
        <v>586</v>
      </c>
      <c r="B573" s="131" t="s">
        <v>1035</v>
      </c>
      <c r="C573" s="129" t="s">
        <v>1034</v>
      </c>
      <c r="D573" s="129" t="s">
        <v>4644</v>
      </c>
      <c r="E573" s="129" t="s">
        <v>4645</v>
      </c>
      <c r="F573" s="129" t="s">
        <v>4136</v>
      </c>
      <c r="G573" s="131" t="s">
        <v>168</v>
      </c>
      <c r="H573" s="129" t="s">
        <v>11319</v>
      </c>
      <c r="I573" s="129" t="s">
        <v>4975</v>
      </c>
      <c r="J573" s="129" t="s">
        <v>5137</v>
      </c>
      <c r="K573" s="129" t="s">
        <v>5220</v>
      </c>
      <c r="L573" s="131" t="str">
        <f t="shared" si="24"/>
        <v>尾崎　飛翔 (2)</v>
      </c>
      <c r="M573" s="131" t="str">
        <f t="shared" si="25"/>
        <v>01</v>
      </c>
      <c r="N573" s="131" t="str">
        <f t="shared" si="26"/>
        <v>Tsubasa OZAKI (01)</v>
      </c>
      <c r="O573" s="217" t="s">
        <v>7425</v>
      </c>
      <c r="Y573" s="130"/>
      <c r="Z573" s="130"/>
      <c r="AA573" s="130"/>
      <c r="AB573" s="130"/>
      <c r="AC573" s="142"/>
      <c r="AD573" s="130"/>
      <c r="AE573" s="130"/>
      <c r="AF573" s="130"/>
      <c r="AG573" s="130"/>
      <c r="AH573" s="130"/>
      <c r="AI573" s="130"/>
      <c r="AJ573" s="130"/>
      <c r="AK573" s="130"/>
      <c r="AL573" s="130"/>
      <c r="AM573" s="130"/>
      <c r="AN573" s="130"/>
      <c r="AO573" s="130"/>
      <c r="AP573" s="130"/>
      <c r="AQ573" s="130"/>
      <c r="AR573" s="130"/>
      <c r="AS573" s="130"/>
      <c r="AT573" s="130"/>
      <c r="AU573" s="130"/>
      <c r="AV573" s="130"/>
      <c r="AW573" s="130"/>
      <c r="AX573" s="130"/>
      <c r="AY573" s="130"/>
    </row>
    <row r="574" spans="1:51" x14ac:dyDescent="0.15">
      <c r="A574" s="131">
        <v>587</v>
      </c>
      <c r="B574" s="129" t="s">
        <v>1035</v>
      </c>
      <c r="C574" s="129" t="s">
        <v>1034</v>
      </c>
      <c r="D574" s="129" t="s">
        <v>4646</v>
      </c>
      <c r="E574" s="129" t="s">
        <v>4647</v>
      </c>
      <c r="F574" s="129" t="s">
        <v>4648</v>
      </c>
      <c r="G574" s="131" t="s">
        <v>168</v>
      </c>
      <c r="H574" s="129" t="s">
        <v>14447</v>
      </c>
      <c r="I574" s="129" t="s">
        <v>5138</v>
      </c>
      <c r="J574" s="129" t="s">
        <v>5139</v>
      </c>
      <c r="K574" s="129" t="s">
        <v>5220</v>
      </c>
      <c r="L574" s="131" t="str">
        <f t="shared" si="24"/>
        <v>白岩　紳 (2)</v>
      </c>
      <c r="M574" s="131" t="str">
        <f t="shared" si="25"/>
        <v>01</v>
      </c>
      <c r="N574" s="131" t="str">
        <f t="shared" si="26"/>
        <v>Shin SHIRAIWA (01)</v>
      </c>
      <c r="O574" s="217" t="s">
        <v>7426</v>
      </c>
      <c r="Y574" s="130"/>
      <c r="Z574" s="130"/>
      <c r="AA574" s="130"/>
      <c r="AB574" s="130"/>
      <c r="AC574" s="142"/>
      <c r="AD574" s="130"/>
      <c r="AE574" s="130"/>
      <c r="AF574" s="130"/>
      <c r="AG574" s="130"/>
      <c r="AH574" s="130"/>
      <c r="AI574" s="130"/>
      <c r="AJ574" s="130"/>
      <c r="AK574" s="130"/>
      <c r="AL574" s="130"/>
      <c r="AM574" s="130"/>
      <c r="AN574" s="130"/>
      <c r="AO574" s="130"/>
      <c r="AP574" s="130"/>
      <c r="AQ574" s="130"/>
      <c r="AR574" s="130"/>
      <c r="AS574" s="130"/>
      <c r="AT574" s="130"/>
      <c r="AU574" s="130"/>
      <c r="AV574" s="130"/>
      <c r="AW574" s="130"/>
      <c r="AX574" s="130"/>
      <c r="AY574" s="130"/>
    </row>
    <row r="575" spans="1:51" x14ac:dyDescent="0.15">
      <c r="A575" s="131">
        <v>588</v>
      </c>
      <c r="B575" s="129" t="s">
        <v>1035</v>
      </c>
      <c r="C575" s="129" t="s">
        <v>1034</v>
      </c>
      <c r="D575" s="129" t="s">
        <v>9690</v>
      </c>
      <c r="E575" s="129" t="s">
        <v>10400</v>
      </c>
      <c r="F575" s="129" t="s">
        <v>4228</v>
      </c>
      <c r="G575" s="131" t="s">
        <v>168</v>
      </c>
      <c r="H575" s="129" t="s">
        <v>14447</v>
      </c>
      <c r="I575" s="129" t="s">
        <v>11544</v>
      </c>
      <c r="J575" s="129" t="s">
        <v>5142</v>
      </c>
      <c r="K575" s="129" t="s">
        <v>5220</v>
      </c>
      <c r="L575" s="131" t="str">
        <f t="shared" si="24"/>
        <v>中嶋　佑 (2)</v>
      </c>
      <c r="M575" s="131" t="str">
        <f t="shared" si="25"/>
        <v>01</v>
      </c>
      <c r="N575" s="131" t="str">
        <f t="shared" si="26"/>
        <v>Tasuku NAKAJIMA (01)</v>
      </c>
      <c r="O575" s="217" t="s">
        <v>7427</v>
      </c>
      <c r="Y575" s="130"/>
      <c r="Z575" s="130"/>
      <c r="AA575" s="130"/>
      <c r="AB575" s="130"/>
      <c r="AC575" s="142"/>
      <c r="AD575" s="130"/>
      <c r="AE575" s="130"/>
      <c r="AF575" s="130"/>
      <c r="AG575" s="130"/>
      <c r="AH575" s="130"/>
      <c r="AI575" s="130"/>
      <c r="AJ575" s="130"/>
      <c r="AK575" s="130"/>
      <c r="AL575" s="130"/>
      <c r="AM575" s="130"/>
      <c r="AN575" s="130"/>
      <c r="AO575" s="130"/>
      <c r="AP575" s="130"/>
      <c r="AQ575" s="130"/>
      <c r="AR575" s="130"/>
      <c r="AS575" s="130"/>
      <c r="AT575" s="130"/>
      <c r="AU575" s="130"/>
      <c r="AV575" s="130"/>
      <c r="AW575" s="130"/>
      <c r="AX575" s="130"/>
      <c r="AY575" s="130"/>
    </row>
    <row r="576" spans="1:51" x14ac:dyDescent="0.15">
      <c r="A576" s="131">
        <v>589</v>
      </c>
      <c r="B576" s="129" t="s">
        <v>1035</v>
      </c>
      <c r="C576" s="129" t="s">
        <v>1034</v>
      </c>
      <c r="D576" s="129" t="s">
        <v>4427</v>
      </c>
      <c r="E576" s="129" t="s">
        <v>4428</v>
      </c>
      <c r="F576" s="129" t="s">
        <v>4429</v>
      </c>
      <c r="G576" s="131" t="s">
        <v>168</v>
      </c>
      <c r="H576" s="129" t="s">
        <v>11319</v>
      </c>
      <c r="I576" s="129" t="s">
        <v>5016</v>
      </c>
      <c r="J576" s="129" t="s">
        <v>4902</v>
      </c>
      <c r="K576" s="129" t="s">
        <v>5220</v>
      </c>
      <c r="L576" s="131" t="str">
        <f t="shared" si="24"/>
        <v>笹貫　正悟 (2)</v>
      </c>
      <c r="M576" s="131" t="str">
        <f t="shared" si="25"/>
        <v>01</v>
      </c>
      <c r="N576" s="131" t="str">
        <f t="shared" si="26"/>
        <v>Shogo SASANUKI (01)</v>
      </c>
      <c r="O576" s="217" t="s">
        <v>7428</v>
      </c>
      <c r="Y576" s="130"/>
      <c r="Z576" s="130"/>
      <c r="AA576" s="130"/>
      <c r="AB576" s="130"/>
      <c r="AC576" s="142"/>
      <c r="AD576" s="130"/>
      <c r="AE576" s="130"/>
      <c r="AF576" s="130"/>
      <c r="AG576" s="130"/>
      <c r="AH576" s="130"/>
      <c r="AI576" s="130"/>
      <c r="AJ576" s="130"/>
      <c r="AK576" s="130"/>
      <c r="AL576" s="130"/>
      <c r="AM576" s="130"/>
      <c r="AN576" s="130"/>
      <c r="AO576" s="130"/>
      <c r="AP576" s="130"/>
      <c r="AQ576" s="130"/>
      <c r="AR576" s="130"/>
      <c r="AS576" s="130"/>
      <c r="AT576" s="130"/>
      <c r="AU576" s="130"/>
      <c r="AV576" s="130"/>
      <c r="AW576" s="130"/>
      <c r="AX576" s="130"/>
      <c r="AY576" s="130"/>
    </row>
    <row r="577" spans="1:51" x14ac:dyDescent="0.15">
      <c r="A577" s="131">
        <v>590</v>
      </c>
      <c r="B577" s="129" t="s">
        <v>1035</v>
      </c>
      <c r="C577" s="129" t="s">
        <v>1034</v>
      </c>
      <c r="D577" s="129" t="s">
        <v>9691</v>
      </c>
      <c r="E577" s="129" t="s">
        <v>4430</v>
      </c>
      <c r="F577" s="129" t="s">
        <v>1268</v>
      </c>
      <c r="G577" s="131" t="s">
        <v>168</v>
      </c>
      <c r="H577" s="129" t="s">
        <v>14462</v>
      </c>
      <c r="I577" s="129" t="s">
        <v>5017</v>
      </c>
      <c r="J577" s="129" t="s">
        <v>4985</v>
      </c>
      <c r="K577" s="129" t="s">
        <v>5220</v>
      </c>
      <c r="L577" s="131" t="str">
        <f t="shared" si="24"/>
        <v>當房　樹 (2)</v>
      </c>
      <c r="M577" s="131" t="str">
        <f t="shared" si="25"/>
        <v>01</v>
      </c>
      <c r="N577" s="131" t="str">
        <f t="shared" si="26"/>
        <v>Itsuki TOBO (01)</v>
      </c>
      <c r="O577" s="217" t="s">
        <v>7429</v>
      </c>
      <c r="Y577" s="130"/>
      <c r="Z577" s="130"/>
      <c r="AA577" s="130"/>
      <c r="AB577" s="130"/>
      <c r="AC577" s="142"/>
      <c r="AD577" s="130"/>
      <c r="AE577" s="130"/>
      <c r="AF577" s="130"/>
      <c r="AG577" s="130"/>
      <c r="AH577" s="130"/>
      <c r="AI577" s="130"/>
      <c r="AJ577" s="130"/>
      <c r="AK577" s="130"/>
      <c r="AL577" s="130"/>
      <c r="AM577" s="130"/>
      <c r="AN577" s="130"/>
      <c r="AO577" s="130"/>
      <c r="AP577" s="130"/>
      <c r="AQ577" s="130"/>
      <c r="AR577" s="130"/>
      <c r="AS577" s="130"/>
      <c r="AT577" s="130"/>
      <c r="AU577" s="130"/>
      <c r="AV577" s="130"/>
      <c r="AW577" s="130"/>
      <c r="AX577" s="130"/>
      <c r="AY577" s="130"/>
    </row>
    <row r="578" spans="1:51" x14ac:dyDescent="0.15">
      <c r="A578" s="131">
        <v>591</v>
      </c>
      <c r="B578" s="129" t="s">
        <v>1035</v>
      </c>
      <c r="C578" s="129" t="s">
        <v>1034</v>
      </c>
      <c r="D578" s="129" t="s">
        <v>4431</v>
      </c>
      <c r="E578" s="129" t="s">
        <v>4432</v>
      </c>
      <c r="F578" s="129" t="s">
        <v>4204</v>
      </c>
      <c r="G578" s="131" t="s">
        <v>168</v>
      </c>
      <c r="H578" s="129" t="s">
        <v>11319</v>
      </c>
      <c r="I578" s="129" t="s">
        <v>5018</v>
      </c>
      <c r="J578" s="129" t="s">
        <v>5019</v>
      </c>
      <c r="K578" s="129" t="s">
        <v>5220</v>
      </c>
      <c r="L578" s="131" t="str">
        <f t="shared" si="24"/>
        <v>宮井　拓夢 (2)</v>
      </c>
      <c r="M578" s="131" t="str">
        <f t="shared" si="25"/>
        <v>01</v>
      </c>
      <c r="N578" s="131" t="str">
        <f t="shared" si="26"/>
        <v>Takumu MIYAI (01)</v>
      </c>
      <c r="O578" s="217" t="s">
        <v>7430</v>
      </c>
      <c r="Y578" s="130"/>
      <c r="Z578" s="130"/>
      <c r="AA578" s="130"/>
      <c r="AB578" s="130"/>
      <c r="AC578" s="142"/>
      <c r="AD578" s="130"/>
      <c r="AE578" s="130"/>
      <c r="AF578" s="130"/>
      <c r="AG578" s="130"/>
      <c r="AH578" s="130"/>
      <c r="AI578" s="130"/>
      <c r="AJ578" s="130"/>
      <c r="AK578" s="130"/>
      <c r="AL578" s="130"/>
      <c r="AM578" s="130"/>
      <c r="AN578" s="130"/>
      <c r="AO578" s="130"/>
      <c r="AP578" s="130"/>
      <c r="AQ578" s="130"/>
      <c r="AR578" s="130"/>
      <c r="AS578" s="130"/>
      <c r="AT578" s="130"/>
      <c r="AU578" s="130"/>
      <c r="AV578" s="130"/>
      <c r="AW578" s="130"/>
      <c r="AX578" s="130"/>
      <c r="AY578" s="130"/>
    </row>
    <row r="579" spans="1:51" x14ac:dyDescent="0.15">
      <c r="A579" s="131">
        <v>592</v>
      </c>
      <c r="B579" s="129" t="s">
        <v>1035</v>
      </c>
      <c r="C579" s="129" t="s">
        <v>1034</v>
      </c>
      <c r="D579" s="129" t="s">
        <v>4433</v>
      </c>
      <c r="E579" s="129" t="s">
        <v>4434</v>
      </c>
      <c r="F579" s="129" t="s">
        <v>4435</v>
      </c>
      <c r="G579" s="131" t="s">
        <v>168</v>
      </c>
      <c r="H579" s="129" t="s">
        <v>14446</v>
      </c>
      <c r="I579" s="129" t="s">
        <v>5020</v>
      </c>
      <c r="J579" s="129" t="s">
        <v>12388</v>
      </c>
      <c r="K579" s="129" t="s">
        <v>5220</v>
      </c>
      <c r="L579" s="131" t="str">
        <f t="shared" ref="L579:L642" si="27">D579&amp;" ("&amp;G579&amp;")"</f>
        <v>番　一真 (2)</v>
      </c>
      <c r="M579" s="131" t="str">
        <f t="shared" ref="M579:M642" si="28">LEFT(F579,2)</f>
        <v>01</v>
      </c>
      <c r="N579" s="131" t="str">
        <f t="shared" ref="N579:N642" si="29">J579&amp;" "&amp;I579&amp;" ("&amp;M579&amp;")"</f>
        <v xml:space="preserve"> Kazuma BAN (01)</v>
      </c>
      <c r="O579" s="217" t="s">
        <v>7431</v>
      </c>
      <c r="Y579" s="130"/>
      <c r="Z579" s="130"/>
      <c r="AA579" s="130"/>
      <c r="AB579" s="130"/>
      <c r="AC579" s="142"/>
      <c r="AD579" s="130"/>
      <c r="AE579" s="130"/>
      <c r="AF579" s="130"/>
      <c r="AG579" s="130"/>
      <c r="AH579" s="130"/>
      <c r="AI579" s="130"/>
      <c r="AJ579" s="130"/>
      <c r="AK579" s="130"/>
      <c r="AL579" s="130"/>
      <c r="AM579" s="130"/>
      <c r="AN579" s="130"/>
      <c r="AO579" s="130"/>
      <c r="AP579" s="130"/>
      <c r="AQ579" s="130"/>
      <c r="AR579" s="130"/>
      <c r="AS579" s="130"/>
      <c r="AT579" s="130"/>
      <c r="AU579" s="130"/>
      <c r="AV579" s="130"/>
      <c r="AW579" s="130"/>
      <c r="AX579" s="130"/>
      <c r="AY579" s="130"/>
    </row>
    <row r="580" spans="1:51" x14ac:dyDescent="0.15">
      <c r="A580" s="131">
        <v>593</v>
      </c>
      <c r="B580" s="129" t="s">
        <v>1035</v>
      </c>
      <c r="C580" s="129" t="s">
        <v>1034</v>
      </c>
      <c r="D580" s="129" t="s">
        <v>4436</v>
      </c>
      <c r="E580" s="129" t="s">
        <v>4437</v>
      </c>
      <c r="F580" s="129" t="s">
        <v>4438</v>
      </c>
      <c r="G580" s="131" t="s">
        <v>168</v>
      </c>
      <c r="H580" s="129" t="s">
        <v>11319</v>
      </c>
      <c r="I580" s="129" t="s">
        <v>5021</v>
      </c>
      <c r="J580" s="129" t="s">
        <v>5022</v>
      </c>
      <c r="K580" s="129" t="s">
        <v>5220</v>
      </c>
      <c r="L580" s="131" t="str">
        <f t="shared" si="27"/>
        <v>岩元　楓磨 (2)</v>
      </c>
      <c r="M580" s="131" t="str">
        <f t="shared" si="28"/>
        <v>01</v>
      </c>
      <c r="N580" s="131" t="str">
        <f t="shared" si="29"/>
        <v>Fuma IWAMOTO (01)</v>
      </c>
      <c r="O580" s="217" t="s">
        <v>7432</v>
      </c>
      <c r="Y580" s="130"/>
      <c r="Z580" s="130"/>
      <c r="AA580" s="130"/>
      <c r="AB580" s="130"/>
      <c r="AC580" s="142"/>
      <c r="AD580" s="130"/>
      <c r="AE580" s="130"/>
      <c r="AF580" s="130"/>
      <c r="AG580" s="130"/>
      <c r="AH580" s="130"/>
      <c r="AI580" s="130"/>
      <c r="AJ580" s="130"/>
      <c r="AK580" s="130"/>
      <c r="AL580" s="130"/>
      <c r="AM580" s="130"/>
      <c r="AN580" s="130"/>
      <c r="AO580" s="130"/>
      <c r="AP580" s="130"/>
      <c r="AQ580" s="130"/>
      <c r="AR580" s="130"/>
      <c r="AS580" s="130"/>
      <c r="AT580" s="130"/>
      <c r="AU580" s="130"/>
      <c r="AV580" s="130"/>
      <c r="AW580" s="130"/>
      <c r="AX580" s="130"/>
      <c r="AY580" s="130"/>
    </row>
    <row r="581" spans="1:51" x14ac:dyDescent="0.15">
      <c r="A581" s="131">
        <v>594</v>
      </c>
      <c r="B581" s="129" t="s">
        <v>1035</v>
      </c>
      <c r="C581" s="129" t="s">
        <v>1034</v>
      </c>
      <c r="D581" s="129" t="s">
        <v>4439</v>
      </c>
      <c r="E581" s="129" t="s">
        <v>4440</v>
      </c>
      <c r="F581" s="129" t="s">
        <v>4441</v>
      </c>
      <c r="G581" s="131" t="s">
        <v>168</v>
      </c>
      <c r="H581" s="129" t="s">
        <v>14458</v>
      </c>
      <c r="I581" s="129" t="s">
        <v>5023</v>
      </c>
      <c r="J581" s="129" t="s">
        <v>5024</v>
      </c>
      <c r="K581" s="129" t="s">
        <v>5220</v>
      </c>
      <c r="L581" s="131" t="str">
        <f t="shared" si="27"/>
        <v>大西　蒼玄 (2)</v>
      </c>
      <c r="M581" s="131" t="str">
        <f t="shared" si="28"/>
        <v>02</v>
      </c>
      <c r="N581" s="131" t="str">
        <f t="shared" si="29"/>
        <v>Sogen ONISHI (02)</v>
      </c>
      <c r="O581" s="217" t="s">
        <v>7433</v>
      </c>
      <c r="Y581" s="130"/>
      <c r="Z581" s="130"/>
      <c r="AA581" s="130"/>
      <c r="AB581" s="130"/>
      <c r="AC581" s="142"/>
      <c r="AD581" s="130"/>
      <c r="AE581" s="130"/>
      <c r="AF581" s="130"/>
      <c r="AG581" s="130"/>
      <c r="AH581" s="130"/>
      <c r="AI581" s="130"/>
      <c r="AJ581" s="130"/>
      <c r="AK581" s="130"/>
      <c r="AL581" s="130"/>
      <c r="AM581" s="130"/>
      <c r="AN581" s="130"/>
      <c r="AO581" s="130"/>
      <c r="AP581" s="130"/>
      <c r="AQ581" s="130"/>
      <c r="AR581" s="130"/>
      <c r="AS581" s="130"/>
      <c r="AT581" s="130"/>
      <c r="AU581" s="130"/>
      <c r="AV581" s="130"/>
      <c r="AW581" s="130"/>
      <c r="AX581" s="130"/>
      <c r="AY581" s="130"/>
    </row>
    <row r="582" spans="1:51" x14ac:dyDescent="0.15">
      <c r="A582" s="131">
        <v>595</v>
      </c>
      <c r="B582" s="129" t="s">
        <v>1035</v>
      </c>
      <c r="C582" s="129" t="s">
        <v>1034</v>
      </c>
      <c r="D582" s="129" t="s">
        <v>4445</v>
      </c>
      <c r="E582" s="129" t="s">
        <v>10401</v>
      </c>
      <c r="F582" s="129" t="s">
        <v>4162</v>
      </c>
      <c r="G582" s="131" t="s">
        <v>168</v>
      </c>
      <c r="H582" s="129" t="s">
        <v>14446</v>
      </c>
      <c r="I582" s="129" t="s">
        <v>11561</v>
      </c>
      <c r="J582" s="129" t="s">
        <v>4868</v>
      </c>
      <c r="K582" s="129" t="s">
        <v>5220</v>
      </c>
      <c r="L582" s="131" t="str">
        <f t="shared" si="27"/>
        <v>松原　智哉 (2)</v>
      </c>
      <c r="M582" s="131" t="str">
        <f t="shared" si="28"/>
        <v>01</v>
      </c>
      <c r="N582" s="131" t="str">
        <f t="shared" si="29"/>
        <v>Tomoya MATSUHARA (01)</v>
      </c>
      <c r="O582" s="217" t="s">
        <v>7434</v>
      </c>
      <c r="Y582" s="130"/>
      <c r="Z582" s="130"/>
      <c r="AA582" s="130"/>
      <c r="AB582" s="130"/>
      <c r="AC582" s="142"/>
      <c r="AD582" s="130"/>
      <c r="AE582" s="130"/>
      <c r="AF582" s="130"/>
      <c r="AG582" s="130"/>
      <c r="AH582" s="130"/>
      <c r="AI582" s="130"/>
      <c r="AJ582" s="130"/>
      <c r="AK582" s="130"/>
      <c r="AL582" s="130"/>
      <c r="AM582" s="130"/>
      <c r="AN582" s="130"/>
      <c r="AO582" s="130"/>
      <c r="AP582" s="130"/>
      <c r="AQ582" s="130"/>
      <c r="AR582" s="130"/>
      <c r="AS582" s="130"/>
      <c r="AT582" s="130"/>
      <c r="AU582" s="130"/>
      <c r="AV582" s="130"/>
      <c r="AW582" s="130"/>
      <c r="AX582" s="130"/>
      <c r="AY582" s="130"/>
    </row>
    <row r="583" spans="1:51" x14ac:dyDescent="0.15">
      <c r="A583" s="131">
        <v>596</v>
      </c>
      <c r="B583" s="129" t="s">
        <v>1035</v>
      </c>
      <c r="C583" s="129" t="s">
        <v>1034</v>
      </c>
      <c r="D583" s="129" t="s">
        <v>4453</v>
      </c>
      <c r="E583" s="129" t="s">
        <v>4454</v>
      </c>
      <c r="F583" s="129" t="s">
        <v>4455</v>
      </c>
      <c r="G583" s="131" t="s">
        <v>168</v>
      </c>
      <c r="H583" s="129" t="s">
        <v>14454</v>
      </c>
      <c r="I583" s="129" t="s">
        <v>5030</v>
      </c>
      <c r="J583" s="129" t="s">
        <v>4822</v>
      </c>
      <c r="K583" s="129" t="s">
        <v>5220</v>
      </c>
      <c r="L583" s="131" t="str">
        <f t="shared" si="27"/>
        <v>中西　涼太 (2)</v>
      </c>
      <c r="M583" s="131" t="str">
        <f t="shared" si="28"/>
        <v>01</v>
      </c>
      <c r="N583" s="131" t="str">
        <f t="shared" si="29"/>
        <v>Ryota NAKANISHI (01)</v>
      </c>
      <c r="O583" s="217" t="s">
        <v>7435</v>
      </c>
      <c r="Y583" s="130"/>
      <c r="Z583" s="130"/>
      <c r="AA583" s="130"/>
      <c r="AB583" s="130"/>
      <c r="AC583" s="142"/>
      <c r="AD583" s="130"/>
      <c r="AE583" s="130"/>
      <c r="AF583" s="130"/>
      <c r="AG583" s="130"/>
      <c r="AH583" s="130"/>
      <c r="AI583" s="130"/>
      <c r="AJ583" s="130"/>
      <c r="AK583" s="130"/>
      <c r="AL583" s="130"/>
      <c r="AM583" s="130"/>
      <c r="AN583" s="130"/>
      <c r="AO583" s="130"/>
      <c r="AP583" s="130"/>
      <c r="AQ583" s="130"/>
      <c r="AR583" s="130"/>
      <c r="AS583" s="130"/>
      <c r="AT583" s="130"/>
      <c r="AU583" s="130"/>
      <c r="AV583" s="130"/>
      <c r="AW583" s="130"/>
      <c r="AX583" s="130"/>
      <c r="AY583" s="130"/>
    </row>
    <row r="584" spans="1:51" x14ac:dyDescent="0.15">
      <c r="A584" s="131">
        <v>597</v>
      </c>
      <c r="B584" s="129" t="s">
        <v>1035</v>
      </c>
      <c r="C584" s="129" t="s">
        <v>1034</v>
      </c>
      <c r="D584" s="129" t="s">
        <v>4679</v>
      </c>
      <c r="E584" s="129" t="s">
        <v>4680</v>
      </c>
      <c r="F584" s="129" t="s">
        <v>2088</v>
      </c>
      <c r="G584" s="131" t="s">
        <v>168</v>
      </c>
      <c r="H584" s="129" t="s">
        <v>14447</v>
      </c>
      <c r="I584" s="129" t="s">
        <v>5165</v>
      </c>
      <c r="J584" s="129" t="s">
        <v>4942</v>
      </c>
      <c r="K584" s="129" t="s">
        <v>5220</v>
      </c>
      <c r="L584" s="131" t="str">
        <f t="shared" si="27"/>
        <v>辰巳　航太郎 (2)</v>
      </c>
      <c r="M584" s="131" t="str">
        <f t="shared" si="28"/>
        <v>02</v>
      </c>
      <c r="N584" s="131" t="str">
        <f t="shared" si="29"/>
        <v>Kotaro TATSUMI (02)</v>
      </c>
      <c r="O584" s="217" t="s">
        <v>7436</v>
      </c>
      <c r="Y584" s="130"/>
      <c r="Z584" s="130"/>
      <c r="AA584" s="130"/>
      <c r="AB584" s="130"/>
      <c r="AC584" s="142"/>
      <c r="AD584" s="130"/>
      <c r="AE584" s="130"/>
      <c r="AF584" s="130"/>
      <c r="AG584" s="130"/>
      <c r="AH584" s="130"/>
      <c r="AI584" s="130"/>
      <c r="AJ584" s="130"/>
      <c r="AK584" s="130"/>
      <c r="AL584" s="130"/>
      <c r="AM584" s="130"/>
      <c r="AN584" s="130"/>
      <c r="AO584" s="130"/>
      <c r="AP584" s="130"/>
      <c r="AQ584" s="130"/>
      <c r="AR584" s="130"/>
      <c r="AS584" s="130"/>
      <c r="AT584" s="130"/>
      <c r="AU584" s="130"/>
      <c r="AV584" s="130"/>
      <c r="AW584" s="130"/>
      <c r="AX584" s="130"/>
      <c r="AY584" s="130"/>
    </row>
    <row r="585" spans="1:51" x14ac:dyDescent="0.15">
      <c r="A585" s="131">
        <v>598</v>
      </c>
      <c r="B585" s="129" t="s">
        <v>1035</v>
      </c>
      <c r="C585" s="129" t="s">
        <v>1034</v>
      </c>
      <c r="D585" s="129" t="s">
        <v>4442</v>
      </c>
      <c r="E585" s="129" t="s">
        <v>4443</v>
      </c>
      <c r="F585" s="129" t="s">
        <v>4444</v>
      </c>
      <c r="G585" s="131" t="s">
        <v>168</v>
      </c>
      <c r="H585" s="129" t="s">
        <v>14467</v>
      </c>
      <c r="I585" s="129" t="s">
        <v>5025</v>
      </c>
      <c r="J585" s="129" t="s">
        <v>5026</v>
      </c>
      <c r="K585" s="129" t="s">
        <v>5220</v>
      </c>
      <c r="L585" s="131" t="str">
        <f t="shared" si="27"/>
        <v>土永　雅也 (2)</v>
      </c>
      <c r="M585" s="131" t="str">
        <f t="shared" si="28"/>
        <v>01</v>
      </c>
      <c r="N585" s="131" t="str">
        <f t="shared" si="29"/>
        <v>Masaya TSUCHINAGA (01)</v>
      </c>
      <c r="O585" s="217" t="s">
        <v>7437</v>
      </c>
      <c r="Y585" s="130"/>
      <c r="Z585" s="130"/>
      <c r="AA585" s="130"/>
      <c r="AB585" s="130"/>
      <c r="AC585" s="142"/>
      <c r="AD585" s="130"/>
      <c r="AE585" s="130"/>
      <c r="AF585" s="130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/>
      <c r="AR585" s="130"/>
      <c r="AS585" s="130"/>
      <c r="AT585" s="130"/>
      <c r="AU585" s="130"/>
      <c r="AV585" s="130"/>
      <c r="AW585" s="130"/>
      <c r="AX585" s="130"/>
      <c r="AY585" s="130"/>
    </row>
    <row r="586" spans="1:51" x14ac:dyDescent="0.15">
      <c r="A586" s="131">
        <v>599</v>
      </c>
      <c r="B586" s="129" t="s">
        <v>1035</v>
      </c>
      <c r="C586" s="129" t="s">
        <v>1034</v>
      </c>
      <c r="D586" s="129" t="s">
        <v>822</v>
      </c>
      <c r="E586" s="129" t="s">
        <v>823</v>
      </c>
      <c r="F586" s="129" t="s">
        <v>541</v>
      </c>
      <c r="G586" s="131" t="s">
        <v>141</v>
      </c>
      <c r="H586" s="129" t="s">
        <v>11319</v>
      </c>
      <c r="I586" s="129" t="s">
        <v>11562</v>
      </c>
      <c r="J586" s="129" t="s">
        <v>4922</v>
      </c>
      <c r="K586" s="129" t="s">
        <v>5220</v>
      </c>
      <c r="L586" s="131" t="str">
        <f t="shared" si="27"/>
        <v>日野　雄貴 (5)</v>
      </c>
      <c r="M586" s="131" t="str">
        <f t="shared" si="28"/>
        <v>98</v>
      </c>
      <c r="N586" s="131" t="str">
        <f t="shared" si="29"/>
        <v>Yuki HINO (98)</v>
      </c>
      <c r="O586" s="217" t="s">
        <v>7438</v>
      </c>
      <c r="Y586" s="130"/>
      <c r="Z586" s="130"/>
      <c r="AA586" s="130"/>
      <c r="AB586" s="130"/>
      <c r="AC586" s="142"/>
      <c r="AD586" s="130"/>
      <c r="AE586" s="130"/>
      <c r="AF586" s="130"/>
      <c r="AG586" s="130"/>
      <c r="AH586" s="130"/>
      <c r="AI586" s="130"/>
      <c r="AJ586" s="130"/>
      <c r="AK586" s="130"/>
      <c r="AL586" s="130"/>
      <c r="AM586" s="130"/>
      <c r="AN586" s="130"/>
      <c r="AO586" s="130"/>
      <c r="AP586" s="130"/>
      <c r="AQ586" s="130"/>
      <c r="AR586" s="130"/>
      <c r="AS586" s="130"/>
      <c r="AT586" s="130"/>
      <c r="AU586" s="130"/>
      <c r="AV586" s="130"/>
      <c r="AW586" s="130"/>
      <c r="AX586" s="130"/>
      <c r="AY586" s="130"/>
    </row>
    <row r="587" spans="1:51" x14ac:dyDescent="0.15">
      <c r="A587" s="131">
        <v>600</v>
      </c>
      <c r="B587" s="129" t="s">
        <v>1035</v>
      </c>
      <c r="C587" s="129" t="s">
        <v>1034</v>
      </c>
      <c r="D587" s="129" t="s">
        <v>4448</v>
      </c>
      <c r="E587" s="129" t="s">
        <v>4449</v>
      </c>
      <c r="F587" s="129" t="s">
        <v>4450</v>
      </c>
      <c r="G587" s="131" t="s">
        <v>168</v>
      </c>
      <c r="H587" s="129" t="s">
        <v>14465</v>
      </c>
      <c r="I587" s="129" t="s">
        <v>5028</v>
      </c>
      <c r="J587" s="129" t="s">
        <v>4881</v>
      </c>
      <c r="K587" s="129" t="s">
        <v>5220</v>
      </c>
      <c r="L587" s="131" t="str">
        <f t="shared" si="27"/>
        <v>森下　海 (2)</v>
      </c>
      <c r="M587" s="131" t="str">
        <f t="shared" si="28"/>
        <v>02</v>
      </c>
      <c r="N587" s="131" t="str">
        <f t="shared" si="29"/>
        <v>Kai MORISHITA (02)</v>
      </c>
      <c r="O587" s="217" t="s">
        <v>7439</v>
      </c>
      <c r="Y587" s="130"/>
      <c r="Z587" s="130"/>
      <c r="AA587" s="130"/>
      <c r="AB587" s="130"/>
      <c r="AC587" s="142"/>
      <c r="AD587" s="130"/>
      <c r="AE587" s="130"/>
      <c r="AF587" s="130"/>
      <c r="AG587" s="130"/>
      <c r="AH587" s="130"/>
      <c r="AI587" s="130"/>
      <c r="AJ587" s="130"/>
      <c r="AK587" s="130"/>
      <c r="AL587" s="130"/>
      <c r="AM587" s="130"/>
      <c r="AN587" s="130"/>
      <c r="AO587" s="130"/>
      <c r="AP587" s="130"/>
      <c r="AQ587" s="130"/>
      <c r="AR587" s="130"/>
      <c r="AS587" s="130"/>
      <c r="AT587" s="130"/>
      <c r="AU587" s="130"/>
      <c r="AV587" s="130"/>
      <c r="AW587" s="130"/>
      <c r="AX587" s="130"/>
      <c r="AY587" s="130"/>
    </row>
    <row r="588" spans="1:51" x14ac:dyDescent="0.15">
      <c r="A588" s="131">
        <v>601</v>
      </c>
      <c r="B588" s="129" t="s">
        <v>1035</v>
      </c>
      <c r="C588" s="129" t="s">
        <v>1034</v>
      </c>
      <c r="D588" s="129" t="s">
        <v>9692</v>
      </c>
      <c r="E588" s="129" t="s">
        <v>727</v>
      </c>
      <c r="F588" s="129" t="s">
        <v>620</v>
      </c>
      <c r="G588" s="131" t="s">
        <v>185</v>
      </c>
      <c r="H588" s="129" t="s">
        <v>14454</v>
      </c>
      <c r="I588" s="129" t="s">
        <v>5030</v>
      </c>
      <c r="J588" s="129" t="s">
        <v>5031</v>
      </c>
      <c r="K588" s="129" t="s">
        <v>5220</v>
      </c>
      <c r="L588" s="131" t="str">
        <f t="shared" si="27"/>
        <v>中西　隆世 (M2)</v>
      </c>
      <c r="M588" s="131" t="str">
        <f t="shared" si="28"/>
        <v>97</v>
      </c>
      <c r="N588" s="131" t="str">
        <f t="shared" si="29"/>
        <v>Ryusei NAKANISHI (97)</v>
      </c>
      <c r="O588" s="217" t="s">
        <v>7440</v>
      </c>
      <c r="Y588" s="130"/>
      <c r="Z588" s="130"/>
      <c r="AA588" s="130"/>
      <c r="AB588" s="130"/>
      <c r="AC588" s="142"/>
      <c r="AD588" s="130"/>
      <c r="AE588" s="130"/>
      <c r="AF588" s="130"/>
      <c r="AG588" s="130"/>
      <c r="AH588" s="130"/>
      <c r="AI588" s="130"/>
      <c r="AJ588" s="130"/>
      <c r="AK588" s="130"/>
      <c r="AL588" s="130"/>
      <c r="AM588" s="130"/>
      <c r="AN588" s="130"/>
      <c r="AO588" s="130"/>
      <c r="AP588" s="130"/>
      <c r="AQ588" s="130"/>
      <c r="AR588" s="130"/>
      <c r="AS588" s="130"/>
      <c r="AT588" s="130"/>
      <c r="AU588" s="130"/>
      <c r="AV588" s="130"/>
      <c r="AW588" s="130"/>
      <c r="AX588" s="130"/>
      <c r="AY588" s="130"/>
    </row>
    <row r="589" spans="1:51" x14ac:dyDescent="0.15">
      <c r="A589" s="131">
        <v>602</v>
      </c>
      <c r="B589" s="129" t="s">
        <v>1035</v>
      </c>
      <c r="C589" s="129" t="s">
        <v>1034</v>
      </c>
      <c r="D589" s="129" t="s">
        <v>9693</v>
      </c>
      <c r="E589" s="129" t="s">
        <v>4446</v>
      </c>
      <c r="F589" s="129" t="s">
        <v>4447</v>
      </c>
      <c r="G589" s="131" t="s">
        <v>168</v>
      </c>
      <c r="H589" s="129" t="s">
        <v>11319</v>
      </c>
      <c r="I589" s="129" t="s">
        <v>5027</v>
      </c>
      <c r="J589" s="129" t="s">
        <v>4902</v>
      </c>
      <c r="K589" s="129" t="s">
        <v>5220</v>
      </c>
      <c r="L589" s="131" t="str">
        <f t="shared" si="27"/>
        <v>濱中　祥伍 (2)</v>
      </c>
      <c r="M589" s="131" t="str">
        <f t="shared" si="28"/>
        <v>01</v>
      </c>
      <c r="N589" s="131" t="str">
        <f t="shared" si="29"/>
        <v>Shogo HAMANAKA (01)</v>
      </c>
      <c r="O589" s="217" t="s">
        <v>7441</v>
      </c>
      <c r="Y589" s="130"/>
      <c r="Z589" s="130"/>
      <c r="AA589" s="130"/>
      <c r="AB589" s="130"/>
      <c r="AC589" s="142"/>
      <c r="AD589" s="130"/>
      <c r="AE589" s="130"/>
      <c r="AF589" s="130"/>
      <c r="AG589" s="130"/>
      <c r="AH589" s="130"/>
      <c r="AI589" s="130"/>
      <c r="AJ589" s="130"/>
      <c r="AK589" s="130"/>
      <c r="AL589" s="130"/>
      <c r="AM589" s="130"/>
      <c r="AN589" s="130"/>
      <c r="AO589" s="130"/>
      <c r="AP589" s="130"/>
      <c r="AQ589" s="130"/>
      <c r="AR589" s="130"/>
      <c r="AS589" s="130"/>
      <c r="AT589" s="130"/>
      <c r="AU589" s="130"/>
      <c r="AV589" s="130"/>
      <c r="AW589" s="130"/>
      <c r="AX589" s="130"/>
      <c r="AY589" s="130"/>
    </row>
    <row r="590" spans="1:51" x14ac:dyDescent="0.15">
      <c r="A590" s="131">
        <v>603</v>
      </c>
      <c r="B590" s="129" t="s">
        <v>1035</v>
      </c>
      <c r="C590" s="129" t="s">
        <v>1034</v>
      </c>
      <c r="D590" s="129" t="s">
        <v>4456</v>
      </c>
      <c r="E590" s="129" t="s">
        <v>4457</v>
      </c>
      <c r="F590" s="129" t="s">
        <v>2845</v>
      </c>
      <c r="G590" s="131" t="s">
        <v>168</v>
      </c>
      <c r="H590" s="129" t="s">
        <v>11319</v>
      </c>
      <c r="I590" s="129" t="s">
        <v>11563</v>
      </c>
      <c r="J590" s="129" t="s">
        <v>5029</v>
      </c>
      <c r="K590" s="129" t="s">
        <v>5220</v>
      </c>
      <c r="L590" s="131" t="str">
        <f t="shared" si="27"/>
        <v>永山　大楽 (2)</v>
      </c>
      <c r="M590" s="131" t="str">
        <f t="shared" si="28"/>
        <v>01</v>
      </c>
      <c r="N590" s="131" t="str">
        <f t="shared" si="29"/>
        <v>Takara NAGAYAMA (01)</v>
      </c>
      <c r="O590" s="217" t="s">
        <v>7442</v>
      </c>
      <c r="Y590" s="130"/>
      <c r="Z590" s="130"/>
      <c r="AA590" s="130"/>
      <c r="AB590" s="130"/>
      <c r="AC590" s="142"/>
      <c r="AD590" s="130"/>
      <c r="AE590" s="130"/>
      <c r="AF590" s="130"/>
      <c r="AG590" s="130"/>
      <c r="AH590" s="130"/>
      <c r="AI590" s="130"/>
      <c r="AJ590" s="130"/>
      <c r="AK590" s="130"/>
      <c r="AL590" s="130"/>
      <c r="AM590" s="130"/>
      <c r="AN590" s="130"/>
      <c r="AO590" s="130"/>
      <c r="AP590" s="130"/>
      <c r="AQ590" s="130"/>
      <c r="AR590" s="130"/>
      <c r="AS590" s="130"/>
      <c r="AT590" s="130"/>
      <c r="AU590" s="130"/>
      <c r="AV590" s="130"/>
      <c r="AW590" s="130"/>
      <c r="AX590" s="130"/>
      <c r="AY590" s="130"/>
    </row>
    <row r="591" spans="1:51" x14ac:dyDescent="0.15">
      <c r="A591" s="131">
        <v>604</v>
      </c>
      <c r="B591" s="129" t="s">
        <v>1035</v>
      </c>
      <c r="C591" s="129" t="s">
        <v>1034</v>
      </c>
      <c r="D591" s="129" t="s">
        <v>9694</v>
      </c>
      <c r="E591" s="129" t="s">
        <v>4547</v>
      </c>
      <c r="F591" s="129" t="s">
        <v>4548</v>
      </c>
      <c r="G591" s="131" t="s">
        <v>168</v>
      </c>
      <c r="H591" s="129" t="s">
        <v>11319</v>
      </c>
      <c r="I591" s="129" t="s">
        <v>5078</v>
      </c>
      <c r="J591" s="129" t="s">
        <v>4883</v>
      </c>
      <c r="K591" s="129" t="s">
        <v>5220</v>
      </c>
      <c r="L591" s="131" t="str">
        <f t="shared" si="27"/>
        <v>矢部　隼也 (2)</v>
      </c>
      <c r="M591" s="131" t="str">
        <f t="shared" si="28"/>
        <v>01</v>
      </c>
      <c r="N591" s="131" t="str">
        <f t="shared" si="29"/>
        <v>Junya YABE (01)</v>
      </c>
      <c r="O591" s="217" t="s">
        <v>7443</v>
      </c>
      <c r="Y591" s="130"/>
      <c r="Z591" s="130"/>
      <c r="AA591" s="130"/>
      <c r="AB591" s="130"/>
      <c r="AC591" s="142"/>
      <c r="AD591" s="130"/>
      <c r="AE591" s="130"/>
      <c r="AF591" s="130"/>
      <c r="AG591" s="130"/>
      <c r="AH591" s="130"/>
      <c r="AI591" s="130"/>
      <c r="AJ591" s="130"/>
      <c r="AK591" s="130"/>
      <c r="AL591" s="130"/>
      <c r="AM591" s="130"/>
      <c r="AN591" s="130"/>
      <c r="AO591" s="130"/>
      <c r="AP591" s="130"/>
      <c r="AQ591" s="130"/>
      <c r="AR591" s="130"/>
      <c r="AS591" s="130"/>
      <c r="AT591" s="130"/>
      <c r="AU591" s="130"/>
      <c r="AV591" s="130"/>
      <c r="AW591" s="130"/>
      <c r="AX591" s="130"/>
      <c r="AY591" s="130"/>
    </row>
    <row r="592" spans="1:51" x14ac:dyDescent="0.15">
      <c r="A592" s="131">
        <v>605</v>
      </c>
      <c r="B592" s="129" t="s">
        <v>1035</v>
      </c>
      <c r="C592" s="129" t="s">
        <v>1034</v>
      </c>
      <c r="D592" s="129" t="s">
        <v>9695</v>
      </c>
      <c r="E592" s="129" t="s">
        <v>4681</v>
      </c>
      <c r="F592" s="129" t="s">
        <v>3472</v>
      </c>
      <c r="G592" s="131" t="s">
        <v>168</v>
      </c>
      <c r="H592" s="129" t="s">
        <v>11319</v>
      </c>
      <c r="I592" s="129" t="s">
        <v>5159</v>
      </c>
      <c r="J592" s="129" t="s">
        <v>4825</v>
      </c>
      <c r="K592" s="129" t="s">
        <v>5220</v>
      </c>
      <c r="L592" s="131" t="str">
        <f t="shared" si="27"/>
        <v>村田　直樹 (2)</v>
      </c>
      <c r="M592" s="131" t="str">
        <f t="shared" si="28"/>
        <v>01</v>
      </c>
      <c r="N592" s="131" t="str">
        <f t="shared" si="29"/>
        <v>Naoki MURATA (01)</v>
      </c>
      <c r="O592" s="217" t="s">
        <v>7444</v>
      </c>
      <c r="Y592" s="130"/>
      <c r="Z592" s="130"/>
      <c r="AA592" s="130"/>
      <c r="AB592" s="130"/>
      <c r="AC592" s="142"/>
      <c r="AD592" s="130"/>
      <c r="AE592" s="130"/>
      <c r="AF592" s="130"/>
      <c r="AG592" s="130"/>
      <c r="AH592" s="130"/>
      <c r="AI592" s="130"/>
      <c r="AJ592" s="130"/>
      <c r="AK592" s="130"/>
      <c r="AL592" s="130"/>
      <c r="AM592" s="130"/>
      <c r="AN592" s="130"/>
      <c r="AO592" s="130"/>
      <c r="AP592" s="130"/>
      <c r="AQ592" s="130"/>
      <c r="AR592" s="130"/>
      <c r="AS592" s="130"/>
      <c r="AT592" s="130"/>
      <c r="AU592" s="130"/>
      <c r="AV592" s="130"/>
      <c r="AW592" s="130"/>
      <c r="AX592" s="130"/>
      <c r="AY592" s="130"/>
    </row>
    <row r="593" spans="1:51" x14ac:dyDescent="0.15">
      <c r="A593" s="131">
        <v>606</v>
      </c>
      <c r="B593" s="129" t="s">
        <v>1035</v>
      </c>
      <c r="C593" s="129" t="s">
        <v>1034</v>
      </c>
      <c r="D593" s="129" t="s">
        <v>4451</v>
      </c>
      <c r="E593" s="129" t="s">
        <v>4452</v>
      </c>
      <c r="F593" s="129" t="s">
        <v>4106</v>
      </c>
      <c r="G593" s="131" t="s">
        <v>168</v>
      </c>
      <c r="H593" s="129" t="s">
        <v>11319</v>
      </c>
      <c r="I593" s="129" t="s">
        <v>11564</v>
      </c>
      <c r="J593" s="129" t="s">
        <v>4949</v>
      </c>
      <c r="K593" s="129" t="s">
        <v>5220</v>
      </c>
      <c r="L593" s="131" t="str">
        <f t="shared" si="27"/>
        <v>中辻　隼人 (2)</v>
      </c>
      <c r="M593" s="131" t="str">
        <f t="shared" si="28"/>
        <v>01</v>
      </c>
      <c r="N593" s="131" t="str">
        <f t="shared" si="29"/>
        <v>Hayato NAKATSUJI (01)</v>
      </c>
      <c r="O593" s="217" t="s">
        <v>7445</v>
      </c>
      <c r="Y593" s="130"/>
      <c r="Z593" s="130"/>
      <c r="AA593" s="130"/>
      <c r="AB593" s="130"/>
      <c r="AC593" s="142"/>
      <c r="AD593" s="130"/>
      <c r="AE593" s="130"/>
      <c r="AF593" s="130"/>
      <c r="AG593" s="130"/>
      <c r="AH593" s="130"/>
      <c r="AI593" s="130"/>
      <c r="AJ593" s="130"/>
      <c r="AK593" s="130"/>
      <c r="AL593" s="130"/>
      <c r="AM593" s="130"/>
      <c r="AN593" s="130"/>
      <c r="AO593" s="130"/>
      <c r="AP593" s="130"/>
      <c r="AQ593" s="130"/>
      <c r="AR593" s="130"/>
      <c r="AS593" s="130"/>
      <c r="AT593" s="130"/>
      <c r="AU593" s="130"/>
      <c r="AV593" s="130"/>
      <c r="AW593" s="130"/>
      <c r="AX593" s="130"/>
      <c r="AY593" s="130"/>
    </row>
    <row r="594" spans="1:51" x14ac:dyDescent="0.15">
      <c r="A594" s="131">
        <v>609</v>
      </c>
      <c r="B594" s="129" t="s">
        <v>1088</v>
      </c>
      <c r="C594" s="129" t="s">
        <v>1040</v>
      </c>
      <c r="D594" s="129" t="s">
        <v>788</v>
      </c>
      <c r="E594" s="129" t="s">
        <v>789</v>
      </c>
      <c r="F594" s="129" t="s">
        <v>11049</v>
      </c>
      <c r="G594" s="131" t="s">
        <v>176</v>
      </c>
      <c r="H594" s="129" t="s">
        <v>11319</v>
      </c>
      <c r="I594" s="129" t="s">
        <v>11565</v>
      </c>
      <c r="J594" s="129" t="s">
        <v>4800</v>
      </c>
      <c r="K594" s="129" t="s">
        <v>5220</v>
      </c>
      <c r="L594" s="131" t="str">
        <f t="shared" si="27"/>
        <v>相川　洋亮 (M1)</v>
      </c>
      <c r="M594" s="131" t="str">
        <f t="shared" si="28"/>
        <v>99</v>
      </c>
      <c r="N594" s="131" t="str">
        <f t="shared" si="29"/>
        <v>Yosuke AIKAWA (99)</v>
      </c>
      <c r="O594" s="217" t="s">
        <v>7446</v>
      </c>
      <c r="Y594" s="130"/>
      <c r="Z594" s="130"/>
      <c r="AA594" s="130"/>
      <c r="AB594" s="130"/>
      <c r="AC594" s="142"/>
      <c r="AD594" s="130"/>
      <c r="AE594" s="130"/>
      <c r="AF594" s="130"/>
      <c r="AG594" s="130"/>
      <c r="AH594" s="130"/>
      <c r="AI594" s="130"/>
      <c r="AJ594" s="130"/>
      <c r="AK594" s="130"/>
      <c r="AL594" s="130"/>
      <c r="AM594" s="130"/>
      <c r="AN594" s="130"/>
      <c r="AO594" s="130"/>
      <c r="AP594" s="130"/>
      <c r="AQ594" s="130"/>
      <c r="AR594" s="130"/>
      <c r="AS594" s="130"/>
      <c r="AT594" s="130"/>
      <c r="AU594" s="130"/>
      <c r="AV594" s="130"/>
      <c r="AW594" s="130"/>
      <c r="AX594" s="130"/>
      <c r="AY594" s="130"/>
    </row>
    <row r="595" spans="1:51" x14ac:dyDescent="0.15">
      <c r="A595" s="131">
        <v>610</v>
      </c>
      <c r="B595" s="129" t="s">
        <v>1088</v>
      </c>
      <c r="C595" s="129" t="s">
        <v>1040</v>
      </c>
      <c r="D595" s="129" t="s">
        <v>2253</v>
      </c>
      <c r="E595" s="129" t="s">
        <v>2254</v>
      </c>
      <c r="F595" s="129" t="s">
        <v>1161</v>
      </c>
      <c r="G595" s="131" t="s">
        <v>146</v>
      </c>
      <c r="H595" s="129" t="s">
        <v>14458</v>
      </c>
      <c r="I595" s="129" t="s">
        <v>4884</v>
      </c>
      <c r="J595" s="129" t="s">
        <v>4825</v>
      </c>
      <c r="K595" s="129" t="s">
        <v>5220</v>
      </c>
      <c r="L595" s="131" t="str">
        <f t="shared" si="27"/>
        <v>増田　直樹 (4)</v>
      </c>
      <c r="M595" s="131" t="str">
        <f t="shared" si="28"/>
        <v>99</v>
      </c>
      <c r="N595" s="131" t="str">
        <f t="shared" si="29"/>
        <v>Naoki MASUDA (99)</v>
      </c>
      <c r="O595" s="217" t="s">
        <v>7447</v>
      </c>
      <c r="Y595" s="130"/>
      <c r="Z595" s="130"/>
      <c r="AA595" s="130"/>
      <c r="AB595" s="130"/>
      <c r="AC595" s="142"/>
      <c r="AD595" s="130"/>
      <c r="AE595" s="130"/>
      <c r="AF595" s="130"/>
      <c r="AG595" s="130"/>
      <c r="AH595" s="130"/>
      <c r="AI595" s="130"/>
      <c r="AJ595" s="130"/>
      <c r="AK595" s="130"/>
      <c r="AL595" s="130"/>
      <c r="AM595" s="130"/>
      <c r="AN595" s="130"/>
      <c r="AO595" s="130"/>
      <c r="AP595" s="130"/>
      <c r="AQ595" s="130"/>
      <c r="AR595" s="130"/>
      <c r="AS595" s="130"/>
      <c r="AT595" s="130"/>
      <c r="AU595" s="130"/>
      <c r="AV595" s="130"/>
      <c r="AW595" s="130"/>
      <c r="AX595" s="130"/>
      <c r="AY595" s="130"/>
    </row>
    <row r="596" spans="1:51" x14ac:dyDescent="0.15">
      <c r="A596" s="131">
        <v>611</v>
      </c>
      <c r="B596" s="129" t="s">
        <v>1088</v>
      </c>
      <c r="C596" s="129" t="s">
        <v>1040</v>
      </c>
      <c r="D596" s="129" t="s">
        <v>2255</v>
      </c>
      <c r="E596" s="129" t="s">
        <v>797</v>
      </c>
      <c r="F596" s="129" t="s">
        <v>2446</v>
      </c>
      <c r="G596" s="131" t="s">
        <v>146</v>
      </c>
      <c r="H596" s="129" t="s">
        <v>14447</v>
      </c>
      <c r="I596" s="129" t="s">
        <v>4849</v>
      </c>
      <c r="J596" s="129" t="s">
        <v>5115</v>
      </c>
      <c r="K596" s="129" t="s">
        <v>5220</v>
      </c>
      <c r="L596" s="131" t="str">
        <f t="shared" si="27"/>
        <v>木村　翔太 (4)</v>
      </c>
      <c r="M596" s="131" t="str">
        <f t="shared" si="28"/>
        <v>99</v>
      </c>
      <c r="N596" s="131" t="str">
        <f t="shared" si="29"/>
        <v>Shota KIMURA (99)</v>
      </c>
      <c r="O596" s="217" t="s">
        <v>7448</v>
      </c>
      <c r="Y596" s="130"/>
      <c r="Z596" s="130"/>
      <c r="AA596" s="130"/>
      <c r="AB596" s="130"/>
      <c r="AC596" s="142"/>
      <c r="AD596" s="130"/>
      <c r="AE596" s="130"/>
      <c r="AF596" s="130"/>
      <c r="AG596" s="130"/>
      <c r="AH596" s="130"/>
      <c r="AI596" s="130"/>
      <c r="AJ596" s="130"/>
      <c r="AK596" s="130"/>
      <c r="AL596" s="130"/>
      <c r="AM596" s="130"/>
      <c r="AN596" s="130"/>
      <c r="AO596" s="130"/>
      <c r="AP596" s="130"/>
      <c r="AQ596" s="130"/>
      <c r="AR596" s="130"/>
      <c r="AS596" s="130"/>
      <c r="AT596" s="130"/>
      <c r="AU596" s="130"/>
      <c r="AV596" s="130"/>
      <c r="AW596" s="130"/>
      <c r="AX596" s="130"/>
      <c r="AY596" s="130"/>
    </row>
    <row r="597" spans="1:51" x14ac:dyDescent="0.15">
      <c r="A597" s="131">
        <v>612</v>
      </c>
      <c r="B597" s="129" t="s">
        <v>1088</v>
      </c>
      <c r="C597" s="129" t="s">
        <v>1040</v>
      </c>
      <c r="D597" s="129" t="s">
        <v>2256</v>
      </c>
      <c r="E597" s="129" t="s">
        <v>2257</v>
      </c>
      <c r="F597" s="129" t="s">
        <v>3305</v>
      </c>
      <c r="G597" s="131" t="s">
        <v>146</v>
      </c>
      <c r="H597" s="129" t="s">
        <v>14447</v>
      </c>
      <c r="I597" s="129" t="s">
        <v>6732</v>
      </c>
      <c r="J597" s="129" t="s">
        <v>4822</v>
      </c>
      <c r="K597" s="129" t="s">
        <v>5220</v>
      </c>
      <c r="L597" s="131" t="str">
        <f t="shared" si="27"/>
        <v>筒井　涼太 (4)</v>
      </c>
      <c r="M597" s="131" t="str">
        <f t="shared" si="28"/>
        <v>99</v>
      </c>
      <c r="N597" s="131" t="str">
        <f t="shared" si="29"/>
        <v>Ryota TSUTSUI (99)</v>
      </c>
      <c r="O597" s="217" t="s">
        <v>7449</v>
      </c>
      <c r="Y597" s="130"/>
      <c r="Z597" s="130"/>
      <c r="AA597" s="130"/>
      <c r="AB597" s="130"/>
      <c r="AC597" s="142"/>
      <c r="AD597" s="130"/>
      <c r="AE597" s="130"/>
      <c r="AF597" s="130"/>
      <c r="AG597" s="130"/>
      <c r="AH597" s="130"/>
      <c r="AI597" s="130"/>
      <c r="AJ597" s="130"/>
      <c r="AK597" s="130"/>
      <c r="AL597" s="130"/>
      <c r="AM597" s="130"/>
      <c r="AN597" s="130"/>
      <c r="AO597" s="130"/>
      <c r="AP597" s="130"/>
      <c r="AQ597" s="130"/>
      <c r="AR597" s="130"/>
      <c r="AS597" s="130"/>
      <c r="AT597" s="130"/>
      <c r="AU597" s="130"/>
      <c r="AV597" s="130"/>
      <c r="AW597" s="130"/>
      <c r="AX597" s="130"/>
      <c r="AY597" s="130"/>
    </row>
    <row r="598" spans="1:51" x14ac:dyDescent="0.15">
      <c r="A598" s="131">
        <v>613</v>
      </c>
      <c r="B598" s="129" t="s">
        <v>1088</v>
      </c>
      <c r="C598" s="129" t="s">
        <v>1040</v>
      </c>
      <c r="D598" s="129" t="s">
        <v>2258</v>
      </c>
      <c r="E598" s="129" t="s">
        <v>2259</v>
      </c>
      <c r="F598" s="129" t="s">
        <v>2260</v>
      </c>
      <c r="G598" s="131" t="s">
        <v>146</v>
      </c>
      <c r="H598" s="129" t="s">
        <v>11319</v>
      </c>
      <c r="I598" s="129" t="s">
        <v>5208</v>
      </c>
      <c r="J598" s="129" t="s">
        <v>5084</v>
      </c>
      <c r="K598" s="129" t="s">
        <v>5220</v>
      </c>
      <c r="L598" s="131" t="str">
        <f t="shared" si="27"/>
        <v>前田　颯真 (4)</v>
      </c>
      <c r="M598" s="131" t="str">
        <f t="shared" si="28"/>
        <v>00</v>
      </c>
      <c r="N598" s="131" t="str">
        <f t="shared" si="29"/>
        <v>Soma MAEDA (00)</v>
      </c>
      <c r="O598" s="217" t="s">
        <v>7450</v>
      </c>
      <c r="Y598" s="130"/>
      <c r="Z598" s="130"/>
      <c r="AA598" s="130"/>
      <c r="AB598" s="130"/>
      <c r="AC598" s="142"/>
      <c r="AD598" s="130"/>
      <c r="AE598" s="130"/>
      <c r="AF598" s="130"/>
      <c r="AG598" s="130"/>
      <c r="AH598" s="130"/>
      <c r="AI598" s="130"/>
      <c r="AJ598" s="130"/>
      <c r="AK598" s="130"/>
      <c r="AL598" s="130"/>
      <c r="AM598" s="130"/>
      <c r="AN598" s="130"/>
      <c r="AO598" s="130"/>
      <c r="AP598" s="130"/>
      <c r="AQ598" s="130"/>
      <c r="AR598" s="130"/>
      <c r="AS598" s="130"/>
      <c r="AT598" s="130"/>
      <c r="AU598" s="130"/>
      <c r="AV598" s="130"/>
      <c r="AW598" s="130"/>
      <c r="AX598" s="130"/>
      <c r="AY598" s="130"/>
    </row>
    <row r="599" spans="1:51" x14ac:dyDescent="0.15">
      <c r="A599" s="131">
        <v>614</v>
      </c>
      <c r="B599" s="129" t="s">
        <v>1088</v>
      </c>
      <c r="C599" s="129" t="s">
        <v>1040</v>
      </c>
      <c r="D599" s="129" t="s">
        <v>2261</v>
      </c>
      <c r="E599" s="129" t="s">
        <v>2262</v>
      </c>
      <c r="F599" s="129" t="s">
        <v>2263</v>
      </c>
      <c r="G599" s="131" t="s">
        <v>146</v>
      </c>
      <c r="H599" s="129" t="s">
        <v>11319</v>
      </c>
      <c r="I599" s="129" t="s">
        <v>11566</v>
      </c>
      <c r="J599" s="129" t="s">
        <v>5009</v>
      </c>
      <c r="K599" s="129" t="s">
        <v>5220</v>
      </c>
      <c r="L599" s="131" t="str">
        <f t="shared" si="27"/>
        <v>坊池　一真 (4)</v>
      </c>
      <c r="M599" s="131" t="str">
        <f t="shared" si="28"/>
        <v>00</v>
      </c>
      <c r="N599" s="131" t="str">
        <f t="shared" si="29"/>
        <v>Kazuma BOIKE (00)</v>
      </c>
      <c r="O599" s="217" t="s">
        <v>7451</v>
      </c>
      <c r="Y599" s="130"/>
      <c r="Z599" s="130"/>
      <c r="AA599" s="130"/>
      <c r="AB599" s="130"/>
      <c r="AC599" s="142"/>
      <c r="AD599" s="130"/>
      <c r="AE599" s="130"/>
      <c r="AF599" s="130"/>
      <c r="AG599" s="130"/>
      <c r="AH599" s="130"/>
      <c r="AI599" s="130"/>
      <c r="AJ599" s="130"/>
      <c r="AK599" s="130"/>
      <c r="AL599" s="130"/>
      <c r="AM599" s="130"/>
      <c r="AN599" s="130"/>
      <c r="AO599" s="130"/>
      <c r="AP599" s="130"/>
      <c r="AQ599" s="130"/>
      <c r="AR599" s="130"/>
      <c r="AS599" s="130"/>
      <c r="AT599" s="130"/>
      <c r="AU599" s="130"/>
      <c r="AV599" s="130"/>
      <c r="AW599" s="130"/>
      <c r="AX599" s="130"/>
      <c r="AY599" s="130"/>
    </row>
    <row r="600" spans="1:51" x14ac:dyDescent="0.15">
      <c r="A600" s="131">
        <v>615</v>
      </c>
      <c r="B600" s="129" t="s">
        <v>1088</v>
      </c>
      <c r="C600" s="129" t="s">
        <v>1040</v>
      </c>
      <c r="D600" s="129" t="s">
        <v>2264</v>
      </c>
      <c r="E600" s="129" t="s">
        <v>2265</v>
      </c>
      <c r="F600" s="129" t="s">
        <v>2417</v>
      </c>
      <c r="G600" s="131" t="s">
        <v>146</v>
      </c>
      <c r="H600" s="129" t="s">
        <v>11319</v>
      </c>
      <c r="I600" s="129" t="s">
        <v>9452</v>
      </c>
      <c r="J600" s="129" t="s">
        <v>4846</v>
      </c>
      <c r="K600" s="129" t="s">
        <v>5220</v>
      </c>
      <c r="L600" s="131" t="str">
        <f t="shared" si="27"/>
        <v>本多　諒平 (4)</v>
      </c>
      <c r="M600" s="131" t="str">
        <f t="shared" si="28"/>
        <v>99</v>
      </c>
      <c r="N600" s="131" t="str">
        <f t="shared" si="29"/>
        <v>Ryohei HONDA (99)</v>
      </c>
      <c r="O600" s="217" t="s">
        <v>7452</v>
      </c>
      <c r="Y600" s="130"/>
      <c r="Z600" s="130"/>
      <c r="AA600" s="130"/>
      <c r="AB600" s="130"/>
      <c r="AC600" s="142"/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/>
      <c r="AO600" s="130"/>
      <c r="AP600" s="130"/>
      <c r="AQ600" s="130"/>
      <c r="AR600" s="130"/>
      <c r="AS600" s="130"/>
      <c r="AT600" s="130"/>
      <c r="AU600" s="130"/>
      <c r="AV600" s="130"/>
      <c r="AW600" s="130"/>
      <c r="AX600" s="130"/>
      <c r="AY600" s="130"/>
    </row>
    <row r="601" spans="1:51" x14ac:dyDescent="0.15">
      <c r="A601" s="131">
        <v>616</v>
      </c>
      <c r="B601" s="129" t="s">
        <v>1088</v>
      </c>
      <c r="C601" s="129" t="s">
        <v>1040</v>
      </c>
      <c r="D601" s="129" t="s">
        <v>2266</v>
      </c>
      <c r="E601" s="129" t="s">
        <v>2267</v>
      </c>
      <c r="F601" s="129" t="s">
        <v>1108</v>
      </c>
      <c r="G601" s="131" t="s">
        <v>146</v>
      </c>
      <c r="H601" s="129" t="s">
        <v>14447</v>
      </c>
      <c r="I601" s="129" t="s">
        <v>9439</v>
      </c>
      <c r="J601" s="129" t="s">
        <v>4918</v>
      </c>
      <c r="K601" s="129" t="s">
        <v>5220</v>
      </c>
      <c r="L601" s="131" t="str">
        <f t="shared" si="27"/>
        <v>東野　耕大 (4)</v>
      </c>
      <c r="M601" s="131" t="str">
        <f t="shared" si="28"/>
        <v>99</v>
      </c>
      <c r="N601" s="131" t="str">
        <f t="shared" si="29"/>
        <v>Kota HIGASHINO (99)</v>
      </c>
      <c r="O601" s="217" t="s">
        <v>7453</v>
      </c>
      <c r="Y601" s="130"/>
      <c r="Z601" s="130"/>
      <c r="AA601" s="130"/>
      <c r="AB601" s="130"/>
      <c r="AC601" s="142"/>
      <c r="AD601" s="130"/>
      <c r="AE601" s="130"/>
      <c r="AF601" s="130"/>
      <c r="AG601" s="130"/>
      <c r="AH601" s="130"/>
      <c r="AI601" s="130"/>
      <c r="AJ601" s="130"/>
      <c r="AK601" s="130"/>
      <c r="AL601" s="130"/>
      <c r="AM601" s="130"/>
      <c r="AN601" s="130"/>
      <c r="AO601" s="130"/>
      <c r="AP601" s="130"/>
      <c r="AQ601" s="130"/>
      <c r="AR601" s="130"/>
      <c r="AS601" s="130"/>
      <c r="AT601" s="130"/>
      <c r="AU601" s="130"/>
      <c r="AV601" s="130"/>
      <c r="AW601" s="130"/>
      <c r="AX601" s="130"/>
      <c r="AY601" s="130"/>
    </row>
    <row r="602" spans="1:51" x14ac:dyDescent="0.15">
      <c r="A602" s="131">
        <v>617</v>
      </c>
      <c r="B602" s="129" t="s">
        <v>1088</v>
      </c>
      <c r="C602" s="129" t="s">
        <v>1040</v>
      </c>
      <c r="D602" s="129" t="s">
        <v>2268</v>
      </c>
      <c r="E602" s="129" t="s">
        <v>2269</v>
      </c>
      <c r="F602" s="129" t="s">
        <v>1865</v>
      </c>
      <c r="G602" s="131" t="s">
        <v>146</v>
      </c>
      <c r="H602" s="129" t="s">
        <v>14447</v>
      </c>
      <c r="I602" s="129" t="s">
        <v>11567</v>
      </c>
      <c r="J602" s="129" t="s">
        <v>5084</v>
      </c>
      <c r="K602" s="129" t="s">
        <v>5220</v>
      </c>
      <c r="L602" s="131" t="str">
        <f t="shared" si="27"/>
        <v>北原　颯真 (4)</v>
      </c>
      <c r="M602" s="131" t="str">
        <f t="shared" si="28"/>
        <v>99</v>
      </c>
      <c r="N602" s="131" t="str">
        <f t="shared" si="29"/>
        <v>Soma KITAHARA (99)</v>
      </c>
      <c r="O602" s="217" t="s">
        <v>7454</v>
      </c>
      <c r="Y602" s="130"/>
      <c r="Z602" s="130"/>
      <c r="AA602" s="130"/>
      <c r="AB602" s="130"/>
      <c r="AC602" s="142"/>
      <c r="AD602" s="130"/>
      <c r="AE602" s="130"/>
      <c r="AF602" s="130"/>
      <c r="AG602" s="130"/>
      <c r="AH602" s="130"/>
      <c r="AI602" s="130"/>
      <c r="AJ602" s="130"/>
      <c r="AK602" s="130"/>
      <c r="AL602" s="130"/>
      <c r="AM602" s="130"/>
      <c r="AN602" s="130"/>
      <c r="AO602" s="130"/>
      <c r="AP602" s="130"/>
      <c r="AQ602" s="130"/>
      <c r="AR602" s="130"/>
      <c r="AS602" s="130"/>
      <c r="AT602" s="130"/>
      <c r="AU602" s="130"/>
      <c r="AV602" s="130"/>
      <c r="AW602" s="130"/>
      <c r="AX602" s="130"/>
      <c r="AY602" s="130"/>
    </row>
    <row r="603" spans="1:51" x14ac:dyDescent="0.15">
      <c r="A603" s="131">
        <v>618</v>
      </c>
      <c r="B603" s="129" t="s">
        <v>1088</v>
      </c>
      <c r="C603" s="129" t="s">
        <v>1040</v>
      </c>
      <c r="D603" s="129" t="s">
        <v>2270</v>
      </c>
      <c r="E603" s="129" t="s">
        <v>2271</v>
      </c>
      <c r="F603" s="129" t="s">
        <v>2114</v>
      </c>
      <c r="G603" s="131" t="s">
        <v>146</v>
      </c>
      <c r="H603" s="129" t="s">
        <v>11319</v>
      </c>
      <c r="I603" s="129" t="s">
        <v>4849</v>
      </c>
      <c r="J603" s="129" t="s">
        <v>9245</v>
      </c>
      <c r="K603" s="129" t="s">
        <v>5220</v>
      </c>
      <c r="L603" s="131" t="str">
        <f t="shared" si="27"/>
        <v>木村　貴博 (4)</v>
      </c>
      <c r="M603" s="131" t="str">
        <f t="shared" si="28"/>
        <v>99</v>
      </c>
      <c r="N603" s="131" t="str">
        <f t="shared" si="29"/>
        <v>Takahiro KIMURA (99)</v>
      </c>
      <c r="O603" s="217" t="s">
        <v>7455</v>
      </c>
      <c r="Y603" s="130"/>
      <c r="Z603" s="130"/>
      <c r="AA603" s="130"/>
      <c r="AB603" s="130"/>
      <c r="AC603" s="142"/>
      <c r="AD603" s="130"/>
      <c r="AE603" s="130"/>
      <c r="AF603" s="130"/>
      <c r="AG603" s="130"/>
      <c r="AH603" s="130"/>
      <c r="AI603" s="130"/>
      <c r="AJ603" s="130"/>
      <c r="AK603" s="130"/>
      <c r="AL603" s="130"/>
      <c r="AM603" s="130"/>
      <c r="AN603" s="130"/>
      <c r="AO603" s="130"/>
      <c r="AP603" s="130"/>
      <c r="AQ603" s="130"/>
      <c r="AR603" s="130"/>
      <c r="AS603" s="130"/>
      <c r="AT603" s="130"/>
      <c r="AU603" s="130"/>
      <c r="AV603" s="130"/>
      <c r="AW603" s="130"/>
      <c r="AX603" s="130"/>
      <c r="AY603" s="130"/>
    </row>
    <row r="604" spans="1:51" x14ac:dyDescent="0.15">
      <c r="A604" s="131">
        <v>619</v>
      </c>
      <c r="B604" s="129" t="s">
        <v>1088</v>
      </c>
      <c r="C604" s="129" t="s">
        <v>1040</v>
      </c>
      <c r="D604" s="129" t="s">
        <v>2272</v>
      </c>
      <c r="E604" s="129" t="s">
        <v>2273</v>
      </c>
      <c r="F604" s="129" t="s">
        <v>730</v>
      </c>
      <c r="G604" s="131" t="s">
        <v>146</v>
      </c>
      <c r="H604" s="129" t="s">
        <v>14458</v>
      </c>
      <c r="I604" s="129" t="s">
        <v>4987</v>
      </c>
      <c r="J604" s="129" t="s">
        <v>12384</v>
      </c>
      <c r="K604" s="129" t="s">
        <v>5220</v>
      </c>
      <c r="L604" s="131" t="str">
        <f t="shared" si="27"/>
        <v>小川　弘晃 (4)</v>
      </c>
      <c r="M604" s="131" t="str">
        <f t="shared" si="28"/>
        <v>98</v>
      </c>
      <c r="N604" s="131" t="str">
        <f t="shared" si="29"/>
        <v>Hiroaki OGAWA (98)</v>
      </c>
      <c r="O604" s="217" t="s">
        <v>7456</v>
      </c>
      <c r="Y604" s="130"/>
      <c r="Z604" s="130"/>
      <c r="AA604" s="130"/>
      <c r="AB604" s="130"/>
      <c r="AC604" s="142"/>
      <c r="AD604" s="130"/>
      <c r="AE604" s="130"/>
      <c r="AF604" s="130"/>
      <c r="AG604" s="130"/>
      <c r="AH604" s="130"/>
      <c r="AI604" s="130"/>
      <c r="AJ604" s="130"/>
      <c r="AK604" s="130"/>
      <c r="AL604" s="130"/>
      <c r="AM604" s="130"/>
      <c r="AN604" s="130"/>
      <c r="AO604" s="130"/>
      <c r="AP604" s="130"/>
      <c r="AQ604" s="130"/>
      <c r="AR604" s="130"/>
      <c r="AS604" s="130"/>
      <c r="AT604" s="130"/>
      <c r="AU604" s="130"/>
      <c r="AV604" s="130"/>
      <c r="AW604" s="130"/>
      <c r="AX604" s="130"/>
      <c r="AY604" s="130"/>
    </row>
    <row r="605" spans="1:51" x14ac:dyDescent="0.15">
      <c r="A605" s="131">
        <v>620</v>
      </c>
      <c r="B605" s="129" t="s">
        <v>1088</v>
      </c>
      <c r="C605" s="129" t="s">
        <v>1040</v>
      </c>
      <c r="D605" s="129" t="s">
        <v>2274</v>
      </c>
      <c r="E605" s="129" t="s">
        <v>2275</v>
      </c>
      <c r="F605" s="129" t="s">
        <v>3939</v>
      </c>
      <c r="G605" s="131" t="s">
        <v>146</v>
      </c>
      <c r="H605" s="129" t="s">
        <v>14458</v>
      </c>
      <c r="I605" s="129" t="s">
        <v>11568</v>
      </c>
      <c r="J605" s="129" t="s">
        <v>5085</v>
      </c>
      <c r="K605" s="129" t="s">
        <v>5220</v>
      </c>
      <c r="L605" s="131" t="str">
        <f t="shared" si="27"/>
        <v>吉岡　航平 (4)</v>
      </c>
      <c r="M605" s="131" t="str">
        <f t="shared" si="28"/>
        <v>99</v>
      </c>
      <c r="N605" s="131" t="str">
        <f t="shared" si="29"/>
        <v>Kohei YOSHIOKA (99)</v>
      </c>
      <c r="O605" s="217" t="s">
        <v>7457</v>
      </c>
      <c r="Y605" s="130"/>
      <c r="Z605" s="130"/>
      <c r="AA605" s="130"/>
      <c r="AB605" s="130"/>
      <c r="AC605" s="142"/>
      <c r="AD605" s="130"/>
      <c r="AE605" s="130"/>
      <c r="AF605" s="130"/>
      <c r="AG605" s="130"/>
      <c r="AH605" s="130"/>
      <c r="AI605" s="130"/>
      <c r="AJ605" s="130"/>
      <c r="AK605" s="130"/>
      <c r="AL605" s="130"/>
      <c r="AM605" s="130"/>
      <c r="AN605" s="130"/>
      <c r="AO605" s="130"/>
      <c r="AP605" s="130"/>
      <c r="AQ605" s="130"/>
      <c r="AR605" s="130"/>
      <c r="AS605" s="130"/>
      <c r="AT605" s="130"/>
      <c r="AU605" s="130"/>
      <c r="AV605" s="130"/>
      <c r="AW605" s="130"/>
      <c r="AX605" s="130"/>
      <c r="AY605" s="130"/>
    </row>
    <row r="606" spans="1:51" x14ac:dyDescent="0.15">
      <c r="A606" s="131">
        <v>621</v>
      </c>
      <c r="B606" s="129" t="s">
        <v>1088</v>
      </c>
      <c r="C606" s="129" t="s">
        <v>1040</v>
      </c>
      <c r="D606" s="129" t="s">
        <v>2276</v>
      </c>
      <c r="E606" s="129" t="s">
        <v>2277</v>
      </c>
      <c r="F606" s="129" t="s">
        <v>829</v>
      </c>
      <c r="G606" s="131" t="s">
        <v>146</v>
      </c>
      <c r="H606" s="129" t="s">
        <v>11319</v>
      </c>
      <c r="I606" s="129" t="s">
        <v>4901</v>
      </c>
      <c r="J606" s="129" t="s">
        <v>4946</v>
      </c>
      <c r="K606" s="129" t="s">
        <v>5220</v>
      </c>
      <c r="L606" s="131" t="str">
        <f t="shared" si="27"/>
        <v>村上　拓哉 (4)</v>
      </c>
      <c r="M606" s="131" t="str">
        <f t="shared" si="28"/>
        <v>98</v>
      </c>
      <c r="N606" s="131" t="str">
        <f t="shared" si="29"/>
        <v>Takuya MURAKAMI (98)</v>
      </c>
      <c r="O606" s="217" t="s">
        <v>7458</v>
      </c>
      <c r="Y606" s="130"/>
      <c r="Z606" s="130"/>
      <c r="AA606" s="130"/>
      <c r="AB606" s="130"/>
      <c r="AC606" s="142"/>
      <c r="AD606" s="130"/>
      <c r="AE606" s="130"/>
      <c r="AF606" s="130"/>
      <c r="AG606" s="130"/>
      <c r="AH606" s="130"/>
      <c r="AI606" s="130"/>
      <c r="AJ606" s="130"/>
      <c r="AK606" s="130"/>
      <c r="AL606" s="130"/>
      <c r="AM606" s="130"/>
      <c r="AN606" s="130"/>
      <c r="AO606" s="130"/>
      <c r="AP606" s="130"/>
      <c r="AQ606" s="130"/>
      <c r="AR606" s="130"/>
      <c r="AS606" s="130"/>
      <c r="AT606" s="130"/>
      <c r="AU606" s="130"/>
      <c r="AV606" s="130"/>
      <c r="AW606" s="130"/>
      <c r="AX606" s="130"/>
      <c r="AY606" s="130"/>
    </row>
    <row r="607" spans="1:51" x14ac:dyDescent="0.15">
      <c r="A607" s="131">
        <v>622</v>
      </c>
      <c r="B607" s="129" t="s">
        <v>1088</v>
      </c>
      <c r="C607" s="129" t="s">
        <v>1040</v>
      </c>
      <c r="D607" s="129" t="s">
        <v>2278</v>
      </c>
      <c r="E607" s="129" t="s">
        <v>2279</v>
      </c>
      <c r="F607" s="129" t="s">
        <v>3131</v>
      </c>
      <c r="G607" s="131" t="s">
        <v>146</v>
      </c>
      <c r="H607" s="129" t="s">
        <v>11319</v>
      </c>
      <c r="I607" s="129" t="s">
        <v>5058</v>
      </c>
      <c r="J607" s="129" t="s">
        <v>12389</v>
      </c>
      <c r="K607" s="129" t="s">
        <v>5220</v>
      </c>
      <c r="L607" s="131" t="str">
        <f t="shared" si="27"/>
        <v>齋藤　知治 (4)</v>
      </c>
      <c r="M607" s="131" t="str">
        <f t="shared" si="28"/>
        <v>99</v>
      </c>
      <c r="N607" s="131" t="str">
        <f t="shared" si="29"/>
        <v>Chiharu SAITO (99)</v>
      </c>
      <c r="O607" s="217" t="s">
        <v>7459</v>
      </c>
      <c r="Y607" s="130"/>
      <c r="Z607" s="130"/>
      <c r="AA607" s="130"/>
      <c r="AB607" s="130"/>
      <c r="AC607" s="142"/>
      <c r="AD607" s="130"/>
      <c r="AE607" s="130"/>
      <c r="AF607" s="130"/>
      <c r="AG607" s="130"/>
      <c r="AH607" s="130"/>
      <c r="AI607" s="130"/>
      <c r="AJ607" s="130"/>
      <c r="AK607" s="130"/>
      <c r="AL607" s="130"/>
      <c r="AM607" s="130"/>
      <c r="AN607" s="130"/>
      <c r="AO607" s="130"/>
      <c r="AP607" s="130"/>
      <c r="AQ607" s="130"/>
      <c r="AR607" s="130"/>
      <c r="AS607" s="130"/>
      <c r="AT607" s="130"/>
      <c r="AU607" s="130"/>
      <c r="AV607" s="130"/>
      <c r="AW607" s="130"/>
      <c r="AX607" s="130"/>
      <c r="AY607" s="130"/>
    </row>
    <row r="608" spans="1:51" x14ac:dyDescent="0.15">
      <c r="A608" s="131">
        <v>623</v>
      </c>
      <c r="B608" s="129" t="s">
        <v>1088</v>
      </c>
      <c r="C608" s="129" t="s">
        <v>1040</v>
      </c>
      <c r="D608" s="129" t="s">
        <v>2280</v>
      </c>
      <c r="E608" s="129" t="s">
        <v>2281</v>
      </c>
      <c r="F608" s="129" t="s">
        <v>5811</v>
      </c>
      <c r="G608" s="131" t="s">
        <v>146</v>
      </c>
      <c r="H608" s="129" t="s">
        <v>14447</v>
      </c>
      <c r="I608" s="129" t="s">
        <v>11363</v>
      </c>
      <c r="J608" s="129" t="s">
        <v>4802</v>
      </c>
      <c r="K608" s="129" t="s">
        <v>5220</v>
      </c>
      <c r="L608" s="131" t="str">
        <f t="shared" si="27"/>
        <v>大村　陽輝 (4)</v>
      </c>
      <c r="M608" s="131" t="str">
        <f t="shared" si="28"/>
        <v>99</v>
      </c>
      <c r="N608" s="131" t="str">
        <f t="shared" si="29"/>
        <v>Haruki OMURA (99)</v>
      </c>
      <c r="O608" s="217" t="s">
        <v>7460</v>
      </c>
      <c r="Y608" s="130"/>
      <c r="Z608" s="130"/>
      <c r="AA608" s="130"/>
      <c r="AB608" s="130"/>
      <c r="AC608" s="142"/>
      <c r="AD608" s="130"/>
      <c r="AE608" s="130"/>
      <c r="AF608" s="130"/>
      <c r="AG608" s="130"/>
      <c r="AH608" s="130"/>
      <c r="AI608" s="130"/>
      <c r="AJ608" s="130"/>
      <c r="AK608" s="130"/>
      <c r="AL608" s="130"/>
      <c r="AM608" s="130"/>
      <c r="AN608" s="130"/>
      <c r="AO608" s="130"/>
      <c r="AP608" s="130"/>
      <c r="AQ608" s="130"/>
      <c r="AR608" s="130"/>
      <c r="AS608" s="130"/>
      <c r="AT608" s="130"/>
      <c r="AU608" s="130"/>
      <c r="AV608" s="130"/>
      <c r="AW608" s="130"/>
      <c r="AX608" s="130"/>
      <c r="AY608" s="130"/>
    </row>
    <row r="609" spans="1:51" x14ac:dyDescent="0.15">
      <c r="A609" s="131">
        <v>624</v>
      </c>
      <c r="B609" s="129" t="s">
        <v>1088</v>
      </c>
      <c r="C609" s="129" t="s">
        <v>1040</v>
      </c>
      <c r="D609" s="129" t="s">
        <v>2282</v>
      </c>
      <c r="E609" s="129" t="s">
        <v>2283</v>
      </c>
      <c r="F609" s="129" t="s">
        <v>3128</v>
      </c>
      <c r="G609" s="131" t="s">
        <v>146</v>
      </c>
      <c r="H609" s="129" t="s">
        <v>11319</v>
      </c>
      <c r="I609" s="129" t="s">
        <v>5206</v>
      </c>
      <c r="J609" s="129" t="s">
        <v>12390</v>
      </c>
      <c r="K609" s="129" t="s">
        <v>5220</v>
      </c>
      <c r="L609" s="131" t="str">
        <f t="shared" si="27"/>
        <v>宇野　秀明 (4)</v>
      </c>
      <c r="M609" s="131" t="str">
        <f t="shared" si="28"/>
        <v>99</v>
      </c>
      <c r="N609" s="131" t="str">
        <f t="shared" si="29"/>
        <v>Hideaki UNO (99)</v>
      </c>
      <c r="O609" s="217" t="s">
        <v>7461</v>
      </c>
      <c r="Y609" s="130"/>
      <c r="Z609" s="130"/>
      <c r="AA609" s="130"/>
      <c r="AB609" s="130"/>
      <c r="AC609" s="142"/>
      <c r="AD609" s="130"/>
      <c r="AE609" s="130"/>
      <c r="AF609" s="130"/>
      <c r="AG609" s="130"/>
      <c r="AH609" s="130"/>
      <c r="AI609" s="130"/>
      <c r="AJ609" s="130"/>
      <c r="AK609" s="130"/>
      <c r="AL609" s="130"/>
      <c r="AM609" s="130"/>
      <c r="AN609" s="130"/>
      <c r="AO609" s="130"/>
      <c r="AP609" s="130"/>
      <c r="AQ609" s="130"/>
      <c r="AR609" s="130"/>
      <c r="AS609" s="130"/>
      <c r="AT609" s="130"/>
      <c r="AU609" s="130"/>
      <c r="AV609" s="130"/>
      <c r="AW609" s="130"/>
      <c r="AX609" s="130"/>
      <c r="AY609" s="130"/>
    </row>
    <row r="610" spans="1:51" x14ac:dyDescent="0.15">
      <c r="A610" s="131">
        <v>625</v>
      </c>
      <c r="B610" s="129" t="s">
        <v>1088</v>
      </c>
      <c r="C610" s="129" t="s">
        <v>1040</v>
      </c>
      <c r="D610" s="129" t="s">
        <v>2284</v>
      </c>
      <c r="E610" s="129" t="s">
        <v>2285</v>
      </c>
      <c r="F610" s="129" t="s">
        <v>2260</v>
      </c>
      <c r="G610" s="131" t="s">
        <v>146</v>
      </c>
      <c r="H610" s="129" t="s">
        <v>11319</v>
      </c>
      <c r="I610" s="129" t="s">
        <v>11569</v>
      </c>
      <c r="J610" s="129" t="s">
        <v>12391</v>
      </c>
      <c r="K610" s="129" t="s">
        <v>5220</v>
      </c>
      <c r="L610" s="131" t="str">
        <f t="shared" si="27"/>
        <v>土橋　英悟 (4)</v>
      </c>
      <c r="M610" s="131" t="str">
        <f t="shared" si="28"/>
        <v>00</v>
      </c>
      <c r="N610" s="131" t="str">
        <f t="shared" si="29"/>
        <v>Eigo TSUCHIHASHI (00)</v>
      </c>
      <c r="O610" s="217" t="s">
        <v>7462</v>
      </c>
      <c r="Y610" s="130"/>
      <c r="Z610" s="130"/>
      <c r="AA610" s="130"/>
      <c r="AB610" s="130"/>
      <c r="AC610" s="142"/>
      <c r="AD610" s="130"/>
      <c r="AE610" s="130"/>
      <c r="AF610" s="130"/>
      <c r="AG610" s="130"/>
      <c r="AH610" s="130"/>
      <c r="AI610" s="130"/>
      <c r="AJ610" s="130"/>
      <c r="AK610" s="130"/>
      <c r="AL610" s="130"/>
      <c r="AM610" s="130"/>
      <c r="AN610" s="130"/>
      <c r="AO610" s="130"/>
      <c r="AP610" s="130"/>
      <c r="AQ610" s="130"/>
      <c r="AR610" s="130"/>
      <c r="AS610" s="130"/>
      <c r="AT610" s="130"/>
      <c r="AU610" s="130"/>
      <c r="AV610" s="130"/>
      <c r="AW610" s="130"/>
      <c r="AX610" s="130"/>
      <c r="AY610" s="130"/>
    </row>
    <row r="611" spans="1:51" x14ac:dyDescent="0.15">
      <c r="A611" s="131">
        <v>626</v>
      </c>
      <c r="B611" s="129" t="s">
        <v>1088</v>
      </c>
      <c r="C611" s="129" t="s">
        <v>1040</v>
      </c>
      <c r="D611" s="129" t="s">
        <v>2286</v>
      </c>
      <c r="E611" s="129" t="s">
        <v>2287</v>
      </c>
      <c r="F611" s="129" t="s">
        <v>2288</v>
      </c>
      <c r="G611" s="131" t="s">
        <v>146</v>
      </c>
      <c r="H611" s="129" t="s">
        <v>14447</v>
      </c>
      <c r="I611" s="129" t="s">
        <v>11570</v>
      </c>
      <c r="J611" s="129" t="s">
        <v>12392</v>
      </c>
      <c r="K611" s="129" t="s">
        <v>5220</v>
      </c>
      <c r="L611" s="131" t="str">
        <f t="shared" si="27"/>
        <v>久山　康成 (4)</v>
      </c>
      <c r="M611" s="131" t="str">
        <f t="shared" si="28"/>
        <v>00</v>
      </c>
      <c r="N611" s="131" t="str">
        <f t="shared" si="29"/>
        <v>Yasunari KUYAMA (00)</v>
      </c>
      <c r="O611" s="217" t="s">
        <v>7463</v>
      </c>
      <c r="Y611" s="130"/>
      <c r="Z611" s="130"/>
      <c r="AA611" s="130"/>
      <c r="AB611" s="130"/>
      <c r="AC611" s="142"/>
      <c r="AD611" s="130"/>
      <c r="AE611" s="130"/>
      <c r="AF611" s="130"/>
      <c r="AG611" s="130"/>
      <c r="AH611" s="130"/>
      <c r="AI611" s="130"/>
      <c r="AJ611" s="130"/>
      <c r="AK611" s="130"/>
      <c r="AL611" s="130"/>
      <c r="AM611" s="130"/>
      <c r="AN611" s="130"/>
      <c r="AO611" s="130"/>
      <c r="AP611" s="130"/>
      <c r="AQ611" s="130"/>
      <c r="AR611" s="130"/>
      <c r="AS611" s="130"/>
      <c r="AT611" s="130"/>
      <c r="AU611" s="130"/>
      <c r="AV611" s="130"/>
      <c r="AW611" s="130"/>
      <c r="AX611" s="130"/>
      <c r="AY611" s="130"/>
    </row>
    <row r="612" spans="1:51" x14ac:dyDescent="0.15">
      <c r="A612" s="131">
        <v>627</v>
      </c>
      <c r="B612" s="129" t="s">
        <v>1088</v>
      </c>
      <c r="C612" s="129" t="s">
        <v>1040</v>
      </c>
      <c r="D612" s="129" t="s">
        <v>2289</v>
      </c>
      <c r="E612" s="129" t="s">
        <v>2290</v>
      </c>
      <c r="F612" s="129" t="s">
        <v>14484</v>
      </c>
      <c r="G612" s="131" t="s">
        <v>146</v>
      </c>
      <c r="H612" s="129" t="s">
        <v>14454</v>
      </c>
      <c r="I612" s="129" t="s">
        <v>5058</v>
      </c>
      <c r="J612" s="129" t="s">
        <v>12393</v>
      </c>
      <c r="K612" s="129" t="s">
        <v>5220</v>
      </c>
      <c r="L612" s="131" t="str">
        <f t="shared" si="27"/>
        <v>斉藤　風雅 (4)</v>
      </c>
      <c r="M612" s="131" t="str">
        <f t="shared" si="28"/>
        <v>99</v>
      </c>
      <c r="N612" s="131" t="str">
        <f t="shared" si="29"/>
        <v>Fuga SAITO (99)</v>
      </c>
      <c r="O612" s="217" t="s">
        <v>7464</v>
      </c>
      <c r="Y612" s="130"/>
      <c r="Z612" s="130"/>
      <c r="AA612" s="130"/>
      <c r="AB612" s="130"/>
      <c r="AC612" s="142"/>
      <c r="AD612" s="130"/>
      <c r="AE612" s="130"/>
      <c r="AF612" s="130"/>
      <c r="AG612" s="130"/>
      <c r="AH612" s="130"/>
      <c r="AI612" s="130"/>
      <c r="AJ612" s="130"/>
      <c r="AK612" s="130"/>
      <c r="AL612" s="130"/>
      <c r="AM612" s="130"/>
      <c r="AN612" s="130"/>
      <c r="AO612" s="130"/>
      <c r="AP612" s="130"/>
      <c r="AQ612" s="130"/>
      <c r="AR612" s="130"/>
      <c r="AS612" s="130"/>
      <c r="AT612" s="130"/>
      <c r="AU612" s="130"/>
      <c r="AV612" s="130"/>
      <c r="AW612" s="130"/>
      <c r="AX612" s="130"/>
      <c r="AY612" s="130"/>
    </row>
    <row r="613" spans="1:51" x14ac:dyDescent="0.15">
      <c r="A613" s="131">
        <v>628</v>
      </c>
      <c r="B613" s="129" t="s">
        <v>1088</v>
      </c>
      <c r="C613" s="129" t="s">
        <v>1040</v>
      </c>
      <c r="D613" s="129" t="s">
        <v>2291</v>
      </c>
      <c r="E613" s="129" t="s">
        <v>2292</v>
      </c>
      <c r="F613" s="129" t="s">
        <v>2157</v>
      </c>
      <c r="G613" s="131" t="s">
        <v>146</v>
      </c>
      <c r="H613" s="129" t="s">
        <v>11319</v>
      </c>
      <c r="I613" s="129" t="s">
        <v>11571</v>
      </c>
      <c r="J613" s="129" t="s">
        <v>12394</v>
      </c>
      <c r="K613" s="129" t="s">
        <v>5220</v>
      </c>
      <c r="L613" s="131" t="str">
        <f t="shared" si="27"/>
        <v>岐保　翔斗 (4)</v>
      </c>
      <c r="M613" s="131" t="str">
        <f t="shared" si="28"/>
        <v>00</v>
      </c>
      <c r="N613" s="131" t="str">
        <f t="shared" si="29"/>
        <v>Shoto GIBO (00)</v>
      </c>
      <c r="O613" s="217" t="s">
        <v>7465</v>
      </c>
      <c r="Y613" s="130"/>
      <c r="Z613" s="130"/>
      <c r="AA613" s="130"/>
      <c r="AB613" s="130"/>
      <c r="AC613" s="142"/>
      <c r="AD613" s="130"/>
      <c r="AE613" s="130"/>
      <c r="AF613" s="130"/>
      <c r="AG613" s="130"/>
      <c r="AH613" s="130"/>
      <c r="AI613" s="130"/>
      <c r="AJ613" s="130"/>
      <c r="AK613" s="130"/>
      <c r="AL613" s="130"/>
      <c r="AM613" s="130"/>
      <c r="AN613" s="130"/>
      <c r="AO613" s="130"/>
      <c r="AP613" s="130"/>
      <c r="AQ613" s="130"/>
      <c r="AR613" s="130"/>
      <c r="AS613" s="130"/>
      <c r="AT613" s="130"/>
      <c r="AU613" s="130"/>
      <c r="AV613" s="130"/>
      <c r="AW613" s="130"/>
      <c r="AX613" s="130"/>
      <c r="AY613" s="130"/>
    </row>
    <row r="614" spans="1:51" x14ac:dyDescent="0.15">
      <c r="A614" s="131">
        <v>629</v>
      </c>
      <c r="B614" s="129" t="s">
        <v>1088</v>
      </c>
      <c r="C614" s="129" t="s">
        <v>1040</v>
      </c>
      <c r="D614" s="129" t="s">
        <v>2293</v>
      </c>
      <c r="E614" s="129" t="s">
        <v>2294</v>
      </c>
      <c r="F614" s="129" t="s">
        <v>6435</v>
      </c>
      <c r="G614" s="131" t="s">
        <v>146</v>
      </c>
      <c r="H614" s="129" t="s">
        <v>11319</v>
      </c>
      <c r="I614" s="129" t="s">
        <v>11572</v>
      </c>
      <c r="J614" s="129" t="s">
        <v>5218</v>
      </c>
      <c r="K614" s="129" t="s">
        <v>5220</v>
      </c>
      <c r="L614" s="131" t="str">
        <f t="shared" si="27"/>
        <v>岩谷　悠 (4)</v>
      </c>
      <c r="M614" s="131" t="str">
        <f t="shared" si="28"/>
        <v>99</v>
      </c>
      <c r="N614" s="131" t="str">
        <f t="shared" si="29"/>
        <v>Yu IWATANI (99)</v>
      </c>
      <c r="O614" s="217" t="s">
        <v>7466</v>
      </c>
      <c r="Y614" s="130"/>
      <c r="Z614" s="130"/>
      <c r="AA614" s="130"/>
      <c r="AB614" s="130"/>
      <c r="AC614" s="142"/>
      <c r="AD614" s="130"/>
      <c r="AE614" s="130"/>
      <c r="AF614" s="130"/>
      <c r="AG614" s="130"/>
      <c r="AH614" s="130"/>
      <c r="AI614" s="130"/>
      <c r="AJ614" s="130"/>
      <c r="AK614" s="130"/>
      <c r="AL614" s="130"/>
      <c r="AM614" s="130"/>
      <c r="AN614" s="130"/>
      <c r="AO614" s="130"/>
      <c r="AP614" s="130"/>
      <c r="AQ614" s="130"/>
      <c r="AR614" s="130"/>
      <c r="AS614" s="130"/>
      <c r="AT614" s="130"/>
      <c r="AU614" s="130"/>
      <c r="AV614" s="130"/>
      <c r="AW614" s="130"/>
      <c r="AX614" s="130"/>
      <c r="AY614" s="130"/>
    </row>
    <row r="615" spans="1:51" x14ac:dyDescent="0.15">
      <c r="A615" s="131">
        <v>630</v>
      </c>
      <c r="B615" s="129" t="s">
        <v>1088</v>
      </c>
      <c r="C615" s="129" t="s">
        <v>1040</v>
      </c>
      <c r="D615" s="129" t="s">
        <v>2295</v>
      </c>
      <c r="E615" s="129" t="s">
        <v>2296</v>
      </c>
      <c r="F615" s="129" t="s">
        <v>3517</v>
      </c>
      <c r="G615" s="131" t="s">
        <v>146</v>
      </c>
      <c r="H615" s="129" t="s">
        <v>14466</v>
      </c>
      <c r="I615" s="129" t="s">
        <v>11534</v>
      </c>
      <c r="J615" s="129" t="s">
        <v>4918</v>
      </c>
      <c r="K615" s="129" t="s">
        <v>5220</v>
      </c>
      <c r="L615" s="131" t="str">
        <f t="shared" si="27"/>
        <v>山内　皓太 (4)</v>
      </c>
      <c r="M615" s="131" t="str">
        <f t="shared" si="28"/>
        <v>99</v>
      </c>
      <c r="N615" s="131" t="str">
        <f t="shared" si="29"/>
        <v>Kota YAMAUCHI (99)</v>
      </c>
      <c r="O615" s="217" t="s">
        <v>7467</v>
      </c>
      <c r="Y615" s="130"/>
      <c r="Z615" s="130"/>
      <c r="AA615" s="130"/>
      <c r="AB615" s="130"/>
      <c r="AC615" s="142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  <c r="AY615" s="130"/>
    </row>
    <row r="616" spans="1:51" x14ac:dyDescent="0.15">
      <c r="A616" s="131">
        <v>631</v>
      </c>
      <c r="B616" s="129" t="s">
        <v>1088</v>
      </c>
      <c r="C616" s="129" t="s">
        <v>1040</v>
      </c>
      <c r="D616" s="129" t="s">
        <v>2297</v>
      </c>
      <c r="E616" s="129" t="s">
        <v>2298</v>
      </c>
      <c r="F616" s="129" t="s">
        <v>2525</v>
      </c>
      <c r="G616" s="131" t="s">
        <v>146</v>
      </c>
      <c r="H616" s="129" t="s">
        <v>11319</v>
      </c>
      <c r="I616" s="129" t="s">
        <v>11573</v>
      </c>
      <c r="J616" s="129" t="s">
        <v>4802</v>
      </c>
      <c r="K616" s="129" t="s">
        <v>5220</v>
      </c>
      <c r="L616" s="131" t="str">
        <f t="shared" si="27"/>
        <v>穴井　晴稀 (4)</v>
      </c>
      <c r="M616" s="131" t="str">
        <f t="shared" si="28"/>
        <v>99</v>
      </c>
      <c r="N616" s="131" t="str">
        <f t="shared" si="29"/>
        <v>Haruki ANAI (99)</v>
      </c>
      <c r="O616" s="217" t="s">
        <v>7468</v>
      </c>
      <c r="Y616" s="130"/>
      <c r="Z616" s="130"/>
      <c r="AA616" s="130"/>
      <c r="AB616" s="130"/>
      <c r="AC616" s="142"/>
      <c r="AD616" s="130"/>
      <c r="AE616" s="130"/>
      <c r="AF616" s="130"/>
      <c r="AG616" s="130"/>
      <c r="AH616" s="130"/>
      <c r="AI616" s="130"/>
      <c r="AJ616" s="130"/>
      <c r="AK616" s="130"/>
      <c r="AL616" s="130"/>
      <c r="AM616" s="130"/>
      <c r="AN616" s="130"/>
      <c r="AO616" s="130"/>
      <c r="AP616" s="130"/>
      <c r="AQ616" s="130"/>
      <c r="AR616" s="130"/>
      <c r="AS616" s="130"/>
      <c r="AT616" s="130"/>
      <c r="AU616" s="130"/>
      <c r="AV616" s="130"/>
      <c r="AW616" s="130"/>
      <c r="AX616" s="130"/>
      <c r="AY616" s="130"/>
    </row>
    <row r="617" spans="1:51" x14ac:dyDescent="0.15">
      <c r="A617" s="131">
        <v>632</v>
      </c>
      <c r="B617" s="129" t="s">
        <v>1088</v>
      </c>
      <c r="C617" s="129" t="s">
        <v>1040</v>
      </c>
      <c r="D617" s="129" t="s">
        <v>2364</v>
      </c>
      <c r="E617" s="129" t="s">
        <v>2365</v>
      </c>
      <c r="F617" s="129" t="s">
        <v>2366</v>
      </c>
      <c r="G617" s="131" t="s">
        <v>146</v>
      </c>
      <c r="H617" s="129" t="s">
        <v>14466</v>
      </c>
      <c r="I617" s="129" t="s">
        <v>9237</v>
      </c>
      <c r="J617" s="129" t="s">
        <v>4936</v>
      </c>
      <c r="K617" s="129" t="s">
        <v>5220</v>
      </c>
      <c r="L617" s="131" t="str">
        <f t="shared" si="27"/>
        <v>谷　慶悟 (4)</v>
      </c>
      <c r="M617" s="131" t="str">
        <f t="shared" si="28"/>
        <v>99</v>
      </c>
      <c r="N617" s="131" t="str">
        <f t="shared" si="29"/>
        <v>Keigo TANI (99)</v>
      </c>
      <c r="O617" s="217" t="s">
        <v>7469</v>
      </c>
      <c r="Y617" s="130"/>
      <c r="Z617" s="130"/>
      <c r="AA617" s="130"/>
      <c r="AB617" s="130"/>
      <c r="AC617" s="142"/>
      <c r="AD617" s="130"/>
      <c r="AE617" s="130"/>
      <c r="AF617" s="130"/>
      <c r="AG617" s="130"/>
      <c r="AH617" s="130"/>
      <c r="AI617" s="130"/>
      <c r="AJ617" s="130"/>
      <c r="AK617" s="130"/>
      <c r="AL617" s="130"/>
      <c r="AM617" s="130"/>
      <c r="AN617" s="130"/>
      <c r="AO617" s="130"/>
      <c r="AP617" s="130"/>
      <c r="AQ617" s="130"/>
      <c r="AR617" s="130"/>
      <c r="AS617" s="130"/>
      <c r="AT617" s="130"/>
      <c r="AU617" s="130"/>
      <c r="AV617" s="130"/>
      <c r="AW617" s="130"/>
      <c r="AX617" s="130"/>
      <c r="AY617" s="130"/>
    </row>
    <row r="618" spans="1:51" x14ac:dyDescent="0.15">
      <c r="A618" s="131">
        <v>633</v>
      </c>
      <c r="B618" s="129" t="s">
        <v>1088</v>
      </c>
      <c r="C618" s="129" t="s">
        <v>1040</v>
      </c>
      <c r="D618" s="129" t="s">
        <v>2299</v>
      </c>
      <c r="E618" s="129" t="s">
        <v>2300</v>
      </c>
      <c r="F618" s="129" t="s">
        <v>2301</v>
      </c>
      <c r="G618" s="131" t="s">
        <v>164</v>
      </c>
      <c r="H618" s="129" t="s">
        <v>11319</v>
      </c>
      <c r="I618" s="129" t="s">
        <v>4989</v>
      </c>
      <c r="J618" s="129" t="s">
        <v>5099</v>
      </c>
      <c r="K618" s="129" t="s">
        <v>5220</v>
      </c>
      <c r="L618" s="131" t="str">
        <f t="shared" si="27"/>
        <v>阪本　育 (3)</v>
      </c>
      <c r="M618" s="131" t="str">
        <f t="shared" si="28"/>
        <v>00</v>
      </c>
      <c r="N618" s="131" t="str">
        <f t="shared" si="29"/>
        <v>Iku SAKAMOTO (00)</v>
      </c>
      <c r="O618" s="217" t="s">
        <v>7470</v>
      </c>
      <c r="Y618" s="130"/>
      <c r="Z618" s="130"/>
      <c r="AA618" s="130"/>
      <c r="AB618" s="130"/>
      <c r="AC618" s="142"/>
      <c r="AD618" s="130"/>
      <c r="AE618" s="130"/>
      <c r="AF618" s="130"/>
      <c r="AG618" s="130"/>
      <c r="AH618" s="130"/>
      <c r="AI618" s="130"/>
      <c r="AJ618" s="130"/>
      <c r="AK618" s="130"/>
      <c r="AL618" s="130"/>
      <c r="AM618" s="130"/>
      <c r="AN618" s="130"/>
      <c r="AO618" s="130"/>
      <c r="AP618" s="130"/>
      <c r="AQ618" s="130"/>
      <c r="AR618" s="130"/>
      <c r="AS618" s="130"/>
      <c r="AT618" s="130"/>
      <c r="AU618" s="130"/>
      <c r="AV618" s="130"/>
      <c r="AW618" s="130"/>
      <c r="AX618" s="130"/>
      <c r="AY618" s="130"/>
    </row>
    <row r="619" spans="1:51" x14ac:dyDescent="0.15">
      <c r="A619" s="131">
        <v>634</v>
      </c>
      <c r="B619" s="129" t="s">
        <v>1088</v>
      </c>
      <c r="C619" s="129" t="s">
        <v>1040</v>
      </c>
      <c r="D619" s="129" t="s">
        <v>2302</v>
      </c>
      <c r="E619" s="129" t="s">
        <v>2303</v>
      </c>
      <c r="F619" s="129" t="s">
        <v>2304</v>
      </c>
      <c r="G619" s="131" t="s">
        <v>164</v>
      </c>
      <c r="H619" s="129" t="s">
        <v>11319</v>
      </c>
      <c r="I619" s="129" t="s">
        <v>11574</v>
      </c>
      <c r="J619" s="129" t="s">
        <v>12395</v>
      </c>
      <c r="K619" s="129" t="s">
        <v>5220</v>
      </c>
      <c r="L619" s="131" t="str">
        <f t="shared" si="27"/>
        <v>嶋谷　鐘二郎 (3)</v>
      </c>
      <c r="M619" s="131" t="str">
        <f t="shared" si="28"/>
        <v>00</v>
      </c>
      <c r="N619" s="131" t="str">
        <f t="shared" si="29"/>
        <v>Shojiro SHIMATANI (00)</v>
      </c>
      <c r="O619" s="217" t="s">
        <v>7471</v>
      </c>
      <c r="Y619" s="130"/>
      <c r="Z619" s="130"/>
      <c r="AA619" s="130"/>
      <c r="AB619" s="130"/>
      <c r="AC619" s="142"/>
      <c r="AD619" s="130"/>
      <c r="AE619" s="130"/>
      <c r="AF619" s="130"/>
      <c r="AG619" s="130"/>
      <c r="AH619" s="130"/>
      <c r="AI619" s="130"/>
      <c r="AJ619" s="130"/>
      <c r="AK619" s="130"/>
      <c r="AL619" s="130"/>
      <c r="AM619" s="130"/>
      <c r="AN619" s="130"/>
      <c r="AO619" s="130"/>
      <c r="AP619" s="130"/>
      <c r="AQ619" s="130"/>
      <c r="AR619" s="130"/>
      <c r="AS619" s="130"/>
      <c r="AT619" s="130"/>
      <c r="AU619" s="130"/>
      <c r="AV619" s="130"/>
      <c r="AW619" s="130"/>
      <c r="AX619" s="130"/>
      <c r="AY619" s="130"/>
    </row>
    <row r="620" spans="1:51" x14ac:dyDescent="0.15">
      <c r="A620" s="131">
        <v>635</v>
      </c>
      <c r="B620" s="129" t="s">
        <v>1088</v>
      </c>
      <c r="C620" s="129" t="s">
        <v>1040</v>
      </c>
      <c r="D620" s="129" t="s">
        <v>2305</v>
      </c>
      <c r="E620" s="129" t="s">
        <v>2306</v>
      </c>
      <c r="F620" s="129" t="s">
        <v>2307</v>
      </c>
      <c r="G620" s="131" t="s">
        <v>164</v>
      </c>
      <c r="H620" s="129" t="s">
        <v>11319</v>
      </c>
      <c r="I620" s="129" t="s">
        <v>11575</v>
      </c>
      <c r="J620" s="129" t="s">
        <v>4881</v>
      </c>
      <c r="K620" s="129" t="s">
        <v>5220</v>
      </c>
      <c r="L620" s="131" t="str">
        <f t="shared" si="27"/>
        <v>市林　佳育 (3)</v>
      </c>
      <c r="M620" s="131" t="str">
        <f t="shared" si="28"/>
        <v>01</v>
      </c>
      <c r="N620" s="131" t="str">
        <f t="shared" si="29"/>
        <v>Kai ICHIBAYASHI (01)</v>
      </c>
      <c r="O620" s="217" t="s">
        <v>7472</v>
      </c>
      <c r="Y620" s="130"/>
      <c r="Z620" s="130"/>
      <c r="AA620" s="130"/>
      <c r="AB620" s="130"/>
      <c r="AC620" s="142"/>
      <c r="AD620" s="130"/>
      <c r="AE620" s="130"/>
      <c r="AF620" s="130"/>
      <c r="AG620" s="130"/>
      <c r="AH620" s="130"/>
      <c r="AI620" s="130"/>
      <c r="AJ620" s="130"/>
      <c r="AK620" s="130"/>
      <c r="AL620" s="130"/>
      <c r="AM620" s="130"/>
      <c r="AN620" s="130"/>
      <c r="AO620" s="130"/>
      <c r="AP620" s="130"/>
      <c r="AQ620" s="130"/>
      <c r="AR620" s="130"/>
      <c r="AS620" s="130"/>
      <c r="AT620" s="130"/>
      <c r="AU620" s="130"/>
      <c r="AV620" s="130"/>
      <c r="AW620" s="130"/>
      <c r="AX620" s="130"/>
      <c r="AY620" s="130"/>
    </row>
    <row r="621" spans="1:51" x14ac:dyDescent="0.15">
      <c r="A621" s="131">
        <v>636</v>
      </c>
      <c r="B621" s="129" t="s">
        <v>1088</v>
      </c>
      <c r="C621" s="129" t="s">
        <v>1040</v>
      </c>
      <c r="D621" s="129" t="s">
        <v>2308</v>
      </c>
      <c r="E621" s="129" t="s">
        <v>2309</v>
      </c>
      <c r="F621" s="129" t="s">
        <v>1777</v>
      </c>
      <c r="G621" s="131" t="s">
        <v>164</v>
      </c>
      <c r="H621" s="129" t="s">
        <v>11319</v>
      </c>
      <c r="I621" s="129" t="s">
        <v>11457</v>
      </c>
      <c r="J621" s="129" t="s">
        <v>5157</v>
      </c>
      <c r="K621" s="129" t="s">
        <v>5220</v>
      </c>
      <c r="L621" s="131" t="str">
        <f t="shared" si="27"/>
        <v>橋本　颯太 (3)</v>
      </c>
      <c r="M621" s="131" t="str">
        <f t="shared" si="28"/>
        <v>00</v>
      </c>
      <c r="N621" s="131" t="str">
        <f t="shared" si="29"/>
        <v>Sota HASHIMOTO (00)</v>
      </c>
      <c r="O621" s="217" t="s">
        <v>7473</v>
      </c>
      <c r="Y621" s="130"/>
      <c r="Z621" s="130"/>
      <c r="AA621" s="130"/>
      <c r="AB621" s="130"/>
      <c r="AC621" s="142"/>
      <c r="AD621" s="130"/>
      <c r="AE621" s="130"/>
      <c r="AF621" s="130"/>
      <c r="AG621" s="130"/>
      <c r="AH621" s="130"/>
      <c r="AI621" s="130"/>
      <c r="AJ621" s="130"/>
      <c r="AK621" s="130"/>
      <c r="AL621" s="130"/>
      <c r="AM621" s="130"/>
      <c r="AN621" s="130"/>
      <c r="AO621" s="130"/>
      <c r="AP621" s="130"/>
      <c r="AQ621" s="130"/>
      <c r="AR621" s="130"/>
      <c r="AS621" s="130"/>
      <c r="AT621" s="130"/>
      <c r="AU621" s="130"/>
      <c r="AV621" s="130"/>
      <c r="AW621" s="130"/>
      <c r="AX621" s="130"/>
      <c r="AY621" s="130"/>
    </row>
    <row r="622" spans="1:51" x14ac:dyDescent="0.15">
      <c r="A622" s="131">
        <v>637</v>
      </c>
      <c r="B622" s="129" t="s">
        <v>1088</v>
      </c>
      <c r="C622" s="129" t="s">
        <v>1040</v>
      </c>
      <c r="D622" s="129" t="s">
        <v>2310</v>
      </c>
      <c r="E622" s="129" t="s">
        <v>2311</v>
      </c>
      <c r="F622" s="129" t="s">
        <v>2312</v>
      </c>
      <c r="G622" s="131" t="s">
        <v>164</v>
      </c>
      <c r="H622" s="129" t="s">
        <v>14458</v>
      </c>
      <c r="I622" s="129" t="s">
        <v>11576</v>
      </c>
      <c r="J622" s="129" t="s">
        <v>4922</v>
      </c>
      <c r="K622" s="129" t="s">
        <v>5220</v>
      </c>
      <c r="L622" s="131" t="str">
        <f t="shared" si="27"/>
        <v>内海　祐樹 (3)</v>
      </c>
      <c r="M622" s="131" t="str">
        <f t="shared" si="28"/>
        <v>00</v>
      </c>
      <c r="N622" s="131" t="str">
        <f t="shared" si="29"/>
        <v>Yuki UTSUMI (00)</v>
      </c>
      <c r="O622" s="217" t="s">
        <v>7474</v>
      </c>
      <c r="Y622" s="130"/>
      <c r="Z622" s="130"/>
      <c r="AA622" s="130"/>
      <c r="AB622" s="130"/>
      <c r="AC622" s="142"/>
      <c r="AD622" s="130"/>
      <c r="AE622" s="130"/>
      <c r="AF622" s="130"/>
      <c r="AG622" s="130"/>
      <c r="AH622" s="130"/>
      <c r="AI622" s="130"/>
      <c r="AJ622" s="130"/>
      <c r="AK622" s="130"/>
      <c r="AL622" s="130"/>
      <c r="AM622" s="130"/>
      <c r="AN622" s="130"/>
      <c r="AO622" s="130"/>
      <c r="AP622" s="130"/>
      <c r="AQ622" s="130"/>
      <c r="AR622" s="130"/>
      <c r="AS622" s="130"/>
      <c r="AT622" s="130"/>
      <c r="AU622" s="130"/>
      <c r="AV622" s="130"/>
      <c r="AW622" s="130"/>
      <c r="AX622" s="130"/>
      <c r="AY622" s="130"/>
    </row>
    <row r="623" spans="1:51" x14ac:dyDescent="0.15">
      <c r="A623" s="131">
        <v>638</v>
      </c>
      <c r="B623" s="129" t="s">
        <v>1088</v>
      </c>
      <c r="C623" s="129" t="s">
        <v>1040</v>
      </c>
      <c r="D623" s="129" t="s">
        <v>2313</v>
      </c>
      <c r="E623" s="129" t="s">
        <v>2314</v>
      </c>
      <c r="F623" s="129" t="s">
        <v>2315</v>
      </c>
      <c r="G623" s="131" t="s">
        <v>164</v>
      </c>
      <c r="H623" s="129" t="s">
        <v>14458</v>
      </c>
      <c r="I623" s="129" t="s">
        <v>4886</v>
      </c>
      <c r="J623" s="129" t="s">
        <v>4924</v>
      </c>
      <c r="K623" s="129" t="s">
        <v>5220</v>
      </c>
      <c r="L623" s="131" t="str">
        <f t="shared" si="27"/>
        <v>松本　駿 (3)</v>
      </c>
      <c r="M623" s="131" t="str">
        <f t="shared" si="28"/>
        <v>00</v>
      </c>
      <c r="N623" s="131" t="str">
        <f t="shared" si="29"/>
        <v>Shun MATSUMOTO (00)</v>
      </c>
      <c r="O623" s="217" t="s">
        <v>7475</v>
      </c>
      <c r="Y623" s="130"/>
      <c r="Z623" s="130"/>
      <c r="AA623" s="130"/>
      <c r="AB623" s="130"/>
      <c r="AC623" s="142"/>
      <c r="AD623" s="130"/>
      <c r="AE623" s="130"/>
      <c r="AF623" s="130"/>
      <c r="AG623" s="130"/>
      <c r="AH623" s="130"/>
      <c r="AI623" s="130"/>
      <c r="AJ623" s="130"/>
      <c r="AK623" s="130"/>
      <c r="AL623" s="130"/>
      <c r="AM623" s="130"/>
      <c r="AN623" s="130"/>
      <c r="AO623" s="130"/>
      <c r="AP623" s="130"/>
      <c r="AQ623" s="130"/>
      <c r="AR623" s="130"/>
      <c r="AS623" s="130"/>
      <c r="AT623" s="130"/>
      <c r="AU623" s="130"/>
      <c r="AV623" s="130"/>
      <c r="AW623" s="130"/>
      <c r="AX623" s="130"/>
      <c r="AY623" s="130"/>
    </row>
    <row r="624" spans="1:51" x14ac:dyDescent="0.15">
      <c r="A624" s="131">
        <v>639</v>
      </c>
      <c r="B624" s="129" t="s">
        <v>1088</v>
      </c>
      <c r="C624" s="129" t="s">
        <v>1040</v>
      </c>
      <c r="D624" s="129" t="s">
        <v>2316</v>
      </c>
      <c r="E624" s="129" t="s">
        <v>2317</v>
      </c>
      <c r="F624" s="129" t="s">
        <v>1212</v>
      </c>
      <c r="G624" s="131" t="s">
        <v>164</v>
      </c>
      <c r="H624" s="129" t="s">
        <v>11319</v>
      </c>
      <c r="I624" s="129" t="s">
        <v>4915</v>
      </c>
      <c r="J624" s="129" t="s">
        <v>4868</v>
      </c>
      <c r="K624" s="129" t="s">
        <v>5220</v>
      </c>
      <c r="L624" s="131" t="str">
        <f t="shared" si="27"/>
        <v>藤田　智也 (3)</v>
      </c>
      <c r="M624" s="131" t="str">
        <f t="shared" si="28"/>
        <v>01</v>
      </c>
      <c r="N624" s="131" t="str">
        <f t="shared" si="29"/>
        <v>Tomoya FUJITA (01)</v>
      </c>
      <c r="O624" s="217" t="s">
        <v>7476</v>
      </c>
      <c r="Y624" s="130"/>
      <c r="Z624" s="130"/>
      <c r="AA624" s="130"/>
      <c r="AB624" s="130"/>
      <c r="AC624" s="142"/>
      <c r="AD624" s="130"/>
      <c r="AE624" s="130"/>
      <c r="AF624" s="130"/>
      <c r="AG624" s="130"/>
      <c r="AH624" s="130"/>
      <c r="AI624" s="130"/>
      <c r="AJ624" s="130"/>
      <c r="AK624" s="130"/>
      <c r="AL624" s="130"/>
      <c r="AM624" s="130"/>
      <c r="AN624" s="130"/>
      <c r="AO624" s="130"/>
      <c r="AP624" s="130"/>
      <c r="AQ624" s="130"/>
      <c r="AR624" s="130"/>
      <c r="AS624" s="130"/>
      <c r="AT624" s="130"/>
      <c r="AU624" s="130"/>
      <c r="AV624" s="130"/>
      <c r="AW624" s="130"/>
      <c r="AX624" s="130"/>
      <c r="AY624" s="130"/>
    </row>
    <row r="625" spans="1:51" x14ac:dyDescent="0.15">
      <c r="A625" s="131">
        <v>640</v>
      </c>
      <c r="B625" s="129" t="s">
        <v>1088</v>
      </c>
      <c r="C625" s="129" t="s">
        <v>1040</v>
      </c>
      <c r="D625" s="129" t="s">
        <v>2318</v>
      </c>
      <c r="E625" s="129" t="s">
        <v>2319</v>
      </c>
      <c r="F625" s="129" t="s">
        <v>1441</v>
      </c>
      <c r="G625" s="131" t="s">
        <v>164</v>
      </c>
      <c r="H625" s="129" t="s">
        <v>11319</v>
      </c>
      <c r="I625" s="129" t="s">
        <v>11577</v>
      </c>
      <c r="J625" s="129" t="s">
        <v>12369</v>
      </c>
      <c r="K625" s="129" t="s">
        <v>5220</v>
      </c>
      <c r="L625" s="131" t="str">
        <f t="shared" si="27"/>
        <v>大髙　肇 (3)</v>
      </c>
      <c r="M625" s="131" t="str">
        <f t="shared" si="28"/>
        <v>00</v>
      </c>
      <c r="N625" s="131" t="str">
        <f t="shared" si="29"/>
        <v>Hajime OTAKA (00)</v>
      </c>
      <c r="O625" s="217" t="s">
        <v>7477</v>
      </c>
      <c r="Y625" s="130"/>
      <c r="Z625" s="130"/>
      <c r="AA625" s="130"/>
      <c r="AB625" s="130"/>
      <c r="AC625" s="142"/>
      <c r="AD625" s="130"/>
      <c r="AE625" s="130"/>
      <c r="AF625" s="130"/>
      <c r="AG625" s="130"/>
      <c r="AH625" s="130"/>
      <c r="AI625" s="130"/>
      <c r="AJ625" s="130"/>
      <c r="AK625" s="130"/>
      <c r="AL625" s="130"/>
      <c r="AM625" s="130"/>
      <c r="AN625" s="130"/>
      <c r="AO625" s="130"/>
      <c r="AP625" s="130"/>
      <c r="AQ625" s="130"/>
      <c r="AR625" s="130"/>
      <c r="AS625" s="130"/>
      <c r="AT625" s="130"/>
      <c r="AU625" s="130"/>
      <c r="AV625" s="130"/>
      <c r="AW625" s="130"/>
      <c r="AX625" s="130"/>
      <c r="AY625" s="130"/>
    </row>
    <row r="626" spans="1:51" x14ac:dyDescent="0.15">
      <c r="A626" s="131">
        <v>641</v>
      </c>
      <c r="B626" s="129" t="s">
        <v>1088</v>
      </c>
      <c r="C626" s="129" t="s">
        <v>1040</v>
      </c>
      <c r="D626" s="129" t="s">
        <v>2320</v>
      </c>
      <c r="E626" s="129" t="s">
        <v>2321</v>
      </c>
      <c r="F626" s="129" t="s">
        <v>1884</v>
      </c>
      <c r="G626" s="131" t="s">
        <v>164</v>
      </c>
      <c r="H626" s="129" t="s">
        <v>11319</v>
      </c>
      <c r="I626" s="129" t="s">
        <v>5110</v>
      </c>
      <c r="J626" s="129" t="s">
        <v>4814</v>
      </c>
      <c r="K626" s="129" t="s">
        <v>5220</v>
      </c>
      <c r="L626" s="131" t="str">
        <f t="shared" si="27"/>
        <v>森　祐介 (3)</v>
      </c>
      <c r="M626" s="131" t="str">
        <f t="shared" si="28"/>
        <v>00</v>
      </c>
      <c r="N626" s="131" t="str">
        <f t="shared" si="29"/>
        <v>Yusuke MORI (00)</v>
      </c>
      <c r="O626" s="217" t="s">
        <v>7478</v>
      </c>
      <c r="Y626" s="130"/>
      <c r="Z626" s="130"/>
      <c r="AA626" s="130"/>
      <c r="AB626" s="130"/>
      <c r="AC626" s="142"/>
      <c r="AD626" s="244"/>
      <c r="AE626" s="130"/>
      <c r="AF626" s="130"/>
      <c r="AG626" s="130"/>
      <c r="AH626" s="130"/>
      <c r="AI626" s="130"/>
      <c r="AJ626" s="130"/>
      <c r="AK626" s="130"/>
      <c r="AL626" s="130"/>
      <c r="AM626" s="130"/>
      <c r="AN626" s="130"/>
      <c r="AO626" s="130"/>
      <c r="AP626" s="130"/>
      <c r="AQ626" s="130"/>
      <c r="AR626" s="130"/>
      <c r="AS626" s="130"/>
      <c r="AT626" s="130"/>
      <c r="AU626" s="130"/>
      <c r="AV626" s="130"/>
      <c r="AW626" s="130"/>
      <c r="AX626" s="130"/>
      <c r="AY626" s="130"/>
    </row>
    <row r="627" spans="1:51" x14ac:dyDescent="0.15">
      <c r="A627" s="131">
        <v>642</v>
      </c>
      <c r="B627" s="129" t="s">
        <v>1088</v>
      </c>
      <c r="C627" s="129" t="s">
        <v>1040</v>
      </c>
      <c r="D627" s="129" t="s">
        <v>2322</v>
      </c>
      <c r="E627" s="129" t="s">
        <v>2323</v>
      </c>
      <c r="F627" s="129" t="s">
        <v>2324</v>
      </c>
      <c r="G627" s="131" t="s">
        <v>164</v>
      </c>
      <c r="H627" s="129" t="s">
        <v>14458</v>
      </c>
      <c r="I627" s="129" t="s">
        <v>11578</v>
      </c>
      <c r="J627" s="129" t="s">
        <v>12396</v>
      </c>
      <c r="K627" s="129" t="s">
        <v>5220</v>
      </c>
      <c r="L627" s="131" t="str">
        <f t="shared" si="27"/>
        <v>野志　彪海 (3)</v>
      </c>
      <c r="M627" s="131" t="str">
        <f t="shared" si="28"/>
        <v>01</v>
      </c>
      <c r="N627" s="131" t="str">
        <f t="shared" si="29"/>
        <v>Hyuga NOSHI (01)</v>
      </c>
      <c r="O627" s="217" t="s">
        <v>7479</v>
      </c>
      <c r="Y627" s="130"/>
      <c r="Z627" s="130"/>
      <c r="AA627" s="130"/>
      <c r="AB627" s="130"/>
      <c r="AC627" s="142"/>
      <c r="AD627" s="130"/>
      <c r="AE627" s="130"/>
      <c r="AF627" s="130"/>
      <c r="AG627" s="130"/>
      <c r="AH627" s="130"/>
      <c r="AI627" s="130"/>
      <c r="AJ627" s="130"/>
      <c r="AK627" s="130"/>
      <c r="AL627" s="130"/>
      <c r="AM627" s="130"/>
      <c r="AN627" s="130"/>
      <c r="AO627" s="130"/>
      <c r="AP627" s="130"/>
      <c r="AQ627" s="130"/>
      <c r="AR627" s="130"/>
      <c r="AS627" s="130"/>
      <c r="AT627" s="130"/>
      <c r="AU627" s="130"/>
      <c r="AV627" s="130"/>
      <c r="AW627" s="130"/>
      <c r="AX627" s="130"/>
      <c r="AY627" s="130"/>
    </row>
    <row r="628" spans="1:51" x14ac:dyDescent="0.15">
      <c r="A628" s="131">
        <v>643</v>
      </c>
      <c r="B628" s="129" t="s">
        <v>1088</v>
      </c>
      <c r="C628" s="129" t="s">
        <v>1040</v>
      </c>
      <c r="D628" s="129" t="s">
        <v>2325</v>
      </c>
      <c r="E628" s="129" t="s">
        <v>2326</v>
      </c>
      <c r="F628" s="129" t="s">
        <v>2327</v>
      </c>
      <c r="G628" s="131" t="s">
        <v>164</v>
      </c>
      <c r="H628" s="129" t="s">
        <v>11319</v>
      </c>
      <c r="I628" s="129" t="s">
        <v>4876</v>
      </c>
      <c r="J628" s="129" t="s">
        <v>4980</v>
      </c>
      <c r="K628" s="129" t="s">
        <v>5220</v>
      </c>
      <c r="L628" s="131" t="str">
        <f t="shared" si="27"/>
        <v>中村　竜也 (3)</v>
      </c>
      <c r="M628" s="131" t="str">
        <f t="shared" si="28"/>
        <v>00</v>
      </c>
      <c r="N628" s="131" t="str">
        <f t="shared" si="29"/>
        <v>Tatsuya NAKAMURA (00)</v>
      </c>
      <c r="O628" s="217" t="s">
        <v>7480</v>
      </c>
      <c r="Y628" s="130"/>
      <c r="Z628" s="130"/>
      <c r="AA628" s="130"/>
      <c r="AB628" s="130"/>
      <c r="AC628" s="142"/>
      <c r="AD628" s="130"/>
      <c r="AE628" s="130"/>
      <c r="AF628" s="130"/>
      <c r="AG628" s="130"/>
      <c r="AH628" s="130"/>
      <c r="AI628" s="130"/>
      <c r="AJ628" s="130"/>
      <c r="AK628" s="130"/>
      <c r="AL628" s="130"/>
      <c r="AM628" s="130"/>
      <c r="AN628" s="130"/>
      <c r="AO628" s="130"/>
      <c r="AP628" s="130"/>
      <c r="AQ628" s="130"/>
      <c r="AR628" s="130"/>
      <c r="AS628" s="130"/>
      <c r="AT628" s="130"/>
      <c r="AU628" s="130"/>
      <c r="AV628" s="130"/>
      <c r="AW628" s="130"/>
      <c r="AX628" s="130"/>
      <c r="AY628" s="130"/>
    </row>
    <row r="629" spans="1:51" x14ac:dyDescent="0.15">
      <c r="A629" s="131">
        <v>644</v>
      </c>
      <c r="B629" s="129" t="s">
        <v>1088</v>
      </c>
      <c r="C629" s="129" t="s">
        <v>1040</v>
      </c>
      <c r="D629" s="129" t="s">
        <v>2328</v>
      </c>
      <c r="E629" s="129" t="s">
        <v>2329</v>
      </c>
      <c r="F629" s="129" t="s">
        <v>1937</v>
      </c>
      <c r="G629" s="131" t="s">
        <v>164</v>
      </c>
      <c r="H629" s="129" t="s">
        <v>14454</v>
      </c>
      <c r="I629" s="129" t="s">
        <v>11503</v>
      </c>
      <c r="J629" s="129" t="s">
        <v>12329</v>
      </c>
      <c r="K629" s="129" t="s">
        <v>5220</v>
      </c>
      <c r="L629" s="131" t="str">
        <f t="shared" si="27"/>
        <v>高木　大和 (3)</v>
      </c>
      <c r="M629" s="131" t="str">
        <f t="shared" si="28"/>
        <v>00</v>
      </c>
      <c r="N629" s="131" t="str">
        <f t="shared" si="29"/>
        <v>Yamato TAKAGI (00)</v>
      </c>
      <c r="O629" s="217" t="s">
        <v>7481</v>
      </c>
      <c r="Y629" s="130"/>
      <c r="Z629" s="130"/>
      <c r="AA629" s="130"/>
      <c r="AB629" s="130"/>
      <c r="AC629" s="142"/>
      <c r="AD629" s="130"/>
      <c r="AE629" s="130"/>
      <c r="AF629" s="130"/>
      <c r="AG629" s="130"/>
      <c r="AH629" s="130"/>
      <c r="AI629" s="130"/>
      <c r="AJ629" s="130"/>
      <c r="AK629" s="130"/>
      <c r="AL629" s="130"/>
      <c r="AM629" s="130"/>
      <c r="AN629" s="130"/>
      <c r="AO629" s="130"/>
      <c r="AP629" s="130"/>
      <c r="AQ629" s="130"/>
      <c r="AR629" s="130"/>
      <c r="AS629" s="130"/>
      <c r="AT629" s="130"/>
      <c r="AU629" s="130"/>
      <c r="AV629" s="130"/>
      <c r="AW629" s="130"/>
      <c r="AX629" s="130"/>
      <c r="AY629" s="130"/>
    </row>
    <row r="630" spans="1:51" x14ac:dyDescent="0.15">
      <c r="A630" s="131">
        <v>645</v>
      </c>
      <c r="B630" s="129" t="s">
        <v>1088</v>
      </c>
      <c r="C630" s="129" t="s">
        <v>1040</v>
      </c>
      <c r="D630" s="129" t="s">
        <v>2330</v>
      </c>
      <c r="E630" s="129" t="s">
        <v>2331</v>
      </c>
      <c r="F630" s="129" t="s">
        <v>2312</v>
      </c>
      <c r="G630" s="131" t="s">
        <v>164</v>
      </c>
      <c r="H630" s="129" t="s">
        <v>14458</v>
      </c>
      <c r="I630" s="129" t="s">
        <v>11579</v>
      </c>
      <c r="J630" s="129" t="s">
        <v>4812</v>
      </c>
      <c r="K630" s="129" t="s">
        <v>5220</v>
      </c>
      <c r="L630" s="131" t="str">
        <f t="shared" si="27"/>
        <v>角田　龍 (3)</v>
      </c>
      <c r="M630" s="131" t="str">
        <f t="shared" si="28"/>
        <v>00</v>
      </c>
      <c r="N630" s="131" t="str">
        <f t="shared" si="29"/>
        <v>Ryo KAKUDA (00)</v>
      </c>
      <c r="O630" s="217" t="s">
        <v>7482</v>
      </c>
      <c r="Y630" s="130"/>
      <c r="Z630" s="130"/>
      <c r="AA630" s="130"/>
      <c r="AB630" s="130"/>
      <c r="AC630" s="142"/>
      <c r="AD630" s="130"/>
      <c r="AE630" s="130"/>
      <c r="AF630" s="130"/>
      <c r="AG630" s="130"/>
      <c r="AH630" s="130"/>
      <c r="AI630" s="130"/>
      <c r="AJ630" s="130"/>
      <c r="AK630" s="130"/>
      <c r="AL630" s="130"/>
      <c r="AM630" s="130"/>
      <c r="AN630" s="130"/>
      <c r="AO630" s="130"/>
      <c r="AP630" s="130"/>
      <c r="AQ630" s="130"/>
      <c r="AR630" s="130"/>
      <c r="AS630" s="130"/>
      <c r="AT630" s="130"/>
      <c r="AU630" s="130"/>
      <c r="AV630" s="130"/>
      <c r="AW630" s="130"/>
      <c r="AX630" s="130"/>
      <c r="AY630" s="130"/>
    </row>
    <row r="631" spans="1:51" x14ac:dyDescent="0.15">
      <c r="A631" s="131">
        <v>646</v>
      </c>
      <c r="B631" s="129" t="s">
        <v>1088</v>
      </c>
      <c r="C631" s="129" t="s">
        <v>1040</v>
      </c>
      <c r="D631" s="129" t="s">
        <v>2332</v>
      </c>
      <c r="E631" s="129" t="s">
        <v>2333</v>
      </c>
      <c r="F631" s="129" t="s">
        <v>1263</v>
      </c>
      <c r="G631" s="131" t="s">
        <v>164</v>
      </c>
      <c r="H631" s="129" t="s">
        <v>11319</v>
      </c>
      <c r="I631" s="129" t="s">
        <v>11580</v>
      </c>
      <c r="J631" s="129" t="s">
        <v>5114</v>
      </c>
      <c r="K631" s="129" t="s">
        <v>5220</v>
      </c>
      <c r="L631" s="131" t="str">
        <f t="shared" si="27"/>
        <v>小澤　暖人 (3)</v>
      </c>
      <c r="M631" s="131" t="str">
        <f t="shared" si="28"/>
        <v>00</v>
      </c>
      <c r="N631" s="131" t="str">
        <f t="shared" si="29"/>
        <v>Haruto KOZAWA (00)</v>
      </c>
      <c r="O631" s="217" t="s">
        <v>7483</v>
      </c>
      <c r="Y631" s="130"/>
      <c r="Z631" s="130"/>
      <c r="AA631" s="130"/>
      <c r="AB631" s="130"/>
      <c r="AC631" s="142"/>
      <c r="AD631" s="130"/>
      <c r="AE631" s="130"/>
      <c r="AF631" s="130"/>
      <c r="AG631" s="130"/>
      <c r="AH631" s="130"/>
      <c r="AI631" s="130"/>
      <c r="AJ631" s="130"/>
      <c r="AK631" s="130"/>
      <c r="AL631" s="130"/>
      <c r="AM631" s="130"/>
      <c r="AN631" s="130"/>
      <c r="AO631" s="130"/>
      <c r="AP631" s="130"/>
      <c r="AQ631" s="130"/>
      <c r="AR631" s="130"/>
      <c r="AS631" s="130"/>
      <c r="AT631" s="130"/>
      <c r="AU631" s="130"/>
      <c r="AV631" s="130"/>
      <c r="AW631" s="130"/>
      <c r="AX631" s="130"/>
      <c r="AY631" s="130"/>
    </row>
    <row r="632" spans="1:51" x14ac:dyDescent="0.15">
      <c r="A632" s="131">
        <v>647</v>
      </c>
      <c r="B632" s="129" t="s">
        <v>1088</v>
      </c>
      <c r="C632" s="129" t="s">
        <v>1040</v>
      </c>
      <c r="D632" s="129" t="s">
        <v>2334</v>
      </c>
      <c r="E632" s="129" t="s">
        <v>2335</v>
      </c>
      <c r="F632" s="129" t="s">
        <v>1222</v>
      </c>
      <c r="G632" s="131" t="s">
        <v>164</v>
      </c>
      <c r="H632" s="129" t="s">
        <v>11319</v>
      </c>
      <c r="I632" s="129" t="s">
        <v>4821</v>
      </c>
      <c r="J632" s="129" t="s">
        <v>12397</v>
      </c>
      <c r="K632" s="129" t="s">
        <v>5220</v>
      </c>
      <c r="L632" s="131" t="str">
        <f t="shared" si="27"/>
        <v>山本　義達 (3)</v>
      </c>
      <c r="M632" s="131" t="str">
        <f t="shared" si="28"/>
        <v>00</v>
      </c>
      <c r="N632" s="131" t="str">
        <f t="shared" si="29"/>
        <v>Yoshitatsu YAMAMOTO (00)</v>
      </c>
      <c r="O632" s="217" t="s">
        <v>7484</v>
      </c>
      <c r="Y632" s="130"/>
      <c r="Z632" s="130"/>
      <c r="AA632" s="130"/>
      <c r="AB632" s="130"/>
      <c r="AC632" s="142"/>
      <c r="AD632" s="130"/>
      <c r="AE632" s="130"/>
      <c r="AF632" s="130"/>
      <c r="AG632" s="130"/>
      <c r="AH632" s="130"/>
      <c r="AI632" s="130"/>
      <c r="AJ632" s="130"/>
      <c r="AK632" s="130"/>
      <c r="AL632" s="130"/>
      <c r="AM632" s="130"/>
      <c r="AN632" s="130"/>
      <c r="AO632" s="130"/>
      <c r="AP632" s="130"/>
      <c r="AQ632" s="130"/>
      <c r="AR632" s="130"/>
      <c r="AS632" s="130"/>
      <c r="AT632" s="130"/>
      <c r="AU632" s="130"/>
      <c r="AV632" s="130"/>
      <c r="AW632" s="130"/>
      <c r="AX632" s="130"/>
      <c r="AY632" s="130"/>
    </row>
    <row r="633" spans="1:51" x14ac:dyDescent="0.15">
      <c r="A633" s="131">
        <v>648</v>
      </c>
      <c r="B633" s="129" t="s">
        <v>1088</v>
      </c>
      <c r="C633" s="129" t="s">
        <v>1040</v>
      </c>
      <c r="D633" s="129" t="s">
        <v>2336</v>
      </c>
      <c r="E633" s="129" t="s">
        <v>2337</v>
      </c>
      <c r="F633" s="129" t="s">
        <v>1438</v>
      </c>
      <c r="G633" s="131" t="s">
        <v>164</v>
      </c>
      <c r="H633" s="129" t="s">
        <v>14447</v>
      </c>
      <c r="I633" s="129" t="s">
        <v>11581</v>
      </c>
      <c r="J633" s="129" t="s">
        <v>5170</v>
      </c>
      <c r="K633" s="129" t="s">
        <v>5220</v>
      </c>
      <c r="L633" s="131" t="str">
        <f t="shared" si="27"/>
        <v>土本　大誠 (3)</v>
      </c>
      <c r="M633" s="131" t="str">
        <f t="shared" si="28"/>
        <v>00</v>
      </c>
      <c r="N633" s="131" t="str">
        <f t="shared" si="29"/>
        <v>Taisei TSUCHIMOTO (00)</v>
      </c>
      <c r="O633" s="217" t="s">
        <v>7485</v>
      </c>
      <c r="Y633" s="130"/>
      <c r="Z633" s="130"/>
      <c r="AA633" s="130"/>
      <c r="AB633" s="130"/>
      <c r="AC633" s="142"/>
      <c r="AD633" s="130"/>
      <c r="AE633" s="130"/>
      <c r="AF633" s="130"/>
      <c r="AG633" s="130"/>
      <c r="AH633" s="130"/>
      <c r="AI633" s="130"/>
      <c r="AJ633" s="130"/>
      <c r="AK633" s="130"/>
      <c r="AL633" s="130"/>
      <c r="AM633" s="130"/>
      <c r="AN633" s="130"/>
      <c r="AO633" s="130"/>
      <c r="AP633" s="130"/>
      <c r="AQ633" s="130"/>
      <c r="AR633" s="130"/>
      <c r="AS633" s="130"/>
      <c r="AT633" s="130"/>
      <c r="AU633" s="130"/>
      <c r="AV633" s="130"/>
      <c r="AW633" s="130"/>
      <c r="AX633" s="130"/>
      <c r="AY633" s="130"/>
    </row>
    <row r="634" spans="1:51" x14ac:dyDescent="0.15">
      <c r="A634" s="131">
        <v>649</v>
      </c>
      <c r="B634" s="129" t="s">
        <v>1088</v>
      </c>
      <c r="C634" s="129" t="s">
        <v>1040</v>
      </c>
      <c r="D634" s="129" t="s">
        <v>2338</v>
      </c>
      <c r="E634" s="129" t="s">
        <v>2339</v>
      </c>
      <c r="F634" s="129" t="s">
        <v>2340</v>
      </c>
      <c r="G634" s="131" t="s">
        <v>164</v>
      </c>
      <c r="H634" s="129" t="s">
        <v>11319</v>
      </c>
      <c r="I634" s="129" t="s">
        <v>11351</v>
      </c>
      <c r="J634" s="129" t="s">
        <v>12398</v>
      </c>
      <c r="K634" s="129" t="s">
        <v>5220</v>
      </c>
      <c r="L634" s="131" t="str">
        <f t="shared" si="27"/>
        <v>久保田　英樹 (3)</v>
      </c>
      <c r="M634" s="131" t="str">
        <f t="shared" si="28"/>
        <v>00</v>
      </c>
      <c r="N634" s="131" t="str">
        <f t="shared" si="29"/>
        <v>Hideki KUBOTA (00)</v>
      </c>
      <c r="O634" s="217" t="s">
        <v>7486</v>
      </c>
      <c r="Y634" s="130"/>
      <c r="Z634" s="130"/>
      <c r="AA634" s="130"/>
      <c r="AB634" s="130"/>
      <c r="AC634" s="142"/>
      <c r="AD634" s="130"/>
      <c r="AE634" s="130"/>
      <c r="AF634" s="130"/>
      <c r="AG634" s="130"/>
      <c r="AH634" s="130"/>
      <c r="AI634" s="130"/>
      <c r="AJ634" s="130"/>
      <c r="AK634" s="130"/>
      <c r="AL634" s="130"/>
      <c r="AM634" s="130"/>
      <c r="AN634" s="130"/>
      <c r="AO634" s="130"/>
      <c r="AP634" s="130"/>
      <c r="AQ634" s="130"/>
      <c r="AR634" s="130"/>
      <c r="AS634" s="130"/>
      <c r="AT634" s="130"/>
      <c r="AU634" s="130"/>
      <c r="AV634" s="130"/>
      <c r="AW634" s="130"/>
      <c r="AX634" s="130"/>
      <c r="AY634" s="130"/>
    </row>
    <row r="635" spans="1:51" x14ac:dyDescent="0.15">
      <c r="A635" s="131">
        <v>650</v>
      </c>
      <c r="B635" s="129" t="s">
        <v>1088</v>
      </c>
      <c r="C635" s="129" t="s">
        <v>1040</v>
      </c>
      <c r="D635" s="129" t="s">
        <v>2341</v>
      </c>
      <c r="E635" s="129" t="s">
        <v>2342</v>
      </c>
      <c r="F635" s="129" t="s">
        <v>1218</v>
      </c>
      <c r="G635" s="131" t="s">
        <v>164</v>
      </c>
      <c r="H635" s="129" t="s">
        <v>14447</v>
      </c>
      <c r="I635" s="129" t="s">
        <v>4816</v>
      </c>
      <c r="J635" s="129" t="s">
        <v>12399</v>
      </c>
      <c r="K635" s="129" t="s">
        <v>5220</v>
      </c>
      <c r="L635" s="131" t="str">
        <f t="shared" si="27"/>
        <v>藤原　悠帆 (3)</v>
      </c>
      <c r="M635" s="131" t="str">
        <f t="shared" si="28"/>
        <v>00</v>
      </c>
      <c r="N635" s="131" t="str">
        <f t="shared" si="29"/>
        <v>Yuho FUJIWARA (00)</v>
      </c>
      <c r="O635" s="217" t="s">
        <v>7487</v>
      </c>
      <c r="Y635" s="130"/>
      <c r="Z635" s="130"/>
      <c r="AA635" s="130"/>
      <c r="AB635" s="130"/>
      <c r="AC635" s="142"/>
      <c r="AD635" s="130"/>
      <c r="AE635" s="130"/>
      <c r="AF635" s="130"/>
      <c r="AG635" s="130"/>
      <c r="AH635" s="130"/>
      <c r="AI635" s="130"/>
      <c r="AJ635" s="130"/>
      <c r="AK635" s="130"/>
      <c r="AL635" s="130"/>
      <c r="AM635" s="130"/>
      <c r="AN635" s="130"/>
      <c r="AO635" s="130"/>
      <c r="AP635" s="130"/>
      <c r="AQ635" s="130"/>
      <c r="AR635" s="130"/>
      <c r="AS635" s="130"/>
      <c r="AT635" s="130"/>
      <c r="AU635" s="130"/>
      <c r="AV635" s="130"/>
      <c r="AW635" s="130"/>
      <c r="AX635" s="130"/>
      <c r="AY635" s="130"/>
    </row>
    <row r="636" spans="1:51" x14ac:dyDescent="0.15">
      <c r="A636" s="131">
        <v>651</v>
      </c>
      <c r="B636" s="129" t="s">
        <v>1088</v>
      </c>
      <c r="C636" s="129" t="s">
        <v>1040</v>
      </c>
      <c r="D636" s="129" t="s">
        <v>2343</v>
      </c>
      <c r="E636" s="129" t="s">
        <v>2344</v>
      </c>
      <c r="F636" s="129" t="s">
        <v>1871</v>
      </c>
      <c r="G636" s="131" t="s">
        <v>164</v>
      </c>
      <c r="H636" s="129" t="s">
        <v>14447</v>
      </c>
      <c r="I636" s="129" t="s">
        <v>6719</v>
      </c>
      <c r="J636" s="129" t="s">
        <v>5216</v>
      </c>
      <c r="K636" s="129" t="s">
        <v>5220</v>
      </c>
      <c r="L636" s="131" t="str">
        <f t="shared" si="27"/>
        <v>原　義人 (3)</v>
      </c>
      <c r="M636" s="131" t="str">
        <f t="shared" si="28"/>
        <v>00</v>
      </c>
      <c r="N636" s="131" t="str">
        <f t="shared" si="29"/>
        <v>Yoshito HARA (00)</v>
      </c>
      <c r="O636" s="217" t="s">
        <v>7488</v>
      </c>
      <c r="Y636" s="130"/>
      <c r="Z636" s="130"/>
      <c r="AA636" s="130"/>
      <c r="AB636" s="130"/>
      <c r="AC636" s="142"/>
      <c r="AD636" s="130"/>
      <c r="AE636" s="130"/>
      <c r="AF636" s="130"/>
      <c r="AG636" s="130"/>
      <c r="AH636" s="130"/>
      <c r="AI636" s="130"/>
      <c r="AJ636" s="130"/>
      <c r="AK636" s="130"/>
      <c r="AL636" s="130"/>
      <c r="AM636" s="130"/>
      <c r="AN636" s="130"/>
      <c r="AO636" s="130"/>
      <c r="AP636" s="130"/>
      <c r="AQ636" s="130"/>
      <c r="AR636" s="130"/>
      <c r="AS636" s="130"/>
      <c r="AT636" s="130"/>
      <c r="AU636" s="130"/>
      <c r="AV636" s="130"/>
      <c r="AW636" s="130"/>
      <c r="AX636" s="130"/>
      <c r="AY636" s="130"/>
    </row>
    <row r="637" spans="1:51" x14ac:dyDescent="0.15">
      <c r="A637" s="131">
        <v>652</v>
      </c>
      <c r="B637" s="129" t="s">
        <v>1088</v>
      </c>
      <c r="C637" s="129" t="s">
        <v>1040</v>
      </c>
      <c r="D637" s="129" t="s">
        <v>2345</v>
      </c>
      <c r="E637" s="129" t="s">
        <v>2346</v>
      </c>
      <c r="F637" s="129" t="s">
        <v>1560</v>
      </c>
      <c r="G637" s="131" t="s">
        <v>164</v>
      </c>
      <c r="H637" s="129" t="s">
        <v>14458</v>
      </c>
      <c r="I637" s="129" t="s">
        <v>4951</v>
      </c>
      <c r="J637" s="129" t="s">
        <v>5112</v>
      </c>
      <c r="K637" s="129" t="s">
        <v>5220</v>
      </c>
      <c r="L637" s="131" t="str">
        <f t="shared" si="27"/>
        <v>谷川　啓斗 (3)</v>
      </c>
      <c r="M637" s="131" t="str">
        <f t="shared" si="28"/>
        <v>00</v>
      </c>
      <c r="N637" s="131" t="str">
        <f t="shared" si="29"/>
        <v>Hiroto TANIGAWA (00)</v>
      </c>
      <c r="O637" s="217" t="s">
        <v>7489</v>
      </c>
      <c r="Y637" s="130"/>
      <c r="Z637" s="130"/>
      <c r="AA637" s="130"/>
      <c r="AB637" s="130"/>
      <c r="AC637" s="142"/>
      <c r="AD637" s="130"/>
      <c r="AE637" s="130"/>
      <c r="AF637" s="130"/>
      <c r="AG637" s="130"/>
      <c r="AH637" s="130"/>
      <c r="AI637" s="130"/>
      <c r="AJ637" s="130"/>
      <c r="AK637" s="130"/>
      <c r="AL637" s="130"/>
      <c r="AM637" s="130"/>
      <c r="AN637" s="130"/>
      <c r="AO637" s="130"/>
      <c r="AP637" s="130"/>
      <c r="AQ637" s="130"/>
      <c r="AR637" s="130"/>
      <c r="AS637" s="130"/>
      <c r="AT637" s="130"/>
      <c r="AU637" s="130"/>
      <c r="AV637" s="130"/>
      <c r="AW637" s="130"/>
      <c r="AX637" s="130"/>
      <c r="AY637" s="130"/>
    </row>
    <row r="638" spans="1:51" x14ac:dyDescent="0.15">
      <c r="A638" s="131">
        <v>653</v>
      </c>
      <c r="B638" s="129" t="s">
        <v>1088</v>
      </c>
      <c r="C638" s="129" t="s">
        <v>1040</v>
      </c>
      <c r="D638" s="129" t="s">
        <v>2347</v>
      </c>
      <c r="E638" s="129" t="s">
        <v>2348</v>
      </c>
      <c r="F638" s="129" t="s">
        <v>1914</v>
      </c>
      <c r="G638" s="131" t="s">
        <v>164</v>
      </c>
      <c r="H638" s="129" t="s">
        <v>14453</v>
      </c>
      <c r="I638" s="129" t="s">
        <v>11582</v>
      </c>
      <c r="J638" s="129" t="s">
        <v>12291</v>
      </c>
      <c r="K638" s="129" t="s">
        <v>5220</v>
      </c>
      <c r="L638" s="131" t="str">
        <f t="shared" si="27"/>
        <v>名原　大樹 (3)</v>
      </c>
      <c r="M638" s="131" t="str">
        <f t="shared" si="28"/>
        <v>00</v>
      </c>
      <c r="N638" s="131" t="str">
        <f t="shared" si="29"/>
        <v>Daiki NABARA (00)</v>
      </c>
      <c r="O638" s="217" t="s">
        <v>7490</v>
      </c>
      <c r="Y638" s="130"/>
      <c r="Z638" s="130"/>
      <c r="AA638" s="130"/>
      <c r="AB638" s="130"/>
      <c r="AC638" s="142"/>
      <c r="AD638" s="130"/>
      <c r="AE638" s="130"/>
      <c r="AF638" s="130"/>
      <c r="AG638" s="130"/>
      <c r="AH638" s="130"/>
      <c r="AI638" s="130"/>
      <c r="AJ638" s="130"/>
      <c r="AK638" s="130"/>
      <c r="AL638" s="130"/>
      <c r="AM638" s="130"/>
      <c r="AN638" s="130"/>
      <c r="AO638" s="130"/>
      <c r="AP638" s="130"/>
      <c r="AQ638" s="130"/>
      <c r="AR638" s="130"/>
      <c r="AS638" s="130"/>
      <c r="AT638" s="130"/>
      <c r="AU638" s="130"/>
      <c r="AV638" s="130"/>
      <c r="AW638" s="130"/>
      <c r="AX638" s="130"/>
      <c r="AY638" s="130"/>
    </row>
    <row r="639" spans="1:51" x14ac:dyDescent="0.15">
      <c r="A639" s="131">
        <v>654</v>
      </c>
      <c r="B639" s="129" t="s">
        <v>1088</v>
      </c>
      <c r="C639" s="129" t="s">
        <v>1040</v>
      </c>
      <c r="D639" s="129" t="s">
        <v>2349</v>
      </c>
      <c r="E639" s="129" t="s">
        <v>2350</v>
      </c>
      <c r="F639" s="129" t="s">
        <v>2351</v>
      </c>
      <c r="G639" s="131" t="s">
        <v>164</v>
      </c>
      <c r="H639" s="129" t="s">
        <v>14464</v>
      </c>
      <c r="I639" s="129" t="s">
        <v>11583</v>
      </c>
      <c r="J639" s="129" t="s">
        <v>12273</v>
      </c>
      <c r="K639" s="129" t="s">
        <v>5220</v>
      </c>
      <c r="L639" s="131" t="str">
        <f t="shared" si="27"/>
        <v>柘植　康生 (3)</v>
      </c>
      <c r="M639" s="131" t="str">
        <f t="shared" si="28"/>
        <v>00</v>
      </c>
      <c r="N639" s="131" t="str">
        <f t="shared" si="29"/>
        <v>Kosei TSUGE (00)</v>
      </c>
      <c r="O639" s="217" t="s">
        <v>7491</v>
      </c>
      <c r="Y639" s="130"/>
      <c r="Z639" s="130"/>
      <c r="AA639" s="130"/>
      <c r="AB639" s="130"/>
      <c r="AC639" s="142"/>
      <c r="AD639" s="130"/>
      <c r="AE639" s="130"/>
      <c r="AF639" s="130"/>
      <c r="AG639" s="130"/>
      <c r="AH639" s="130"/>
      <c r="AI639" s="130"/>
      <c r="AJ639" s="130"/>
      <c r="AK639" s="130"/>
      <c r="AL639" s="130"/>
      <c r="AM639" s="130"/>
      <c r="AN639" s="130"/>
      <c r="AO639" s="130"/>
      <c r="AP639" s="130"/>
      <c r="AQ639" s="130"/>
      <c r="AR639" s="130"/>
      <c r="AS639" s="130"/>
      <c r="AT639" s="130"/>
      <c r="AU639" s="130"/>
      <c r="AV639" s="130"/>
      <c r="AW639" s="130"/>
      <c r="AX639" s="130"/>
      <c r="AY639" s="130"/>
    </row>
    <row r="640" spans="1:51" x14ac:dyDescent="0.15">
      <c r="A640" s="131">
        <v>655</v>
      </c>
      <c r="B640" s="129" t="s">
        <v>1088</v>
      </c>
      <c r="C640" s="129" t="s">
        <v>1040</v>
      </c>
      <c r="D640" s="129" t="s">
        <v>2352</v>
      </c>
      <c r="E640" s="129" t="s">
        <v>2353</v>
      </c>
      <c r="F640" s="129" t="s">
        <v>2354</v>
      </c>
      <c r="G640" s="131" t="s">
        <v>164</v>
      </c>
      <c r="H640" s="129" t="s">
        <v>14458</v>
      </c>
      <c r="I640" s="129" t="s">
        <v>4892</v>
      </c>
      <c r="J640" s="129" t="s">
        <v>4843</v>
      </c>
      <c r="K640" s="129" t="s">
        <v>5220</v>
      </c>
      <c r="L640" s="131" t="str">
        <f t="shared" si="27"/>
        <v>佐々木　健人 (3)</v>
      </c>
      <c r="M640" s="131" t="str">
        <f t="shared" si="28"/>
        <v>01</v>
      </c>
      <c r="N640" s="131" t="str">
        <f t="shared" si="29"/>
        <v>Kento SASAKI (01)</v>
      </c>
      <c r="O640" s="217" t="s">
        <v>7492</v>
      </c>
      <c r="Y640" s="130"/>
      <c r="Z640" s="130"/>
      <c r="AA640" s="130"/>
      <c r="AB640" s="130"/>
      <c r="AC640" s="142"/>
      <c r="AD640" s="130"/>
      <c r="AE640" s="130"/>
      <c r="AF640" s="130"/>
      <c r="AG640" s="130"/>
      <c r="AH640" s="130"/>
      <c r="AI640" s="130"/>
      <c r="AJ640" s="130"/>
      <c r="AK640" s="130"/>
      <c r="AL640" s="130"/>
      <c r="AM640" s="130"/>
      <c r="AN640" s="130"/>
      <c r="AO640" s="130"/>
      <c r="AP640" s="130"/>
      <c r="AQ640" s="130"/>
      <c r="AR640" s="130"/>
      <c r="AS640" s="130"/>
      <c r="AT640" s="130"/>
      <c r="AU640" s="130"/>
      <c r="AV640" s="130"/>
      <c r="AW640" s="130"/>
      <c r="AX640" s="130"/>
      <c r="AY640" s="130"/>
    </row>
    <row r="641" spans="1:51" x14ac:dyDescent="0.15">
      <c r="A641" s="131">
        <v>656</v>
      </c>
      <c r="B641" s="129" t="s">
        <v>1088</v>
      </c>
      <c r="C641" s="129" t="s">
        <v>1040</v>
      </c>
      <c r="D641" s="129" t="s">
        <v>2355</v>
      </c>
      <c r="E641" s="129" t="s">
        <v>2356</v>
      </c>
      <c r="F641" s="129" t="s">
        <v>2357</v>
      </c>
      <c r="G641" s="131" t="s">
        <v>164</v>
      </c>
      <c r="H641" s="129" t="s">
        <v>14467</v>
      </c>
      <c r="I641" s="129" t="s">
        <v>11467</v>
      </c>
      <c r="J641" s="129" t="s">
        <v>12400</v>
      </c>
      <c r="K641" s="129" t="s">
        <v>5220</v>
      </c>
      <c r="L641" s="131" t="str">
        <f t="shared" si="27"/>
        <v>大前　開洋 (3)</v>
      </c>
      <c r="M641" s="131" t="str">
        <f t="shared" si="28"/>
        <v>01</v>
      </c>
      <c r="N641" s="131" t="str">
        <f t="shared" si="29"/>
        <v>Kaiyo OMAE (01)</v>
      </c>
      <c r="O641" s="217" t="s">
        <v>7493</v>
      </c>
      <c r="Y641" s="130"/>
      <c r="Z641" s="130"/>
      <c r="AA641" s="130"/>
      <c r="AB641" s="130"/>
      <c r="AC641" s="142"/>
      <c r="AD641" s="130"/>
      <c r="AE641" s="130"/>
      <c r="AF641" s="130"/>
      <c r="AG641" s="130"/>
      <c r="AH641" s="130"/>
      <c r="AI641" s="130"/>
      <c r="AJ641" s="130"/>
      <c r="AK641" s="130"/>
      <c r="AL641" s="130"/>
      <c r="AM641" s="130"/>
      <c r="AN641" s="130"/>
      <c r="AO641" s="130"/>
      <c r="AP641" s="130"/>
      <c r="AQ641" s="130"/>
      <c r="AR641" s="130"/>
      <c r="AS641" s="130"/>
      <c r="AT641" s="130"/>
      <c r="AU641" s="130"/>
      <c r="AV641" s="130"/>
      <c r="AW641" s="130"/>
      <c r="AX641" s="130"/>
      <c r="AY641" s="130"/>
    </row>
    <row r="642" spans="1:51" x14ac:dyDescent="0.15">
      <c r="A642" s="131">
        <v>657</v>
      </c>
      <c r="B642" s="129" t="s">
        <v>1088</v>
      </c>
      <c r="C642" s="129" t="s">
        <v>1040</v>
      </c>
      <c r="D642" s="129" t="s">
        <v>2358</v>
      </c>
      <c r="E642" s="129" t="s">
        <v>2359</v>
      </c>
      <c r="F642" s="129" t="s">
        <v>2360</v>
      </c>
      <c r="G642" s="131" t="s">
        <v>164</v>
      </c>
      <c r="H642" s="129" t="s">
        <v>14457</v>
      </c>
      <c r="I642" s="129" t="s">
        <v>11584</v>
      </c>
      <c r="J642" s="129" t="s">
        <v>4980</v>
      </c>
      <c r="K642" s="129" t="s">
        <v>5220</v>
      </c>
      <c r="L642" s="131" t="str">
        <f t="shared" si="27"/>
        <v>川久保　達矢 (3)</v>
      </c>
      <c r="M642" s="131" t="str">
        <f t="shared" si="28"/>
        <v>01</v>
      </c>
      <c r="N642" s="131" t="str">
        <f t="shared" si="29"/>
        <v>Tatsuya KAWAKUBO (01)</v>
      </c>
      <c r="O642" s="217" t="s">
        <v>7494</v>
      </c>
      <c r="Y642" s="130"/>
      <c r="Z642" s="130"/>
      <c r="AA642" s="130"/>
      <c r="AB642" s="130"/>
      <c r="AC642" s="142"/>
      <c r="AD642" s="130"/>
      <c r="AE642" s="130"/>
      <c r="AF642" s="130"/>
      <c r="AG642" s="130"/>
      <c r="AH642" s="130"/>
      <c r="AI642" s="130"/>
      <c r="AJ642" s="130"/>
      <c r="AK642" s="130"/>
      <c r="AL642" s="130"/>
      <c r="AM642" s="130"/>
      <c r="AN642" s="130"/>
      <c r="AO642" s="130"/>
      <c r="AP642" s="130"/>
      <c r="AQ642" s="130"/>
      <c r="AR642" s="130"/>
      <c r="AS642" s="130"/>
      <c r="AT642" s="130"/>
      <c r="AU642" s="130"/>
      <c r="AV642" s="130"/>
      <c r="AW642" s="130"/>
      <c r="AX642" s="130"/>
      <c r="AY642" s="130"/>
    </row>
    <row r="643" spans="1:51" x14ac:dyDescent="0.15">
      <c r="A643" s="131">
        <v>658</v>
      </c>
      <c r="B643" s="129" t="s">
        <v>1088</v>
      </c>
      <c r="C643" s="129" t="s">
        <v>1040</v>
      </c>
      <c r="D643" s="129" t="s">
        <v>2361</v>
      </c>
      <c r="E643" s="129" t="s">
        <v>2362</v>
      </c>
      <c r="F643" s="129" t="s">
        <v>2363</v>
      </c>
      <c r="G643" s="131" t="s">
        <v>164</v>
      </c>
      <c r="H643" s="129" t="s">
        <v>14454</v>
      </c>
      <c r="I643" s="129" t="s">
        <v>11585</v>
      </c>
      <c r="J643" s="129" t="s">
        <v>5031</v>
      </c>
      <c r="K643" s="129" t="s">
        <v>5220</v>
      </c>
      <c r="L643" s="131" t="str">
        <f t="shared" ref="L643:L706" si="30">D643&amp;" ("&amp;G643&amp;")"</f>
        <v>大戸　隆正 (3)</v>
      </c>
      <c r="M643" s="131" t="str">
        <f t="shared" ref="M643:M706" si="31">LEFT(F643,2)</f>
        <v>00</v>
      </c>
      <c r="N643" s="131" t="str">
        <f t="shared" ref="N643:N706" si="32">J643&amp;" "&amp;I643&amp;" ("&amp;M643&amp;")"</f>
        <v>Ryusei OTO (00)</v>
      </c>
      <c r="O643" s="217" t="s">
        <v>7495</v>
      </c>
      <c r="Y643" s="130"/>
      <c r="Z643" s="130"/>
      <c r="AA643" s="130"/>
      <c r="AB643" s="130"/>
      <c r="AC643" s="142"/>
      <c r="AD643" s="130"/>
      <c r="AE643" s="130"/>
      <c r="AF643" s="130"/>
      <c r="AG643" s="130"/>
      <c r="AH643" s="130"/>
      <c r="AI643" s="130"/>
      <c r="AJ643" s="130"/>
      <c r="AK643" s="130"/>
      <c r="AL643" s="130"/>
      <c r="AM643" s="130"/>
      <c r="AN643" s="130"/>
      <c r="AO643" s="130"/>
      <c r="AP643" s="130"/>
      <c r="AQ643" s="130"/>
      <c r="AR643" s="130"/>
      <c r="AS643" s="130"/>
      <c r="AT643" s="130"/>
      <c r="AU643" s="130"/>
      <c r="AV643" s="130"/>
      <c r="AW643" s="130"/>
      <c r="AX643" s="130"/>
      <c r="AY643" s="130"/>
    </row>
    <row r="644" spans="1:51" x14ac:dyDescent="0.15">
      <c r="A644" s="131">
        <v>659</v>
      </c>
      <c r="B644" s="129" t="s">
        <v>1088</v>
      </c>
      <c r="C644" s="129" t="s">
        <v>1040</v>
      </c>
      <c r="D644" s="129" t="s">
        <v>2367</v>
      </c>
      <c r="E644" s="129" t="s">
        <v>2368</v>
      </c>
      <c r="F644" s="129" t="s">
        <v>2369</v>
      </c>
      <c r="G644" s="131" t="s">
        <v>164</v>
      </c>
      <c r="H644" s="129" t="s">
        <v>14458</v>
      </c>
      <c r="I644" s="129" t="s">
        <v>5217</v>
      </c>
      <c r="J644" s="129" t="s">
        <v>9247</v>
      </c>
      <c r="K644" s="129" t="s">
        <v>5220</v>
      </c>
      <c r="L644" s="131" t="str">
        <f t="shared" si="30"/>
        <v>上村　悠斗 (3)</v>
      </c>
      <c r="M644" s="131" t="str">
        <f t="shared" si="31"/>
        <v>00</v>
      </c>
      <c r="N644" s="131" t="str">
        <f t="shared" si="32"/>
        <v>Yuto UEMURA (00)</v>
      </c>
      <c r="O644" s="217" t="s">
        <v>7496</v>
      </c>
      <c r="Y644" s="130"/>
      <c r="Z644" s="130"/>
      <c r="AA644" s="130"/>
      <c r="AB644" s="130"/>
      <c r="AC644" s="142"/>
      <c r="AD644" s="130"/>
      <c r="AE644" s="130"/>
      <c r="AF644" s="130"/>
      <c r="AG644" s="130"/>
      <c r="AH644" s="130"/>
      <c r="AI644" s="130"/>
      <c r="AJ644" s="130"/>
      <c r="AK644" s="130"/>
      <c r="AL644" s="130"/>
      <c r="AM644" s="130"/>
      <c r="AN644" s="130"/>
      <c r="AO644" s="130"/>
      <c r="AP644" s="130"/>
      <c r="AQ644" s="130"/>
      <c r="AR644" s="130"/>
      <c r="AS644" s="130"/>
      <c r="AT644" s="130"/>
      <c r="AU644" s="130"/>
      <c r="AV644" s="130"/>
      <c r="AW644" s="130"/>
      <c r="AX644" s="130"/>
      <c r="AY644" s="130"/>
    </row>
    <row r="645" spans="1:51" x14ac:dyDescent="0.15">
      <c r="A645" s="131">
        <v>660</v>
      </c>
      <c r="B645" s="129" t="s">
        <v>1088</v>
      </c>
      <c r="C645" s="129" t="s">
        <v>1040</v>
      </c>
      <c r="D645" s="129" t="s">
        <v>2395</v>
      </c>
      <c r="E645" s="129" t="s">
        <v>2396</v>
      </c>
      <c r="F645" s="129" t="s">
        <v>2397</v>
      </c>
      <c r="G645" s="131" t="s">
        <v>164</v>
      </c>
      <c r="H645" s="129" t="s">
        <v>14458</v>
      </c>
      <c r="I645" s="129" t="s">
        <v>11586</v>
      </c>
      <c r="J645" s="129" t="s">
        <v>12305</v>
      </c>
      <c r="K645" s="129" t="s">
        <v>5220</v>
      </c>
      <c r="L645" s="131" t="str">
        <f t="shared" si="30"/>
        <v>岡部　元紀 (3)</v>
      </c>
      <c r="M645" s="131" t="str">
        <f t="shared" si="31"/>
        <v>01</v>
      </c>
      <c r="N645" s="131" t="str">
        <f t="shared" si="32"/>
        <v>Motoki OKABE (01)</v>
      </c>
      <c r="O645" s="217" t="s">
        <v>7497</v>
      </c>
      <c r="Y645" s="130"/>
      <c r="Z645" s="130"/>
      <c r="AA645" s="130"/>
      <c r="AB645" s="130"/>
      <c r="AC645" s="142"/>
      <c r="AD645" s="130"/>
      <c r="AE645" s="130"/>
      <c r="AF645" s="130"/>
      <c r="AG645" s="130"/>
      <c r="AH645" s="130"/>
      <c r="AI645" s="130"/>
      <c r="AJ645" s="130"/>
      <c r="AK645" s="130"/>
      <c r="AL645" s="130"/>
      <c r="AM645" s="130"/>
      <c r="AN645" s="130"/>
      <c r="AO645" s="130"/>
      <c r="AP645" s="130"/>
      <c r="AQ645" s="130"/>
      <c r="AR645" s="130"/>
      <c r="AS645" s="130"/>
      <c r="AT645" s="130"/>
      <c r="AU645" s="130"/>
      <c r="AV645" s="130"/>
      <c r="AW645" s="130"/>
      <c r="AX645" s="130"/>
      <c r="AY645" s="130"/>
    </row>
    <row r="646" spans="1:51" x14ac:dyDescent="0.15">
      <c r="A646" s="131">
        <v>661</v>
      </c>
      <c r="B646" s="129" t="s">
        <v>1088</v>
      </c>
      <c r="C646" s="129" t="s">
        <v>1040</v>
      </c>
      <c r="D646" s="129" t="s">
        <v>2398</v>
      </c>
      <c r="E646" s="129" t="s">
        <v>2399</v>
      </c>
      <c r="F646" s="129" t="s">
        <v>2400</v>
      </c>
      <c r="G646" s="131" t="s">
        <v>164</v>
      </c>
      <c r="H646" s="129" t="s">
        <v>11319</v>
      </c>
      <c r="I646" s="129" t="s">
        <v>4834</v>
      </c>
      <c r="J646" s="129" t="s">
        <v>4843</v>
      </c>
      <c r="K646" s="129" t="s">
        <v>5220</v>
      </c>
      <c r="L646" s="131" t="str">
        <f t="shared" si="30"/>
        <v>石田　健人 (3)</v>
      </c>
      <c r="M646" s="131" t="str">
        <f t="shared" si="31"/>
        <v>00</v>
      </c>
      <c r="N646" s="131" t="str">
        <f t="shared" si="32"/>
        <v>Kento ISHIDA (00)</v>
      </c>
      <c r="O646" s="217" t="s">
        <v>7498</v>
      </c>
      <c r="Y646" s="130"/>
      <c r="Z646" s="130"/>
      <c r="AA646" s="130"/>
      <c r="AB646" s="130"/>
      <c r="AC646" s="142"/>
      <c r="AD646" s="244"/>
      <c r="AE646" s="130"/>
      <c r="AF646" s="130"/>
      <c r="AG646" s="130"/>
      <c r="AH646" s="130"/>
      <c r="AI646" s="130"/>
      <c r="AJ646" s="130"/>
      <c r="AK646" s="130"/>
      <c r="AL646" s="130"/>
      <c r="AM646" s="130"/>
      <c r="AN646" s="130"/>
      <c r="AO646" s="130"/>
      <c r="AP646" s="130"/>
      <c r="AQ646" s="130"/>
      <c r="AR646" s="130"/>
      <c r="AS646" s="130"/>
      <c r="AT646" s="130"/>
      <c r="AU646" s="130"/>
      <c r="AV646" s="130"/>
      <c r="AW646" s="130"/>
      <c r="AX646" s="130"/>
      <c r="AY646" s="130"/>
    </row>
    <row r="647" spans="1:51" x14ac:dyDescent="0.15">
      <c r="A647" s="131">
        <v>662</v>
      </c>
      <c r="B647" s="129" t="s">
        <v>1088</v>
      </c>
      <c r="C647" s="129" t="s">
        <v>1040</v>
      </c>
      <c r="D647" s="129" t="s">
        <v>2370</v>
      </c>
      <c r="E647" s="129" t="s">
        <v>2371</v>
      </c>
      <c r="F647" s="129" t="s">
        <v>2372</v>
      </c>
      <c r="G647" s="131" t="s">
        <v>168</v>
      </c>
      <c r="H647" s="129" t="s">
        <v>11319</v>
      </c>
      <c r="I647" s="129" t="s">
        <v>5104</v>
      </c>
      <c r="J647" s="129" t="s">
        <v>12346</v>
      </c>
      <c r="K647" s="129" t="s">
        <v>5220</v>
      </c>
      <c r="L647" s="131" t="str">
        <f t="shared" si="30"/>
        <v>伊藤　仁 (2)</v>
      </c>
      <c r="M647" s="131" t="str">
        <f t="shared" si="31"/>
        <v>01</v>
      </c>
      <c r="N647" s="131" t="str">
        <f t="shared" si="32"/>
        <v>Hiroshi ITO (01)</v>
      </c>
      <c r="O647" s="217" t="s">
        <v>7499</v>
      </c>
      <c r="Y647" s="130"/>
      <c r="Z647" s="130"/>
      <c r="AA647" s="130"/>
      <c r="AB647" s="130"/>
      <c r="AC647" s="142"/>
      <c r="AD647" s="130"/>
      <c r="AE647" s="130"/>
      <c r="AF647" s="130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0"/>
      <c r="AW647" s="130"/>
      <c r="AX647" s="130"/>
      <c r="AY647" s="130"/>
    </row>
    <row r="648" spans="1:51" x14ac:dyDescent="0.15">
      <c r="A648" s="131">
        <v>663</v>
      </c>
      <c r="B648" s="129" t="s">
        <v>1088</v>
      </c>
      <c r="C648" s="129" t="s">
        <v>1040</v>
      </c>
      <c r="D648" s="129" t="s">
        <v>9696</v>
      </c>
      <c r="E648" s="129" t="s">
        <v>2373</v>
      </c>
      <c r="F648" s="129" t="s">
        <v>2374</v>
      </c>
      <c r="G648" s="131" t="s">
        <v>168</v>
      </c>
      <c r="H648" s="129" t="s">
        <v>14447</v>
      </c>
      <c r="I648" s="129" t="s">
        <v>11587</v>
      </c>
      <c r="J648" s="129" t="s">
        <v>12401</v>
      </c>
      <c r="K648" s="129" t="s">
        <v>5220</v>
      </c>
      <c r="L648" s="131" t="str">
        <f t="shared" si="30"/>
        <v>亀田　仁一路 (2)</v>
      </c>
      <c r="M648" s="131" t="str">
        <f t="shared" si="31"/>
        <v>01</v>
      </c>
      <c r="N648" s="131" t="str">
        <f t="shared" si="32"/>
        <v>Jinichiro KAMEDA (01)</v>
      </c>
      <c r="O648" s="217" t="s">
        <v>7500</v>
      </c>
      <c r="Y648" s="130"/>
      <c r="Z648" s="130"/>
      <c r="AA648" s="130"/>
      <c r="AB648" s="130"/>
      <c r="AC648" s="142"/>
      <c r="AD648" s="130"/>
      <c r="AE648" s="130"/>
      <c r="AF648" s="130"/>
      <c r="AG648" s="130"/>
      <c r="AH648" s="130"/>
      <c r="AI648" s="130"/>
      <c r="AJ648" s="130"/>
      <c r="AK648" s="130"/>
      <c r="AL648" s="130"/>
      <c r="AM648" s="130"/>
      <c r="AN648" s="130"/>
      <c r="AO648" s="130"/>
      <c r="AP648" s="130"/>
      <c r="AQ648" s="130"/>
      <c r="AR648" s="130"/>
      <c r="AS648" s="130"/>
      <c r="AT648" s="130"/>
      <c r="AU648" s="130"/>
      <c r="AV648" s="130"/>
      <c r="AW648" s="130"/>
      <c r="AX648" s="130"/>
      <c r="AY648" s="130"/>
    </row>
    <row r="649" spans="1:51" x14ac:dyDescent="0.15">
      <c r="A649" s="131">
        <v>664</v>
      </c>
      <c r="B649" s="129" t="s">
        <v>1088</v>
      </c>
      <c r="C649" s="129" t="s">
        <v>1040</v>
      </c>
      <c r="D649" s="129" t="s">
        <v>2375</v>
      </c>
      <c r="E649" s="129" t="s">
        <v>2376</v>
      </c>
      <c r="F649" s="129" t="s">
        <v>2377</v>
      </c>
      <c r="G649" s="131" t="s">
        <v>168</v>
      </c>
      <c r="H649" s="129" t="s">
        <v>14447</v>
      </c>
      <c r="I649" s="129" t="s">
        <v>4884</v>
      </c>
      <c r="J649" s="129" t="s">
        <v>5032</v>
      </c>
      <c r="K649" s="129" t="s">
        <v>5220</v>
      </c>
      <c r="L649" s="131" t="str">
        <f t="shared" si="30"/>
        <v>増田　潮音 (2)</v>
      </c>
      <c r="M649" s="131" t="str">
        <f t="shared" si="31"/>
        <v>01</v>
      </c>
      <c r="N649" s="131" t="str">
        <f t="shared" si="32"/>
        <v>Shion MASUDA (01)</v>
      </c>
      <c r="O649" s="217" t="s">
        <v>7501</v>
      </c>
      <c r="Y649" s="130"/>
      <c r="Z649" s="130"/>
      <c r="AA649" s="130"/>
      <c r="AB649" s="130"/>
      <c r="AC649" s="142"/>
      <c r="AD649" s="130"/>
      <c r="AE649" s="130"/>
      <c r="AF649" s="130"/>
      <c r="AG649" s="130"/>
      <c r="AH649" s="130"/>
      <c r="AI649" s="130"/>
      <c r="AJ649" s="130"/>
      <c r="AK649" s="130"/>
      <c r="AL649" s="130"/>
      <c r="AM649" s="130"/>
      <c r="AN649" s="130"/>
      <c r="AO649" s="130"/>
      <c r="AP649" s="130"/>
      <c r="AQ649" s="130"/>
      <c r="AR649" s="130"/>
      <c r="AS649" s="130"/>
      <c r="AT649" s="130"/>
      <c r="AU649" s="130"/>
      <c r="AV649" s="130"/>
      <c r="AW649" s="130"/>
      <c r="AX649" s="130"/>
      <c r="AY649" s="130"/>
    </row>
    <row r="650" spans="1:51" x14ac:dyDescent="0.15">
      <c r="A650" s="131">
        <v>665</v>
      </c>
      <c r="B650" s="129" t="s">
        <v>1088</v>
      </c>
      <c r="C650" s="129" t="s">
        <v>1040</v>
      </c>
      <c r="D650" s="129" t="s">
        <v>2378</v>
      </c>
      <c r="E650" s="129" t="s">
        <v>2379</v>
      </c>
      <c r="F650" s="129" t="s">
        <v>2380</v>
      </c>
      <c r="G650" s="131" t="s">
        <v>168</v>
      </c>
      <c r="H650" s="129" t="s">
        <v>11319</v>
      </c>
      <c r="I650" s="129" t="s">
        <v>11588</v>
      </c>
      <c r="J650" s="129" t="s">
        <v>5102</v>
      </c>
      <c r="K650" s="129" t="s">
        <v>5220</v>
      </c>
      <c r="L650" s="131" t="str">
        <f t="shared" si="30"/>
        <v>宮内　和哉 (2)</v>
      </c>
      <c r="M650" s="131" t="str">
        <f t="shared" si="31"/>
        <v>01</v>
      </c>
      <c r="N650" s="131" t="str">
        <f t="shared" si="32"/>
        <v>Kazuya MIYAUCHI (01)</v>
      </c>
      <c r="O650" s="217" t="s">
        <v>7502</v>
      </c>
      <c r="Y650" s="130"/>
      <c r="Z650" s="130"/>
      <c r="AA650" s="130"/>
      <c r="AB650" s="130"/>
      <c r="AC650" s="142"/>
      <c r="AD650" s="130"/>
      <c r="AE650" s="130"/>
      <c r="AF650" s="130"/>
      <c r="AG650" s="130"/>
      <c r="AH650" s="130"/>
      <c r="AI650" s="130"/>
      <c r="AJ650" s="130"/>
      <c r="AK650" s="130"/>
      <c r="AL650" s="130"/>
      <c r="AM650" s="130"/>
      <c r="AN650" s="130"/>
      <c r="AO650" s="130"/>
      <c r="AP650" s="130"/>
      <c r="AQ650" s="130"/>
      <c r="AR650" s="130"/>
      <c r="AS650" s="130"/>
      <c r="AT650" s="130"/>
      <c r="AU650" s="130"/>
      <c r="AV650" s="130"/>
      <c r="AW650" s="130"/>
      <c r="AX650" s="130"/>
      <c r="AY650" s="130"/>
    </row>
    <row r="651" spans="1:51" x14ac:dyDescent="0.15">
      <c r="A651" s="131">
        <v>666</v>
      </c>
      <c r="B651" s="129" t="s">
        <v>1088</v>
      </c>
      <c r="C651" s="129" t="s">
        <v>1040</v>
      </c>
      <c r="D651" s="129" t="s">
        <v>2381</v>
      </c>
      <c r="E651" s="129" t="s">
        <v>2382</v>
      </c>
      <c r="F651" s="129" t="s">
        <v>2383</v>
      </c>
      <c r="G651" s="131" t="s">
        <v>168</v>
      </c>
      <c r="H651" s="129" t="s">
        <v>11319</v>
      </c>
      <c r="I651" s="129" t="s">
        <v>11510</v>
      </c>
      <c r="J651" s="129" t="s">
        <v>5192</v>
      </c>
      <c r="K651" s="129" t="s">
        <v>5220</v>
      </c>
      <c r="L651" s="131" t="str">
        <f t="shared" si="30"/>
        <v>藤井　恒輝 (2)</v>
      </c>
      <c r="M651" s="131" t="str">
        <f t="shared" si="31"/>
        <v>01</v>
      </c>
      <c r="N651" s="131" t="str">
        <f t="shared" si="32"/>
        <v>Koki FUJII (01)</v>
      </c>
      <c r="O651" s="217" t="s">
        <v>7503</v>
      </c>
      <c r="Y651" s="130"/>
      <c r="Z651" s="130"/>
      <c r="AA651" s="130"/>
      <c r="AB651" s="130"/>
      <c r="AC651" s="142"/>
      <c r="AD651" s="130"/>
      <c r="AE651" s="130"/>
      <c r="AF651" s="130"/>
      <c r="AG651" s="130"/>
      <c r="AH651" s="130"/>
      <c r="AI651" s="130"/>
      <c r="AJ651" s="130"/>
      <c r="AK651" s="130"/>
      <c r="AL651" s="130"/>
      <c r="AM651" s="130"/>
      <c r="AN651" s="130"/>
      <c r="AO651" s="130"/>
      <c r="AP651" s="130"/>
      <c r="AQ651" s="130"/>
      <c r="AR651" s="130"/>
      <c r="AS651" s="130"/>
      <c r="AT651" s="130"/>
      <c r="AU651" s="130"/>
      <c r="AV651" s="130"/>
      <c r="AW651" s="130"/>
      <c r="AX651" s="130"/>
      <c r="AY651" s="130"/>
    </row>
    <row r="652" spans="1:51" x14ac:dyDescent="0.15">
      <c r="A652" s="131">
        <v>667</v>
      </c>
      <c r="B652" s="129" t="s">
        <v>1088</v>
      </c>
      <c r="C652" s="129" t="s">
        <v>1040</v>
      </c>
      <c r="D652" s="129" t="s">
        <v>2384</v>
      </c>
      <c r="E652" s="129" t="s">
        <v>2385</v>
      </c>
      <c r="F652" s="129" t="s">
        <v>2386</v>
      </c>
      <c r="G652" s="131" t="s">
        <v>168</v>
      </c>
      <c r="H652" s="129" t="s">
        <v>11319</v>
      </c>
      <c r="I652" s="129" t="s">
        <v>11589</v>
      </c>
      <c r="J652" s="129" t="s">
        <v>12396</v>
      </c>
      <c r="K652" s="129" t="s">
        <v>5220</v>
      </c>
      <c r="L652" s="131" t="str">
        <f t="shared" si="30"/>
        <v>坂東　日向 (2)</v>
      </c>
      <c r="M652" s="131" t="str">
        <f t="shared" si="31"/>
        <v>01</v>
      </c>
      <c r="N652" s="131" t="str">
        <f t="shared" si="32"/>
        <v>Hyuga BANDO (01)</v>
      </c>
      <c r="O652" s="217" t="s">
        <v>7504</v>
      </c>
      <c r="Y652" s="130"/>
      <c r="Z652" s="130"/>
      <c r="AA652" s="130"/>
      <c r="AB652" s="130"/>
      <c r="AC652" s="142"/>
      <c r="AD652" s="130"/>
      <c r="AE652" s="130"/>
      <c r="AF652" s="130"/>
      <c r="AG652" s="130"/>
      <c r="AH652" s="130"/>
      <c r="AI652" s="130"/>
      <c r="AJ652" s="130"/>
      <c r="AK652" s="130"/>
      <c r="AL652" s="130"/>
      <c r="AM652" s="130"/>
      <c r="AN652" s="130"/>
      <c r="AO652" s="130"/>
      <c r="AP652" s="130"/>
      <c r="AQ652" s="130"/>
      <c r="AR652" s="130"/>
      <c r="AS652" s="130"/>
      <c r="AT652" s="130"/>
      <c r="AU652" s="130"/>
      <c r="AV652" s="130"/>
      <c r="AW652" s="130"/>
      <c r="AX652" s="130"/>
      <c r="AY652" s="130"/>
    </row>
    <row r="653" spans="1:51" x14ac:dyDescent="0.15">
      <c r="A653" s="131">
        <v>668</v>
      </c>
      <c r="B653" s="129" t="s">
        <v>1088</v>
      </c>
      <c r="C653" s="129" t="s">
        <v>1040</v>
      </c>
      <c r="D653" s="129" t="s">
        <v>2387</v>
      </c>
      <c r="E653" s="129" t="s">
        <v>2388</v>
      </c>
      <c r="F653" s="129" t="s">
        <v>2247</v>
      </c>
      <c r="G653" s="131" t="s">
        <v>168</v>
      </c>
      <c r="H653" s="129" t="s">
        <v>11319</v>
      </c>
      <c r="I653" s="129" t="s">
        <v>11590</v>
      </c>
      <c r="J653" s="129" t="s">
        <v>12402</v>
      </c>
      <c r="K653" s="129" t="s">
        <v>5220</v>
      </c>
      <c r="L653" s="131" t="str">
        <f t="shared" si="30"/>
        <v>藤戸　涼達 (2)</v>
      </c>
      <c r="M653" s="131" t="str">
        <f t="shared" si="31"/>
        <v>01</v>
      </c>
      <c r="N653" s="131" t="str">
        <f t="shared" si="32"/>
        <v>Ryotatsu FUJITO (01)</v>
      </c>
      <c r="O653" s="217" t="s">
        <v>7505</v>
      </c>
      <c r="Y653" s="130"/>
      <c r="Z653" s="130"/>
      <c r="AA653" s="130"/>
      <c r="AB653" s="130"/>
      <c r="AC653" s="142"/>
      <c r="AD653" s="130"/>
      <c r="AE653" s="130"/>
      <c r="AF653" s="130"/>
      <c r="AG653" s="130"/>
      <c r="AH653" s="130"/>
      <c r="AI653" s="130"/>
      <c r="AJ653" s="130"/>
      <c r="AK653" s="130"/>
      <c r="AL653" s="130"/>
      <c r="AM653" s="130"/>
      <c r="AN653" s="130"/>
      <c r="AO653" s="130"/>
      <c r="AP653" s="130"/>
      <c r="AQ653" s="130"/>
      <c r="AR653" s="130"/>
      <c r="AS653" s="130"/>
      <c r="AT653" s="130"/>
      <c r="AU653" s="130"/>
      <c r="AV653" s="130"/>
      <c r="AW653" s="130"/>
      <c r="AX653" s="130"/>
      <c r="AY653" s="130"/>
    </row>
    <row r="654" spans="1:51" x14ac:dyDescent="0.15">
      <c r="A654" s="131">
        <v>669</v>
      </c>
      <c r="B654" s="129" t="s">
        <v>1088</v>
      </c>
      <c r="C654" s="129" t="s">
        <v>1040</v>
      </c>
      <c r="D654" s="129" t="s">
        <v>2389</v>
      </c>
      <c r="E654" s="129" t="s">
        <v>2390</v>
      </c>
      <c r="F654" s="129" t="s">
        <v>2391</v>
      </c>
      <c r="G654" s="131" t="s">
        <v>168</v>
      </c>
      <c r="H654" s="129" t="s">
        <v>11319</v>
      </c>
      <c r="I654" s="129" t="s">
        <v>11591</v>
      </c>
      <c r="J654" s="129" t="s">
        <v>4885</v>
      </c>
      <c r="K654" s="129" t="s">
        <v>5220</v>
      </c>
      <c r="L654" s="131" t="str">
        <f t="shared" si="30"/>
        <v>寺田　裕真 (2)</v>
      </c>
      <c r="M654" s="131" t="str">
        <f t="shared" si="31"/>
        <v>01</v>
      </c>
      <c r="N654" s="131" t="str">
        <f t="shared" si="32"/>
        <v>Yuma TERADA (01)</v>
      </c>
      <c r="O654" s="217" t="s">
        <v>7506</v>
      </c>
      <c r="Y654" s="130"/>
      <c r="Z654" s="130"/>
      <c r="AA654" s="130"/>
      <c r="AB654" s="130"/>
      <c r="AC654" s="142"/>
      <c r="AD654" s="130"/>
      <c r="AE654" s="130"/>
      <c r="AF654" s="130"/>
      <c r="AG654" s="130"/>
      <c r="AH654" s="130"/>
      <c r="AI654" s="130"/>
      <c r="AJ654" s="130"/>
      <c r="AK654" s="130"/>
      <c r="AL654" s="130"/>
      <c r="AM654" s="130"/>
      <c r="AN654" s="130"/>
      <c r="AO654" s="130"/>
      <c r="AP654" s="130"/>
      <c r="AQ654" s="130"/>
      <c r="AR654" s="130"/>
      <c r="AS654" s="130"/>
      <c r="AT654" s="130"/>
      <c r="AU654" s="130"/>
      <c r="AV654" s="130"/>
      <c r="AW654" s="130"/>
      <c r="AX654" s="130"/>
      <c r="AY654" s="130"/>
    </row>
    <row r="655" spans="1:51" x14ac:dyDescent="0.15">
      <c r="A655" s="131">
        <v>670</v>
      </c>
      <c r="B655" s="129" t="s">
        <v>1088</v>
      </c>
      <c r="C655" s="129" t="s">
        <v>1040</v>
      </c>
      <c r="D655" s="129" t="s">
        <v>2392</v>
      </c>
      <c r="E655" s="129" t="s">
        <v>2393</v>
      </c>
      <c r="F655" s="129" t="s">
        <v>2394</v>
      </c>
      <c r="G655" s="131" t="s">
        <v>168</v>
      </c>
      <c r="H655" s="129" t="s">
        <v>11319</v>
      </c>
      <c r="I655" s="129" t="s">
        <v>5128</v>
      </c>
      <c r="J655" s="129" t="s">
        <v>12326</v>
      </c>
      <c r="K655" s="129" t="s">
        <v>5220</v>
      </c>
      <c r="L655" s="131" t="str">
        <f t="shared" si="30"/>
        <v>大野　佳太朗 (2)</v>
      </c>
      <c r="M655" s="131" t="str">
        <f t="shared" si="31"/>
        <v>02</v>
      </c>
      <c r="N655" s="131" t="str">
        <f t="shared" si="32"/>
        <v>Keitaro ONO (02)</v>
      </c>
      <c r="O655" s="217" t="s">
        <v>7507</v>
      </c>
      <c r="Y655" s="130"/>
      <c r="Z655" s="130"/>
      <c r="AA655" s="130"/>
      <c r="AB655" s="130"/>
      <c r="AC655" s="142"/>
      <c r="AD655" s="130"/>
      <c r="AE655" s="130"/>
      <c r="AF655" s="130"/>
      <c r="AG655" s="130"/>
      <c r="AH655" s="130"/>
      <c r="AI655" s="130"/>
      <c r="AJ655" s="130"/>
      <c r="AK655" s="130"/>
      <c r="AL655" s="130"/>
      <c r="AM655" s="130"/>
      <c r="AN655" s="130"/>
      <c r="AO655" s="130"/>
      <c r="AP655" s="130"/>
      <c r="AQ655" s="130"/>
      <c r="AR655" s="130"/>
      <c r="AS655" s="130"/>
      <c r="AT655" s="130"/>
      <c r="AU655" s="130"/>
      <c r="AV655" s="130"/>
      <c r="AW655" s="130"/>
      <c r="AX655" s="130"/>
      <c r="AY655" s="130"/>
    </row>
    <row r="656" spans="1:51" x14ac:dyDescent="0.15">
      <c r="A656" s="131">
        <v>671</v>
      </c>
      <c r="B656" s="129" t="s">
        <v>1088</v>
      </c>
      <c r="C656" s="129" t="s">
        <v>1040</v>
      </c>
      <c r="D656" s="129" t="s">
        <v>4223</v>
      </c>
      <c r="E656" s="129" t="s">
        <v>4224</v>
      </c>
      <c r="F656" s="129" t="s">
        <v>4225</v>
      </c>
      <c r="G656" s="131" t="s">
        <v>168</v>
      </c>
      <c r="H656" s="129" t="s">
        <v>14458</v>
      </c>
      <c r="I656" s="129" t="s">
        <v>4896</v>
      </c>
      <c r="J656" s="129" t="s">
        <v>4843</v>
      </c>
      <c r="K656" s="129" t="s">
        <v>5220</v>
      </c>
      <c r="L656" s="131" t="str">
        <f t="shared" si="30"/>
        <v>福原　健斗 (2)</v>
      </c>
      <c r="M656" s="131" t="str">
        <f t="shared" si="31"/>
        <v>02</v>
      </c>
      <c r="N656" s="131" t="str">
        <f t="shared" si="32"/>
        <v>Kento FUKUHARA (02)</v>
      </c>
      <c r="O656" s="217" t="s">
        <v>7508</v>
      </c>
      <c r="Y656" s="130"/>
      <c r="Z656" s="130"/>
      <c r="AA656" s="130"/>
      <c r="AB656" s="130"/>
      <c r="AC656" s="142"/>
      <c r="AD656" s="130"/>
      <c r="AE656" s="130"/>
      <c r="AF656" s="130"/>
      <c r="AG656" s="130"/>
      <c r="AH656" s="130"/>
      <c r="AI656" s="130"/>
      <c r="AJ656" s="130"/>
      <c r="AK656" s="130"/>
      <c r="AL656" s="130"/>
      <c r="AM656" s="130"/>
      <c r="AN656" s="130"/>
      <c r="AO656" s="130"/>
      <c r="AP656" s="130"/>
      <c r="AQ656" s="130"/>
      <c r="AR656" s="130"/>
      <c r="AS656" s="130"/>
      <c r="AT656" s="130"/>
      <c r="AU656" s="130"/>
      <c r="AV656" s="130"/>
      <c r="AW656" s="130"/>
      <c r="AX656" s="130"/>
      <c r="AY656" s="130"/>
    </row>
    <row r="657" spans="1:51" x14ac:dyDescent="0.15">
      <c r="A657" s="131">
        <v>672</v>
      </c>
      <c r="B657" s="129" t="s">
        <v>1088</v>
      </c>
      <c r="C657" s="129" t="s">
        <v>1040</v>
      </c>
      <c r="D657" s="129" t="s">
        <v>4226</v>
      </c>
      <c r="E657" s="129" t="s">
        <v>4227</v>
      </c>
      <c r="F657" s="129" t="s">
        <v>4228</v>
      </c>
      <c r="G657" s="131" t="s">
        <v>168</v>
      </c>
      <c r="H657" s="129" t="s">
        <v>11319</v>
      </c>
      <c r="I657" s="129" t="s">
        <v>4897</v>
      </c>
      <c r="J657" s="129" t="s">
        <v>4898</v>
      </c>
      <c r="K657" s="129" t="s">
        <v>5220</v>
      </c>
      <c r="L657" s="131" t="str">
        <f t="shared" si="30"/>
        <v>富岡　紋人 (2)</v>
      </c>
      <c r="M657" s="131" t="str">
        <f t="shared" si="31"/>
        <v>01</v>
      </c>
      <c r="N657" s="131" t="str">
        <f t="shared" si="32"/>
        <v>Ayato TOMIOKA (01)</v>
      </c>
      <c r="O657" s="217" t="s">
        <v>7509</v>
      </c>
      <c r="Y657" s="130"/>
      <c r="Z657" s="130"/>
      <c r="AA657" s="130"/>
      <c r="AB657" s="130"/>
      <c r="AC657" s="142"/>
      <c r="AD657" s="130"/>
      <c r="AE657" s="130"/>
      <c r="AF657" s="130"/>
      <c r="AG657" s="130"/>
      <c r="AH657" s="130"/>
      <c r="AI657" s="130"/>
      <c r="AJ657" s="130"/>
      <c r="AK657" s="130"/>
      <c r="AL657" s="130"/>
      <c r="AM657" s="130"/>
      <c r="AN657" s="130"/>
      <c r="AO657" s="130"/>
      <c r="AP657" s="130"/>
      <c r="AQ657" s="130"/>
      <c r="AR657" s="130"/>
      <c r="AS657" s="130"/>
      <c r="AT657" s="130"/>
      <c r="AU657" s="130"/>
      <c r="AV657" s="130"/>
      <c r="AW657" s="130"/>
      <c r="AX657" s="130"/>
      <c r="AY657" s="130"/>
    </row>
    <row r="658" spans="1:51" x14ac:dyDescent="0.15">
      <c r="A658" s="131">
        <v>673</v>
      </c>
      <c r="B658" s="129" t="s">
        <v>1088</v>
      </c>
      <c r="C658" s="129" t="s">
        <v>1040</v>
      </c>
      <c r="D658" s="129" t="s">
        <v>4229</v>
      </c>
      <c r="E658" s="129" t="s">
        <v>4230</v>
      </c>
      <c r="F658" s="129" t="s">
        <v>4231</v>
      </c>
      <c r="G658" s="131" t="s">
        <v>168</v>
      </c>
      <c r="H658" s="129" t="s">
        <v>11319</v>
      </c>
      <c r="I658" s="129" t="s">
        <v>4899</v>
      </c>
      <c r="J658" s="129" t="s">
        <v>4900</v>
      </c>
      <c r="K658" s="129" t="s">
        <v>5220</v>
      </c>
      <c r="L658" s="131" t="str">
        <f t="shared" si="30"/>
        <v>石丸　尚弥 (2)</v>
      </c>
      <c r="M658" s="131" t="str">
        <f t="shared" si="31"/>
        <v>01</v>
      </c>
      <c r="N658" s="131" t="str">
        <f t="shared" si="32"/>
        <v>Naoya ISHIMARU (01)</v>
      </c>
      <c r="O658" s="217" t="s">
        <v>7510</v>
      </c>
      <c r="Y658" s="130"/>
      <c r="Z658" s="130"/>
      <c r="AA658" s="130"/>
      <c r="AB658" s="130"/>
      <c r="AC658" s="142"/>
      <c r="AD658" s="130"/>
      <c r="AE658" s="130"/>
      <c r="AF658" s="130"/>
      <c r="AG658" s="130"/>
      <c r="AH658" s="130"/>
      <c r="AI658" s="130"/>
      <c r="AJ658" s="130"/>
      <c r="AK658" s="130"/>
      <c r="AL658" s="130"/>
      <c r="AM658" s="130"/>
      <c r="AN658" s="130"/>
      <c r="AO658" s="130"/>
      <c r="AP658" s="130"/>
      <c r="AQ658" s="130"/>
      <c r="AR658" s="130"/>
      <c r="AS658" s="130"/>
      <c r="AT658" s="130"/>
      <c r="AU658" s="130"/>
      <c r="AV658" s="130"/>
      <c r="AW658" s="130"/>
      <c r="AX658" s="130"/>
      <c r="AY658" s="130"/>
    </row>
    <row r="659" spans="1:51" x14ac:dyDescent="0.15">
      <c r="A659" s="131">
        <v>674</v>
      </c>
      <c r="B659" s="129" t="s">
        <v>1088</v>
      </c>
      <c r="C659" s="129" t="s">
        <v>1040</v>
      </c>
      <c r="D659" s="129" t="s">
        <v>9697</v>
      </c>
      <c r="E659" s="129" t="s">
        <v>4409</v>
      </c>
      <c r="F659" s="129" t="s">
        <v>4410</v>
      </c>
      <c r="G659" s="131" t="s">
        <v>168</v>
      </c>
      <c r="H659" s="129" t="s">
        <v>14454</v>
      </c>
      <c r="I659" s="129" t="s">
        <v>5006</v>
      </c>
      <c r="J659" s="129" t="s">
        <v>5007</v>
      </c>
      <c r="K659" s="129" t="s">
        <v>5220</v>
      </c>
      <c r="L659" s="131" t="str">
        <f t="shared" si="30"/>
        <v>栗原　拓海 (2)</v>
      </c>
      <c r="M659" s="131" t="str">
        <f t="shared" si="31"/>
        <v>01</v>
      </c>
      <c r="N659" s="131" t="str">
        <f t="shared" si="32"/>
        <v>Takumi KURIHARA (01)</v>
      </c>
      <c r="O659" s="217" t="s">
        <v>7511</v>
      </c>
      <c r="Y659" s="130"/>
      <c r="Z659" s="130"/>
      <c r="AA659" s="130"/>
      <c r="AB659" s="130"/>
      <c r="AC659" s="142"/>
      <c r="AD659" s="130"/>
      <c r="AE659" s="130"/>
      <c r="AF659" s="130"/>
      <c r="AG659" s="130"/>
      <c r="AH659" s="130"/>
      <c r="AI659" s="130"/>
      <c r="AJ659" s="130"/>
      <c r="AK659" s="130"/>
      <c r="AL659" s="130"/>
      <c r="AM659" s="130"/>
      <c r="AN659" s="130"/>
      <c r="AO659" s="130"/>
      <c r="AP659" s="130"/>
      <c r="AQ659" s="130"/>
      <c r="AR659" s="130"/>
      <c r="AS659" s="130"/>
      <c r="AT659" s="130"/>
      <c r="AU659" s="130"/>
      <c r="AV659" s="130"/>
      <c r="AW659" s="130"/>
      <c r="AX659" s="130"/>
      <c r="AY659" s="130"/>
    </row>
    <row r="660" spans="1:51" x14ac:dyDescent="0.15">
      <c r="A660" s="131">
        <v>675</v>
      </c>
      <c r="B660" s="129" t="s">
        <v>1088</v>
      </c>
      <c r="C660" s="129" t="s">
        <v>1040</v>
      </c>
      <c r="D660" s="129" t="s">
        <v>4411</v>
      </c>
      <c r="E660" s="129" t="s">
        <v>4412</v>
      </c>
      <c r="F660" s="129" t="s">
        <v>4413</v>
      </c>
      <c r="G660" s="131" t="s">
        <v>168</v>
      </c>
      <c r="H660" s="129" t="s">
        <v>14454</v>
      </c>
      <c r="I660" s="129" t="s">
        <v>5008</v>
      </c>
      <c r="J660" s="129" t="s">
        <v>5009</v>
      </c>
      <c r="K660" s="129" t="s">
        <v>5220</v>
      </c>
      <c r="L660" s="131" t="str">
        <f t="shared" si="30"/>
        <v>和田　一真 (2)</v>
      </c>
      <c r="M660" s="131" t="str">
        <f t="shared" si="31"/>
        <v>01</v>
      </c>
      <c r="N660" s="131" t="str">
        <f t="shared" si="32"/>
        <v>Kazuma WADA  (01)</v>
      </c>
      <c r="O660" s="217" t="s">
        <v>7512</v>
      </c>
      <c r="Y660" s="130"/>
      <c r="Z660" s="130"/>
      <c r="AA660" s="130"/>
      <c r="AB660" s="130"/>
      <c r="AC660" s="142"/>
      <c r="AD660" s="130"/>
      <c r="AE660" s="130"/>
      <c r="AF660" s="130"/>
      <c r="AG660" s="130"/>
      <c r="AH660" s="130"/>
      <c r="AI660" s="130"/>
      <c r="AJ660" s="130"/>
      <c r="AK660" s="130"/>
      <c r="AL660" s="130"/>
      <c r="AM660" s="130"/>
      <c r="AN660" s="130"/>
      <c r="AO660" s="130"/>
      <c r="AP660" s="130"/>
      <c r="AQ660" s="130"/>
      <c r="AR660" s="130"/>
      <c r="AS660" s="130"/>
      <c r="AT660" s="130"/>
      <c r="AU660" s="130"/>
      <c r="AV660" s="130"/>
      <c r="AW660" s="130"/>
      <c r="AX660" s="130"/>
      <c r="AY660" s="130"/>
    </row>
    <row r="661" spans="1:51" x14ac:dyDescent="0.15">
      <c r="A661" s="131">
        <v>676</v>
      </c>
      <c r="B661" s="129" t="s">
        <v>1088</v>
      </c>
      <c r="C661" s="129" t="s">
        <v>1040</v>
      </c>
      <c r="D661" s="129" t="s">
        <v>4414</v>
      </c>
      <c r="E661" s="129" t="s">
        <v>4415</v>
      </c>
      <c r="F661" s="129" t="s">
        <v>2845</v>
      </c>
      <c r="G661" s="131" t="s">
        <v>168</v>
      </c>
      <c r="H661" s="129" t="s">
        <v>11319</v>
      </c>
      <c r="I661" s="129" t="s">
        <v>5010</v>
      </c>
      <c r="J661" s="129" t="s">
        <v>12355</v>
      </c>
      <c r="K661" s="129" t="s">
        <v>5220</v>
      </c>
      <c r="L661" s="131" t="str">
        <f t="shared" si="30"/>
        <v>北　凌伎 (2)</v>
      </c>
      <c r="M661" s="131" t="str">
        <f t="shared" si="31"/>
        <v>01</v>
      </c>
      <c r="N661" s="131" t="str">
        <f t="shared" si="32"/>
        <v>Ryoki KITA (01)</v>
      </c>
      <c r="O661" s="217" t="s">
        <v>7513</v>
      </c>
      <c r="Y661" s="130"/>
      <c r="Z661" s="130"/>
      <c r="AA661" s="130"/>
      <c r="AB661" s="130"/>
      <c r="AC661" s="142"/>
      <c r="AD661" s="130"/>
      <c r="AE661" s="130"/>
      <c r="AF661" s="130"/>
      <c r="AG661" s="130"/>
      <c r="AH661" s="130"/>
      <c r="AI661" s="130"/>
      <c r="AJ661" s="130"/>
      <c r="AK661" s="130"/>
      <c r="AL661" s="130"/>
      <c r="AM661" s="130"/>
      <c r="AN661" s="130"/>
      <c r="AO661" s="130"/>
      <c r="AP661" s="130"/>
      <c r="AQ661" s="130"/>
      <c r="AR661" s="130"/>
      <c r="AS661" s="130"/>
      <c r="AT661" s="130"/>
      <c r="AU661" s="130"/>
      <c r="AV661" s="130"/>
      <c r="AW661" s="130"/>
      <c r="AX661" s="130"/>
      <c r="AY661" s="130"/>
    </row>
    <row r="662" spans="1:51" x14ac:dyDescent="0.15">
      <c r="A662" s="131">
        <v>677</v>
      </c>
      <c r="B662" s="129" t="s">
        <v>1088</v>
      </c>
      <c r="C662" s="129" t="s">
        <v>1040</v>
      </c>
      <c r="D662" s="129" t="s">
        <v>4416</v>
      </c>
      <c r="E662" s="129" t="s">
        <v>4417</v>
      </c>
      <c r="F662" s="129" t="s">
        <v>4418</v>
      </c>
      <c r="G662" s="131" t="s">
        <v>168</v>
      </c>
      <c r="H662" s="129" t="s">
        <v>11319</v>
      </c>
      <c r="I662" s="129" t="s">
        <v>5011</v>
      </c>
      <c r="J662" s="129" t="s">
        <v>5012</v>
      </c>
      <c r="K662" s="129" t="s">
        <v>5220</v>
      </c>
      <c r="L662" s="131" t="str">
        <f t="shared" si="30"/>
        <v>櫻井　健太 (2)</v>
      </c>
      <c r="M662" s="131" t="str">
        <f t="shared" si="31"/>
        <v>02</v>
      </c>
      <c r="N662" s="131" t="str">
        <f t="shared" si="32"/>
        <v>Kenta SAKURAI (02)</v>
      </c>
      <c r="O662" s="217" t="s">
        <v>7514</v>
      </c>
      <c r="Y662" s="130"/>
      <c r="Z662" s="130"/>
      <c r="AA662" s="130"/>
      <c r="AB662" s="130"/>
      <c r="AC662" s="142"/>
      <c r="AD662" s="130"/>
      <c r="AE662" s="130"/>
      <c r="AF662" s="130"/>
      <c r="AG662" s="130"/>
      <c r="AH662" s="130"/>
      <c r="AI662" s="130"/>
      <c r="AJ662" s="130"/>
      <c r="AK662" s="130"/>
      <c r="AL662" s="130"/>
      <c r="AM662" s="130"/>
      <c r="AN662" s="130"/>
      <c r="AO662" s="130"/>
      <c r="AP662" s="130"/>
      <c r="AQ662" s="130"/>
      <c r="AR662" s="130"/>
      <c r="AS662" s="130"/>
      <c r="AT662" s="130"/>
      <c r="AU662" s="130"/>
      <c r="AV662" s="130"/>
      <c r="AW662" s="130"/>
      <c r="AX662" s="130"/>
      <c r="AY662" s="130"/>
    </row>
    <row r="663" spans="1:51" x14ac:dyDescent="0.15">
      <c r="A663" s="131">
        <v>678</v>
      </c>
      <c r="B663" s="129" t="s">
        <v>1088</v>
      </c>
      <c r="C663" s="129" t="s">
        <v>1040</v>
      </c>
      <c r="D663" s="129" t="s">
        <v>4419</v>
      </c>
      <c r="E663" s="129" t="s">
        <v>4420</v>
      </c>
      <c r="F663" s="129" t="s">
        <v>4421</v>
      </c>
      <c r="G663" s="131" t="s">
        <v>168</v>
      </c>
      <c r="H663" s="129" t="s">
        <v>11319</v>
      </c>
      <c r="I663" s="129" t="s">
        <v>5013</v>
      </c>
      <c r="J663" s="129" t="s">
        <v>5014</v>
      </c>
      <c r="K663" s="129" t="s">
        <v>5220</v>
      </c>
      <c r="L663" s="131" t="str">
        <f t="shared" si="30"/>
        <v>首藤　柊 (2)</v>
      </c>
      <c r="M663" s="131" t="str">
        <f t="shared" si="31"/>
        <v>01</v>
      </c>
      <c r="N663" s="131" t="str">
        <f t="shared" si="32"/>
        <v>Hiiragi SHUTO (01)</v>
      </c>
      <c r="O663" s="217" t="s">
        <v>7515</v>
      </c>
      <c r="Y663" s="130"/>
      <c r="Z663" s="130"/>
      <c r="AA663" s="130"/>
      <c r="AB663" s="130"/>
      <c r="AC663" s="142"/>
      <c r="AD663" s="130"/>
      <c r="AE663" s="130"/>
      <c r="AF663" s="130"/>
      <c r="AG663" s="130"/>
      <c r="AH663" s="130"/>
      <c r="AI663" s="130"/>
      <c r="AJ663" s="130"/>
      <c r="AK663" s="130"/>
      <c r="AL663" s="130"/>
      <c r="AM663" s="130"/>
      <c r="AN663" s="130"/>
      <c r="AO663" s="130"/>
      <c r="AP663" s="130"/>
      <c r="AQ663" s="130"/>
      <c r="AR663" s="130"/>
      <c r="AS663" s="130"/>
      <c r="AT663" s="130"/>
      <c r="AU663" s="130"/>
      <c r="AV663" s="130"/>
      <c r="AW663" s="130"/>
      <c r="AX663" s="130"/>
      <c r="AY663" s="130"/>
    </row>
    <row r="664" spans="1:51" x14ac:dyDescent="0.15">
      <c r="A664" s="131">
        <v>679</v>
      </c>
      <c r="B664" s="129" t="s">
        <v>1088</v>
      </c>
      <c r="C664" s="129" t="s">
        <v>1040</v>
      </c>
      <c r="D664" s="129" t="s">
        <v>4422</v>
      </c>
      <c r="E664" s="129" t="s">
        <v>4423</v>
      </c>
      <c r="F664" s="129" t="s">
        <v>4204</v>
      </c>
      <c r="G664" s="131" t="s">
        <v>168</v>
      </c>
      <c r="H664" s="129" t="s">
        <v>14468</v>
      </c>
      <c r="I664" s="129" t="s">
        <v>4869</v>
      </c>
      <c r="J664" s="129" t="s">
        <v>5088</v>
      </c>
      <c r="K664" s="129" t="s">
        <v>5220</v>
      </c>
      <c r="L664" s="131" t="str">
        <f t="shared" si="30"/>
        <v>田辺　恒大 (2)</v>
      </c>
      <c r="M664" s="131" t="str">
        <f t="shared" si="31"/>
        <v>01</v>
      </c>
      <c r="N664" s="131" t="str">
        <f t="shared" si="32"/>
        <v>Kodai TANABE (01)</v>
      </c>
      <c r="O664" s="217" t="s">
        <v>7516</v>
      </c>
      <c r="Y664" s="130"/>
      <c r="Z664" s="130"/>
      <c r="AA664" s="130"/>
      <c r="AB664" s="130"/>
      <c r="AC664" s="142"/>
      <c r="AD664" s="130"/>
      <c r="AE664" s="130"/>
      <c r="AF664" s="130"/>
      <c r="AG664" s="130"/>
      <c r="AH664" s="130"/>
      <c r="AI664" s="130"/>
      <c r="AJ664" s="130"/>
      <c r="AK664" s="130"/>
      <c r="AL664" s="130"/>
      <c r="AM664" s="130"/>
      <c r="AN664" s="130"/>
      <c r="AO664" s="130"/>
      <c r="AP664" s="130"/>
      <c r="AQ664" s="130"/>
      <c r="AR664" s="130"/>
      <c r="AS664" s="130"/>
      <c r="AT664" s="130"/>
      <c r="AU664" s="130"/>
      <c r="AV664" s="130"/>
      <c r="AW664" s="130"/>
      <c r="AX664" s="130"/>
      <c r="AY664" s="130"/>
    </row>
    <row r="665" spans="1:51" x14ac:dyDescent="0.15">
      <c r="A665" s="131">
        <v>680</v>
      </c>
      <c r="B665" s="129" t="s">
        <v>1088</v>
      </c>
      <c r="C665" s="129" t="s">
        <v>1040</v>
      </c>
      <c r="D665" s="129" t="s">
        <v>4424</v>
      </c>
      <c r="E665" s="129" t="s">
        <v>4425</v>
      </c>
      <c r="F665" s="129" t="s">
        <v>4426</v>
      </c>
      <c r="G665" s="131" t="s">
        <v>168</v>
      </c>
      <c r="H665" s="129" t="s">
        <v>11319</v>
      </c>
      <c r="I665" s="129" t="s">
        <v>5015</v>
      </c>
      <c r="J665" s="129" t="s">
        <v>4812</v>
      </c>
      <c r="K665" s="129" t="s">
        <v>5220</v>
      </c>
      <c r="L665" s="131" t="str">
        <f t="shared" si="30"/>
        <v>久富　亮 (2)</v>
      </c>
      <c r="M665" s="131" t="str">
        <f t="shared" si="31"/>
        <v>02</v>
      </c>
      <c r="N665" s="131" t="str">
        <f t="shared" si="32"/>
        <v>Ryo HISATOMI (02)</v>
      </c>
      <c r="O665" s="217" t="s">
        <v>7517</v>
      </c>
      <c r="Y665" s="130"/>
      <c r="Z665" s="130"/>
      <c r="AA665" s="130"/>
      <c r="AB665" s="130"/>
      <c r="AC665" s="142"/>
      <c r="AD665" s="130"/>
      <c r="AE665" s="130"/>
      <c r="AF665" s="130"/>
      <c r="AG665" s="130"/>
      <c r="AH665" s="130"/>
      <c r="AI665" s="130"/>
      <c r="AJ665" s="130"/>
      <c r="AK665" s="130"/>
      <c r="AL665" s="130"/>
      <c r="AM665" s="130"/>
      <c r="AN665" s="130"/>
      <c r="AO665" s="130"/>
      <c r="AP665" s="130"/>
      <c r="AQ665" s="130"/>
      <c r="AR665" s="130"/>
      <c r="AS665" s="130"/>
      <c r="AT665" s="130"/>
      <c r="AU665" s="130"/>
      <c r="AV665" s="130"/>
      <c r="AW665" s="130"/>
      <c r="AX665" s="130"/>
      <c r="AY665" s="130"/>
    </row>
    <row r="666" spans="1:51" x14ac:dyDescent="0.15">
      <c r="A666" s="131">
        <v>681</v>
      </c>
      <c r="B666" s="129" t="s">
        <v>1088</v>
      </c>
      <c r="C666" s="129" t="s">
        <v>1040</v>
      </c>
      <c r="D666" s="129" t="s">
        <v>9698</v>
      </c>
      <c r="E666" s="129" t="s">
        <v>4592</v>
      </c>
      <c r="F666" s="129" t="s">
        <v>1318</v>
      </c>
      <c r="G666" s="131" t="s">
        <v>168</v>
      </c>
      <c r="H666" s="129" t="s">
        <v>11319</v>
      </c>
      <c r="I666" s="129" t="s">
        <v>5110</v>
      </c>
      <c r="J666" s="129" t="s">
        <v>4965</v>
      </c>
      <c r="K666" s="129" t="s">
        <v>5220</v>
      </c>
      <c r="L666" s="131" t="str">
        <f t="shared" si="30"/>
        <v>森　亮太朗 (2)</v>
      </c>
      <c r="M666" s="131" t="str">
        <f t="shared" si="31"/>
        <v>01</v>
      </c>
      <c r="N666" s="131" t="str">
        <f t="shared" si="32"/>
        <v>Ryotaro MORI (01)</v>
      </c>
      <c r="O666" s="217" t="s">
        <v>7518</v>
      </c>
      <c r="Y666" s="130"/>
      <c r="Z666" s="130"/>
      <c r="AA666" s="130"/>
      <c r="AB666" s="130"/>
      <c r="AC666" s="142"/>
      <c r="AD666" s="130"/>
      <c r="AE666" s="130"/>
      <c r="AF666" s="130"/>
      <c r="AG666" s="130"/>
      <c r="AH666" s="130"/>
      <c r="AI666" s="130"/>
      <c r="AJ666" s="130"/>
      <c r="AK666" s="130"/>
      <c r="AL666" s="130"/>
      <c r="AM666" s="130"/>
      <c r="AN666" s="130"/>
      <c r="AO666" s="130"/>
      <c r="AP666" s="130"/>
      <c r="AQ666" s="130"/>
      <c r="AR666" s="130"/>
      <c r="AS666" s="130"/>
      <c r="AT666" s="130"/>
      <c r="AU666" s="130"/>
      <c r="AV666" s="130"/>
      <c r="AW666" s="130"/>
      <c r="AX666" s="130"/>
      <c r="AY666" s="130"/>
    </row>
    <row r="667" spans="1:51" x14ac:dyDescent="0.15">
      <c r="A667" s="131">
        <v>682</v>
      </c>
      <c r="B667" s="129" t="s">
        <v>1088</v>
      </c>
      <c r="C667" s="129" t="s">
        <v>1040</v>
      </c>
      <c r="D667" s="129" t="s">
        <v>4593</v>
      </c>
      <c r="E667" s="129" t="s">
        <v>4594</v>
      </c>
      <c r="F667" s="129" t="s">
        <v>4595</v>
      </c>
      <c r="G667" s="131" t="s">
        <v>168</v>
      </c>
      <c r="H667" s="129" t="s">
        <v>11319</v>
      </c>
      <c r="I667" s="129" t="s">
        <v>5111</v>
      </c>
      <c r="J667" s="129" t="s">
        <v>4893</v>
      </c>
      <c r="K667" s="129" t="s">
        <v>5220</v>
      </c>
      <c r="L667" s="131" t="str">
        <f t="shared" si="30"/>
        <v>飯村　太一 (2)</v>
      </c>
      <c r="M667" s="131" t="str">
        <f t="shared" si="31"/>
        <v>01</v>
      </c>
      <c r="N667" s="131" t="str">
        <f t="shared" si="32"/>
        <v>Taichi IIMURA (01)</v>
      </c>
      <c r="O667" s="217" t="s">
        <v>7519</v>
      </c>
      <c r="Y667" s="130"/>
      <c r="Z667" s="130"/>
      <c r="AA667" s="130"/>
      <c r="AB667" s="130"/>
      <c r="AC667" s="142"/>
      <c r="AD667" s="130"/>
      <c r="AE667" s="130"/>
      <c r="AF667" s="130"/>
      <c r="AG667" s="130"/>
      <c r="AH667" s="130"/>
      <c r="AI667" s="130"/>
      <c r="AJ667" s="130"/>
      <c r="AK667" s="130"/>
      <c r="AL667" s="130"/>
      <c r="AM667" s="130"/>
      <c r="AN667" s="130"/>
      <c r="AO667" s="130"/>
      <c r="AP667" s="130"/>
      <c r="AQ667" s="130"/>
      <c r="AR667" s="130"/>
      <c r="AS667" s="130"/>
      <c r="AT667" s="130"/>
      <c r="AU667" s="130"/>
      <c r="AV667" s="130"/>
      <c r="AW667" s="130"/>
      <c r="AX667" s="130"/>
      <c r="AY667" s="130"/>
    </row>
    <row r="668" spans="1:51" x14ac:dyDescent="0.15">
      <c r="A668" s="131">
        <v>683</v>
      </c>
      <c r="B668" s="129" t="s">
        <v>1088</v>
      </c>
      <c r="C668" s="129" t="s">
        <v>1040</v>
      </c>
      <c r="D668" s="129" t="s">
        <v>4596</v>
      </c>
      <c r="E668" s="129" t="s">
        <v>4597</v>
      </c>
      <c r="F668" s="129" t="s">
        <v>4598</v>
      </c>
      <c r="G668" s="131" t="s">
        <v>168</v>
      </c>
      <c r="H668" s="129" t="s">
        <v>14460</v>
      </c>
      <c r="I668" s="129" t="s">
        <v>11592</v>
      </c>
      <c r="J668" s="129" t="s">
        <v>5112</v>
      </c>
      <c r="K668" s="129" t="s">
        <v>5220</v>
      </c>
      <c r="L668" s="131" t="str">
        <f t="shared" si="30"/>
        <v>石井　滉人 (2)</v>
      </c>
      <c r="M668" s="131" t="str">
        <f t="shared" si="31"/>
        <v>01</v>
      </c>
      <c r="N668" s="131" t="str">
        <f t="shared" si="32"/>
        <v>Hiroto ISHI (01)</v>
      </c>
      <c r="O668" s="217" t="s">
        <v>7520</v>
      </c>
      <c r="Y668" s="130"/>
      <c r="Z668" s="130"/>
      <c r="AA668" s="130"/>
      <c r="AB668" s="130"/>
      <c r="AC668" s="142"/>
      <c r="AD668" s="130"/>
      <c r="AE668" s="130"/>
      <c r="AF668" s="130"/>
      <c r="AG668" s="130"/>
      <c r="AH668" s="130"/>
      <c r="AI668" s="130"/>
      <c r="AJ668" s="130"/>
      <c r="AK668" s="130"/>
      <c r="AL668" s="130"/>
      <c r="AM668" s="130"/>
      <c r="AN668" s="130"/>
      <c r="AO668" s="130"/>
      <c r="AP668" s="130"/>
      <c r="AQ668" s="130"/>
      <c r="AR668" s="130"/>
      <c r="AS668" s="130"/>
      <c r="AT668" s="130"/>
      <c r="AU668" s="130"/>
      <c r="AV668" s="130"/>
      <c r="AW668" s="130"/>
      <c r="AX668" s="130"/>
      <c r="AY668" s="130"/>
    </row>
    <row r="669" spans="1:51" x14ac:dyDescent="0.15">
      <c r="A669" s="131">
        <v>684</v>
      </c>
      <c r="B669" s="129" t="s">
        <v>1088</v>
      </c>
      <c r="C669" s="129" t="s">
        <v>1040</v>
      </c>
      <c r="D669" s="129" t="s">
        <v>4684</v>
      </c>
      <c r="E669" s="129" t="s">
        <v>4685</v>
      </c>
      <c r="F669" s="129" t="s">
        <v>4686</v>
      </c>
      <c r="G669" s="131" t="s">
        <v>168</v>
      </c>
      <c r="H669" s="129" t="s">
        <v>14466</v>
      </c>
      <c r="I669" s="129" t="s">
        <v>5168</v>
      </c>
      <c r="J669" s="129" t="s">
        <v>4918</v>
      </c>
      <c r="K669" s="129" t="s">
        <v>5220</v>
      </c>
      <c r="L669" s="131" t="str">
        <f t="shared" si="30"/>
        <v>濱　宏太 (2)</v>
      </c>
      <c r="M669" s="131" t="str">
        <f t="shared" si="31"/>
        <v>99</v>
      </c>
      <c r="N669" s="131" t="str">
        <f t="shared" si="32"/>
        <v>Kota HAMA (99)</v>
      </c>
      <c r="O669" s="217" t="s">
        <v>7521</v>
      </c>
      <c r="Y669" s="130"/>
      <c r="Z669" s="130"/>
      <c r="AA669" s="130"/>
      <c r="AB669" s="130"/>
      <c r="AC669" s="142"/>
      <c r="AD669" s="130"/>
      <c r="AE669" s="130"/>
      <c r="AF669" s="130"/>
      <c r="AG669" s="130"/>
      <c r="AH669" s="130"/>
      <c r="AI669" s="130"/>
      <c r="AJ669" s="130"/>
      <c r="AK669" s="130"/>
      <c r="AL669" s="130"/>
      <c r="AM669" s="130"/>
      <c r="AN669" s="130"/>
      <c r="AO669" s="130"/>
      <c r="AP669" s="130"/>
      <c r="AQ669" s="130"/>
      <c r="AR669" s="130"/>
      <c r="AS669" s="130"/>
      <c r="AT669" s="130"/>
      <c r="AU669" s="130"/>
      <c r="AV669" s="130"/>
      <c r="AW669" s="130"/>
      <c r="AX669" s="130"/>
      <c r="AY669" s="130"/>
    </row>
    <row r="670" spans="1:51" x14ac:dyDescent="0.15">
      <c r="A670" s="131">
        <v>685</v>
      </c>
      <c r="B670" s="129" t="s">
        <v>1088</v>
      </c>
      <c r="C670" s="129" t="s">
        <v>1040</v>
      </c>
      <c r="D670" s="129" t="s">
        <v>4687</v>
      </c>
      <c r="E670" s="129" t="s">
        <v>4688</v>
      </c>
      <c r="F670" s="129" t="s">
        <v>4689</v>
      </c>
      <c r="G670" s="131" t="s">
        <v>168</v>
      </c>
      <c r="H670" s="129" t="s">
        <v>14447</v>
      </c>
      <c r="I670" s="129" t="s">
        <v>5169</v>
      </c>
      <c r="J670" s="129" t="s">
        <v>4870</v>
      </c>
      <c r="K670" s="129" t="s">
        <v>5220</v>
      </c>
      <c r="L670" s="131" t="str">
        <f t="shared" si="30"/>
        <v>平本　祐大 (2)</v>
      </c>
      <c r="M670" s="131" t="str">
        <f t="shared" si="31"/>
        <v>01</v>
      </c>
      <c r="N670" s="131" t="str">
        <f t="shared" si="32"/>
        <v>Yudai HIRAMOTO (01)</v>
      </c>
      <c r="O670" s="217" t="s">
        <v>7522</v>
      </c>
      <c r="Y670" s="130"/>
      <c r="Z670" s="130"/>
      <c r="AA670" s="130"/>
      <c r="AB670" s="130"/>
      <c r="AC670" s="142"/>
      <c r="AD670" s="130"/>
      <c r="AE670" s="130"/>
      <c r="AF670" s="130"/>
      <c r="AG670" s="130"/>
      <c r="AH670" s="130"/>
      <c r="AI670" s="130"/>
      <c r="AJ670" s="130"/>
      <c r="AK670" s="130"/>
      <c r="AL670" s="130"/>
      <c r="AM670" s="130"/>
      <c r="AN670" s="130"/>
      <c r="AO670" s="130"/>
      <c r="AP670" s="130"/>
      <c r="AQ670" s="130"/>
      <c r="AR670" s="130"/>
      <c r="AS670" s="130"/>
      <c r="AT670" s="130"/>
      <c r="AU670" s="130"/>
      <c r="AV670" s="130"/>
      <c r="AW670" s="130"/>
      <c r="AX670" s="130"/>
      <c r="AY670" s="130"/>
    </row>
    <row r="671" spans="1:51" x14ac:dyDescent="0.15">
      <c r="A671" s="131">
        <v>686</v>
      </c>
      <c r="B671" s="129" t="s">
        <v>1088</v>
      </c>
      <c r="C671" s="129" t="s">
        <v>1040</v>
      </c>
      <c r="D671" s="129" t="s">
        <v>4690</v>
      </c>
      <c r="E671" s="129" t="s">
        <v>4691</v>
      </c>
      <c r="F671" s="129" t="s">
        <v>4185</v>
      </c>
      <c r="G671" s="131" t="s">
        <v>168</v>
      </c>
      <c r="H671" s="129" t="s">
        <v>11319</v>
      </c>
      <c r="I671" s="129" t="s">
        <v>5104</v>
      </c>
      <c r="J671" s="129" t="s">
        <v>5170</v>
      </c>
      <c r="K671" s="129" t="s">
        <v>5220</v>
      </c>
      <c r="L671" s="131" t="str">
        <f t="shared" si="30"/>
        <v>伊藤　大晟 (2)</v>
      </c>
      <c r="M671" s="131" t="str">
        <f t="shared" si="31"/>
        <v>01</v>
      </c>
      <c r="N671" s="131" t="str">
        <f t="shared" si="32"/>
        <v>Taisei ITO (01)</v>
      </c>
      <c r="O671" s="217" t="s">
        <v>7523</v>
      </c>
      <c r="Y671" s="130"/>
      <c r="Z671" s="130"/>
      <c r="AA671" s="130"/>
      <c r="AB671" s="130"/>
      <c r="AC671" s="142"/>
      <c r="AD671" s="130"/>
      <c r="AE671" s="130"/>
      <c r="AF671" s="130"/>
      <c r="AG671" s="130"/>
      <c r="AH671" s="130"/>
      <c r="AI671" s="130"/>
      <c r="AJ671" s="130"/>
      <c r="AK671" s="130"/>
      <c r="AL671" s="130"/>
      <c r="AM671" s="130"/>
      <c r="AN671" s="130"/>
      <c r="AO671" s="130"/>
      <c r="AP671" s="130"/>
      <c r="AQ671" s="130"/>
      <c r="AR671" s="130"/>
      <c r="AS671" s="130"/>
      <c r="AT671" s="130"/>
      <c r="AU671" s="130"/>
      <c r="AV671" s="130"/>
      <c r="AW671" s="130"/>
      <c r="AX671" s="130"/>
      <c r="AY671" s="130"/>
    </row>
    <row r="672" spans="1:51" x14ac:dyDescent="0.15">
      <c r="A672" s="131">
        <v>687</v>
      </c>
      <c r="B672" s="129" t="s">
        <v>1088</v>
      </c>
      <c r="C672" s="129" t="s">
        <v>1040</v>
      </c>
      <c r="D672" s="129" t="s">
        <v>4692</v>
      </c>
      <c r="E672" s="129" t="s">
        <v>4693</v>
      </c>
      <c r="F672" s="129" t="s">
        <v>4694</v>
      </c>
      <c r="G672" s="131" t="s">
        <v>168</v>
      </c>
      <c r="H672" s="129" t="s">
        <v>14454</v>
      </c>
      <c r="I672" s="129" t="s">
        <v>5171</v>
      </c>
      <c r="J672" s="129" t="s">
        <v>5050</v>
      </c>
      <c r="K672" s="129" t="s">
        <v>5220</v>
      </c>
      <c r="L672" s="131" t="str">
        <f t="shared" si="30"/>
        <v>岩田　潤平 (2)</v>
      </c>
      <c r="M672" s="131" t="str">
        <f t="shared" si="31"/>
        <v>01</v>
      </c>
      <c r="N672" s="131" t="str">
        <f t="shared" si="32"/>
        <v>Jumpei IWATA (01)</v>
      </c>
      <c r="O672" s="217" t="s">
        <v>7524</v>
      </c>
      <c r="Y672" s="130"/>
      <c r="Z672" s="130"/>
      <c r="AA672" s="130"/>
      <c r="AB672" s="130"/>
      <c r="AC672" s="142"/>
      <c r="AD672" s="130"/>
      <c r="AE672" s="130"/>
      <c r="AF672" s="130"/>
      <c r="AG672" s="130"/>
      <c r="AH672" s="130"/>
      <c r="AI672" s="130"/>
      <c r="AJ672" s="130"/>
      <c r="AK672" s="130"/>
      <c r="AL672" s="130"/>
      <c r="AM672" s="130"/>
      <c r="AN672" s="130"/>
      <c r="AO672" s="130"/>
      <c r="AP672" s="130"/>
      <c r="AQ672" s="130"/>
      <c r="AR672" s="130"/>
      <c r="AS672" s="130"/>
      <c r="AT672" s="130"/>
      <c r="AU672" s="130"/>
      <c r="AV672" s="130"/>
      <c r="AW672" s="130"/>
      <c r="AX672" s="130"/>
      <c r="AY672" s="130"/>
    </row>
    <row r="673" spans="1:51" x14ac:dyDescent="0.15">
      <c r="A673" s="131">
        <v>688</v>
      </c>
      <c r="B673" s="129" t="s">
        <v>1088</v>
      </c>
      <c r="C673" s="129" t="s">
        <v>1040</v>
      </c>
      <c r="D673" s="129" t="s">
        <v>9327</v>
      </c>
      <c r="E673" s="129" t="s">
        <v>9377</v>
      </c>
      <c r="F673" s="129" t="s">
        <v>4208</v>
      </c>
      <c r="G673" s="131" t="s">
        <v>168</v>
      </c>
      <c r="H673" s="129" t="s">
        <v>14458</v>
      </c>
      <c r="I673" s="129" t="s">
        <v>9439</v>
      </c>
      <c r="J673" s="129" t="s">
        <v>9475</v>
      </c>
      <c r="K673" s="129" t="s">
        <v>5220</v>
      </c>
      <c r="L673" s="131" t="str">
        <f t="shared" si="30"/>
        <v>東野　祥士 (2)</v>
      </c>
      <c r="M673" s="131" t="str">
        <f t="shared" si="31"/>
        <v>02</v>
      </c>
      <c r="N673" s="131" t="str">
        <f t="shared" si="32"/>
        <v>Shoji HIGASHINO (02)</v>
      </c>
      <c r="O673" s="217" t="s">
        <v>7525</v>
      </c>
      <c r="Y673" s="130"/>
      <c r="Z673" s="130"/>
      <c r="AA673" s="130"/>
      <c r="AB673" s="130"/>
      <c r="AC673" s="142"/>
      <c r="AD673" s="130"/>
      <c r="AE673" s="130"/>
      <c r="AF673" s="130"/>
      <c r="AG673" s="130"/>
      <c r="AH673" s="130"/>
      <c r="AI673" s="130"/>
      <c r="AJ673" s="130"/>
      <c r="AK673" s="130"/>
      <c r="AL673" s="130"/>
      <c r="AM673" s="130"/>
      <c r="AN673" s="130"/>
      <c r="AO673" s="130"/>
      <c r="AP673" s="130"/>
      <c r="AQ673" s="130"/>
      <c r="AR673" s="130"/>
      <c r="AS673" s="130"/>
      <c r="AT673" s="130"/>
      <c r="AU673" s="130"/>
      <c r="AV673" s="130"/>
      <c r="AW673" s="130"/>
      <c r="AX673" s="130"/>
      <c r="AY673" s="130"/>
    </row>
    <row r="674" spans="1:51" x14ac:dyDescent="0.15">
      <c r="A674" s="131">
        <v>689</v>
      </c>
      <c r="B674" s="129" t="s">
        <v>1088</v>
      </c>
      <c r="C674" s="129" t="s">
        <v>1040</v>
      </c>
      <c r="D674" s="129" t="s">
        <v>9366</v>
      </c>
      <c r="E674" s="129" t="s">
        <v>9420</v>
      </c>
      <c r="F674" s="129" t="s">
        <v>5586</v>
      </c>
      <c r="G674" s="131" t="s">
        <v>168</v>
      </c>
      <c r="H674" s="129" t="s">
        <v>14454</v>
      </c>
      <c r="I674" s="129" t="s">
        <v>9468</v>
      </c>
      <c r="J674" s="129" t="s">
        <v>9494</v>
      </c>
      <c r="K674" s="129" t="s">
        <v>5220</v>
      </c>
      <c r="L674" s="131" t="str">
        <f t="shared" si="30"/>
        <v>上坪　篤大 (2)</v>
      </c>
      <c r="M674" s="131" t="str">
        <f t="shared" si="31"/>
        <v>01</v>
      </c>
      <c r="N674" s="131" t="str">
        <f t="shared" si="32"/>
        <v>Atsuhiro KAMITSUBO  (01)</v>
      </c>
      <c r="O674" s="217" t="s">
        <v>7526</v>
      </c>
      <c r="Y674" s="130"/>
      <c r="Z674" s="130"/>
      <c r="AA674" s="130"/>
      <c r="AB674" s="130"/>
      <c r="AC674" s="142"/>
      <c r="AD674" s="130"/>
      <c r="AE674" s="130"/>
      <c r="AF674" s="130"/>
      <c r="AG674" s="130"/>
      <c r="AH674" s="130"/>
      <c r="AI674" s="130"/>
      <c r="AJ674" s="130"/>
      <c r="AK674" s="130"/>
      <c r="AL674" s="130"/>
      <c r="AM674" s="130"/>
      <c r="AN674" s="130"/>
      <c r="AO674" s="130"/>
      <c r="AP674" s="130"/>
      <c r="AQ674" s="130"/>
      <c r="AR674" s="130"/>
      <c r="AS674" s="130"/>
      <c r="AT674" s="130"/>
      <c r="AU674" s="130"/>
      <c r="AV674" s="130"/>
      <c r="AW674" s="130"/>
      <c r="AX674" s="130"/>
      <c r="AY674" s="130"/>
    </row>
    <row r="675" spans="1:51" x14ac:dyDescent="0.15">
      <c r="A675" s="131">
        <v>690</v>
      </c>
      <c r="B675" s="129" t="s">
        <v>1088</v>
      </c>
      <c r="C675" s="129" t="s">
        <v>1040</v>
      </c>
      <c r="D675" s="129" t="s">
        <v>9699</v>
      </c>
      <c r="E675" s="129" t="s">
        <v>10402</v>
      </c>
      <c r="F675" s="129" t="s">
        <v>4400</v>
      </c>
      <c r="G675" s="131" t="s">
        <v>168</v>
      </c>
      <c r="H675" s="129" t="s">
        <v>14463</v>
      </c>
      <c r="I675" s="129" t="s">
        <v>11593</v>
      </c>
      <c r="J675" s="129" t="s">
        <v>12403</v>
      </c>
      <c r="K675" s="129" t="s">
        <v>5220</v>
      </c>
      <c r="L675" s="131" t="str">
        <f t="shared" si="30"/>
        <v>石黒　慶史 (2)</v>
      </c>
      <c r="M675" s="131" t="str">
        <f t="shared" si="31"/>
        <v>01</v>
      </c>
      <c r="N675" s="131" t="str">
        <f t="shared" si="32"/>
        <v>Yoshifumi ISHIGURO  (01)</v>
      </c>
      <c r="O675" s="217" t="s">
        <v>7527</v>
      </c>
      <c r="Y675" s="130"/>
      <c r="Z675" s="130"/>
      <c r="AA675" s="130"/>
      <c r="AB675" s="130"/>
      <c r="AC675" s="142"/>
      <c r="AD675" s="130"/>
      <c r="AE675" s="130"/>
      <c r="AF675" s="130"/>
      <c r="AG675" s="130"/>
      <c r="AH675" s="130"/>
      <c r="AI675" s="130"/>
      <c r="AJ675" s="130"/>
      <c r="AK675" s="130"/>
      <c r="AL675" s="130"/>
      <c r="AM675" s="130"/>
      <c r="AN675" s="130"/>
      <c r="AO675" s="130"/>
      <c r="AP675" s="130"/>
      <c r="AQ675" s="130"/>
      <c r="AR675" s="130"/>
      <c r="AS675" s="130"/>
      <c r="AT675" s="130"/>
      <c r="AU675" s="130"/>
      <c r="AV675" s="130"/>
      <c r="AW675" s="130"/>
      <c r="AX675" s="130"/>
      <c r="AY675" s="130"/>
    </row>
    <row r="676" spans="1:51" x14ac:dyDescent="0.15">
      <c r="A676" s="131">
        <v>691</v>
      </c>
      <c r="B676" s="129" t="s">
        <v>1088</v>
      </c>
      <c r="C676" s="129" t="s">
        <v>1040</v>
      </c>
      <c r="D676" s="129" t="s">
        <v>9700</v>
      </c>
      <c r="E676" s="129" t="s">
        <v>10403</v>
      </c>
      <c r="F676" s="129" t="s">
        <v>11050</v>
      </c>
      <c r="G676" s="131" t="s">
        <v>173</v>
      </c>
      <c r="H676" s="129" t="s">
        <v>14447</v>
      </c>
      <c r="I676" s="129" t="s">
        <v>11594</v>
      </c>
      <c r="J676" s="129" t="s">
        <v>4860</v>
      </c>
      <c r="K676" s="129" t="s">
        <v>5220</v>
      </c>
      <c r="L676" s="131" t="str">
        <f t="shared" si="30"/>
        <v>池村　剛志 (1)</v>
      </c>
      <c r="M676" s="131" t="str">
        <f t="shared" si="31"/>
        <v>02</v>
      </c>
      <c r="N676" s="131" t="str">
        <f t="shared" si="32"/>
        <v>Tsuyoshi IKEMURA (02)</v>
      </c>
      <c r="O676" s="217" t="s">
        <v>7528</v>
      </c>
      <c r="Y676" s="130"/>
      <c r="Z676" s="130"/>
      <c r="AA676" s="130"/>
      <c r="AB676" s="130"/>
      <c r="AC676" s="142"/>
      <c r="AD676" s="130"/>
      <c r="AE676" s="130"/>
      <c r="AF676" s="130"/>
      <c r="AG676" s="130"/>
      <c r="AH676" s="130"/>
      <c r="AI676" s="130"/>
      <c r="AJ676" s="130"/>
      <c r="AK676" s="130"/>
      <c r="AL676" s="130"/>
      <c r="AM676" s="130"/>
      <c r="AN676" s="130"/>
      <c r="AO676" s="130"/>
      <c r="AP676" s="130"/>
      <c r="AQ676" s="130"/>
      <c r="AR676" s="130"/>
      <c r="AS676" s="130"/>
      <c r="AT676" s="130"/>
      <c r="AU676" s="130"/>
      <c r="AV676" s="130"/>
      <c r="AW676" s="130"/>
      <c r="AX676" s="130"/>
      <c r="AY676" s="130"/>
    </row>
    <row r="677" spans="1:51" x14ac:dyDescent="0.15">
      <c r="A677" s="131">
        <v>692</v>
      </c>
      <c r="B677" s="129" t="s">
        <v>1088</v>
      </c>
      <c r="C677" s="129" t="s">
        <v>1040</v>
      </c>
      <c r="D677" s="129" t="s">
        <v>9701</v>
      </c>
      <c r="E677" s="129" t="s">
        <v>10404</v>
      </c>
      <c r="F677" s="129" t="s">
        <v>11011</v>
      </c>
      <c r="G677" s="131" t="s">
        <v>173</v>
      </c>
      <c r="H677" s="129" t="s">
        <v>14447</v>
      </c>
      <c r="I677" s="129" t="s">
        <v>4989</v>
      </c>
      <c r="J677" s="129" t="s">
        <v>12273</v>
      </c>
      <c r="K677" s="129" t="s">
        <v>5220</v>
      </c>
      <c r="L677" s="131" t="str">
        <f t="shared" si="30"/>
        <v>坂本　亘生 (1)</v>
      </c>
      <c r="M677" s="131" t="str">
        <f t="shared" si="31"/>
        <v>02</v>
      </c>
      <c r="N677" s="131" t="str">
        <f t="shared" si="32"/>
        <v>Kosei SAKAMOTO (02)</v>
      </c>
      <c r="O677" s="217" t="s">
        <v>7529</v>
      </c>
      <c r="Y677" s="130"/>
      <c r="Z677" s="130"/>
      <c r="AA677" s="130"/>
      <c r="AB677" s="130"/>
      <c r="AC677" s="142"/>
      <c r="AD677" s="130"/>
      <c r="AE677" s="130"/>
      <c r="AF677" s="130"/>
      <c r="AG677" s="130"/>
      <c r="AH677" s="130"/>
      <c r="AI677" s="130"/>
      <c r="AJ677" s="130"/>
      <c r="AK677" s="130"/>
      <c r="AL677" s="130"/>
      <c r="AM677" s="130"/>
      <c r="AN677" s="130"/>
      <c r="AO677" s="130"/>
      <c r="AP677" s="130"/>
      <c r="AQ677" s="130"/>
      <c r="AR677" s="130"/>
      <c r="AS677" s="130"/>
      <c r="AT677" s="130"/>
      <c r="AU677" s="130"/>
      <c r="AV677" s="130"/>
      <c r="AW677" s="130"/>
      <c r="AX677" s="130"/>
      <c r="AY677" s="130"/>
    </row>
    <row r="678" spans="1:51" x14ac:dyDescent="0.15">
      <c r="A678" s="131">
        <v>693</v>
      </c>
      <c r="B678" s="129" t="s">
        <v>1088</v>
      </c>
      <c r="C678" s="129" t="s">
        <v>1040</v>
      </c>
      <c r="D678" s="129" t="s">
        <v>9702</v>
      </c>
      <c r="E678" s="129" t="s">
        <v>10405</v>
      </c>
      <c r="F678" s="129" t="s">
        <v>11051</v>
      </c>
      <c r="G678" s="131" t="s">
        <v>173</v>
      </c>
      <c r="H678" s="129" t="s">
        <v>4789</v>
      </c>
      <c r="I678" s="129" t="s">
        <v>11595</v>
      </c>
      <c r="J678" s="129" t="s">
        <v>12404</v>
      </c>
      <c r="K678" s="129" t="s">
        <v>5220</v>
      </c>
      <c r="L678" s="131" t="str">
        <f t="shared" si="30"/>
        <v>高梨　有仁 (1)</v>
      </c>
      <c r="M678" s="131" t="str">
        <f t="shared" si="31"/>
        <v>02</v>
      </c>
      <c r="N678" s="131" t="str">
        <f t="shared" si="32"/>
        <v>Aruhito TAKANASHI (02)</v>
      </c>
      <c r="O678" s="217" t="s">
        <v>7530</v>
      </c>
      <c r="Y678" s="130"/>
      <c r="Z678" s="130"/>
      <c r="AA678" s="130"/>
      <c r="AB678" s="130"/>
      <c r="AC678" s="142"/>
      <c r="AD678" s="130"/>
      <c r="AE678" s="130"/>
      <c r="AF678" s="130"/>
      <c r="AG678" s="130"/>
      <c r="AH678" s="130"/>
      <c r="AI678" s="130"/>
      <c r="AJ678" s="130"/>
      <c r="AK678" s="130"/>
      <c r="AL678" s="130"/>
      <c r="AM678" s="130"/>
      <c r="AN678" s="130"/>
      <c r="AO678" s="130"/>
      <c r="AP678" s="130"/>
      <c r="AQ678" s="130"/>
      <c r="AR678" s="130"/>
      <c r="AS678" s="130"/>
      <c r="AT678" s="130"/>
      <c r="AU678" s="130"/>
      <c r="AV678" s="130"/>
      <c r="AW678" s="130"/>
      <c r="AX678" s="130"/>
      <c r="AY678" s="130"/>
    </row>
    <row r="679" spans="1:51" x14ac:dyDescent="0.15">
      <c r="A679" s="131">
        <v>694</v>
      </c>
      <c r="B679" s="129" t="s">
        <v>1088</v>
      </c>
      <c r="C679" s="129" t="s">
        <v>1040</v>
      </c>
      <c r="D679" s="129" t="s">
        <v>9703</v>
      </c>
      <c r="E679" s="129" t="s">
        <v>10406</v>
      </c>
      <c r="F679" s="129" t="s">
        <v>11052</v>
      </c>
      <c r="G679" s="131" t="s">
        <v>173</v>
      </c>
      <c r="H679" s="134" t="s">
        <v>11319</v>
      </c>
      <c r="I679" s="129" t="s">
        <v>5209</v>
      </c>
      <c r="J679" s="129" t="s">
        <v>5184</v>
      </c>
      <c r="K679" s="129" t="s">
        <v>5220</v>
      </c>
      <c r="L679" s="131" t="str">
        <f t="shared" si="30"/>
        <v>濱田　澪 (1)</v>
      </c>
      <c r="M679" s="131" t="str">
        <f t="shared" si="31"/>
        <v>03</v>
      </c>
      <c r="N679" s="131" t="str">
        <f t="shared" si="32"/>
        <v>Rei HAMADA (03)</v>
      </c>
      <c r="O679" s="217" t="s">
        <v>7531</v>
      </c>
      <c r="Y679" s="130"/>
      <c r="Z679" s="130"/>
      <c r="AA679" s="130"/>
      <c r="AB679" s="130"/>
      <c r="AC679" s="142"/>
      <c r="AD679" s="130"/>
      <c r="AE679" s="130"/>
      <c r="AF679" s="130"/>
      <c r="AG679" s="130"/>
      <c r="AH679" s="130"/>
      <c r="AI679" s="130"/>
      <c r="AJ679" s="130"/>
      <c r="AK679" s="130"/>
      <c r="AL679" s="130"/>
      <c r="AM679" s="130"/>
      <c r="AN679" s="130"/>
      <c r="AO679" s="130"/>
      <c r="AP679" s="130"/>
      <c r="AQ679" s="130"/>
      <c r="AR679" s="130"/>
      <c r="AS679" s="130"/>
      <c r="AT679" s="130"/>
      <c r="AU679" s="130"/>
      <c r="AV679" s="130"/>
      <c r="AW679" s="130"/>
      <c r="AX679" s="130"/>
      <c r="AY679" s="130"/>
    </row>
    <row r="680" spans="1:51" x14ac:dyDescent="0.15">
      <c r="A680" s="131">
        <v>695</v>
      </c>
      <c r="B680" s="129" t="s">
        <v>1088</v>
      </c>
      <c r="C680" s="129" t="s">
        <v>1040</v>
      </c>
      <c r="D680" s="129" t="s">
        <v>9704</v>
      </c>
      <c r="E680" s="129" t="s">
        <v>10407</v>
      </c>
      <c r="F680" s="129" t="s">
        <v>11053</v>
      </c>
      <c r="G680" s="131" t="s">
        <v>173</v>
      </c>
      <c r="H680" s="129" t="s">
        <v>11319</v>
      </c>
      <c r="I680" s="129" t="s">
        <v>11426</v>
      </c>
      <c r="J680" s="129" t="s">
        <v>4843</v>
      </c>
      <c r="K680" s="129" t="s">
        <v>5220</v>
      </c>
      <c r="L680" s="131" t="str">
        <f t="shared" si="30"/>
        <v>松井　健斗 (1)</v>
      </c>
      <c r="M680" s="131" t="str">
        <f t="shared" si="31"/>
        <v>02</v>
      </c>
      <c r="N680" s="131" t="str">
        <f t="shared" si="32"/>
        <v>Kento MATSUI (02)</v>
      </c>
      <c r="O680" s="217" t="s">
        <v>7532</v>
      </c>
      <c r="Y680" s="130"/>
      <c r="Z680" s="130"/>
      <c r="AA680" s="130"/>
      <c r="AB680" s="130"/>
      <c r="AC680" s="142"/>
      <c r="AD680" s="130"/>
      <c r="AE680" s="130"/>
      <c r="AF680" s="130"/>
      <c r="AG680" s="130"/>
      <c r="AH680" s="130"/>
      <c r="AI680" s="130"/>
      <c r="AJ680" s="130"/>
      <c r="AK680" s="130"/>
      <c r="AL680" s="130"/>
      <c r="AM680" s="130"/>
      <c r="AN680" s="130"/>
      <c r="AO680" s="130"/>
      <c r="AP680" s="130"/>
      <c r="AQ680" s="130"/>
      <c r="AR680" s="130"/>
      <c r="AS680" s="130"/>
      <c r="AT680" s="130"/>
      <c r="AU680" s="130"/>
      <c r="AV680" s="130"/>
      <c r="AW680" s="130"/>
      <c r="AX680" s="130"/>
      <c r="AY680" s="130"/>
    </row>
    <row r="681" spans="1:51" x14ac:dyDescent="0.15">
      <c r="A681" s="131">
        <v>696</v>
      </c>
      <c r="B681" s="129" t="s">
        <v>1088</v>
      </c>
      <c r="C681" s="129" t="s">
        <v>1040</v>
      </c>
      <c r="D681" s="129" t="s">
        <v>9705</v>
      </c>
      <c r="E681" s="129" t="s">
        <v>10408</v>
      </c>
      <c r="F681" s="129" t="s">
        <v>11054</v>
      </c>
      <c r="G681" s="131" t="s">
        <v>173</v>
      </c>
      <c r="H681" s="129" t="s">
        <v>14472</v>
      </c>
      <c r="I681" s="129" t="s">
        <v>5180</v>
      </c>
      <c r="J681" s="129" t="s">
        <v>5112</v>
      </c>
      <c r="K681" s="129" t="s">
        <v>5220</v>
      </c>
      <c r="L681" s="131" t="str">
        <f t="shared" si="30"/>
        <v>岡田　寛人 (1)</v>
      </c>
      <c r="M681" s="131" t="str">
        <f t="shared" si="31"/>
        <v>02</v>
      </c>
      <c r="N681" s="131" t="str">
        <f t="shared" si="32"/>
        <v>Hiroto OKADA (02)</v>
      </c>
      <c r="O681" s="217" t="s">
        <v>7533</v>
      </c>
      <c r="Y681" s="130"/>
      <c r="Z681" s="130"/>
      <c r="AA681" s="130"/>
      <c r="AB681" s="130"/>
      <c r="AC681" s="142"/>
      <c r="AD681" s="130"/>
      <c r="AE681" s="130"/>
      <c r="AF681" s="130"/>
      <c r="AG681" s="130"/>
      <c r="AH681" s="130"/>
      <c r="AI681" s="130"/>
      <c r="AJ681" s="130"/>
      <c r="AK681" s="130"/>
      <c r="AL681" s="130"/>
      <c r="AM681" s="130"/>
      <c r="AN681" s="130"/>
      <c r="AO681" s="130"/>
      <c r="AP681" s="130"/>
      <c r="AQ681" s="130"/>
      <c r="AR681" s="130"/>
      <c r="AS681" s="130"/>
      <c r="AT681" s="130"/>
      <c r="AU681" s="130"/>
      <c r="AV681" s="130"/>
      <c r="AW681" s="130"/>
      <c r="AX681" s="130"/>
      <c r="AY681" s="130"/>
    </row>
    <row r="682" spans="1:51" x14ac:dyDescent="0.15">
      <c r="A682" s="131">
        <v>697</v>
      </c>
      <c r="B682" s="129" t="s">
        <v>1088</v>
      </c>
      <c r="C682" s="129" t="s">
        <v>1040</v>
      </c>
      <c r="D682" s="129" t="s">
        <v>9706</v>
      </c>
      <c r="E682" s="129" t="s">
        <v>10409</v>
      </c>
      <c r="F682" s="129" t="s">
        <v>11055</v>
      </c>
      <c r="G682" s="131" t="s">
        <v>173</v>
      </c>
      <c r="H682" s="129" t="s">
        <v>14447</v>
      </c>
      <c r="I682" s="129" t="s">
        <v>11596</v>
      </c>
      <c r="J682" s="129" t="s">
        <v>9235</v>
      </c>
      <c r="K682" s="129" t="s">
        <v>5220</v>
      </c>
      <c r="L682" s="131" t="str">
        <f t="shared" si="30"/>
        <v>梅野　真生 (1)</v>
      </c>
      <c r="M682" s="131" t="str">
        <f t="shared" si="31"/>
        <v>02</v>
      </c>
      <c r="N682" s="131" t="str">
        <f t="shared" si="32"/>
        <v>Masaki UMENO (02)</v>
      </c>
      <c r="O682" s="217" t="s">
        <v>7534</v>
      </c>
      <c r="Y682" s="130"/>
      <c r="Z682" s="130"/>
      <c r="AA682" s="130"/>
      <c r="AB682" s="130"/>
      <c r="AC682" s="142"/>
      <c r="AD682" s="130"/>
      <c r="AE682" s="130"/>
      <c r="AF682" s="130"/>
      <c r="AG682" s="130"/>
      <c r="AH682" s="130"/>
      <c r="AI682" s="130"/>
      <c r="AJ682" s="130"/>
      <c r="AK682" s="130"/>
      <c r="AL682" s="130"/>
      <c r="AM682" s="130"/>
      <c r="AN682" s="130"/>
      <c r="AO682" s="130"/>
      <c r="AP682" s="130"/>
      <c r="AQ682" s="130"/>
      <c r="AR682" s="130"/>
      <c r="AS682" s="130"/>
      <c r="AT682" s="130"/>
      <c r="AU682" s="130"/>
      <c r="AV682" s="130"/>
      <c r="AW682" s="130"/>
      <c r="AX682" s="130"/>
      <c r="AY682" s="130"/>
    </row>
    <row r="683" spans="1:51" x14ac:dyDescent="0.15">
      <c r="A683" s="131">
        <v>698</v>
      </c>
      <c r="B683" s="129" t="s">
        <v>1088</v>
      </c>
      <c r="C683" s="129" t="s">
        <v>1040</v>
      </c>
      <c r="D683" s="129" t="s">
        <v>9707</v>
      </c>
      <c r="E683" s="129" t="s">
        <v>10410</v>
      </c>
      <c r="F683" s="129" t="s">
        <v>11056</v>
      </c>
      <c r="G683" s="131" t="s">
        <v>173</v>
      </c>
      <c r="H683" s="129" t="s">
        <v>11319</v>
      </c>
      <c r="I683" s="129" t="s">
        <v>11452</v>
      </c>
      <c r="J683" s="129" t="s">
        <v>5007</v>
      </c>
      <c r="K683" s="129" t="s">
        <v>5220</v>
      </c>
      <c r="L683" s="131" t="str">
        <f t="shared" si="30"/>
        <v>安達　匠 (1)</v>
      </c>
      <c r="M683" s="131" t="str">
        <f t="shared" si="31"/>
        <v>02</v>
      </c>
      <c r="N683" s="131" t="str">
        <f t="shared" si="32"/>
        <v>Takumi ADACHI (02)</v>
      </c>
      <c r="O683" s="217" t="s">
        <v>7535</v>
      </c>
      <c r="Y683" s="130"/>
      <c r="Z683" s="130"/>
      <c r="AA683" s="130"/>
      <c r="AB683" s="130"/>
      <c r="AC683" s="142"/>
      <c r="AD683" s="130"/>
      <c r="AE683" s="130"/>
      <c r="AF683" s="130"/>
      <c r="AG683" s="130"/>
      <c r="AH683" s="130"/>
      <c r="AI683" s="130"/>
      <c r="AJ683" s="130"/>
      <c r="AK683" s="130"/>
      <c r="AL683" s="130"/>
      <c r="AM683" s="130"/>
      <c r="AN683" s="130"/>
      <c r="AO683" s="130"/>
      <c r="AP683" s="130"/>
      <c r="AQ683" s="130"/>
      <c r="AR683" s="130"/>
      <c r="AS683" s="130"/>
      <c r="AT683" s="130"/>
      <c r="AU683" s="130"/>
      <c r="AV683" s="130"/>
      <c r="AW683" s="130"/>
      <c r="AX683" s="130"/>
      <c r="AY683" s="130"/>
    </row>
    <row r="684" spans="1:51" x14ac:dyDescent="0.15">
      <c r="A684" s="131">
        <v>702</v>
      </c>
      <c r="B684" s="129" t="s">
        <v>233</v>
      </c>
      <c r="C684" s="129" t="s">
        <v>1041</v>
      </c>
      <c r="D684" s="129" t="s">
        <v>580</v>
      </c>
      <c r="E684" s="129" t="s">
        <v>581</v>
      </c>
      <c r="F684" s="129" t="s">
        <v>521</v>
      </c>
      <c r="G684" s="131" t="s">
        <v>185</v>
      </c>
      <c r="H684" s="129" t="s">
        <v>11318</v>
      </c>
      <c r="I684" s="129" t="s">
        <v>11597</v>
      </c>
      <c r="J684" s="129" t="s">
        <v>4909</v>
      </c>
      <c r="K684" s="129" t="s">
        <v>5220</v>
      </c>
      <c r="L684" s="131" t="str">
        <f t="shared" si="30"/>
        <v>五十嵐　隆皓 (M2)</v>
      </c>
      <c r="M684" s="131" t="str">
        <f t="shared" si="31"/>
        <v>96</v>
      </c>
      <c r="N684" s="131" t="str">
        <f t="shared" si="32"/>
        <v>Takaaki IGARASHI (96)</v>
      </c>
      <c r="O684" s="217" t="s">
        <v>7536</v>
      </c>
      <c r="Y684" s="130"/>
      <c r="Z684" s="130"/>
      <c r="AA684" s="130"/>
      <c r="AB684" s="130"/>
      <c r="AC684" s="142"/>
      <c r="AD684" s="130"/>
      <c r="AE684" s="130"/>
      <c r="AF684" s="130"/>
      <c r="AG684" s="130"/>
      <c r="AH684" s="130"/>
      <c r="AI684" s="130"/>
      <c r="AJ684" s="130"/>
      <c r="AK684" s="130"/>
      <c r="AL684" s="130"/>
      <c r="AM684" s="130"/>
      <c r="AN684" s="130"/>
      <c r="AO684" s="130"/>
      <c r="AP684" s="130"/>
      <c r="AQ684" s="130"/>
      <c r="AR684" s="130"/>
      <c r="AS684" s="130"/>
      <c r="AT684" s="130"/>
      <c r="AU684" s="130"/>
      <c r="AV684" s="130"/>
      <c r="AW684" s="130"/>
      <c r="AX684" s="130"/>
      <c r="AY684" s="130"/>
    </row>
    <row r="685" spans="1:51" x14ac:dyDescent="0.15">
      <c r="A685" s="131">
        <v>703</v>
      </c>
      <c r="B685" s="129" t="s">
        <v>233</v>
      </c>
      <c r="C685" s="129" t="s">
        <v>1041</v>
      </c>
      <c r="D685" s="129" t="s">
        <v>582</v>
      </c>
      <c r="E685" s="129" t="s">
        <v>583</v>
      </c>
      <c r="F685" s="129" t="s">
        <v>584</v>
      </c>
      <c r="G685" s="131" t="s">
        <v>185</v>
      </c>
      <c r="H685" s="129" t="s">
        <v>14455</v>
      </c>
      <c r="I685" s="129" t="s">
        <v>11598</v>
      </c>
      <c r="J685" s="129" t="s">
        <v>12359</v>
      </c>
      <c r="K685" s="129" t="s">
        <v>5220</v>
      </c>
      <c r="L685" s="131" t="str">
        <f t="shared" si="30"/>
        <v>相澤　航 (M2)</v>
      </c>
      <c r="M685" s="131" t="str">
        <f t="shared" si="31"/>
        <v>96</v>
      </c>
      <c r="N685" s="131" t="str">
        <f t="shared" si="32"/>
        <v>Wataru AIZAWA (96)</v>
      </c>
      <c r="O685" s="217" t="s">
        <v>7537</v>
      </c>
      <c r="Y685" s="130"/>
      <c r="Z685" s="130"/>
      <c r="AA685" s="130"/>
      <c r="AB685" s="130"/>
      <c r="AC685" s="142"/>
      <c r="AD685" s="130"/>
      <c r="AE685" s="130"/>
      <c r="AF685" s="130"/>
      <c r="AG685" s="130"/>
      <c r="AH685" s="130"/>
      <c r="AI685" s="130"/>
      <c r="AJ685" s="130"/>
      <c r="AK685" s="130"/>
      <c r="AL685" s="130"/>
      <c r="AM685" s="130"/>
      <c r="AN685" s="130"/>
      <c r="AO685" s="130"/>
      <c r="AP685" s="130"/>
      <c r="AQ685" s="130"/>
      <c r="AR685" s="130"/>
      <c r="AS685" s="130"/>
      <c r="AT685" s="130"/>
      <c r="AU685" s="130"/>
      <c r="AV685" s="130"/>
      <c r="AW685" s="130"/>
      <c r="AX685" s="130"/>
      <c r="AY685" s="130"/>
    </row>
    <row r="686" spans="1:51" x14ac:dyDescent="0.15">
      <c r="A686" s="131">
        <v>704</v>
      </c>
      <c r="B686" s="129" t="s">
        <v>233</v>
      </c>
      <c r="C686" s="129" t="s">
        <v>1041</v>
      </c>
      <c r="D686" s="129" t="s">
        <v>585</v>
      </c>
      <c r="E686" s="129" t="s">
        <v>586</v>
      </c>
      <c r="F686" s="129" t="s">
        <v>587</v>
      </c>
      <c r="G686" s="131" t="s">
        <v>185</v>
      </c>
      <c r="H686" s="129" t="s">
        <v>14467</v>
      </c>
      <c r="I686" s="129" t="s">
        <v>5176</v>
      </c>
      <c r="J686" s="129" t="s">
        <v>4967</v>
      </c>
      <c r="K686" s="129" t="s">
        <v>5220</v>
      </c>
      <c r="L686" s="131" t="str">
        <f t="shared" si="30"/>
        <v>小原　幹太 (M2)</v>
      </c>
      <c r="M686" s="131" t="str">
        <f t="shared" si="31"/>
        <v>98</v>
      </c>
      <c r="N686" s="131" t="str">
        <f t="shared" si="32"/>
        <v>Kanta OHARA (98)</v>
      </c>
      <c r="O686" s="217" t="s">
        <v>7538</v>
      </c>
      <c r="Y686" s="130"/>
      <c r="Z686" s="130"/>
      <c r="AA686" s="130"/>
      <c r="AB686" s="130"/>
      <c r="AC686" s="142"/>
      <c r="AD686" s="130"/>
      <c r="AE686" s="130"/>
      <c r="AF686" s="130"/>
      <c r="AG686" s="130"/>
      <c r="AH686" s="130"/>
      <c r="AI686" s="130"/>
      <c r="AJ686" s="130"/>
      <c r="AK686" s="130"/>
      <c r="AL686" s="130"/>
      <c r="AM686" s="130"/>
      <c r="AN686" s="130"/>
      <c r="AO686" s="130"/>
      <c r="AP686" s="130"/>
      <c r="AQ686" s="130"/>
      <c r="AR686" s="130"/>
      <c r="AS686" s="130"/>
      <c r="AT686" s="130"/>
      <c r="AU686" s="130"/>
      <c r="AV686" s="130"/>
      <c r="AW686" s="130"/>
      <c r="AX686" s="130"/>
      <c r="AY686" s="130"/>
    </row>
    <row r="687" spans="1:51" x14ac:dyDescent="0.15">
      <c r="A687" s="131">
        <v>705</v>
      </c>
      <c r="B687" s="129" t="s">
        <v>233</v>
      </c>
      <c r="C687" s="129" t="s">
        <v>1041</v>
      </c>
      <c r="D687" s="129" t="s">
        <v>590</v>
      </c>
      <c r="E687" s="129" t="s">
        <v>591</v>
      </c>
      <c r="F687" s="129" t="s">
        <v>592</v>
      </c>
      <c r="G687" s="131" t="s">
        <v>185</v>
      </c>
      <c r="H687" s="129" t="s">
        <v>14455</v>
      </c>
      <c r="I687" s="129" t="s">
        <v>11393</v>
      </c>
      <c r="J687" s="129" t="s">
        <v>9492</v>
      </c>
      <c r="K687" s="129" t="s">
        <v>5220</v>
      </c>
      <c r="L687" s="131" t="str">
        <f t="shared" si="30"/>
        <v>原田　麟太郎 (M2)</v>
      </c>
      <c r="M687" s="131" t="str">
        <f t="shared" si="31"/>
        <v>97</v>
      </c>
      <c r="N687" s="131" t="str">
        <f t="shared" si="32"/>
        <v>Rintaro HARADA (97)</v>
      </c>
      <c r="O687" s="217" t="s">
        <v>7539</v>
      </c>
      <c r="Y687" s="130"/>
      <c r="Z687" s="130"/>
      <c r="AA687" s="130"/>
      <c r="AB687" s="130"/>
      <c r="AC687" s="142"/>
      <c r="AD687" s="130"/>
      <c r="AE687" s="130"/>
      <c r="AF687" s="130"/>
      <c r="AG687" s="130"/>
      <c r="AH687" s="130"/>
      <c r="AI687" s="130"/>
      <c r="AJ687" s="130"/>
      <c r="AK687" s="130"/>
      <c r="AL687" s="130"/>
      <c r="AM687" s="130"/>
      <c r="AN687" s="130"/>
      <c r="AO687" s="130"/>
      <c r="AP687" s="130"/>
      <c r="AQ687" s="130"/>
      <c r="AR687" s="130"/>
      <c r="AS687" s="130"/>
      <c r="AT687" s="130"/>
      <c r="AU687" s="130"/>
      <c r="AV687" s="130"/>
      <c r="AW687" s="130"/>
      <c r="AX687" s="130"/>
      <c r="AY687" s="130"/>
    </row>
    <row r="688" spans="1:51" x14ac:dyDescent="0.15">
      <c r="A688" s="131">
        <v>706</v>
      </c>
      <c r="B688" s="129" t="s">
        <v>233</v>
      </c>
      <c r="C688" s="129" t="s">
        <v>1041</v>
      </c>
      <c r="D688" s="129" t="s">
        <v>2402</v>
      </c>
      <c r="E688" s="129" t="s">
        <v>593</v>
      </c>
      <c r="F688" s="129" t="s">
        <v>594</v>
      </c>
      <c r="G688" s="131" t="s">
        <v>185</v>
      </c>
      <c r="H688" s="129" t="s">
        <v>14454</v>
      </c>
      <c r="I688" s="129" t="s">
        <v>11599</v>
      </c>
      <c r="J688" s="129" t="s">
        <v>12405</v>
      </c>
      <c r="K688" s="129" t="s">
        <v>5220</v>
      </c>
      <c r="L688" s="131" t="str">
        <f t="shared" si="30"/>
        <v>土屋　維智彦 (M2)</v>
      </c>
      <c r="M688" s="131" t="str">
        <f t="shared" si="31"/>
        <v>96</v>
      </c>
      <c r="N688" s="131" t="str">
        <f t="shared" si="32"/>
        <v>Ichihiko TSUCHIYA (96)</v>
      </c>
      <c r="O688" s="217" t="s">
        <v>7540</v>
      </c>
      <c r="Y688" s="130"/>
      <c r="Z688" s="130"/>
      <c r="AA688" s="130"/>
      <c r="AB688" s="130"/>
      <c r="AC688" s="142"/>
      <c r="AD688" s="130"/>
      <c r="AE688" s="130"/>
      <c r="AF688" s="130"/>
      <c r="AG688" s="130"/>
      <c r="AH688" s="130"/>
      <c r="AI688" s="130"/>
      <c r="AJ688" s="130"/>
      <c r="AK688" s="130"/>
      <c r="AL688" s="130"/>
      <c r="AM688" s="130"/>
      <c r="AN688" s="130"/>
      <c r="AO688" s="130"/>
      <c r="AP688" s="130"/>
      <c r="AQ688" s="130"/>
      <c r="AR688" s="130"/>
      <c r="AS688" s="130"/>
      <c r="AT688" s="130"/>
      <c r="AU688" s="130"/>
      <c r="AV688" s="130"/>
      <c r="AW688" s="130"/>
      <c r="AX688" s="130"/>
      <c r="AY688" s="130"/>
    </row>
    <row r="689" spans="1:51" x14ac:dyDescent="0.15">
      <c r="A689" s="131">
        <v>707</v>
      </c>
      <c r="B689" s="129" t="s">
        <v>233</v>
      </c>
      <c r="C689" s="129" t="s">
        <v>1041</v>
      </c>
      <c r="D689" s="129" t="s">
        <v>2403</v>
      </c>
      <c r="E689" s="129" t="s">
        <v>595</v>
      </c>
      <c r="F689" s="129" t="s">
        <v>509</v>
      </c>
      <c r="G689" s="131" t="s">
        <v>185</v>
      </c>
      <c r="H689" s="129" t="s">
        <v>14454</v>
      </c>
      <c r="I689" s="129" t="s">
        <v>11426</v>
      </c>
      <c r="J689" s="129" t="s">
        <v>4981</v>
      </c>
      <c r="K689" s="129" t="s">
        <v>5220</v>
      </c>
      <c r="L689" s="131" t="str">
        <f t="shared" si="30"/>
        <v>松井　そら (M2)</v>
      </c>
      <c r="M689" s="131" t="str">
        <f t="shared" si="31"/>
        <v>96</v>
      </c>
      <c r="N689" s="131" t="str">
        <f t="shared" si="32"/>
        <v>Sora MATSUI (96)</v>
      </c>
      <c r="O689" s="217" t="s">
        <v>7541</v>
      </c>
      <c r="Y689" s="130"/>
      <c r="Z689" s="130"/>
      <c r="AA689" s="130"/>
      <c r="AB689" s="130"/>
      <c r="AC689" s="142"/>
      <c r="AD689" s="130"/>
      <c r="AE689" s="130"/>
      <c r="AF689" s="130"/>
      <c r="AG689" s="130"/>
      <c r="AH689" s="130"/>
      <c r="AI689" s="130"/>
      <c r="AJ689" s="130"/>
      <c r="AK689" s="130"/>
      <c r="AL689" s="130"/>
      <c r="AM689" s="130"/>
      <c r="AN689" s="130"/>
      <c r="AO689" s="130"/>
      <c r="AP689" s="130"/>
      <c r="AQ689" s="130"/>
      <c r="AR689" s="130"/>
      <c r="AS689" s="130"/>
      <c r="AT689" s="130"/>
      <c r="AU689" s="130"/>
      <c r="AV689" s="130"/>
      <c r="AW689" s="130"/>
      <c r="AX689" s="130"/>
      <c r="AY689" s="130"/>
    </row>
    <row r="690" spans="1:51" x14ac:dyDescent="0.15">
      <c r="A690" s="131">
        <v>708</v>
      </c>
      <c r="B690" s="129" t="s">
        <v>233</v>
      </c>
      <c r="C690" s="129" t="s">
        <v>1041</v>
      </c>
      <c r="D690" s="129" t="s">
        <v>596</v>
      </c>
      <c r="E690" s="129" t="s">
        <v>597</v>
      </c>
      <c r="F690" s="129" t="s">
        <v>535</v>
      </c>
      <c r="G690" s="131" t="s">
        <v>185</v>
      </c>
      <c r="H690" s="129" t="s">
        <v>14459</v>
      </c>
      <c r="I690" s="129" t="s">
        <v>11600</v>
      </c>
      <c r="J690" s="129" t="s">
        <v>4866</v>
      </c>
      <c r="K690" s="129" t="s">
        <v>5220</v>
      </c>
      <c r="L690" s="131" t="str">
        <f t="shared" si="30"/>
        <v>三神　惇志 (M2)</v>
      </c>
      <c r="M690" s="131" t="str">
        <f t="shared" si="31"/>
        <v>96</v>
      </c>
      <c r="N690" s="131" t="str">
        <f t="shared" si="32"/>
        <v>Atsushi MIKAMI (96)</v>
      </c>
      <c r="O690" s="217" t="s">
        <v>7542</v>
      </c>
      <c r="Y690" s="130"/>
      <c r="Z690" s="130"/>
      <c r="AA690" s="130"/>
      <c r="AB690" s="130"/>
      <c r="AC690" s="142"/>
      <c r="AD690" s="130"/>
      <c r="AE690" s="130"/>
      <c r="AF690" s="130"/>
      <c r="AG690" s="130"/>
      <c r="AH690" s="130"/>
      <c r="AI690" s="130"/>
      <c r="AJ690" s="130"/>
      <c r="AK690" s="130"/>
      <c r="AL690" s="130"/>
      <c r="AM690" s="130"/>
      <c r="AN690" s="130"/>
      <c r="AO690" s="130"/>
      <c r="AP690" s="130"/>
      <c r="AQ690" s="130"/>
      <c r="AR690" s="130"/>
      <c r="AS690" s="130"/>
      <c r="AT690" s="130"/>
      <c r="AU690" s="130"/>
      <c r="AV690" s="130"/>
      <c r="AW690" s="130"/>
      <c r="AX690" s="130"/>
      <c r="AY690" s="130"/>
    </row>
    <row r="691" spans="1:51" x14ac:dyDescent="0.15">
      <c r="A691" s="131">
        <v>709</v>
      </c>
      <c r="B691" s="129" t="s">
        <v>233</v>
      </c>
      <c r="C691" s="129" t="s">
        <v>1041</v>
      </c>
      <c r="D691" s="129" t="s">
        <v>2404</v>
      </c>
      <c r="E691" s="129" t="s">
        <v>599</v>
      </c>
      <c r="F691" s="129" t="s">
        <v>600</v>
      </c>
      <c r="G691" s="131" t="s">
        <v>185</v>
      </c>
      <c r="H691" s="129" t="s">
        <v>14452</v>
      </c>
      <c r="I691" s="129" t="s">
        <v>4852</v>
      </c>
      <c r="J691" s="129" t="s">
        <v>12406</v>
      </c>
      <c r="K691" s="129" t="s">
        <v>5220</v>
      </c>
      <c r="L691" s="131" t="str">
        <f t="shared" si="30"/>
        <v>小谷　哲 (M2)</v>
      </c>
      <c r="M691" s="131" t="str">
        <f t="shared" si="31"/>
        <v>97</v>
      </c>
      <c r="N691" s="131" t="str">
        <f t="shared" si="32"/>
        <v>Tetsu KOTANI (97)</v>
      </c>
      <c r="O691" s="217" t="s">
        <v>7543</v>
      </c>
      <c r="Y691" s="130"/>
      <c r="Z691" s="130"/>
      <c r="AA691" s="130"/>
      <c r="AB691" s="130"/>
      <c r="AC691" s="142"/>
      <c r="AD691" s="130"/>
      <c r="AE691" s="130"/>
      <c r="AF691" s="130"/>
      <c r="AG691" s="130"/>
      <c r="AH691" s="130"/>
      <c r="AI691" s="130"/>
      <c r="AJ691" s="130"/>
      <c r="AK691" s="130"/>
      <c r="AL691" s="130"/>
      <c r="AM691" s="130"/>
      <c r="AN691" s="130"/>
      <c r="AO691" s="130"/>
      <c r="AP691" s="130"/>
      <c r="AQ691" s="130"/>
      <c r="AR691" s="130"/>
      <c r="AS691" s="130"/>
      <c r="AT691" s="130"/>
      <c r="AU691" s="130"/>
      <c r="AV691" s="130"/>
      <c r="AW691" s="130"/>
      <c r="AX691" s="130"/>
      <c r="AY691" s="130"/>
    </row>
    <row r="692" spans="1:51" x14ac:dyDescent="0.15">
      <c r="A692" s="131">
        <v>710</v>
      </c>
      <c r="B692" s="129" t="s">
        <v>233</v>
      </c>
      <c r="C692" s="129" t="s">
        <v>1041</v>
      </c>
      <c r="D692" s="129" t="s">
        <v>2405</v>
      </c>
      <c r="E692" s="129" t="s">
        <v>601</v>
      </c>
      <c r="F692" s="129" t="s">
        <v>602</v>
      </c>
      <c r="G692" s="131" t="s">
        <v>185</v>
      </c>
      <c r="H692" s="129" t="s">
        <v>11319</v>
      </c>
      <c r="I692" s="129" t="s">
        <v>5154</v>
      </c>
      <c r="J692" s="129" t="s">
        <v>5092</v>
      </c>
      <c r="K692" s="129" t="s">
        <v>5220</v>
      </c>
      <c r="L692" s="131" t="str">
        <f t="shared" si="30"/>
        <v>水野　廉也 (M2)</v>
      </c>
      <c r="M692" s="131" t="str">
        <f t="shared" si="31"/>
        <v>97</v>
      </c>
      <c r="N692" s="131" t="str">
        <f t="shared" si="32"/>
        <v>Renya MIZUNO (97)</v>
      </c>
      <c r="O692" s="217" t="s">
        <v>7544</v>
      </c>
      <c r="Y692" s="130"/>
      <c r="Z692" s="130"/>
      <c r="AA692" s="130"/>
      <c r="AB692" s="130"/>
      <c r="AC692" s="142"/>
      <c r="AD692" s="130"/>
      <c r="AE692" s="130"/>
      <c r="AF692" s="130"/>
      <c r="AG692" s="130"/>
      <c r="AH692" s="130"/>
      <c r="AI692" s="130"/>
      <c r="AJ692" s="130"/>
      <c r="AK692" s="130"/>
      <c r="AL692" s="130"/>
      <c r="AM692" s="130"/>
      <c r="AN692" s="130"/>
      <c r="AO692" s="130"/>
      <c r="AP692" s="130"/>
      <c r="AQ692" s="130"/>
      <c r="AR692" s="130"/>
      <c r="AS692" s="130"/>
      <c r="AT692" s="130"/>
      <c r="AU692" s="130"/>
      <c r="AV692" s="130"/>
      <c r="AW692" s="130"/>
      <c r="AX692" s="130"/>
      <c r="AY692" s="130"/>
    </row>
    <row r="693" spans="1:51" x14ac:dyDescent="0.15">
      <c r="A693" s="131">
        <v>711</v>
      </c>
      <c r="B693" s="129" t="s">
        <v>233</v>
      </c>
      <c r="C693" s="129" t="s">
        <v>1041</v>
      </c>
      <c r="D693" s="129" t="s">
        <v>795</v>
      </c>
      <c r="E693" s="129" t="s">
        <v>796</v>
      </c>
      <c r="F693" s="129" t="s">
        <v>545</v>
      </c>
      <c r="G693" s="131" t="s">
        <v>185</v>
      </c>
      <c r="H693" s="129" t="s">
        <v>14447</v>
      </c>
      <c r="I693" s="129" t="s">
        <v>11554</v>
      </c>
      <c r="J693" s="129" t="s">
        <v>12407</v>
      </c>
      <c r="K693" s="129" t="s">
        <v>5220</v>
      </c>
      <c r="L693" s="131" t="str">
        <f t="shared" si="30"/>
        <v>川端　将貴 (M2)</v>
      </c>
      <c r="M693" s="131" t="str">
        <f t="shared" si="31"/>
        <v>97</v>
      </c>
      <c r="N693" s="131" t="str">
        <f t="shared" si="32"/>
        <v>Masataka KAWABATA (97)</v>
      </c>
      <c r="O693" s="217" t="s">
        <v>7545</v>
      </c>
      <c r="Y693" s="130"/>
      <c r="Z693" s="130"/>
      <c r="AA693" s="130"/>
      <c r="AB693" s="130"/>
      <c r="AC693" s="142"/>
      <c r="AD693" s="130"/>
      <c r="AE693" s="130"/>
      <c r="AF693" s="130"/>
      <c r="AG693" s="130"/>
      <c r="AH693" s="130"/>
      <c r="AI693" s="130"/>
      <c r="AJ693" s="130"/>
      <c r="AK693" s="130"/>
      <c r="AL693" s="130"/>
      <c r="AM693" s="130"/>
      <c r="AN693" s="130"/>
      <c r="AO693" s="130"/>
      <c r="AP693" s="130"/>
      <c r="AQ693" s="130"/>
      <c r="AR693" s="130"/>
      <c r="AS693" s="130"/>
      <c r="AT693" s="130"/>
      <c r="AU693" s="130"/>
      <c r="AV693" s="130"/>
      <c r="AW693" s="130"/>
      <c r="AX693" s="130"/>
      <c r="AY693" s="130"/>
    </row>
    <row r="694" spans="1:51" x14ac:dyDescent="0.15">
      <c r="A694" s="131">
        <v>712</v>
      </c>
      <c r="B694" s="129" t="s">
        <v>233</v>
      </c>
      <c r="C694" s="129" t="s">
        <v>1041</v>
      </c>
      <c r="D694" s="129" t="s">
        <v>678</v>
      </c>
      <c r="E694" s="129" t="s">
        <v>679</v>
      </c>
      <c r="F694" s="129" t="s">
        <v>573</v>
      </c>
      <c r="G694" s="131" t="s">
        <v>185</v>
      </c>
      <c r="H694" s="129" t="s">
        <v>14464</v>
      </c>
      <c r="I694" s="129" t="s">
        <v>5104</v>
      </c>
      <c r="J694" s="129" t="s">
        <v>4868</v>
      </c>
      <c r="K694" s="129" t="s">
        <v>5220</v>
      </c>
      <c r="L694" s="131" t="str">
        <f t="shared" si="30"/>
        <v>伊藤　智也 (M2)</v>
      </c>
      <c r="M694" s="131" t="str">
        <f t="shared" si="31"/>
        <v>97</v>
      </c>
      <c r="N694" s="131" t="str">
        <f t="shared" si="32"/>
        <v>Tomoya ITO (97)</v>
      </c>
      <c r="O694" s="217" t="s">
        <v>7546</v>
      </c>
      <c r="Y694" s="130"/>
      <c r="Z694" s="130"/>
      <c r="AA694" s="130"/>
      <c r="AB694" s="130"/>
      <c r="AC694" s="142"/>
      <c r="AD694" s="130"/>
      <c r="AE694" s="130"/>
      <c r="AF694" s="130"/>
      <c r="AG694" s="130"/>
      <c r="AH694" s="130"/>
      <c r="AI694" s="130"/>
      <c r="AJ694" s="130"/>
      <c r="AK694" s="130"/>
      <c r="AL694" s="130"/>
      <c r="AM694" s="130"/>
      <c r="AN694" s="130"/>
      <c r="AO694" s="130"/>
      <c r="AP694" s="130"/>
      <c r="AQ694" s="130"/>
      <c r="AR694" s="130"/>
      <c r="AS694" s="130"/>
      <c r="AT694" s="130"/>
      <c r="AU694" s="130"/>
      <c r="AV694" s="130"/>
      <c r="AW694" s="130"/>
      <c r="AX694" s="130"/>
      <c r="AY694" s="130"/>
    </row>
    <row r="695" spans="1:51" x14ac:dyDescent="0.15">
      <c r="A695" s="131">
        <v>713</v>
      </c>
      <c r="B695" s="129" t="s">
        <v>233</v>
      </c>
      <c r="C695" s="129" t="s">
        <v>1041</v>
      </c>
      <c r="D695" s="129" t="s">
        <v>811</v>
      </c>
      <c r="E695" s="129" t="s">
        <v>812</v>
      </c>
      <c r="F695" s="129" t="s">
        <v>767</v>
      </c>
      <c r="G695" s="131" t="s">
        <v>176</v>
      </c>
      <c r="H695" s="129" t="s">
        <v>4794</v>
      </c>
      <c r="I695" s="129" t="s">
        <v>4849</v>
      </c>
      <c r="J695" s="129" t="s">
        <v>5142</v>
      </c>
      <c r="K695" s="129" t="s">
        <v>5220</v>
      </c>
      <c r="L695" s="131" t="str">
        <f t="shared" si="30"/>
        <v>木村　佑 (M1)</v>
      </c>
      <c r="M695" s="131" t="str">
        <f t="shared" si="31"/>
        <v>98</v>
      </c>
      <c r="N695" s="131" t="str">
        <f t="shared" si="32"/>
        <v>Tasuku KIMURA (98)</v>
      </c>
      <c r="O695" s="217" t="s">
        <v>7547</v>
      </c>
      <c r="Y695" s="130"/>
      <c r="Z695" s="130"/>
      <c r="AA695" s="130"/>
      <c r="AB695" s="130"/>
      <c r="AC695" s="142"/>
      <c r="AD695" s="130"/>
      <c r="AE695" s="130"/>
      <c r="AF695" s="130"/>
      <c r="AG695" s="130"/>
      <c r="AH695" s="130"/>
      <c r="AI695" s="130"/>
      <c r="AJ695" s="130"/>
      <c r="AK695" s="130"/>
      <c r="AL695" s="130"/>
      <c r="AM695" s="130"/>
      <c r="AN695" s="130"/>
      <c r="AO695" s="130"/>
      <c r="AP695" s="130"/>
      <c r="AQ695" s="130"/>
      <c r="AR695" s="130"/>
      <c r="AS695" s="130"/>
      <c r="AT695" s="130"/>
      <c r="AU695" s="130"/>
      <c r="AV695" s="130"/>
      <c r="AW695" s="130"/>
      <c r="AX695" s="130"/>
      <c r="AY695" s="130"/>
    </row>
    <row r="696" spans="1:51" x14ac:dyDescent="0.15">
      <c r="A696" s="131">
        <v>714</v>
      </c>
      <c r="B696" s="129" t="s">
        <v>233</v>
      </c>
      <c r="C696" s="129" t="s">
        <v>1041</v>
      </c>
      <c r="D696" s="129" t="s">
        <v>934</v>
      </c>
      <c r="E696" s="129" t="s">
        <v>935</v>
      </c>
      <c r="F696" s="129" t="s">
        <v>513</v>
      </c>
      <c r="G696" s="131" t="s">
        <v>176</v>
      </c>
      <c r="H696" s="129" t="s">
        <v>14464</v>
      </c>
      <c r="I696" s="129" t="s">
        <v>11601</v>
      </c>
      <c r="J696" s="129" t="s">
        <v>4812</v>
      </c>
      <c r="K696" s="129" t="s">
        <v>5220</v>
      </c>
      <c r="L696" s="131" t="str">
        <f t="shared" si="30"/>
        <v>浅井　良 (M1)</v>
      </c>
      <c r="M696" s="131" t="str">
        <f t="shared" si="31"/>
        <v>97</v>
      </c>
      <c r="N696" s="131" t="str">
        <f t="shared" si="32"/>
        <v>Ryo ASAI (97)</v>
      </c>
      <c r="O696" s="217" t="s">
        <v>7548</v>
      </c>
      <c r="Y696" s="130"/>
      <c r="Z696" s="130"/>
      <c r="AA696" s="130"/>
      <c r="AB696" s="130"/>
      <c r="AC696" s="142"/>
      <c r="AD696" s="130"/>
      <c r="AE696" s="130"/>
      <c r="AF696" s="130"/>
      <c r="AG696" s="130"/>
      <c r="AH696" s="130"/>
      <c r="AI696" s="130"/>
      <c r="AJ696" s="130"/>
      <c r="AK696" s="130"/>
      <c r="AL696" s="130"/>
      <c r="AM696" s="130"/>
      <c r="AN696" s="130"/>
      <c r="AO696" s="130"/>
      <c r="AP696" s="130"/>
      <c r="AQ696" s="130"/>
      <c r="AR696" s="130"/>
      <c r="AS696" s="130"/>
      <c r="AT696" s="130"/>
      <c r="AU696" s="130"/>
      <c r="AV696" s="130"/>
      <c r="AW696" s="130"/>
      <c r="AX696" s="130"/>
      <c r="AY696" s="130"/>
    </row>
    <row r="697" spans="1:51" x14ac:dyDescent="0.15">
      <c r="A697" s="131">
        <v>715</v>
      </c>
      <c r="B697" s="129" t="s">
        <v>233</v>
      </c>
      <c r="C697" s="129" t="s">
        <v>1041</v>
      </c>
      <c r="D697" s="129" t="s">
        <v>936</v>
      </c>
      <c r="E697" s="129" t="s">
        <v>937</v>
      </c>
      <c r="F697" s="129" t="s">
        <v>851</v>
      </c>
      <c r="G697" s="131" t="s">
        <v>176</v>
      </c>
      <c r="H697" s="129" t="s">
        <v>14454</v>
      </c>
      <c r="I697" s="129" t="s">
        <v>11411</v>
      </c>
      <c r="J697" s="129" t="s">
        <v>4881</v>
      </c>
      <c r="K697" s="129" t="s">
        <v>5220</v>
      </c>
      <c r="L697" s="131" t="str">
        <f t="shared" si="30"/>
        <v>芦田　開 (M1)</v>
      </c>
      <c r="M697" s="131" t="str">
        <f t="shared" si="31"/>
        <v>98</v>
      </c>
      <c r="N697" s="131" t="str">
        <f t="shared" si="32"/>
        <v>Kai ASHIDA (98)</v>
      </c>
      <c r="O697" s="217" t="s">
        <v>7549</v>
      </c>
      <c r="Y697" s="130"/>
      <c r="Z697" s="130"/>
      <c r="AA697" s="130"/>
      <c r="AB697" s="130"/>
      <c r="AC697" s="142"/>
      <c r="AD697" s="130"/>
      <c r="AE697" s="130"/>
      <c r="AF697" s="130"/>
      <c r="AG697" s="130"/>
      <c r="AH697" s="130"/>
      <c r="AI697" s="130"/>
      <c r="AJ697" s="130"/>
      <c r="AK697" s="130"/>
      <c r="AL697" s="130"/>
      <c r="AM697" s="130"/>
      <c r="AN697" s="130"/>
      <c r="AO697" s="130"/>
      <c r="AP697" s="130"/>
      <c r="AQ697" s="130"/>
      <c r="AR697" s="130"/>
      <c r="AS697" s="130"/>
      <c r="AT697" s="130"/>
      <c r="AU697" s="130"/>
      <c r="AV697" s="130"/>
      <c r="AW697" s="130"/>
      <c r="AX697" s="130"/>
      <c r="AY697" s="130"/>
    </row>
    <row r="698" spans="1:51" x14ac:dyDescent="0.15">
      <c r="A698" s="131">
        <v>716</v>
      </c>
      <c r="B698" s="129" t="s">
        <v>233</v>
      </c>
      <c r="C698" s="129" t="s">
        <v>1041</v>
      </c>
      <c r="D698" s="129" t="s">
        <v>938</v>
      </c>
      <c r="E698" s="129" t="s">
        <v>939</v>
      </c>
      <c r="F698" s="129" t="s">
        <v>866</v>
      </c>
      <c r="G698" s="131" t="s">
        <v>176</v>
      </c>
      <c r="H698" s="129" t="s">
        <v>14454</v>
      </c>
      <c r="I698" s="129" t="s">
        <v>11602</v>
      </c>
      <c r="J698" s="129" t="s">
        <v>12280</v>
      </c>
      <c r="K698" s="129" t="s">
        <v>5220</v>
      </c>
      <c r="L698" s="131" t="str">
        <f t="shared" si="30"/>
        <v>梶原　隆真 (M1)</v>
      </c>
      <c r="M698" s="131" t="str">
        <f t="shared" si="31"/>
        <v>98</v>
      </c>
      <c r="N698" s="131" t="str">
        <f t="shared" si="32"/>
        <v>Takamasa KAJIWARA (98)</v>
      </c>
      <c r="O698" s="217" t="s">
        <v>7550</v>
      </c>
      <c r="Y698" s="130"/>
      <c r="Z698" s="130"/>
      <c r="AA698" s="130"/>
      <c r="AB698" s="130"/>
      <c r="AC698" s="142"/>
      <c r="AD698" s="130"/>
      <c r="AE698" s="130"/>
      <c r="AF698" s="130"/>
      <c r="AG698" s="130"/>
      <c r="AH698" s="130"/>
      <c r="AI698" s="130"/>
      <c r="AJ698" s="130"/>
      <c r="AK698" s="130"/>
      <c r="AL698" s="130"/>
      <c r="AM698" s="130"/>
      <c r="AN698" s="130"/>
      <c r="AO698" s="130"/>
      <c r="AP698" s="130"/>
      <c r="AQ698" s="130"/>
      <c r="AR698" s="130"/>
      <c r="AS698" s="130"/>
      <c r="AT698" s="130"/>
      <c r="AU698" s="130"/>
      <c r="AV698" s="130"/>
      <c r="AW698" s="130"/>
      <c r="AX698" s="130"/>
      <c r="AY698" s="130"/>
    </row>
    <row r="699" spans="1:51" x14ac:dyDescent="0.15">
      <c r="A699" s="131">
        <v>717</v>
      </c>
      <c r="B699" s="129" t="s">
        <v>233</v>
      </c>
      <c r="C699" s="129" t="s">
        <v>1041</v>
      </c>
      <c r="D699" s="129" t="s">
        <v>940</v>
      </c>
      <c r="E699" s="129" t="s">
        <v>941</v>
      </c>
      <c r="F699" s="129" t="s">
        <v>569</v>
      </c>
      <c r="G699" s="131" t="s">
        <v>176</v>
      </c>
      <c r="H699" s="129" t="s">
        <v>11319</v>
      </c>
      <c r="I699" s="129" t="s">
        <v>4850</v>
      </c>
      <c r="J699" s="129" t="s">
        <v>4853</v>
      </c>
      <c r="K699" s="129" t="s">
        <v>5220</v>
      </c>
      <c r="L699" s="131" t="str">
        <f t="shared" si="30"/>
        <v>清原　陸 (M1)</v>
      </c>
      <c r="M699" s="131" t="str">
        <f t="shared" si="31"/>
        <v>97</v>
      </c>
      <c r="N699" s="131" t="str">
        <f t="shared" si="32"/>
        <v>Riku KIYOHARA (97)</v>
      </c>
      <c r="O699" s="217" t="s">
        <v>7551</v>
      </c>
      <c r="Y699" s="130"/>
      <c r="Z699" s="130"/>
      <c r="AA699" s="130"/>
      <c r="AB699" s="130"/>
      <c r="AC699" s="142"/>
      <c r="AD699" s="130"/>
      <c r="AE699" s="130"/>
      <c r="AF699" s="130"/>
      <c r="AG699" s="130"/>
      <c r="AH699" s="130"/>
      <c r="AI699" s="130"/>
      <c r="AJ699" s="130"/>
      <c r="AK699" s="130"/>
      <c r="AL699" s="130"/>
      <c r="AM699" s="130"/>
      <c r="AN699" s="130"/>
      <c r="AO699" s="130"/>
      <c r="AP699" s="130"/>
      <c r="AQ699" s="130"/>
      <c r="AR699" s="130"/>
      <c r="AS699" s="130"/>
      <c r="AT699" s="130"/>
      <c r="AU699" s="130"/>
      <c r="AV699" s="130"/>
      <c r="AW699" s="130"/>
      <c r="AX699" s="130"/>
      <c r="AY699" s="130"/>
    </row>
    <row r="700" spans="1:51" x14ac:dyDescent="0.15">
      <c r="A700" s="131">
        <v>718</v>
      </c>
      <c r="B700" s="129" t="s">
        <v>233</v>
      </c>
      <c r="C700" s="129" t="s">
        <v>1041</v>
      </c>
      <c r="D700" s="129" t="s">
        <v>942</v>
      </c>
      <c r="E700" s="129" t="s">
        <v>943</v>
      </c>
      <c r="F700" s="129" t="s">
        <v>779</v>
      </c>
      <c r="G700" s="131" t="s">
        <v>176</v>
      </c>
      <c r="H700" s="129" t="s">
        <v>14453</v>
      </c>
      <c r="I700" s="129" t="s">
        <v>11478</v>
      </c>
      <c r="J700" s="129" t="s">
        <v>4860</v>
      </c>
      <c r="K700" s="129" t="s">
        <v>5220</v>
      </c>
      <c r="L700" s="131" t="str">
        <f t="shared" si="30"/>
        <v>澤田　剛 (M1)</v>
      </c>
      <c r="M700" s="131" t="str">
        <f t="shared" si="31"/>
        <v>96</v>
      </c>
      <c r="N700" s="131" t="str">
        <f t="shared" si="32"/>
        <v>Tsuyoshi SAWADA (96)</v>
      </c>
      <c r="O700" s="217" t="s">
        <v>7552</v>
      </c>
      <c r="Y700" s="130"/>
      <c r="Z700" s="130"/>
      <c r="AA700" s="130"/>
      <c r="AB700" s="130"/>
      <c r="AC700" s="142"/>
      <c r="AD700" s="130"/>
      <c r="AE700" s="130"/>
      <c r="AF700" s="130"/>
      <c r="AG700" s="130"/>
      <c r="AH700" s="130"/>
      <c r="AI700" s="130"/>
      <c r="AJ700" s="130"/>
      <c r="AK700" s="130"/>
      <c r="AL700" s="130"/>
      <c r="AM700" s="130"/>
      <c r="AN700" s="130"/>
      <c r="AO700" s="130"/>
      <c r="AP700" s="130"/>
      <c r="AQ700" s="130"/>
      <c r="AR700" s="130"/>
      <c r="AS700" s="130"/>
      <c r="AT700" s="130"/>
      <c r="AU700" s="130"/>
      <c r="AV700" s="130"/>
      <c r="AW700" s="130"/>
      <c r="AX700" s="130"/>
      <c r="AY700" s="130"/>
    </row>
    <row r="701" spans="1:51" x14ac:dyDescent="0.15">
      <c r="A701" s="131">
        <v>719</v>
      </c>
      <c r="B701" s="129" t="s">
        <v>233</v>
      </c>
      <c r="C701" s="129" t="s">
        <v>1041</v>
      </c>
      <c r="D701" s="129" t="s">
        <v>944</v>
      </c>
      <c r="E701" s="129" t="s">
        <v>945</v>
      </c>
      <c r="F701" s="129" t="s">
        <v>697</v>
      </c>
      <c r="G701" s="131" t="s">
        <v>176</v>
      </c>
      <c r="H701" s="129" t="s">
        <v>14454</v>
      </c>
      <c r="I701" s="129" t="s">
        <v>11603</v>
      </c>
      <c r="J701" s="129" t="s">
        <v>5050</v>
      </c>
      <c r="K701" s="129" t="s">
        <v>5220</v>
      </c>
      <c r="L701" s="131" t="str">
        <f t="shared" si="30"/>
        <v>津吉　順平 (M1)</v>
      </c>
      <c r="M701" s="131" t="str">
        <f t="shared" si="31"/>
        <v>98</v>
      </c>
      <c r="N701" s="131" t="str">
        <f t="shared" si="32"/>
        <v>Jumpei TSUYOSHI (98)</v>
      </c>
      <c r="O701" s="217" t="s">
        <v>7553</v>
      </c>
      <c r="Y701" s="130"/>
      <c r="Z701" s="130"/>
      <c r="AA701" s="130"/>
      <c r="AB701" s="130"/>
      <c r="AC701" s="142"/>
      <c r="AD701" s="130"/>
      <c r="AE701" s="130"/>
      <c r="AF701" s="130"/>
      <c r="AG701" s="130"/>
      <c r="AH701" s="130"/>
      <c r="AI701" s="130"/>
      <c r="AJ701" s="130"/>
      <c r="AK701" s="130"/>
      <c r="AL701" s="130"/>
      <c r="AM701" s="130"/>
      <c r="AN701" s="130"/>
      <c r="AO701" s="130"/>
      <c r="AP701" s="130"/>
      <c r="AQ701" s="130"/>
      <c r="AR701" s="130"/>
      <c r="AS701" s="130"/>
      <c r="AT701" s="130"/>
      <c r="AU701" s="130"/>
      <c r="AV701" s="130"/>
      <c r="AW701" s="130"/>
      <c r="AX701" s="130"/>
      <c r="AY701" s="130"/>
    </row>
    <row r="702" spans="1:51" x14ac:dyDescent="0.15">
      <c r="A702" s="131">
        <v>720</v>
      </c>
      <c r="B702" s="129" t="s">
        <v>233</v>
      </c>
      <c r="C702" s="129" t="s">
        <v>1041</v>
      </c>
      <c r="D702" s="129" t="s">
        <v>946</v>
      </c>
      <c r="E702" s="129" t="s">
        <v>947</v>
      </c>
      <c r="F702" s="129" t="s">
        <v>948</v>
      </c>
      <c r="G702" s="131" t="s">
        <v>176</v>
      </c>
      <c r="H702" s="129" t="s">
        <v>14452</v>
      </c>
      <c r="I702" s="129" t="s">
        <v>9470</v>
      </c>
      <c r="J702" s="129" t="s">
        <v>4924</v>
      </c>
      <c r="K702" s="129" t="s">
        <v>5220</v>
      </c>
      <c r="L702" s="131" t="str">
        <f t="shared" si="30"/>
        <v>長谷川　隼 (M1)</v>
      </c>
      <c r="M702" s="131" t="str">
        <f t="shared" si="31"/>
        <v>97</v>
      </c>
      <c r="N702" s="131" t="str">
        <f t="shared" si="32"/>
        <v>Shun HASEGAWA (97)</v>
      </c>
      <c r="O702" s="217" t="s">
        <v>7554</v>
      </c>
      <c r="Y702" s="130"/>
      <c r="Z702" s="130"/>
      <c r="AA702" s="130"/>
      <c r="AB702" s="130"/>
      <c r="AC702" s="142"/>
      <c r="AD702" s="130"/>
      <c r="AE702" s="130"/>
      <c r="AF702" s="130"/>
      <c r="AG702" s="130"/>
      <c r="AH702" s="130"/>
      <c r="AI702" s="130"/>
      <c r="AJ702" s="130"/>
      <c r="AK702" s="130"/>
      <c r="AL702" s="130"/>
      <c r="AM702" s="130"/>
      <c r="AN702" s="130"/>
      <c r="AO702" s="130"/>
      <c r="AP702" s="130"/>
      <c r="AQ702" s="130"/>
      <c r="AR702" s="130"/>
      <c r="AS702" s="130"/>
      <c r="AT702" s="130"/>
      <c r="AU702" s="130"/>
      <c r="AV702" s="130"/>
      <c r="AW702" s="130"/>
      <c r="AX702" s="130"/>
      <c r="AY702" s="130"/>
    </row>
    <row r="703" spans="1:51" x14ac:dyDescent="0.15">
      <c r="A703" s="131">
        <v>721</v>
      </c>
      <c r="B703" s="129" t="s">
        <v>233</v>
      </c>
      <c r="C703" s="129" t="s">
        <v>1041</v>
      </c>
      <c r="D703" s="129" t="s">
        <v>949</v>
      </c>
      <c r="E703" s="129" t="s">
        <v>950</v>
      </c>
      <c r="F703" s="129" t="s">
        <v>527</v>
      </c>
      <c r="G703" s="131" t="s">
        <v>176</v>
      </c>
      <c r="H703" s="129" t="s">
        <v>4790</v>
      </c>
      <c r="I703" s="129" t="s">
        <v>9440</v>
      </c>
      <c r="J703" s="129" t="s">
        <v>12359</v>
      </c>
      <c r="K703" s="129" t="s">
        <v>5220</v>
      </c>
      <c r="L703" s="131" t="str">
        <f t="shared" si="30"/>
        <v>平野　亘 (M1)</v>
      </c>
      <c r="M703" s="131" t="str">
        <f t="shared" si="31"/>
        <v>97</v>
      </c>
      <c r="N703" s="131" t="str">
        <f t="shared" si="32"/>
        <v>Wataru HIRANO (97)</v>
      </c>
      <c r="O703" s="217" t="s">
        <v>7555</v>
      </c>
      <c r="Y703" s="130"/>
      <c r="Z703" s="130"/>
      <c r="AA703" s="130"/>
      <c r="AB703" s="130"/>
      <c r="AC703" s="142"/>
      <c r="AD703" s="130"/>
      <c r="AE703" s="130"/>
      <c r="AF703" s="130"/>
      <c r="AG703" s="130"/>
      <c r="AH703" s="130"/>
      <c r="AI703" s="130"/>
      <c r="AJ703" s="130"/>
      <c r="AK703" s="130"/>
      <c r="AL703" s="130"/>
      <c r="AM703" s="130"/>
      <c r="AN703" s="130"/>
      <c r="AO703" s="130"/>
      <c r="AP703" s="130"/>
      <c r="AQ703" s="130"/>
      <c r="AR703" s="130"/>
      <c r="AS703" s="130"/>
      <c r="AT703" s="130"/>
      <c r="AU703" s="130"/>
      <c r="AV703" s="130"/>
      <c r="AW703" s="130"/>
      <c r="AX703" s="130"/>
      <c r="AY703" s="130"/>
    </row>
    <row r="704" spans="1:51" x14ac:dyDescent="0.15">
      <c r="A704" s="131">
        <v>722</v>
      </c>
      <c r="B704" s="129" t="s">
        <v>233</v>
      </c>
      <c r="C704" s="129" t="s">
        <v>1041</v>
      </c>
      <c r="D704" s="129" t="s">
        <v>2406</v>
      </c>
      <c r="E704" s="129" t="s">
        <v>809</v>
      </c>
      <c r="F704" s="129" t="s">
        <v>810</v>
      </c>
      <c r="G704" s="131" t="s">
        <v>176</v>
      </c>
      <c r="H704" s="129" t="s">
        <v>14457</v>
      </c>
      <c r="I704" s="129" t="s">
        <v>9308</v>
      </c>
      <c r="J704" s="129" t="s">
        <v>12408</v>
      </c>
      <c r="K704" s="129" t="s">
        <v>5220</v>
      </c>
      <c r="L704" s="131" t="str">
        <f t="shared" si="30"/>
        <v>加藤　寿昂 (M1)</v>
      </c>
      <c r="M704" s="131" t="str">
        <f t="shared" si="31"/>
        <v>98</v>
      </c>
      <c r="N704" s="131" t="str">
        <f t="shared" si="32"/>
        <v>Toshiaki KATO (98)</v>
      </c>
      <c r="O704" s="217" t="s">
        <v>7556</v>
      </c>
      <c r="Y704" s="130"/>
      <c r="Z704" s="130"/>
      <c r="AA704" s="130"/>
      <c r="AB704" s="130"/>
      <c r="AC704" s="142"/>
      <c r="AD704" s="130"/>
      <c r="AE704" s="130"/>
      <c r="AF704" s="130"/>
      <c r="AG704" s="130"/>
      <c r="AH704" s="130"/>
      <c r="AI704" s="130"/>
      <c r="AJ704" s="130"/>
      <c r="AK704" s="130"/>
      <c r="AL704" s="130"/>
      <c r="AM704" s="130"/>
      <c r="AN704" s="130"/>
      <c r="AO704" s="130"/>
      <c r="AP704" s="130"/>
      <c r="AQ704" s="130"/>
      <c r="AR704" s="130"/>
      <c r="AS704" s="130"/>
      <c r="AT704" s="130"/>
      <c r="AU704" s="130"/>
      <c r="AV704" s="130"/>
      <c r="AW704" s="130"/>
      <c r="AX704" s="130"/>
      <c r="AY704" s="130"/>
    </row>
    <row r="705" spans="1:51" x14ac:dyDescent="0.15">
      <c r="A705" s="131">
        <v>723</v>
      </c>
      <c r="B705" s="129" t="s">
        <v>233</v>
      </c>
      <c r="C705" s="129" t="s">
        <v>1041</v>
      </c>
      <c r="D705" s="129" t="s">
        <v>2407</v>
      </c>
      <c r="E705" s="129" t="s">
        <v>2408</v>
      </c>
      <c r="F705" s="129" t="s">
        <v>2409</v>
      </c>
      <c r="G705" s="131" t="s">
        <v>146</v>
      </c>
      <c r="H705" s="129" t="s">
        <v>14447</v>
      </c>
      <c r="I705" s="129" t="s">
        <v>4875</v>
      </c>
      <c r="J705" s="129" t="s">
        <v>4906</v>
      </c>
      <c r="K705" s="129" t="s">
        <v>5220</v>
      </c>
      <c r="L705" s="131" t="str">
        <f t="shared" si="30"/>
        <v>中尾　友哉 (4)</v>
      </c>
      <c r="M705" s="131" t="str">
        <f t="shared" si="31"/>
        <v>99</v>
      </c>
      <c r="N705" s="131" t="str">
        <f t="shared" si="32"/>
        <v>Yuya NAKAO (99)</v>
      </c>
      <c r="O705" s="217" t="s">
        <v>7557</v>
      </c>
      <c r="Y705" s="130"/>
      <c r="Z705" s="130"/>
      <c r="AA705" s="130"/>
      <c r="AB705" s="130"/>
      <c r="AC705" s="142"/>
      <c r="AD705" s="130"/>
      <c r="AE705" s="130"/>
      <c r="AF705" s="130"/>
      <c r="AG705" s="130"/>
      <c r="AH705" s="130"/>
      <c r="AI705" s="130"/>
      <c r="AJ705" s="130"/>
      <c r="AK705" s="130"/>
      <c r="AL705" s="130"/>
      <c r="AM705" s="130"/>
      <c r="AN705" s="130"/>
      <c r="AO705" s="130"/>
      <c r="AP705" s="130"/>
      <c r="AQ705" s="130"/>
      <c r="AR705" s="130"/>
      <c r="AS705" s="130"/>
      <c r="AT705" s="130"/>
      <c r="AU705" s="130"/>
      <c r="AV705" s="130"/>
      <c r="AW705" s="130"/>
      <c r="AX705" s="130"/>
      <c r="AY705" s="130"/>
    </row>
    <row r="706" spans="1:51" x14ac:dyDescent="0.15">
      <c r="A706" s="131">
        <v>724</v>
      </c>
      <c r="B706" s="129" t="s">
        <v>233</v>
      </c>
      <c r="C706" s="129" t="s">
        <v>1041</v>
      </c>
      <c r="D706" s="129" t="s">
        <v>2410</v>
      </c>
      <c r="E706" s="129" t="s">
        <v>2411</v>
      </c>
      <c r="F706" s="129" t="s">
        <v>2412</v>
      </c>
      <c r="G706" s="131" t="s">
        <v>146</v>
      </c>
      <c r="H706" s="129" t="s">
        <v>14454</v>
      </c>
      <c r="I706" s="129" t="s">
        <v>4966</v>
      </c>
      <c r="J706" s="129" t="s">
        <v>12348</v>
      </c>
      <c r="K706" s="129" t="s">
        <v>5220</v>
      </c>
      <c r="L706" s="131" t="str">
        <f t="shared" si="30"/>
        <v>阪口　裕飛 (4)</v>
      </c>
      <c r="M706" s="131" t="str">
        <f t="shared" si="31"/>
        <v>99</v>
      </c>
      <c r="N706" s="131" t="str">
        <f t="shared" si="32"/>
        <v>Yuhi SAKAGUCHI (99)</v>
      </c>
      <c r="O706" s="217" t="s">
        <v>7558</v>
      </c>
      <c r="Y706" s="130"/>
      <c r="Z706" s="130"/>
      <c r="AA706" s="130"/>
      <c r="AB706" s="130"/>
      <c r="AC706" s="142"/>
      <c r="AD706" s="130"/>
      <c r="AE706" s="130"/>
      <c r="AF706" s="130"/>
      <c r="AG706" s="130"/>
      <c r="AH706" s="130"/>
      <c r="AI706" s="130"/>
      <c r="AJ706" s="130"/>
      <c r="AK706" s="130"/>
      <c r="AL706" s="130"/>
      <c r="AM706" s="130"/>
      <c r="AN706" s="130"/>
      <c r="AO706" s="130"/>
      <c r="AP706" s="130"/>
      <c r="AQ706" s="130"/>
      <c r="AR706" s="130"/>
      <c r="AS706" s="130"/>
      <c r="AT706" s="130"/>
      <c r="AU706" s="130"/>
      <c r="AV706" s="130"/>
      <c r="AW706" s="130"/>
      <c r="AX706" s="130"/>
      <c r="AY706" s="130"/>
    </row>
    <row r="707" spans="1:51" x14ac:dyDescent="0.15">
      <c r="A707" s="131">
        <v>725</v>
      </c>
      <c r="B707" s="129" t="s">
        <v>233</v>
      </c>
      <c r="C707" s="129" t="s">
        <v>1041</v>
      </c>
      <c r="D707" s="129" t="s">
        <v>2413</v>
      </c>
      <c r="E707" s="129" t="s">
        <v>2414</v>
      </c>
      <c r="F707" s="129" t="s">
        <v>998</v>
      </c>
      <c r="G707" s="131" t="s">
        <v>146</v>
      </c>
      <c r="H707" s="129" t="s">
        <v>14466</v>
      </c>
      <c r="I707" s="129" t="s">
        <v>11452</v>
      </c>
      <c r="J707" s="129" t="s">
        <v>4924</v>
      </c>
      <c r="K707" s="129" t="s">
        <v>5220</v>
      </c>
      <c r="L707" s="131" t="str">
        <f t="shared" ref="L707:L770" si="33">D707&amp;" ("&amp;G707&amp;")"</f>
        <v>足立　舜 (4)</v>
      </c>
      <c r="M707" s="131" t="str">
        <f t="shared" ref="M707:M770" si="34">LEFT(F707,2)</f>
        <v>98</v>
      </c>
      <c r="N707" s="131" t="str">
        <f t="shared" ref="N707:N770" si="35">J707&amp;" "&amp;I707&amp;" ("&amp;M707&amp;")"</f>
        <v>Shun ADACHI (98)</v>
      </c>
      <c r="O707" s="217" t="s">
        <v>7559</v>
      </c>
      <c r="Y707" s="130"/>
      <c r="Z707" s="130"/>
      <c r="AA707" s="130"/>
      <c r="AB707" s="130"/>
      <c r="AC707" s="142"/>
      <c r="AD707" s="130"/>
      <c r="AE707" s="130"/>
      <c r="AF707" s="130"/>
      <c r="AG707" s="130"/>
      <c r="AH707" s="130"/>
      <c r="AI707" s="130"/>
      <c r="AJ707" s="130"/>
      <c r="AK707" s="130"/>
      <c r="AL707" s="130"/>
      <c r="AM707" s="130"/>
      <c r="AN707" s="130"/>
      <c r="AO707" s="130"/>
      <c r="AP707" s="130"/>
      <c r="AQ707" s="130"/>
      <c r="AR707" s="130"/>
      <c r="AS707" s="130"/>
      <c r="AT707" s="130"/>
      <c r="AU707" s="130"/>
      <c r="AV707" s="130"/>
      <c r="AW707" s="130"/>
      <c r="AX707" s="130"/>
      <c r="AY707" s="130"/>
    </row>
    <row r="708" spans="1:51" x14ac:dyDescent="0.15">
      <c r="A708" s="131">
        <v>726</v>
      </c>
      <c r="B708" s="129" t="s">
        <v>233</v>
      </c>
      <c r="C708" s="129" t="s">
        <v>1041</v>
      </c>
      <c r="D708" s="129" t="s">
        <v>2415</v>
      </c>
      <c r="E708" s="129" t="s">
        <v>2416</v>
      </c>
      <c r="F708" s="129" t="s">
        <v>2417</v>
      </c>
      <c r="G708" s="131" t="s">
        <v>146</v>
      </c>
      <c r="H708" s="129" t="s">
        <v>11319</v>
      </c>
      <c r="I708" s="129" t="s">
        <v>11425</v>
      </c>
      <c r="J708" s="129" t="s">
        <v>5007</v>
      </c>
      <c r="K708" s="129" t="s">
        <v>5220</v>
      </c>
      <c r="L708" s="131" t="str">
        <f t="shared" si="33"/>
        <v>柳原　拓海 (4)</v>
      </c>
      <c r="M708" s="131" t="str">
        <f t="shared" si="34"/>
        <v>99</v>
      </c>
      <c r="N708" s="131" t="str">
        <f t="shared" si="35"/>
        <v>Takumi YANAGIHARA (99)</v>
      </c>
      <c r="O708" s="217" t="s">
        <v>7560</v>
      </c>
      <c r="Y708" s="130"/>
      <c r="Z708" s="130"/>
      <c r="AA708" s="130"/>
      <c r="AB708" s="130"/>
      <c r="AC708" s="142"/>
      <c r="AD708" s="130"/>
      <c r="AE708" s="130"/>
      <c r="AF708" s="130"/>
      <c r="AG708" s="130"/>
      <c r="AH708" s="130"/>
      <c r="AI708" s="130"/>
      <c r="AJ708" s="130"/>
      <c r="AK708" s="130"/>
      <c r="AL708" s="130"/>
      <c r="AM708" s="130"/>
      <c r="AN708" s="130"/>
      <c r="AO708" s="130"/>
      <c r="AP708" s="130"/>
      <c r="AQ708" s="130"/>
      <c r="AR708" s="130"/>
      <c r="AS708" s="130"/>
      <c r="AT708" s="130"/>
      <c r="AU708" s="130"/>
      <c r="AV708" s="130"/>
      <c r="AW708" s="130"/>
      <c r="AX708" s="130"/>
      <c r="AY708" s="130"/>
    </row>
    <row r="709" spans="1:51" x14ac:dyDescent="0.15">
      <c r="A709" s="131">
        <v>727</v>
      </c>
      <c r="B709" s="129" t="s">
        <v>233</v>
      </c>
      <c r="C709" s="129" t="s">
        <v>1041</v>
      </c>
      <c r="D709" s="129" t="s">
        <v>2418</v>
      </c>
      <c r="E709" s="129" t="s">
        <v>2419</v>
      </c>
      <c r="F709" s="129" t="s">
        <v>2420</v>
      </c>
      <c r="G709" s="131" t="s">
        <v>146</v>
      </c>
      <c r="H709" s="129" t="s">
        <v>14465</v>
      </c>
      <c r="I709" s="129" t="s">
        <v>4876</v>
      </c>
      <c r="J709" s="129" t="s">
        <v>4810</v>
      </c>
      <c r="K709" s="129" t="s">
        <v>5220</v>
      </c>
      <c r="L709" s="131" t="str">
        <f t="shared" si="33"/>
        <v>仲村　快太 (4)</v>
      </c>
      <c r="M709" s="131" t="str">
        <f t="shared" si="34"/>
        <v>98</v>
      </c>
      <c r="N709" s="131" t="str">
        <f t="shared" si="35"/>
        <v>Kaito NAKAMURA (98)</v>
      </c>
      <c r="O709" s="217" t="s">
        <v>7561</v>
      </c>
      <c r="Y709" s="130"/>
      <c r="Z709" s="130"/>
      <c r="AA709" s="130"/>
      <c r="AB709" s="130"/>
      <c r="AC709" s="142"/>
      <c r="AD709" s="130"/>
      <c r="AE709" s="130"/>
      <c r="AF709" s="130"/>
      <c r="AG709" s="130"/>
      <c r="AH709" s="130"/>
      <c r="AI709" s="130"/>
      <c r="AJ709" s="130"/>
      <c r="AK709" s="130"/>
      <c r="AL709" s="130"/>
      <c r="AM709" s="130"/>
      <c r="AN709" s="130"/>
      <c r="AO709" s="130"/>
      <c r="AP709" s="130"/>
      <c r="AQ709" s="130"/>
      <c r="AR709" s="130"/>
      <c r="AS709" s="130"/>
      <c r="AT709" s="130"/>
      <c r="AU709" s="130"/>
      <c r="AV709" s="130"/>
      <c r="AW709" s="130"/>
      <c r="AX709" s="130"/>
      <c r="AY709" s="130"/>
    </row>
    <row r="710" spans="1:51" x14ac:dyDescent="0.15">
      <c r="A710" s="131">
        <v>728</v>
      </c>
      <c r="B710" s="129" t="s">
        <v>233</v>
      </c>
      <c r="C710" s="129" t="s">
        <v>1041</v>
      </c>
      <c r="D710" s="129" t="s">
        <v>2421</v>
      </c>
      <c r="E710" s="129" t="s">
        <v>2422</v>
      </c>
      <c r="F710" s="129" t="s">
        <v>1846</v>
      </c>
      <c r="G710" s="131" t="s">
        <v>146</v>
      </c>
      <c r="H710" s="129" t="s">
        <v>14454</v>
      </c>
      <c r="I710" s="129" t="s">
        <v>5200</v>
      </c>
      <c r="J710" s="129" t="s">
        <v>9491</v>
      </c>
      <c r="K710" s="129" t="s">
        <v>5220</v>
      </c>
      <c r="L710" s="131" t="str">
        <f t="shared" si="33"/>
        <v>岩井　響平 (4)</v>
      </c>
      <c r="M710" s="131" t="str">
        <f t="shared" si="34"/>
        <v>99</v>
      </c>
      <c r="N710" s="131" t="str">
        <f t="shared" si="35"/>
        <v>Kyohei IWAI (99)</v>
      </c>
      <c r="O710" s="217" t="s">
        <v>7562</v>
      </c>
      <c r="Y710" s="130"/>
      <c r="Z710" s="130"/>
      <c r="AA710" s="130"/>
      <c r="AB710" s="130"/>
      <c r="AC710" s="142"/>
      <c r="AD710" s="130"/>
      <c r="AE710" s="130"/>
      <c r="AF710" s="130"/>
      <c r="AG710" s="130"/>
      <c r="AH710" s="130"/>
      <c r="AI710" s="130"/>
      <c r="AJ710" s="130"/>
      <c r="AK710" s="130"/>
      <c r="AL710" s="130"/>
      <c r="AM710" s="130"/>
      <c r="AN710" s="130"/>
      <c r="AO710" s="130"/>
      <c r="AP710" s="130"/>
      <c r="AQ710" s="130"/>
      <c r="AR710" s="130"/>
      <c r="AS710" s="130"/>
      <c r="AT710" s="130"/>
      <c r="AU710" s="130"/>
      <c r="AV710" s="130"/>
      <c r="AW710" s="130"/>
      <c r="AX710" s="130"/>
      <c r="AY710" s="130"/>
    </row>
    <row r="711" spans="1:51" x14ac:dyDescent="0.15">
      <c r="A711" s="131">
        <v>729</v>
      </c>
      <c r="B711" s="129" t="s">
        <v>233</v>
      </c>
      <c r="C711" s="129" t="s">
        <v>1041</v>
      </c>
      <c r="D711" s="129" t="s">
        <v>2423</v>
      </c>
      <c r="E711" s="129" t="s">
        <v>2424</v>
      </c>
      <c r="F711" s="129" t="s">
        <v>716</v>
      </c>
      <c r="G711" s="131" t="s">
        <v>146</v>
      </c>
      <c r="H711" s="129" t="s">
        <v>11319</v>
      </c>
      <c r="I711" s="129" t="s">
        <v>11604</v>
      </c>
      <c r="J711" s="129" t="s">
        <v>6727</v>
      </c>
      <c r="K711" s="129" t="s">
        <v>5220</v>
      </c>
      <c r="L711" s="131" t="str">
        <f t="shared" si="33"/>
        <v>武波　夏輝 (4)</v>
      </c>
      <c r="M711" s="131" t="str">
        <f t="shared" si="34"/>
        <v>98</v>
      </c>
      <c r="N711" s="131" t="str">
        <f t="shared" si="35"/>
        <v>Natsuki TAKENAMI (98)</v>
      </c>
      <c r="O711" s="217" t="s">
        <v>7563</v>
      </c>
      <c r="Y711" s="130"/>
      <c r="Z711" s="130"/>
      <c r="AA711" s="130"/>
      <c r="AB711" s="130"/>
      <c r="AC711" s="142"/>
      <c r="AD711" s="130"/>
      <c r="AE711" s="130"/>
      <c r="AF711" s="130"/>
      <c r="AG711" s="130"/>
      <c r="AH711" s="130"/>
      <c r="AI711" s="130"/>
      <c r="AJ711" s="130"/>
      <c r="AK711" s="130"/>
      <c r="AL711" s="130"/>
      <c r="AM711" s="130"/>
      <c r="AN711" s="130"/>
      <c r="AO711" s="130"/>
      <c r="AP711" s="130"/>
      <c r="AQ711" s="130"/>
      <c r="AR711" s="130"/>
      <c r="AS711" s="130"/>
      <c r="AT711" s="130"/>
      <c r="AU711" s="130"/>
      <c r="AV711" s="130"/>
      <c r="AW711" s="130"/>
      <c r="AX711" s="130"/>
      <c r="AY711" s="130"/>
    </row>
    <row r="712" spans="1:51" x14ac:dyDescent="0.15">
      <c r="A712" s="131">
        <v>730</v>
      </c>
      <c r="B712" s="129" t="s">
        <v>233</v>
      </c>
      <c r="C712" s="129" t="s">
        <v>1041</v>
      </c>
      <c r="D712" s="129" t="s">
        <v>2425</v>
      </c>
      <c r="E712" s="129" t="s">
        <v>2426</v>
      </c>
      <c r="F712" s="129" t="s">
        <v>2427</v>
      </c>
      <c r="G712" s="131" t="s">
        <v>146</v>
      </c>
      <c r="H712" s="129" t="s">
        <v>11319</v>
      </c>
      <c r="I712" s="129" t="s">
        <v>11605</v>
      </c>
      <c r="J712" s="129" t="s">
        <v>12409</v>
      </c>
      <c r="K712" s="129" t="s">
        <v>5220</v>
      </c>
      <c r="L712" s="131" t="str">
        <f t="shared" si="33"/>
        <v>黒川　泰暉 (4)</v>
      </c>
      <c r="M712" s="131" t="str">
        <f t="shared" si="34"/>
        <v>99</v>
      </c>
      <c r="N712" s="131" t="str">
        <f t="shared" si="35"/>
        <v>Yasuki KUROKAWA (99)</v>
      </c>
      <c r="O712" s="217" t="s">
        <v>7564</v>
      </c>
      <c r="Y712" s="130"/>
      <c r="Z712" s="130"/>
      <c r="AA712" s="130"/>
      <c r="AB712" s="130"/>
      <c r="AC712" s="142"/>
      <c r="AD712" s="130"/>
      <c r="AE712" s="130"/>
      <c r="AF712" s="130"/>
      <c r="AG712" s="130"/>
      <c r="AH712" s="130"/>
      <c r="AI712" s="130"/>
      <c r="AJ712" s="130"/>
      <c r="AK712" s="130"/>
      <c r="AL712" s="130"/>
      <c r="AM712" s="130"/>
      <c r="AN712" s="130"/>
      <c r="AO712" s="130"/>
      <c r="AP712" s="130"/>
      <c r="AQ712" s="130"/>
      <c r="AR712" s="130"/>
      <c r="AS712" s="130"/>
      <c r="AT712" s="130"/>
      <c r="AU712" s="130"/>
      <c r="AV712" s="130"/>
      <c r="AW712" s="130"/>
      <c r="AX712" s="130"/>
      <c r="AY712" s="130"/>
    </row>
    <row r="713" spans="1:51" x14ac:dyDescent="0.15">
      <c r="A713" s="131">
        <v>731</v>
      </c>
      <c r="B713" s="129" t="s">
        <v>233</v>
      </c>
      <c r="C713" s="129" t="s">
        <v>1041</v>
      </c>
      <c r="D713" s="129" t="s">
        <v>2428</v>
      </c>
      <c r="E713" s="129" t="s">
        <v>2429</v>
      </c>
      <c r="F713" s="129" t="s">
        <v>2430</v>
      </c>
      <c r="G713" s="131" t="s">
        <v>146</v>
      </c>
      <c r="H713" s="129" t="s">
        <v>14458</v>
      </c>
      <c r="I713" s="129" t="s">
        <v>11327</v>
      </c>
      <c r="J713" s="129" t="s">
        <v>5012</v>
      </c>
      <c r="K713" s="129" t="s">
        <v>5220</v>
      </c>
      <c r="L713" s="131" t="str">
        <f t="shared" si="33"/>
        <v>森本　健太 (4)</v>
      </c>
      <c r="M713" s="131" t="str">
        <f t="shared" si="34"/>
        <v>00</v>
      </c>
      <c r="N713" s="131" t="str">
        <f t="shared" si="35"/>
        <v>Kenta MORIMOTO (00)</v>
      </c>
      <c r="O713" s="217" t="s">
        <v>7565</v>
      </c>
      <c r="Y713" s="130"/>
      <c r="Z713" s="130"/>
      <c r="AA713" s="130"/>
      <c r="AB713" s="130"/>
      <c r="AC713" s="142"/>
      <c r="AD713" s="130"/>
      <c r="AE713" s="130"/>
      <c r="AF713" s="130"/>
      <c r="AG713" s="130"/>
      <c r="AH713" s="130"/>
      <c r="AI713" s="130"/>
      <c r="AJ713" s="130"/>
      <c r="AK713" s="130"/>
      <c r="AL713" s="130"/>
      <c r="AM713" s="130"/>
      <c r="AN713" s="130"/>
      <c r="AO713" s="130"/>
      <c r="AP713" s="130"/>
      <c r="AQ713" s="130"/>
      <c r="AR713" s="130"/>
      <c r="AS713" s="130"/>
      <c r="AT713" s="130"/>
      <c r="AU713" s="130"/>
      <c r="AV713" s="130"/>
      <c r="AW713" s="130"/>
      <c r="AX713" s="130"/>
      <c r="AY713" s="130"/>
    </row>
    <row r="714" spans="1:51" x14ac:dyDescent="0.15">
      <c r="A714" s="131">
        <v>732</v>
      </c>
      <c r="B714" s="129" t="s">
        <v>233</v>
      </c>
      <c r="C714" s="129" t="s">
        <v>1041</v>
      </c>
      <c r="D714" s="129" t="s">
        <v>2431</v>
      </c>
      <c r="E714" s="129" t="s">
        <v>2432</v>
      </c>
      <c r="F714" s="129" t="s">
        <v>2433</v>
      </c>
      <c r="G714" s="131" t="s">
        <v>146</v>
      </c>
      <c r="H714" s="129" t="s">
        <v>14460</v>
      </c>
      <c r="I714" s="129" t="s">
        <v>4915</v>
      </c>
      <c r="J714" s="129" t="s">
        <v>4870</v>
      </c>
      <c r="K714" s="129" t="s">
        <v>5220</v>
      </c>
      <c r="L714" s="131" t="str">
        <f t="shared" si="33"/>
        <v>藤田　雄大 (4)</v>
      </c>
      <c r="M714" s="131" t="str">
        <f t="shared" si="34"/>
        <v>99</v>
      </c>
      <c r="N714" s="131" t="str">
        <f t="shared" si="35"/>
        <v>Yudai FUJITA (99)</v>
      </c>
      <c r="O714" s="217" t="s">
        <v>7566</v>
      </c>
      <c r="Y714" s="130"/>
      <c r="Z714" s="130"/>
      <c r="AA714" s="130"/>
      <c r="AB714" s="130"/>
      <c r="AC714" s="142"/>
      <c r="AD714" s="130"/>
      <c r="AE714" s="130"/>
      <c r="AF714" s="130"/>
      <c r="AG714" s="130"/>
      <c r="AH714" s="130"/>
      <c r="AI714" s="130"/>
      <c r="AJ714" s="130"/>
      <c r="AK714" s="130"/>
      <c r="AL714" s="130"/>
      <c r="AM714" s="130"/>
      <c r="AN714" s="130"/>
      <c r="AO714" s="130"/>
      <c r="AP714" s="130"/>
      <c r="AQ714" s="130"/>
      <c r="AR714" s="130"/>
      <c r="AS714" s="130"/>
      <c r="AT714" s="130"/>
      <c r="AU714" s="130"/>
      <c r="AV714" s="130"/>
      <c r="AW714" s="130"/>
      <c r="AX714" s="130"/>
      <c r="AY714" s="130"/>
    </row>
    <row r="715" spans="1:51" x14ac:dyDescent="0.15">
      <c r="A715" s="131">
        <v>733</v>
      </c>
      <c r="B715" s="129" t="s">
        <v>233</v>
      </c>
      <c r="C715" s="129" t="s">
        <v>1041</v>
      </c>
      <c r="D715" s="129" t="s">
        <v>2434</v>
      </c>
      <c r="E715" s="129" t="s">
        <v>2435</v>
      </c>
      <c r="F715" s="129" t="s">
        <v>2436</v>
      </c>
      <c r="G715" s="131" t="s">
        <v>146</v>
      </c>
      <c r="H715" s="129" t="s">
        <v>14454</v>
      </c>
      <c r="I715" s="129" t="s">
        <v>4972</v>
      </c>
      <c r="J715" s="129" t="s">
        <v>12370</v>
      </c>
      <c r="K715" s="129" t="s">
        <v>5220</v>
      </c>
      <c r="L715" s="131" t="str">
        <f t="shared" si="33"/>
        <v>鈴木　洋太郎 (4)</v>
      </c>
      <c r="M715" s="131" t="str">
        <f t="shared" si="34"/>
        <v>00</v>
      </c>
      <c r="N715" s="131" t="str">
        <f t="shared" si="35"/>
        <v>Yotaro SUZUKI (00)</v>
      </c>
      <c r="O715" s="217" t="s">
        <v>7567</v>
      </c>
      <c r="Y715" s="130"/>
      <c r="Z715" s="130"/>
      <c r="AA715" s="130"/>
      <c r="AB715" s="130"/>
      <c r="AC715" s="142"/>
      <c r="AD715" s="130"/>
      <c r="AE715" s="130"/>
      <c r="AF715" s="130"/>
      <c r="AG715" s="130"/>
      <c r="AH715" s="130"/>
      <c r="AI715" s="130"/>
      <c r="AJ715" s="130"/>
      <c r="AK715" s="130"/>
      <c r="AL715" s="130"/>
      <c r="AM715" s="130"/>
      <c r="AN715" s="130"/>
      <c r="AO715" s="130"/>
      <c r="AP715" s="130"/>
      <c r="AQ715" s="130"/>
      <c r="AR715" s="130"/>
      <c r="AS715" s="130"/>
      <c r="AT715" s="130"/>
      <c r="AU715" s="130"/>
      <c r="AV715" s="130"/>
      <c r="AW715" s="130"/>
      <c r="AX715" s="130"/>
      <c r="AY715" s="130"/>
    </row>
    <row r="716" spans="1:51" x14ac:dyDescent="0.15">
      <c r="A716" s="131">
        <v>734</v>
      </c>
      <c r="B716" s="129" t="s">
        <v>233</v>
      </c>
      <c r="C716" s="129" t="s">
        <v>1041</v>
      </c>
      <c r="D716" s="129" t="s">
        <v>2437</v>
      </c>
      <c r="E716" s="129" t="s">
        <v>2438</v>
      </c>
      <c r="F716" s="129" t="s">
        <v>2436</v>
      </c>
      <c r="G716" s="131" t="s">
        <v>146</v>
      </c>
      <c r="H716" s="129" t="s">
        <v>14454</v>
      </c>
      <c r="I716" s="129" t="s">
        <v>11606</v>
      </c>
      <c r="J716" s="129" t="s">
        <v>12260</v>
      </c>
      <c r="K716" s="129" t="s">
        <v>5220</v>
      </c>
      <c r="L716" s="131" t="str">
        <f t="shared" si="33"/>
        <v>吉村　柊太 (4)</v>
      </c>
      <c r="M716" s="131" t="str">
        <f t="shared" si="34"/>
        <v>00</v>
      </c>
      <c r="N716" s="131" t="str">
        <f t="shared" si="35"/>
        <v>Shuta YOSHIMURA (00)</v>
      </c>
      <c r="O716" s="217" t="s">
        <v>7568</v>
      </c>
      <c r="Y716" s="130"/>
      <c r="Z716" s="130"/>
      <c r="AA716" s="130"/>
      <c r="AB716" s="130"/>
      <c r="AC716" s="142"/>
      <c r="AD716" s="130"/>
      <c r="AE716" s="130"/>
      <c r="AF716" s="130"/>
      <c r="AG716" s="130"/>
      <c r="AH716" s="130"/>
      <c r="AI716" s="130"/>
      <c r="AJ716" s="130"/>
      <c r="AK716" s="130"/>
      <c r="AL716" s="130"/>
      <c r="AM716" s="130"/>
      <c r="AN716" s="130"/>
      <c r="AO716" s="130"/>
      <c r="AP716" s="130"/>
      <c r="AQ716" s="130"/>
      <c r="AR716" s="130"/>
      <c r="AS716" s="130"/>
      <c r="AT716" s="130"/>
      <c r="AU716" s="130"/>
      <c r="AV716" s="130"/>
      <c r="AW716" s="130"/>
      <c r="AX716" s="130"/>
      <c r="AY716" s="130"/>
    </row>
    <row r="717" spans="1:51" x14ac:dyDescent="0.15">
      <c r="A717" s="131">
        <v>735</v>
      </c>
      <c r="B717" s="129" t="s">
        <v>233</v>
      </c>
      <c r="C717" s="129" t="s">
        <v>1041</v>
      </c>
      <c r="D717" s="129" t="s">
        <v>2439</v>
      </c>
      <c r="E717" s="129" t="s">
        <v>2440</v>
      </c>
      <c r="F717" s="129" t="s">
        <v>2441</v>
      </c>
      <c r="G717" s="131" t="s">
        <v>146</v>
      </c>
      <c r="H717" s="129" t="s">
        <v>14480</v>
      </c>
      <c r="I717" s="129" t="s">
        <v>11607</v>
      </c>
      <c r="J717" s="129" t="s">
        <v>9492</v>
      </c>
      <c r="K717" s="129" t="s">
        <v>5220</v>
      </c>
      <c r="L717" s="131" t="str">
        <f t="shared" si="33"/>
        <v>乙守　倫太朗 (4)</v>
      </c>
      <c r="M717" s="131" t="str">
        <f t="shared" si="34"/>
        <v>99</v>
      </c>
      <c r="N717" s="131" t="str">
        <f t="shared" si="35"/>
        <v>Rintaro OTOMORI (99)</v>
      </c>
      <c r="O717" s="217" t="s">
        <v>7569</v>
      </c>
      <c r="Y717" s="130"/>
      <c r="Z717" s="130"/>
      <c r="AA717" s="130"/>
      <c r="AB717" s="130"/>
      <c r="AC717" s="142"/>
      <c r="AD717" s="130"/>
      <c r="AE717" s="130"/>
      <c r="AF717" s="130"/>
      <c r="AG717" s="130"/>
      <c r="AH717" s="130"/>
      <c r="AI717" s="130"/>
      <c r="AJ717" s="130"/>
      <c r="AK717" s="130"/>
      <c r="AL717" s="130"/>
      <c r="AM717" s="130"/>
      <c r="AN717" s="130"/>
      <c r="AO717" s="130"/>
      <c r="AP717" s="130"/>
      <c r="AQ717" s="130"/>
      <c r="AR717" s="130"/>
      <c r="AS717" s="130"/>
      <c r="AT717" s="130"/>
      <c r="AU717" s="130"/>
      <c r="AV717" s="130"/>
      <c r="AW717" s="130"/>
      <c r="AX717" s="130"/>
      <c r="AY717" s="130"/>
    </row>
    <row r="718" spans="1:51" x14ac:dyDescent="0.15">
      <c r="A718" s="131">
        <v>736</v>
      </c>
      <c r="B718" s="129" t="s">
        <v>233</v>
      </c>
      <c r="C718" s="129" t="s">
        <v>1041</v>
      </c>
      <c r="D718" s="129" t="s">
        <v>2442</v>
      </c>
      <c r="E718" s="129" t="s">
        <v>2443</v>
      </c>
      <c r="F718" s="129" t="s">
        <v>790</v>
      </c>
      <c r="G718" s="131" t="s">
        <v>146</v>
      </c>
      <c r="H718" s="129" t="s">
        <v>14464</v>
      </c>
      <c r="I718" s="129" t="s">
        <v>11608</v>
      </c>
      <c r="J718" s="129" t="s">
        <v>12410</v>
      </c>
      <c r="K718" s="129" t="s">
        <v>5220</v>
      </c>
      <c r="L718" s="131" t="str">
        <f t="shared" si="33"/>
        <v>川　俊太 (4)</v>
      </c>
      <c r="M718" s="131" t="str">
        <f t="shared" si="34"/>
        <v>98</v>
      </c>
      <c r="N718" s="131" t="str">
        <f t="shared" si="35"/>
        <v>Shunta KAWA (98)</v>
      </c>
      <c r="O718" s="217" t="s">
        <v>7570</v>
      </c>
      <c r="Y718" s="130"/>
      <c r="Z718" s="130"/>
      <c r="AA718" s="130"/>
      <c r="AB718" s="130"/>
      <c r="AC718" s="142"/>
      <c r="AD718" s="130"/>
      <c r="AE718" s="130"/>
      <c r="AF718" s="130"/>
      <c r="AG718" s="130"/>
      <c r="AH718" s="130"/>
      <c r="AI718" s="130"/>
      <c r="AJ718" s="130"/>
      <c r="AK718" s="130"/>
      <c r="AL718" s="130"/>
      <c r="AM718" s="130"/>
      <c r="AN718" s="130"/>
      <c r="AO718" s="130"/>
      <c r="AP718" s="130"/>
      <c r="AQ718" s="130"/>
      <c r="AR718" s="130"/>
      <c r="AS718" s="130"/>
      <c r="AT718" s="130"/>
      <c r="AU718" s="130"/>
      <c r="AV718" s="130"/>
      <c r="AW718" s="130"/>
      <c r="AX718" s="130"/>
      <c r="AY718" s="130"/>
    </row>
    <row r="719" spans="1:51" x14ac:dyDescent="0.15">
      <c r="A719" s="131">
        <v>737</v>
      </c>
      <c r="B719" s="129" t="s">
        <v>233</v>
      </c>
      <c r="C719" s="129" t="s">
        <v>1041</v>
      </c>
      <c r="D719" s="129" t="s">
        <v>2444</v>
      </c>
      <c r="E719" s="129" t="s">
        <v>2445</v>
      </c>
      <c r="F719" s="129" t="s">
        <v>2446</v>
      </c>
      <c r="G719" s="131" t="s">
        <v>146</v>
      </c>
      <c r="H719" s="129" t="s">
        <v>11319</v>
      </c>
      <c r="I719" s="129" t="s">
        <v>9453</v>
      </c>
      <c r="J719" s="129" t="s">
        <v>4829</v>
      </c>
      <c r="K719" s="129" t="s">
        <v>5220</v>
      </c>
      <c r="L719" s="131" t="str">
        <f t="shared" si="33"/>
        <v>川井　景太 (4)</v>
      </c>
      <c r="M719" s="131" t="str">
        <f t="shared" si="34"/>
        <v>99</v>
      </c>
      <c r="N719" s="131" t="str">
        <f t="shared" si="35"/>
        <v>Keita KAWAI (99)</v>
      </c>
      <c r="O719" s="217" t="s">
        <v>7571</v>
      </c>
      <c r="Y719" s="130"/>
      <c r="Z719" s="130"/>
      <c r="AA719" s="130"/>
      <c r="AB719" s="130"/>
      <c r="AC719" s="142"/>
      <c r="AD719" s="130"/>
      <c r="AE719" s="130"/>
      <c r="AF719" s="130"/>
      <c r="AG719" s="130"/>
      <c r="AH719" s="130"/>
      <c r="AI719" s="130"/>
      <c r="AJ719" s="130"/>
      <c r="AK719" s="130"/>
      <c r="AL719" s="130"/>
      <c r="AM719" s="130"/>
      <c r="AN719" s="130"/>
      <c r="AO719" s="130"/>
      <c r="AP719" s="130"/>
      <c r="AQ719" s="130"/>
      <c r="AR719" s="130"/>
      <c r="AS719" s="130"/>
      <c r="AT719" s="130"/>
      <c r="AU719" s="130"/>
      <c r="AV719" s="130"/>
      <c r="AW719" s="130"/>
      <c r="AX719" s="130"/>
      <c r="AY719" s="130"/>
    </row>
    <row r="720" spans="1:51" x14ac:dyDescent="0.15">
      <c r="A720" s="131">
        <v>738</v>
      </c>
      <c r="B720" s="129" t="s">
        <v>233</v>
      </c>
      <c r="C720" s="129" t="s">
        <v>1041</v>
      </c>
      <c r="D720" s="129" t="s">
        <v>2447</v>
      </c>
      <c r="E720" s="129" t="s">
        <v>2448</v>
      </c>
      <c r="F720" s="129" t="s">
        <v>699</v>
      </c>
      <c r="G720" s="131" t="s">
        <v>146</v>
      </c>
      <c r="H720" s="129" t="s">
        <v>14464</v>
      </c>
      <c r="I720" s="129" t="s">
        <v>5193</v>
      </c>
      <c r="J720" s="129" t="s">
        <v>4940</v>
      </c>
      <c r="K720" s="129" t="s">
        <v>5220</v>
      </c>
      <c r="L720" s="131" t="str">
        <f t="shared" si="33"/>
        <v>酒井　良佑 (4)</v>
      </c>
      <c r="M720" s="131" t="str">
        <f t="shared" si="34"/>
        <v>98</v>
      </c>
      <c r="N720" s="131" t="str">
        <f t="shared" si="35"/>
        <v>Ryosuke SAKAI (98)</v>
      </c>
      <c r="O720" s="217" t="s">
        <v>7572</v>
      </c>
      <c r="Y720" s="130"/>
      <c r="Z720" s="130"/>
      <c r="AA720" s="130"/>
      <c r="AB720" s="130"/>
      <c r="AC720" s="142"/>
      <c r="AD720" s="130"/>
      <c r="AE720" s="130"/>
      <c r="AF720" s="130"/>
      <c r="AG720" s="130"/>
      <c r="AH720" s="130"/>
      <c r="AI720" s="130"/>
      <c r="AJ720" s="130"/>
      <c r="AK720" s="130"/>
      <c r="AL720" s="130"/>
      <c r="AM720" s="130"/>
      <c r="AN720" s="130"/>
      <c r="AO720" s="130"/>
      <c r="AP720" s="130"/>
      <c r="AQ720" s="130"/>
      <c r="AR720" s="130"/>
      <c r="AS720" s="130"/>
      <c r="AT720" s="130"/>
      <c r="AU720" s="130"/>
      <c r="AV720" s="130"/>
      <c r="AW720" s="130"/>
      <c r="AX720" s="130"/>
      <c r="AY720" s="130"/>
    </row>
    <row r="721" spans="1:51" x14ac:dyDescent="0.15">
      <c r="A721" s="131">
        <v>739</v>
      </c>
      <c r="B721" s="129" t="s">
        <v>233</v>
      </c>
      <c r="C721" s="129" t="s">
        <v>1041</v>
      </c>
      <c r="D721" s="129" t="s">
        <v>2449</v>
      </c>
      <c r="E721" s="129" t="s">
        <v>2450</v>
      </c>
      <c r="F721" s="129" t="s">
        <v>2451</v>
      </c>
      <c r="G721" s="131" t="s">
        <v>146</v>
      </c>
      <c r="H721" s="129" t="s">
        <v>14463</v>
      </c>
      <c r="I721" s="129" t="s">
        <v>4858</v>
      </c>
      <c r="J721" s="129" t="s">
        <v>4962</v>
      </c>
      <c r="K721" s="129" t="s">
        <v>5220</v>
      </c>
      <c r="L721" s="131" t="str">
        <f t="shared" si="33"/>
        <v>清水　厚佑 (4)</v>
      </c>
      <c r="M721" s="131" t="str">
        <f t="shared" si="34"/>
        <v>99</v>
      </c>
      <c r="N721" s="131" t="str">
        <f t="shared" si="35"/>
        <v>Kosuke SHIMIZU (99)</v>
      </c>
      <c r="O721" s="217" t="s">
        <v>7573</v>
      </c>
      <c r="Y721" s="130"/>
      <c r="Z721" s="130"/>
      <c r="AA721" s="130"/>
      <c r="AB721" s="130"/>
      <c r="AC721" s="142"/>
      <c r="AD721" s="130"/>
      <c r="AE721" s="130"/>
      <c r="AF721" s="130"/>
      <c r="AG721" s="130"/>
      <c r="AH721" s="130"/>
      <c r="AI721" s="130"/>
      <c r="AJ721" s="130"/>
      <c r="AK721" s="130"/>
      <c r="AL721" s="130"/>
      <c r="AM721" s="130"/>
      <c r="AN721" s="130"/>
      <c r="AO721" s="130"/>
      <c r="AP721" s="130"/>
      <c r="AQ721" s="130"/>
      <c r="AR721" s="130"/>
      <c r="AS721" s="130"/>
      <c r="AT721" s="130"/>
      <c r="AU721" s="130"/>
      <c r="AV721" s="130"/>
      <c r="AW721" s="130"/>
      <c r="AX721" s="130"/>
      <c r="AY721" s="130"/>
    </row>
    <row r="722" spans="1:51" x14ac:dyDescent="0.15">
      <c r="A722" s="131">
        <v>740</v>
      </c>
      <c r="B722" s="129" t="s">
        <v>233</v>
      </c>
      <c r="C722" s="129" t="s">
        <v>1041</v>
      </c>
      <c r="D722" s="129" t="s">
        <v>2452</v>
      </c>
      <c r="E722" s="129" t="s">
        <v>2453</v>
      </c>
      <c r="F722" s="129" t="s">
        <v>2454</v>
      </c>
      <c r="G722" s="131" t="s">
        <v>146</v>
      </c>
      <c r="H722" s="129" t="s">
        <v>11319</v>
      </c>
      <c r="I722" s="129" t="s">
        <v>4865</v>
      </c>
      <c r="J722" s="129" t="s">
        <v>4893</v>
      </c>
      <c r="K722" s="129" t="s">
        <v>5220</v>
      </c>
      <c r="L722" s="131" t="str">
        <f t="shared" si="33"/>
        <v>田中　大智 (4)</v>
      </c>
      <c r="M722" s="131" t="str">
        <f t="shared" si="34"/>
        <v>99</v>
      </c>
      <c r="N722" s="131" t="str">
        <f t="shared" si="35"/>
        <v>Taichi TANAKA (99)</v>
      </c>
      <c r="O722" s="217" t="s">
        <v>7574</v>
      </c>
      <c r="Y722" s="130"/>
      <c r="Z722" s="130"/>
      <c r="AA722" s="130"/>
      <c r="AB722" s="130"/>
      <c r="AC722" s="142"/>
      <c r="AD722" s="130"/>
      <c r="AE722" s="130"/>
      <c r="AF722" s="130"/>
      <c r="AG722" s="130"/>
      <c r="AH722" s="130"/>
      <c r="AI722" s="130"/>
      <c r="AJ722" s="130"/>
      <c r="AK722" s="130"/>
      <c r="AL722" s="130"/>
      <c r="AM722" s="130"/>
      <c r="AN722" s="130"/>
      <c r="AO722" s="130"/>
      <c r="AP722" s="130"/>
      <c r="AQ722" s="130"/>
      <c r="AR722" s="130"/>
      <c r="AS722" s="130"/>
      <c r="AT722" s="130"/>
      <c r="AU722" s="130"/>
      <c r="AV722" s="130"/>
      <c r="AW722" s="130"/>
      <c r="AX722" s="130"/>
      <c r="AY722" s="130"/>
    </row>
    <row r="723" spans="1:51" x14ac:dyDescent="0.15">
      <c r="A723" s="131">
        <v>741</v>
      </c>
      <c r="B723" s="129" t="s">
        <v>233</v>
      </c>
      <c r="C723" s="129" t="s">
        <v>1041</v>
      </c>
      <c r="D723" s="129" t="s">
        <v>2455</v>
      </c>
      <c r="E723" s="129" t="s">
        <v>2456</v>
      </c>
      <c r="F723" s="129" t="s">
        <v>2433</v>
      </c>
      <c r="G723" s="131" t="s">
        <v>146</v>
      </c>
      <c r="H723" s="129" t="s">
        <v>14454</v>
      </c>
      <c r="I723" s="129" t="s">
        <v>11609</v>
      </c>
      <c r="J723" s="129" t="s">
        <v>9235</v>
      </c>
      <c r="K723" s="129" t="s">
        <v>5220</v>
      </c>
      <c r="L723" s="131" t="str">
        <f t="shared" si="33"/>
        <v>鶴見　薫樹 (4)</v>
      </c>
      <c r="M723" s="131" t="str">
        <f t="shared" si="34"/>
        <v>99</v>
      </c>
      <c r="N723" s="131" t="str">
        <f t="shared" si="35"/>
        <v>Masaki TSURUMI (99)</v>
      </c>
      <c r="O723" s="217" t="s">
        <v>7575</v>
      </c>
      <c r="Y723" s="130"/>
      <c r="Z723" s="130"/>
      <c r="AA723" s="130"/>
      <c r="AB723" s="130"/>
      <c r="AC723" s="142"/>
      <c r="AD723" s="130"/>
      <c r="AE723" s="130"/>
      <c r="AF723" s="130"/>
      <c r="AG723" s="130"/>
      <c r="AH723" s="130"/>
      <c r="AI723" s="130"/>
      <c r="AJ723" s="130"/>
      <c r="AK723" s="130"/>
      <c r="AL723" s="130"/>
      <c r="AM723" s="130"/>
      <c r="AN723" s="130"/>
      <c r="AO723" s="130"/>
      <c r="AP723" s="130"/>
      <c r="AQ723" s="130"/>
      <c r="AR723" s="130"/>
      <c r="AS723" s="130"/>
      <c r="AT723" s="130"/>
      <c r="AU723" s="130"/>
      <c r="AV723" s="130"/>
      <c r="AW723" s="130"/>
      <c r="AX723" s="130"/>
      <c r="AY723" s="130"/>
    </row>
    <row r="724" spans="1:51" x14ac:dyDescent="0.15">
      <c r="A724" s="131">
        <v>742</v>
      </c>
      <c r="B724" s="129" t="s">
        <v>233</v>
      </c>
      <c r="C724" s="129" t="s">
        <v>1041</v>
      </c>
      <c r="D724" s="129" t="s">
        <v>9708</v>
      </c>
      <c r="E724" s="129" t="s">
        <v>2457</v>
      </c>
      <c r="F724" s="129" t="s">
        <v>751</v>
      </c>
      <c r="G724" s="131" t="s">
        <v>146</v>
      </c>
      <c r="H724" s="129" t="s">
        <v>14454</v>
      </c>
      <c r="I724" s="129" t="s">
        <v>11610</v>
      </c>
      <c r="J724" s="129" t="s">
        <v>12411</v>
      </c>
      <c r="K724" s="129" t="s">
        <v>5220</v>
      </c>
      <c r="L724" s="131" t="str">
        <f t="shared" si="33"/>
        <v>鄭　晟皓 (4)</v>
      </c>
      <c r="M724" s="131" t="str">
        <f t="shared" si="34"/>
        <v>98</v>
      </c>
      <c r="N724" s="131" t="str">
        <f t="shared" si="35"/>
        <v>Seiko TEI (98)</v>
      </c>
      <c r="O724" s="217" t="s">
        <v>7576</v>
      </c>
      <c r="Y724" s="130"/>
      <c r="Z724" s="130"/>
      <c r="AA724" s="130"/>
      <c r="AB724" s="130"/>
      <c r="AC724" s="142"/>
      <c r="AD724" s="130"/>
      <c r="AE724" s="130"/>
      <c r="AF724" s="130"/>
      <c r="AG724" s="130"/>
      <c r="AH724" s="130"/>
      <c r="AI724" s="130"/>
      <c r="AJ724" s="130"/>
      <c r="AK724" s="130"/>
      <c r="AL724" s="130"/>
      <c r="AM724" s="130"/>
      <c r="AN724" s="130"/>
      <c r="AO724" s="130"/>
      <c r="AP724" s="130"/>
      <c r="AQ724" s="130"/>
      <c r="AR724" s="130"/>
      <c r="AS724" s="130"/>
      <c r="AT724" s="130"/>
      <c r="AU724" s="130"/>
      <c r="AV724" s="130"/>
      <c r="AW724" s="130"/>
      <c r="AX724" s="130"/>
      <c r="AY724" s="130"/>
    </row>
    <row r="725" spans="1:51" x14ac:dyDescent="0.15">
      <c r="A725" s="131">
        <v>743</v>
      </c>
      <c r="B725" s="129" t="s">
        <v>233</v>
      </c>
      <c r="C725" s="129" t="s">
        <v>1041</v>
      </c>
      <c r="D725" s="129" t="s">
        <v>2458</v>
      </c>
      <c r="E725" s="129" t="s">
        <v>2459</v>
      </c>
      <c r="F725" s="129" t="s">
        <v>2460</v>
      </c>
      <c r="G725" s="131" t="s">
        <v>146</v>
      </c>
      <c r="H725" s="129" t="s">
        <v>11319</v>
      </c>
      <c r="I725" s="129" t="s">
        <v>9443</v>
      </c>
      <c r="J725" s="129" t="s">
        <v>5070</v>
      </c>
      <c r="K725" s="129" t="s">
        <v>5220</v>
      </c>
      <c r="L725" s="131" t="str">
        <f t="shared" si="33"/>
        <v>永田　智季 (4)</v>
      </c>
      <c r="M725" s="131" t="str">
        <f t="shared" si="34"/>
        <v>00</v>
      </c>
      <c r="N725" s="131" t="str">
        <f t="shared" si="35"/>
        <v>Tomoki NAGATA (00)</v>
      </c>
      <c r="O725" s="217" t="s">
        <v>7577</v>
      </c>
      <c r="Y725" s="130"/>
      <c r="Z725" s="130"/>
      <c r="AA725" s="130"/>
      <c r="AB725" s="130"/>
      <c r="AC725" s="142"/>
      <c r="AD725" s="130"/>
      <c r="AE725" s="130"/>
      <c r="AF725" s="130"/>
      <c r="AG725" s="130"/>
      <c r="AH725" s="130"/>
      <c r="AI725" s="130"/>
      <c r="AJ725" s="130"/>
      <c r="AK725" s="130"/>
      <c r="AL725" s="130"/>
      <c r="AM725" s="130"/>
      <c r="AN725" s="130"/>
      <c r="AO725" s="130"/>
      <c r="AP725" s="130"/>
      <c r="AQ725" s="130"/>
      <c r="AR725" s="130"/>
      <c r="AS725" s="130"/>
      <c r="AT725" s="130"/>
      <c r="AU725" s="130"/>
      <c r="AV725" s="130"/>
      <c r="AW725" s="130"/>
      <c r="AX725" s="130"/>
      <c r="AY725" s="130"/>
    </row>
    <row r="726" spans="1:51" x14ac:dyDescent="0.15">
      <c r="A726" s="131">
        <v>744</v>
      </c>
      <c r="B726" s="129" t="s">
        <v>233</v>
      </c>
      <c r="C726" s="129" t="s">
        <v>1041</v>
      </c>
      <c r="D726" s="129" t="s">
        <v>2461</v>
      </c>
      <c r="E726" s="129" t="s">
        <v>2462</v>
      </c>
      <c r="F726" s="129" t="s">
        <v>1819</v>
      </c>
      <c r="G726" s="131" t="s">
        <v>146</v>
      </c>
      <c r="H726" s="129" t="s">
        <v>11319</v>
      </c>
      <c r="I726" s="129" t="s">
        <v>11611</v>
      </c>
      <c r="J726" s="129" t="s">
        <v>12361</v>
      </c>
      <c r="K726" s="129" t="s">
        <v>5220</v>
      </c>
      <c r="L726" s="131" t="str">
        <f t="shared" si="33"/>
        <v>野田　真志 (4)</v>
      </c>
      <c r="M726" s="131" t="str">
        <f t="shared" si="34"/>
        <v>00</v>
      </c>
      <c r="N726" s="131" t="str">
        <f t="shared" si="35"/>
        <v>Shinji NODA (00)</v>
      </c>
      <c r="O726" s="217" t="s">
        <v>7578</v>
      </c>
      <c r="Y726" s="130"/>
      <c r="Z726" s="130"/>
      <c r="AA726" s="130"/>
      <c r="AB726" s="130"/>
      <c r="AC726" s="142"/>
      <c r="AD726" s="130"/>
      <c r="AE726" s="130"/>
      <c r="AF726" s="130"/>
      <c r="AG726" s="130"/>
      <c r="AH726" s="130"/>
      <c r="AI726" s="130"/>
      <c r="AJ726" s="130"/>
      <c r="AK726" s="130"/>
      <c r="AL726" s="130"/>
      <c r="AM726" s="130"/>
      <c r="AN726" s="130"/>
      <c r="AO726" s="130"/>
      <c r="AP726" s="130"/>
      <c r="AQ726" s="130"/>
      <c r="AR726" s="130"/>
      <c r="AS726" s="130"/>
      <c r="AT726" s="130"/>
      <c r="AU726" s="130"/>
      <c r="AV726" s="130"/>
      <c r="AW726" s="130"/>
      <c r="AX726" s="130"/>
      <c r="AY726" s="130"/>
    </row>
    <row r="727" spans="1:51" x14ac:dyDescent="0.15">
      <c r="A727" s="131">
        <v>745</v>
      </c>
      <c r="B727" s="129" t="s">
        <v>233</v>
      </c>
      <c r="C727" s="129" t="s">
        <v>1041</v>
      </c>
      <c r="D727" s="129" t="s">
        <v>2463</v>
      </c>
      <c r="E727" s="129" t="s">
        <v>2464</v>
      </c>
      <c r="F727" s="129" t="s">
        <v>808</v>
      </c>
      <c r="G727" s="131" t="s">
        <v>146</v>
      </c>
      <c r="H727" s="129" t="s">
        <v>14472</v>
      </c>
      <c r="I727" s="129" t="s">
        <v>11612</v>
      </c>
      <c r="J727" s="129" t="s">
        <v>12363</v>
      </c>
      <c r="K727" s="129" t="s">
        <v>5220</v>
      </c>
      <c r="L727" s="131" t="str">
        <f t="shared" si="33"/>
        <v>平岡　拓 (4)</v>
      </c>
      <c r="M727" s="131" t="str">
        <f t="shared" si="34"/>
        <v>98</v>
      </c>
      <c r="N727" s="131" t="str">
        <f t="shared" si="35"/>
        <v>Taku HIRAOKA (98)</v>
      </c>
      <c r="O727" s="217" t="s">
        <v>7579</v>
      </c>
      <c r="Y727" s="130"/>
      <c r="Z727" s="130"/>
      <c r="AA727" s="130"/>
      <c r="AB727" s="130"/>
      <c r="AC727" s="142"/>
      <c r="AD727" s="130"/>
      <c r="AE727" s="130"/>
      <c r="AF727" s="130"/>
      <c r="AG727" s="130"/>
      <c r="AH727" s="130"/>
      <c r="AI727" s="130"/>
      <c r="AJ727" s="130"/>
      <c r="AK727" s="130"/>
      <c r="AL727" s="130"/>
      <c r="AM727" s="130"/>
      <c r="AN727" s="130"/>
      <c r="AO727" s="130"/>
      <c r="AP727" s="130"/>
      <c r="AQ727" s="130"/>
      <c r="AR727" s="130"/>
      <c r="AS727" s="130"/>
      <c r="AT727" s="130"/>
      <c r="AU727" s="130"/>
      <c r="AV727" s="130"/>
      <c r="AW727" s="130"/>
      <c r="AX727" s="130"/>
      <c r="AY727" s="130"/>
    </row>
    <row r="728" spans="1:51" x14ac:dyDescent="0.15">
      <c r="A728" s="131">
        <v>746</v>
      </c>
      <c r="B728" s="129" t="s">
        <v>233</v>
      </c>
      <c r="C728" s="129" t="s">
        <v>1041</v>
      </c>
      <c r="D728" s="129" t="s">
        <v>2465</v>
      </c>
      <c r="E728" s="129" t="s">
        <v>2466</v>
      </c>
      <c r="F728" s="129" t="s">
        <v>2467</v>
      </c>
      <c r="G728" s="131" t="s">
        <v>146</v>
      </c>
      <c r="H728" s="129" t="s">
        <v>14464</v>
      </c>
      <c r="I728" s="129" t="s">
        <v>5208</v>
      </c>
      <c r="J728" s="129" t="s">
        <v>9495</v>
      </c>
      <c r="K728" s="129" t="s">
        <v>5220</v>
      </c>
      <c r="L728" s="131" t="str">
        <f t="shared" si="33"/>
        <v>前田　朝陽 (4)</v>
      </c>
      <c r="M728" s="131" t="str">
        <f t="shared" si="34"/>
        <v>99</v>
      </c>
      <c r="N728" s="131" t="str">
        <f t="shared" si="35"/>
        <v>Asahi MAEDA (99)</v>
      </c>
      <c r="O728" s="217" t="s">
        <v>7580</v>
      </c>
      <c r="Y728" s="130"/>
      <c r="Z728" s="130"/>
      <c r="AA728" s="130"/>
      <c r="AB728" s="130"/>
      <c r="AC728" s="142"/>
      <c r="AD728" s="130"/>
      <c r="AE728" s="130"/>
      <c r="AF728" s="130"/>
      <c r="AG728" s="130"/>
      <c r="AH728" s="130"/>
      <c r="AI728" s="130"/>
      <c r="AJ728" s="130"/>
      <c r="AK728" s="130"/>
      <c r="AL728" s="130"/>
      <c r="AM728" s="130"/>
      <c r="AN728" s="130"/>
      <c r="AO728" s="130"/>
      <c r="AP728" s="130"/>
      <c r="AQ728" s="130"/>
      <c r="AR728" s="130"/>
      <c r="AS728" s="130"/>
      <c r="AT728" s="130"/>
      <c r="AU728" s="130"/>
      <c r="AV728" s="130"/>
      <c r="AW728" s="130"/>
      <c r="AX728" s="130"/>
      <c r="AY728" s="130"/>
    </row>
    <row r="729" spans="1:51" x14ac:dyDescent="0.15">
      <c r="A729" s="131">
        <v>747</v>
      </c>
      <c r="B729" s="129" t="s">
        <v>233</v>
      </c>
      <c r="C729" s="129" t="s">
        <v>1041</v>
      </c>
      <c r="D729" s="129" t="s">
        <v>2468</v>
      </c>
      <c r="E729" s="129" t="s">
        <v>2469</v>
      </c>
      <c r="F729" s="129" t="s">
        <v>700</v>
      </c>
      <c r="G729" s="131" t="s">
        <v>146</v>
      </c>
      <c r="H729" s="129" t="s">
        <v>14456</v>
      </c>
      <c r="I729" s="129" t="s">
        <v>5159</v>
      </c>
      <c r="J729" s="129" t="s">
        <v>12412</v>
      </c>
      <c r="K729" s="129" t="s">
        <v>5220</v>
      </c>
      <c r="L729" s="131" t="str">
        <f t="shared" si="33"/>
        <v>村田　憧哉 (4)</v>
      </c>
      <c r="M729" s="131" t="str">
        <f t="shared" si="34"/>
        <v>98</v>
      </c>
      <c r="N729" s="131" t="str">
        <f t="shared" si="35"/>
        <v>Toya MURATA (98)</v>
      </c>
      <c r="O729" s="217" t="s">
        <v>7581</v>
      </c>
      <c r="Y729" s="130"/>
      <c r="Z729" s="130"/>
      <c r="AA729" s="130"/>
      <c r="AB729" s="130"/>
      <c r="AC729" s="142"/>
      <c r="AD729" s="130"/>
      <c r="AE729" s="130"/>
      <c r="AF729" s="130"/>
      <c r="AG729" s="130"/>
      <c r="AH729" s="130"/>
      <c r="AI729" s="130"/>
      <c r="AJ729" s="130"/>
      <c r="AK729" s="130"/>
      <c r="AL729" s="130"/>
      <c r="AM729" s="130"/>
      <c r="AN729" s="130"/>
      <c r="AO729" s="130"/>
      <c r="AP729" s="130"/>
      <c r="AQ729" s="130"/>
      <c r="AR729" s="130"/>
      <c r="AS729" s="130"/>
      <c r="AT729" s="130"/>
      <c r="AU729" s="130"/>
      <c r="AV729" s="130"/>
      <c r="AW729" s="130"/>
      <c r="AX729" s="130"/>
      <c r="AY729" s="130"/>
    </row>
    <row r="730" spans="1:51" x14ac:dyDescent="0.15">
      <c r="A730" s="131">
        <v>748</v>
      </c>
      <c r="B730" s="129" t="s">
        <v>233</v>
      </c>
      <c r="C730" s="129" t="s">
        <v>1041</v>
      </c>
      <c r="D730" s="129" t="s">
        <v>2470</v>
      </c>
      <c r="E730" s="129" t="s">
        <v>2471</v>
      </c>
      <c r="F730" s="129" t="s">
        <v>2472</v>
      </c>
      <c r="G730" s="131" t="s">
        <v>146</v>
      </c>
      <c r="H730" s="129" t="s">
        <v>14454</v>
      </c>
      <c r="I730" s="129" t="s">
        <v>11613</v>
      </c>
      <c r="J730" s="129" t="s">
        <v>12413</v>
      </c>
      <c r="K730" s="129" t="s">
        <v>5220</v>
      </c>
      <c r="L730" s="131" t="str">
        <f t="shared" si="33"/>
        <v>山野　陽集 (4)</v>
      </c>
      <c r="M730" s="131" t="str">
        <f t="shared" si="34"/>
        <v>99</v>
      </c>
      <c r="N730" s="131" t="str">
        <f t="shared" si="35"/>
        <v>Yoshu YAMANO (99)</v>
      </c>
      <c r="O730" s="217" t="s">
        <v>7582</v>
      </c>
      <c r="Y730" s="130"/>
      <c r="Z730" s="130"/>
      <c r="AA730" s="130"/>
      <c r="AB730" s="130"/>
      <c r="AC730" s="142"/>
      <c r="AD730" s="130"/>
      <c r="AE730" s="130"/>
      <c r="AF730" s="130"/>
      <c r="AG730" s="130"/>
      <c r="AH730" s="130"/>
      <c r="AI730" s="130"/>
      <c r="AJ730" s="130"/>
      <c r="AK730" s="130"/>
      <c r="AL730" s="130"/>
      <c r="AM730" s="130"/>
      <c r="AN730" s="130"/>
      <c r="AO730" s="130"/>
      <c r="AP730" s="130"/>
      <c r="AQ730" s="130"/>
      <c r="AR730" s="130"/>
      <c r="AS730" s="130"/>
      <c r="AT730" s="130"/>
      <c r="AU730" s="130"/>
      <c r="AV730" s="130"/>
      <c r="AW730" s="130"/>
      <c r="AX730" s="130"/>
      <c r="AY730" s="130"/>
    </row>
    <row r="731" spans="1:51" x14ac:dyDescent="0.15">
      <c r="A731" s="131">
        <v>749</v>
      </c>
      <c r="B731" s="129" t="s">
        <v>233</v>
      </c>
      <c r="C731" s="129" t="s">
        <v>1041</v>
      </c>
      <c r="D731" s="129" t="s">
        <v>2473</v>
      </c>
      <c r="E731" s="129" t="s">
        <v>2474</v>
      </c>
      <c r="F731" s="129" t="s">
        <v>2475</v>
      </c>
      <c r="G731" s="131" t="s">
        <v>146</v>
      </c>
      <c r="H731" s="129" t="s">
        <v>11319</v>
      </c>
      <c r="I731" s="129" t="s">
        <v>11614</v>
      </c>
      <c r="J731" s="129" t="s">
        <v>5124</v>
      </c>
      <c r="K731" s="129" t="s">
        <v>5220</v>
      </c>
      <c r="L731" s="131" t="str">
        <f t="shared" si="33"/>
        <v>湯谷　樹生 (4)</v>
      </c>
      <c r="M731" s="131" t="str">
        <f t="shared" si="34"/>
        <v>99</v>
      </c>
      <c r="N731" s="131" t="str">
        <f t="shared" si="35"/>
        <v>Tatsuki YUTANI (99)</v>
      </c>
      <c r="O731" s="217" t="s">
        <v>7583</v>
      </c>
      <c r="Y731" s="130"/>
      <c r="Z731" s="130"/>
      <c r="AA731" s="130"/>
      <c r="AB731" s="130"/>
      <c r="AC731" s="142"/>
      <c r="AD731" s="130"/>
      <c r="AE731" s="130"/>
      <c r="AF731" s="130"/>
      <c r="AG731" s="130"/>
      <c r="AH731" s="130"/>
      <c r="AI731" s="130"/>
      <c r="AJ731" s="130"/>
      <c r="AK731" s="130"/>
      <c r="AL731" s="130"/>
      <c r="AM731" s="130"/>
      <c r="AN731" s="130"/>
      <c r="AO731" s="130"/>
      <c r="AP731" s="130"/>
      <c r="AQ731" s="130"/>
      <c r="AR731" s="130"/>
      <c r="AS731" s="130"/>
      <c r="AT731" s="130"/>
      <c r="AU731" s="130"/>
      <c r="AV731" s="130"/>
      <c r="AW731" s="130"/>
      <c r="AX731" s="130"/>
      <c r="AY731" s="130"/>
    </row>
    <row r="732" spans="1:51" x14ac:dyDescent="0.15">
      <c r="A732" s="131">
        <v>750</v>
      </c>
      <c r="B732" s="129" t="s">
        <v>233</v>
      </c>
      <c r="C732" s="129" t="s">
        <v>1041</v>
      </c>
      <c r="D732" s="129" t="s">
        <v>2476</v>
      </c>
      <c r="E732" s="129" t="s">
        <v>2477</v>
      </c>
      <c r="F732" s="129" t="s">
        <v>1495</v>
      </c>
      <c r="G732" s="131" t="s">
        <v>146</v>
      </c>
      <c r="H732" s="129" t="s">
        <v>11319</v>
      </c>
      <c r="I732" s="129" t="s">
        <v>4891</v>
      </c>
      <c r="J732" s="129" t="s">
        <v>5085</v>
      </c>
      <c r="K732" s="129" t="s">
        <v>5220</v>
      </c>
      <c r="L732" s="131" t="str">
        <f t="shared" si="33"/>
        <v>松原　耕平 (4)</v>
      </c>
      <c r="M732" s="131" t="str">
        <f t="shared" si="34"/>
        <v>99</v>
      </c>
      <c r="N732" s="131" t="str">
        <f t="shared" si="35"/>
        <v>Kohei MATSUBARA (99)</v>
      </c>
      <c r="O732" s="217" t="s">
        <v>7584</v>
      </c>
      <c r="Y732" s="130"/>
      <c r="Z732" s="130"/>
      <c r="AA732" s="130"/>
      <c r="AB732" s="130"/>
      <c r="AC732" s="142"/>
      <c r="AD732" s="130"/>
      <c r="AE732" s="130"/>
      <c r="AF732" s="130"/>
      <c r="AG732" s="130"/>
      <c r="AH732" s="130"/>
      <c r="AI732" s="130"/>
      <c r="AJ732" s="130"/>
      <c r="AK732" s="130"/>
      <c r="AL732" s="130"/>
      <c r="AM732" s="130"/>
      <c r="AN732" s="130"/>
      <c r="AO732" s="130"/>
      <c r="AP732" s="130"/>
      <c r="AQ732" s="130"/>
      <c r="AR732" s="130"/>
      <c r="AS732" s="130"/>
      <c r="AT732" s="130"/>
      <c r="AU732" s="130"/>
      <c r="AV732" s="130"/>
      <c r="AW732" s="130"/>
      <c r="AX732" s="130"/>
      <c r="AY732" s="130"/>
    </row>
    <row r="733" spans="1:51" x14ac:dyDescent="0.15">
      <c r="A733" s="131">
        <v>751</v>
      </c>
      <c r="B733" s="129" t="s">
        <v>233</v>
      </c>
      <c r="C733" s="129" t="s">
        <v>1041</v>
      </c>
      <c r="D733" s="129" t="s">
        <v>2478</v>
      </c>
      <c r="E733" s="129" t="s">
        <v>687</v>
      </c>
      <c r="F733" s="129" t="s">
        <v>2479</v>
      </c>
      <c r="G733" s="131" t="s">
        <v>164</v>
      </c>
      <c r="H733" s="129" t="s">
        <v>14478</v>
      </c>
      <c r="I733" s="129" t="s">
        <v>4865</v>
      </c>
      <c r="J733" s="129" t="s">
        <v>5004</v>
      </c>
      <c r="K733" s="129" t="s">
        <v>5220</v>
      </c>
      <c r="L733" s="131" t="str">
        <f t="shared" si="33"/>
        <v>田中　宏樹 (3)</v>
      </c>
      <c r="M733" s="131" t="str">
        <f t="shared" si="34"/>
        <v>00</v>
      </c>
      <c r="N733" s="131" t="str">
        <f t="shared" si="35"/>
        <v>Hiroki TANAKA (00)</v>
      </c>
      <c r="O733" s="217" t="s">
        <v>7585</v>
      </c>
      <c r="Y733" s="130"/>
      <c r="Z733" s="130"/>
      <c r="AA733" s="130"/>
      <c r="AB733" s="130"/>
      <c r="AC733" s="142"/>
      <c r="AD733" s="130"/>
      <c r="AE733" s="130"/>
      <c r="AF733" s="130"/>
      <c r="AG733" s="130"/>
      <c r="AH733" s="130"/>
      <c r="AI733" s="130"/>
      <c r="AJ733" s="130"/>
      <c r="AK733" s="130"/>
      <c r="AL733" s="130"/>
      <c r="AM733" s="130"/>
      <c r="AN733" s="130"/>
      <c r="AO733" s="130"/>
      <c r="AP733" s="130"/>
      <c r="AQ733" s="130"/>
      <c r="AR733" s="130"/>
      <c r="AS733" s="130"/>
      <c r="AT733" s="130"/>
      <c r="AU733" s="130"/>
      <c r="AV733" s="130"/>
      <c r="AW733" s="130"/>
      <c r="AX733" s="130"/>
      <c r="AY733" s="130"/>
    </row>
    <row r="734" spans="1:51" x14ac:dyDescent="0.15">
      <c r="A734" s="131">
        <v>752</v>
      </c>
      <c r="B734" s="129" t="s">
        <v>233</v>
      </c>
      <c r="C734" s="129" t="s">
        <v>1041</v>
      </c>
      <c r="D734" s="129" t="s">
        <v>2480</v>
      </c>
      <c r="E734" s="129" t="s">
        <v>2481</v>
      </c>
      <c r="F734" s="129" t="s">
        <v>1164</v>
      </c>
      <c r="G734" s="131" t="s">
        <v>164</v>
      </c>
      <c r="H734" s="129" t="s">
        <v>14458</v>
      </c>
      <c r="I734" s="129" t="s">
        <v>11615</v>
      </c>
      <c r="J734" s="129" t="s">
        <v>4879</v>
      </c>
      <c r="K734" s="129" t="s">
        <v>5220</v>
      </c>
      <c r="L734" s="131" t="str">
        <f t="shared" si="33"/>
        <v>室　和希 (3)</v>
      </c>
      <c r="M734" s="131" t="str">
        <f t="shared" si="34"/>
        <v>99</v>
      </c>
      <c r="N734" s="131" t="str">
        <f t="shared" si="35"/>
        <v>Kazuki MURO (99)</v>
      </c>
      <c r="O734" s="217" t="s">
        <v>7586</v>
      </c>
      <c r="Y734" s="130"/>
      <c r="Z734" s="130"/>
      <c r="AA734" s="130"/>
      <c r="AB734" s="130"/>
      <c r="AC734" s="142"/>
      <c r="AD734" s="130"/>
      <c r="AE734" s="130"/>
      <c r="AF734" s="130"/>
      <c r="AG734" s="130"/>
      <c r="AH734" s="130"/>
      <c r="AI734" s="130"/>
      <c r="AJ734" s="130"/>
      <c r="AK734" s="130"/>
      <c r="AL734" s="130"/>
      <c r="AM734" s="130"/>
      <c r="AN734" s="130"/>
      <c r="AO734" s="130"/>
      <c r="AP734" s="130"/>
      <c r="AQ734" s="130"/>
      <c r="AR734" s="130"/>
      <c r="AS734" s="130"/>
      <c r="AT734" s="130"/>
      <c r="AU734" s="130"/>
      <c r="AV734" s="130"/>
      <c r="AW734" s="130"/>
      <c r="AX734" s="130"/>
      <c r="AY734" s="130"/>
    </row>
    <row r="735" spans="1:51" x14ac:dyDescent="0.15">
      <c r="A735" s="131">
        <v>753</v>
      </c>
      <c r="B735" s="129" t="s">
        <v>233</v>
      </c>
      <c r="C735" s="129" t="s">
        <v>1041</v>
      </c>
      <c r="D735" s="129" t="s">
        <v>2482</v>
      </c>
      <c r="E735" s="129" t="s">
        <v>2483</v>
      </c>
      <c r="F735" s="129" t="s">
        <v>2484</v>
      </c>
      <c r="G735" s="131" t="s">
        <v>164</v>
      </c>
      <c r="H735" s="129" t="s">
        <v>14451</v>
      </c>
      <c r="I735" s="129" t="s">
        <v>11616</v>
      </c>
      <c r="J735" s="129" t="s">
        <v>5081</v>
      </c>
      <c r="K735" s="129" t="s">
        <v>5220</v>
      </c>
      <c r="L735" s="131" t="str">
        <f t="shared" si="33"/>
        <v>眞鍋　聡志 (3)</v>
      </c>
      <c r="M735" s="131" t="str">
        <f t="shared" si="34"/>
        <v>00</v>
      </c>
      <c r="N735" s="131" t="str">
        <f t="shared" si="35"/>
        <v>Satoshi MANABE (00)</v>
      </c>
      <c r="O735" s="217" t="s">
        <v>7587</v>
      </c>
      <c r="Y735" s="130"/>
      <c r="Z735" s="130"/>
      <c r="AA735" s="130"/>
      <c r="AB735" s="130"/>
      <c r="AC735" s="142"/>
      <c r="AD735" s="130"/>
      <c r="AE735" s="130"/>
      <c r="AF735" s="130"/>
      <c r="AG735" s="130"/>
      <c r="AH735" s="130"/>
      <c r="AI735" s="130"/>
      <c r="AJ735" s="130"/>
      <c r="AK735" s="130"/>
      <c r="AL735" s="130"/>
      <c r="AM735" s="130"/>
      <c r="AN735" s="130"/>
      <c r="AO735" s="130"/>
      <c r="AP735" s="130"/>
      <c r="AQ735" s="130"/>
      <c r="AR735" s="130"/>
      <c r="AS735" s="130"/>
      <c r="AT735" s="130"/>
      <c r="AU735" s="130"/>
      <c r="AV735" s="130"/>
      <c r="AW735" s="130"/>
      <c r="AX735" s="130"/>
      <c r="AY735" s="130"/>
    </row>
    <row r="736" spans="1:51" x14ac:dyDescent="0.15">
      <c r="A736" s="131">
        <v>754</v>
      </c>
      <c r="B736" s="129" t="s">
        <v>233</v>
      </c>
      <c r="C736" s="129" t="s">
        <v>1041</v>
      </c>
      <c r="D736" s="129" t="s">
        <v>2485</v>
      </c>
      <c r="E736" s="129" t="s">
        <v>2486</v>
      </c>
      <c r="F736" s="129" t="s">
        <v>2487</v>
      </c>
      <c r="G736" s="131" t="s">
        <v>164</v>
      </c>
      <c r="H736" s="129" t="s">
        <v>14454</v>
      </c>
      <c r="I736" s="129" t="s">
        <v>4989</v>
      </c>
      <c r="J736" s="129" t="s">
        <v>12414</v>
      </c>
      <c r="K736" s="129" t="s">
        <v>5220</v>
      </c>
      <c r="L736" s="131" t="str">
        <f t="shared" si="33"/>
        <v>坂本　璃月 (3)</v>
      </c>
      <c r="M736" s="131" t="str">
        <f t="shared" si="34"/>
        <v>00</v>
      </c>
      <c r="N736" s="131" t="str">
        <f t="shared" si="35"/>
        <v>Ritsuki SAKAMOTO (00)</v>
      </c>
      <c r="O736" s="217" t="s">
        <v>7588</v>
      </c>
      <c r="Y736" s="130"/>
      <c r="Z736" s="130"/>
      <c r="AA736" s="130"/>
      <c r="AB736" s="130"/>
      <c r="AC736" s="142"/>
      <c r="AD736" s="130"/>
      <c r="AE736" s="130"/>
      <c r="AF736" s="130"/>
      <c r="AG736" s="130"/>
      <c r="AH736" s="130"/>
      <c r="AI736" s="130"/>
      <c r="AJ736" s="130"/>
      <c r="AK736" s="130"/>
      <c r="AL736" s="130"/>
      <c r="AM736" s="130"/>
      <c r="AN736" s="130"/>
      <c r="AO736" s="130"/>
      <c r="AP736" s="130"/>
      <c r="AQ736" s="130"/>
      <c r="AR736" s="130"/>
      <c r="AS736" s="130"/>
      <c r="AT736" s="130"/>
      <c r="AU736" s="130"/>
      <c r="AV736" s="130"/>
      <c r="AW736" s="130"/>
      <c r="AX736" s="130"/>
      <c r="AY736" s="130"/>
    </row>
    <row r="737" spans="1:51" x14ac:dyDescent="0.15">
      <c r="A737" s="131">
        <v>755</v>
      </c>
      <c r="B737" s="129" t="s">
        <v>233</v>
      </c>
      <c r="C737" s="129" t="s">
        <v>1041</v>
      </c>
      <c r="D737" s="129" t="s">
        <v>2488</v>
      </c>
      <c r="E737" s="129" t="s">
        <v>2489</v>
      </c>
      <c r="F737" s="129" t="s">
        <v>2490</v>
      </c>
      <c r="G737" s="131" t="s">
        <v>164</v>
      </c>
      <c r="H737" s="129" t="s">
        <v>14451</v>
      </c>
      <c r="I737" s="129" t="s">
        <v>4876</v>
      </c>
      <c r="J737" s="129" t="s">
        <v>12292</v>
      </c>
      <c r="K737" s="129" t="s">
        <v>5220</v>
      </c>
      <c r="L737" s="131" t="str">
        <f t="shared" si="33"/>
        <v>中村　鮎夢 (3)</v>
      </c>
      <c r="M737" s="131" t="str">
        <f t="shared" si="34"/>
        <v>00</v>
      </c>
      <c r="N737" s="131" t="str">
        <f t="shared" si="35"/>
        <v>Ayumu NAKAMURA (00)</v>
      </c>
      <c r="O737" s="217" t="s">
        <v>7589</v>
      </c>
      <c r="Y737" s="130"/>
      <c r="Z737" s="130"/>
      <c r="AA737" s="130"/>
      <c r="AB737" s="130"/>
      <c r="AC737" s="142"/>
      <c r="AD737" s="130"/>
      <c r="AE737" s="130"/>
      <c r="AF737" s="130"/>
      <c r="AG737" s="130"/>
      <c r="AH737" s="130"/>
      <c r="AI737" s="130"/>
      <c r="AJ737" s="130"/>
      <c r="AK737" s="130"/>
      <c r="AL737" s="130"/>
      <c r="AM737" s="130"/>
      <c r="AN737" s="130"/>
      <c r="AO737" s="130"/>
      <c r="AP737" s="130"/>
      <c r="AQ737" s="130"/>
      <c r="AR737" s="130"/>
      <c r="AS737" s="130"/>
      <c r="AT737" s="130"/>
      <c r="AU737" s="130"/>
      <c r="AV737" s="130"/>
      <c r="AW737" s="130"/>
      <c r="AX737" s="130"/>
      <c r="AY737" s="130"/>
    </row>
    <row r="738" spans="1:51" x14ac:dyDescent="0.15">
      <c r="A738" s="131">
        <v>756</v>
      </c>
      <c r="B738" s="129" t="s">
        <v>233</v>
      </c>
      <c r="C738" s="129" t="s">
        <v>1041</v>
      </c>
      <c r="D738" s="129" t="s">
        <v>2491</v>
      </c>
      <c r="E738" s="129" t="s">
        <v>2492</v>
      </c>
      <c r="F738" s="129" t="s">
        <v>1195</v>
      </c>
      <c r="G738" s="131" t="s">
        <v>164</v>
      </c>
      <c r="H738" s="129" t="s">
        <v>14453</v>
      </c>
      <c r="I738" s="129" t="s">
        <v>5089</v>
      </c>
      <c r="J738" s="129" t="s">
        <v>5097</v>
      </c>
      <c r="K738" s="129" t="s">
        <v>5220</v>
      </c>
      <c r="L738" s="131" t="str">
        <f t="shared" si="33"/>
        <v>山田　大智 (3)</v>
      </c>
      <c r="M738" s="131" t="str">
        <f t="shared" si="34"/>
        <v>00</v>
      </c>
      <c r="N738" s="131" t="str">
        <f t="shared" si="35"/>
        <v>Daichi YAMADA (00)</v>
      </c>
      <c r="O738" s="217" t="s">
        <v>7590</v>
      </c>
      <c r="Y738" s="130"/>
      <c r="Z738" s="130"/>
      <c r="AA738" s="130"/>
      <c r="AB738" s="130"/>
      <c r="AC738" s="142"/>
      <c r="AD738" s="130"/>
      <c r="AE738" s="130"/>
      <c r="AF738" s="130"/>
      <c r="AG738" s="130"/>
      <c r="AH738" s="130"/>
      <c r="AI738" s="130"/>
      <c r="AJ738" s="130"/>
      <c r="AK738" s="130"/>
      <c r="AL738" s="130"/>
      <c r="AM738" s="130"/>
      <c r="AN738" s="130"/>
      <c r="AO738" s="130"/>
      <c r="AP738" s="130"/>
      <c r="AQ738" s="130"/>
      <c r="AR738" s="130"/>
      <c r="AS738" s="130"/>
      <c r="AT738" s="130"/>
      <c r="AU738" s="130"/>
      <c r="AV738" s="130"/>
      <c r="AW738" s="130"/>
      <c r="AX738" s="130"/>
      <c r="AY738" s="130"/>
    </row>
    <row r="739" spans="1:51" x14ac:dyDescent="0.15">
      <c r="A739" s="131">
        <v>757</v>
      </c>
      <c r="B739" s="129" t="s">
        <v>233</v>
      </c>
      <c r="C739" s="129" t="s">
        <v>1041</v>
      </c>
      <c r="D739" s="129" t="s">
        <v>2493</v>
      </c>
      <c r="E739" s="129" t="s">
        <v>2494</v>
      </c>
      <c r="F739" s="129" t="s">
        <v>2495</v>
      </c>
      <c r="G739" s="131" t="s">
        <v>164</v>
      </c>
      <c r="H739" s="129" t="s">
        <v>14454</v>
      </c>
      <c r="I739" s="129" t="s">
        <v>4991</v>
      </c>
      <c r="J739" s="129" t="s">
        <v>5151</v>
      </c>
      <c r="K739" s="129" t="s">
        <v>5220</v>
      </c>
      <c r="L739" s="131" t="str">
        <f t="shared" si="33"/>
        <v>池田　尚平 (3)</v>
      </c>
      <c r="M739" s="131" t="str">
        <f t="shared" si="34"/>
        <v>99</v>
      </c>
      <c r="N739" s="131" t="str">
        <f t="shared" si="35"/>
        <v>Shohei IKEDA (99)</v>
      </c>
      <c r="O739" s="217" t="s">
        <v>7591</v>
      </c>
      <c r="Y739" s="130"/>
      <c r="Z739" s="130"/>
      <c r="AA739" s="130"/>
      <c r="AB739" s="130"/>
      <c r="AC739" s="142"/>
      <c r="AD739" s="130"/>
      <c r="AE739" s="130"/>
      <c r="AF739" s="130"/>
      <c r="AG739" s="130"/>
      <c r="AH739" s="130"/>
      <c r="AI739" s="130"/>
      <c r="AJ739" s="130"/>
      <c r="AK739" s="130"/>
      <c r="AL739" s="130"/>
      <c r="AM739" s="130"/>
      <c r="AN739" s="130"/>
      <c r="AO739" s="130"/>
      <c r="AP739" s="130"/>
      <c r="AQ739" s="130"/>
      <c r="AR739" s="130"/>
      <c r="AS739" s="130"/>
      <c r="AT739" s="130"/>
      <c r="AU739" s="130"/>
      <c r="AV739" s="130"/>
      <c r="AW739" s="130"/>
      <c r="AX739" s="130"/>
      <c r="AY739" s="130"/>
    </row>
    <row r="740" spans="1:51" x14ac:dyDescent="0.15">
      <c r="A740" s="131">
        <v>758</v>
      </c>
      <c r="B740" s="129" t="s">
        <v>233</v>
      </c>
      <c r="C740" s="129" t="s">
        <v>1041</v>
      </c>
      <c r="D740" s="129" t="s">
        <v>2496</v>
      </c>
      <c r="E740" s="129" t="s">
        <v>2497</v>
      </c>
      <c r="F740" s="129" t="s">
        <v>2498</v>
      </c>
      <c r="G740" s="131" t="s">
        <v>164</v>
      </c>
      <c r="H740" s="129" t="s">
        <v>14447</v>
      </c>
      <c r="I740" s="129" t="s">
        <v>4919</v>
      </c>
      <c r="J740" s="129" t="s">
        <v>4860</v>
      </c>
      <c r="K740" s="129" t="s">
        <v>5220</v>
      </c>
      <c r="L740" s="131" t="str">
        <f t="shared" si="33"/>
        <v>松岡　健 (3)</v>
      </c>
      <c r="M740" s="131" t="str">
        <f t="shared" si="34"/>
        <v>00</v>
      </c>
      <c r="N740" s="131" t="str">
        <f t="shared" si="35"/>
        <v>Tsuyoshi MATSUOKA (00)</v>
      </c>
      <c r="O740" s="217" t="s">
        <v>7592</v>
      </c>
      <c r="Y740" s="130"/>
      <c r="Z740" s="130"/>
      <c r="AA740" s="130"/>
      <c r="AB740" s="130"/>
      <c r="AC740" s="142"/>
      <c r="AD740" s="130"/>
      <c r="AE740" s="130"/>
      <c r="AF740" s="130"/>
      <c r="AG740" s="130"/>
      <c r="AH740" s="130"/>
      <c r="AI740" s="130"/>
      <c r="AJ740" s="130"/>
      <c r="AK740" s="130"/>
      <c r="AL740" s="130"/>
      <c r="AM740" s="130"/>
      <c r="AN740" s="130"/>
      <c r="AO740" s="130"/>
      <c r="AP740" s="130"/>
      <c r="AQ740" s="130"/>
      <c r="AR740" s="130"/>
      <c r="AS740" s="130"/>
      <c r="AT740" s="130"/>
      <c r="AU740" s="130"/>
      <c r="AV740" s="130"/>
      <c r="AW740" s="130"/>
      <c r="AX740" s="130"/>
      <c r="AY740" s="130"/>
    </row>
    <row r="741" spans="1:51" x14ac:dyDescent="0.15">
      <c r="A741" s="131">
        <v>759</v>
      </c>
      <c r="B741" s="129" t="s">
        <v>233</v>
      </c>
      <c r="C741" s="129" t="s">
        <v>1041</v>
      </c>
      <c r="D741" s="129" t="s">
        <v>2499</v>
      </c>
      <c r="E741" s="129" t="s">
        <v>2500</v>
      </c>
      <c r="F741" s="129" t="s">
        <v>2501</v>
      </c>
      <c r="G741" s="131" t="s">
        <v>164</v>
      </c>
      <c r="H741" s="129" t="s">
        <v>14460</v>
      </c>
      <c r="I741" s="129" t="s">
        <v>4905</v>
      </c>
      <c r="J741" s="129" t="s">
        <v>12415</v>
      </c>
      <c r="K741" s="129" t="s">
        <v>5220</v>
      </c>
      <c r="L741" s="131" t="str">
        <f t="shared" si="33"/>
        <v>山口　佐助 (3)</v>
      </c>
      <c r="M741" s="131" t="str">
        <f t="shared" si="34"/>
        <v>00</v>
      </c>
      <c r="N741" s="131" t="str">
        <f t="shared" si="35"/>
        <v>Sasuke YAMAGUCHI (00)</v>
      </c>
      <c r="O741" s="217" t="s">
        <v>7593</v>
      </c>
      <c r="Y741" s="130"/>
      <c r="Z741" s="130"/>
      <c r="AA741" s="130"/>
      <c r="AB741" s="130"/>
      <c r="AC741" s="142"/>
      <c r="AD741" s="130"/>
      <c r="AE741" s="130"/>
      <c r="AF741" s="130"/>
      <c r="AG741" s="130"/>
      <c r="AH741" s="130"/>
      <c r="AI741" s="130"/>
      <c r="AJ741" s="130"/>
      <c r="AK741" s="130"/>
      <c r="AL741" s="130"/>
      <c r="AM741" s="130"/>
      <c r="AN741" s="130"/>
      <c r="AO741" s="130"/>
      <c r="AP741" s="130"/>
      <c r="AQ741" s="130"/>
      <c r="AR741" s="130"/>
      <c r="AS741" s="130"/>
      <c r="AT741" s="130"/>
      <c r="AU741" s="130"/>
      <c r="AV741" s="130"/>
      <c r="AW741" s="130"/>
      <c r="AX741" s="130"/>
      <c r="AY741" s="130"/>
    </row>
    <row r="742" spans="1:51" x14ac:dyDescent="0.15">
      <c r="A742" s="131">
        <v>760</v>
      </c>
      <c r="B742" s="129" t="s">
        <v>233</v>
      </c>
      <c r="C742" s="129" t="s">
        <v>1041</v>
      </c>
      <c r="D742" s="129" t="s">
        <v>2502</v>
      </c>
      <c r="E742" s="129" t="s">
        <v>2503</v>
      </c>
      <c r="F742" s="129" t="s">
        <v>1902</v>
      </c>
      <c r="G742" s="131" t="s">
        <v>164</v>
      </c>
      <c r="H742" s="129" t="s">
        <v>14454</v>
      </c>
      <c r="I742" s="129" t="s">
        <v>4856</v>
      </c>
      <c r="J742" s="129" t="s">
        <v>5034</v>
      </c>
      <c r="K742" s="129" t="s">
        <v>5220</v>
      </c>
      <c r="L742" s="131" t="str">
        <f t="shared" si="33"/>
        <v>佐藤　巧実 (3)</v>
      </c>
      <c r="M742" s="131" t="str">
        <f t="shared" si="34"/>
        <v>01</v>
      </c>
      <c r="N742" s="131" t="str">
        <f t="shared" si="35"/>
        <v>Takuma SATO (01)</v>
      </c>
      <c r="O742" s="217" t="s">
        <v>7594</v>
      </c>
      <c r="Y742" s="130"/>
      <c r="Z742" s="130"/>
      <c r="AA742" s="130"/>
      <c r="AB742" s="130"/>
      <c r="AC742" s="142"/>
      <c r="AD742" s="130"/>
      <c r="AE742" s="130"/>
      <c r="AF742" s="130"/>
      <c r="AG742" s="130"/>
      <c r="AH742" s="130"/>
      <c r="AI742" s="130"/>
      <c r="AJ742" s="130"/>
      <c r="AK742" s="130"/>
      <c r="AL742" s="130"/>
      <c r="AM742" s="130"/>
      <c r="AN742" s="130"/>
      <c r="AO742" s="130"/>
      <c r="AP742" s="130"/>
      <c r="AQ742" s="130"/>
      <c r="AR742" s="130"/>
      <c r="AS742" s="130"/>
      <c r="AT742" s="130"/>
      <c r="AU742" s="130"/>
      <c r="AV742" s="130"/>
      <c r="AW742" s="130"/>
      <c r="AX742" s="130"/>
      <c r="AY742" s="130"/>
    </row>
    <row r="743" spans="1:51" x14ac:dyDescent="0.15">
      <c r="A743" s="131">
        <v>761</v>
      </c>
      <c r="B743" s="129" t="s">
        <v>233</v>
      </c>
      <c r="C743" s="129" t="s">
        <v>1041</v>
      </c>
      <c r="D743" s="129" t="s">
        <v>9709</v>
      </c>
      <c r="E743" s="129" t="s">
        <v>2504</v>
      </c>
      <c r="F743" s="129" t="s">
        <v>1727</v>
      </c>
      <c r="G743" s="131" t="s">
        <v>164</v>
      </c>
      <c r="H743" s="129" t="s">
        <v>14446</v>
      </c>
      <c r="I743" s="129" t="s">
        <v>6670</v>
      </c>
      <c r="J743" s="129" t="s">
        <v>12416</v>
      </c>
      <c r="K743" s="129" t="s">
        <v>5220</v>
      </c>
      <c r="L743" s="131" t="str">
        <f t="shared" si="33"/>
        <v>髙橋　惇寿 (3)</v>
      </c>
      <c r="M743" s="131" t="str">
        <f t="shared" si="34"/>
        <v>00</v>
      </c>
      <c r="N743" s="131" t="str">
        <f t="shared" si="35"/>
        <v>Atsutoshi TAKAHASHI (00)</v>
      </c>
      <c r="O743" s="217" t="s">
        <v>7595</v>
      </c>
      <c r="Y743" s="130"/>
      <c r="Z743" s="130"/>
      <c r="AA743" s="130"/>
      <c r="AB743" s="130"/>
      <c r="AC743" s="142"/>
      <c r="AD743" s="130"/>
      <c r="AE743" s="130"/>
      <c r="AF743" s="130"/>
      <c r="AG743" s="130"/>
      <c r="AH743" s="130"/>
      <c r="AI743" s="130"/>
      <c r="AJ743" s="130"/>
      <c r="AK743" s="130"/>
      <c r="AL743" s="130"/>
      <c r="AM743" s="130"/>
      <c r="AN743" s="130"/>
      <c r="AO743" s="130"/>
      <c r="AP743" s="130"/>
      <c r="AQ743" s="130"/>
      <c r="AR743" s="130"/>
      <c r="AS743" s="130"/>
      <c r="AT743" s="130"/>
      <c r="AU743" s="130"/>
      <c r="AV743" s="130"/>
      <c r="AW743" s="130"/>
      <c r="AX743" s="130"/>
      <c r="AY743" s="130"/>
    </row>
    <row r="744" spans="1:51" x14ac:dyDescent="0.15">
      <c r="A744" s="131">
        <v>762</v>
      </c>
      <c r="B744" s="129" t="s">
        <v>233</v>
      </c>
      <c r="C744" s="129" t="s">
        <v>1041</v>
      </c>
      <c r="D744" s="129" t="s">
        <v>2505</v>
      </c>
      <c r="E744" s="129" t="s">
        <v>2506</v>
      </c>
      <c r="F744" s="129" t="s">
        <v>751</v>
      </c>
      <c r="G744" s="131" t="s">
        <v>164</v>
      </c>
      <c r="H744" s="129" t="s">
        <v>14454</v>
      </c>
      <c r="I744" s="129" t="s">
        <v>6670</v>
      </c>
      <c r="J744" s="129" t="s">
        <v>12417</v>
      </c>
      <c r="K744" s="129" t="s">
        <v>5220</v>
      </c>
      <c r="L744" s="131" t="str">
        <f t="shared" si="33"/>
        <v>髙橋　侃凱 (3)</v>
      </c>
      <c r="M744" s="131" t="str">
        <f t="shared" si="34"/>
        <v>98</v>
      </c>
      <c r="N744" s="131" t="str">
        <f t="shared" si="35"/>
        <v>Yasutoki TAKAHASHI (98)</v>
      </c>
      <c r="O744" s="217" t="s">
        <v>7596</v>
      </c>
      <c r="Y744" s="130"/>
      <c r="Z744" s="130"/>
      <c r="AA744" s="130"/>
      <c r="AB744" s="130"/>
      <c r="AC744" s="142"/>
      <c r="AD744" s="130"/>
      <c r="AE744" s="130"/>
      <c r="AF744" s="130"/>
      <c r="AG744" s="130"/>
      <c r="AH744" s="130"/>
      <c r="AI744" s="130"/>
      <c r="AJ744" s="130"/>
      <c r="AK744" s="130"/>
      <c r="AL744" s="130"/>
      <c r="AM744" s="130"/>
      <c r="AN744" s="130"/>
      <c r="AO744" s="130"/>
      <c r="AP744" s="130"/>
      <c r="AQ744" s="130"/>
      <c r="AR744" s="130"/>
      <c r="AS744" s="130"/>
      <c r="AT744" s="130"/>
      <c r="AU744" s="130"/>
      <c r="AV744" s="130"/>
      <c r="AW744" s="130"/>
      <c r="AX744" s="130"/>
      <c r="AY744" s="130"/>
    </row>
    <row r="745" spans="1:51" x14ac:dyDescent="0.15">
      <c r="A745" s="131">
        <v>763</v>
      </c>
      <c r="B745" s="129" t="s">
        <v>233</v>
      </c>
      <c r="C745" s="129" t="s">
        <v>1041</v>
      </c>
      <c r="D745" s="129" t="s">
        <v>2509</v>
      </c>
      <c r="E745" s="129" t="s">
        <v>2510</v>
      </c>
      <c r="F745" s="129" t="s">
        <v>2511</v>
      </c>
      <c r="G745" s="131" t="s">
        <v>164</v>
      </c>
      <c r="H745" s="129" t="s">
        <v>14454</v>
      </c>
      <c r="I745" s="129" t="s">
        <v>11617</v>
      </c>
      <c r="J745" s="129" t="s">
        <v>12418</v>
      </c>
      <c r="K745" s="129" t="s">
        <v>5220</v>
      </c>
      <c r="L745" s="131" t="str">
        <f t="shared" si="33"/>
        <v>今西　直 (3)</v>
      </c>
      <c r="M745" s="131" t="str">
        <f t="shared" si="34"/>
        <v>00</v>
      </c>
      <c r="N745" s="131" t="str">
        <f t="shared" si="35"/>
        <v>Sunao IMANISHI (00)</v>
      </c>
      <c r="O745" s="217" t="s">
        <v>7597</v>
      </c>
      <c r="Y745" s="130"/>
      <c r="Z745" s="130"/>
      <c r="AA745" s="130"/>
      <c r="AB745" s="130"/>
      <c r="AC745" s="142"/>
      <c r="AD745" s="130"/>
      <c r="AE745" s="130"/>
      <c r="AF745" s="130"/>
      <c r="AG745" s="130"/>
      <c r="AH745" s="130"/>
      <c r="AI745" s="130"/>
      <c r="AJ745" s="130"/>
      <c r="AK745" s="130"/>
      <c r="AL745" s="130"/>
      <c r="AM745" s="130"/>
      <c r="AN745" s="130"/>
      <c r="AO745" s="130"/>
      <c r="AP745" s="130"/>
      <c r="AQ745" s="130"/>
      <c r="AR745" s="130"/>
      <c r="AS745" s="130"/>
      <c r="AT745" s="130"/>
      <c r="AU745" s="130"/>
      <c r="AV745" s="130"/>
      <c r="AW745" s="130"/>
      <c r="AX745" s="130"/>
      <c r="AY745" s="130"/>
    </row>
    <row r="746" spans="1:51" x14ac:dyDescent="0.15">
      <c r="A746" s="131">
        <v>764</v>
      </c>
      <c r="B746" s="129" t="s">
        <v>233</v>
      </c>
      <c r="C746" s="129" t="s">
        <v>1041</v>
      </c>
      <c r="D746" s="129" t="s">
        <v>2512</v>
      </c>
      <c r="E746" s="129" t="s">
        <v>2513</v>
      </c>
      <c r="F746" s="129" t="s">
        <v>1198</v>
      </c>
      <c r="G746" s="131" t="s">
        <v>164</v>
      </c>
      <c r="H746" s="129" t="s">
        <v>14460</v>
      </c>
      <c r="I746" s="129" t="s">
        <v>11618</v>
      </c>
      <c r="J746" s="129" t="s">
        <v>12346</v>
      </c>
      <c r="K746" s="129" t="s">
        <v>5220</v>
      </c>
      <c r="L746" s="131" t="str">
        <f t="shared" si="33"/>
        <v>髙重　広 (3)</v>
      </c>
      <c r="M746" s="131" t="str">
        <f t="shared" si="34"/>
        <v>00</v>
      </c>
      <c r="N746" s="131" t="str">
        <f t="shared" si="35"/>
        <v>Hiroshi TAKASHIGE (00)</v>
      </c>
      <c r="O746" s="217" t="s">
        <v>7598</v>
      </c>
      <c r="Y746" s="130"/>
      <c r="Z746" s="130"/>
      <c r="AA746" s="130"/>
      <c r="AB746" s="130"/>
      <c r="AC746" s="142"/>
      <c r="AD746" s="130"/>
      <c r="AE746" s="130"/>
      <c r="AF746" s="130"/>
      <c r="AG746" s="130"/>
      <c r="AH746" s="130"/>
      <c r="AI746" s="130"/>
      <c r="AJ746" s="130"/>
      <c r="AK746" s="130"/>
      <c r="AL746" s="130"/>
      <c r="AM746" s="130"/>
      <c r="AN746" s="130"/>
      <c r="AO746" s="130"/>
      <c r="AP746" s="130"/>
      <c r="AQ746" s="130"/>
      <c r="AR746" s="130"/>
      <c r="AS746" s="130"/>
      <c r="AT746" s="130"/>
      <c r="AU746" s="130"/>
      <c r="AV746" s="130"/>
      <c r="AW746" s="130"/>
      <c r="AX746" s="130"/>
      <c r="AY746" s="130"/>
    </row>
    <row r="747" spans="1:51" x14ac:dyDescent="0.15">
      <c r="A747" s="131">
        <v>765</v>
      </c>
      <c r="B747" s="129" t="s">
        <v>233</v>
      </c>
      <c r="C747" s="129" t="s">
        <v>1041</v>
      </c>
      <c r="D747" s="129" t="s">
        <v>2514</v>
      </c>
      <c r="E747" s="129" t="s">
        <v>2515</v>
      </c>
      <c r="F747" s="129" t="s">
        <v>2516</v>
      </c>
      <c r="G747" s="131" t="s">
        <v>164</v>
      </c>
      <c r="H747" s="129" t="s">
        <v>11319</v>
      </c>
      <c r="I747" s="129" t="s">
        <v>6716</v>
      </c>
      <c r="J747" s="129" t="s">
        <v>4873</v>
      </c>
      <c r="K747" s="129" t="s">
        <v>5220</v>
      </c>
      <c r="L747" s="131" t="str">
        <f t="shared" si="33"/>
        <v>川口　修大 (3)</v>
      </c>
      <c r="M747" s="131" t="str">
        <f t="shared" si="34"/>
        <v>00</v>
      </c>
      <c r="N747" s="131" t="str">
        <f t="shared" si="35"/>
        <v>Shuto KAWAGUCHI (00)</v>
      </c>
      <c r="O747" s="217" t="s">
        <v>7599</v>
      </c>
      <c r="Y747" s="130"/>
      <c r="Z747" s="130"/>
      <c r="AA747" s="130"/>
      <c r="AB747" s="130"/>
      <c r="AC747" s="142"/>
      <c r="AD747" s="130"/>
      <c r="AE747" s="130"/>
      <c r="AF747" s="130"/>
      <c r="AG747" s="130"/>
      <c r="AH747" s="130"/>
      <c r="AI747" s="130"/>
      <c r="AJ747" s="130"/>
      <c r="AK747" s="130"/>
      <c r="AL747" s="130"/>
      <c r="AM747" s="130"/>
      <c r="AN747" s="130"/>
      <c r="AO747" s="130"/>
      <c r="AP747" s="130"/>
      <c r="AQ747" s="130"/>
      <c r="AR747" s="130"/>
      <c r="AS747" s="130"/>
      <c r="AT747" s="130"/>
      <c r="AU747" s="130"/>
      <c r="AV747" s="130"/>
      <c r="AW747" s="130"/>
      <c r="AX747" s="130"/>
      <c r="AY747" s="130"/>
    </row>
    <row r="748" spans="1:51" x14ac:dyDescent="0.15">
      <c r="A748" s="131">
        <v>766</v>
      </c>
      <c r="B748" s="129" t="s">
        <v>233</v>
      </c>
      <c r="C748" s="129" t="s">
        <v>1041</v>
      </c>
      <c r="D748" s="129" t="s">
        <v>2517</v>
      </c>
      <c r="E748" s="129" t="s">
        <v>2518</v>
      </c>
      <c r="F748" s="129" t="s">
        <v>1140</v>
      </c>
      <c r="G748" s="131" t="s">
        <v>164</v>
      </c>
      <c r="H748" s="129" t="s">
        <v>14454</v>
      </c>
      <c r="I748" s="129" t="s">
        <v>11619</v>
      </c>
      <c r="J748" s="129" t="s">
        <v>12419</v>
      </c>
      <c r="K748" s="129" t="s">
        <v>5220</v>
      </c>
      <c r="L748" s="131" t="str">
        <f t="shared" si="33"/>
        <v>小崎　舜真 (3)</v>
      </c>
      <c r="M748" s="131" t="str">
        <f t="shared" si="34"/>
        <v>99</v>
      </c>
      <c r="N748" s="131" t="str">
        <f t="shared" si="35"/>
        <v>Shumma KOZAKI (99)</v>
      </c>
      <c r="O748" s="217" t="s">
        <v>7600</v>
      </c>
      <c r="Y748" s="130"/>
      <c r="Z748" s="130"/>
      <c r="AA748" s="130"/>
      <c r="AB748" s="130"/>
      <c r="AC748" s="142"/>
      <c r="AD748" s="130"/>
      <c r="AE748" s="130"/>
      <c r="AF748" s="130"/>
      <c r="AG748" s="130"/>
      <c r="AH748" s="130"/>
      <c r="AI748" s="130"/>
      <c r="AJ748" s="130"/>
      <c r="AK748" s="130"/>
      <c r="AL748" s="130"/>
      <c r="AM748" s="130"/>
      <c r="AN748" s="130"/>
      <c r="AO748" s="130"/>
      <c r="AP748" s="130"/>
      <c r="AQ748" s="130"/>
      <c r="AR748" s="130"/>
      <c r="AS748" s="130"/>
      <c r="AT748" s="130"/>
      <c r="AU748" s="130"/>
      <c r="AV748" s="130"/>
      <c r="AW748" s="130"/>
      <c r="AX748" s="130"/>
      <c r="AY748" s="130"/>
    </row>
    <row r="749" spans="1:51" x14ac:dyDescent="0.15">
      <c r="A749" s="131">
        <v>767</v>
      </c>
      <c r="B749" s="129" t="s">
        <v>233</v>
      </c>
      <c r="C749" s="129" t="s">
        <v>1041</v>
      </c>
      <c r="D749" s="129" t="s">
        <v>9197</v>
      </c>
      <c r="E749" s="129" t="s">
        <v>9225</v>
      </c>
      <c r="F749" s="129" t="s">
        <v>9231</v>
      </c>
      <c r="G749" s="131" t="s">
        <v>164</v>
      </c>
      <c r="H749" s="129" t="s">
        <v>14454</v>
      </c>
      <c r="I749" s="129" t="s">
        <v>5091</v>
      </c>
      <c r="J749" s="129" t="s">
        <v>4814</v>
      </c>
      <c r="K749" s="129" t="s">
        <v>5220</v>
      </c>
      <c r="L749" s="131" t="str">
        <f t="shared" si="33"/>
        <v>井上　裕介 (3)</v>
      </c>
      <c r="M749" s="131" t="str">
        <f t="shared" si="34"/>
        <v>00</v>
      </c>
      <c r="N749" s="131" t="str">
        <f t="shared" si="35"/>
        <v>Yusuke INOUE (00)</v>
      </c>
      <c r="O749" s="217" t="s">
        <v>7601</v>
      </c>
      <c r="Y749" s="130"/>
      <c r="Z749" s="130"/>
      <c r="AA749" s="130"/>
      <c r="AB749" s="130"/>
      <c r="AC749" s="142"/>
      <c r="AD749" s="130"/>
      <c r="AE749" s="130"/>
      <c r="AF749" s="130"/>
      <c r="AG749" s="130"/>
      <c r="AH749" s="130"/>
      <c r="AI749" s="130"/>
      <c r="AJ749" s="130"/>
      <c r="AK749" s="130"/>
      <c r="AL749" s="130"/>
      <c r="AM749" s="130"/>
      <c r="AN749" s="130"/>
      <c r="AO749" s="130"/>
      <c r="AP749" s="130"/>
      <c r="AQ749" s="130"/>
      <c r="AR749" s="130"/>
      <c r="AS749" s="130"/>
      <c r="AT749" s="130"/>
      <c r="AU749" s="130"/>
      <c r="AV749" s="130"/>
      <c r="AW749" s="130"/>
      <c r="AX749" s="130"/>
      <c r="AY749" s="130"/>
    </row>
    <row r="750" spans="1:51" x14ac:dyDescent="0.15">
      <c r="A750" s="131">
        <v>768</v>
      </c>
      <c r="B750" s="129" t="s">
        <v>233</v>
      </c>
      <c r="C750" s="129" t="s">
        <v>1041</v>
      </c>
      <c r="D750" s="129" t="s">
        <v>4503</v>
      </c>
      <c r="E750" s="129" t="s">
        <v>4504</v>
      </c>
      <c r="F750" s="129" t="s">
        <v>4505</v>
      </c>
      <c r="G750" s="131" t="s">
        <v>168</v>
      </c>
      <c r="H750" s="129" t="s">
        <v>14471</v>
      </c>
      <c r="I750" s="129" t="s">
        <v>5058</v>
      </c>
      <c r="J750" s="129" t="s">
        <v>5059</v>
      </c>
      <c r="K750" s="129" t="s">
        <v>5220</v>
      </c>
      <c r="L750" s="131" t="str">
        <f t="shared" si="33"/>
        <v>齋藤　啓 (2)</v>
      </c>
      <c r="M750" s="131" t="str">
        <f t="shared" si="34"/>
        <v>01</v>
      </c>
      <c r="N750" s="131" t="str">
        <f t="shared" si="35"/>
        <v>Kei SAITO (01)</v>
      </c>
      <c r="O750" s="217" t="s">
        <v>7602</v>
      </c>
      <c r="Y750" s="130"/>
      <c r="Z750" s="130"/>
      <c r="AA750" s="130"/>
      <c r="AB750" s="130"/>
      <c r="AC750" s="142"/>
      <c r="AD750" s="130"/>
      <c r="AE750" s="130"/>
      <c r="AF750" s="130"/>
      <c r="AG750" s="130"/>
      <c r="AH750" s="130"/>
      <c r="AI750" s="130"/>
      <c r="AJ750" s="130"/>
      <c r="AK750" s="130"/>
      <c r="AL750" s="130"/>
      <c r="AM750" s="130"/>
      <c r="AN750" s="130"/>
      <c r="AO750" s="130"/>
      <c r="AP750" s="130"/>
      <c r="AQ750" s="130"/>
      <c r="AR750" s="130"/>
      <c r="AS750" s="130"/>
      <c r="AT750" s="130"/>
      <c r="AU750" s="130"/>
      <c r="AV750" s="130"/>
      <c r="AW750" s="130"/>
      <c r="AX750" s="130"/>
      <c r="AY750" s="130"/>
    </row>
    <row r="751" spans="1:51" x14ac:dyDescent="0.15">
      <c r="A751" s="131">
        <v>769</v>
      </c>
      <c r="B751" s="129" t="s">
        <v>233</v>
      </c>
      <c r="C751" s="129" t="s">
        <v>1041</v>
      </c>
      <c r="D751" s="129" t="s">
        <v>9188</v>
      </c>
      <c r="E751" s="129" t="s">
        <v>9216</v>
      </c>
      <c r="F751" s="129" t="s">
        <v>3000</v>
      </c>
      <c r="G751" s="131" t="s">
        <v>168</v>
      </c>
      <c r="H751" s="129" t="s">
        <v>14447</v>
      </c>
      <c r="I751" s="129" t="s">
        <v>9244</v>
      </c>
      <c r="J751" s="129" t="s">
        <v>5032</v>
      </c>
      <c r="K751" s="129" t="s">
        <v>5220</v>
      </c>
      <c r="L751" s="131" t="str">
        <f t="shared" si="33"/>
        <v>市原　詩音 (2)</v>
      </c>
      <c r="M751" s="131" t="str">
        <f t="shared" si="34"/>
        <v>00</v>
      </c>
      <c r="N751" s="131" t="str">
        <f t="shared" si="35"/>
        <v>Shion ICHIHARA (00)</v>
      </c>
      <c r="O751" s="217" t="s">
        <v>7603</v>
      </c>
      <c r="Y751" s="130"/>
      <c r="Z751" s="130"/>
      <c r="AA751" s="130"/>
      <c r="AB751" s="130"/>
      <c r="AC751" s="142"/>
      <c r="AD751" s="130"/>
      <c r="AE751" s="130"/>
      <c r="AF751" s="130"/>
      <c r="AG751" s="130"/>
      <c r="AH751" s="130"/>
      <c r="AI751" s="130"/>
      <c r="AJ751" s="130"/>
      <c r="AK751" s="130"/>
      <c r="AL751" s="130"/>
      <c r="AM751" s="130"/>
      <c r="AN751" s="130"/>
      <c r="AO751" s="130"/>
      <c r="AP751" s="130"/>
      <c r="AQ751" s="130"/>
      <c r="AR751" s="130"/>
      <c r="AS751" s="130"/>
      <c r="AT751" s="130"/>
      <c r="AU751" s="130"/>
      <c r="AV751" s="130"/>
      <c r="AW751" s="130"/>
      <c r="AX751" s="130"/>
      <c r="AY751" s="130"/>
    </row>
    <row r="752" spans="1:51" x14ac:dyDescent="0.15">
      <c r="A752" s="131">
        <v>770</v>
      </c>
      <c r="B752" s="129" t="s">
        <v>233</v>
      </c>
      <c r="C752" s="129" t="s">
        <v>1041</v>
      </c>
      <c r="D752" s="129" t="s">
        <v>9189</v>
      </c>
      <c r="E752" s="129" t="s">
        <v>9217</v>
      </c>
      <c r="F752" s="129" t="s">
        <v>9230</v>
      </c>
      <c r="G752" s="131" t="s">
        <v>168</v>
      </c>
      <c r="H752" s="129" t="s">
        <v>14472</v>
      </c>
      <c r="I752" s="129" t="s">
        <v>5176</v>
      </c>
      <c r="J752" s="129" t="s">
        <v>12252</v>
      </c>
      <c r="K752" s="129" t="s">
        <v>5220</v>
      </c>
      <c r="L752" s="131" t="str">
        <f t="shared" si="33"/>
        <v>尾原　翔 (2)</v>
      </c>
      <c r="M752" s="131" t="str">
        <f t="shared" si="34"/>
        <v>02</v>
      </c>
      <c r="N752" s="131" t="str">
        <f t="shared" si="35"/>
        <v>Sho OHARA (02)</v>
      </c>
      <c r="O752" s="217" t="s">
        <v>7604</v>
      </c>
      <c r="Y752" s="130"/>
      <c r="Z752" s="130"/>
      <c r="AA752" s="130"/>
      <c r="AB752" s="130"/>
      <c r="AC752" s="142"/>
      <c r="AD752" s="130"/>
      <c r="AE752" s="130"/>
      <c r="AF752" s="130"/>
      <c r="AG752" s="130"/>
      <c r="AH752" s="130"/>
      <c r="AI752" s="130"/>
      <c r="AJ752" s="130"/>
      <c r="AK752" s="130"/>
      <c r="AL752" s="130"/>
      <c r="AM752" s="130"/>
      <c r="AN752" s="130"/>
      <c r="AO752" s="130"/>
      <c r="AP752" s="130"/>
      <c r="AQ752" s="130"/>
      <c r="AR752" s="130"/>
      <c r="AS752" s="130"/>
      <c r="AT752" s="130"/>
      <c r="AU752" s="130"/>
      <c r="AV752" s="130"/>
      <c r="AW752" s="130"/>
      <c r="AX752" s="130"/>
      <c r="AY752" s="130"/>
    </row>
    <row r="753" spans="1:51" x14ac:dyDescent="0.15">
      <c r="A753" s="131">
        <v>771</v>
      </c>
      <c r="B753" s="129" t="s">
        <v>233</v>
      </c>
      <c r="C753" s="129" t="s">
        <v>1041</v>
      </c>
      <c r="D753" s="129" t="s">
        <v>9190</v>
      </c>
      <c r="E753" s="129" t="s">
        <v>9218</v>
      </c>
      <c r="F753" s="129" t="s">
        <v>4069</v>
      </c>
      <c r="G753" s="131" t="s">
        <v>168</v>
      </c>
      <c r="H753" s="129" t="s">
        <v>14458</v>
      </c>
      <c r="I753" s="129" t="s">
        <v>5132</v>
      </c>
      <c r="J753" s="129" t="s">
        <v>5106</v>
      </c>
      <c r="K753" s="129" t="s">
        <v>5220</v>
      </c>
      <c r="L753" s="131" t="str">
        <f t="shared" si="33"/>
        <v>梶　慎介 (2)</v>
      </c>
      <c r="M753" s="131" t="str">
        <f t="shared" si="34"/>
        <v>01</v>
      </c>
      <c r="N753" s="131" t="str">
        <f t="shared" si="35"/>
        <v>Shinsuke KAJI (01)</v>
      </c>
      <c r="O753" s="217" t="s">
        <v>7605</v>
      </c>
      <c r="Y753" s="130"/>
      <c r="Z753" s="130"/>
      <c r="AA753" s="130"/>
      <c r="AB753" s="130"/>
      <c r="AC753" s="142"/>
      <c r="AD753" s="130"/>
      <c r="AE753" s="130"/>
      <c r="AF753" s="130"/>
      <c r="AG753" s="130"/>
      <c r="AH753" s="130"/>
      <c r="AI753" s="130"/>
      <c r="AJ753" s="130"/>
      <c r="AK753" s="130"/>
      <c r="AL753" s="130"/>
      <c r="AM753" s="130"/>
      <c r="AN753" s="130"/>
      <c r="AO753" s="130"/>
      <c r="AP753" s="130"/>
      <c r="AQ753" s="130"/>
      <c r="AR753" s="130"/>
      <c r="AS753" s="130"/>
      <c r="AT753" s="130"/>
      <c r="AU753" s="130"/>
      <c r="AV753" s="130"/>
      <c r="AW753" s="130"/>
      <c r="AX753" s="130"/>
      <c r="AY753" s="130"/>
    </row>
    <row r="754" spans="1:51" x14ac:dyDescent="0.15">
      <c r="A754" s="131">
        <v>772</v>
      </c>
      <c r="B754" s="129" t="s">
        <v>233</v>
      </c>
      <c r="C754" s="129" t="s">
        <v>1041</v>
      </c>
      <c r="D754" s="129" t="s">
        <v>9191</v>
      </c>
      <c r="E754" s="129" t="s">
        <v>9219</v>
      </c>
      <c r="F754" s="129" t="s">
        <v>2751</v>
      </c>
      <c r="G754" s="131" t="s">
        <v>168</v>
      </c>
      <c r="H754" s="129" t="s">
        <v>14452</v>
      </c>
      <c r="I754" s="129" t="s">
        <v>6679</v>
      </c>
      <c r="J754" s="129" t="s">
        <v>9245</v>
      </c>
      <c r="K754" s="129" t="s">
        <v>5220</v>
      </c>
      <c r="L754" s="131" t="str">
        <f t="shared" si="33"/>
        <v>木之下　隆弘 (2)</v>
      </c>
      <c r="M754" s="131" t="str">
        <f t="shared" si="34"/>
        <v>00</v>
      </c>
      <c r="N754" s="131" t="str">
        <f t="shared" si="35"/>
        <v>Takahiro KINOSHITA (00)</v>
      </c>
      <c r="O754" s="217" t="s">
        <v>7606</v>
      </c>
      <c r="Y754" s="130"/>
      <c r="Z754" s="130"/>
      <c r="AA754" s="130"/>
      <c r="AB754" s="130"/>
      <c r="AC754" s="142"/>
      <c r="AD754" s="130"/>
      <c r="AE754" s="130"/>
      <c r="AF754" s="130"/>
      <c r="AG754" s="130"/>
      <c r="AH754" s="130"/>
      <c r="AI754" s="130"/>
      <c r="AJ754" s="130"/>
      <c r="AK754" s="130"/>
      <c r="AL754" s="130"/>
      <c r="AM754" s="130"/>
      <c r="AN754" s="130"/>
      <c r="AO754" s="130"/>
      <c r="AP754" s="130"/>
      <c r="AQ754" s="130"/>
      <c r="AR754" s="130"/>
      <c r="AS754" s="130"/>
      <c r="AT754" s="130"/>
      <c r="AU754" s="130"/>
      <c r="AV754" s="130"/>
      <c r="AW754" s="130"/>
      <c r="AX754" s="130"/>
      <c r="AY754" s="130"/>
    </row>
    <row r="755" spans="1:51" x14ac:dyDescent="0.15">
      <c r="A755" s="131">
        <v>773</v>
      </c>
      <c r="B755" s="129" t="s">
        <v>233</v>
      </c>
      <c r="C755" s="129" t="s">
        <v>1041</v>
      </c>
      <c r="D755" s="129" t="s">
        <v>9192</v>
      </c>
      <c r="E755" s="129" t="s">
        <v>9220</v>
      </c>
      <c r="F755" s="129" t="s">
        <v>2845</v>
      </c>
      <c r="G755" s="131" t="s">
        <v>168</v>
      </c>
      <c r="H755" s="129" t="s">
        <v>6661</v>
      </c>
      <c r="I755" s="129" t="s">
        <v>9246</v>
      </c>
      <c r="J755" s="129" t="s">
        <v>9247</v>
      </c>
      <c r="K755" s="129" t="s">
        <v>5220</v>
      </c>
      <c r="L755" s="131" t="str">
        <f t="shared" si="33"/>
        <v>嵯峨　宙飛 (2)</v>
      </c>
      <c r="M755" s="131" t="str">
        <f t="shared" si="34"/>
        <v>01</v>
      </c>
      <c r="N755" s="131" t="str">
        <f t="shared" si="35"/>
        <v>Yuto SAGA (01)</v>
      </c>
      <c r="O755" s="217" t="s">
        <v>7607</v>
      </c>
      <c r="Y755" s="130"/>
      <c r="Z755" s="130"/>
      <c r="AA755" s="130"/>
      <c r="AB755" s="130"/>
      <c r="AC755" s="142"/>
      <c r="AD755" s="130"/>
      <c r="AE755" s="130"/>
      <c r="AF755" s="130"/>
      <c r="AG755" s="130"/>
      <c r="AH755" s="130"/>
      <c r="AI755" s="130"/>
      <c r="AJ755" s="130"/>
      <c r="AK755" s="130"/>
      <c r="AL755" s="130"/>
      <c r="AM755" s="130"/>
      <c r="AN755" s="130"/>
      <c r="AO755" s="130"/>
      <c r="AP755" s="130"/>
      <c r="AQ755" s="130"/>
      <c r="AR755" s="130"/>
      <c r="AS755" s="130"/>
      <c r="AT755" s="130"/>
      <c r="AU755" s="130"/>
      <c r="AV755" s="130"/>
      <c r="AW755" s="130"/>
      <c r="AX755" s="130"/>
      <c r="AY755" s="130"/>
    </row>
    <row r="756" spans="1:51" x14ac:dyDescent="0.15">
      <c r="A756" s="131">
        <v>774</v>
      </c>
      <c r="B756" s="129" t="s">
        <v>233</v>
      </c>
      <c r="C756" s="129" t="s">
        <v>1041</v>
      </c>
      <c r="D756" s="129" t="s">
        <v>9193</v>
      </c>
      <c r="E756" s="129" t="s">
        <v>9221</v>
      </c>
      <c r="F756" s="129" t="s">
        <v>6146</v>
      </c>
      <c r="G756" s="131" t="s">
        <v>168</v>
      </c>
      <c r="H756" s="129" t="s">
        <v>4794</v>
      </c>
      <c r="I756" s="129" t="s">
        <v>9248</v>
      </c>
      <c r="J756" s="129" t="s">
        <v>4881</v>
      </c>
      <c r="K756" s="129" t="s">
        <v>5220</v>
      </c>
      <c r="L756" s="131" t="str">
        <f t="shared" si="33"/>
        <v>島村　夏惟 (2)</v>
      </c>
      <c r="M756" s="131" t="str">
        <f t="shared" si="34"/>
        <v>01</v>
      </c>
      <c r="N756" s="131" t="str">
        <f t="shared" si="35"/>
        <v>Kai SHIMAMURA (01)</v>
      </c>
      <c r="O756" s="217" t="s">
        <v>7608</v>
      </c>
      <c r="Y756" s="130"/>
      <c r="Z756" s="130"/>
      <c r="AA756" s="130"/>
      <c r="AB756" s="130"/>
      <c r="AC756" s="142"/>
      <c r="AD756" s="130"/>
      <c r="AE756" s="130"/>
      <c r="AF756" s="130"/>
      <c r="AG756" s="130"/>
      <c r="AH756" s="130"/>
      <c r="AI756" s="130"/>
      <c r="AJ756" s="130"/>
      <c r="AK756" s="130"/>
      <c r="AL756" s="130"/>
      <c r="AM756" s="130"/>
      <c r="AN756" s="130"/>
      <c r="AO756" s="130"/>
      <c r="AP756" s="130"/>
      <c r="AQ756" s="130"/>
      <c r="AR756" s="130"/>
      <c r="AS756" s="130"/>
      <c r="AT756" s="130"/>
      <c r="AU756" s="130"/>
      <c r="AV756" s="130"/>
      <c r="AW756" s="130"/>
      <c r="AX756" s="130"/>
      <c r="AY756" s="130"/>
    </row>
    <row r="757" spans="1:51" x14ac:dyDescent="0.15">
      <c r="A757" s="131">
        <v>775</v>
      </c>
      <c r="B757" s="129" t="s">
        <v>233</v>
      </c>
      <c r="C757" s="129" t="s">
        <v>1041</v>
      </c>
      <c r="D757" s="129" t="s">
        <v>9194</v>
      </c>
      <c r="E757" s="129" t="s">
        <v>9222</v>
      </c>
      <c r="F757" s="129" t="s">
        <v>4088</v>
      </c>
      <c r="G757" s="131" t="s">
        <v>168</v>
      </c>
      <c r="H757" s="129" t="s">
        <v>14447</v>
      </c>
      <c r="I757" s="129" t="s">
        <v>9249</v>
      </c>
      <c r="J757" s="129" t="s">
        <v>4866</v>
      </c>
      <c r="K757" s="129" t="s">
        <v>5220</v>
      </c>
      <c r="L757" s="131" t="str">
        <f t="shared" si="33"/>
        <v>藤浦　敦士 (2)</v>
      </c>
      <c r="M757" s="131" t="str">
        <f t="shared" si="34"/>
        <v>01</v>
      </c>
      <c r="N757" s="131" t="str">
        <f t="shared" si="35"/>
        <v>Atsushi FUJIURA (01)</v>
      </c>
      <c r="O757" s="217" t="s">
        <v>7609</v>
      </c>
      <c r="Y757" s="130"/>
      <c r="Z757" s="130"/>
      <c r="AA757" s="130"/>
      <c r="AB757" s="130"/>
      <c r="AC757" s="142"/>
      <c r="AD757" s="130"/>
      <c r="AE757" s="130"/>
      <c r="AF757" s="130"/>
      <c r="AG757" s="130"/>
      <c r="AH757" s="130"/>
      <c r="AI757" s="130"/>
      <c r="AJ757" s="130"/>
      <c r="AK757" s="130"/>
      <c r="AL757" s="130"/>
      <c r="AM757" s="130"/>
      <c r="AN757" s="130"/>
      <c r="AO757" s="130"/>
      <c r="AP757" s="130"/>
      <c r="AQ757" s="130"/>
      <c r="AR757" s="130"/>
      <c r="AS757" s="130"/>
      <c r="AT757" s="130"/>
      <c r="AU757" s="130"/>
      <c r="AV757" s="130"/>
      <c r="AW757" s="130"/>
      <c r="AX757" s="130"/>
      <c r="AY757" s="130"/>
    </row>
    <row r="758" spans="1:51" x14ac:dyDescent="0.15">
      <c r="A758" s="131">
        <v>776</v>
      </c>
      <c r="B758" s="129" t="s">
        <v>233</v>
      </c>
      <c r="C758" s="129" t="s">
        <v>1041</v>
      </c>
      <c r="D758" s="129" t="s">
        <v>9195</v>
      </c>
      <c r="E758" s="129" t="s">
        <v>9223</v>
      </c>
      <c r="F758" s="129" t="s">
        <v>3526</v>
      </c>
      <c r="G758" s="131" t="s">
        <v>168</v>
      </c>
      <c r="H758" s="129" t="s">
        <v>14454</v>
      </c>
      <c r="I758" s="129" t="s">
        <v>9250</v>
      </c>
      <c r="J758" s="129" t="s">
        <v>5070</v>
      </c>
      <c r="K758" s="129" t="s">
        <v>5220</v>
      </c>
      <c r="L758" s="131" t="str">
        <f t="shared" si="33"/>
        <v>宮澤　知希 (2)</v>
      </c>
      <c r="M758" s="131" t="str">
        <f t="shared" si="34"/>
        <v>01</v>
      </c>
      <c r="N758" s="131" t="str">
        <f t="shared" si="35"/>
        <v>Tomoki MIYAZAWA (01)</v>
      </c>
      <c r="O758" s="217" t="s">
        <v>7610</v>
      </c>
      <c r="Y758" s="130"/>
      <c r="Z758" s="130"/>
      <c r="AA758" s="130"/>
      <c r="AB758" s="130"/>
      <c r="AC758" s="142"/>
      <c r="AD758" s="130"/>
      <c r="AE758" s="130"/>
      <c r="AF758" s="130"/>
      <c r="AG758" s="130"/>
      <c r="AH758" s="130"/>
      <c r="AI758" s="130"/>
      <c r="AJ758" s="130"/>
      <c r="AK758" s="130"/>
      <c r="AL758" s="130"/>
      <c r="AM758" s="130"/>
      <c r="AN758" s="130"/>
      <c r="AO758" s="130"/>
      <c r="AP758" s="130"/>
      <c r="AQ758" s="130"/>
      <c r="AR758" s="130"/>
      <c r="AS758" s="130"/>
      <c r="AT758" s="130"/>
      <c r="AU758" s="130"/>
      <c r="AV758" s="130"/>
      <c r="AW758" s="130"/>
      <c r="AX758" s="130"/>
      <c r="AY758" s="130"/>
    </row>
    <row r="759" spans="1:51" x14ac:dyDescent="0.15">
      <c r="A759" s="131">
        <v>777</v>
      </c>
      <c r="B759" s="129" t="s">
        <v>233</v>
      </c>
      <c r="C759" s="129" t="s">
        <v>1041</v>
      </c>
      <c r="D759" s="129" t="s">
        <v>9196</v>
      </c>
      <c r="E759" s="129" t="s">
        <v>9224</v>
      </c>
      <c r="F759" s="129" t="s">
        <v>5504</v>
      </c>
      <c r="G759" s="131" t="s">
        <v>168</v>
      </c>
      <c r="H759" s="129" t="s">
        <v>14466</v>
      </c>
      <c r="I759" s="129" t="s">
        <v>9251</v>
      </c>
      <c r="J759" s="129" t="s">
        <v>4949</v>
      </c>
      <c r="K759" s="129" t="s">
        <v>5220</v>
      </c>
      <c r="L759" s="131" t="str">
        <f t="shared" si="33"/>
        <v>宮園　隼人 (2)</v>
      </c>
      <c r="M759" s="131" t="str">
        <f t="shared" si="34"/>
        <v>00</v>
      </c>
      <c r="N759" s="131" t="str">
        <f t="shared" si="35"/>
        <v>Hayato MIYAZONO (00)</v>
      </c>
      <c r="O759" s="217" t="s">
        <v>7611</v>
      </c>
      <c r="Y759" s="130"/>
      <c r="Z759" s="130"/>
      <c r="AA759" s="130"/>
      <c r="AB759" s="130"/>
      <c r="AC759" s="142"/>
      <c r="AD759" s="130"/>
      <c r="AE759" s="130"/>
      <c r="AF759" s="130"/>
      <c r="AG759" s="130"/>
      <c r="AH759" s="130"/>
      <c r="AI759" s="130"/>
      <c r="AJ759" s="130"/>
      <c r="AK759" s="130"/>
      <c r="AL759" s="130"/>
      <c r="AM759" s="130"/>
      <c r="AN759" s="130"/>
      <c r="AO759" s="130"/>
      <c r="AP759" s="130"/>
      <c r="AQ759" s="130"/>
      <c r="AR759" s="130"/>
      <c r="AS759" s="130"/>
      <c r="AT759" s="130"/>
      <c r="AU759" s="130"/>
      <c r="AV759" s="130"/>
      <c r="AW759" s="130"/>
      <c r="AX759" s="130"/>
      <c r="AY759" s="130"/>
    </row>
    <row r="760" spans="1:51" x14ac:dyDescent="0.15">
      <c r="A760" s="131">
        <v>778</v>
      </c>
      <c r="B760" s="129" t="s">
        <v>233</v>
      </c>
      <c r="C760" s="129" t="s">
        <v>1041</v>
      </c>
      <c r="D760" s="129" t="s">
        <v>9339</v>
      </c>
      <c r="E760" s="129" t="s">
        <v>9391</v>
      </c>
      <c r="F760" s="129" t="s">
        <v>2374</v>
      </c>
      <c r="G760" s="131" t="s">
        <v>168</v>
      </c>
      <c r="H760" s="129" t="s">
        <v>14454</v>
      </c>
      <c r="I760" s="129" t="s">
        <v>9444</v>
      </c>
      <c r="J760" s="129" t="s">
        <v>4918</v>
      </c>
      <c r="K760" s="129" t="s">
        <v>5220</v>
      </c>
      <c r="L760" s="131" t="str">
        <f t="shared" si="33"/>
        <v>江端　康汰 (2)</v>
      </c>
      <c r="M760" s="131" t="str">
        <f t="shared" si="34"/>
        <v>01</v>
      </c>
      <c r="N760" s="131" t="str">
        <f t="shared" si="35"/>
        <v>Kota EBATA (01)</v>
      </c>
      <c r="O760" s="217" t="s">
        <v>7612</v>
      </c>
      <c r="Y760" s="130"/>
      <c r="Z760" s="130"/>
      <c r="AA760" s="130"/>
      <c r="AB760" s="130"/>
      <c r="AC760" s="142"/>
      <c r="AD760" s="130"/>
      <c r="AE760" s="130"/>
      <c r="AF760" s="130"/>
      <c r="AG760" s="130"/>
      <c r="AH760" s="130"/>
      <c r="AI760" s="130"/>
      <c r="AJ760" s="130"/>
      <c r="AK760" s="130"/>
      <c r="AL760" s="130"/>
      <c r="AM760" s="130"/>
      <c r="AN760" s="130"/>
      <c r="AO760" s="130"/>
      <c r="AP760" s="130"/>
      <c r="AQ760" s="130"/>
      <c r="AR760" s="130"/>
      <c r="AS760" s="130"/>
      <c r="AT760" s="130"/>
      <c r="AU760" s="130"/>
      <c r="AV760" s="130"/>
      <c r="AW760" s="130"/>
      <c r="AX760" s="130"/>
      <c r="AY760" s="130"/>
    </row>
    <row r="761" spans="1:51" x14ac:dyDescent="0.15">
      <c r="A761" s="131">
        <v>779</v>
      </c>
      <c r="B761" s="129" t="s">
        <v>233</v>
      </c>
      <c r="C761" s="129" t="s">
        <v>1041</v>
      </c>
      <c r="D761" s="129" t="s">
        <v>9367</v>
      </c>
      <c r="E761" s="129" t="s">
        <v>9421</v>
      </c>
      <c r="F761" s="129" t="s">
        <v>6029</v>
      </c>
      <c r="G761" s="131" t="s">
        <v>168</v>
      </c>
      <c r="H761" s="129" t="s">
        <v>14454</v>
      </c>
      <c r="I761" s="129" t="s">
        <v>9469</v>
      </c>
      <c r="J761" s="129" t="s">
        <v>4996</v>
      </c>
      <c r="K761" s="129" t="s">
        <v>5220</v>
      </c>
      <c r="L761" s="131" t="str">
        <f t="shared" si="33"/>
        <v>鴛原　泰輝 (2)</v>
      </c>
      <c r="M761" s="131" t="str">
        <f t="shared" si="34"/>
        <v>01</v>
      </c>
      <c r="N761" s="131" t="str">
        <f t="shared" si="35"/>
        <v>Taiki OSHIHARA (01)</v>
      </c>
      <c r="O761" s="217" t="s">
        <v>7613</v>
      </c>
      <c r="Y761" s="130"/>
      <c r="Z761" s="130"/>
      <c r="AA761" s="130"/>
      <c r="AB761" s="130"/>
      <c r="AC761" s="142"/>
      <c r="AD761" s="130"/>
      <c r="AE761" s="130"/>
      <c r="AF761" s="130"/>
      <c r="AG761" s="130"/>
      <c r="AH761" s="130"/>
      <c r="AI761" s="130"/>
      <c r="AJ761" s="130"/>
      <c r="AK761" s="130"/>
      <c r="AL761" s="130"/>
      <c r="AM761" s="130"/>
      <c r="AN761" s="130"/>
      <c r="AO761" s="130"/>
      <c r="AP761" s="130"/>
      <c r="AQ761" s="130"/>
      <c r="AR761" s="130"/>
      <c r="AS761" s="130"/>
      <c r="AT761" s="130"/>
      <c r="AU761" s="130"/>
      <c r="AV761" s="130"/>
      <c r="AW761" s="130"/>
      <c r="AX761" s="130"/>
      <c r="AY761" s="130"/>
    </row>
    <row r="762" spans="1:51" x14ac:dyDescent="0.15">
      <c r="A762" s="131">
        <v>780</v>
      </c>
      <c r="B762" s="129" t="s">
        <v>233</v>
      </c>
      <c r="C762" s="129" t="s">
        <v>1041</v>
      </c>
      <c r="D762" s="129" t="s">
        <v>9368</v>
      </c>
      <c r="E762" s="129" t="s">
        <v>9422</v>
      </c>
      <c r="F762" s="129" t="s">
        <v>4524</v>
      </c>
      <c r="G762" s="131" t="s">
        <v>168</v>
      </c>
      <c r="H762" s="129" t="s">
        <v>14461</v>
      </c>
      <c r="I762" s="129" t="s">
        <v>6719</v>
      </c>
      <c r="J762" s="129" t="s">
        <v>9496</v>
      </c>
      <c r="K762" s="129" t="s">
        <v>5220</v>
      </c>
      <c r="L762" s="131" t="str">
        <f t="shared" si="33"/>
        <v>原　圭佑 (2)</v>
      </c>
      <c r="M762" s="131" t="str">
        <f t="shared" si="34"/>
        <v>02</v>
      </c>
      <c r="N762" s="131" t="str">
        <f t="shared" si="35"/>
        <v>Keisuke HARA (02)</v>
      </c>
      <c r="O762" s="217" t="s">
        <v>7614</v>
      </c>
      <c r="Y762" s="130"/>
      <c r="Z762" s="130"/>
      <c r="AA762" s="130"/>
      <c r="AB762" s="130"/>
      <c r="AC762" s="142"/>
      <c r="AD762" s="130"/>
      <c r="AE762" s="130"/>
      <c r="AF762" s="130"/>
      <c r="AG762" s="130"/>
      <c r="AH762" s="130"/>
      <c r="AI762" s="130"/>
      <c r="AJ762" s="130"/>
      <c r="AK762" s="130"/>
      <c r="AL762" s="130"/>
      <c r="AM762" s="130"/>
      <c r="AN762" s="130"/>
      <c r="AO762" s="130"/>
      <c r="AP762" s="130"/>
      <c r="AQ762" s="130"/>
      <c r="AR762" s="130"/>
      <c r="AS762" s="130"/>
      <c r="AT762" s="130"/>
      <c r="AU762" s="130"/>
      <c r="AV762" s="130"/>
      <c r="AW762" s="130"/>
      <c r="AX762" s="130"/>
      <c r="AY762" s="130"/>
    </row>
    <row r="763" spans="1:51" x14ac:dyDescent="0.15">
      <c r="A763" s="131">
        <v>781</v>
      </c>
      <c r="B763" s="129" t="s">
        <v>233</v>
      </c>
      <c r="C763" s="129" t="s">
        <v>1041</v>
      </c>
      <c r="D763" s="129" t="s">
        <v>9369</v>
      </c>
      <c r="E763" s="129" t="s">
        <v>9423</v>
      </c>
      <c r="F763" s="129" t="s">
        <v>1586</v>
      </c>
      <c r="G763" s="131" t="s">
        <v>168</v>
      </c>
      <c r="H763" s="129" t="s">
        <v>11319</v>
      </c>
      <c r="I763" s="129" t="s">
        <v>6691</v>
      </c>
      <c r="J763" s="129" t="s">
        <v>5192</v>
      </c>
      <c r="K763" s="129" t="s">
        <v>5220</v>
      </c>
      <c r="L763" s="131" t="str">
        <f t="shared" si="33"/>
        <v>角谷　幸紀 (2)</v>
      </c>
      <c r="M763" s="131" t="str">
        <f t="shared" si="34"/>
        <v>01</v>
      </c>
      <c r="N763" s="131" t="str">
        <f t="shared" si="35"/>
        <v>Koki KADOYA (01)</v>
      </c>
      <c r="O763" s="217" t="s">
        <v>7615</v>
      </c>
      <c r="Y763" s="130"/>
      <c r="Z763" s="130"/>
      <c r="AA763" s="130"/>
      <c r="AB763" s="130"/>
      <c r="AC763" s="142"/>
      <c r="AD763" s="130"/>
      <c r="AE763" s="130"/>
      <c r="AF763" s="130"/>
      <c r="AG763" s="130"/>
      <c r="AH763" s="130"/>
      <c r="AI763" s="130"/>
      <c r="AJ763" s="130"/>
      <c r="AK763" s="130"/>
      <c r="AL763" s="130"/>
      <c r="AM763" s="130"/>
      <c r="AN763" s="130"/>
      <c r="AO763" s="130"/>
      <c r="AP763" s="130"/>
      <c r="AQ763" s="130"/>
      <c r="AR763" s="130"/>
      <c r="AS763" s="130"/>
      <c r="AT763" s="130"/>
      <c r="AU763" s="130"/>
      <c r="AV763" s="130"/>
      <c r="AW763" s="130"/>
      <c r="AX763" s="130"/>
      <c r="AY763" s="130"/>
    </row>
    <row r="764" spans="1:51" x14ac:dyDescent="0.15">
      <c r="A764" s="131">
        <v>782</v>
      </c>
      <c r="B764" s="129" t="s">
        <v>233</v>
      </c>
      <c r="C764" s="129" t="s">
        <v>1041</v>
      </c>
      <c r="D764" s="129" t="s">
        <v>9710</v>
      </c>
      <c r="E764" s="129" t="s">
        <v>10411</v>
      </c>
      <c r="F764" s="129" t="s">
        <v>5711</v>
      </c>
      <c r="G764" s="131" t="s">
        <v>168</v>
      </c>
      <c r="H764" s="129" t="s">
        <v>11319</v>
      </c>
      <c r="I764" s="129" t="s">
        <v>11553</v>
      </c>
      <c r="J764" s="129" t="s">
        <v>5192</v>
      </c>
      <c r="K764" s="129" t="s">
        <v>5220</v>
      </c>
      <c r="L764" s="131" t="str">
        <f t="shared" si="33"/>
        <v>岩崎　光起 (2)</v>
      </c>
      <c r="M764" s="131" t="str">
        <f t="shared" si="34"/>
        <v>99</v>
      </c>
      <c r="N764" s="131" t="str">
        <f t="shared" si="35"/>
        <v>Koki IWASAKI (99)</v>
      </c>
      <c r="O764" s="217" t="s">
        <v>7616</v>
      </c>
      <c r="Y764" s="130"/>
      <c r="Z764" s="130"/>
      <c r="AA764" s="130"/>
      <c r="AB764" s="130"/>
      <c r="AC764" s="142"/>
      <c r="AD764" s="130"/>
      <c r="AE764" s="130"/>
      <c r="AF764" s="130"/>
      <c r="AG764" s="130"/>
      <c r="AH764" s="130"/>
      <c r="AI764" s="130"/>
      <c r="AJ764" s="130"/>
      <c r="AK764" s="130"/>
      <c r="AL764" s="130"/>
      <c r="AM764" s="130"/>
      <c r="AN764" s="130"/>
      <c r="AO764" s="130"/>
      <c r="AP764" s="130"/>
      <c r="AQ764" s="130"/>
      <c r="AR764" s="130"/>
      <c r="AS764" s="130"/>
      <c r="AT764" s="130"/>
      <c r="AU764" s="130"/>
      <c r="AV764" s="130"/>
      <c r="AW764" s="130"/>
      <c r="AX764" s="130"/>
      <c r="AY764" s="130"/>
    </row>
    <row r="765" spans="1:51" x14ac:dyDescent="0.15">
      <c r="A765" s="131">
        <v>783</v>
      </c>
      <c r="B765" s="129" t="s">
        <v>233</v>
      </c>
      <c r="C765" s="129" t="s">
        <v>1041</v>
      </c>
      <c r="D765" s="129" t="s">
        <v>9711</v>
      </c>
      <c r="E765" s="129" t="s">
        <v>10412</v>
      </c>
      <c r="F765" s="129" t="s">
        <v>11057</v>
      </c>
      <c r="G765" s="131" t="s">
        <v>168</v>
      </c>
      <c r="H765" s="129" t="s">
        <v>11319</v>
      </c>
      <c r="I765" s="129" t="s">
        <v>11620</v>
      </c>
      <c r="J765" s="129" t="s">
        <v>5196</v>
      </c>
      <c r="K765" s="129" t="s">
        <v>5220</v>
      </c>
      <c r="L765" s="131" t="str">
        <f t="shared" si="33"/>
        <v>中喜多　和孝 (2)</v>
      </c>
      <c r="M765" s="131" t="str">
        <f t="shared" si="34"/>
        <v>01</v>
      </c>
      <c r="N765" s="131" t="str">
        <f t="shared" si="35"/>
        <v>Kazutaka NAKAKITA (01)</v>
      </c>
      <c r="O765" s="217" t="s">
        <v>7617</v>
      </c>
      <c r="Y765" s="130"/>
      <c r="Z765" s="130"/>
      <c r="AA765" s="130"/>
      <c r="AB765" s="130"/>
      <c r="AC765" s="142"/>
      <c r="AD765" s="130"/>
      <c r="AE765" s="130"/>
      <c r="AF765" s="130"/>
      <c r="AG765" s="130"/>
      <c r="AH765" s="130"/>
      <c r="AI765" s="130"/>
      <c r="AJ765" s="130"/>
      <c r="AK765" s="130"/>
      <c r="AL765" s="130"/>
      <c r="AM765" s="130"/>
      <c r="AN765" s="130"/>
      <c r="AO765" s="130"/>
      <c r="AP765" s="130"/>
      <c r="AQ765" s="130"/>
      <c r="AR765" s="130"/>
      <c r="AS765" s="130"/>
      <c r="AT765" s="130"/>
      <c r="AU765" s="130"/>
      <c r="AV765" s="130"/>
      <c r="AW765" s="130"/>
      <c r="AX765" s="130"/>
      <c r="AY765" s="130"/>
    </row>
    <row r="766" spans="1:51" x14ac:dyDescent="0.15">
      <c r="A766" s="131">
        <v>784</v>
      </c>
      <c r="B766" s="129" t="s">
        <v>233</v>
      </c>
      <c r="C766" s="129" t="s">
        <v>1041</v>
      </c>
      <c r="D766" s="129" t="s">
        <v>9712</v>
      </c>
      <c r="E766" s="129" t="s">
        <v>10413</v>
      </c>
      <c r="F766" s="129" t="s">
        <v>2972</v>
      </c>
      <c r="G766" s="131" t="s">
        <v>146</v>
      </c>
      <c r="H766" s="129" t="s">
        <v>11319</v>
      </c>
      <c r="I766" s="129" t="s">
        <v>6711</v>
      </c>
      <c r="J766" s="129" t="s">
        <v>4916</v>
      </c>
      <c r="K766" s="129" t="s">
        <v>5220</v>
      </c>
      <c r="L766" s="131" t="str">
        <f t="shared" si="33"/>
        <v>泉　竣哉 (4)</v>
      </c>
      <c r="M766" s="131" t="str">
        <f t="shared" si="34"/>
        <v>99</v>
      </c>
      <c r="N766" s="131" t="str">
        <f t="shared" si="35"/>
        <v>Shunya IZUMI (99)</v>
      </c>
      <c r="O766" s="217" t="s">
        <v>7618</v>
      </c>
      <c r="Y766" s="130"/>
      <c r="Z766" s="130"/>
      <c r="AA766" s="130"/>
      <c r="AB766" s="130"/>
      <c r="AC766" s="142"/>
      <c r="AD766" s="130"/>
      <c r="AE766" s="130"/>
      <c r="AF766" s="130"/>
      <c r="AG766" s="130"/>
      <c r="AH766" s="130"/>
      <c r="AI766" s="130"/>
      <c r="AJ766" s="130"/>
      <c r="AK766" s="130"/>
      <c r="AL766" s="130"/>
      <c r="AM766" s="130"/>
      <c r="AN766" s="130"/>
      <c r="AO766" s="130"/>
      <c r="AP766" s="130"/>
      <c r="AQ766" s="130"/>
      <c r="AR766" s="130"/>
      <c r="AS766" s="130"/>
      <c r="AT766" s="130"/>
      <c r="AU766" s="130"/>
      <c r="AV766" s="130"/>
      <c r="AW766" s="130"/>
      <c r="AX766" s="130"/>
      <c r="AY766" s="130"/>
    </row>
    <row r="767" spans="1:51" x14ac:dyDescent="0.15">
      <c r="A767" s="131">
        <v>785</v>
      </c>
      <c r="B767" s="129" t="s">
        <v>233</v>
      </c>
      <c r="C767" s="129" t="s">
        <v>1041</v>
      </c>
      <c r="D767" s="129" t="s">
        <v>9713</v>
      </c>
      <c r="E767" s="129" t="s">
        <v>10414</v>
      </c>
      <c r="F767" s="129" t="s">
        <v>2708</v>
      </c>
      <c r="G767" s="131" t="s">
        <v>168</v>
      </c>
      <c r="H767" s="129" t="s">
        <v>11319</v>
      </c>
      <c r="I767" s="129" t="s">
        <v>4889</v>
      </c>
      <c r="J767" s="129" t="s">
        <v>5056</v>
      </c>
      <c r="K767" s="129" t="s">
        <v>5220</v>
      </c>
      <c r="L767" s="131" t="str">
        <f t="shared" si="33"/>
        <v>山﨑　貴仁 (2)</v>
      </c>
      <c r="M767" s="131" t="str">
        <f t="shared" si="34"/>
        <v>00</v>
      </c>
      <c r="N767" s="131" t="str">
        <f t="shared" si="35"/>
        <v>Takato YAMAZAKI (00)</v>
      </c>
      <c r="O767" s="217" t="s">
        <v>7619</v>
      </c>
      <c r="Y767" s="130"/>
      <c r="Z767" s="130"/>
      <c r="AA767" s="130"/>
      <c r="AB767" s="130"/>
      <c r="AC767" s="142"/>
      <c r="AD767" s="130"/>
      <c r="AE767" s="130"/>
      <c r="AF767" s="130"/>
      <c r="AG767" s="130"/>
      <c r="AH767" s="130"/>
      <c r="AI767" s="130"/>
      <c r="AJ767" s="130"/>
      <c r="AK767" s="130"/>
      <c r="AL767" s="130"/>
      <c r="AM767" s="130"/>
      <c r="AN767" s="130"/>
      <c r="AO767" s="130"/>
      <c r="AP767" s="130"/>
      <c r="AQ767" s="130"/>
      <c r="AR767" s="130"/>
      <c r="AS767" s="130"/>
      <c r="AT767" s="130"/>
      <c r="AU767" s="130"/>
      <c r="AV767" s="130"/>
      <c r="AW767" s="130"/>
      <c r="AX767" s="130"/>
      <c r="AY767" s="130"/>
    </row>
    <row r="768" spans="1:51" x14ac:dyDescent="0.15">
      <c r="A768" s="131">
        <v>786</v>
      </c>
      <c r="B768" s="129" t="s">
        <v>233</v>
      </c>
      <c r="C768" s="129" t="s">
        <v>1041</v>
      </c>
      <c r="D768" s="129" t="s">
        <v>2401</v>
      </c>
      <c r="E768" s="129" t="s">
        <v>588</v>
      </c>
      <c r="F768" s="129" t="s">
        <v>589</v>
      </c>
      <c r="G768" s="131" t="s">
        <v>176</v>
      </c>
      <c r="H768" s="129" t="s">
        <v>11319</v>
      </c>
      <c r="I768" s="129" t="s">
        <v>11621</v>
      </c>
      <c r="J768" s="129" t="s">
        <v>5137</v>
      </c>
      <c r="K768" s="129" t="s">
        <v>5220</v>
      </c>
      <c r="L768" s="131" t="str">
        <f t="shared" si="33"/>
        <v>潮崎　羽 (M1)</v>
      </c>
      <c r="M768" s="131" t="str">
        <f t="shared" si="34"/>
        <v>97</v>
      </c>
      <c r="N768" s="131" t="str">
        <f t="shared" si="35"/>
        <v>Tsubasa SHIOZAKI (97)</v>
      </c>
      <c r="O768" s="217" t="s">
        <v>7620</v>
      </c>
      <c r="Y768" s="130"/>
      <c r="Z768" s="130"/>
      <c r="AA768" s="130"/>
      <c r="AB768" s="130"/>
      <c r="AC768" s="142"/>
      <c r="AD768" s="130"/>
      <c r="AE768" s="130"/>
      <c r="AF768" s="130"/>
      <c r="AG768" s="130"/>
      <c r="AH768" s="130"/>
      <c r="AI768" s="130"/>
      <c r="AJ768" s="130"/>
      <c r="AK768" s="130"/>
      <c r="AL768" s="130"/>
      <c r="AM768" s="130"/>
      <c r="AN768" s="130"/>
      <c r="AO768" s="130"/>
      <c r="AP768" s="130"/>
      <c r="AQ768" s="130"/>
      <c r="AR768" s="130"/>
      <c r="AS768" s="130"/>
      <c r="AT768" s="130"/>
      <c r="AU768" s="130"/>
      <c r="AV768" s="130"/>
      <c r="AW768" s="130"/>
      <c r="AX768" s="130"/>
      <c r="AY768" s="130"/>
    </row>
    <row r="769" spans="1:51" x14ac:dyDescent="0.15">
      <c r="A769" s="131">
        <v>787</v>
      </c>
      <c r="B769" s="129" t="s">
        <v>5228</v>
      </c>
      <c r="C769" s="129" t="s">
        <v>1043</v>
      </c>
      <c r="D769" s="129" t="s">
        <v>623</v>
      </c>
      <c r="E769" s="129" t="s">
        <v>624</v>
      </c>
      <c r="F769" s="129" t="s">
        <v>622</v>
      </c>
      <c r="G769" s="131" t="s">
        <v>185</v>
      </c>
      <c r="H769" s="129" t="s">
        <v>14458</v>
      </c>
      <c r="I769" s="129" t="s">
        <v>4821</v>
      </c>
      <c r="J769" s="129" t="s">
        <v>4985</v>
      </c>
      <c r="K769" s="129" t="s">
        <v>5220</v>
      </c>
      <c r="L769" s="131" t="str">
        <f t="shared" si="33"/>
        <v>山本　樹 (M2)</v>
      </c>
      <c r="M769" s="131" t="str">
        <f t="shared" si="34"/>
        <v>98</v>
      </c>
      <c r="N769" s="131" t="str">
        <f t="shared" si="35"/>
        <v>Itsuki YAMAMOTO (98)</v>
      </c>
      <c r="O769" s="217" t="s">
        <v>7621</v>
      </c>
      <c r="Y769" s="130"/>
      <c r="Z769" s="130"/>
      <c r="AA769" s="130"/>
      <c r="AB769" s="130"/>
      <c r="AC769" s="142"/>
      <c r="AD769" s="130"/>
      <c r="AE769" s="130"/>
      <c r="AF769" s="130"/>
      <c r="AG769" s="130"/>
      <c r="AH769" s="130"/>
      <c r="AI769" s="130"/>
      <c r="AJ769" s="130"/>
      <c r="AK769" s="130"/>
      <c r="AL769" s="130"/>
      <c r="AM769" s="130"/>
      <c r="AN769" s="130"/>
      <c r="AO769" s="130"/>
      <c r="AP769" s="130"/>
      <c r="AQ769" s="130"/>
      <c r="AR769" s="130"/>
      <c r="AS769" s="130"/>
      <c r="AT769" s="130"/>
      <c r="AU769" s="130"/>
      <c r="AV769" s="130"/>
      <c r="AW769" s="130"/>
      <c r="AX769" s="130"/>
      <c r="AY769" s="130"/>
    </row>
    <row r="770" spans="1:51" x14ac:dyDescent="0.15">
      <c r="A770" s="131">
        <v>788</v>
      </c>
      <c r="B770" s="129" t="s">
        <v>5228</v>
      </c>
      <c r="C770" s="129" t="s">
        <v>1043</v>
      </c>
      <c r="D770" s="129" t="s">
        <v>626</v>
      </c>
      <c r="E770" s="129" t="s">
        <v>627</v>
      </c>
      <c r="F770" s="129" t="s">
        <v>628</v>
      </c>
      <c r="G770" s="131" t="s">
        <v>176</v>
      </c>
      <c r="H770" s="129" t="s">
        <v>14458</v>
      </c>
      <c r="I770" s="129" t="s">
        <v>11622</v>
      </c>
      <c r="J770" s="129" t="s">
        <v>12386</v>
      </c>
      <c r="K770" s="129" t="s">
        <v>5220</v>
      </c>
      <c r="L770" s="131" t="str">
        <f t="shared" si="33"/>
        <v>岩波　健輔 (M1)</v>
      </c>
      <c r="M770" s="131" t="str">
        <f t="shared" si="34"/>
        <v>98</v>
      </c>
      <c r="N770" s="131" t="str">
        <f t="shared" si="35"/>
        <v>Kensuke IWANAMI (98)</v>
      </c>
      <c r="O770" s="217" t="s">
        <v>7622</v>
      </c>
      <c r="Y770" s="130"/>
      <c r="Z770" s="130"/>
      <c r="AA770" s="130"/>
      <c r="AB770" s="130"/>
      <c r="AC770" s="142"/>
      <c r="AD770" s="130"/>
      <c r="AE770" s="130"/>
      <c r="AF770" s="130"/>
      <c r="AG770" s="130"/>
      <c r="AH770" s="130"/>
      <c r="AI770" s="130"/>
      <c r="AJ770" s="130"/>
      <c r="AK770" s="130"/>
      <c r="AL770" s="130"/>
      <c r="AM770" s="130"/>
      <c r="AN770" s="130"/>
      <c r="AO770" s="130"/>
      <c r="AP770" s="130"/>
      <c r="AQ770" s="130"/>
      <c r="AR770" s="130"/>
      <c r="AS770" s="130"/>
      <c r="AT770" s="130"/>
      <c r="AU770" s="130"/>
      <c r="AV770" s="130"/>
      <c r="AW770" s="130"/>
      <c r="AX770" s="130"/>
      <c r="AY770" s="130"/>
    </row>
    <row r="771" spans="1:51" x14ac:dyDescent="0.15">
      <c r="A771" s="131">
        <v>789</v>
      </c>
      <c r="B771" s="129" t="s">
        <v>5228</v>
      </c>
      <c r="C771" s="129" t="s">
        <v>1043</v>
      </c>
      <c r="D771" s="129" t="s">
        <v>806</v>
      </c>
      <c r="E771" s="129" t="s">
        <v>807</v>
      </c>
      <c r="F771" s="129" t="s">
        <v>546</v>
      </c>
      <c r="G771" s="131" t="s">
        <v>176</v>
      </c>
      <c r="H771" s="129" t="s">
        <v>11319</v>
      </c>
      <c r="I771" s="129" t="s">
        <v>11623</v>
      </c>
      <c r="J771" s="129" t="s">
        <v>5031</v>
      </c>
      <c r="K771" s="129" t="s">
        <v>5220</v>
      </c>
      <c r="L771" s="131" t="str">
        <f t="shared" ref="L771:L834" si="36">D771&amp;" ("&amp;G771&amp;")"</f>
        <v>竹村　龍星 (M1)</v>
      </c>
      <c r="M771" s="131" t="str">
        <f t="shared" ref="M771:M834" si="37">LEFT(F771,2)</f>
        <v>99</v>
      </c>
      <c r="N771" s="131" t="str">
        <f t="shared" ref="N771:N834" si="38">J771&amp;" "&amp;I771&amp;" ("&amp;M771&amp;")"</f>
        <v>Ryusei TAKEMURA (99)</v>
      </c>
      <c r="O771" s="217" t="s">
        <v>7623</v>
      </c>
      <c r="Y771" s="130"/>
      <c r="Z771" s="130"/>
      <c r="AA771" s="130"/>
      <c r="AB771" s="130"/>
      <c r="AC771" s="142"/>
      <c r="AD771" s="130"/>
      <c r="AE771" s="130"/>
      <c r="AF771" s="130"/>
      <c r="AG771" s="130"/>
      <c r="AH771" s="130"/>
      <c r="AI771" s="130"/>
      <c r="AJ771" s="130"/>
      <c r="AK771" s="130"/>
      <c r="AL771" s="130"/>
      <c r="AM771" s="130"/>
      <c r="AN771" s="130"/>
      <c r="AO771" s="130"/>
      <c r="AP771" s="130"/>
      <c r="AQ771" s="130"/>
      <c r="AR771" s="130"/>
      <c r="AS771" s="130"/>
      <c r="AT771" s="130"/>
      <c r="AU771" s="130"/>
      <c r="AV771" s="130"/>
      <c r="AW771" s="130"/>
      <c r="AX771" s="130"/>
      <c r="AY771" s="130"/>
    </row>
    <row r="772" spans="1:51" x14ac:dyDescent="0.15">
      <c r="A772" s="131">
        <v>790</v>
      </c>
      <c r="B772" s="129" t="s">
        <v>5228</v>
      </c>
      <c r="C772" s="129" t="s">
        <v>1043</v>
      </c>
      <c r="D772" s="129" t="s">
        <v>2626</v>
      </c>
      <c r="E772" s="129" t="s">
        <v>2627</v>
      </c>
      <c r="F772" s="129" t="s">
        <v>1170</v>
      </c>
      <c r="G772" s="131" t="s">
        <v>146</v>
      </c>
      <c r="H772" s="129" t="s">
        <v>11319</v>
      </c>
      <c r="I772" s="129" t="s">
        <v>11624</v>
      </c>
      <c r="J772" s="129" t="s">
        <v>4954</v>
      </c>
      <c r="K772" s="129" t="s">
        <v>5220</v>
      </c>
      <c r="L772" s="131" t="str">
        <f t="shared" si="36"/>
        <v>猪飼　晃弘 (4)</v>
      </c>
      <c r="M772" s="131" t="str">
        <f t="shared" si="37"/>
        <v>99</v>
      </c>
      <c r="N772" s="131" t="str">
        <f t="shared" si="38"/>
        <v>Akihiro IKAI (99)</v>
      </c>
      <c r="O772" s="217" t="s">
        <v>7624</v>
      </c>
      <c r="Y772" s="130"/>
      <c r="Z772" s="130"/>
      <c r="AA772" s="130"/>
      <c r="AB772" s="130"/>
      <c r="AC772" s="142"/>
      <c r="AD772" s="130"/>
      <c r="AE772" s="130"/>
      <c r="AF772" s="130"/>
      <c r="AG772" s="130"/>
      <c r="AH772" s="130"/>
      <c r="AI772" s="130"/>
      <c r="AJ772" s="130"/>
      <c r="AK772" s="130"/>
      <c r="AL772" s="130"/>
      <c r="AM772" s="130"/>
      <c r="AN772" s="130"/>
      <c r="AO772" s="130"/>
      <c r="AP772" s="130"/>
      <c r="AQ772" s="130"/>
      <c r="AR772" s="130"/>
      <c r="AS772" s="130"/>
      <c r="AT772" s="130"/>
      <c r="AU772" s="130"/>
      <c r="AV772" s="130"/>
      <c r="AW772" s="130"/>
      <c r="AX772" s="130"/>
      <c r="AY772" s="130"/>
    </row>
    <row r="773" spans="1:51" x14ac:dyDescent="0.15">
      <c r="A773" s="131">
        <v>791</v>
      </c>
      <c r="B773" s="129" t="s">
        <v>5228</v>
      </c>
      <c r="C773" s="129" t="s">
        <v>1043</v>
      </c>
      <c r="D773" s="129" t="s">
        <v>2628</v>
      </c>
      <c r="E773" s="129" t="s">
        <v>2629</v>
      </c>
      <c r="F773" s="129" t="s">
        <v>2630</v>
      </c>
      <c r="G773" s="131" t="s">
        <v>146</v>
      </c>
      <c r="H773" s="129" t="s">
        <v>14458</v>
      </c>
      <c r="I773" s="129" t="s">
        <v>5063</v>
      </c>
      <c r="J773" s="129" t="s">
        <v>4822</v>
      </c>
      <c r="K773" s="129" t="s">
        <v>5220</v>
      </c>
      <c r="L773" s="131" t="str">
        <f t="shared" si="36"/>
        <v>川村　亮太 (4)</v>
      </c>
      <c r="M773" s="131" t="str">
        <f t="shared" si="37"/>
        <v>99</v>
      </c>
      <c r="N773" s="131" t="str">
        <f t="shared" si="38"/>
        <v>Ryota KAWAMURA (99)</v>
      </c>
      <c r="O773" s="217" t="s">
        <v>7625</v>
      </c>
      <c r="Y773" s="130"/>
      <c r="Z773" s="130"/>
      <c r="AA773" s="130"/>
      <c r="AB773" s="130"/>
      <c r="AC773" s="142"/>
      <c r="AD773" s="130"/>
      <c r="AE773" s="130"/>
      <c r="AF773" s="130"/>
      <c r="AG773" s="130"/>
      <c r="AH773" s="130"/>
      <c r="AI773" s="130"/>
      <c r="AJ773" s="130"/>
      <c r="AK773" s="130"/>
      <c r="AL773" s="130"/>
      <c r="AM773" s="130"/>
      <c r="AN773" s="130"/>
      <c r="AO773" s="130"/>
      <c r="AP773" s="130"/>
      <c r="AQ773" s="130"/>
      <c r="AR773" s="130"/>
      <c r="AS773" s="130"/>
      <c r="AT773" s="130"/>
      <c r="AU773" s="130"/>
      <c r="AV773" s="130"/>
      <c r="AW773" s="130"/>
      <c r="AX773" s="130"/>
      <c r="AY773" s="130"/>
    </row>
    <row r="774" spans="1:51" x14ac:dyDescent="0.15">
      <c r="A774" s="131">
        <v>792</v>
      </c>
      <c r="B774" s="129" t="s">
        <v>5228</v>
      </c>
      <c r="C774" s="129" t="s">
        <v>1043</v>
      </c>
      <c r="D774" s="129" t="s">
        <v>2631</v>
      </c>
      <c r="E774" s="129" t="s">
        <v>2632</v>
      </c>
      <c r="F774" s="129" t="s">
        <v>1836</v>
      </c>
      <c r="G774" s="131" t="s">
        <v>146</v>
      </c>
      <c r="H774" s="129" t="s">
        <v>14458</v>
      </c>
      <c r="I774" s="129" t="s">
        <v>11625</v>
      </c>
      <c r="J774" s="129" t="s">
        <v>4965</v>
      </c>
      <c r="K774" s="129" t="s">
        <v>5220</v>
      </c>
      <c r="L774" s="131" t="str">
        <f t="shared" si="36"/>
        <v>神野　凌大朗 (4)</v>
      </c>
      <c r="M774" s="131" t="str">
        <f t="shared" si="37"/>
        <v>99</v>
      </c>
      <c r="N774" s="131" t="str">
        <f t="shared" si="38"/>
        <v>Ryotaro KANNO (99)</v>
      </c>
      <c r="O774" s="217" t="s">
        <v>7626</v>
      </c>
      <c r="Y774" s="130"/>
      <c r="Z774" s="130"/>
      <c r="AA774" s="130"/>
      <c r="AB774" s="130"/>
      <c r="AC774" s="142"/>
      <c r="AD774" s="130"/>
      <c r="AE774" s="130"/>
      <c r="AF774" s="130"/>
      <c r="AG774" s="130"/>
      <c r="AH774" s="130"/>
      <c r="AI774" s="130"/>
      <c r="AJ774" s="130"/>
      <c r="AK774" s="130"/>
      <c r="AL774" s="130"/>
      <c r="AM774" s="130"/>
      <c r="AN774" s="130"/>
      <c r="AO774" s="130"/>
      <c r="AP774" s="130"/>
      <c r="AQ774" s="130"/>
      <c r="AR774" s="130"/>
      <c r="AS774" s="130"/>
      <c r="AT774" s="130"/>
      <c r="AU774" s="130"/>
      <c r="AV774" s="130"/>
      <c r="AW774" s="130"/>
      <c r="AX774" s="130"/>
      <c r="AY774" s="130"/>
    </row>
    <row r="775" spans="1:51" x14ac:dyDescent="0.15">
      <c r="A775" s="131">
        <v>793</v>
      </c>
      <c r="B775" s="129" t="s">
        <v>5228</v>
      </c>
      <c r="C775" s="129" t="s">
        <v>1043</v>
      </c>
      <c r="D775" s="129" t="s">
        <v>2633</v>
      </c>
      <c r="E775" s="129" t="s">
        <v>2634</v>
      </c>
      <c r="F775" s="129" t="s">
        <v>2540</v>
      </c>
      <c r="G775" s="131" t="s">
        <v>146</v>
      </c>
      <c r="H775" s="129" t="s">
        <v>11319</v>
      </c>
      <c r="I775" s="129" t="s">
        <v>11555</v>
      </c>
      <c r="J775" s="129" t="s">
        <v>5157</v>
      </c>
      <c r="K775" s="129" t="s">
        <v>5220</v>
      </c>
      <c r="L775" s="131" t="str">
        <f t="shared" si="36"/>
        <v>木谷　聡太 (4)</v>
      </c>
      <c r="M775" s="131" t="str">
        <f t="shared" si="37"/>
        <v>99</v>
      </c>
      <c r="N775" s="131" t="str">
        <f t="shared" si="38"/>
        <v>Sota KITANI (99)</v>
      </c>
      <c r="O775" s="217" t="s">
        <v>7627</v>
      </c>
      <c r="Y775" s="130"/>
      <c r="Z775" s="130"/>
      <c r="AA775" s="130"/>
      <c r="AB775" s="130"/>
      <c r="AC775" s="142"/>
      <c r="AD775" s="130"/>
      <c r="AE775" s="130"/>
      <c r="AF775" s="130"/>
      <c r="AG775" s="130"/>
      <c r="AH775" s="130"/>
      <c r="AI775" s="130"/>
      <c r="AJ775" s="130"/>
      <c r="AK775" s="130"/>
      <c r="AL775" s="130"/>
      <c r="AM775" s="130"/>
      <c r="AN775" s="130"/>
      <c r="AO775" s="130"/>
      <c r="AP775" s="130"/>
      <c r="AQ775" s="130"/>
      <c r="AR775" s="130"/>
      <c r="AS775" s="130"/>
      <c r="AT775" s="130"/>
      <c r="AU775" s="130"/>
      <c r="AV775" s="130"/>
      <c r="AW775" s="130"/>
      <c r="AX775" s="130"/>
      <c r="AY775" s="130"/>
    </row>
    <row r="776" spans="1:51" x14ac:dyDescent="0.15">
      <c r="A776" s="131">
        <v>794</v>
      </c>
      <c r="B776" s="129" t="s">
        <v>5228</v>
      </c>
      <c r="C776" s="129" t="s">
        <v>1043</v>
      </c>
      <c r="D776" s="129" t="s">
        <v>2635</v>
      </c>
      <c r="E776" s="129" t="s">
        <v>2636</v>
      </c>
      <c r="F776" s="129" t="s">
        <v>1663</v>
      </c>
      <c r="G776" s="131" t="s">
        <v>146</v>
      </c>
      <c r="H776" s="129" t="s">
        <v>11319</v>
      </c>
      <c r="I776" s="129" t="s">
        <v>5149</v>
      </c>
      <c r="J776" s="129" t="s">
        <v>5127</v>
      </c>
      <c r="K776" s="129" t="s">
        <v>5220</v>
      </c>
      <c r="L776" s="131" t="str">
        <f t="shared" si="36"/>
        <v>小西　祥生 (4)</v>
      </c>
      <c r="M776" s="131" t="str">
        <f t="shared" si="37"/>
        <v>00</v>
      </c>
      <c r="N776" s="131" t="str">
        <f t="shared" si="38"/>
        <v>Shoki KONISHI (00)</v>
      </c>
      <c r="O776" s="217" t="s">
        <v>7628</v>
      </c>
      <c r="Y776" s="130"/>
      <c r="Z776" s="130"/>
      <c r="AA776" s="130"/>
      <c r="AB776" s="130"/>
      <c r="AC776" s="142"/>
      <c r="AD776" s="130"/>
      <c r="AE776" s="130"/>
      <c r="AF776" s="130"/>
      <c r="AG776" s="130"/>
      <c r="AH776" s="130"/>
      <c r="AI776" s="130"/>
      <c r="AJ776" s="130"/>
      <c r="AK776" s="130"/>
      <c r="AL776" s="130"/>
      <c r="AM776" s="130"/>
      <c r="AN776" s="130"/>
      <c r="AO776" s="130"/>
      <c r="AP776" s="130"/>
      <c r="AQ776" s="130"/>
      <c r="AR776" s="130"/>
      <c r="AS776" s="130"/>
      <c r="AT776" s="130"/>
      <c r="AU776" s="130"/>
      <c r="AV776" s="130"/>
      <c r="AW776" s="130"/>
      <c r="AX776" s="130"/>
      <c r="AY776" s="130"/>
    </row>
    <row r="777" spans="1:51" x14ac:dyDescent="0.15">
      <c r="A777" s="131">
        <v>795</v>
      </c>
      <c r="B777" s="129" t="s">
        <v>5228</v>
      </c>
      <c r="C777" s="129" t="s">
        <v>1043</v>
      </c>
      <c r="D777" s="129" t="s">
        <v>2637</v>
      </c>
      <c r="E777" s="129" t="s">
        <v>2638</v>
      </c>
      <c r="F777" s="129" t="s">
        <v>2639</v>
      </c>
      <c r="G777" s="131" t="s">
        <v>146</v>
      </c>
      <c r="H777" s="129" t="s">
        <v>14467</v>
      </c>
      <c r="I777" s="129" t="s">
        <v>11626</v>
      </c>
      <c r="J777" s="129" t="s">
        <v>5115</v>
      </c>
      <c r="K777" s="129" t="s">
        <v>5220</v>
      </c>
      <c r="L777" s="131" t="str">
        <f t="shared" si="36"/>
        <v>郡　翔大 (4)</v>
      </c>
      <c r="M777" s="131" t="str">
        <f t="shared" si="37"/>
        <v>99</v>
      </c>
      <c r="N777" s="131" t="str">
        <f t="shared" si="38"/>
        <v>Shota KORI (99)</v>
      </c>
      <c r="O777" s="217" t="s">
        <v>7629</v>
      </c>
      <c r="Y777" s="130"/>
      <c r="Z777" s="130"/>
      <c r="AA777" s="130"/>
      <c r="AB777" s="130"/>
      <c r="AC777" s="142"/>
      <c r="AD777" s="130"/>
      <c r="AE777" s="130"/>
      <c r="AF777" s="130"/>
      <c r="AG777" s="130"/>
      <c r="AH777" s="130"/>
      <c r="AI777" s="130"/>
      <c r="AJ777" s="130"/>
      <c r="AK777" s="130"/>
      <c r="AL777" s="130"/>
      <c r="AM777" s="130"/>
      <c r="AN777" s="130"/>
      <c r="AO777" s="130"/>
      <c r="AP777" s="130"/>
      <c r="AQ777" s="130"/>
      <c r="AR777" s="130"/>
      <c r="AS777" s="130"/>
      <c r="AT777" s="130"/>
      <c r="AU777" s="130"/>
      <c r="AV777" s="130"/>
      <c r="AW777" s="130"/>
      <c r="AX777" s="130"/>
      <c r="AY777" s="130"/>
    </row>
    <row r="778" spans="1:51" x14ac:dyDescent="0.15">
      <c r="A778" s="131">
        <v>796</v>
      </c>
      <c r="B778" s="129" t="s">
        <v>5228</v>
      </c>
      <c r="C778" s="129" t="s">
        <v>1043</v>
      </c>
      <c r="D778" s="129" t="s">
        <v>2640</v>
      </c>
      <c r="E778" s="129" t="s">
        <v>2641</v>
      </c>
      <c r="F778" s="129" t="s">
        <v>2642</v>
      </c>
      <c r="G778" s="131" t="s">
        <v>146</v>
      </c>
      <c r="H778" s="129" t="s">
        <v>11319</v>
      </c>
      <c r="I778" s="129" t="s">
        <v>6665</v>
      </c>
      <c r="J778" s="129" t="s">
        <v>12420</v>
      </c>
      <c r="K778" s="129" t="s">
        <v>5220</v>
      </c>
      <c r="L778" s="131" t="str">
        <f t="shared" si="36"/>
        <v>小山　和琴 (4)</v>
      </c>
      <c r="M778" s="131" t="str">
        <f t="shared" si="37"/>
        <v>99</v>
      </c>
      <c r="N778" s="131" t="str">
        <f t="shared" si="38"/>
        <v>Wakoto KOYAMA (99)</v>
      </c>
      <c r="O778" s="217" t="s">
        <v>7630</v>
      </c>
      <c r="Y778" s="130"/>
      <c r="Z778" s="130"/>
      <c r="AA778" s="130"/>
      <c r="AB778" s="130"/>
      <c r="AC778" s="142"/>
      <c r="AD778" s="130"/>
      <c r="AE778" s="130"/>
      <c r="AF778" s="130"/>
      <c r="AG778" s="130"/>
      <c r="AH778" s="130"/>
      <c r="AI778" s="130"/>
      <c r="AJ778" s="130"/>
      <c r="AK778" s="130"/>
      <c r="AL778" s="130"/>
      <c r="AM778" s="130"/>
      <c r="AN778" s="130"/>
      <c r="AO778" s="130"/>
      <c r="AP778" s="130"/>
      <c r="AQ778" s="130"/>
      <c r="AR778" s="130"/>
      <c r="AS778" s="130"/>
      <c r="AT778" s="130"/>
      <c r="AU778" s="130"/>
      <c r="AV778" s="130"/>
      <c r="AW778" s="130"/>
      <c r="AX778" s="130"/>
      <c r="AY778" s="130"/>
    </row>
    <row r="779" spans="1:51" x14ac:dyDescent="0.15">
      <c r="A779" s="131">
        <v>797</v>
      </c>
      <c r="B779" s="129" t="s">
        <v>5228</v>
      </c>
      <c r="C779" s="129" t="s">
        <v>1043</v>
      </c>
      <c r="D779" s="129" t="s">
        <v>2643</v>
      </c>
      <c r="E779" s="129" t="s">
        <v>2644</v>
      </c>
      <c r="F779" s="129" t="s">
        <v>2645</v>
      </c>
      <c r="G779" s="131" t="s">
        <v>146</v>
      </c>
      <c r="H779" s="129" t="s">
        <v>14458</v>
      </c>
      <c r="I779" s="129" t="s">
        <v>5193</v>
      </c>
      <c r="J779" s="129" t="s">
        <v>4949</v>
      </c>
      <c r="K779" s="129" t="s">
        <v>5220</v>
      </c>
      <c r="L779" s="131" t="str">
        <f t="shared" si="36"/>
        <v>堺　颯人 (4)</v>
      </c>
      <c r="M779" s="131" t="str">
        <f t="shared" si="37"/>
        <v>00</v>
      </c>
      <c r="N779" s="131" t="str">
        <f t="shared" si="38"/>
        <v>Hayato SAKAI (00)</v>
      </c>
      <c r="O779" s="217" t="s">
        <v>7631</v>
      </c>
      <c r="Y779" s="130"/>
      <c r="Z779" s="130"/>
      <c r="AA779" s="130"/>
      <c r="AB779" s="130"/>
      <c r="AC779" s="142"/>
      <c r="AD779" s="130"/>
      <c r="AE779" s="130"/>
      <c r="AF779" s="130"/>
      <c r="AG779" s="130"/>
      <c r="AH779" s="130"/>
      <c r="AI779" s="130"/>
      <c r="AJ779" s="130"/>
      <c r="AK779" s="130"/>
      <c r="AL779" s="130"/>
      <c r="AM779" s="130"/>
      <c r="AN779" s="130"/>
      <c r="AO779" s="130"/>
      <c r="AP779" s="130"/>
      <c r="AQ779" s="130"/>
      <c r="AR779" s="130"/>
      <c r="AS779" s="130"/>
      <c r="AT779" s="130"/>
      <c r="AU779" s="130"/>
      <c r="AV779" s="130"/>
      <c r="AW779" s="130"/>
      <c r="AX779" s="130"/>
      <c r="AY779" s="130"/>
    </row>
    <row r="780" spans="1:51" x14ac:dyDescent="0.15">
      <c r="A780" s="131">
        <v>798</v>
      </c>
      <c r="B780" s="129" t="s">
        <v>5228</v>
      </c>
      <c r="C780" s="129" t="s">
        <v>1043</v>
      </c>
      <c r="D780" s="129" t="s">
        <v>2646</v>
      </c>
      <c r="E780" s="129" t="s">
        <v>668</v>
      </c>
      <c r="F780" s="129" t="s">
        <v>2133</v>
      </c>
      <c r="G780" s="131" t="s">
        <v>146</v>
      </c>
      <c r="H780" s="129" t="s">
        <v>14458</v>
      </c>
      <c r="I780" s="129" t="s">
        <v>4858</v>
      </c>
      <c r="J780" s="129" t="s">
        <v>4879</v>
      </c>
      <c r="K780" s="129" t="s">
        <v>5220</v>
      </c>
      <c r="L780" s="131" t="str">
        <f t="shared" si="36"/>
        <v>清水　一希 (4)</v>
      </c>
      <c r="M780" s="131" t="str">
        <f t="shared" si="37"/>
        <v>99</v>
      </c>
      <c r="N780" s="131" t="str">
        <f t="shared" si="38"/>
        <v>Kazuki SHIMIZU (99)</v>
      </c>
      <c r="O780" s="217" t="s">
        <v>7632</v>
      </c>
      <c r="Y780" s="130"/>
      <c r="Z780" s="130"/>
      <c r="AA780" s="130"/>
      <c r="AB780" s="130"/>
      <c r="AC780" s="142"/>
      <c r="AD780" s="130"/>
      <c r="AE780" s="130"/>
      <c r="AF780" s="130"/>
      <c r="AG780" s="130"/>
      <c r="AH780" s="130"/>
      <c r="AI780" s="130"/>
      <c r="AJ780" s="130"/>
      <c r="AK780" s="130"/>
      <c r="AL780" s="130"/>
      <c r="AM780" s="130"/>
      <c r="AN780" s="130"/>
      <c r="AO780" s="130"/>
      <c r="AP780" s="130"/>
      <c r="AQ780" s="130"/>
      <c r="AR780" s="130"/>
      <c r="AS780" s="130"/>
      <c r="AT780" s="130"/>
      <c r="AU780" s="130"/>
      <c r="AV780" s="130"/>
      <c r="AW780" s="130"/>
      <c r="AX780" s="130"/>
      <c r="AY780" s="130"/>
    </row>
    <row r="781" spans="1:51" x14ac:dyDescent="0.15">
      <c r="A781" s="131">
        <v>799</v>
      </c>
      <c r="B781" s="129" t="s">
        <v>5228</v>
      </c>
      <c r="C781" s="129" t="s">
        <v>1043</v>
      </c>
      <c r="D781" s="129" t="s">
        <v>2647</v>
      </c>
      <c r="E781" s="129" t="s">
        <v>2648</v>
      </c>
      <c r="F781" s="129" t="s">
        <v>1501</v>
      </c>
      <c r="G781" s="131" t="s">
        <v>146</v>
      </c>
      <c r="H781" s="129" t="s">
        <v>14458</v>
      </c>
      <c r="I781" s="129" t="s">
        <v>11551</v>
      </c>
      <c r="J781" s="129" t="s">
        <v>12293</v>
      </c>
      <c r="K781" s="129" t="s">
        <v>5220</v>
      </c>
      <c r="L781" s="131" t="str">
        <f t="shared" si="36"/>
        <v>曽根　颯 (4)</v>
      </c>
      <c r="M781" s="131" t="str">
        <f t="shared" si="37"/>
        <v>00</v>
      </c>
      <c r="N781" s="131" t="str">
        <f t="shared" si="38"/>
        <v>Hayate SONE (00)</v>
      </c>
      <c r="O781" s="217" t="s">
        <v>7633</v>
      </c>
      <c r="Y781" s="130"/>
      <c r="Z781" s="130"/>
      <c r="AA781" s="130"/>
      <c r="AB781" s="130"/>
      <c r="AC781" s="142"/>
      <c r="AD781" s="130"/>
      <c r="AE781" s="130"/>
      <c r="AF781" s="130"/>
      <c r="AG781" s="130"/>
      <c r="AH781" s="130"/>
      <c r="AI781" s="130"/>
      <c r="AJ781" s="130"/>
      <c r="AK781" s="130"/>
      <c r="AL781" s="130"/>
      <c r="AM781" s="130"/>
      <c r="AN781" s="130"/>
      <c r="AO781" s="130"/>
      <c r="AP781" s="130"/>
      <c r="AQ781" s="130"/>
      <c r="AR781" s="130"/>
      <c r="AS781" s="130"/>
      <c r="AT781" s="130"/>
      <c r="AU781" s="130"/>
      <c r="AV781" s="130"/>
      <c r="AW781" s="130"/>
      <c r="AX781" s="130"/>
      <c r="AY781" s="130"/>
    </row>
    <row r="782" spans="1:51" x14ac:dyDescent="0.15">
      <c r="A782" s="131">
        <v>800</v>
      </c>
      <c r="B782" s="129" t="s">
        <v>5228</v>
      </c>
      <c r="C782" s="129" t="s">
        <v>1043</v>
      </c>
      <c r="D782" s="129" t="s">
        <v>2650</v>
      </c>
      <c r="E782" s="129" t="s">
        <v>2651</v>
      </c>
      <c r="F782" s="129" t="s">
        <v>1501</v>
      </c>
      <c r="G782" s="131" t="s">
        <v>146</v>
      </c>
      <c r="H782" s="129" t="s">
        <v>11319</v>
      </c>
      <c r="I782" s="129" t="s">
        <v>11627</v>
      </c>
      <c r="J782" s="129" t="s">
        <v>12332</v>
      </c>
      <c r="K782" s="129" t="s">
        <v>5220</v>
      </c>
      <c r="L782" s="131" t="str">
        <f t="shared" si="36"/>
        <v>寺西　健 (4)</v>
      </c>
      <c r="M782" s="131" t="str">
        <f t="shared" si="37"/>
        <v>00</v>
      </c>
      <c r="N782" s="131" t="str">
        <f t="shared" si="38"/>
        <v>Takeru TERANISHI (00)</v>
      </c>
      <c r="O782" s="217" t="s">
        <v>7634</v>
      </c>
      <c r="Y782" s="130"/>
      <c r="Z782" s="130"/>
      <c r="AA782" s="130"/>
      <c r="AB782" s="130"/>
      <c r="AC782" s="142"/>
      <c r="AD782" s="130"/>
      <c r="AE782" s="130"/>
      <c r="AF782" s="130"/>
      <c r="AG782" s="130"/>
      <c r="AH782" s="130"/>
      <c r="AI782" s="130"/>
      <c r="AJ782" s="130"/>
      <c r="AK782" s="130"/>
      <c r="AL782" s="130"/>
      <c r="AM782" s="130"/>
      <c r="AN782" s="130"/>
      <c r="AO782" s="130"/>
      <c r="AP782" s="130"/>
      <c r="AQ782" s="130"/>
      <c r="AR782" s="130"/>
      <c r="AS782" s="130"/>
      <c r="AT782" s="130"/>
      <c r="AU782" s="130"/>
      <c r="AV782" s="130"/>
      <c r="AW782" s="130"/>
      <c r="AX782" s="130"/>
      <c r="AY782" s="130"/>
    </row>
    <row r="783" spans="1:51" x14ac:dyDescent="0.15">
      <c r="A783" s="131">
        <v>801</v>
      </c>
      <c r="B783" s="129" t="s">
        <v>5228</v>
      </c>
      <c r="C783" s="129" t="s">
        <v>1043</v>
      </c>
      <c r="D783" s="129" t="s">
        <v>2652</v>
      </c>
      <c r="E783" s="129" t="s">
        <v>2653</v>
      </c>
      <c r="F783" s="129" t="s">
        <v>2654</v>
      </c>
      <c r="G783" s="131" t="s">
        <v>146</v>
      </c>
      <c r="H783" s="129" t="s">
        <v>11319</v>
      </c>
      <c r="I783" s="129" t="s">
        <v>11628</v>
      </c>
      <c r="J783" s="129" t="s">
        <v>9235</v>
      </c>
      <c r="K783" s="129" t="s">
        <v>5220</v>
      </c>
      <c r="L783" s="131" t="str">
        <f t="shared" si="36"/>
        <v>堂本　昌暉 (4)</v>
      </c>
      <c r="M783" s="131" t="str">
        <f t="shared" si="37"/>
        <v>99</v>
      </c>
      <c r="N783" s="131" t="str">
        <f t="shared" si="38"/>
        <v>Masaki DOMOTO (99)</v>
      </c>
      <c r="O783" s="217" t="s">
        <v>7635</v>
      </c>
      <c r="Y783" s="130"/>
      <c r="Z783" s="130"/>
      <c r="AA783" s="130"/>
      <c r="AB783" s="130"/>
      <c r="AC783" s="142"/>
      <c r="AD783" s="130"/>
      <c r="AE783" s="130"/>
      <c r="AF783" s="130"/>
      <c r="AG783" s="130"/>
      <c r="AH783" s="130"/>
      <c r="AI783" s="130"/>
      <c r="AJ783" s="130"/>
      <c r="AK783" s="130"/>
      <c r="AL783" s="130"/>
      <c r="AM783" s="130"/>
      <c r="AN783" s="130"/>
      <c r="AO783" s="130"/>
      <c r="AP783" s="130"/>
      <c r="AQ783" s="130"/>
      <c r="AR783" s="130"/>
      <c r="AS783" s="130"/>
      <c r="AT783" s="130"/>
      <c r="AU783" s="130"/>
      <c r="AV783" s="130"/>
      <c r="AW783" s="130"/>
      <c r="AX783" s="130"/>
      <c r="AY783" s="130"/>
    </row>
    <row r="784" spans="1:51" x14ac:dyDescent="0.15">
      <c r="A784" s="131">
        <v>802</v>
      </c>
      <c r="B784" s="129" t="s">
        <v>5228</v>
      </c>
      <c r="C784" s="129" t="s">
        <v>1043</v>
      </c>
      <c r="D784" s="129" t="s">
        <v>2655</v>
      </c>
      <c r="E784" s="129" t="s">
        <v>2656</v>
      </c>
      <c r="F784" s="129" t="s">
        <v>1787</v>
      </c>
      <c r="G784" s="131" t="s">
        <v>146</v>
      </c>
      <c r="H784" s="129" t="s">
        <v>14458</v>
      </c>
      <c r="I784" s="129" t="s">
        <v>11629</v>
      </c>
      <c r="J784" s="129" t="s">
        <v>4985</v>
      </c>
      <c r="K784" s="129" t="s">
        <v>5220</v>
      </c>
      <c r="L784" s="131" t="str">
        <f t="shared" si="36"/>
        <v>中井　一紀 (4)</v>
      </c>
      <c r="M784" s="131" t="str">
        <f t="shared" si="37"/>
        <v>00</v>
      </c>
      <c r="N784" s="131" t="str">
        <f t="shared" si="38"/>
        <v>Itsuki NAKAI (00)</v>
      </c>
      <c r="O784" s="217" t="s">
        <v>7636</v>
      </c>
      <c r="Y784" s="130"/>
      <c r="Z784" s="130"/>
      <c r="AA784" s="130"/>
      <c r="AB784" s="130"/>
      <c r="AC784" s="142"/>
      <c r="AD784" s="130"/>
      <c r="AE784" s="130"/>
      <c r="AF784" s="130"/>
      <c r="AG784" s="130"/>
      <c r="AH784" s="130"/>
      <c r="AI784" s="130"/>
      <c r="AJ784" s="130"/>
      <c r="AK784" s="130"/>
      <c r="AL784" s="130"/>
      <c r="AM784" s="130"/>
      <c r="AN784" s="130"/>
      <c r="AO784" s="130"/>
      <c r="AP784" s="130"/>
      <c r="AQ784" s="130"/>
      <c r="AR784" s="130"/>
      <c r="AS784" s="130"/>
      <c r="AT784" s="130"/>
      <c r="AU784" s="130"/>
      <c r="AV784" s="130"/>
      <c r="AW784" s="130"/>
      <c r="AX784" s="130"/>
      <c r="AY784" s="130"/>
    </row>
    <row r="785" spans="1:51" x14ac:dyDescent="0.15">
      <c r="A785" s="131">
        <v>803</v>
      </c>
      <c r="B785" s="129" t="s">
        <v>5228</v>
      </c>
      <c r="C785" s="129" t="s">
        <v>1043</v>
      </c>
      <c r="D785" s="129" t="s">
        <v>2657</v>
      </c>
      <c r="E785" s="129" t="s">
        <v>2658</v>
      </c>
      <c r="F785" s="129" t="s">
        <v>2659</v>
      </c>
      <c r="G785" s="131" t="s">
        <v>146</v>
      </c>
      <c r="H785" s="129" t="s">
        <v>14458</v>
      </c>
      <c r="I785" s="129" t="s">
        <v>9462</v>
      </c>
      <c r="J785" s="129" t="s">
        <v>4804</v>
      </c>
      <c r="K785" s="129" t="s">
        <v>5220</v>
      </c>
      <c r="L785" s="131" t="str">
        <f t="shared" si="36"/>
        <v>西谷　昌弘 (4)</v>
      </c>
      <c r="M785" s="131" t="str">
        <f t="shared" si="37"/>
        <v>99</v>
      </c>
      <c r="N785" s="131" t="str">
        <f t="shared" si="38"/>
        <v>Masahiro NISHITANI (99)</v>
      </c>
      <c r="O785" s="217" t="s">
        <v>7637</v>
      </c>
      <c r="Y785" s="130"/>
      <c r="Z785" s="130"/>
      <c r="AA785" s="130"/>
      <c r="AB785" s="130"/>
      <c r="AC785" s="142"/>
      <c r="AD785" s="130"/>
      <c r="AE785" s="130"/>
      <c r="AF785" s="130"/>
      <c r="AG785" s="130"/>
      <c r="AH785" s="130"/>
      <c r="AI785" s="130"/>
      <c r="AJ785" s="130"/>
      <c r="AK785" s="130"/>
      <c r="AL785" s="130"/>
      <c r="AM785" s="130"/>
      <c r="AN785" s="130"/>
      <c r="AO785" s="130"/>
      <c r="AP785" s="130"/>
      <c r="AQ785" s="130"/>
      <c r="AR785" s="130"/>
      <c r="AS785" s="130"/>
      <c r="AT785" s="130"/>
      <c r="AU785" s="130"/>
      <c r="AV785" s="130"/>
      <c r="AW785" s="130"/>
      <c r="AX785" s="130"/>
      <c r="AY785" s="130"/>
    </row>
    <row r="786" spans="1:51" x14ac:dyDescent="0.15">
      <c r="A786" s="131">
        <v>804</v>
      </c>
      <c r="B786" s="129" t="s">
        <v>5228</v>
      </c>
      <c r="C786" s="129" t="s">
        <v>1043</v>
      </c>
      <c r="D786" s="129" t="s">
        <v>2660</v>
      </c>
      <c r="E786" s="129" t="s">
        <v>2661</v>
      </c>
      <c r="F786" s="129" t="s">
        <v>2662</v>
      </c>
      <c r="G786" s="131" t="s">
        <v>146</v>
      </c>
      <c r="H786" s="129" t="s">
        <v>11319</v>
      </c>
      <c r="I786" s="129" t="s">
        <v>11630</v>
      </c>
      <c r="J786" s="129" t="s">
        <v>5066</v>
      </c>
      <c r="K786" s="129" t="s">
        <v>5220</v>
      </c>
      <c r="L786" s="131" t="str">
        <f t="shared" si="36"/>
        <v>波江野　響 (4)</v>
      </c>
      <c r="M786" s="131" t="str">
        <f t="shared" si="37"/>
        <v>99</v>
      </c>
      <c r="N786" s="131" t="str">
        <f t="shared" si="38"/>
        <v>Hibiki HAENO (99)</v>
      </c>
      <c r="O786" s="217" t="s">
        <v>7638</v>
      </c>
      <c r="Y786" s="130"/>
      <c r="Z786" s="130"/>
      <c r="AA786" s="130"/>
      <c r="AB786" s="130"/>
      <c r="AC786" s="142"/>
      <c r="AD786" s="130"/>
      <c r="AE786" s="130"/>
      <c r="AF786" s="130"/>
      <c r="AG786" s="130"/>
      <c r="AH786" s="130"/>
      <c r="AI786" s="130"/>
      <c r="AJ786" s="130"/>
      <c r="AK786" s="130"/>
      <c r="AL786" s="130"/>
      <c r="AM786" s="130"/>
      <c r="AN786" s="130"/>
      <c r="AO786" s="130"/>
      <c r="AP786" s="130"/>
      <c r="AQ786" s="130"/>
      <c r="AR786" s="130"/>
      <c r="AS786" s="130"/>
      <c r="AT786" s="130"/>
      <c r="AU786" s="130"/>
      <c r="AV786" s="130"/>
      <c r="AW786" s="130"/>
      <c r="AX786" s="130"/>
      <c r="AY786" s="130"/>
    </row>
    <row r="787" spans="1:51" x14ac:dyDescent="0.15">
      <c r="A787" s="131">
        <v>805</v>
      </c>
      <c r="B787" s="129" t="s">
        <v>5228</v>
      </c>
      <c r="C787" s="129" t="s">
        <v>1043</v>
      </c>
      <c r="D787" s="129" t="s">
        <v>2663</v>
      </c>
      <c r="E787" s="129" t="s">
        <v>2664</v>
      </c>
      <c r="F787" s="129" t="s">
        <v>1833</v>
      </c>
      <c r="G787" s="131" t="s">
        <v>146</v>
      </c>
      <c r="H787" s="129" t="s">
        <v>14458</v>
      </c>
      <c r="I787" s="129" t="s">
        <v>11631</v>
      </c>
      <c r="J787" s="129" t="s">
        <v>4822</v>
      </c>
      <c r="K787" s="129" t="s">
        <v>5220</v>
      </c>
      <c r="L787" s="131" t="str">
        <f t="shared" si="36"/>
        <v>平川　亮太 (4)</v>
      </c>
      <c r="M787" s="131" t="str">
        <f t="shared" si="37"/>
        <v>99</v>
      </c>
      <c r="N787" s="131" t="str">
        <f t="shared" si="38"/>
        <v>Ryota HIRAKAWA (99)</v>
      </c>
      <c r="O787" s="217" t="s">
        <v>7639</v>
      </c>
      <c r="Y787" s="130"/>
      <c r="Z787" s="130"/>
      <c r="AA787" s="130"/>
      <c r="AB787" s="130"/>
      <c r="AC787" s="142"/>
      <c r="AD787" s="130"/>
      <c r="AE787" s="130"/>
      <c r="AF787" s="130"/>
      <c r="AG787" s="130"/>
      <c r="AH787" s="130"/>
      <c r="AI787" s="130"/>
      <c r="AJ787" s="130"/>
      <c r="AK787" s="130"/>
      <c r="AL787" s="130"/>
      <c r="AM787" s="130"/>
      <c r="AN787" s="130"/>
      <c r="AO787" s="130"/>
      <c r="AP787" s="130"/>
      <c r="AQ787" s="130"/>
      <c r="AR787" s="130"/>
      <c r="AS787" s="130"/>
      <c r="AT787" s="130"/>
      <c r="AU787" s="130"/>
      <c r="AV787" s="130"/>
      <c r="AW787" s="130"/>
      <c r="AX787" s="130"/>
      <c r="AY787" s="130"/>
    </row>
    <row r="788" spans="1:51" x14ac:dyDescent="0.15">
      <c r="A788" s="131">
        <v>806</v>
      </c>
      <c r="B788" s="129" t="s">
        <v>5228</v>
      </c>
      <c r="C788" s="129" t="s">
        <v>1043</v>
      </c>
      <c r="D788" s="129" t="s">
        <v>2665</v>
      </c>
      <c r="E788" s="129" t="s">
        <v>2666</v>
      </c>
      <c r="F788" s="129" t="s">
        <v>1598</v>
      </c>
      <c r="G788" s="131" t="s">
        <v>146</v>
      </c>
      <c r="H788" s="129" t="s">
        <v>14447</v>
      </c>
      <c r="I788" s="129" t="s">
        <v>11491</v>
      </c>
      <c r="J788" s="129" t="s">
        <v>4942</v>
      </c>
      <c r="K788" s="129" t="s">
        <v>5220</v>
      </c>
      <c r="L788" s="131" t="str">
        <f t="shared" si="36"/>
        <v>三木　虎太郎 (4)</v>
      </c>
      <c r="M788" s="131" t="str">
        <f t="shared" si="37"/>
        <v>00</v>
      </c>
      <c r="N788" s="131" t="str">
        <f t="shared" si="38"/>
        <v>Kotaro MIKI (00)</v>
      </c>
      <c r="O788" s="217" t="s">
        <v>7640</v>
      </c>
      <c r="Y788" s="130"/>
      <c r="Z788" s="130"/>
      <c r="AA788" s="130"/>
      <c r="AB788" s="130"/>
      <c r="AC788" s="142"/>
      <c r="AD788" s="130"/>
      <c r="AE788" s="130"/>
      <c r="AF788" s="130"/>
      <c r="AG788" s="130"/>
      <c r="AH788" s="130"/>
      <c r="AI788" s="130"/>
      <c r="AJ788" s="130"/>
      <c r="AK788" s="130"/>
      <c r="AL788" s="130"/>
      <c r="AM788" s="130"/>
      <c r="AN788" s="130"/>
      <c r="AO788" s="130"/>
      <c r="AP788" s="130"/>
      <c r="AQ788" s="130"/>
      <c r="AR788" s="130"/>
      <c r="AS788" s="130"/>
      <c r="AT788" s="130"/>
      <c r="AU788" s="130"/>
      <c r="AV788" s="130"/>
      <c r="AW788" s="130"/>
      <c r="AX788" s="130"/>
      <c r="AY788" s="130"/>
    </row>
    <row r="789" spans="1:51" x14ac:dyDescent="0.15">
      <c r="A789" s="131">
        <v>807</v>
      </c>
      <c r="B789" s="129" t="s">
        <v>5228</v>
      </c>
      <c r="C789" s="129" t="s">
        <v>1043</v>
      </c>
      <c r="D789" s="129" t="s">
        <v>2667</v>
      </c>
      <c r="E789" s="129" t="s">
        <v>2668</v>
      </c>
      <c r="F789" s="129" t="s">
        <v>1805</v>
      </c>
      <c r="G789" s="131" t="s">
        <v>146</v>
      </c>
      <c r="H789" s="129" t="s">
        <v>14458</v>
      </c>
      <c r="I789" s="129" t="s">
        <v>11632</v>
      </c>
      <c r="J789" s="129" t="s">
        <v>4831</v>
      </c>
      <c r="K789" s="129" t="s">
        <v>5220</v>
      </c>
      <c r="L789" s="131" t="str">
        <f t="shared" si="36"/>
        <v>森脇　蓮 (4)</v>
      </c>
      <c r="M789" s="131" t="str">
        <f t="shared" si="37"/>
        <v>99</v>
      </c>
      <c r="N789" s="131" t="str">
        <f t="shared" si="38"/>
        <v>Ren MORIWAKI (99)</v>
      </c>
      <c r="O789" s="217" t="s">
        <v>7641</v>
      </c>
      <c r="Y789" s="130"/>
      <c r="Z789" s="130"/>
      <c r="AA789" s="130"/>
      <c r="AB789" s="130"/>
      <c r="AC789" s="142"/>
      <c r="AD789" s="130"/>
      <c r="AE789" s="130"/>
      <c r="AF789" s="130"/>
      <c r="AG789" s="130"/>
      <c r="AH789" s="130"/>
      <c r="AI789" s="130"/>
      <c r="AJ789" s="130"/>
      <c r="AK789" s="130"/>
      <c r="AL789" s="130"/>
      <c r="AM789" s="130"/>
      <c r="AN789" s="130"/>
      <c r="AO789" s="130"/>
      <c r="AP789" s="130"/>
      <c r="AQ789" s="130"/>
      <c r="AR789" s="130"/>
      <c r="AS789" s="130"/>
      <c r="AT789" s="130"/>
      <c r="AU789" s="130"/>
      <c r="AV789" s="130"/>
      <c r="AW789" s="130"/>
      <c r="AX789" s="130"/>
      <c r="AY789" s="130"/>
    </row>
    <row r="790" spans="1:51" x14ac:dyDescent="0.15">
      <c r="A790" s="131">
        <v>808</v>
      </c>
      <c r="B790" s="129" t="s">
        <v>5228</v>
      </c>
      <c r="C790" s="129" t="s">
        <v>1043</v>
      </c>
      <c r="D790" s="129" t="s">
        <v>2669</v>
      </c>
      <c r="E790" s="129" t="s">
        <v>2670</v>
      </c>
      <c r="F790" s="129" t="s">
        <v>2671</v>
      </c>
      <c r="G790" s="131" t="s">
        <v>146</v>
      </c>
      <c r="H790" s="129" t="s">
        <v>14458</v>
      </c>
      <c r="I790" s="129" t="s">
        <v>11535</v>
      </c>
      <c r="J790" s="129" t="s">
        <v>4870</v>
      </c>
      <c r="K790" s="129" t="s">
        <v>5220</v>
      </c>
      <c r="L790" s="131" t="str">
        <f t="shared" si="36"/>
        <v>吉本　優大 (4)</v>
      </c>
      <c r="M790" s="131" t="str">
        <f t="shared" si="37"/>
        <v>99</v>
      </c>
      <c r="N790" s="131" t="str">
        <f t="shared" si="38"/>
        <v>Yudai YOSHIMOTO (99)</v>
      </c>
      <c r="O790" s="217" t="s">
        <v>7642</v>
      </c>
      <c r="Y790" s="130"/>
      <c r="Z790" s="130"/>
      <c r="AA790" s="130"/>
      <c r="AB790" s="130"/>
      <c r="AC790" s="142"/>
      <c r="AD790" s="130"/>
      <c r="AE790" s="130"/>
      <c r="AF790" s="130"/>
      <c r="AG790" s="130"/>
      <c r="AH790" s="130"/>
      <c r="AI790" s="130"/>
      <c r="AJ790" s="130"/>
      <c r="AK790" s="130"/>
      <c r="AL790" s="130"/>
      <c r="AM790" s="130"/>
      <c r="AN790" s="130"/>
      <c r="AO790" s="130"/>
      <c r="AP790" s="130"/>
      <c r="AQ790" s="130"/>
      <c r="AR790" s="130"/>
      <c r="AS790" s="130"/>
      <c r="AT790" s="130"/>
      <c r="AU790" s="130"/>
      <c r="AV790" s="130"/>
      <c r="AW790" s="130"/>
      <c r="AX790" s="130"/>
      <c r="AY790" s="130"/>
    </row>
    <row r="791" spans="1:51" x14ac:dyDescent="0.15">
      <c r="A791" s="131">
        <v>809</v>
      </c>
      <c r="B791" s="129" t="s">
        <v>5228</v>
      </c>
      <c r="C791" s="129" t="s">
        <v>1043</v>
      </c>
      <c r="D791" s="129" t="s">
        <v>2672</v>
      </c>
      <c r="E791" s="129" t="s">
        <v>2673</v>
      </c>
      <c r="F791" s="129" t="s">
        <v>2324</v>
      </c>
      <c r="G791" s="131" t="s">
        <v>164</v>
      </c>
      <c r="H791" s="129" t="s">
        <v>11319</v>
      </c>
      <c r="I791" s="129" t="s">
        <v>11633</v>
      </c>
      <c r="J791" s="129" t="s">
        <v>12273</v>
      </c>
      <c r="K791" s="129" t="s">
        <v>5220</v>
      </c>
      <c r="L791" s="131" t="str">
        <f t="shared" si="36"/>
        <v>市田　晃成 (3)</v>
      </c>
      <c r="M791" s="131" t="str">
        <f t="shared" si="37"/>
        <v>01</v>
      </c>
      <c r="N791" s="131" t="str">
        <f t="shared" si="38"/>
        <v>Kosei ICHIDA (01)</v>
      </c>
      <c r="O791" s="217" t="s">
        <v>7643</v>
      </c>
      <c r="Y791" s="130"/>
      <c r="Z791" s="130"/>
      <c r="AA791" s="130"/>
      <c r="AB791" s="130"/>
      <c r="AC791" s="142"/>
      <c r="AD791" s="130"/>
      <c r="AE791" s="130"/>
      <c r="AF791" s="130"/>
      <c r="AG791" s="130"/>
      <c r="AH791" s="130"/>
      <c r="AI791" s="130"/>
      <c r="AJ791" s="130"/>
      <c r="AK791" s="130"/>
      <c r="AL791" s="130"/>
      <c r="AM791" s="130"/>
      <c r="AN791" s="130"/>
      <c r="AO791" s="130"/>
      <c r="AP791" s="130"/>
      <c r="AQ791" s="130"/>
      <c r="AR791" s="130"/>
      <c r="AS791" s="130"/>
      <c r="AT791" s="130"/>
      <c r="AU791" s="130"/>
      <c r="AV791" s="130"/>
      <c r="AW791" s="130"/>
      <c r="AX791" s="130"/>
      <c r="AY791" s="130"/>
    </row>
    <row r="792" spans="1:51" x14ac:dyDescent="0.15">
      <c r="A792" s="131">
        <v>810</v>
      </c>
      <c r="B792" s="129" t="s">
        <v>5228</v>
      </c>
      <c r="C792" s="129" t="s">
        <v>1043</v>
      </c>
      <c r="D792" s="129" t="s">
        <v>2674</v>
      </c>
      <c r="E792" s="129" t="s">
        <v>2675</v>
      </c>
      <c r="F792" s="129" t="s">
        <v>1256</v>
      </c>
      <c r="G792" s="131" t="s">
        <v>164</v>
      </c>
      <c r="H792" s="129" t="s">
        <v>14454</v>
      </c>
      <c r="I792" s="129" t="s">
        <v>5180</v>
      </c>
      <c r="J792" s="129" t="s">
        <v>12314</v>
      </c>
      <c r="K792" s="129" t="s">
        <v>5220</v>
      </c>
      <c r="L792" s="131" t="str">
        <f t="shared" si="36"/>
        <v>岡田　雅之 (3)</v>
      </c>
      <c r="M792" s="131" t="str">
        <f t="shared" si="37"/>
        <v>00</v>
      </c>
      <c r="N792" s="131" t="str">
        <f t="shared" si="38"/>
        <v>Masayuki OKADA (00)</v>
      </c>
      <c r="O792" s="217" t="s">
        <v>7644</v>
      </c>
      <c r="Y792" s="130"/>
      <c r="Z792" s="130"/>
      <c r="AA792" s="130"/>
      <c r="AB792" s="130"/>
      <c r="AC792" s="142"/>
      <c r="AD792" s="130"/>
      <c r="AE792" s="130"/>
      <c r="AF792" s="130"/>
      <c r="AG792" s="130"/>
      <c r="AH792" s="130"/>
      <c r="AI792" s="130"/>
      <c r="AJ792" s="130"/>
      <c r="AK792" s="130"/>
      <c r="AL792" s="130"/>
      <c r="AM792" s="130"/>
      <c r="AN792" s="130"/>
      <c r="AO792" s="130"/>
      <c r="AP792" s="130"/>
      <c r="AQ792" s="130"/>
      <c r="AR792" s="130"/>
      <c r="AS792" s="130"/>
      <c r="AT792" s="130"/>
      <c r="AU792" s="130"/>
      <c r="AV792" s="130"/>
      <c r="AW792" s="130"/>
      <c r="AX792" s="130"/>
      <c r="AY792" s="130"/>
    </row>
    <row r="793" spans="1:51" x14ac:dyDescent="0.15">
      <c r="A793" s="131">
        <v>811</v>
      </c>
      <c r="B793" s="129" t="s">
        <v>5228</v>
      </c>
      <c r="C793" s="129" t="s">
        <v>1043</v>
      </c>
      <c r="D793" s="129" t="s">
        <v>2676</v>
      </c>
      <c r="E793" s="129" t="s">
        <v>2677</v>
      </c>
      <c r="F793" s="129" t="s">
        <v>2490</v>
      </c>
      <c r="G793" s="131" t="s">
        <v>164</v>
      </c>
      <c r="H793" s="129" t="s">
        <v>14458</v>
      </c>
      <c r="I793" s="129" t="s">
        <v>11634</v>
      </c>
      <c r="J793" s="129" t="s">
        <v>5198</v>
      </c>
      <c r="K793" s="129" t="s">
        <v>5220</v>
      </c>
      <c r="L793" s="131" t="str">
        <f t="shared" si="36"/>
        <v>音村　篤海 (3)</v>
      </c>
      <c r="M793" s="131" t="str">
        <f t="shared" si="37"/>
        <v>00</v>
      </c>
      <c r="N793" s="131" t="str">
        <f t="shared" si="38"/>
        <v>Atsumi OTOMURA (00)</v>
      </c>
      <c r="O793" s="217" t="s">
        <v>7645</v>
      </c>
      <c r="Y793" s="130"/>
      <c r="Z793" s="130"/>
      <c r="AA793" s="130"/>
      <c r="AB793" s="130"/>
      <c r="AC793" s="142"/>
      <c r="AD793" s="130"/>
      <c r="AE793" s="130"/>
      <c r="AF793" s="130"/>
      <c r="AG793" s="130"/>
      <c r="AH793" s="130"/>
      <c r="AI793" s="130"/>
      <c r="AJ793" s="130"/>
      <c r="AK793" s="130"/>
      <c r="AL793" s="130"/>
      <c r="AM793" s="130"/>
      <c r="AN793" s="130"/>
      <c r="AO793" s="130"/>
      <c r="AP793" s="130"/>
      <c r="AQ793" s="130"/>
      <c r="AR793" s="130"/>
      <c r="AS793" s="130"/>
      <c r="AT793" s="130"/>
      <c r="AU793" s="130"/>
      <c r="AV793" s="130"/>
      <c r="AW793" s="130"/>
      <c r="AX793" s="130"/>
      <c r="AY793" s="130"/>
    </row>
    <row r="794" spans="1:51" x14ac:dyDescent="0.15">
      <c r="A794" s="131">
        <v>812</v>
      </c>
      <c r="B794" s="129" t="s">
        <v>5228</v>
      </c>
      <c r="C794" s="129" t="s">
        <v>1043</v>
      </c>
      <c r="D794" s="129" t="s">
        <v>2678</v>
      </c>
      <c r="E794" s="129" t="s">
        <v>2679</v>
      </c>
      <c r="F794" s="129" t="s">
        <v>2170</v>
      </c>
      <c r="G794" s="131" t="s">
        <v>164</v>
      </c>
      <c r="H794" s="129" t="s">
        <v>14471</v>
      </c>
      <c r="I794" s="129" t="s">
        <v>11635</v>
      </c>
      <c r="J794" s="129" t="s">
        <v>5007</v>
      </c>
      <c r="K794" s="129" t="s">
        <v>5220</v>
      </c>
      <c r="L794" s="131" t="str">
        <f t="shared" si="36"/>
        <v>金田　拓己 (3)</v>
      </c>
      <c r="M794" s="131" t="str">
        <f t="shared" si="37"/>
        <v>00</v>
      </c>
      <c r="N794" s="131" t="str">
        <f t="shared" si="38"/>
        <v>Takumi KANEDA (00)</v>
      </c>
      <c r="O794" s="217" t="s">
        <v>7646</v>
      </c>
      <c r="Y794" s="130"/>
      <c r="Z794" s="130"/>
      <c r="AA794" s="130"/>
      <c r="AB794" s="130"/>
      <c r="AC794" s="142"/>
      <c r="AD794" s="130"/>
      <c r="AE794" s="130"/>
      <c r="AF794" s="130"/>
      <c r="AG794" s="130"/>
      <c r="AH794" s="130"/>
      <c r="AI794" s="130"/>
      <c r="AJ794" s="130"/>
      <c r="AK794" s="130"/>
      <c r="AL794" s="130"/>
      <c r="AM794" s="130"/>
      <c r="AN794" s="130"/>
      <c r="AO794" s="130"/>
      <c r="AP794" s="130"/>
      <c r="AQ794" s="130"/>
      <c r="AR794" s="130"/>
      <c r="AS794" s="130"/>
      <c r="AT794" s="130"/>
      <c r="AU794" s="130"/>
      <c r="AV794" s="130"/>
      <c r="AW794" s="130"/>
      <c r="AX794" s="130"/>
      <c r="AY794" s="130"/>
    </row>
    <row r="795" spans="1:51" x14ac:dyDescent="0.15">
      <c r="A795" s="131">
        <v>813</v>
      </c>
      <c r="B795" s="129" t="s">
        <v>5228</v>
      </c>
      <c r="C795" s="129" t="s">
        <v>1043</v>
      </c>
      <c r="D795" s="129" t="s">
        <v>2681</v>
      </c>
      <c r="E795" s="129" t="s">
        <v>2682</v>
      </c>
      <c r="F795" s="129" t="s">
        <v>1222</v>
      </c>
      <c r="G795" s="131" t="s">
        <v>164</v>
      </c>
      <c r="H795" s="129" t="s">
        <v>14458</v>
      </c>
      <c r="I795" s="129" t="s">
        <v>11420</v>
      </c>
      <c r="J795" s="129" t="s">
        <v>12421</v>
      </c>
      <c r="K795" s="129" t="s">
        <v>5220</v>
      </c>
      <c r="L795" s="131" t="str">
        <f t="shared" si="36"/>
        <v>小森　裕士郎 (3)</v>
      </c>
      <c r="M795" s="131" t="str">
        <f t="shared" si="37"/>
        <v>00</v>
      </c>
      <c r="N795" s="131" t="str">
        <f t="shared" si="38"/>
        <v>Yushiro KOMORI (00)</v>
      </c>
      <c r="O795" s="217" t="s">
        <v>7647</v>
      </c>
      <c r="Y795" s="130"/>
      <c r="Z795" s="130"/>
      <c r="AA795" s="130"/>
      <c r="AB795" s="130"/>
      <c r="AC795" s="142"/>
      <c r="AD795" s="130"/>
      <c r="AE795" s="130"/>
      <c r="AF795" s="130"/>
      <c r="AG795" s="130"/>
      <c r="AH795" s="130"/>
      <c r="AI795" s="130"/>
      <c r="AJ795" s="130"/>
      <c r="AK795" s="130"/>
      <c r="AL795" s="130"/>
      <c r="AM795" s="130"/>
      <c r="AN795" s="130"/>
      <c r="AO795" s="130"/>
      <c r="AP795" s="130"/>
      <c r="AQ795" s="130"/>
      <c r="AR795" s="130"/>
      <c r="AS795" s="130"/>
      <c r="AT795" s="130"/>
      <c r="AU795" s="130"/>
      <c r="AV795" s="130"/>
      <c r="AW795" s="130"/>
      <c r="AX795" s="130"/>
      <c r="AY795" s="130"/>
    </row>
    <row r="796" spans="1:51" x14ac:dyDescent="0.15">
      <c r="A796" s="131">
        <v>814</v>
      </c>
      <c r="B796" s="129" t="s">
        <v>5228</v>
      </c>
      <c r="C796" s="129" t="s">
        <v>1043</v>
      </c>
      <c r="D796" s="129" t="s">
        <v>2683</v>
      </c>
      <c r="E796" s="129" t="s">
        <v>2684</v>
      </c>
      <c r="F796" s="129" t="s">
        <v>1940</v>
      </c>
      <c r="G796" s="131" t="s">
        <v>164</v>
      </c>
      <c r="H796" s="129" t="s">
        <v>14458</v>
      </c>
      <c r="I796" s="129" t="s">
        <v>4892</v>
      </c>
      <c r="J796" s="129" t="s">
        <v>4906</v>
      </c>
      <c r="K796" s="129" t="s">
        <v>5220</v>
      </c>
      <c r="L796" s="131" t="str">
        <f t="shared" si="36"/>
        <v>佐々木　祐弥 (3)</v>
      </c>
      <c r="M796" s="131" t="str">
        <f t="shared" si="37"/>
        <v>00</v>
      </c>
      <c r="N796" s="131" t="str">
        <f t="shared" si="38"/>
        <v>Yuya SASAKI (00)</v>
      </c>
      <c r="O796" s="217" t="s">
        <v>7648</v>
      </c>
      <c r="Y796" s="130"/>
      <c r="Z796" s="130"/>
      <c r="AA796" s="130"/>
      <c r="AB796" s="130"/>
      <c r="AC796" s="142"/>
      <c r="AD796" s="130"/>
      <c r="AE796" s="130"/>
      <c r="AF796" s="130"/>
      <c r="AG796" s="130"/>
      <c r="AH796" s="130"/>
      <c r="AI796" s="130"/>
      <c r="AJ796" s="130"/>
      <c r="AK796" s="130"/>
      <c r="AL796" s="130"/>
      <c r="AM796" s="130"/>
      <c r="AN796" s="130"/>
      <c r="AO796" s="130"/>
      <c r="AP796" s="130"/>
      <c r="AQ796" s="130"/>
      <c r="AR796" s="130"/>
      <c r="AS796" s="130"/>
      <c r="AT796" s="130"/>
      <c r="AU796" s="130"/>
      <c r="AV796" s="130"/>
      <c r="AW796" s="130"/>
      <c r="AX796" s="130"/>
      <c r="AY796" s="130"/>
    </row>
    <row r="797" spans="1:51" x14ac:dyDescent="0.15">
      <c r="A797" s="131">
        <v>815</v>
      </c>
      <c r="B797" s="129" t="s">
        <v>5228</v>
      </c>
      <c r="C797" s="129" t="s">
        <v>1043</v>
      </c>
      <c r="D797" s="129" t="s">
        <v>2685</v>
      </c>
      <c r="E797" s="129" t="s">
        <v>2686</v>
      </c>
      <c r="F797" s="129" t="s">
        <v>2687</v>
      </c>
      <c r="G797" s="131" t="s">
        <v>164</v>
      </c>
      <c r="H797" s="129" t="s">
        <v>14458</v>
      </c>
      <c r="I797" s="129" t="s">
        <v>11636</v>
      </c>
      <c r="J797" s="129" t="s">
        <v>12422</v>
      </c>
      <c r="K797" s="129" t="s">
        <v>5220</v>
      </c>
      <c r="L797" s="131" t="str">
        <f t="shared" si="36"/>
        <v>佐野　義公 (3)</v>
      </c>
      <c r="M797" s="131" t="str">
        <f t="shared" si="37"/>
        <v>01</v>
      </c>
      <c r="N797" s="131" t="str">
        <f t="shared" si="38"/>
        <v>Yoshiyuki SANO (01)</v>
      </c>
      <c r="O797" s="217" t="s">
        <v>7649</v>
      </c>
      <c r="Y797" s="130"/>
      <c r="Z797" s="130"/>
      <c r="AA797" s="130"/>
      <c r="AB797" s="130"/>
      <c r="AC797" s="142"/>
      <c r="AD797" s="130"/>
      <c r="AE797" s="130"/>
      <c r="AF797" s="130"/>
      <c r="AG797" s="130"/>
      <c r="AH797" s="130"/>
      <c r="AI797" s="130"/>
      <c r="AJ797" s="130"/>
      <c r="AK797" s="130"/>
      <c r="AL797" s="130"/>
      <c r="AM797" s="130"/>
      <c r="AN797" s="130"/>
      <c r="AO797" s="130"/>
      <c r="AP797" s="130"/>
      <c r="AQ797" s="130"/>
      <c r="AR797" s="130"/>
      <c r="AS797" s="130"/>
      <c r="AT797" s="130"/>
      <c r="AU797" s="130"/>
      <c r="AV797" s="130"/>
      <c r="AW797" s="130"/>
      <c r="AX797" s="130"/>
      <c r="AY797" s="130"/>
    </row>
    <row r="798" spans="1:51" x14ac:dyDescent="0.15">
      <c r="A798" s="131">
        <v>816</v>
      </c>
      <c r="B798" s="129" t="s">
        <v>5228</v>
      </c>
      <c r="C798" s="129" t="s">
        <v>1043</v>
      </c>
      <c r="D798" s="129" t="s">
        <v>2688</v>
      </c>
      <c r="E798" s="129" t="s">
        <v>2689</v>
      </c>
      <c r="F798" s="129" t="s">
        <v>2511</v>
      </c>
      <c r="G798" s="131" t="s">
        <v>164</v>
      </c>
      <c r="H798" s="129" t="s">
        <v>14458</v>
      </c>
      <c r="I798" s="129" t="s">
        <v>11637</v>
      </c>
      <c r="J798" s="129" t="s">
        <v>4902</v>
      </c>
      <c r="K798" s="129" t="s">
        <v>5220</v>
      </c>
      <c r="L798" s="131" t="str">
        <f t="shared" si="36"/>
        <v>竹本　匠吾 (3)</v>
      </c>
      <c r="M798" s="131" t="str">
        <f t="shared" si="37"/>
        <v>00</v>
      </c>
      <c r="N798" s="131" t="str">
        <f t="shared" si="38"/>
        <v>Shogo TAKEMOTO (00)</v>
      </c>
      <c r="O798" s="217" t="s">
        <v>7650</v>
      </c>
      <c r="Y798" s="130"/>
      <c r="Z798" s="130"/>
      <c r="AA798" s="130"/>
      <c r="AB798" s="130"/>
      <c r="AC798" s="142"/>
      <c r="AD798" s="130"/>
      <c r="AE798" s="130"/>
      <c r="AF798" s="130"/>
      <c r="AG798" s="130"/>
      <c r="AH798" s="130"/>
      <c r="AI798" s="130"/>
      <c r="AJ798" s="130"/>
      <c r="AK798" s="130"/>
      <c r="AL798" s="130"/>
      <c r="AM798" s="130"/>
      <c r="AN798" s="130"/>
      <c r="AO798" s="130"/>
      <c r="AP798" s="130"/>
      <c r="AQ798" s="130"/>
      <c r="AR798" s="130"/>
      <c r="AS798" s="130"/>
      <c r="AT798" s="130"/>
      <c r="AU798" s="130"/>
      <c r="AV798" s="130"/>
      <c r="AW798" s="130"/>
      <c r="AX798" s="130"/>
      <c r="AY798" s="130"/>
    </row>
    <row r="799" spans="1:51" x14ac:dyDescent="0.15">
      <c r="A799" s="131">
        <v>817</v>
      </c>
      <c r="B799" s="129" t="s">
        <v>5228</v>
      </c>
      <c r="C799" s="129" t="s">
        <v>1043</v>
      </c>
      <c r="D799" s="129" t="s">
        <v>2690</v>
      </c>
      <c r="E799" s="129" t="s">
        <v>2691</v>
      </c>
      <c r="F799" s="129" t="s">
        <v>2692</v>
      </c>
      <c r="G799" s="131" t="s">
        <v>164</v>
      </c>
      <c r="H799" s="129" t="s">
        <v>14458</v>
      </c>
      <c r="I799" s="129" t="s">
        <v>11638</v>
      </c>
      <c r="J799" s="129" t="s">
        <v>5084</v>
      </c>
      <c r="K799" s="129" t="s">
        <v>5220</v>
      </c>
      <c r="L799" s="131" t="str">
        <f t="shared" si="36"/>
        <v>塚本　蒼麻 (3)</v>
      </c>
      <c r="M799" s="131" t="str">
        <f t="shared" si="37"/>
        <v>00</v>
      </c>
      <c r="N799" s="131" t="str">
        <f t="shared" si="38"/>
        <v>Soma TSUKAMOTO (00)</v>
      </c>
      <c r="O799" s="217" t="s">
        <v>7651</v>
      </c>
      <c r="Y799" s="130"/>
      <c r="Z799" s="130"/>
      <c r="AA799" s="130"/>
      <c r="AB799" s="130"/>
      <c r="AC799" s="142"/>
      <c r="AD799" s="130"/>
      <c r="AE799" s="130"/>
      <c r="AF799" s="130"/>
      <c r="AG799" s="130"/>
      <c r="AH799" s="130"/>
      <c r="AI799" s="130"/>
      <c r="AJ799" s="130"/>
      <c r="AK799" s="130"/>
      <c r="AL799" s="130"/>
      <c r="AM799" s="130"/>
      <c r="AN799" s="130"/>
      <c r="AO799" s="130"/>
      <c r="AP799" s="130"/>
      <c r="AQ799" s="130"/>
      <c r="AR799" s="130"/>
      <c r="AS799" s="130"/>
      <c r="AT799" s="130"/>
      <c r="AU799" s="130"/>
      <c r="AV799" s="130"/>
      <c r="AW799" s="130"/>
      <c r="AX799" s="130"/>
      <c r="AY799" s="130"/>
    </row>
    <row r="800" spans="1:51" x14ac:dyDescent="0.15">
      <c r="A800" s="131">
        <v>818</v>
      </c>
      <c r="B800" s="129" t="s">
        <v>5228</v>
      </c>
      <c r="C800" s="129" t="s">
        <v>1043</v>
      </c>
      <c r="D800" s="129" t="s">
        <v>2693</v>
      </c>
      <c r="E800" s="129" t="s">
        <v>2694</v>
      </c>
      <c r="F800" s="129" t="s">
        <v>2695</v>
      </c>
      <c r="G800" s="131" t="s">
        <v>164</v>
      </c>
      <c r="H800" s="129" t="s">
        <v>14458</v>
      </c>
      <c r="I800" s="129" t="s">
        <v>11639</v>
      </c>
      <c r="J800" s="129" t="s">
        <v>12414</v>
      </c>
      <c r="K800" s="129" t="s">
        <v>5220</v>
      </c>
      <c r="L800" s="131" t="str">
        <f t="shared" si="36"/>
        <v>中藤　立紀 (3)</v>
      </c>
      <c r="M800" s="131" t="str">
        <f t="shared" si="37"/>
        <v>01</v>
      </c>
      <c r="N800" s="131" t="str">
        <f t="shared" si="38"/>
        <v>Ritsuki NAKAFUJI (01)</v>
      </c>
      <c r="O800" s="217" t="s">
        <v>7652</v>
      </c>
      <c r="Y800" s="130"/>
      <c r="Z800" s="130"/>
      <c r="AA800" s="130"/>
      <c r="AB800" s="130"/>
      <c r="AC800" s="142"/>
      <c r="AD800" s="130"/>
      <c r="AE800" s="130"/>
      <c r="AF800" s="130"/>
      <c r="AG800" s="130"/>
      <c r="AH800" s="130"/>
      <c r="AI800" s="130"/>
      <c r="AJ800" s="130"/>
      <c r="AK800" s="130"/>
      <c r="AL800" s="130"/>
      <c r="AM800" s="130"/>
      <c r="AN800" s="130"/>
      <c r="AO800" s="130"/>
      <c r="AP800" s="130"/>
      <c r="AQ800" s="130"/>
      <c r="AR800" s="130"/>
      <c r="AS800" s="130"/>
      <c r="AT800" s="130"/>
      <c r="AU800" s="130"/>
      <c r="AV800" s="130"/>
      <c r="AW800" s="130"/>
      <c r="AX800" s="130"/>
      <c r="AY800" s="130"/>
    </row>
    <row r="801" spans="1:51" x14ac:dyDescent="0.15">
      <c r="A801" s="131">
        <v>819</v>
      </c>
      <c r="B801" s="129" t="s">
        <v>5228</v>
      </c>
      <c r="C801" s="129" t="s">
        <v>1043</v>
      </c>
      <c r="D801" s="129" t="s">
        <v>2696</v>
      </c>
      <c r="E801" s="129" t="s">
        <v>2697</v>
      </c>
      <c r="F801" s="129" t="s">
        <v>2698</v>
      </c>
      <c r="G801" s="131" t="s">
        <v>164</v>
      </c>
      <c r="H801" s="129" t="s">
        <v>14458</v>
      </c>
      <c r="I801" s="129" t="s">
        <v>4876</v>
      </c>
      <c r="J801" s="129" t="s">
        <v>5170</v>
      </c>
      <c r="K801" s="129" t="s">
        <v>5220</v>
      </c>
      <c r="L801" s="131" t="str">
        <f t="shared" si="36"/>
        <v>中村　太星 (3)</v>
      </c>
      <c r="M801" s="131" t="str">
        <f t="shared" si="37"/>
        <v>00</v>
      </c>
      <c r="N801" s="131" t="str">
        <f t="shared" si="38"/>
        <v>Taisei NAKAMURA (00)</v>
      </c>
      <c r="O801" s="217" t="s">
        <v>7653</v>
      </c>
      <c r="Y801" s="130"/>
      <c r="Z801" s="130"/>
      <c r="AA801" s="130"/>
      <c r="AB801" s="130"/>
      <c r="AC801" s="142"/>
      <c r="AD801" s="130"/>
      <c r="AE801" s="130"/>
      <c r="AF801" s="130"/>
      <c r="AG801" s="130"/>
      <c r="AH801" s="130"/>
      <c r="AI801" s="130"/>
      <c r="AJ801" s="130"/>
      <c r="AK801" s="130"/>
      <c r="AL801" s="130"/>
      <c r="AM801" s="130"/>
      <c r="AN801" s="130"/>
      <c r="AO801" s="130"/>
      <c r="AP801" s="130"/>
      <c r="AQ801" s="130"/>
      <c r="AR801" s="130"/>
      <c r="AS801" s="130"/>
      <c r="AT801" s="130"/>
      <c r="AU801" s="130"/>
      <c r="AV801" s="130"/>
      <c r="AW801" s="130"/>
      <c r="AX801" s="130"/>
      <c r="AY801" s="130"/>
    </row>
    <row r="802" spans="1:51" x14ac:dyDescent="0.15">
      <c r="A802" s="131">
        <v>820</v>
      </c>
      <c r="B802" s="129" t="s">
        <v>5228</v>
      </c>
      <c r="C802" s="129" t="s">
        <v>1043</v>
      </c>
      <c r="D802" s="129" t="s">
        <v>2699</v>
      </c>
      <c r="E802" s="129" t="s">
        <v>2700</v>
      </c>
      <c r="F802" s="129" t="s">
        <v>2695</v>
      </c>
      <c r="G802" s="131" t="s">
        <v>164</v>
      </c>
      <c r="H802" s="129" t="s">
        <v>14454</v>
      </c>
      <c r="I802" s="129" t="s">
        <v>11640</v>
      </c>
      <c r="J802" s="129" t="s">
        <v>5115</v>
      </c>
      <c r="K802" s="129" t="s">
        <v>5220</v>
      </c>
      <c r="L802" s="131" t="str">
        <f t="shared" si="36"/>
        <v>畚野　翔太 (3)</v>
      </c>
      <c r="M802" s="131" t="str">
        <f t="shared" si="37"/>
        <v>01</v>
      </c>
      <c r="N802" s="131" t="str">
        <f t="shared" si="38"/>
        <v>Shota FUGONO (01)</v>
      </c>
      <c r="O802" s="217" t="s">
        <v>7654</v>
      </c>
      <c r="Y802" s="130"/>
      <c r="Z802" s="130"/>
      <c r="AA802" s="130"/>
      <c r="AB802" s="130"/>
      <c r="AC802" s="142"/>
      <c r="AD802" s="130"/>
      <c r="AE802" s="130"/>
      <c r="AF802" s="130"/>
      <c r="AG802" s="130"/>
      <c r="AH802" s="130"/>
      <c r="AI802" s="130"/>
      <c r="AJ802" s="130"/>
      <c r="AK802" s="130"/>
      <c r="AL802" s="130"/>
      <c r="AM802" s="130"/>
      <c r="AN802" s="130"/>
      <c r="AO802" s="130"/>
      <c r="AP802" s="130"/>
      <c r="AQ802" s="130"/>
      <c r="AR802" s="130"/>
      <c r="AS802" s="130"/>
      <c r="AT802" s="130"/>
      <c r="AU802" s="130"/>
      <c r="AV802" s="130"/>
      <c r="AW802" s="130"/>
      <c r="AX802" s="130"/>
      <c r="AY802" s="130"/>
    </row>
    <row r="803" spans="1:51" x14ac:dyDescent="0.15">
      <c r="A803" s="131">
        <v>821</v>
      </c>
      <c r="B803" s="129" t="s">
        <v>5228</v>
      </c>
      <c r="C803" s="129" t="s">
        <v>1043</v>
      </c>
      <c r="D803" s="129" t="s">
        <v>2701</v>
      </c>
      <c r="E803" s="129" t="s">
        <v>2702</v>
      </c>
      <c r="F803" s="129" t="s">
        <v>2703</v>
      </c>
      <c r="G803" s="131" t="s">
        <v>164</v>
      </c>
      <c r="H803" s="129" t="s">
        <v>14458</v>
      </c>
      <c r="I803" s="129" t="s">
        <v>4816</v>
      </c>
      <c r="J803" s="129" t="s">
        <v>12423</v>
      </c>
      <c r="K803" s="129" t="s">
        <v>5220</v>
      </c>
      <c r="L803" s="131" t="str">
        <f t="shared" si="36"/>
        <v>藤原　玲王 (3)</v>
      </c>
      <c r="M803" s="131" t="str">
        <f t="shared" si="37"/>
        <v>00</v>
      </c>
      <c r="N803" s="131" t="str">
        <f t="shared" si="38"/>
        <v>Reo FUJIWARA (00)</v>
      </c>
      <c r="O803" s="217" t="s">
        <v>7655</v>
      </c>
      <c r="Y803" s="130"/>
      <c r="Z803" s="130"/>
      <c r="AA803" s="130"/>
      <c r="AB803" s="130"/>
      <c r="AC803" s="142"/>
      <c r="AD803" s="130"/>
      <c r="AE803" s="130"/>
      <c r="AF803" s="130"/>
      <c r="AG803" s="130"/>
      <c r="AH803" s="130"/>
      <c r="AI803" s="130"/>
      <c r="AJ803" s="130"/>
      <c r="AK803" s="130"/>
      <c r="AL803" s="130"/>
      <c r="AM803" s="130"/>
      <c r="AN803" s="130"/>
      <c r="AO803" s="130"/>
      <c r="AP803" s="130"/>
      <c r="AQ803" s="130"/>
      <c r="AR803" s="130"/>
      <c r="AS803" s="130"/>
      <c r="AT803" s="130"/>
      <c r="AU803" s="130"/>
      <c r="AV803" s="130"/>
      <c r="AW803" s="130"/>
      <c r="AX803" s="130"/>
      <c r="AY803" s="130"/>
    </row>
    <row r="804" spans="1:51" x14ac:dyDescent="0.15">
      <c r="A804" s="131">
        <v>822</v>
      </c>
      <c r="B804" s="129" t="s">
        <v>5228</v>
      </c>
      <c r="C804" s="129" t="s">
        <v>1043</v>
      </c>
      <c r="D804" s="129" t="s">
        <v>2704</v>
      </c>
      <c r="E804" s="129" t="s">
        <v>2705</v>
      </c>
      <c r="F804" s="129" t="s">
        <v>1905</v>
      </c>
      <c r="G804" s="131" t="s">
        <v>164</v>
      </c>
      <c r="H804" s="129" t="s">
        <v>14458</v>
      </c>
      <c r="I804" s="129" t="s">
        <v>11641</v>
      </c>
      <c r="J804" s="129" t="s">
        <v>12424</v>
      </c>
      <c r="K804" s="129" t="s">
        <v>5220</v>
      </c>
      <c r="L804" s="131" t="str">
        <f t="shared" si="36"/>
        <v>森口　和寿 (3)</v>
      </c>
      <c r="M804" s="131" t="str">
        <f t="shared" si="37"/>
        <v>00</v>
      </c>
      <c r="N804" s="131" t="str">
        <f t="shared" si="38"/>
        <v>Kazuhisa MORIGUTCHI (00)</v>
      </c>
      <c r="O804" s="217" t="s">
        <v>7656</v>
      </c>
      <c r="Y804" s="130"/>
      <c r="Z804" s="130"/>
      <c r="AA804" s="130"/>
      <c r="AB804" s="130"/>
      <c r="AC804" s="142"/>
      <c r="AD804" s="130"/>
      <c r="AE804" s="130"/>
      <c r="AF804" s="130"/>
      <c r="AG804" s="130"/>
      <c r="AH804" s="130"/>
      <c r="AI804" s="130"/>
      <c r="AJ804" s="130"/>
      <c r="AK804" s="130"/>
      <c r="AL804" s="130"/>
      <c r="AM804" s="130"/>
      <c r="AN804" s="130"/>
      <c r="AO804" s="130"/>
      <c r="AP804" s="130"/>
      <c r="AQ804" s="130"/>
      <c r="AR804" s="130"/>
      <c r="AS804" s="130"/>
      <c r="AT804" s="130"/>
      <c r="AU804" s="130"/>
      <c r="AV804" s="130"/>
      <c r="AW804" s="130"/>
      <c r="AX804" s="130"/>
      <c r="AY804" s="130"/>
    </row>
    <row r="805" spans="1:51" x14ac:dyDescent="0.15">
      <c r="A805" s="131">
        <v>823</v>
      </c>
      <c r="B805" s="129" t="s">
        <v>5228</v>
      </c>
      <c r="C805" s="129" t="s">
        <v>1043</v>
      </c>
      <c r="D805" s="129" t="s">
        <v>2706</v>
      </c>
      <c r="E805" s="129" t="s">
        <v>2707</v>
      </c>
      <c r="F805" s="129" t="s">
        <v>2708</v>
      </c>
      <c r="G805" s="131" t="s">
        <v>164</v>
      </c>
      <c r="H805" s="129" t="s">
        <v>14471</v>
      </c>
      <c r="I805" s="129" t="s">
        <v>11642</v>
      </c>
      <c r="J805" s="129" t="s">
        <v>5026</v>
      </c>
      <c r="K805" s="129" t="s">
        <v>5220</v>
      </c>
      <c r="L805" s="131" t="str">
        <f t="shared" si="36"/>
        <v>矢野　正也 (3)</v>
      </c>
      <c r="M805" s="131" t="str">
        <f t="shared" si="37"/>
        <v>00</v>
      </c>
      <c r="N805" s="131" t="str">
        <f t="shared" si="38"/>
        <v>Masaya YANO (00)</v>
      </c>
      <c r="O805" s="217" t="s">
        <v>7657</v>
      </c>
      <c r="Y805" s="130"/>
      <c r="Z805" s="130"/>
      <c r="AA805" s="130"/>
      <c r="AB805" s="130"/>
      <c r="AC805" s="142"/>
      <c r="AD805" s="130"/>
      <c r="AE805" s="130"/>
      <c r="AF805" s="130"/>
      <c r="AG805" s="130"/>
      <c r="AH805" s="130"/>
      <c r="AI805" s="130"/>
      <c r="AJ805" s="130"/>
      <c r="AK805" s="130"/>
      <c r="AL805" s="130"/>
      <c r="AM805" s="130"/>
      <c r="AN805" s="130"/>
      <c r="AO805" s="130"/>
      <c r="AP805" s="130"/>
      <c r="AQ805" s="130"/>
      <c r="AR805" s="130"/>
      <c r="AS805" s="130"/>
      <c r="AT805" s="130"/>
      <c r="AU805" s="130"/>
      <c r="AV805" s="130"/>
      <c r="AW805" s="130"/>
      <c r="AX805" s="130"/>
      <c r="AY805" s="130"/>
    </row>
    <row r="806" spans="1:51" x14ac:dyDescent="0.15">
      <c r="A806" s="131">
        <v>824</v>
      </c>
      <c r="B806" s="129" t="s">
        <v>5228</v>
      </c>
      <c r="C806" s="129" t="s">
        <v>1043</v>
      </c>
      <c r="D806" s="129" t="s">
        <v>2709</v>
      </c>
      <c r="E806" s="129" t="s">
        <v>2710</v>
      </c>
      <c r="F806" s="129" t="s">
        <v>1236</v>
      </c>
      <c r="G806" s="131" t="s">
        <v>164</v>
      </c>
      <c r="H806" s="129" t="s">
        <v>14458</v>
      </c>
      <c r="I806" s="129" t="s">
        <v>11643</v>
      </c>
      <c r="J806" s="129" t="s">
        <v>4829</v>
      </c>
      <c r="K806" s="129" t="s">
        <v>5220</v>
      </c>
      <c r="L806" s="131" t="str">
        <f t="shared" si="36"/>
        <v>吉井　圭太 (3)</v>
      </c>
      <c r="M806" s="131" t="str">
        <f t="shared" si="37"/>
        <v>00</v>
      </c>
      <c r="N806" s="131" t="str">
        <f t="shared" si="38"/>
        <v>Keita YOSHII (00)</v>
      </c>
      <c r="O806" s="217" t="s">
        <v>7658</v>
      </c>
      <c r="Y806" s="130"/>
      <c r="Z806" s="130"/>
      <c r="AA806" s="130"/>
      <c r="AB806" s="130"/>
      <c r="AC806" s="142"/>
      <c r="AD806" s="130"/>
      <c r="AE806" s="130"/>
      <c r="AF806" s="130"/>
      <c r="AG806" s="130"/>
      <c r="AH806" s="130"/>
      <c r="AI806" s="130"/>
      <c r="AJ806" s="130"/>
      <c r="AK806" s="130"/>
      <c r="AL806" s="130"/>
      <c r="AM806" s="130"/>
      <c r="AN806" s="130"/>
      <c r="AO806" s="130"/>
      <c r="AP806" s="130"/>
      <c r="AQ806" s="130"/>
      <c r="AR806" s="130"/>
      <c r="AS806" s="130"/>
      <c r="AT806" s="130"/>
      <c r="AU806" s="130"/>
      <c r="AV806" s="130"/>
      <c r="AW806" s="130"/>
      <c r="AX806" s="130"/>
      <c r="AY806" s="130"/>
    </row>
    <row r="807" spans="1:51" x14ac:dyDescent="0.15">
      <c r="A807" s="131">
        <v>825</v>
      </c>
      <c r="B807" s="129" t="s">
        <v>5228</v>
      </c>
      <c r="C807" s="129" t="s">
        <v>1043</v>
      </c>
      <c r="D807" s="129" t="s">
        <v>2711</v>
      </c>
      <c r="E807" s="129" t="s">
        <v>2712</v>
      </c>
      <c r="F807" s="129" t="s">
        <v>2713</v>
      </c>
      <c r="G807" s="131" t="s">
        <v>168</v>
      </c>
      <c r="H807" s="129" t="s">
        <v>14458</v>
      </c>
      <c r="I807" s="129" t="s">
        <v>5023</v>
      </c>
      <c r="J807" s="129" t="s">
        <v>5036</v>
      </c>
      <c r="K807" s="129" t="s">
        <v>5220</v>
      </c>
      <c r="L807" s="131" t="str">
        <f t="shared" si="36"/>
        <v>大西　龍武 (2)</v>
      </c>
      <c r="M807" s="131" t="str">
        <f t="shared" si="37"/>
        <v>02</v>
      </c>
      <c r="N807" s="131" t="str">
        <f t="shared" si="38"/>
        <v>Ryuma ONISHI (02)</v>
      </c>
      <c r="O807" s="217" t="s">
        <v>7659</v>
      </c>
      <c r="Y807" s="130"/>
      <c r="Z807" s="130"/>
      <c r="AA807" s="130"/>
      <c r="AB807" s="130"/>
      <c r="AC807" s="142"/>
      <c r="AD807" s="130"/>
      <c r="AE807" s="130"/>
      <c r="AF807" s="130"/>
      <c r="AG807" s="130"/>
      <c r="AH807" s="130"/>
      <c r="AI807" s="130"/>
      <c r="AJ807" s="130"/>
      <c r="AK807" s="130"/>
      <c r="AL807" s="130"/>
      <c r="AM807" s="130"/>
      <c r="AN807" s="130"/>
      <c r="AO807" s="130"/>
      <c r="AP807" s="130"/>
      <c r="AQ807" s="130"/>
      <c r="AR807" s="130"/>
      <c r="AS807" s="130"/>
      <c r="AT807" s="130"/>
      <c r="AU807" s="130"/>
      <c r="AV807" s="130"/>
      <c r="AW807" s="130"/>
      <c r="AX807" s="130"/>
      <c r="AY807" s="130"/>
    </row>
    <row r="808" spans="1:51" x14ac:dyDescent="0.15">
      <c r="A808" s="131">
        <v>826</v>
      </c>
      <c r="B808" s="129" t="s">
        <v>5228</v>
      </c>
      <c r="C808" s="129" t="s">
        <v>1043</v>
      </c>
      <c r="D808" s="129" t="s">
        <v>2714</v>
      </c>
      <c r="E808" s="129" t="s">
        <v>2715</v>
      </c>
      <c r="F808" s="129" t="s">
        <v>2716</v>
      </c>
      <c r="G808" s="131" t="s">
        <v>168</v>
      </c>
      <c r="H808" s="129" t="s">
        <v>14447</v>
      </c>
      <c r="I808" s="129" t="s">
        <v>4960</v>
      </c>
      <c r="J808" s="129" t="s">
        <v>4918</v>
      </c>
      <c r="K808" s="129" t="s">
        <v>5220</v>
      </c>
      <c r="L808" s="131" t="str">
        <f t="shared" si="36"/>
        <v>片岡　幸大 (2)</v>
      </c>
      <c r="M808" s="131" t="str">
        <f t="shared" si="37"/>
        <v>01</v>
      </c>
      <c r="N808" s="131" t="str">
        <f t="shared" si="38"/>
        <v>Kota KATAOKA (01)</v>
      </c>
      <c r="O808" s="217" t="s">
        <v>7660</v>
      </c>
      <c r="Y808" s="130"/>
      <c r="Z808" s="130"/>
      <c r="AA808" s="130"/>
      <c r="AB808" s="130"/>
      <c r="AC808" s="142"/>
      <c r="AD808" s="130"/>
      <c r="AE808" s="130"/>
      <c r="AF808" s="130"/>
      <c r="AG808" s="130"/>
      <c r="AH808" s="130"/>
      <c r="AI808" s="130"/>
      <c r="AJ808" s="130"/>
      <c r="AK808" s="130"/>
      <c r="AL808" s="130"/>
      <c r="AM808" s="130"/>
      <c r="AN808" s="130"/>
      <c r="AO808" s="130"/>
      <c r="AP808" s="130"/>
      <c r="AQ808" s="130"/>
      <c r="AR808" s="130"/>
      <c r="AS808" s="130"/>
      <c r="AT808" s="130"/>
      <c r="AU808" s="130"/>
      <c r="AV808" s="130"/>
      <c r="AW808" s="130"/>
      <c r="AX808" s="130"/>
      <c r="AY808" s="130"/>
    </row>
    <row r="809" spans="1:51" x14ac:dyDescent="0.15">
      <c r="A809" s="131">
        <v>827</v>
      </c>
      <c r="B809" s="129" t="s">
        <v>5228</v>
      </c>
      <c r="C809" s="129" t="s">
        <v>1043</v>
      </c>
      <c r="D809" s="129" t="s">
        <v>2717</v>
      </c>
      <c r="E809" s="129" t="s">
        <v>2718</v>
      </c>
      <c r="F809" s="129" t="s">
        <v>2719</v>
      </c>
      <c r="G809" s="131" t="s">
        <v>168</v>
      </c>
      <c r="H809" s="129" t="s">
        <v>14458</v>
      </c>
      <c r="I809" s="129" t="s">
        <v>11644</v>
      </c>
      <c r="J809" s="129" t="s">
        <v>12425</v>
      </c>
      <c r="K809" s="129" t="s">
        <v>5220</v>
      </c>
      <c r="L809" s="131" t="str">
        <f t="shared" si="36"/>
        <v>菊井　海稀 (2)</v>
      </c>
      <c r="M809" s="131" t="str">
        <f t="shared" si="37"/>
        <v>01</v>
      </c>
      <c r="N809" s="131" t="str">
        <f t="shared" si="38"/>
        <v>Kaiki KIKUI (01)</v>
      </c>
      <c r="O809" s="217" t="s">
        <v>7661</v>
      </c>
      <c r="Y809" s="130"/>
      <c r="Z809" s="130"/>
      <c r="AA809" s="130"/>
      <c r="AB809" s="130"/>
      <c r="AC809" s="142"/>
      <c r="AD809" s="130"/>
      <c r="AE809" s="130"/>
      <c r="AF809" s="130"/>
      <c r="AG809" s="130"/>
      <c r="AH809" s="130"/>
      <c r="AI809" s="130"/>
      <c r="AJ809" s="130"/>
      <c r="AK809" s="130"/>
      <c r="AL809" s="130"/>
      <c r="AM809" s="130"/>
      <c r="AN809" s="130"/>
      <c r="AO809" s="130"/>
      <c r="AP809" s="130"/>
      <c r="AQ809" s="130"/>
      <c r="AR809" s="130"/>
      <c r="AS809" s="130"/>
      <c r="AT809" s="130"/>
      <c r="AU809" s="130"/>
      <c r="AV809" s="130"/>
      <c r="AW809" s="130"/>
      <c r="AX809" s="130"/>
      <c r="AY809" s="130"/>
    </row>
    <row r="810" spans="1:51" x14ac:dyDescent="0.15">
      <c r="A810" s="131">
        <v>828</v>
      </c>
      <c r="B810" s="129" t="s">
        <v>5228</v>
      </c>
      <c r="C810" s="129" t="s">
        <v>1043</v>
      </c>
      <c r="D810" s="129" t="s">
        <v>2720</v>
      </c>
      <c r="E810" s="129" t="s">
        <v>2721</v>
      </c>
      <c r="F810" s="129" t="s">
        <v>2722</v>
      </c>
      <c r="G810" s="131" t="s">
        <v>168</v>
      </c>
      <c r="H810" s="129" t="s">
        <v>14454</v>
      </c>
      <c r="I810" s="129" t="s">
        <v>11645</v>
      </c>
      <c r="J810" s="129" t="s">
        <v>5177</v>
      </c>
      <c r="K810" s="129" t="s">
        <v>5220</v>
      </c>
      <c r="L810" s="131" t="str">
        <f t="shared" si="36"/>
        <v>土井　悠平 (2)</v>
      </c>
      <c r="M810" s="131" t="str">
        <f t="shared" si="37"/>
        <v>02</v>
      </c>
      <c r="N810" s="131" t="str">
        <f t="shared" si="38"/>
        <v>Yuhei DOI (02)</v>
      </c>
      <c r="O810" s="217" t="s">
        <v>7662</v>
      </c>
      <c r="Y810" s="130"/>
      <c r="Z810" s="130"/>
      <c r="AA810" s="130"/>
      <c r="AB810" s="130"/>
      <c r="AC810" s="142"/>
      <c r="AD810" s="130"/>
      <c r="AE810" s="130"/>
      <c r="AF810" s="130"/>
      <c r="AG810" s="130"/>
      <c r="AH810" s="130"/>
      <c r="AI810" s="130"/>
      <c r="AJ810" s="130"/>
      <c r="AK810" s="130"/>
      <c r="AL810" s="130"/>
      <c r="AM810" s="130"/>
      <c r="AN810" s="130"/>
      <c r="AO810" s="130"/>
      <c r="AP810" s="130"/>
      <c r="AQ810" s="130"/>
      <c r="AR810" s="130"/>
      <c r="AS810" s="130"/>
      <c r="AT810" s="130"/>
      <c r="AU810" s="130"/>
      <c r="AV810" s="130"/>
      <c r="AW810" s="130"/>
      <c r="AX810" s="130"/>
      <c r="AY810" s="130"/>
    </row>
    <row r="811" spans="1:51" x14ac:dyDescent="0.15">
      <c r="A811" s="131">
        <v>829</v>
      </c>
      <c r="B811" s="129" t="s">
        <v>5228</v>
      </c>
      <c r="C811" s="129" t="s">
        <v>1043</v>
      </c>
      <c r="D811" s="129" t="s">
        <v>2723</v>
      </c>
      <c r="E811" s="129" t="s">
        <v>2724</v>
      </c>
      <c r="F811" s="129" t="s">
        <v>2725</v>
      </c>
      <c r="G811" s="131" t="s">
        <v>168</v>
      </c>
      <c r="H811" s="129" t="s">
        <v>14458</v>
      </c>
      <c r="I811" s="129" t="s">
        <v>11491</v>
      </c>
      <c r="J811" s="129" t="s">
        <v>4959</v>
      </c>
      <c r="K811" s="129" t="s">
        <v>5220</v>
      </c>
      <c r="L811" s="131" t="str">
        <f t="shared" si="36"/>
        <v>三木　稜士 (2)</v>
      </c>
      <c r="M811" s="131" t="str">
        <f t="shared" si="37"/>
        <v>01</v>
      </c>
      <c r="N811" s="131" t="str">
        <f t="shared" si="38"/>
        <v>Ryoji MIKI (01)</v>
      </c>
      <c r="O811" s="217" t="s">
        <v>7663</v>
      </c>
      <c r="Y811" s="130"/>
      <c r="Z811" s="130"/>
      <c r="AA811" s="130"/>
      <c r="AB811" s="130"/>
      <c r="AC811" s="142"/>
      <c r="AD811" s="130"/>
      <c r="AE811" s="130"/>
      <c r="AF811" s="130"/>
      <c r="AG811" s="130"/>
      <c r="AH811" s="130"/>
      <c r="AI811" s="130"/>
      <c r="AJ811" s="130"/>
      <c r="AK811" s="130"/>
      <c r="AL811" s="130"/>
      <c r="AM811" s="130"/>
      <c r="AN811" s="130"/>
      <c r="AO811" s="130"/>
      <c r="AP811" s="130"/>
      <c r="AQ811" s="130"/>
      <c r="AR811" s="130"/>
      <c r="AS811" s="130"/>
      <c r="AT811" s="130"/>
      <c r="AU811" s="130"/>
      <c r="AV811" s="130"/>
      <c r="AW811" s="130"/>
      <c r="AX811" s="130"/>
      <c r="AY811" s="130"/>
    </row>
    <row r="812" spans="1:51" x14ac:dyDescent="0.15">
      <c r="A812" s="131">
        <v>830</v>
      </c>
      <c r="B812" s="129" t="s">
        <v>5228</v>
      </c>
      <c r="C812" s="129" t="s">
        <v>1043</v>
      </c>
      <c r="D812" s="129" t="s">
        <v>4506</v>
      </c>
      <c r="E812" s="129" t="s">
        <v>4507</v>
      </c>
      <c r="F812" s="129" t="s">
        <v>3815</v>
      </c>
      <c r="G812" s="131" t="s">
        <v>168</v>
      </c>
      <c r="H812" s="129" t="s">
        <v>14458</v>
      </c>
      <c r="I812" s="129" t="s">
        <v>5060</v>
      </c>
      <c r="J812" s="129" t="s">
        <v>4962</v>
      </c>
      <c r="K812" s="129" t="s">
        <v>5220</v>
      </c>
      <c r="L812" s="131" t="str">
        <f t="shared" si="36"/>
        <v>合田　孝輔 (2)</v>
      </c>
      <c r="M812" s="131" t="str">
        <f t="shared" si="37"/>
        <v>01</v>
      </c>
      <c r="N812" s="131" t="str">
        <f t="shared" si="38"/>
        <v>Kosuke AIDA (01)</v>
      </c>
      <c r="O812" s="217" t="s">
        <v>7664</v>
      </c>
      <c r="Y812" s="130"/>
      <c r="Z812" s="130"/>
      <c r="AA812" s="130"/>
      <c r="AB812" s="130"/>
      <c r="AC812" s="142"/>
      <c r="AD812" s="130"/>
      <c r="AE812" s="130"/>
      <c r="AF812" s="130"/>
      <c r="AG812" s="130"/>
      <c r="AH812" s="130"/>
      <c r="AI812" s="130"/>
      <c r="AJ812" s="130"/>
      <c r="AK812" s="130"/>
      <c r="AL812" s="130"/>
      <c r="AM812" s="130"/>
      <c r="AN812" s="130"/>
      <c r="AO812" s="130"/>
      <c r="AP812" s="130"/>
      <c r="AQ812" s="130"/>
      <c r="AR812" s="130"/>
      <c r="AS812" s="130"/>
      <c r="AT812" s="130"/>
      <c r="AU812" s="130"/>
      <c r="AV812" s="130"/>
      <c r="AW812" s="130"/>
      <c r="AX812" s="130"/>
      <c r="AY812" s="130"/>
    </row>
    <row r="813" spans="1:51" x14ac:dyDescent="0.15">
      <c r="A813" s="131">
        <v>831</v>
      </c>
      <c r="B813" s="129" t="s">
        <v>5228</v>
      </c>
      <c r="C813" s="129" t="s">
        <v>1043</v>
      </c>
      <c r="D813" s="129" t="s">
        <v>4508</v>
      </c>
      <c r="E813" s="129" t="s">
        <v>4509</v>
      </c>
      <c r="F813" s="129" t="s">
        <v>2594</v>
      </c>
      <c r="G813" s="131" t="s">
        <v>168</v>
      </c>
      <c r="H813" s="129" t="s">
        <v>14458</v>
      </c>
      <c r="I813" s="129" t="s">
        <v>5061</v>
      </c>
      <c r="J813" s="129" t="s">
        <v>5062</v>
      </c>
      <c r="K813" s="129" t="s">
        <v>5220</v>
      </c>
      <c r="L813" s="131" t="str">
        <f t="shared" si="36"/>
        <v>亀山　鉄真 (2)</v>
      </c>
      <c r="M813" s="131" t="str">
        <f t="shared" si="37"/>
        <v>01</v>
      </c>
      <c r="N813" s="131" t="str">
        <f t="shared" si="38"/>
        <v>Tetsuma KAMEYAMA (01)</v>
      </c>
      <c r="O813" s="217" t="s">
        <v>7665</v>
      </c>
      <c r="Y813" s="130"/>
      <c r="Z813" s="130"/>
      <c r="AA813" s="130"/>
      <c r="AB813" s="130"/>
      <c r="AC813" s="142"/>
      <c r="AD813" s="130"/>
      <c r="AE813" s="130"/>
      <c r="AF813" s="130"/>
      <c r="AG813" s="130"/>
      <c r="AH813" s="130"/>
      <c r="AI813" s="130"/>
      <c r="AJ813" s="130"/>
      <c r="AK813" s="130"/>
      <c r="AL813" s="130"/>
      <c r="AM813" s="130"/>
      <c r="AN813" s="130"/>
      <c r="AO813" s="130"/>
      <c r="AP813" s="130"/>
      <c r="AQ813" s="130"/>
      <c r="AR813" s="130"/>
      <c r="AS813" s="130"/>
      <c r="AT813" s="130"/>
      <c r="AU813" s="130"/>
      <c r="AV813" s="130"/>
      <c r="AW813" s="130"/>
      <c r="AX813" s="130"/>
      <c r="AY813" s="130"/>
    </row>
    <row r="814" spans="1:51" x14ac:dyDescent="0.15">
      <c r="A814" s="131">
        <v>832</v>
      </c>
      <c r="B814" s="129" t="s">
        <v>5228</v>
      </c>
      <c r="C814" s="129" t="s">
        <v>1043</v>
      </c>
      <c r="D814" s="129" t="s">
        <v>4510</v>
      </c>
      <c r="E814" s="129" t="s">
        <v>4511</v>
      </c>
      <c r="F814" s="129" t="s">
        <v>4505</v>
      </c>
      <c r="G814" s="131" t="s">
        <v>168</v>
      </c>
      <c r="H814" s="129" t="s">
        <v>14454</v>
      </c>
      <c r="I814" s="129" t="s">
        <v>5063</v>
      </c>
      <c r="J814" s="129" t="s">
        <v>4968</v>
      </c>
      <c r="K814" s="129" t="s">
        <v>5220</v>
      </c>
      <c r="L814" s="131" t="str">
        <f t="shared" si="36"/>
        <v>川村　優太 (2)</v>
      </c>
      <c r="M814" s="131" t="str">
        <f t="shared" si="37"/>
        <v>01</v>
      </c>
      <c r="N814" s="131" t="str">
        <f t="shared" si="38"/>
        <v>Yuta KAWAMURA (01)</v>
      </c>
      <c r="O814" s="217" t="s">
        <v>7666</v>
      </c>
      <c r="Y814" s="130"/>
      <c r="Z814" s="130"/>
      <c r="AA814" s="130"/>
      <c r="AB814" s="130"/>
      <c r="AC814" s="142"/>
      <c r="AD814" s="130"/>
      <c r="AE814" s="130"/>
      <c r="AF814" s="130"/>
      <c r="AG814" s="130"/>
      <c r="AH814" s="130"/>
      <c r="AI814" s="130"/>
      <c r="AJ814" s="130"/>
      <c r="AK814" s="130"/>
      <c r="AL814" s="130"/>
      <c r="AM814" s="130"/>
      <c r="AN814" s="130"/>
      <c r="AO814" s="130"/>
      <c r="AP814" s="130"/>
      <c r="AQ814" s="130"/>
      <c r="AR814" s="130"/>
      <c r="AS814" s="130"/>
      <c r="AT814" s="130"/>
      <c r="AU814" s="130"/>
      <c r="AV814" s="130"/>
      <c r="AW814" s="130"/>
      <c r="AX814" s="130"/>
      <c r="AY814" s="130"/>
    </row>
    <row r="815" spans="1:51" x14ac:dyDescent="0.15">
      <c r="A815" s="131">
        <v>833</v>
      </c>
      <c r="B815" s="129" t="s">
        <v>5228</v>
      </c>
      <c r="C815" s="129" t="s">
        <v>1043</v>
      </c>
      <c r="D815" s="129" t="s">
        <v>4512</v>
      </c>
      <c r="E815" s="129" t="s">
        <v>4513</v>
      </c>
      <c r="F815" s="129" t="s">
        <v>2394</v>
      </c>
      <c r="G815" s="131" t="s">
        <v>168</v>
      </c>
      <c r="H815" s="129" t="s">
        <v>14454</v>
      </c>
      <c r="I815" s="129" t="s">
        <v>4849</v>
      </c>
      <c r="J815" s="129" t="s">
        <v>4881</v>
      </c>
      <c r="K815" s="129" t="s">
        <v>5220</v>
      </c>
      <c r="L815" s="131" t="str">
        <f t="shared" si="36"/>
        <v>木村　海 (2)</v>
      </c>
      <c r="M815" s="131" t="str">
        <f t="shared" si="37"/>
        <v>02</v>
      </c>
      <c r="N815" s="131" t="str">
        <f t="shared" si="38"/>
        <v>Kai KIMURA (02)</v>
      </c>
      <c r="O815" s="217" t="s">
        <v>7667</v>
      </c>
      <c r="Y815" s="130"/>
      <c r="Z815" s="130"/>
      <c r="AA815" s="130"/>
      <c r="AB815" s="130"/>
      <c r="AC815" s="142"/>
      <c r="AD815" s="130"/>
      <c r="AE815" s="130"/>
      <c r="AF815" s="130"/>
      <c r="AG815" s="130"/>
      <c r="AH815" s="130"/>
      <c r="AI815" s="130"/>
      <c r="AJ815" s="130"/>
      <c r="AK815" s="130"/>
      <c r="AL815" s="130"/>
      <c r="AM815" s="130"/>
      <c r="AN815" s="130"/>
      <c r="AO815" s="130"/>
      <c r="AP815" s="130"/>
      <c r="AQ815" s="130"/>
      <c r="AR815" s="130"/>
      <c r="AS815" s="130"/>
      <c r="AT815" s="130"/>
      <c r="AU815" s="130"/>
      <c r="AV815" s="130"/>
      <c r="AW815" s="130"/>
      <c r="AX815" s="130"/>
      <c r="AY815" s="130"/>
    </row>
    <row r="816" spans="1:51" x14ac:dyDescent="0.15">
      <c r="A816" s="131">
        <v>834</v>
      </c>
      <c r="B816" s="129" t="s">
        <v>5228</v>
      </c>
      <c r="C816" s="129" t="s">
        <v>1043</v>
      </c>
      <c r="D816" s="129" t="s">
        <v>4514</v>
      </c>
      <c r="E816" s="129" t="s">
        <v>4515</v>
      </c>
      <c r="F816" s="129" t="s">
        <v>4516</v>
      </c>
      <c r="G816" s="131" t="s">
        <v>168</v>
      </c>
      <c r="H816" s="129" t="s">
        <v>11319</v>
      </c>
      <c r="I816" s="129" t="s">
        <v>4989</v>
      </c>
      <c r="J816" s="129" t="s">
        <v>5064</v>
      </c>
      <c r="K816" s="129" t="s">
        <v>5220</v>
      </c>
      <c r="L816" s="131" t="str">
        <f t="shared" si="36"/>
        <v>坂本　俊介 (2)</v>
      </c>
      <c r="M816" s="131" t="str">
        <f t="shared" si="37"/>
        <v>02</v>
      </c>
      <c r="N816" s="131" t="str">
        <f t="shared" si="38"/>
        <v>Shunsuke SAKAMOTO (02)</v>
      </c>
      <c r="O816" s="217" t="s">
        <v>7668</v>
      </c>
      <c r="Y816" s="130"/>
      <c r="Z816" s="130"/>
      <c r="AA816" s="130"/>
      <c r="AB816" s="130"/>
      <c r="AC816" s="142"/>
      <c r="AD816" s="130"/>
      <c r="AE816" s="130"/>
      <c r="AF816" s="130"/>
      <c r="AG816" s="130"/>
      <c r="AH816" s="130"/>
      <c r="AI816" s="130"/>
      <c r="AJ816" s="130"/>
      <c r="AK816" s="130"/>
      <c r="AL816" s="130"/>
      <c r="AM816" s="130"/>
      <c r="AN816" s="130"/>
      <c r="AO816" s="130"/>
      <c r="AP816" s="130"/>
      <c r="AQ816" s="130"/>
      <c r="AR816" s="130"/>
      <c r="AS816" s="130"/>
      <c r="AT816" s="130"/>
      <c r="AU816" s="130"/>
      <c r="AV816" s="130"/>
      <c r="AW816" s="130"/>
      <c r="AX816" s="130"/>
      <c r="AY816" s="130"/>
    </row>
    <row r="817" spans="1:51" x14ac:dyDescent="0.15">
      <c r="A817" s="131">
        <v>835</v>
      </c>
      <c r="B817" s="129" t="s">
        <v>5228</v>
      </c>
      <c r="C817" s="129" t="s">
        <v>1043</v>
      </c>
      <c r="D817" s="129" t="s">
        <v>4517</v>
      </c>
      <c r="E817" s="129" t="s">
        <v>4518</v>
      </c>
      <c r="F817" s="129" t="s">
        <v>4366</v>
      </c>
      <c r="G817" s="131" t="s">
        <v>168</v>
      </c>
      <c r="H817" s="129" t="s">
        <v>14458</v>
      </c>
      <c r="I817" s="129" t="s">
        <v>5065</v>
      </c>
      <c r="J817" s="129" t="s">
        <v>5066</v>
      </c>
      <c r="K817" s="129" t="s">
        <v>5220</v>
      </c>
      <c r="L817" s="131" t="str">
        <f t="shared" si="36"/>
        <v>塩田　響 (2)</v>
      </c>
      <c r="M817" s="131" t="str">
        <f t="shared" si="37"/>
        <v>01</v>
      </c>
      <c r="N817" s="131" t="str">
        <f t="shared" si="38"/>
        <v>Hibiki SHIOTA (01)</v>
      </c>
      <c r="O817" s="217" t="s">
        <v>7669</v>
      </c>
      <c r="Y817" s="130"/>
      <c r="Z817" s="130"/>
      <c r="AA817" s="130"/>
      <c r="AB817" s="130"/>
      <c r="AC817" s="142"/>
      <c r="AD817" s="130"/>
      <c r="AE817" s="130"/>
      <c r="AF817" s="130"/>
      <c r="AG817" s="130"/>
      <c r="AH817" s="130"/>
      <c r="AI817" s="130"/>
      <c r="AJ817" s="130"/>
      <c r="AK817" s="130"/>
      <c r="AL817" s="130"/>
      <c r="AM817" s="130"/>
      <c r="AN817" s="130"/>
      <c r="AO817" s="130"/>
      <c r="AP817" s="130"/>
      <c r="AQ817" s="130"/>
      <c r="AR817" s="130"/>
      <c r="AS817" s="130"/>
      <c r="AT817" s="130"/>
      <c r="AU817" s="130"/>
      <c r="AV817" s="130"/>
      <c r="AW817" s="130"/>
      <c r="AX817" s="130"/>
      <c r="AY817" s="130"/>
    </row>
    <row r="818" spans="1:51" x14ac:dyDescent="0.15">
      <c r="A818" s="131">
        <v>836</v>
      </c>
      <c r="B818" s="129" t="s">
        <v>5228</v>
      </c>
      <c r="C818" s="129" t="s">
        <v>1043</v>
      </c>
      <c r="D818" s="129" t="s">
        <v>768</v>
      </c>
      <c r="E818" s="129" t="s">
        <v>769</v>
      </c>
      <c r="F818" s="129" t="s">
        <v>4460</v>
      </c>
      <c r="G818" s="131" t="s">
        <v>168</v>
      </c>
      <c r="H818" s="129" t="s">
        <v>11319</v>
      </c>
      <c r="I818" s="129" t="s">
        <v>4858</v>
      </c>
      <c r="J818" s="129" t="s">
        <v>4870</v>
      </c>
      <c r="K818" s="129" t="s">
        <v>5220</v>
      </c>
      <c r="L818" s="131" t="str">
        <f t="shared" si="36"/>
        <v>清水　雄大 (2)</v>
      </c>
      <c r="M818" s="131" t="str">
        <f t="shared" si="37"/>
        <v>01</v>
      </c>
      <c r="N818" s="131" t="str">
        <f t="shared" si="38"/>
        <v>Yudai SHIMIZU (01)</v>
      </c>
      <c r="O818" s="217" t="s">
        <v>7670</v>
      </c>
      <c r="Y818" s="130"/>
      <c r="Z818" s="130"/>
      <c r="AA818" s="130"/>
      <c r="AB818" s="130"/>
      <c r="AC818" s="142"/>
      <c r="AD818" s="130"/>
      <c r="AE818" s="130"/>
      <c r="AF818" s="130"/>
      <c r="AG818" s="130"/>
      <c r="AH818" s="130"/>
      <c r="AI818" s="130"/>
      <c r="AJ818" s="130"/>
      <c r="AK818" s="130"/>
      <c r="AL818" s="130"/>
      <c r="AM818" s="130"/>
      <c r="AN818" s="130"/>
      <c r="AO818" s="130"/>
      <c r="AP818" s="130"/>
      <c r="AQ818" s="130"/>
      <c r="AR818" s="130"/>
      <c r="AS818" s="130"/>
      <c r="AT818" s="130"/>
      <c r="AU818" s="130"/>
      <c r="AV818" s="130"/>
      <c r="AW818" s="130"/>
      <c r="AX818" s="130"/>
      <c r="AY818" s="130"/>
    </row>
    <row r="819" spans="1:51" x14ac:dyDescent="0.15">
      <c r="A819" s="131">
        <v>837</v>
      </c>
      <c r="B819" s="129" t="s">
        <v>5228</v>
      </c>
      <c r="C819" s="129" t="s">
        <v>1043</v>
      </c>
      <c r="D819" s="129" t="s">
        <v>9714</v>
      </c>
      <c r="E819" s="129" t="s">
        <v>4519</v>
      </c>
      <c r="F819" s="129" t="s">
        <v>11058</v>
      </c>
      <c r="G819" s="131" t="s">
        <v>168</v>
      </c>
      <c r="H819" s="129" t="s">
        <v>11319</v>
      </c>
      <c r="I819" s="129" t="s">
        <v>4874</v>
      </c>
      <c r="J819" s="129" t="s">
        <v>4953</v>
      </c>
      <c r="K819" s="129" t="s">
        <v>5220</v>
      </c>
      <c r="L819" s="131" t="str">
        <f t="shared" si="36"/>
        <v>富田　和宏 (2)</v>
      </c>
      <c r="M819" s="131" t="str">
        <f t="shared" si="37"/>
        <v>01</v>
      </c>
      <c r="N819" s="131" t="str">
        <f t="shared" si="38"/>
        <v>Kazuhiro TOMITA (01)</v>
      </c>
      <c r="O819" s="217" t="s">
        <v>7671</v>
      </c>
      <c r="Y819" s="130"/>
      <c r="Z819" s="130"/>
      <c r="AA819" s="130"/>
      <c r="AB819" s="130"/>
      <c r="AC819" s="142"/>
      <c r="AD819" s="130"/>
      <c r="AE819" s="130"/>
      <c r="AF819" s="130"/>
      <c r="AG819" s="130"/>
      <c r="AH819" s="130"/>
      <c r="AI819" s="130"/>
      <c r="AJ819" s="130"/>
      <c r="AK819" s="130"/>
      <c r="AL819" s="130"/>
      <c r="AM819" s="130"/>
      <c r="AN819" s="130"/>
      <c r="AO819" s="130"/>
      <c r="AP819" s="130"/>
      <c r="AQ819" s="130"/>
      <c r="AR819" s="130"/>
      <c r="AS819" s="130"/>
      <c r="AT819" s="130"/>
      <c r="AU819" s="130"/>
      <c r="AV819" s="130"/>
      <c r="AW819" s="130"/>
      <c r="AX819" s="130"/>
      <c r="AY819" s="130"/>
    </row>
    <row r="820" spans="1:51" x14ac:dyDescent="0.15">
      <c r="A820" s="131">
        <v>838</v>
      </c>
      <c r="B820" s="129" t="s">
        <v>5228</v>
      </c>
      <c r="C820" s="129" t="s">
        <v>1043</v>
      </c>
      <c r="D820" s="129" t="s">
        <v>4520</v>
      </c>
      <c r="E820" s="129" t="s">
        <v>4521</v>
      </c>
      <c r="F820" s="129" t="s">
        <v>2231</v>
      </c>
      <c r="G820" s="131" t="s">
        <v>168</v>
      </c>
      <c r="H820" s="129" t="s">
        <v>14458</v>
      </c>
      <c r="I820" s="129" t="s">
        <v>4876</v>
      </c>
      <c r="J820" s="129" t="s">
        <v>4965</v>
      </c>
      <c r="K820" s="129" t="s">
        <v>5220</v>
      </c>
      <c r="L820" s="131" t="str">
        <f t="shared" si="36"/>
        <v>中村　遼太郎 (2)</v>
      </c>
      <c r="M820" s="131" t="str">
        <f t="shared" si="37"/>
        <v>01</v>
      </c>
      <c r="N820" s="131" t="str">
        <f t="shared" si="38"/>
        <v>Ryotaro NAKAMURA (01)</v>
      </c>
      <c r="O820" s="217" t="s">
        <v>7672</v>
      </c>
      <c r="Y820" s="130"/>
      <c r="Z820" s="130"/>
      <c r="AA820" s="130"/>
      <c r="AB820" s="130"/>
      <c r="AC820" s="142"/>
      <c r="AD820" s="130"/>
      <c r="AE820" s="130"/>
      <c r="AF820" s="130"/>
      <c r="AG820" s="130"/>
      <c r="AH820" s="130"/>
      <c r="AI820" s="130"/>
      <c r="AJ820" s="130"/>
      <c r="AK820" s="130"/>
      <c r="AL820" s="130"/>
      <c r="AM820" s="130"/>
      <c r="AN820" s="130"/>
      <c r="AO820" s="130"/>
      <c r="AP820" s="130"/>
      <c r="AQ820" s="130"/>
      <c r="AR820" s="130"/>
      <c r="AS820" s="130"/>
      <c r="AT820" s="130"/>
      <c r="AU820" s="130"/>
      <c r="AV820" s="130"/>
      <c r="AW820" s="130"/>
      <c r="AX820" s="130"/>
      <c r="AY820" s="130"/>
    </row>
    <row r="821" spans="1:51" x14ac:dyDescent="0.15">
      <c r="A821" s="131">
        <v>839</v>
      </c>
      <c r="B821" s="129" t="s">
        <v>5228</v>
      </c>
      <c r="C821" s="129" t="s">
        <v>1043</v>
      </c>
      <c r="D821" s="129" t="s">
        <v>4522</v>
      </c>
      <c r="E821" s="129" t="s">
        <v>4523</v>
      </c>
      <c r="F821" s="129" t="s">
        <v>4524</v>
      </c>
      <c r="G821" s="131" t="s">
        <v>168</v>
      </c>
      <c r="H821" s="129" t="s">
        <v>14454</v>
      </c>
      <c r="I821" s="129" t="s">
        <v>4876</v>
      </c>
      <c r="J821" s="129" t="s">
        <v>4831</v>
      </c>
      <c r="K821" s="129" t="s">
        <v>5220</v>
      </c>
      <c r="L821" s="131" t="str">
        <f t="shared" si="36"/>
        <v>中村　蓮音 (2)</v>
      </c>
      <c r="M821" s="131" t="str">
        <f t="shared" si="37"/>
        <v>02</v>
      </c>
      <c r="N821" s="131" t="str">
        <f t="shared" si="38"/>
        <v>Ren NAKAMURA (02)</v>
      </c>
      <c r="O821" s="217" t="s">
        <v>7673</v>
      </c>
      <c r="Y821" s="130"/>
      <c r="Z821" s="130"/>
      <c r="AA821" s="130"/>
      <c r="AB821" s="130"/>
      <c r="AC821" s="142"/>
      <c r="AD821" s="130"/>
      <c r="AE821" s="130"/>
      <c r="AF821" s="130"/>
      <c r="AG821" s="130"/>
      <c r="AH821" s="130"/>
      <c r="AI821" s="130"/>
      <c r="AJ821" s="130"/>
      <c r="AK821" s="130"/>
      <c r="AL821" s="130"/>
      <c r="AM821" s="130"/>
      <c r="AN821" s="130"/>
      <c r="AO821" s="130"/>
      <c r="AP821" s="130"/>
      <c r="AQ821" s="130"/>
      <c r="AR821" s="130"/>
      <c r="AS821" s="130"/>
      <c r="AT821" s="130"/>
      <c r="AU821" s="130"/>
      <c r="AV821" s="130"/>
      <c r="AW821" s="130"/>
      <c r="AX821" s="130"/>
      <c r="AY821" s="130"/>
    </row>
    <row r="822" spans="1:51" x14ac:dyDescent="0.15">
      <c r="A822" s="131">
        <v>840</v>
      </c>
      <c r="B822" s="129" t="s">
        <v>5228</v>
      </c>
      <c r="C822" s="129" t="s">
        <v>1043</v>
      </c>
      <c r="D822" s="129" t="s">
        <v>4525</v>
      </c>
      <c r="E822" s="129" t="s">
        <v>4526</v>
      </c>
      <c r="F822" s="129" t="s">
        <v>4527</v>
      </c>
      <c r="G822" s="131" t="s">
        <v>168</v>
      </c>
      <c r="H822" s="129" t="s">
        <v>14458</v>
      </c>
      <c r="I822" s="129" t="s">
        <v>5067</v>
      </c>
      <c r="J822" s="129" t="s">
        <v>12426</v>
      </c>
      <c r="K822" s="129" t="s">
        <v>5220</v>
      </c>
      <c r="L822" s="131" t="str">
        <f t="shared" si="36"/>
        <v>林　栄真 (2)</v>
      </c>
      <c r="M822" s="131" t="str">
        <f t="shared" si="37"/>
        <v>01</v>
      </c>
      <c r="N822" s="131" t="str">
        <f t="shared" si="38"/>
        <v>Eishin HAYASHI (01)</v>
      </c>
      <c r="O822" s="217" t="s">
        <v>7674</v>
      </c>
      <c r="Y822" s="130"/>
      <c r="Z822" s="130"/>
      <c r="AA822" s="130"/>
      <c r="AB822" s="130"/>
      <c r="AC822" s="142"/>
      <c r="AD822" s="130"/>
      <c r="AE822" s="130"/>
      <c r="AF822" s="130"/>
      <c r="AG822" s="130"/>
      <c r="AH822" s="130"/>
      <c r="AI822" s="130"/>
      <c r="AJ822" s="130"/>
      <c r="AK822" s="130"/>
      <c r="AL822" s="130"/>
      <c r="AM822" s="130"/>
      <c r="AN822" s="130"/>
      <c r="AO822" s="130"/>
      <c r="AP822" s="130"/>
      <c r="AQ822" s="130"/>
      <c r="AR822" s="130"/>
      <c r="AS822" s="130"/>
      <c r="AT822" s="130"/>
      <c r="AU822" s="130"/>
      <c r="AV822" s="130"/>
      <c r="AW822" s="130"/>
      <c r="AX822" s="130"/>
      <c r="AY822" s="130"/>
    </row>
    <row r="823" spans="1:51" x14ac:dyDescent="0.15">
      <c r="A823" s="131">
        <v>841</v>
      </c>
      <c r="B823" s="129" t="s">
        <v>5228</v>
      </c>
      <c r="C823" s="129" t="s">
        <v>1043</v>
      </c>
      <c r="D823" s="129" t="s">
        <v>4528</v>
      </c>
      <c r="E823" s="129" t="s">
        <v>4529</v>
      </c>
      <c r="F823" s="129" t="s">
        <v>4530</v>
      </c>
      <c r="G823" s="131" t="s">
        <v>168</v>
      </c>
      <c r="H823" s="129" t="s">
        <v>14458</v>
      </c>
      <c r="I823" s="129" t="s">
        <v>5055</v>
      </c>
      <c r="J823" s="129" t="s">
        <v>4962</v>
      </c>
      <c r="K823" s="129" t="s">
        <v>5220</v>
      </c>
      <c r="L823" s="131" t="str">
        <f t="shared" si="36"/>
        <v>宮川　公輔 (2)</v>
      </c>
      <c r="M823" s="131" t="str">
        <f t="shared" si="37"/>
        <v>01</v>
      </c>
      <c r="N823" s="131" t="str">
        <f t="shared" si="38"/>
        <v>Kosuke MIYAGAWA (01)</v>
      </c>
      <c r="O823" s="217" t="s">
        <v>7675</v>
      </c>
      <c r="Y823" s="130"/>
      <c r="Z823" s="130"/>
      <c r="AA823" s="130"/>
      <c r="AB823" s="130"/>
      <c r="AC823" s="142"/>
      <c r="AD823" s="130"/>
      <c r="AE823" s="130"/>
      <c r="AF823" s="130"/>
      <c r="AG823" s="130"/>
      <c r="AH823" s="130"/>
      <c r="AI823" s="130"/>
      <c r="AJ823" s="130"/>
      <c r="AK823" s="130"/>
      <c r="AL823" s="130"/>
      <c r="AM823" s="130"/>
      <c r="AN823" s="130"/>
      <c r="AO823" s="130"/>
      <c r="AP823" s="130"/>
      <c r="AQ823" s="130"/>
      <c r="AR823" s="130"/>
      <c r="AS823" s="130"/>
      <c r="AT823" s="130"/>
      <c r="AU823" s="130"/>
      <c r="AV823" s="130"/>
      <c r="AW823" s="130"/>
      <c r="AX823" s="130"/>
      <c r="AY823" s="130"/>
    </row>
    <row r="824" spans="1:51" x14ac:dyDescent="0.15">
      <c r="A824" s="131">
        <v>842</v>
      </c>
      <c r="B824" s="129" t="s">
        <v>5228</v>
      </c>
      <c r="C824" s="129" t="s">
        <v>1043</v>
      </c>
      <c r="D824" s="129" t="s">
        <v>9187</v>
      </c>
      <c r="E824" s="129" t="s">
        <v>9212</v>
      </c>
      <c r="F824" s="129" t="s">
        <v>3430</v>
      </c>
      <c r="G824" s="131" t="s">
        <v>168</v>
      </c>
      <c r="H824" s="129" t="s">
        <v>14458</v>
      </c>
      <c r="I824" s="129" t="s">
        <v>4972</v>
      </c>
      <c r="J824" s="129" t="s">
        <v>9238</v>
      </c>
      <c r="K824" s="129" t="s">
        <v>5220</v>
      </c>
      <c r="L824" s="131" t="str">
        <f t="shared" si="36"/>
        <v>鈴木　堅考 (2)</v>
      </c>
      <c r="M824" s="131" t="str">
        <f t="shared" si="37"/>
        <v>01</v>
      </c>
      <c r="N824" s="131" t="str">
        <f t="shared" si="38"/>
        <v>Takanori SUZUKI (01)</v>
      </c>
      <c r="O824" s="217" t="s">
        <v>7676</v>
      </c>
      <c r="Y824" s="130"/>
      <c r="Z824" s="130"/>
      <c r="AA824" s="130"/>
      <c r="AB824" s="130"/>
      <c r="AC824" s="142"/>
      <c r="AD824" s="130"/>
      <c r="AE824" s="130"/>
      <c r="AF824" s="130"/>
      <c r="AG824" s="130"/>
      <c r="AH824" s="130"/>
      <c r="AI824" s="130"/>
      <c r="AJ824" s="130"/>
      <c r="AK824" s="130"/>
      <c r="AL824" s="130"/>
      <c r="AM824" s="130"/>
      <c r="AN824" s="130"/>
      <c r="AO824" s="130"/>
      <c r="AP824" s="130"/>
      <c r="AQ824" s="130"/>
      <c r="AR824" s="130"/>
      <c r="AS824" s="130"/>
      <c r="AT824" s="130"/>
      <c r="AU824" s="130"/>
      <c r="AV824" s="130"/>
      <c r="AW824" s="130"/>
      <c r="AX824" s="130"/>
      <c r="AY824" s="130"/>
    </row>
    <row r="825" spans="1:51" x14ac:dyDescent="0.15">
      <c r="A825" s="131">
        <v>843</v>
      </c>
      <c r="B825" s="129" t="s">
        <v>5228</v>
      </c>
      <c r="C825" s="129" t="s">
        <v>1043</v>
      </c>
      <c r="D825" s="129" t="s">
        <v>3867</v>
      </c>
      <c r="E825" s="129" t="s">
        <v>3868</v>
      </c>
      <c r="F825" s="129" t="s">
        <v>2096</v>
      </c>
      <c r="G825" s="131" t="s">
        <v>168</v>
      </c>
      <c r="H825" s="129" t="s">
        <v>14454</v>
      </c>
      <c r="I825" s="129" t="s">
        <v>6756</v>
      </c>
      <c r="J825" s="129" t="s">
        <v>12291</v>
      </c>
      <c r="K825" s="129" t="s">
        <v>5220</v>
      </c>
      <c r="L825" s="131" t="str">
        <f t="shared" si="36"/>
        <v>山根　大輝 (2)</v>
      </c>
      <c r="M825" s="131" t="str">
        <f t="shared" si="37"/>
        <v>01</v>
      </c>
      <c r="N825" s="131" t="str">
        <f t="shared" si="38"/>
        <v>Daiki YAMANE (01)</v>
      </c>
      <c r="O825" s="217" t="s">
        <v>7677</v>
      </c>
      <c r="Y825" s="130"/>
      <c r="Z825" s="130"/>
      <c r="AA825" s="130"/>
      <c r="AB825" s="130"/>
      <c r="AC825" s="142"/>
      <c r="AD825" s="130"/>
      <c r="AE825" s="130"/>
      <c r="AF825" s="130"/>
      <c r="AG825" s="130"/>
      <c r="AH825" s="130"/>
      <c r="AI825" s="130"/>
      <c r="AJ825" s="130"/>
      <c r="AK825" s="130"/>
      <c r="AL825" s="130"/>
      <c r="AM825" s="130"/>
      <c r="AN825" s="130"/>
      <c r="AO825" s="130"/>
      <c r="AP825" s="130"/>
      <c r="AQ825" s="130"/>
      <c r="AR825" s="130"/>
      <c r="AS825" s="130"/>
      <c r="AT825" s="130"/>
      <c r="AU825" s="130"/>
      <c r="AV825" s="130"/>
      <c r="AW825" s="130"/>
      <c r="AX825" s="130"/>
      <c r="AY825" s="130"/>
    </row>
    <row r="826" spans="1:51" x14ac:dyDescent="0.15">
      <c r="A826" s="131">
        <v>844</v>
      </c>
      <c r="B826" s="129" t="s">
        <v>5228</v>
      </c>
      <c r="C826" s="129" t="s">
        <v>1043</v>
      </c>
      <c r="D826" s="129" t="s">
        <v>9715</v>
      </c>
      <c r="E826" s="129" t="s">
        <v>10415</v>
      </c>
      <c r="F826" s="129" t="s">
        <v>11059</v>
      </c>
      <c r="G826" s="131" t="s">
        <v>173</v>
      </c>
      <c r="H826" s="129" t="s">
        <v>14454</v>
      </c>
      <c r="I826" s="129" t="s">
        <v>9440</v>
      </c>
      <c r="J826" s="129" t="s">
        <v>4980</v>
      </c>
      <c r="K826" s="129" t="s">
        <v>5220</v>
      </c>
      <c r="L826" s="131" t="str">
        <f t="shared" si="36"/>
        <v>平野　達也 (1)</v>
      </c>
      <c r="M826" s="131" t="str">
        <f t="shared" si="37"/>
        <v>02</v>
      </c>
      <c r="N826" s="131" t="str">
        <f t="shared" si="38"/>
        <v>Tatsuya HIRANO (02)</v>
      </c>
      <c r="O826" s="217" t="s">
        <v>7678</v>
      </c>
      <c r="Y826" s="130"/>
      <c r="Z826" s="130"/>
      <c r="AA826" s="130"/>
      <c r="AB826" s="130"/>
      <c r="AC826" s="142"/>
      <c r="AD826" s="130"/>
      <c r="AE826" s="130"/>
      <c r="AF826" s="130"/>
      <c r="AG826" s="130"/>
      <c r="AH826" s="130"/>
      <c r="AI826" s="130"/>
      <c r="AJ826" s="130"/>
      <c r="AK826" s="130"/>
      <c r="AL826" s="130"/>
      <c r="AM826" s="130"/>
      <c r="AN826" s="130"/>
      <c r="AO826" s="130"/>
      <c r="AP826" s="130"/>
      <c r="AQ826" s="130"/>
      <c r="AR826" s="130"/>
      <c r="AS826" s="130"/>
      <c r="AT826" s="130"/>
      <c r="AU826" s="130"/>
      <c r="AV826" s="130"/>
      <c r="AW826" s="130"/>
      <c r="AX826" s="130"/>
      <c r="AY826" s="130"/>
    </row>
    <row r="827" spans="1:51" x14ac:dyDescent="0.15">
      <c r="A827" s="131">
        <v>845</v>
      </c>
      <c r="B827" s="129" t="s">
        <v>5228</v>
      </c>
      <c r="C827" s="129" t="s">
        <v>1043</v>
      </c>
      <c r="D827" s="129" t="s">
        <v>9716</v>
      </c>
      <c r="E827" s="129" t="s">
        <v>10416</v>
      </c>
      <c r="F827" s="129" t="s">
        <v>11060</v>
      </c>
      <c r="G827" s="131" t="s">
        <v>173</v>
      </c>
      <c r="H827" s="129" t="s">
        <v>11319</v>
      </c>
      <c r="I827" s="129" t="s">
        <v>11646</v>
      </c>
      <c r="J827" s="129" t="s">
        <v>5004</v>
      </c>
      <c r="K827" s="129" t="s">
        <v>5220</v>
      </c>
      <c r="L827" s="131" t="str">
        <f t="shared" si="36"/>
        <v>茶圓　裕希 (1)</v>
      </c>
      <c r="M827" s="131" t="str">
        <f t="shared" si="37"/>
        <v>02</v>
      </c>
      <c r="N827" s="131" t="str">
        <f t="shared" si="38"/>
        <v>Hiroki CHAEN (02)</v>
      </c>
      <c r="O827" s="217" t="s">
        <v>7679</v>
      </c>
      <c r="Y827" s="130"/>
      <c r="Z827" s="130"/>
      <c r="AA827" s="130"/>
      <c r="AB827" s="130"/>
      <c r="AC827" s="142"/>
      <c r="AD827" s="130"/>
      <c r="AE827" s="130"/>
      <c r="AF827" s="130"/>
      <c r="AG827" s="130"/>
      <c r="AH827" s="130"/>
      <c r="AI827" s="130"/>
      <c r="AJ827" s="130"/>
      <c r="AK827" s="130"/>
      <c r="AL827" s="130"/>
      <c r="AM827" s="130"/>
      <c r="AN827" s="130"/>
      <c r="AO827" s="130"/>
      <c r="AP827" s="130"/>
      <c r="AQ827" s="130"/>
      <c r="AR827" s="130"/>
      <c r="AS827" s="130"/>
      <c r="AT827" s="130"/>
      <c r="AU827" s="130"/>
      <c r="AV827" s="130"/>
      <c r="AW827" s="130"/>
      <c r="AX827" s="130"/>
      <c r="AY827" s="130"/>
    </row>
    <row r="828" spans="1:51" x14ac:dyDescent="0.15">
      <c r="A828" s="131">
        <v>846</v>
      </c>
      <c r="B828" s="129" t="s">
        <v>5228</v>
      </c>
      <c r="C828" s="129" t="s">
        <v>1043</v>
      </c>
      <c r="D828" s="129" t="s">
        <v>9717</v>
      </c>
      <c r="E828" s="129" t="s">
        <v>10417</v>
      </c>
      <c r="F828" s="129" t="s">
        <v>11061</v>
      </c>
      <c r="G828" s="131" t="s">
        <v>173</v>
      </c>
      <c r="H828" s="129" t="s">
        <v>14447</v>
      </c>
      <c r="I828" s="129" t="s">
        <v>11647</v>
      </c>
      <c r="J828" s="129" t="s">
        <v>4868</v>
      </c>
      <c r="K828" s="129" t="s">
        <v>5220</v>
      </c>
      <c r="L828" s="131" t="str">
        <f t="shared" si="36"/>
        <v>競　友哉 (1)</v>
      </c>
      <c r="M828" s="131" t="str">
        <f t="shared" si="37"/>
        <v>02</v>
      </c>
      <c r="N828" s="131" t="str">
        <f t="shared" si="38"/>
        <v>Tomoya KISOI (02)</v>
      </c>
      <c r="O828" s="217" t="s">
        <v>7680</v>
      </c>
      <c r="Y828" s="130"/>
      <c r="Z828" s="130"/>
      <c r="AA828" s="130"/>
      <c r="AB828" s="130"/>
      <c r="AC828" s="142"/>
      <c r="AD828" s="130"/>
      <c r="AE828" s="130"/>
      <c r="AF828" s="130"/>
      <c r="AG828" s="130"/>
      <c r="AH828" s="130"/>
      <c r="AI828" s="130"/>
      <c r="AJ828" s="130"/>
      <c r="AK828" s="130"/>
      <c r="AL828" s="130"/>
      <c r="AM828" s="130"/>
      <c r="AN828" s="130"/>
      <c r="AO828" s="130"/>
      <c r="AP828" s="130"/>
      <c r="AQ828" s="130"/>
      <c r="AR828" s="130"/>
      <c r="AS828" s="130"/>
      <c r="AT828" s="130"/>
      <c r="AU828" s="130"/>
      <c r="AV828" s="130"/>
      <c r="AW828" s="130"/>
      <c r="AX828" s="130"/>
      <c r="AY828" s="130"/>
    </row>
    <row r="829" spans="1:51" x14ac:dyDescent="0.15">
      <c r="A829" s="131">
        <v>847</v>
      </c>
      <c r="B829" s="129" t="s">
        <v>5228</v>
      </c>
      <c r="C829" s="129" t="s">
        <v>1043</v>
      </c>
      <c r="D829" s="129" t="s">
        <v>9718</v>
      </c>
      <c r="E829" s="129" t="s">
        <v>10418</v>
      </c>
      <c r="F829" s="129" t="s">
        <v>11062</v>
      </c>
      <c r="G829" s="131" t="s">
        <v>173</v>
      </c>
      <c r="H829" s="129" t="s">
        <v>14447</v>
      </c>
      <c r="I829" s="129" t="s">
        <v>11648</v>
      </c>
      <c r="J829" s="129" t="s">
        <v>5137</v>
      </c>
      <c r="K829" s="129" t="s">
        <v>5220</v>
      </c>
      <c r="L829" s="131" t="str">
        <f t="shared" si="36"/>
        <v>小宮路　大翔 (1)</v>
      </c>
      <c r="M829" s="131" t="str">
        <f t="shared" si="37"/>
        <v>02</v>
      </c>
      <c r="N829" s="131" t="str">
        <f t="shared" si="38"/>
        <v>Tsubasa KOMIYAJI (02)</v>
      </c>
      <c r="O829" s="217" t="s">
        <v>7681</v>
      </c>
      <c r="Y829" s="130"/>
      <c r="Z829" s="130"/>
      <c r="AA829" s="130"/>
      <c r="AB829" s="130"/>
      <c r="AC829" s="142"/>
      <c r="AD829" s="130"/>
      <c r="AE829" s="130"/>
      <c r="AF829" s="130"/>
      <c r="AG829" s="130"/>
      <c r="AH829" s="130"/>
      <c r="AI829" s="130"/>
      <c r="AJ829" s="130"/>
      <c r="AK829" s="130"/>
      <c r="AL829" s="130"/>
      <c r="AM829" s="130"/>
      <c r="AN829" s="130"/>
      <c r="AO829" s="130"/>
      <c r="AP829" s="130"/>
      <c r="AQ829" s="130"/>
      <c r="AR829" s="130"/>
      <c r="AS829" s="130"/>
      <c r="AT829" s="130"/>
      <c r="AU829" s="130"/>
      <c r="AV829" s="130"/>
      <c r="AW829" s="130"/>
      <c r="AX829" s="130"/>
      <c r="AY829" s="130"/>
    </row>
    <row r="830" spans="1:51" x14ac:dyDescent="0.15">
      <c r="A830" s="131">
        <v>848</v>
      </c>
      <c r="B830" s="129" t="s">
        <v>5228</v>
      </c>
      <c r="C830" s="129" t="s">
        <v>1043</v>
      </c>
      <c r="D830" s="129" t="s">
        <v>9719</v>
      </c>
      <c r="E830" s="129" t="s">
        <v>10419</v>
      </c>
      <c r="F830" s="129" t="s">
        <v>11063</v>
      </c>
      <c r="G830" s="131" t="s">
        <v>173</v>
      </c>
      <c r="H830" s="129" t="s">
        <v>14458</v>
      </c>
      <c r="I830" s="129" t="s">
        <v>11649</v>
      </c>
      <c r="J830" s="129" t="s">
        <v>4831</v>
      </c>
      <c r="K830" s="129" t="s">
        <v>5220</v>
      </c>
      <c r="L830" s="131" t="str">
        <f t="shared" si="36"/>
        <v>今泉　蓮 (1)</v>
      </c>
      <c r="M830" s="131" t="str">
        <f t="shared" si="37"/>
        <v>02</v>
      </c>
      <c r="N830" s="131" t="str">
        <f t="shared" si="38"/>
        <v>Ren IMAIZUMI (02)</v>
      </c>
      <c r="O830" s="217" t="s">
        <v>7682</v>
      </c>
      <c r="Y830" s="130"/>
      <c r="Z830" s="130"/>
      <c r="AA830" s="130"/>
      <c r="AB830" s="130"/>
      <c r="AC830" s="142"/>
      <c r="AD830" s="130"/>
      <c r="AE830" s="130"/>
      <c r="AF830" s="130"/>
      <c r="AG830" s="130"/>
      <c r="AH830" s="130"/>
      <c r="AI830" s="130"/>
      <c r="AJ830" s="130"/>
      <c r="AK830" s="130"/>
      <c r="AL830" s="130"/>
      <c r="AM830" s="130"/>
      <c r="AN830" s="130"/>
      <c r="AO830" s="130"/>
      <c r="AP830" s="130"/>
      <c r="AQ830" s="130"/>
      <c r="AR830" s="130"/>
      <c r="AS830" s="130"/>
      <c r="AT830" s="130"/>
      <c r="AU830" s="130"/>
      <c r="AV830" s="130"/>
      <c r="AW830" s="130"/>
      <c r="AX830" s="130"/>
      <c r="AY830" s="130"/>
    </row>
    <row r="831" spans="1:51" x14ac:dyDescent="0.15">
      <c r="A831" s="131">
        <v>849</v>
      </c>
      <c r="B831" s="129" t="s">
        <v>1089</v>
      </c>
      <c r="C831" s="129" t="s">
        <v>1039</v>
      </c>
      <c r="D831" s="129" t="s">
        <v>735</v>
      </c>
      <c r="E831" s="129" t="s">
        <v>736</v>
      </c>
      <c r="F831" s="129" t="s">
        <v>737</v>
      </c>
      <c r="G831" s="131" t="s">
        <v>141</v>
      </c>
      <c r="H831" s="129" t="s">
        <v>11319</v>
      </c>
      <c r="I831" s="129" t="s">
        <v>11650</v>
      </c>
      <c r="J831" s="129" t="s">
        <v>4825</v>
      </c>
      <c r="K831" s="129" t="s">
        <v>5220</v>
      </c>
      <c r="L831" s="131" t="str">
        <f t="shared" si="36"/>
        <v>植本　尚輝 (5)</v>
      </c>
      <c r="M831" s="131" t="str">
        <f t="shared" si="37"/>
        <v>98</v>
      </c>
      <c r="N831" s="131" t="str">
        <f t="shared" si="38"/>
        <v>Naoki UEMOTO (98)</v>
      </c>
      <c r="O831" s="217" t="s">
        <v>7683</v>
      </c>
      <c r="Y831" s="130"/>
      <c r="Z831" s="130"/>
      <c r="AA831" s="130"/>
      <c r="AB831" s="130"/>
      <c r="AC831" s="142"/>
      <c r="AD831" s="130"/>
      <c r="AE831" s="130"/>
      <c r="AF831" s="130"/>
      <c r="AG831" s="130"/>
      <c r="AH831" s="130"/>
      <c r="AI831" s="130"/>
      <c r="AJ831" s="130"/>
      <c r="AK831" s="130"/>
      <c r="AL831" s="130"/>
      <c r="AM831" s="130"/>
      <c r="AN831" s="130"/>
      <c r="AO831" s="130"/>
      <c r="AP831" s="130"/>
      <c r="AQ831" s="130"/>
      <c r="AR831" s="130"/>
      <c r="AS831" s="130"/>
      <c r="AT831" s="130"/>
      <c r="AU831" s="130"/>
      <c r="AV831" s="130"/>
      <c r="AW831" s="130"/>
      <c r="AX831" s="130"/>
      <c r="AY831" s="130"/>
    </row>
    <row r="832" spans="1:51" x14ac:dyDescent="0.15">
      <c r="A832" s="131">
        <v>850</v>
      </c>
      <c r="B832" s="129" t="s">
        <v>1089</v>
      </c>
      <c r="C832" s="129" t="s">
        <v>1039</v>
      </c>
      <c r="D832" s="129" t="s">
        <v>2104</v>
      </c>
      <c r="E832" s="129" t="s">
        <v>2105</v>
      </c>
      <c r="F832" s="129" t="s">
        <v>2106</v>
      </c>
      <c r="G832" s="131" t="s">
        <v>146</v>
      </c>
      <c r="H832" s="129" t="s">
        <v>14447</v>
      </c>
      <c r="I832" s="129" t="s">
        <v>11411</v>
      </c>
      <c r="J832" s="129" t="s">
        <v>4962</v>
      </c>
      <c r="K832" s="129" t="s">
        <v>5220</v>
      </c>
      <c r="L832" s="131" t="str">
        <f t="shared" si="36"/>
        <v>芦田　幸翼 (4)</v>
      </c>
      <c r="M832" s="131" t="str">
        <f t="shared" si="37"/>
        <v>99</v>
      </c>
      <c r="N832" s="131" t="str">
        <f t="shared" si="38"/>
        <v>Kosuke ASHIDA (99)</v>
      </c>
      <c r="O832" s="217" t="s">
        <v>7684</v>
      </c>
      <c r="Y832" s="130"/>
      <c r="Z832" s="130"/>
      <c r="AA832" s="130"/>
      <c r="AB832" s="130"/>
      <c r="AC832" s="142"/>
      <c r="AD832" s="130"/>
      <c r="AE832" s="130"/>
      <c r="AF832" s="130"/>
      <c r="AG832" s="130"/>
      <c r="AH832" s="130"/>
      <c r="AI832" s="130"/>
      <c r="AJ832" s="130"/>
      <c r="AK832" s="130"/>
      <c r="AL832" s="130"/>
      <c r="AM832" s="130"/>
      <c r="AN832" s="130"/>
      <c r="AO832" s="130"/>
      <c r="AP832" s="130"/>
      <c r="AQ832" s="130"/>
      <c r="AR832" s="130"/>
      <c r="AS832" s="130"/>
      <c r="AT832" s="130"/>
      <c r="AU832" s="130"/>
      <c r="AV832" s="130"/>
      <c r="AW832" s="130"/>
      <c r="AX832" s="130"/>
      <c r="AY832" s="130"/>
    </row>
    <row r="833" spans="1:51" x14ac:dyDescent="0.15">
      <c r="A833" s="131">
        <v>851</v>
      </c>
      <c r="B833" s="129" t="s">
        <v>1089</v>
      </c>
      <c r="C833" s="129" t="s">
        <v>1039</v>
      </c>
      <c r="D833" s="129" t="s">
        <v>2121</v>
      </c>
      <c r="E833" s="129" t="s">
        <v>2122</v>
      </c>
      <c r="F833" s="129" t="s">
        <v>1137</v>
      </c>
      <c r="G833" s="131" t="s">
        <v>146</v>
      </c>
      <c r="H833" s="129" t="s">
        <v>14447</v>
      </c>
      <c r="I833" s="129" t="s">
        <v>11651</v>
      </c>
      <c r="J833" s="129" t="s">
        <v>12427</v>
      </c>
      <c r="K833" s="129" t="s">
        <v>5220</v>
      </c>
      <c r="L833" s="131" t="str">
        <f t="shared" si="36"/>
        <v>高木　陽太 (4)</v>
      </c>
      <c r="M833" s="131" t="str">
        <f t="shared" si="37"/>
        <v>99</v>
      </c>
      <c r="N833" s="131" t="str">
        <f t="shared" si="38"/>
        <v>Yota TAKAKI (99)</v>
      </c>
      <c r="O833" s="217" t="s">
        <v>7685</v>
      </c>
      <c r="Y833" s="130"/>
      <c r="Z833" s="130"/>
      <c r="AA833" s="130"/>
      <c r="AB833" s="130"/>
      <c r="AC833" s="142"/>
      <c r="AD833" s="130"/>
      <c r="AE833" s="130"/>
      <c r="AF833" s="130"/>
      <c r="AG833" s="130"/>
      <c r="AH833" s="130"/>
      <c r="AI833" s="130"/>
      <c r="AJ833" s="130"/>
      <c r="AK833" s="130"/>
      <c r="AL833" s="130"/>
      <c r="AM833" s="130"/>
      <c r="AN833" s="130"/>
      <c r="AO833" s="130"/>
      <c r="AP833" s="130"/>
      <c r="AQ833" s="130"/>
      <c r="AR833" s="130"/>
      <c r="AS833" s="130"/>
      <c r="AT833" s="130"/>
      <c r="AU833" s="130"/>
      <c r="AV833" s="130"/>
      <c r="AW833" s="130"/>
      <c r="AX833" s="130"/>
      <c r="AY833" s="130"/>
    </row>
    <row r="834" spans="1:51" x14ac:dyDescent="0.15">
      <c r="A834" s="131">
        <v>852</v>
      </c>
      <c r="B834" s="129" t="s">
        <v>1089</v>
      </c>
      <c r="C834" s="129" t="s">
        <v>1039</v>
      </c>
      <c r="D834" s="129" t="s">
        <v>2107</v>
      </c>
      <c r="E834" s="129" t="s">
        <v>2108</v>
      </c>
      <c r="F834" s="129" t="s">
        <v>2109</v>
      </c>
      <c r="G834" s="131" t="s">
        <v>146</v>
      </c>
      <c r="H834" s="129" t="s">
        <v>14454</v>
      </c>
      <c r="I834" s="129" t="s">
        <v>11652</v>
      </c>
      <c r="J834" s="129" t="s">
        <v>4996</v>
      </c>
      <c r="K834" s="129" t="s">
        <v>5220</v>
      </c>
      <c r="L834" s="131" t="str">
        <f t="shared" si="36"/>
        <v>原吉　大樹 (4)</v>
      </c>
      <c r="M834" s="131" t="str">
        <f t="shared" si="37"/>
        <v>99</v>
      </c>
      <c r="N834" s="131" t="str">
        <f t="shared" si="38"/>
        <v>Taiki HARAYOSHI (99)</v>
      </c>
      <c r="O834" s="217" t="s">
        <v>7686</v>
      </c>
      <c r="Y834" s="130"/>
      <c r="Z834" s="130"/>
      <c r="AA834" s="130"/>
      <c r="AB834" s="130"/>
      <c r="AC834" s="142"/>
      <c r="AD834" s="130"/>
      <c r="AE834" s="130"/>
      <c r="AF834" s="130"/>
      <c r="AG834" s="130"/>
      <c r="AH834" s="130"/>
      <c r="AI834" s="130"/>
      <c r="AJ834" s="130"/>
      <c r="AK834" s="130"/>
      <c r="AL834" s="130"/>
      <c r="AM834" s="130"/>
      <c r="AN834" s="130"/>
      <c r="AO834" s="130"/>
      <c r="AP834" s="130"/>
      <c r="AQ834" s="130"/>
      <c r="AR834" s="130"/>
      <c r="AS834" s="130"/>
      <c r="AT834" s="130"/>
      <c r="AU834" s="130"/>
      <c r="AV834" s="130"/>
      <c r="AW834" s="130"/>
      <c r="AX834" s="130"/>
      <c r="AY834" s="130"/>
    </row>
    <row r="835" spans="1:51" x14ac:dyDescent="0.15">
      <c r="A835" s="131">
        <v>853</v>
      </c>
      <c r="B835" s="129" t="s">
        <v>1089</v>
      </c>
      <c r="C835" s="129" t="s">
        <v>1039</v>
      </c>
      <c r="D835" s="129" t="s">
        <v>2115</v>
      </c>
      <c r="E835" s="129" t="s">
        <v>2116</v>
      </c>
      <c r="F835" s="129" t="s">
        <v>2117</v>
      </c>
      <c r="G835" s="131" t="s">
        <v>146</v>
      </c>
      <c r="H835" s="129" t="s">
        <v>14454</v>
      </c>
      <c r="I835" s="129" t="s">
        <v>11653</v>
      </c>
      <c r="J835" s="129" t="s">
        <v>5097</v>
      </c>
      <c r="K835" s="129" t="s">
        <v>5220</v>
      </c>
      <c r="L835" s="131" t="str">
        <f t="shared" ref="L835:L898" si="39">D835&amp;" ("&amp;G835&amp;")"</f>
        <v>國谷　大地 (4)</v>
      </c>
      <c r="M835" s="131" t="str">
        <f t="shared" ref="M835:M898" si="40">LEFT(F835,2)</f>
        <v>99</v>
      </c>
      <c r="N835" s="131" t="str">
        <f t="shared" ref="N835:N898" si="41">J835&amp;" "&amp;I835&amp;" ("&amp;M835&amp;")"</f>
        <v>Daichi KUNITANI (99)</v>
      </c>
      <c r="O835" s="217" t="s">
        <v>7687</v>
      </c>
      <c r="Y835" s="130"/>
      <c r="Z835" s="130"/>
      <c r="AA835" s="130"/>
      <c r="AB835" s="130"/>
      <c r="AC835" s="142"/>
      <c r="AD835" s="130"/>
      <c r="AE835" s="130"/>
      <c r="AF835" s="130"/>
      <c r="AG835" s="130"/>
      <c r="AH835" s="130"/>
      <c r="AI835" s="130"/>
      <c r="AJ835" s="130"/>
      <c r="AK835" s="130"/>
      <c r="AL835" s="130"/>
      <c r="AM835" s="130"/>
      <c r="AN835" s="130"/>
      <c r="AO835" s="130"/>
      <c r="AP835" s="130"/>
      <c r="AQ835" s="130"/>
      <c r="AR835" s="130"/>
      <c r="AS835" s="130"/>
      <c r="AT835" s="130"/>
      <c r="AU835" s="130"/>
      <c r="AV835" s="130"/>
      <c r="AW835" s="130"/>
      <c r="AX835" s="130"/>
      <c r="AY835" s="130"/>
    </row>
    <row r="836" spans="1:51" x14ac:dyDescent="0.15">
      <c r="A836" s="131">
        <v>854</v>
      </c>
      <c r="B836" s="129" t="s">
        <v>1089</v>
      </c>
      <c r="C836" s="129" t="s">
        <v>1039</v>
      </c>
      <c r="D836" s="129" t="s">
        <v>9720</v>
      </c>
      <c r="E836" s="129" t="s">
        <v>2113</v>
      </c>
      <c r="F836" s="129" t="s">
        <v>2114</v>
      </c>
      <c r="G836" s="131" t="s">
        <v>146</v>
      </c>
      <c r="H836" s="129" t="s">
        <v>14454</v>
      </c>
      <c r="I836" s="129" t="s">
        <v>11654</v>
      </c>
      <c r="J836" s="129" t="s">
        <v>5177</v>
      </c>
      <c r="K836" s="129" t="s">
        <v>5220</v>
      </c>
      <c r="L836" s="131" t="str">
        <f t="shared" si="39"/>
        <v>二ノ宮　裕平 (4)</v>
      </c>
      <c r="M836" s="131" t="str">
        <f t="shared" si="40"/>
        <v>99</v>
      </c>
      <c r="N836" s="131" t="str">
        <f t="shared" si="41"/>
        <v>Yuhei NINOMIYA (99)</v>
      </c>
      <c r="O836" s="217" t="s">
        <v>7688</v>
      </c>
      <c r="Y836" s="130"/>
      <c r="Z836" s="130"/>
      <c r="AA836" s="130"/>
      <c r="AB836" s="130"/>
      <c r="AC836" s="142"/>
      <c r="AD836" s="130"/>
      <c r="AE836" s="130"/>
      <c r="AF836" s="130"/>
      <c r="AG836" s="130"/>
      <c r="AH836" s="130"/>
      <c r="AI836" s="130"/>
      <c r="AJ836" s="130"/>
      <c r="AK836" s="130"/>
      <c r="AL836" s="130"/>
      <c r="AM836" s="130"/>
      <c r="AN836" s="130"/>
      <c r="AO836" s="130"/>
      <c r="AP836" s="130"/>
      <c r="AQ836" s="130"/>
      <c r="AR836" s="130"/>
      <c r="AS836" s="130"/>
      <c r="AT836" s="130"/>
      <c r="AU836" s="130"/>
      <c r="AV836" s="130"/>
      <c r="AW836" s="130"/>
      <c r="AX836" s="130"/>
      <c r="AY836" s="130"/>
    </row>
    <row r="837" spans="1:51" x14ac:dyDescent="0.15">
      <c r="A837" s="131">
        <v>855</v>
      </c>
      <c r="B837" s="129" t="s">
        <v>1089</v>
      </c>
      <c r="C837" s="129" t="s">
        <v>1039</v>
      </c>
      <c r="D837" s="129" t="s">
        <v>4255</v>
      </c>
      <c r="E837" s="129" t="s">
        <v>4256</v>
      </c>
      <c r="F837" s="129" t="s">
        <v>3326</v>
      </c>
      <c r="G837" s="131" t="s">
        <v>146</v>
      </c>
      <c r="H837" s="129" t="s">
        <v>14454</v>
      </c>
      <c r="I837" s="129" t="s">
        <v>4917</v>
      </c>
      <c r="J837" s="129" t="s">
        <v>4918</v>
      </c>
      <c r="K837" s="129" t="s">
        <v>5220</v>
      </c>
      <c r="L837" s="131" t="str">
        <f t="shared" si="39"/>
        <v>細見　洸太 (4)</v>
      </c>
      <c r="M837" s="131" t="str">
        <f t="shared" si="40"/>
        <v>99</v>
      </c>
      <c r="N837" s="131" t="str">
        <f t="shared" si="41"/>
        <v>Kota HOSOMI (99)</v>
      </c>
      <c r="O837" s="217" t="s">
        <v>7689</v>
      </c>
      <c r="Y837" s="130"/>
      <c r="Z837" s="130"/>
      <c r="AA837" s="130"/>
      <c r="AB837" s="130"/>
      <c r="AC837" s="142"/>
      <c r="AD837" s="130"/>
      <c r="AE837" s="130"/>
      <c r="AF837" s="130"/>
      <c r="AG837" s="130"/>
      <c r="AH837" s="130"/>
      <c r="AI837" s="130"/>
      <c r="AJ837" s="130"/>
      <c r="AK837" s="130"/>
      <c r="AL837" s="130"/>
      <c r="AM837" s="130"/>
      <c r="AN837" s="130"/>
      <c r="AO837" s="130"/>
      <c r="AP837" s="130"/>
      <c r="AQ837" s="130"/>
      <c r="AR837" s="130"/>
      <c r="AS837" s="130"/>
      <c r="AT837" s="130"/>
      <c r="AU837" s="130"/>
      <c r="AV837" s="130"/>
      <c r="AW837" s="130"/>
      <c r="AX837" s="130"/>
      <c r="AY837" s="130"/>
    </row>
    <row r="838" spans="1:51" x14ac:dyDescent="0.15">
      <c r="A838" s="131">
        <v>856</v>
      </c>
      <c r="B838" s="129" t="s">
        <v>1089</v>
      </c>
      <c r="C838" s="129" t="s">
        <v>1039</v>
      </c>
      <c r="D838" s="129" t="s">
        <v>9721</v>
      </c>
      <c r="E838" s="129" t="s">
        <v>2130</v>
      </c>
      <c r="F838" s="129" t="s">
        <v>2131</v>
      </c>
      <c r="G838" s="131" t="s">
        <v>146</v>
      </c>
      <c r="H838" s="129" t="s">
        <v>11319</v>
      </c>
      <c r="I838" s="129" t="s">
        <v>4876</v>
      </c>
      <c r="J838" s="129" t="s">
        <v>4906</v>
      </c>
      <c r="K838" s="129" t="s">
        <v>5220</v>
      </c>
      <c r="L838" s="131" t="str">
        <f t="shared" si="39"/>
        <v>中村　祐也 (4)</v>
      </c>
      <c r="M838" s="131" t="str">
        <f t="shared" si="40"/>
        <v>99</v>
      </c>
      <c r="N838" s="131" t="str">
        <f t="shared" si="41"/>
        <v>Yuya NAKAMURA (99)</v>
      </c>
      <c r="O838" s="217" t="s">
        <v>7690</v>
      </c>
      <c r="Y838" s="130"/>
      <c r="Z838" s="130"/>
      <c r="AA838" s="130"/>
      <c r="AB838" s="130"/>
      <c r="AC838" s="142"/>
      <c r="AD838" s="130"/>
      <c r="AE838" s="130"/>
      <c r="AF838" s="130"/>
      <c r="AG838" s="130"/>
      <c r="AH838" s="130"/>
      <c r="AI838" s="130"/>
      <c r="AJ838" s="130"/>
      <c r="AK838" s="130"/>
      <c r="AL838" s="130"/>
      <c r="AM838" s="130"/>
      <c r="AN838" s="130"/>
      <c r="AO838" s="130"/>
      <c r="AP838" s="130"/>
      <c r="AQ838" s="130"/>
      <c r="AR838" s="130"/>
      <c r="AS838" s="130"/>
      <c r="AT838" s="130"/>
      <c r="AU838" s="130"/>
      <c r="AV838" s="130"/>
      <c r="AW838" s="130"/>
      <c r="AX838" s="130"/>
      <c r="AY838" s="130"/>
    </row>
    <row r="839" spans="1:51" x14ac:dyDescent="0.15">
      <c r="A839" s="131">
        <v>857</v>
      </c>
      <c r="B839" s="129" t="s">
        <v>1089</v>
      </c>
      <c r="C839" s="129" t="s">
        <v>1039</v>
      </c>
      <c r="D839" s="129" t="s">
        <v>2127</v>
      </c>
      <c r="E839" s="129" t="s">
        <v>2128</v>
      </c>
      <c r="F839" s="129" t="s">
        <v>2129</v>
      </c>
      <c r="G839" s="131" t="s">
        <v>146</v>
      </c>
      <c r="H839" s="129" t="s">
        <v>14471</v>
      </c>
      <c r="I839" s="129" t="s">
        <v>11655</v>
      </c>
      <c r="J839" s="129" t="s">
        <v>12428</v>
      </c>
      <c r="K839" s="129" t="s">
        <v>5220</v>
      </c>
      <c r="L839" s="131" t="str">
        <f t="shared" si="39"/>
        <v>難波　寛 (4)</v>
      </c>
      <c r="M839" s="131" t="str">
        <f t="shared" si="40"/>
        <v>99</v>
      </c>
      <c r="N839" s="131" t="str">
        <f t="shared" si="41"/>
        <v>Hiro NAMBA (99)</v>
      </c>
      <c r="O839" s="217" t="s">
        <v>7691</v>
      </c>
      <c r="Y839" s="130"/>
      <c r="Z839" s="130"/>
      <c r="AA839" s="130"/>
      <c r="AB839" s="130"/>
      <c r="AC839" s="142"/>
      <c r="AD839" s="130"/>
      <c r="AE839" s="130"/>
      <c r="AF839" s="130"/>
      <c r="AG839" s="130"/>
      <c r="AH839" s="130"/>
      <c r="AI839" s="130"/>
      <c r="AJ839" s="130"/>
      <c r="AK839" s="130"/>
      <c r="AL839" s="130"/>
      <c r="AM839" s="130"/>
      <c r="AN839" s="130"/>
      <c r="AO839" s="130"/>
      <c r="AP839" s="130"/>
      <c r="AQ839" s="130"/>
      <c r="AR839" s="130"/>
      <c r="AS839" s="130"/>
      <c r="AT839" s="130"/>
      <c r="AU839" s="130"/>
      <c r="AV839" s="130"/>
      <c r="AW839" s="130"/>
      <c r="AX839" s="130"/>
      <c r="AY839" s="130"/>
    </row>
    <row r="840" spans="1:51" x14ac:dyDescent="0.15">
      <c r="A840" s="131">
        <v>858</v>
      </c>
      <c r="B840" s="129" t="s">
        <v>1089</v>
      </c>
      <c r="C840" s="129" t="s">
        <v>1039</v>
      </c>
      <c r="D840" s="129" t="s">
        <v>9722</v>
      </c>
      <c r="E840" s="129" t="s">
        <v>2125</v>
      </c>
      <c r="F840" s="129" t="s">
        <v>1161</v>
      </c>
      <c r="G840" s="131" t="s">
        <v>146</v>
      </c>
      <c r="H840" s="129" t="s">
        <v>14447</v>
      </c>
      <c r="I840" s="129" t="s">
        <v>4943</v>
      </c>
      <c r="J840" s="129" t="s">
        <v>4936</v>
      </c>
      <c r="K840" s="129" t="s">
        <v>5220</v>
      </c>
      <c r="L840" s="131" t="str">
        <f t="shared" si="39"/>
        <v>柴田　桂吾 (4)</v>
      </c>
      <c r="M840" s="131" t="str">
        <f t="shared" si="40"/>
        <v>99</v>
      </c>
      <c r="N840" s="131" t="str">
        <f t="shared" si="41"/>
        <v>Keigo SHIBATA (99)</v>
      </c>
      <c r="O840" s="217" t="s">
        <v>7692</v>
      </c>
      <c r="Y840" s="130"/>
      <c r="Z840" s="130"/>
      <c r="AA840" s="130"/>
      <c r="AB840" s="130"/>
      <c r="AC840" s="142"/>
      <c r="AD840" s="130"/>
      <c r="AE840" s="130"/>
      <c r="AF840" s="130"/>
      <c r="AG840" s="130"/>
      <c r="AH840" s="130"/>
      <c r="AI840" s="130"/>
      <c r="AJ840" s="130"/>
      <c r="AK840" s="130"/>
      <c r="AL840" s="130"/>
      <c r="AM840" s="130"/>
      <c r="AN840" s="130"/>
      <c r="AO840" s="130"/>
      <c r="AP840" s="130"/>
      <c r="AQ840" s="130"/>
      <c r="AR840" s="130"/>
      <c r="AS840" s="130"/>
      <c r="AT840" s="130"/>
      <c r="AU840" s="130"/>
      <c r="AV840" s="130"/>
      <c r="AW840" s="130"/>
      <c r="AX840" s="130"/>
      <c r="AY840" s="130"/>
    </row>
    <row r="841" spans="1:51" x14ac:dyDescent="0.15">
      <c r="A841" s="131">
        <v>859</v>
      </c>
      <c r="B841" s="129" t="s">
        <v>1089</v>
      </c>
      <c r="C841" s="129" t="s">
        <v>1039</v>
      </c>
      <c r="D841" s="129" t="s">
        <v>2123</v>
      </c>
      <c r="E841" s="129" t="s">
        <v>2124</v>
      </c>
      <c r="F841" s="129" t="s">
        <v>851</v>
      </c>
      <c r="G841" s="131" t="s">
        <v>146</v>
      </c>
      <c r="H841" s="129" t="s">
        <v>14471</v>
      </c>
      <c r="I841" s="129" t="s">
        <v>11656</v>
      </c>
      <c r="J841" s="129" t="s">
        <v>4825</v>
      </c>
      <c r="K841" s="129" t="s">
        <v>5220</v>
      </c>
      <c r="L841" s="131" t="str">
        <f t="shared" si="39"/>
        <v>坪井　直紀 (4)</v>
      </c>
      <c r="M841" s="131" t="str">
        <f t="shared" si="40"/>
        <v>98</v>
      </c>
      <c r="N841" s="131" t="str">
        <f t="shared" si="41"/>
        <v>Naoki TSUBOI (98)</v>
      </c>
      <c r="O841" s="217" t="s">
        <v>7693</v>
      </c>
      <c r="Y841" s="130"/>
      <c r="Z841" s="130"/>
      <c r="AA841" s="130"/>
      <c r="AB841" s="130"/>
      <c r="AC841" s="142"/>
      <c r="AD841" s="130"/>
      <c r="AE841" s="130"/>
      <c r="AF841" s="130"/>
      <c r="AG841" s="130"/>
      <c r="AH841" s="130"/>
      <c r="AI841" s="130"/>
      <c r="AJ841" s="130"/>
      <c r="AK841" s="130"/>
      <c r="AL841" s="130"/>
      <c r="AM841" s="130"/>
      <c r="AN841" s="130"/>
      <c r="AO841" s="130"/>
      <c r="AP841" s="130"/>
      <c r="AQ841" s="130"/>
      <c r="AR841" s="130"/>
      <c r="AS841" s="130"/>
      <c r="AT841" s="130"/>
      <c r="AU841" s="130"/>
      <c r="AV841" s="130"/>
      <c r="AW841" s="130"/>
      <c r="AX841" s="130"/>
      <c r="AY841" s="130"/>
    </row>
    <row r="842" spans="1:51" x14ac:dyDescent="0.15">
      <c r="A842" s="131">
        <v>860</v>
      </c>
      <c r="B842" s="129" t="s">
        <v>1089</v>
      </c>
      <c r="C842" s="129" t="s">
        <v>1039</v>
      </c>
      <c r="D842" s="129" t="s">
        <v>2110</v>
      </c>
      <c r="E842" s="129" t="s">
        <v>2111</v>
      </c>
      <c r="F842" s="129" t="s">
        <v>2112</v>
      </c>
      <c r="G842" s="131" t="s">
        <v>146</v>
      </c>
      <c r="H842" s="129" t="s">
        <v>14447</v>
      </c>
      <c r="I842" s="129" t="s">
        <v>11588</v>
      </c>
      <c r="J842" s="129" t="s">
        <v>4810</v>
      </c>
      <c r="K842" s="129" t="s">
        <v>5220</v>
      </c>
      <c r="L842" s="131" t="str">
        <f t="shared" si="39"/>
        <v>宮内　魁大 (4)</v>
      </c>
      <c r="M842" s="131" t="str">
        <f t="shared" si="40"/>
        <v>99</v>
      </c>
      <c r="N842" s="131" t="str">
        <f t="shared" si="41"/>
        <v>Kaito MIYAUCHI (99)</v>
      </c>
      <c r="O842" s="217" t="s">
        <v>7694</v>
      </c>
      <c r="Y842" s="130"/>
      <c r="Z842" s="130"/>
      <c r="AA842" s="130"/>
      <c r="AB842" s="130"/>
      <c r="AC842" s="142"/>
      <c r="AD842" s="130"/>
      <c r="AE842" s="130"/>
      <c r="AF842" s="130"/>
      <c r="AG842" s="130"/>
      <c r="AH842" s="130"/>
      <c r="AI842" s="130"/>
      <c r="AJ842" s="130"/>
      <c r="AK842" s="130"/>
      <c r="AL842" s="130"/>
      <c r="AM842" s="130"/>
      <c r="AN842" s="130"/>
      <c r="AO842" s="130"/>
      <c r="AP842" s="130"/>
      <c r="AQ842" s="130"/>
      <c r="AR842" s="130"/>
      <c r="AS842" s="130"/>
      <c r="AT842" s="130"/>
      <c r="AU842" s="130"/>
      <c r="AV842" s="130"/>
      <c r="AW842" s="130"/>
      <c r="AX842" s="130"/>
      <c r="AY842" s="130"/>
    </row>
    <row r="843" spans="1:51" x14ac:dyDescent="0.15">
      <c r="A843" s="131">
        <v>861</v>
      </c>
      <c r="B843" s="129" t="s">
        <v>1089</v>
      </c>
      <c r="C843" s="129" t="s">
        <v>1039</v>
      </c>
      <c r="D843" s="129" t="s">
        <v>2118</v>
      </c>
      <c r="E843" s="129" t="s">
        <v>2119</v>
      </c>
      <c r="F843" s="129" t="s">
        <v>2120</v>
      </c>
      <c r="G843" s="131" t="s">
        <v>146</v>
      </c>
      <c r="H843" s="129" t="s">
        <v>14454</v>
      </c>
      <c r="I843" s="129" t="s">
        <v>11657</v>
      </c>
      <c r="J843" s="129" t="s">
        <v>9245</v>
      </c>
      <c r="K843" s="129" t="s">
        <v>5220</v>
      </c>
      <c r="L843" s="131" t="str">
        <f t="shared" si="39"/>
        <v>小泉　貴弘 (4)</v>
      </c>
      <c r="M843" s="131" t="str">
        <f t="shared" si="40"/>
        <v>99</v>
      </c>
      <c r="N843" s="131" t="str">
        <f t="shared" si="41"/>
        <v>Takahiro KOIZUMI (99)</v>
      </c>
      <c r="O843" s="217" t="s">
        <v>7695</v>
      </c>
      <c r="Y843" s="130"/>
      <c r="Z843" s="130"/>
      <c r="AA843" s="130"/>
      <c r="AB843" s="130"/>
      <c r="AC843" s="142"/>
      <c r="AD843" s="130"/>
      <c r="AE843" s="130"/>
      <c r="AF843" s="130"/>
      <c r="AG843" s="130"/>
      <c r="AH843" s="130"/>
      <c r="AI843" s="130"/>
      <c r="AJ843" s="130"/>
      <c r="AK843" s="130"/>
      <c r="AL843" s="130"/>
      <c r="AM843" s="130"/>
      <c r="AN843" s="130"/>
      <c r="AO843" s="130"/>
      <c r="AP843" s="130"/>
      <c r="AQ843" s="130"/>
      <c r="AR843" s="130"/>
      <c r="AS843" s="130"/>
      <c r="AT843" s="130"/>
      <c r="AU843" s="130"/>
      <c r="AV843" s="130"/>
      <c r="AW843" s="130"/>
      <c r="AX843" s="130"/>
      <c r="AY843" s="130"/>
    </row>
    <row r="844" spans="1:51" x14ac:dyDescent="0.15">
      <c r="A844" s="131">
        <v>862</v>
      </c>
      <c r="B844" s="129" t="s">
        <v>1089</v>
      </c>
      <c r="C844" s="129" t="s">
        <v>1039</v>
      </c>
      <c r="D844" s="129" t="s">
        <v>2171</v>
      </c>
      <c r="E844" s="129" t="s">
        <v>2172</v>
      </c>
      <c r="F844" s="129" t="s">
        <v>1779</v>
      </c>
      <c r="G844" s="131" t="s">
        <v>164</v>
      </c>
      <c r="H844" s="129" t="s">
        <v>14446</v>
      </c>
      <c r="I844" s="129" t="s">
        <v>5063</v>
      </c>
      <c r="J844" s="129" t="s">
        <v>9235</v>
      </c>
      <c r="K844" s="129" t="s">
        <v>5220</v>
      </c>
      <c r="L844" s="131" t="str">
        <f t="shared" si="39"/>
        <v>河村　真毅 (3)</v>
      </c>
      <c r="M844" s="131" t="str">
        <f t="shared" si="40"/>
        <v>00</v>
      </c>
      <c r="N844" s="131" t="str">
        <f t="shared" si="41"/>
        <v>Masaki KAWAMURA (00)</v>
      </c>
      <c r="O844" s="217" t="s">
        <v>7696</v>
      </c>
      <c r="Y844" s="130"/>
      <c r="Z844" s="130"/>
      <c r="AA844" s="130"/>
      <c r="AB844" s="130"/>
      <c r="AC844" s="142"/>
      <c r="AD844" s="130"/>
      <c r="AE844" s="130"/>
      <c r="AF844" s="130"/>
      <c r="AG844" s="130"/>
      <c r="AH844" s="130"/>
      <c r="AI844" s="130"/>
      <c r="AJ844" s="130"/>
      <c r="AK844" s="130"/>
      <c r="AL844" s="130"/>
      <c r="AM844" s="130"/>
      <c r="AN844" s="130"/>
      <c r="AO844" s="130"/>
      <c r="AP844" s="130"/>
      <c r="AQ844" s="130"/>
      <c r="AR844" s="130"/>
      <c r="AS844" s="130"/>
      <c r="AT844" s="130"/>
      <c r="AU844" s="130"/>
      <c r="AV844" s="130"/>
      <c r="AW844" s="130"/>
      <c r="AX844" s="130"/>
      <c r="AY844" s="130"/>
    </row>
    <row r="845" spans="1:51" x14ac:dyDescent="0.15">
      <c r="A845" s="131">
        <v>863</v>
      </c>
      <c r="B845" s="129" t="s">
        <v>1089</v>
      </c>
      <c r="C845" s="129" t="s">
        <v>1039</v>
      </c>
      <c r="D845" s="129" t="s">
        <v>2173</v>
      </c>
      <c r="E845" s="129" t="s">
        <v>2174</v>
      </c>
      <c r="F845" s="129" t="s">
        <v>2175</v>
      </c>
      <c r="G845" s="131" t="s">
        <v>164</v>
      </c>
      <c r="H845" s="129" t="s">
        <v>14447</v>
      </c>
      <c r="I845" s="129" t="s">
        <v>11453</v>
      </c>
      <c r="J845" s="129" t="s">
        <v>4980</v>
      </c>
      <c r="K845" s="129" t="s">
        <v>5220</v>
      </c>
      <c r="L845" s="131" t="str">
        <f t="shared" si="39"/>
        <v>田口　竜也 (3)</v>
      </c>
      <c r="M845" s="131" t="str">
        <f t="shared" si="40"/>
        <v>00</v>
      </c>
      <c r="N845" s="131" t="str">
        <f t="shared" si="41"/>
        <v>Tatsuya TAGUCHI (00)</v>
      </c>
      <c r="O845" s="217" t="s">
        <v>7697</v>
      </c>
      <c r="Y845" s="130"/>
      <c r="Z845" s="130"/>
      <c r="AA845" s="130"/>
      <c r="AB845" s="130"/>
      <c r="AC845" s="142"/>
      <c r="AD845" s="130"/>
      <c r="AE845" s="130"/>
      <c r="AF845" s="130"/>
      <c r="AG845" s="130"/>
      <c r="AH845" s="130"/>
      <c r="AI845" s="130"/>
      <c r="AJ845" s="130"/>
      <c r="AK845" s="130"/>
      <c r="AL845" s="130"/>
      <c r="AM845" s="130"/>
      <c r="AN845" s="130"/>
      <c r="AO845" s="130"/>
      <c r="AP845" s="130"/>
      <c r="AQ845" s="130"/>
      <c r="AR845" s="130"/>
      <c r="AS845" s="130"/>
      <c r="AT845" s="130"/>
      <c r="AU845" s="130"/>
      <c r="AV845" s="130"/>
      <c r="AW845" s="130"/>
      <c r="AX845" s="130"/>
      <c r="AY845" s="130"/>
    </row>
    <row r="846" spans="1:51" x14ac:dyDescent="0.15">
      <c r="A846" s="131">
        <v>864</v>
      </c>
      <c r="B846" s="129" t="s">
        <v>1089</v>
      </c>
      <c r="C846" s="129" t="s">
        <v>1039</v>
      </c>
      <c r="D846" s="129" t="s">
        <v>2176</v>
      </c>
      <c r="E846" s="129" t="s">
        <v>2177</v>
      </c>
      <c r="F846" s="129" t="s">
        <v>1887</v>
      </c>
      <c r="G846" s="131" t="s">
        <v>164</v>
      </c>
      <c r="H846" s="129" t="s">
        <v>14447</v>
      </c>
      <c r="I846" s="129" t="s">
        <v>5094</v>
      </c>
      <c r="J846" s="129" t="s">
        <v>4812</v>
      </c>
      <c r="K846" s="129" t="s">
        <v>5220</v>
      </c>
      <c r="L846" s="131" t="str">
        <f t="shared" si="39"/>
        <v>中川　諒 (3)</v>
      </c>
      <c r="M846" s="131" t="str">
        <f t="shared" si="40"/>
        <v>00</v>
      </c>
      <c r="N846" s="131" t="str">
        <f t="shared" si="41"/>
        <v>Ryo NAKAGAWA (00)</v>
      </c>
      <c r="O846" s="217" t="s">
        <v>7698</v>
      </c>
      <c r="Y846" s="130"/>
      <c r="Z846" s="130"/>
      <c r="AA846" s="130"/>
      <c r="AB846" s="130"/>
      <c r="AC846" s="142"/>
      <c r="AD846" s="130"/>
      <c r="AE846" s="130"/>
      <c r="AF846" s="130"/>
      <c r="AG846" s="130"/>
      <c r="AH846" s="130"/>
      <c r="AI846" s="130"/>
      <c r="AJ846" s="130"/>
      <c r="AK846" s="130"/>
      <c r="AL846" s="130"/>
      <c r="AM846" s="130"/>
      <c r="AN846" s="130"/>
      <c r="AO846" s="130"/>
      <c r="AP846" s="130"/>
      <c r="AQ846" s="130"/>
      <c r="AR846" s="130"/>
      <c r="AS846" s="130"/>
      <c r="AT846" s="130"/>
      <c r="AU846" s="130"/>
      <c r="AV846" s="130"/>
      <c r="AW846" s="130"/>
      <c r="AX846" s="130"/>
      <c r="AY846" s="130"/>
    </row>
    <row r="847" spans="1:51" x14ac:dyDescent="0.15">
      <c r="A847" s="131">
        <v>865</v>
      </c>
      <c r="B847" s="129" t="s">
        <v>1089</v>
      </c>
      <c r="C847" s="129" t="s">
        <v>1039</v>
      </c>
      <c r="D847" s="129" t="s">
        <v>2178</v>
      </c>
      <c r="E847" s="129" t="s">
        <v>2179</v>
      </c>
      <c r="F847" s="129" t="s">
        <v>1532</v>
      </c>
      <c r="G847" s="131" t="s">
        <v>164</v>
      </c>
      <c r="H847" s="129" t="s">
        <v>11319</v>
      </c>
      <c r="I847" s="129" t="s">
        <v>11658</v>
      </c>
      <c r="J847" s="129" t="s">
        <v>12311</v>
      </c>
      <c r="K847" s="129" t="s">
        <v>5220</v>
      </c>
      <c r="L847" s="131" t="str">
        <f t="shared" si="39"/>
        <v>濱野　笙大 (3)</v>
      </c>
      <c r="M847" s="131" t="str">
        <f t="shared" si="40"/>
        <v>00</v>
      </c>
      <c r="N847" s="131" t="str">
        <f t="shared" si="41"/>
        <v>Shodai HAMANO (00)</v>
      </c>
      <c r="O847" s="217" t="s">
        <v>7699</v>
      </c>
      <c r="Y847" s="130"/>
      <c r="Z847" s="130"/>
      <c r="AA847" s="130"/>
      <c r="AB847" s="130"/>
      <c r="AC847" s="142"/>
      <c r="AD847" s="130"/>
      <c r="AE847" s="130"/>
      <c r="AF847" s="130"/>
      <c r="AG847" s="130"/>
      <c r="AH847" s="130"/>
      <c r="AI847" s="130"/>
      <c r="AJ847" s="130"/>
      <c r="AK847" s="130"/>
      <c r="AL847" s="130"/>
      <c r="AM847" s="130"/>
      <c r="AN847" s="130"/>
      <c r="AO847" s="130"/>
      <c r="AP847" s="130"/>
      <c r="AQ847" s="130"/>
      <c r="AR847" s="130"/>
      <c r="AS847" s="130"/>
      <c r="AT847" s="130"/>
      <c r="AU847" s="130"/>
      <c r="AV847" s="130"/>
      <c r="AW847" s="130"/>
      <c r="AX847" s="130"/>
      <c r="AY847" s="130"/>
    </row>
    <row r="848" spans="1:51" x14ac:dyDescent="0.15">
      <c r="A848" s="131">
        <v>866</v>
      </c>
      <c r="B848" s="129" t="s">
        <v>1089</v>
      </c>
      <c r="C848" s="129" t="s">
        <v>1039</v>
      </c>
      <c r="D848" s="129" t="s">
        <v>2184</v>
      </c>
      <c r="E848" s="129" t="s">
        <v>10420</v>
      </c>
      <c r="F848" s="129" t="s">
        <v>2185</v>
      </c>
      <c r="G848" s="131" t="s">
        <v>164</v>
      </c>
      <c r="H848" s="129" t="s">
        <v>14466</v>
      </c>
      <c r="I848" s="129" t="s">
        <v>11659</v>
      </c>
      <c r="J848" s="129" t="s">
        <v>4996</v>
      </c>
      <c r="K848" s="129" t="s">
        <v>5220</v>
      </c>
      <c r="L848" s="131" t="str">
        <f t="shared" si="39"/>
        <v>北田　大貴 (3)</v>
      </c>
      <c r="M848" s="131" t="str">
        <f t="shared" si="40"/>
        <v>00</v>
      </c>
      <c r="N848" s="131" t="str">
        <f t="shared" si="41"/>
        <v>Taiki KITADA (00)</v>
      </c>
      <c r="O848" s="217" t="s">
        <v>7700</v>
      </c>
      <c r="Y848" s="130"/>
      <c r="Z848" s="130"/>
      <c r="AA848" s="130"/>
      <c r="AB848" s="130"/>
      <c r="AC848" s="142"/>
      <c r="AD848" s="130"/>
      <c r="AE848" s="130"/>
      <c r="AF848" s="130"/>
      <c r="AG848" s="130"/>
      <c r="AH848" s="130"/>
      <c r="AI848" s="130"/>
      <c r="AJ848" s="130"/>
      <c r="AK848" s="130"/>
      <c r="AL848" s="130"/>
      <c r="AM848" s="130"/>
      <c r="AN848" s="130"/>
      <c r="AO848" s="130"/>
      <c r="AP848" s="130"/>
      <c r="AQ848" s="130"/>
      <c r="AR848" s="130"/>
      <c r="AS848" s="130"/>
      <c r="AT848" s="130"/>
      <c r="AU848" s="130"/>
      <c r="AV848" s="130"/>
      <c r="AW848" s="130"/>
      <c r="AX848" s="130"/>
      <c r="AY848" s="130"/>
    </row>
    <row r="849" spans="1:51" x14ac:dyDescent="0.15">
      <c r="A849" s="131">
        <v>867</v>
      </c>
      <c r="B849" s="129" t="s">
        <v>1089</v>
      </c>
      <c r="C849" s="129" t="s">
        <v>1039</v>
      </c>
      <c r="D849" s="129" t="s">
        <v>2186</v>
      </c>
      <c r="E849" s="129" t="s">
        <v>2187</v>
      </c>
      <c r="F849" s="129" t="s">
        <v>1532</v>
      </c>
      <c r="G849" s="131" t="s">
        <v>164</v>
      </c>
      <c r="H849" s="129" t="s">
        <v>14454</v>
      </c>
      <c r="I849" s="129" t="s">
        <v>11660</v>
      </c>
      <c r="J849" s="129" t="s">
        <v>4992</v>
      </c>
      <c r="K849" s="129" t="s">
        <v>5220</v>
      </c>
      <c r="L849" s="131" t="str">
        <f t="shared" si="39"/>
        <v>田鹿　空知 (3)</v>
      </c>
      <c r="M849" s="131" t="str">
        <f t="shared" si="40"/>
        <v>00</v>
      </c>
      <c r="N849" s="131" t="str">
        <f t="shared" si="41"/>
        <v>Sorachi TAJIKA (00)</v>
      </c>
      <c r="O849" s="217" t="s">
        <v>7701</v>
      </c>
      <c r="Y849" s="130"/>
      <c r="Z849" s="130"/>
      <c r="AA849" s="130"/>
      <c r="AB849" s="130"/>
      <c r="AC849" s="142"/>
      <c r="AD849" s="130"/>
      <c r="AE849" s="130"/>
      <c r="AF849" s="130"/>
      <c r="AG849" s="130"/>
      <c r="AH849" s="130"/>
      <c r="AI849" s="130"/>
      <c r="AJ849" s="130"/>
      <c r="AK849" s="130"/>
      <c r="AL849" s="130"/>
      <c r="AM849" s="130"/>
      <c r="AN849" s="130"/>
      <c r="AO849" s="130"/>
      <c r="AP849" s="130"/>
      <c r="AQ849" s="130"/>
      <c r="AR849" s="130"/>
      <c r="AS849" s="130"/>
      <c r="AT849" s="130"/>
      <c r="AU849" s="130"/>
      <c r="AV849" s="130"/>
      <c r="AW849" s="130"/>
      <c r="AX849" s="130"/>
      <c r="AY849" s="130"/>
    </row>
    <row r="850" spans="1:51" x14ac:dyDescent="0.15">
      <c r="A850" s="131">
        <v>868</v>
      </c>
      <c r="B850" s="129" t="s">
        <v>1089</v>
      </c>
      <c r="C850" s="129" t="s">
        <v>1039</v>
      </c>
      <c r="D850" s="129" t="s">
        <v>9723</v>
      </c>
      <c r="E850" s="129" t="s">
        <v>2169</v>
      </c>
      <c r="F850" s="129" t="s">
        <v>2170</v>
      </c>
      <c r="G850" s="131" t="s">
        <v>164</v>
      </c>
      <c r="H850" s="129" t="s">
        <v>14447</v>
      </c>
      <c r="I850" s="129" t="s">
        <v>11661</v>
      </c>
      <c r="J850" s="129" t="s">
        <v>4814</v>
      </c>
      <c r="K850" s="129" t="s">
        <v>5220</v>
      </c>
      <c r="L850" s="131" t="str">
        <f t="shared" si="39"/>
        <v>大月　勇典 (3)</v>
      </c>
      <c r="M850" s="131" t="str">
        <f t="shared" si="40"/>
        <v>00</v>
      </c>
      <c r="N850" s="131" t="str">
        <f t="shared" si="41"/>
        <v>Yusuke OTSUKI (00)</v>
      </c>
      <c r="O850" s="217" t="s">
        <v>7702</v>
      </c>
      <c r="Y850" s="130"/>
      <c r="Z850" s="130"/>
      <c r="AA850" s="130"/>
      <c r="AB850" s="130"/>
      <c r="AC850" s="142"/>
      <c r="AD850" s="130"/>
      <c r="AE850" s="130"/>
      <c r="AF850" s="130"/>
      <c r="AG850" s="130"/>
      <c r="AH850" s="130"/>
      <c r="AI850" s="130"/>
      <c r="AJ850" s="130"/>
      <c r="AK850" s="130"/>
      <c r="AL850" s="130"/>
      <c r="AM850" s="130"/>
      <c r="AN850" s="130"/>
      <c r="AO850" s="130"/>
      <c r="AP850" s="130"/>
      <c r="AQ850" s="130"/>
      <c r="AR850" s="130"/>
      <c r="AS850" s="130"/>
      <c r="AT850" s="130"/>
      <c r="AU850" s="130"/>
      <c r="AV850" s="130"/>
      <c r="AW850" s="130"/>
      <c r="AX850" s="130"/>
      <c r="AY850" s="130"/>
    </row>
    <row r="851" spans="1:51" x14ac:dyDescent="0.15">
      <c r="A851" s="131">
        <v>869</v>
      </c>
      <c r="B851" s="129" t="s">
        <v>1089</v>
      </c>
      <c r="C851" s="129" t="s">
        <v>1039</v>
      </c>
      <c r="D851" s="129" t="s">
        <v>2180</v>
      </c>
      <c r="E851" s="129" t="s">
        <v>2181</v>
      </c>
      <c r="F851" s="129" t="s">
        <v>2182</v>
      </c>
      <c r="G851" s="131" t="s">
        <v>164</v>
      </c>
      <c r="H851" s="129" t="s">
        <v>14454</v>
      </c>
      <c r="I851" s="129" t="s">
        <v>11652</v>
      </c>
      <c r="J851" s="129" t="s">
        <v>12312</v>
      </c>
      <c r="K851" s="129" t="s">
        <v>5220</v>
      </c>
      <c r="L851" s="131" t="str">
        <f t="shared" si="39"/>
        <v>原吉　龍 (3)</v>
      </c>
      <c r="M851" s="131" t="str">
        <f t="shared" si="40"/>
        <v>00</v>
      </c>
      <c r="N851" s="131" t="str">
        <f t="shared" si="41"/>
        <v>Ryu HARAYOSHI (00)</v>
      </c>
      <c r="O851" s="217" t="s">
        <v>7703</v>
      </c>
      <c r="Y851" s="130"/>
      <c r="Z851" s="130"/>
      <c r="AA851" s="130"/>
      <c r="AB851" s="130"/>
      <c r="AC851" s="142"/>
      <c r="AD851" s="130"/>
      <c r="AE851" s="130"/>
      <c r="AF851" s="130"/>
      <c r="AG851" s="130"/>
      <c r="AH851" s="130"/>
      <c r="AI851" s="130"/>
      <c r="AJ851" s="130"/>
      <c r="AK851" s="130"/>
      <c r="AL851" s="130"/>
      <c r="AM851" s="130"/>
      <c r="AN851" s="130"/>
      <c r="AO851" s="130"/>
      <c r="AP851" s="130"/>
      <c r="AQ851" s="130"/>
      <c r="AR851" s="130"/>
      <c r="AS851" s="130"/>
      <c r="AT851" s="130"/>
      <c r="AU851" s="130"/>
      <c r="AV851" s="130"/>
      <c r="AW851" s="130"/>
      <c r="AX851" s="130"/>
      <c r="AY851" s="130"/>
    </row>
    <row r="852" spans="1:51" x14ac:dyDescent="0.15">
      <c r="A852" s="131">
        <v>870</v>
      </c>
      <c r="B852" s="129" t="s">
        <v>1089</v>
      </c>
      <c r="C852" s="129" t="s">
        <v>1039</v>
      </c>
      <c r="D852" s="129" t="s">
        <v>9724</v>
      </c>
      <c r="E852" s="129" t="s">
        <v>2183</v>
      </c>
      <c r="F852" s="129" t="s">
        <v>1777</v>
      </c>
      <c r="G852" s="131" t="s">
        <v>164</v>
      </c>
      <c r="H852" s="129" t="s">
        <v>14454</v>
      </c>
      <c r="I852" s="129" t="s">
        <v>11514</v>
      </c>
      <c r="J852" s="129" t="s">
        <v>4868</v>
      </c>
      <c r="K852" s="129" t="s">
        <v>5220</v>
      </c>
      <c r="L852" s="131" t="str">
        <f t="shared" si="39"/>
        <v>松﨑　智也 (3)</v>
      </c>
      <c r="M852" s="131" t="str">
        <f t="shared" si="40"/>
        <v>00</v>
      </c>
      <c r="N852" s="131" t="str">
        <f t="shared" si="41"/>
        <v>Tomoya MATSUZAKI (00)</v>
      </c>
      <c r="O852" s="217" t="s">
        <v>7704</v>
      </c>
      <c r="Y852" s="130"/>
      <c r="Z852" s="130"/>
      <c r="AA852" s="130"/>
      <c r="AB852" s="130"/>
      <c r="AC852" s="142"/>
      <c r="AD852" s="130"/>
      <c r="AE852" s="130"/>
      <c r="AF852" s="130"/>
      <c r="AG852" s="130"/>
      <c r="AH852" s="130"/>
      <c r="AI852" s="130"/>
      <c r="AJ852" s="130"/>
      <c r="AK852" s="130"/>
      <c r="AL852" s="130"/>
      <c r="AM852" s="130"/>
      <c r="AN852" s="130"/>
      <c r="AO852" s="130"/>
      <c r="AP852" s="130"/>
      <c r="AQ852" s="130"/>
      <c r="AR852" s="130"/>
      <c r="AS852" s="130"/>
      <c r="AT852" s="130"/>
      <c r="AU852" s="130"/>
      <c r="AV852" s="130"/>
      <c r="AW852" s="130"/>
      <c r="AX852" s="130"/>
      <c r="AY852" s="130"/>
    </row>
    <row r="853" spans="1:51" x14ac:dyDescent="0.15">
      <c r="A853" s="131">
        <v>871</v>
      </c>
      <c r="B853" s="129" t="s">
        <v>1089</v>
      </c>
      <c r="C853" s="129" t="s">
        <v>1039</v>
      </c>
      <c r="D853" s="129" t="s">
        <v>9725</v>
      </c>
      <c r="E853" s="129" t="s">
        <v>10421</v>
      </c>
      <c r="F853" s="129" t="s">
        <v>1263</v>
      </c>
      <c r="G853" s="131" t="s">
        <v>164</v>
      </c>
      <c r="H853" s="129" t="s">
        <v>14454</v>
      </c>
      <c r="I853" s="129" t="s">
        <v>11662</v>
      </c>
      <c r="J853" s="129" t="s">
        <v>4822</v>
      </c>
      <c r="K853" s="129" t="s">
        <v>5220</v>
      </c>
      <c r="L853" s="131" t="str">
        <f t="shared" si="39"/>
        <v>山城　良汰 (3)</v>
      </c>
      <c r="M853" s="131" t="str">
        <f t="shared" si="40"/>
        <v>00</v>
      </c>
      <c r="N853" s="131" t="str">
        <f t="shared" si="41"/>
        <v>Ryota YAMASHIRO (00)</v>
      </c>
      <c r="O853" s="217" t="s">
        <v>7705</v>
      </c>
      <c r="Y853" s="130"/>
      <c r="Z853" s="130"/>
      <c r="AA853" s="130"/>
      <c r="AB853" s="130"/>
      <c r="AC853" s="142"/>
      <c r="AD853" s="130"/>
      <c r="AE853" s="130"/>
      <c r="AF853" s="130"/>
      <c r="AG853" s="130"/>
      <c r="AH853" s="130"/>
      <c r="AI853" s="130"/>
      <c r="AJ853" s="130"/>
      <c r="AK853" s="130"/>
      <c r="AL853" s="130"/>
      <c r="AM853" s="130"/>
      <c r="AN853" s="130"/>
      <c r="AO853" s="130"/>
      <c r="AP853" s="130"/>
      <c r="AQ853" s="130"/>
      <c r="AR853" s="130"/>
      <c r="AS853" s="130"/>
      <c r="AT853" s="130"/>
      <c r="AU853" s="130"/>
      <c r="AV853" s="130"/>
      <c r="AW853" s="130"/>
      <c r="AX853" s="130"/>
      <c r="AY853" s="130"/>
    </row>
    <row r="854" spans="1:51" x14ac:dyDescent="0.15">
      <c r="A854" s="131">
        <v>872</v>
      </c>
      <c r="B854" s="129" t="s">
        <v>1089</v>
      </c>
      <c r="C854" s="129" t="s">
        <v>1039</v>
      </c>
      <c r="D854" s="129" t="s">
        <v>2248</v>
      </c>
      <c r="E854" s="129" t="s">
        <v>2249</v>
      </c>
      <c r="F854" s="129" t="s">
        <v>2096</v>
      </c>
      <c r="G854" s="131" t="s">
        <v>168</v>
      </c>
      <c r="H854" s="129" t="s">
        <v>14447</v>
      </c>
      <c r="I854" s="129" t="s">
        <v>11663</v>
      </c>
      <c r="J854" s="129" t="s">
        <v>5007</v>
      </c>
      <c r="K854" s="129" t="s">
        <v>5220</v>
      </c>
      <c r="L854" s="131" t="str">
        <f t="shared" si="39"/>
        <v>今東　拓巳 (2)</v>
      </c>
      <c r="M854" s="131" t="str">
        <f t="shared" si="40"/>
        <v>01</v>
      </c>
      <c r="N854" s="131" t="str">
        <f t="shared" si="41"/>
        <v>Takumi IMAHIGASHI (01)</v>
      </c>
      <c r="O854" s="217" t="s">
        <v>7706</v>
      </c>
      <c r="Y854" s="130"/>
      <c r="Z854" s="130"/>
      <c r="AA854" s="130"/>
      <c r="AB854" s="130"/>
      <c r="AC854" s="142"/>
      <c r="AD854" s="130"/>
      <c r="AE854" s="130"/>
      <c r="AF854" s="130"/>
      <c r="AG854" s="130"/>
      <c r="AH854" s="130"/>
      <c r="AI854" s="130"/>
      <c r="AJ854" s="130"/>
      <c r="AK854" s="130"/>
      <c r="AL854" s="130"/>
      <c r="AM854" s="130"/>
      <c r="AN854" s="130"/>
      <c r="AO854" s="130"/>
      <c r="AP854" s="130"/>
      <c r="AQ854" s="130"/>
      <c r="AR854" s="130"/>
      <c r="AS854" s="130"/>
      <c r="AT854" s="130"/>
      <c r="AU854" s="130"/>
      <c r="AV854" s="130"/>
      <c r="AW854" s="130"/>
      <c r="AX854" s="130"/>
      <c r="AY854" s="130"/>
    </row>
    <row r="855" spans="1:51" x14ac:dyDescent="0.15">
      <c r="A855" s="131">
        <v>873</v>
      </c>
      <c r="B855" s="129" t="s">
        <v>1089</v>
      </c>
      <c r="C855" s="129" t="s">
        <v>1039</v>
      </c>
      <c r="D855" s="129" t="s">
        <v>9726</v>
      </c>
      <c r="E855" s="129" t="s">
        <v>963</v>
      </c>
      <c r="F855" s="129" t="s">
        <v>11064</v>
      </c>
      <c r="G855" s="131" t="s">
        <v>168</v>
      </c>
      <c r="H855" s="129" t="s">
        <v>14447</v>
      </c>
      <c r="I855" s="129" t="s">
        <v>4905</v>
      </c>
      <c r="J855" s="129" t="s">
        <v>4922</v>
      </c>
      <c r="K855" s="129" t="s">
        <v>5220</v>
      </c>
      <c r="L855" s="131" t="str">
        <f t="shared" si="39"/>
        <v>山口　勇樹 (2)</v>
      </c>
      <c r="M855" s="131" t="str">
        <f t="shared" si="40"/>
        <v>01</v>
      </c>
      <c r="N855" s="131" t="str">
        <f t="shared" si="41"/>
        <v>Yuki YAMAGUCHI (01)</v>
      </c>
      <c r="O855" s="217" t="s">
        <v>7707</v>
      </c>
      <c r="Y855" s="130"/>
      <c r="Z855" s="130"/>
      <c r="AA855" s="130"/>
      <c r="AB855" s="130"/>
      <c r="AC855" s="142"/>
      <c r="AD855" s="130"/>
      <c r="AE855" s="130"/>
      <c r="AF855" s="130"/>
      <c r="AG855" s="130"/>
      <c r="AH855" s="130"/>
      <c r="AI855" s="130"/>
      <c r="AJ855" s="130"/>
      <c r="AK855" s="130"/>
      <c r="AL855" s="130"/>
      <c r="AM855" s="130"/>
      <c r="AN855" s="130"/>
      <c r="AO855" s="130"/>
      <c r="AP855" s="130"/>
      <c r="AQ855" s="130"/>
      <c r="AR855" s="130"/>
      <c r="AS855" s="130"/>
      <c r="AT855" s="130"/>
      <c r="AU855" s="130"/>
      <c r="AV855" s="130"/>
      <c r="AW855" s="130"/>
      <c r="AX855" s="130"/>
      <c r="AY855" s="130"/>
    </row>
    <row r="856" spans="1:51" x14ac:dyDescent="0.15">
      <c r="A856" s="131">
        <v>874</v>
      </c>
      <c r="B856" s="129" t="s">
        <v>1089</v>
      </c>
      <c r="C856" s="129" t="s">
        <v>1039</v>
      </c>
      <c r="D856" s="129" t="s">
        <v>2238</v>
      </c>
      <c r="E856" s="129" t="s">
        <v>2239</v>
      </c>
      <c r="F856" s="129" t="s">
        <v>2240</v>
      </c>
      <c r="G856" s="131" t="s">
        <v>168</v>
      </c>
      <c r="H856" s="129" t="s">
        <v>11319</v>
      </c>
      <c r="I856" s="129" t="s">
        <v>11664</v>
      </c>
      <c r="J856" s="129" t="s">
        <v>4846</v>
      </c>
      <c r="K856" s="129" t="s">
        <v>5220</v>
      </c>
      <c r="L856" s="131" t="str">
        <f t="shared" si="39"/>
        <v>雀部　凌平 (2)</v>
      </c>
      <c r="M856" s="131" t="str">
        <f t="shared" si="40"/>
        <v>02</v>
      </c>
      <c r="N856" s="131" t="str">
        <f t="shared" si="41"/>
        <v>Ryohei SASABE (02)</v>
      </c>
      <c r="O856" s="217" t="s">
        <v>7708</v>
      </c>
      <c r="Y856" s="130"/>
      <c r="Z856" s="130"/>
      <c r="AA856" s="130"/>
      <c r="AB856" s="130"/>
      <c r="AC856" s="142"/>
      <c r="AD856" s="130"/>
      <c r="AE856" s="130"/>
      <c r="AF856" s="130"/>
      <c r="AG856" s="130"/>
      <c r="AH856" s="130"/>
      <c r="AI856" s="130"/>
      <c r="AJ856" s="130"/>
      <c r="AK856" s="130"/>
      <c r="AL856" s="130"/>
      <c r="AM856" s="130"/>
      <c r="AN856" s="130"/>
      <c r="AO856" s="130"/>
      <c r="AP856" s="130"/>
      <c r="AQ856" s="130"/>
      <c r="AR856" s="130"/>
      <c r="AS856" s="130"/>
      <c r="AT856" s="130"/>
      <c r="AU856" s="130"/>
      <c r="AV856" s="130"/>
      <c r="AW856" s="130"/>
      <c r="AX856" s="130"/>
      <c r="AY856" s="130"/>
    </row>
    <row r="857" spans="1:51" x14ac:dyDescent="0.15">
      <c r="A857" s="131">
        <v>875</v>
      </c>
      <c r="B857" s="129" t="s">
        <v>1089</v>
      </c>
      <c r="C857" s="129" t="s">
        <v>1039</v>
      </c>
      <c r="D857" s="129" t="s">
        <v>2245</v>
      </c>
      <c r="E857" s="129" t="s">
        <v>2246</v>
      </c>
      <c r="F857" s="129" t="s">
        <v>2247</v>
      </c>
      <c r="G857" s="131" t="s">
        <v>168</v>
      </c>
      <c r="H857" s="129" t="s">
        <v>14466</v>
      </c>
      <c r="I857" s="129" t="s">
        <v>11665</v>
      </c>
      <c r="J857" s="129" t="s">
        <v>4839</v>
      </c>
      <c r="K857" s="129" t="s">
        <v>5220</v>
      </c>
      <c r="L857" s="131" t="str">
        <f t="shared" si="39"/>
        <v>中江　晴 (2)</v>
      </c>
      <c r="M857" s="131" t="str">
        <f t="shared" si="40"/>
        <v>01</v>
      </c>
      <c r="N857" s="131" t="str">
        <f t="shared" si="41"/>
        <v>Haru NAKAE (01)</v>
      </c>
      <c r="O857" s="217" t="s">
        <v>7709</v>
      </c>
      <c r="Y857" s="130"/>
      <c r="Z857" s="130"/>
      <c r="AA857" s="130"/>
      <c r="AB857" s="130"/>
      <c r="AC857" s="142"/>
      <c r="AD857" s="130"/>
      <c r="AE857" s="130"/>
      <c r="AF857" s="130"/>
      <c r="AG857" s="130"/>
      <c r="AH857" s="130"/>
      <c r="AI857" s="130"/>
      <c r="AJ857" s="130"/>
      <c r="AK857" s="130"/>
      <c r="AL857" s="130"/>
      <c r="AM857" s="130"/>
      <c r="AN857" s="130"/>
      <c r="AO857" s="130"/>
      <c r="AP857" s="130"/>
      <c r="AQ857" s="130"/>
      <c r="AR857" s="130"/>
      <c r="AS857" s="130"/>
      <c r="AT857" s="130"/>
      <c r="AU857" s="130"/>
      <c r="AV857" s="130"/>
      <c r="AW857" s="130"/>
      <c r="AX857" s="130"/>
      <c r="AY857" s="130"/>
    </row>
    <row r="858" spans="1:51" x14ac:dyDescent="0.15">
      <c r="A858" s="131">
        <v>876</v>
      </c>
      <c r="B858" s="129" t="s">
        <v>1089</v>
      </c>
      <c r="C858" s="129" t="s">
        <v>1039</v>
      </c>
      <c r="D858" s="129" t="s">
        <v>9341</v>
      </c>
      <c r="E858" s="129" t="s">
        <v>9394</v>
      </c>
      <c r="F858" s="129" t="s">
        <v>3812</v>
      </c>
      <c r="G858" s="131" t="s">
        <v>168</v>
      </c>
      <c r="H858" s="129" t="s">
        <v>14466</v>
      </c>
      <c r="I858" s="129" t="s">
        <v>9446</v>
      </c>
      <c r="J858" s="129" t="s">
        <v>9482</v>
      </c>
      <c r="K858" s="129" t="s">
        <v>5220</v>
      </c>
      <c r="L858" s="131" t="str">
        <f t="shared" si="39"/>
        <v>橘　周平 (2)</v>
      </c>
      <c r="M858" s="131" t="str">
        <f t="shared" si="40"/>
        <v>01</v>
      </c>
      <c r="N858" s="131" t="str">
        <f t="shared" si="41"/>
        <v>Shuhei TACHIBANA (01)</v>
      </c>
      <c r="O858" s="217" t="s">
        <v>7710</v>
      </c>
      <c r="Y858" s="130"/>
      <c r="Z858" s="130"/>
      <c r="AA858" s="130"/>
      <c r="AB858" s="130"/>
      <c r="AC858" s="142"/>
      <c r="AD858" s="130"/>
      <c r="AE858" s="130"/>
      <c r="AF858" s="130"/>
      <c r="AG858" s="130"/>
      <c r="AH858" s="130"/>
      <c r="AI858" s="130"/>
      <c r="AJ858" s="130"/>
      <c r="AK858" s="130"/>
      <c r="AL858" s="130"/>
      <c r="AM858" s="130"/>
      <c r="AN858" s="130"/>
      <c r="AO858" s="130"/>
      <c r="AP858" s="130"/>
      <c r="AQ858" s="130"/>
      <c r="AR858" s="130"/>
      <c r="AS858" s="130"/>
      <c r="AT858" s="130"/>
      <c r="AU858" s="130"/>
      <c r="AV858" s="130"/>
      <c r="AW858" s="130"/>
      <c r="AX858" s="130"/>
      <c r="AY858" s="130"/>
    </row>
    <row r="859" spans="1:51" x14ac:dyDescent="0.15">
      <c r="A859" s="131">
        <v>877</v>
      </c>
      <c r="B859" s="129" t="s">
        <v>1089</v>
      </c>
      <c r="C859" s="129" t="s">
        <v>1039</v>
      </c>
      <c r="D859" s="129" t="s">
        <v>2235</v>
      </c>
      <c r="E859" s="129" t="s">
        <v>2236</v>
      </c>
      <c r="F859" s="129" t="s">
        <v>2237</v>
      </c>
      <c r="G859" s="131" t="s">
        <v>168</v>
      </c>
      <c r="H859" s="129" t="s">
        <v>14447</v>
      </c>
      <c r="I859" s="129" t="s">
        <v>11611</v>
      </c>
      <c r="J859" s="129" t="s">
        <v>4957</v>
      </c>
      <c r="K859" s="129" t="s">
        <v>5220</v>
      </c>
      <c r="L859" s="131" t="str">
        <f t="shared" si="39"/>
        <v>野田　将太郎 (2)</v>
      </c>
      <c r="M859" s="131" t="str">
        <f t="shared" si="40"/>
        <v>01</v>
      </c>
      <c r="N859" s="131" t="str">
        <f t="shared" si="41"/>
        <v>Shotaro NODA (01)</v>
      </c>
      <c r="O859" s="217" t="s">
        <v>7711</v>
      </c>
      <c r="Y859" s="130"/>
      <c r="Z859" s="130"/>
      <c r="AA859" s="130"/>
      <c r="AB859" s="130"/>
      <c r="AC859" s="142"/>
      <c r="AD859" s="130"/>
      <c r="AE859" s="130"/>
      <c r="AF859" s="130"/>
      <c r="AG859" s="130"/>
      <c r="AH859" s="130"/>
      <c r="AI859" s="130"/>
      <c r="AJ859" s="130"/>
      <c r="AK859" s="130"/>
      <c r="AL859" s="130"/>
      <c r="AM859" s="130"/>
      <c r="AN859" s="130"/>
      <c r="AO859" s="130"/>
      <c r="AP859" s="130"/>
      <c r="AQ859" s="130"/>
      <c r="AR859" s="130"/>
      <c r="AS859" s="130"/>
      <c r="AT859" s="130"/>
      <c r="AU859" s="130"/>
      <c r="AV859" s="130"/>
      <c r="AW859" s="130"/>
      <c r="AX859" s="130"/>
      <c r="AY859" s="130"/>
    </row>
    <row r="860" spans="1:51" x14ac:dyDescent="0.15">
      <c r="A860" s="131">
        <v>878</v>
      </c>
      <c r="B860" s="129" t="s">
        <v>1089</v>
      </c>
      <c r="C860" s="129" t="s">
        <v>1039</v>
      </c>
      <c r="D860" s="129" t="s">
        <v>2250</v>
      </c>
      <c r="E860" s="129" t="s">
        <v>2251</v>
      </c>
      <c r="F860" s="129" t="s">
        <v>2252</v>
      </c>
      <c r="G860" s="131" t="s">
        <v>168</v>
      </c>
      <c r="H860" s="129" t="s">
        <v>14454</v>
      </c>
      <c r="I860" s="129" t="s">
        <v>11666</v>
      </c>
      <c r="J860" s="129" t="s">
        <v>12291</v>
      </c>
      <c r="K860" s="129" t="s">
        <v>5220</v>
      </c>
      <c r="L860" s="131" t="str">
        <f t="shared" si="39"/>
        <v>張田　大暉 (2)</v>
      </c>
      <c r="M860" s="131" t="str">
        <f t="shared" si="40"/>
        <v>01</v>
      </c>
      <c r="N860" s="131" t="str">
        <f t="shared" si="41"/>
        <v>Daiki HARITA (01)</v>
      </c>
      <c r="O860" s="217" t="s">
        <v>7712</v>
      </c>
      <c r="Y860" s="130"/>
      <c r="Z860" s="130"/>
      <c r="AA860" s="130"/>
      <c r="AB860" s="130"/>
      <c r="AC860" s="142"/>
      <c r="AD860" s="130"/>
      <c r="AE860" s="130"/>
      <c r="AF860" s="130"/>
      <c r="AG860" s="130"/>
      <c r="AH860" s="130"/>
      <c r="AI860" s="130"/>
      <c r="AJ860" s="130"/>
      <c r="AK860" s="130"/>
      <c r="AL860" s="130"/>
      <c r="AM860" s="130"/>
      <c r="AN860" s="130"/>
      <c r="AO860" s="130"/>
      <c r="AP860" s="130"/>
      <c r="AQ860" s="130"/>
      <c r="AR860" s="130"/>
      <c r="AS860" s="130"/>
      <c r="AT860" s="130"/>
      <c r="AU860" s="130"/>
      <c r="AV860" s="130"/>
      <c r="AW860" s="130"/>
      <c r="AX860" s="130"/>
      <c r="AY860" s="130"/>
    </row>
    <row r="861" spans="1:51" x14ac:dyDescent="0.15">
      <c r="A861" s="131">
        <v>879</v>
      </c>
      <c r="B861" s="129" t="s">
        <v>1089</v>
      </c>
      <c r="C861" s="129" t="s">
        <v>1039</v>
      </c>
      <c r="D861" s="129" t="s">
        <v>9727</v>
      </c>
      <c r="E861" s="129" t="s">
        <v>10422</v>
      </c>
      <c r="F861" s="129" t="s">
        <v>4606</v>
      </c>
      <c r="G861" s="131" t="s">
        <v>168</v>
      </c>
      <c r="H861" s="129" t="s">
        <v>11319</v>
      </c>
      <c r="I861" s="129" t="s">
        <v>11667</v>
      </c>
      <c r="J861" s="129" t="s">
        <v>12429</v>
      </c>
      <c r="K861" s="129" t="s">
        <v>5220</v>
      </c>
      <c r="L861" s="131" t="str">
        <f t="shared" si="39"/>
        <v>松阪　駿希 (2)</v>
      </c>
      <c r="M861" s="131" t="str">
        <f t="shared" si="40"/>
        <v>01</v>
      </c>
      <c r="N861" s="131" t="str">
        <f t="shared" si="41"/>
        <v>Shunki MATSUSAKA (01)</v>
      </c>
      <c r="O861" s="217" t="s">
        <v>7713</v>
      </c>
      <c r="Y861" s="130"/>
      <c r="Z861" s="130"/>
      <c r="AA861" s="130"/>
      <c r="AB861" s="130"/>
      <c r="AC861" s="142"/>
      <c r="AD861" s="130"/>
      <c r="AE861" s="130"/>
      <c r="AF861" s="130"/>
      <c r="AG861" s="130"/>
      <c r="AH861" s="130"/>
      <c r="AI861" s="130"/>
      <c r="AJ861" s="130"/>
      <c r="AK861" s="130"/>
      <c r="AL861" s="130"/>
      <c r="AM861" s="130"/>
      <c r="AN861" s="130"/>
      <c r="AO861" s="130"/>
      <c r="AP861" s="130"/>
      <c r="AQ861" s="130"/>
      <c r="AR861" s="130"/>
      <c r="AS861" s="130"/>
      <c r="AT861" s="130"/>
      <c r="AU861" s="130"/>
      <c r="AV861" s="130"/>
      <c r="AW861" s="130"/>
      <c r="AX861" s="130"/>
      <c r="AY861" s="130"/>
    </row>
    <row r="862" spans="1:51" x14ac:dyDescent="0.15">
      <c r="A862" s="131">
        <v>880</v>
      </c>
      <c r="B862" s="129" t="s">
        <v>1089</v>
      </c>
      <c r="C862" s="129" t="s">
        <v>1039</v>
      </c>
      <c r="D862" s="129" t="s">
        <v>2242</v>
      </c>
      <c r="E862" s="129" t="s">
        <v>2243</v>
      </c>
      <c r="F862" s="129" t="s">
        <v>2244</v>
      </c>
      <c r="G862" s="131" t="s">
        <v>168</v>
      </c>
      <c r="H862" s="129" t="s">
        <v>14460</v>
      </c>
      <c r="I862" s="129" t="s">
        <v>5104</v>
      </c>
      <c r="J862" s="129" t="s">
        <v>4857</v>
      </c>
      <c r="K862" s="129" t="s">
        <v>5220</v>
      </c>
      <c r="L862" s="131" t="str">
        <f t="shared" si="39"/>
        <v>伊藤　聡志 (2)</v>
      </c>
      <c r="M862" s="131" t="str">
        <f t="shared" si="40"/>
        <v>01</v>
      </c>
      <c r="N862" s="131" t="str">
        <f t="shared" si="41"/>
        <v>Soshi ITO (01)</v>
      </c>
      <c r="O862" s="217" t="s">
        <v>7714</v>
      </c>
      <c r="Y862" s="130"/>
      <c r="Z862" s="130"/>
      <c r="AA862" s="130"/>
      <c r="AB862" s="130"/>
      <c r="AC862" s="142"/>
      <c r="AD862" s="130"/>
      <c r="AE862" s="130"/>
      <c r="AF862" s="130"/>
      <c r="AG862" s="130"/>
      <c r="AH862" s="130"/>
      <c r="AI862" s="130"/>
      <c r="AJ862" s="130"/>
      <c r="AK862" s="130"/>
      <c r="AL862" s="130"/>
      <c r="AM862" s="130"/>
      <c r="AN862" s="130"/>
      <c r="AO862" s="130"/>
      <c r="AP862" s="130"/>
      <c r="AQ862" s="130"/>
      <c r="AR862" s="130"/>
      <c r="AS862" s="130"/>
      <c r="AT862" s="130"/>
      <c r="AU862" s="130"/>
      <c r="AV862" s="130"/>
      <c r="AW862" s="130"/>
      <c r="AX862" s="130"/>
      <c r="AY862" s="130"/>
    </row>
    <row r="863" spans="1:51" x14ac:dyDescent="0.15">
      <c r="A863" s="131">
        <v>881</v>
      </c>
      <c r="B863" s="129" t="s">
        <v>1089</v>
      </c>
      <c r="C863" s="129" t="s">
        <v>1039</v>
      </c>
      <c r="D863" s="129" t="s">
        <v>9728</v>
      </c>
      <c r="E863" s="129" t="s">
        <v>10423</v>
      </c>
      <c r="F863" s="129" t="s">
        <v>11065</v>
      </c>
      <c r="G863" s="131" t="s">
        <v>173</v>
      </c>
      <c r="H863" s="129" t="s">
        <v>14454</v>
      </c>
      <c r="I863" s="129" t="s">
        <v>11668</v>
      </c>
      <c r="J863" s="129" t="s">
        <v>4902</v>
      </c>
      <c r="K863" s="129" t="s">
        <v>5220</v>
      </c>
      <c r="L863" s="131" t="str">
        <f t="shared" si="39"/>
        <v>杉浦　正吾 (1)</v>
      </c>
      <c r="M863" s="131" t="str">
        <f t="shared" si="40"/>
        <v>02</v>
      </c>
      <c r="N863" s="131" t="str">
        <f t="shared" si="41"/>
        <v>Shogo SUGIURA (02)</v>
      </c>
      <c r="O863" s="217" t="s">
        <v>7715</v>
      </c>
      <c r="Y863" s="130"/>
      <c r="Z863" s="130"/>
      <c r="AA863" s="130"/>
      <c r="AB863" s="130"/>
      <c r="AC863" s="142"/>
      <c r="AD863" s="130"/>
      <c r="AE863" s="130"/>
      <c r="AF863" s="130"/>
      <c r="AG863" s="130"/>
      <c r="AH863" s="130"/>
      <c r="AI863" s="130"/>
      <c r="AJ863" s="130"/>
      <c r="AK863" s="130"/>
      <c r="AL863" s="130"/>
      <c r="AM863" s="130"/>
      <c r="AN863" s="130"/>
      <c r="AO863" s="130"/>
      <c r="AP863" s="130"/>
      <c r="AQ863" s="130"/>
      <c r="AR863" s="130"/>
      <c r="AS863" s="130"/>
      <c r="AT863" s="130"/>
      <c r="AU863" s="130"/>
      <c r="AV863" s="130"/>
      <c r="AW863" s="130"/>
      <c r="AX863" s="130"/>
      <c r="AY863" s="130"/>
    </row>
    <row r="864" spans="1:51" x14ac:dyDescent="0.15">
      <c r="A864" s="131">
        <v>882</v>
      </c>
      <c r="B864" s="129" t="s">
        <v>1089</v>
      </c>
      <c r="C864" s="129" t="s">
        <v>1039</v>
      </c>
      <c r="D864" s="129" t="s">
        <v>9729</v>
      </c>
      <c r="E864" s="129" t="s">
        <v>10424</v>
      </c>
      <c r="F864" s="129" t="s">
        <v>11066</v>
      </c>
      <c r="G864" s="131" t="s">
        <v>173</v>
      </c>
      <c r="H864" s="129" t="s">
        <v>14460</v>
      </c>
      <c r="I864" s="129" t="s">
        <v>11669</v>
      </c>
      <c r="J864" s="129" t="s">
        <v>9496</v>
      </c>
      <c r="K864" s="129" t="s">
        <v>5220</v>
      </c>
      <c r="L864" s="131" t="str">
        <f t="shared" si="39"/>
        <v>髙嶋　敬祐 (1)</v>
      </c>
      <c r="M864" s="131" t="str">
        <f t="shared" si="40"/>
        <v>02</v>
      </c>
      <c r="N864" s="131" t="str">
        <f t="shared" si="41"/>
        <v>Keisuke TAKASHIMA (02)</v>
      </c>
      <c r="O864" s="217" t="s">
        <v>7716</v>
      </c>
      <c r="Y864" s="130"/>
      <c r="Z864" s="130"/>
      <c r="AA864" s="130"/>
      <c r="AB864" s="130"/>
      <c r="AC864" s="142"/>
      <c r="AD864" s="130"/>
      <c r="AE864" s="130"/>
      <c r="AF864" s="130"/>
      <c r="AG864" s="130"/>
      <c r="AH864" s="130"/>
      <c r="AI864" s="130"/>
      <c r="AJ864" s="130"/>
      <c r="AK864" s="130"/>
      <c r="AL864" s="130"/>
      <c r="AM864" s="130"/>
      <c r="AN864" s="130"/>
      <c r="AO864" s="130"/>
      <c r="AP864" s="130"/>
      <c r="AQ864" s="130"/>
      <c r="AR864" s="130"/>
      <c r="AS864" s="130"/>
      <c r="AT864" s="130"/>
      <c r="AU864" s="130"/>
      <c r="AV864" s="130"/>
      <c r="AW864" s="130"/>
      <c r="AX864" s="130"/>
      <c r="AY864" s="130"/>
    </row>
    <row r="865" spans="1:51" x14ac:dyDescent="0.15">
      <c r="A865" s="131">
        <v>883</v>
      </c>
      <c r="B865" s="129" t="s">
        <v>1089</v>
      </c>
      <c r="C865" s="129" t="s">
        <v>1039</v>
      </c>
      <c r="D865" s="129" t="s">
        <v>9730</v>
      </c>
      <c r="E865" s="129" t="s">
        <v>10425</v>
      </c>
      <c r="F865" s="129" t="s">
        <v>11067</v>
      </c>
      <c r="G865" s="131" t="s">
        <v>173</v>
      </c>
      <c r="H865" s="129" t="s">
        <v>14460</v>
      </c>
      <c r="I865" s="129" t="s">
        <v>11670</v>
      </c>
      <c r="J865" s="129" t="s">
        <v>12430</v>
      </c>
      <c r="K865" s="129" t="s">
        <v>5220</v>
      </c>
      <c r="L865" s="131" t="str">
        <f t="shared" si="39"/>
        <v>八田　晴生 (1)</v>
      </c>
      <c r="M865" s="131" t="str">
        <f t="shared" si="40"/>
        <v>02</v>
      </c>
      <c r="N865" s="131" t="str">
        <f t="shared" si="41"/>
        <v>Haruse HATTA (02)</v>
      </c>
      <c r="O865" s="217" t="s">
        <v>7717</v>
      </c>
      <c r="Y865" s="130"/>
      <c r="Z865" s="130"/>
      <c r="AA865" s="130"/>
      <c r="AB865" s="130"/>
      <c r="AC865" s="142"/>
      <c r="AD865" s="130"/>
      <c r="AE865" s="130"/>
      <c r="AF865" s="130"/>
      <c r="AG865" s="130"/>
      <c r="AH865" s="130"/>
      <c r="AI865" s="130"/>
      <c r="AJ865" s="130"/>
      <c r="AK865" s="130"/>
      <c r="AL865" s="130"/>
      <c r="AM865" s="130"/>
      <c r="AN865" s="130"/>
      <c r="AO865" s="130"/>
      <c r="AP865" s="130"/>
      <c r="AQ865" s="130"/>
      <c r="AR865" s="130"/>
      <c r="AS865" s="130"/>
      <c r="AT865" s="130"/>
      <c r="AU865" s="130"/>
      <c r="AV865" s="130"/>
      <c r="AW865" s="130"/>
      <c r="AX865" s="130"/>
      <c r="AY865" s="130"/>
    </row>
    <row r="866" spans="1:51" x14ac:dyDescent="0.15">
      <c r="A866" s="131">
        <v>884</v>
      </c>
      <c r="B866" s="129" t="s">
        <v>1089</v>
      </c>
      <c r="C866" s="129" t="s">
        <v>1039</v>
      </c>
      <c r="D866" s="129" t="s">
        <v>9731</v>
      </c>
      <c r="E866" s="129" t="s">
        <v>10426</v>
      </c>
      <c r="F866" s="129" t="s">
        <v>11068</v>
      </c>
      <c r="G866" s="131" t="s">
        <v>173</v>
      </c>
      <c r="H866" s="129" t="s">
        <v>14466</v>
      </c>
      <c r="I866" s="129" t="s">
        <v>11371</v>
      </c>
      <c r="J866" s="129" t="s">
        <v>5004</v>
      </c>
      <c r="K866" s="129" t="s">
        <v>5220</v>
      </c>
      <c r="L866" s="131" t="str">
        <f t="shared" si="39"/>
        <v>梶川　裕貴 (1)</v>
      </c>
      <c r="M866" s="131" t="str">
        <f t="shared" si="40"/>
        <v>02</v>
      </c>
      <c r="N866" s="131" t="str">
        <f t="shared" si="41"/>
        <v>Hiroki KAJIKAWA (02)</v>
      </c>
      <c r="O866" s="217" t="s">
        <v>7718</v>
      </c>
      <c r="Y866" s="130"/>
      <c r="Z866" s="130"/>
      <c r="AA866" s="130"/>
      <c r="AB866" s="130"/>
      <c r="AC866" s="142"/>
      <c r="AD866" s="130"/>
      <c r="AE866" s="130"/>
      <c r="AF866" s="130"/>
      <c r="AG866" s="130"/>
      <c r="AH866" s="130"/>
      <c r="AI866" s="130"/>
      <c r="AJ866" s="130"/>
      <c r="AK866" s="130"/>
      <c r="AL866" s="130"/>
      <c r="AM866" s="130"/>
      <c r="AN866" s="130"/>
      <c r="AO866" s="130"/>
      <c r="AP866" s="130"/>
      <c r="AQ866" s="130"/>
      <c r="AR866" s="130"/>
      <c r="AS866" s="130"/>
      <c r="AT866" s="130"/>
      <c r="AU866" s="130"/>
      <c r="AV866" s="130"/>
      <c r="AW866" s="130"/>
      <c r="AX866" s="130"/>
      <c r="AY866" s="130"/>
    </row>
    <row r="867" spans="1:51" x14ac:dyDescent="0.15">
      <c r="A867" s="131">
        <v>885</v>
      </c>
      <c r="B867" s="129" t="s">
        <v>1089</v>
      </c>
      <c r="C867" s="129" t="s">
        <v>1039</v>
      </c>
      <c r="D867" s="129" t="s">
        <v>14113</v>
      </c>
      <c r="E867" s="129" t="s">
        <v>10427</v>
      </c>
      <c r="F867" s="129" t="s">
        <v>11069</v>
      </c>
      <c r="G867" s="131" t="s">
        <v>173</v>
      </c>
      <c r="H867" s="129" t="s">
        <v>14454</v>
      </c>
      <c r="I867" s="129" t="s">
        <v>4849</v>
      </c>
      <c r="J867" s="129" t="s">
        <v>12431</v>
      </c>
      <c r="K867" s="129" t="s">
        <v>5220</v>
      </c>
      <c r="L867" s="131" t="str">
        <f t="shared" si="39"/>
        <v>木村　天南 (1)</v>
      </c>
      <c r="M867" s="131" t="str">
        <f t="shared" si="40"/>
        <v>03</v>
      </c>
      <c r="N867" s="131" t="str">
        <f t="shared" si="41"/>
        <v>Anan KIMURA (03)</v>
      </c>
      <c r="O867" s="217" t="s">
        <v>7719</v>
      </c>
      <c r="Y867" s="130"/>
      <c r="Z867" s="130"/>
      <c r="AA867" s="130"/>
      <c r="AB867" s="130"/>
      <c r="AC867" s="142"/>
      <c r="AD867" s="130"/>
      <c r="AE867" s="130"/>
      <c r="AF867" s="130"/>
      <c r="AG867" s="130"/>
      <c r="AH867" s="130"/>
      <c r="AI867" s="130"/>
      <c r="AJ867" s="130"/>
      <c r="AK867" s="130"/>
      <c r="AL867" s="130"/>
      <c r="AM867" s="130"/>
      <c r="AN867" s="130"/>
      <c r="AO867" s="130"/>
      <c r="AP867" s="130"/>
      <c r="AQ867" s="130"/>
      <c r="AR867" s="130"/>
      <c r="AS867" s="130"/>
      <c r="AT867" s="130"/>
      <c r="AU867" s="130"/>
      <c r="AV867" s="130"/>
      <c r="AW867" s="130"/>
      <c r="AX867" s="130"/>
      <c r="AY867" s="130"/>
    </row>
    <row r="868" spans="1:51" x14ac:dyDescent="0.15">
      <c r="A868" s="131">
        <v>886</v>
      </c>
      <c r="B868" s="129" t="s">
        <v>1089</v>
      </c>
      <c r="C868" s="129" t="s">
        <v>1039</v>
      </c>
      <c r="D868" s="129" t="s">
        <v>9732</v>
      </c>
      <c r="E868" s="129" t="s">
        <v>10428</v>
      </c>
      <c r="F868" s="129" t="s">
        <v>11014</v>
      </c>
      <c r="G868" s="131" t="s">
        <v>173</v>
      </c>
      <c r="H868" s="129" t="s">
        <v>14447</v>
      </c>
      <c r="I868" s="129" t="s">
        <v>4917</v>
      </c>
      <c r="J868" s="129" t="s">
        <v>12291</v>
      </c>
      <c r="K868" s="129" t="s">
        <v>5220</v>
      </c>
      <c r="L868" s="131" t="str">
        <f t="shared" si="39"/>
        <v>細見　大樹 (1)</v>
      </c>
      <c r="M868" s="131" t="str">
        <f t="shared" si="40"/>
        <v>02</v>
      </c>
      <c r="N868" s="131" t="str">
        <f t="shared" si="41"/>
        <v>Daiki HOSOMI (02)</v>
      </c>
      <c r="O868" s="217" t="s">
        <v>7720</v>
      </c>
      <c r="Y868" s="130"/>
      <c r="Z868" s="130"/>
      <c r="AA868" s="130"/>
      <c r="AB868" s="130"/>
      <c r="AC868" s="142"/>
      <c r="AD868" s="130"/>
      <c r="AE868" s="130"/>
      <c r="AF868" s="130"/>
      <c r="AG868" s="130"/>
      <c r="AH868" s="130"/>
      <c r="AI868" s="130"/>
      <c r="AJ868" s="130"/>
      <c r="AK868" s="130"/>
      <c r="AL868" s="130"/>
      <c r="AM868" s="130"/>
      <c r="AN868" s="130"/>
      <c r="AO868" s="130"/>
      <c r="AP868" s="130"/>
      <c r="AQ868" s="130"/>
      <c r="AR868" s="130"/>
      <c r="AS868" s="130"/>
      <c r="AT868" s="130"/>
      <c r="AU868" s="130"/>
      <c r="AV868" s="130"/>
      <c r="AW868" s="130"/>
      <c r="AX868" s="130"/>
      <c r="AY868" s="130"/>
    </row>
    <row r="869" spans="1:51" x14ac:dyDescent="0.15">
      <c r="A869" s="131">
        <v>887</v>
      </c>
      <c r="B869" s="129" t="s">
        <v>1089</v>
      </c>
      <c r="C869" s="129" t="s">
        <v>1039</v>
      </c>
      <c r="D869" s="129" t="s">
        <v>9733</v>
      </c>
      <c r="E869" s="129" t="s">
        <v>10429</v>
      </c>
      <c r="F869" s="129" t="s">
        <v>11070</v>
      </c>
      <c r="G869" s="131" t="s">
        <v>173</v>
      </c>
      <c r="H869" s="129" t="s">
        <v>14465</v>
      </c>
      <c r="I869" s="129" t="s">
        <v>11671</v>
      </c>
      <c r="J869" s="129" t="s">
        <v>4799</v>
      </c>
      <c r="K869" s="129" t="s">
        <v>5220</v>
      </c>
      <c r="L869" s="131" t="str">
        <f t="shared" si="39"/>
        <v>中東　大輔 (1)</v>
      </c>
      <c r="M869" s="131" t="str">
        <f t="shared" si="40"/>
        <v>03</v>
      </c>
      <c r="N869" s="131" t="str">
        <f t="shared" si="41"/>
        <v>Daisuke NAKAHIGASHI (03)</v>
      </c>
      <c r="O869" s="217" t="s">
        <v>7721</v>
      </c>
      <c r="Y869" s="130"/>
      <c r="Z869" s="130"/>
      <c r="AA869" s="130"/>
      <c r="AB869" s="130"/>
      <c r="AC869" s="142"/>
      <c r="AD869" s="130"/>
      <c r="AE869" s="130"/>
      <c r="AF869" s="130"/>
      <c r="AG869" s="130"/>
      <c r="AH869" s="130"/>
      <c r="AI869" s="130"/>
      <c r="AJ869" s="130"/>
      <c r="AK869" s="130"/>
      <c r="AL869" s="130"/>
      <c r="AM869" s="130"/>
      <c r="AN869" s="130"/>
      <c r="AO869" s="130"/>
      <c r="AP869" s="130"/>
      <c r="AQ869" s="130"/>
      <c r="AR869" s="130"/>
      <c r="AS869" s="130"/>
      <c r="AT869" s="130"/>
      <c r="AU869" s="130"/>
      <c r="AV869" s="130"/>
      <c r="AW869" s="130"/>
      <c r="AX869" s="130"/>
      <c r="AY869" s="130"/>
    </row>
    <row r="870" spans="1:51" x14ac:dyDescent="0.15">
      <c r="A870" s="131">
        <v>888</v>
      </c>
      <c r="B870" s="129" t="s">
        <v>1089</v>
      </c>
      <c r="C870" s="129" t="s">
        <v>1039</v>
      </c>
      <c r="D870" s="129" t="s">
        <v>9734</v>
      </c>
      <c r="E870" s="129" t="s">
        <v>10430</v>
      </c>
      <c r="F870" s="129" t="s">
        <v>11071</v>
      </c>
      <c r="G870" s="131" t="s">
        <v>173</v>
      </c>
      <c r="H870" s="129" t="s">
        <v>14454</v>
      </c>
      <c r="I870" s="129" t="s">
        <v>11445</v>
      </c>
      <c r="J870" s="129" t="s">
        <v>12260</v>
      </c>
      <c r="K870" s="129" t="s">
        <v>5220</v>
      </c>
      <c r="L870" s="131" t="str">
        <f t="shared" si="39"/>
        <v>平井　柊太 (1)</v>
      </c>
      <c r="M870" s="131" t="str">
        <f t="shared" si="40"/>
        <v>03</v>
      </c>
      <c r="N870" s="131" t="str">
        <f t="shared" si="41"/>
        <v>Shuta HIRAI (03)</v>
      </c>
      <c r="O870" s="217" t="s">
        <v>7722</v>
      </c>
      <c r="Y870" s="130"/>
      <c r="Z870" s="130"/>
      <c r="AA870" s="130"/>
      <c r="AB870" s="130"/>
      <c r="AC870" s="142"/>
      <c r="AD870" s="130"/>
      <c r="AE870" s="130"/>
      <c r="AF870" s="130"/>
      <c r="AG870" s="130"/>
      <c r="AH870" s="130"/>
      <c r="AI870" s="130"/>
      <c r="AJ870" s="130"/>
      <c r="AK870" s="130"/>
      <c r="AL870" s="130"/>
      <c r="AM870" s="130"/>
      <c r="AN870" s="130"/>
      <c r="AO870" s="130"/>
      <c r="AP870" s="130"/>
      <c r="AQ870" s="130"/>
      <c r="AR870" s="130"/>
      <c r="AS870" s="130"/>
      <c r="AT870" s="130"/>
      <c r="AU870" s="130"/>
      <c r="AV870" s="130"/>
      <c r="AW870" s="130"/>
      <c r="AX870" s="130"/>
      <c r="AY870" s="130"/>
    </row>
    <row r="871" spans="1:51" x14ac:dyDescent="0.15">
      <c r="A871" s="131">
        <v>889</v>
      </c>
      <c r="B871" s="129" t="s">
        <v>1089</v>
      </c>
      <c r="C871" s="129" t="s">
        <v>1039</v>
      </c>
      <c r="D871" s="129" t="s">
        <v>2143</v>
      </c>
      <c r="E871" s="129" t="s">
        <v>2144</v>
      </c>
      <c r="F871" s="129" t="s">
        <v>2145</v>
      </c>
      <c r="G871" s="131" t="s">
        <v>146</v>
      </c>
      <c r="H871" s="129" t="s">
        <v>14466</v>
      </c>
      <c r="I871" s="129" t="s">
        <v>11474</v>
      </c>
      <c r="J871" s="129" t="s">
        <v>4802</v>
      </c>
      <c r="K871" s="129" t="s">
        <v>5220</v>
      </c>
      <c r="L871" s="131" t="str">
        <f t="shared" si="39"/>
        <v>西川　遥稀 (4)</v>
      </c>
      <c r="M871" s="131" t="str">
        <f t="shared" si="40"/>
        <v>99</v>
      </c>
      <c r="N871" s="131" t="str">
        <f t="shared" si="41"/>
        <v>Haruki NISHIKAWA (99)</v>
      </c>
      <c r="O871" s="217" t="s">
        <v>7723</v>
      </c>
      <c r="Y871" s="130"/>
      <c r="Z871" s="130"/>
      <c r="AA871" s="130"/>
      <c r="AB871" s="130"/>
      <c r="AC871" s="142"/>
      <c r="AD871" s="130"/>
      <c r="AE871" s="130"/>
      <c r="AF871" s="130"/>
      <c r="AG871" s="130"/>
      <c r="AH871" s="130"/>
      <c r="AI871" s="130"/>
      <c r="AJ871" s="130"/>
      <c r="AK871" s="130"/>
      <c r="AL871" s="130"/>
      <c r="AM871" s="130"/>
      <c r="AN871" s="130"/>
      <c r="AO871" s="130"/>
      <c r="AP871" s="130"/>
      <c r="AQ871" s="130"/>
      <c r="AR871" s="130"/>
      <c r="AS871" s="130"/>
      <c r="AT871" s="130"/>
      <c r="AU871" s="130"/>
      <c r="AV871" s="130"/>
      <c r="AW871" s="130"/>
      <c r="AX871" s="130"/>
      <c r="AY871" s="130"/>
    </row>
    <row r="872" spans="1:51" x14ac:dyDescent="0.15">
      <c r="A872" s="131">
        <v>890</v>
      </c>
      <c r="B872" s="129" t="s">
        <v>1089</v>
      </c>
      <c r="C872" s="129" t="s">
        <v>1039</v>
      </c>
      <c r="D872" s="129" t="s">
        <v>2140</v>
      </c>
      <c r="E872" s="129" t="s">
        <v>2141</v>
      </c>
      <c r="F872" s="129" t="s">
        <v>2142</v>
      </c>
      <c r="G872" s="131" t="s">
        <v>146</v>
      </c>
      <c r="H872" s="129" t="s">
        <v>14474</v>
      </c>
      <c r="I872" s="129" t="s">
        <v>11672</v>
      </c>
      <c r="J872" s="129" t="s">
        <v>4918</v>
      </c>
      <c r="K872" s="129" t="s">
        <v>5220</v>
      </c>
      <c r="L872" s="131" t="str">
        <f t="shared" si="39"/>
        <v>梶本　康太 (4)</v>
      </c>
      <c r="M872" s="131" t="str">
        <f t="shared" si="40"/>
        <v>99</v>
      </c>
      <c r="N872" s="131" t="str">
        <f t="shared" si="41"/>
        <v>Kota KAJIMOTO (99)</v>
      </c>
      <c r="O872" s="217" t="s">
        <v>7724</v>
      </c>
      <c r="Y872" s="130"/>
      <c r="Z872" s="130"/>
      <c r="AA872" s="130"/>
      <c r="AB872" s="130"/>
      <c r="AC872" s="142"/>
      <c r="AD872" s="130"/>
      <c r="AE872" s="130"/>
      <c r="AF872" s="130"/>
      <c r="AG872" s="130"/>
      <c r="AH872" s="130"/>
      <c r="AI872" s="130"/>
      <c r="AJ872" s="130"/>
      <c r="AK872" s="130"/>
      <c r="AL872" s="130"/>
      <c r="AM872" s="130"/>
      <c r="AN872" s="130"/>
      <c r="AO872" s="130"/>
      <c r="AP872" s="130"/>
      <c r="AQ872" s="130"/>
      <c r="AR872" s="130"/>
      <c r="AS872" s="130"/>
      <c r="AT872" s="130"/>
      <c r="AU872" s="130"/>
      <c r="AV872" s="130"/>
      <c r="AW872" s="130"/>
      <c r="AX872" s="130"/>
      <c r="AY872" s="130"/>
    </row>
    <row r="873" spans="1:51" x14ac:dyDescent="0.15">
      <c r="A873" s="131">
        <v>891</v>
      </c>
      <c r="B873" s="129" t="s">
        <v>1089</v>
      </c>
      <c r="C873" s="129" t="s">
        <v>1039</v>
      </c>
      <c r="D873" s="129" t="s">
        <v>2146</v>
      </c>
      <c r="E873" s="129" t="s">
        <v>2147</v>
      </c>
      <c r="F873" s="129" t="s">
        <v>1828</v>
      </c>
      <c r="G873" s="131" t="s">
        <v>146</v>
      </c>
      <c r="H873" s="129" t="s">
        <v>14466</v>
      </c>
      <c r="I873" s="129" t="s">
        <v>6711</v>
      </c>
      <c r="J873" s="129" t="s">
        <v>4952</v>
      </c>
      <c r="K873" s="129" t="s">
        <v>5220</v>
      </c>
      <c r="L873" s="131" t="str">
        <f t="shared" si="39"/>
        <v>泉　海地 (4)</v>
      </c>
      <c r="M873" s="131" t="str">
        <f t="shared" si="40"/>
        <v>99</v>
      </c>
      <c r="N873" s="131" t="str">
        <f t="shared" si="41"/>
        <v>Kaichi IZUMI (99)</v>
      </c>
      <c r="O873" s="217" t="s">
        <v>7725</v>
      </c>
      <c r="Y873" s="130"/>
      <c r="Z873" s="130"/>
      <c r="AA873" s="130"/>
      <c r="AB873" s="130"/>
      <c r="AC873" s="142"/>
      <c r="AD873" s="130"/>
      <c r="AE873" s="130"/>
      <c r="AF873" s="130"/>
      <c r="AG873" s="130"/>
      <c r="AH873" s="130"/>
      <c r="AI873" s="130"/>
      <c r="AJ873" s="130"/>
      <c r="AK873" s="130"/>
      <c r="AL873" s="130"/>
      <c r="AM873" s="130"/>
      <c r="AN873" s="130"/>
      <c r="AO873" s="130"/>
      <c r="AP873" s="130"/>
      <c r="AQ873" s="130"/>
      <c r="AR873" s="130"/>
      <c r="AS873" s="130"/>
      <c r="AT873" s="130"/>
      <c r="AU873" s="130"/>
      <c r="AV873" s="130"/>
      <c r="AW873" s="130"/>
      <c r="AX873" s="130"/>
      <c r="AY873" s="130"/>
    </row>
    <row r="874" spans="1:51" x14ac:dyDescent="0.15">
      <c r="A874" s="131">
        <v>892</v>
      </c>
      <c r="B874" s="129" t="s">
        <v>1089</v>
      </c>
      <c r="C874" s="129" t="s">
        <v>1039</v>
      </c>
      <c r="D874" s="129" t="s">
        <v>9735</v>
      </c>
      <c r="E874" s="129" t="s">
        <v>2132</v>
      </c>
      <c r="F874" s="129" t="s">
        <v>2133</v>
      </c>
      <c r="G874" s="131" t="s">
        <v>146</v>
      </c>
      <c r="H874" s="129" t="s">
        <v>14458</v>
      </c>
      <c r="I874" s="129" t="s">
        <v>11673</v>
      </c>
      <c r="J874" s="129" t="s">
        <v>12273</v>
      </c>
      <c r="K874" s="129" t="s">
        <v>5220</v>
      </c>
      <c r="L874" s="131" t="str">
        <f t="shared" si="39"/>
        <v>浦田　昂生 (4)</v>
      </c>
      <c r="M874" s="131" t="str">
        <f t="shared" si="40"/>
        <v>99</v>
      </c>
      <c r="N874" s="131" t="str">
        <f t="shared" si="41"/>
        <v>Kosei URATA (99)</v>
      </c>
      <c r="O874" s="217" t="s">
        <v>7726</v>
      </c>
      <c r="Y874" s="130"/>
      <c r="Z874" s="130"/>
      <c r="AA874" s="130"/>
      <c r="AB874" s="130"/>
      <c r="AC874" s="142"/>
      <c r="AD874" s="130"/>
      <c r="AE874" s="130"/>
      <c r="AF874" s="130"/>
      <c r="AG874" s="130"/>
      <c r="AH874" s="130"/>
      <c r="AI874" s="130"/>
      <c r="AJ874" s="130"/>
      <c r="AK874" s="130"/>
      <c r="AL874" s="130"/>
      <c r="AM874" s="130"/>
      <c r="AN874" s="130"/>
      <c r="AO874" s="130"/>
      <c r="AP874" s="130"/>
      <c r="AQ874" s="130"/>
      <c r="AR874" s="130"/>
      <c r="AS874" s="130"/>
      <c r="AT874" s="130"/>
      <c r="AU874" s="130"/>
      <c r="AV874" s="130"/>
      <c r="AW874" s="130"/>
      <c r="AX874" s="130"/>
      <c r="AY874" s="130"/>
    </row>
    <row r="875" spans="1:51" x14ac:dyDescent="0.15">
      <c r="A875" s="131">
        <v>893</v>
      </c>
      <c r="B875" s="129" t="s">
        <v>1089</v>
      </c>
      <c r="C875" s="129" t="s">
        <v>1039</v>
      </c>
      <c r="D875" s="129" t="s">
        <v>2137</v>
      </c>
      <c r="E875" s="129" t="s">
        <v>2138</v>
      </c>
      <c r="F875" s="129" t="s">
        <v>2139</v>
      </c>
      <c r="G875" s="131" t="s">
        <v>146</v>
      </c>
      <c r="H875" s="129" t="s">
        <v>14454</v>
      </c>
      <c r="I875" s="129" t="s">
        <v>11674</v>
      </c>
      <c r="J875" s="129" t="s">
        <v>12375</v>
      </c>
      <c r="K875" s="129" t="s">
        <v>5220</v>
      </c>
      <c r="L875" s="131" t="str">
        <f t="shared" si="39"/>
        <v>北澤　涼雅 (4)</v>
      </c>
      <c r="M875" s="131" t="str">
        <f t="shared" si="40"/>
        <v>99</v>
      </c>
      <c r="N875" s="131" t="str">
        <f t="shared" si="41"/>
        <v>Ryoga KITAZAWA (99)</v>
      </c>
      <c r="O875" s="217" t="s">
        <v>7727</v>
      </c>
      <c r="Y875" s="130"/>
      <c r="Z875" s="130"/>
      <c r="AA875" s="130"/>
      <c r="AB875" s="130"/>
      <c r="AC875" s="142"/>
      <c r="AD875" s="130"/>
      <c r="AE875" s="130"/>
      <c r="AF875" s="130"/>
      <c r="AG875" s="130"/>
      <c r="AH875" s="130"/>
      <c r="AI875" s="130"/>
      <c r="AJ875" s="130"/>
      <c r="AK875" s="130"/>
      <c r="AL875" s="130"/>
      <c r="AM875" s="130"/>
      <c r="AN875" s="130"/>
      <c r="AO875" s="130"/>
      <c r="AP875" s="130"/>
      <c r="AQ875" s="130"/>
      <c r="AR875" s="130"/>
      <c r="AS875" s="130"/>
      <c r="AT875" s="130"/>
      <c r="AU875" s="130"/>
      <c r="AV875" s="130"/>
      <c r="AW875" s="130"/>
      <c r="AX875" s="130"/>
      <c r="AY875" s="130"/>
    </row>
    <row r="876" spans="1:51" x14ac:dyDescent="0.15">
      <c r="A876" s="131">
        <v>894</v>
      </c>
      <c r="B876" s="129" t="s">
        <v>1089</v>
      </c>
      <c r="C876" s="129" t="s">
        <v>1039</v>
      </c>
      <c r="D876" s="129" t="s">
        <v>2134</v>
      </c>
      <c r="E876" s="129" t="s">
        <v>2135</v>
      </c>
      <c r="F876" s="129" t="s">
        <v>2136</v>
      </c>
      <c r="G876" s="131" t="s">
        <v>146</v>
      </c>
      <c r="H876" s="129" t="s">
        <v>14467</v>
      </c>
      <c r="I876" s="129" t="s">
        <v>4966</v>
      </c>
      <c r="J876" s="129" t="s">
        <v>5004</v>
      </c>
      <c r="K876" s="129" t="s">
        <v>5220</v>
      </c>
      <c r="L876" s="131" t="str">
        <f t="shared" si="39"/>
        <v>坂口　博基 (4)</v>
      </c>
      <c r="M876" s="131" t="str">
        <f t="shared" si="40"/>
        <v>99</v>
      </c>
      <c r="N876" s="131" t="str">
        <f t="shared" si="41"/>
        <v>Hiroki SAKAGUCHI (99)</v>
      </c>
      <c r="O876" s="217" t="s">
        <v>7728</v>
      </c>
      <c r="Y876" s="130"/>
      <c r="Z876" s="130"/>
      <c r="AA876" s="130"/>
      <c r="AB876" s="130"/>
      <c r="AC876" s="142"/>
      <c r="AD876" s="130"/>
      <c r="AE876" s="130"/>
      <c r="AF876" s="130"/>
      <c r="AG876" s="130"/>
      <c r="AH876" s="130"/>
      <c r="AI876" s="130"/>
      <c r="AJ876" s="130"/>
      <c r="AK876" s="130"/>
      <c r="AL876" s="130"/>
      <c r="AM876" s="130"/>
      <c r="AN876" s="130"/>
      <c r="AO876" s="130"/>
      <c r="AP876" s="130"/>
      <c r="AQ876" s="130"/>
      <c r="AR876" s="130"/>
      <c r="AS876" s="130"/>
      <c r="AT876" s="130"/>
      <c r="AU876" s="130"/>
      <c r="AV876" s="130"/>
      <c r="AW876" s="130"/>
      <c r="AX876" s="130"/>
      <c r="AY876" s="130"/>
    </row>
    <row r="877" spans="1:51" x14ac:dyDescent="0.15">
      <c r="A877" s="131">
        <v>895</v>
      </c>
      <c r="B877" s="129" t="s">
        <v>1089</v>
      </c>
      <c r="C877" s="129" t="s">
        <v>1039</v>
      </c>
      <c r="D877" s="129" t="s">
        <v>2150</v>
      </c>
      <c r="E877" s="129" t="s">
        <v>2151</v>
      </c>
      <c r="F877" s="129" t="s">
        <v>2152</v>
      </c>
      <c r="G877" s="131" t="s">
        <v>146</v>
      </c>
      <c r="H877" s="129" t="s">
        <v>14447</v>
      </c>
      <c r="I877" s="129" t="s">
        <v>5136</v>
      </c>
      <c r="J877" s="129" t="s">
        <v>4924</v>
      </c>
      <c r="K877" s="129" t="s">
        <v>5220</v>
      </c>
      <c r="L877" s="131" t="str">
        <f t="shared" si="39"/>
        <v>大川　駿 (4)</v>
      </c>
      <c r="M877" s="131" t="str">
        <f t="shared" si="40"/>
        <v>00</v>
      </c>
      <c r="N877" s="131" t="str">
        <f t="shared" si="41"/>
        <v>Shun OKAWA (00)</v>
      </c>
      <c r="O877" s="217" t="s">
        <v>7729</v>
      </c>
      <c r="Y877" s="130"/>
      <c r="Z877" s="130"/>
      <c r="AA877" s="130"/>
      <c r="AB877" s="130"/>
      <c r="AC877" s="142"/>
      <c r="AD877" s="130"/>
      <c r="AE877" s="130"/>
      <c r="AF877" s="130"/>
      <c r="AG877" s="130"/>
      <c r="AH877" s="130"/>
      <c r="AI877" s="130"/>
      <c r="AJ877" s="130"/>
      <c r="AK877" s="130"/>
      <c r="AL877" s="130"/>
      <c r="AM877" s="130"/>
      <c r="AN877" s="130"/>
      <c r="AO877" s="130"/>
      <c r="AP877" s="130"/>
      <c r="AQ877" s="130"/>
      <c r="AR877" s="130"/>
      <c r="AS877" s="130"/>
      <c r="AT877" s="130"/>
      <c r="AU877" s="130"/>
      <c r="AV877" s="130"/>
      <c r="AW877" s="130"/>
      <c r="AX877" s="130"/>
      <c r="AY877" s="130"/>
    </row>
    <row r="878" spans="1:51" x14ac:dyDescent="0.15">
      <c r="A878" s="131">
        <v>896</v>
      </c>
      <c r="B878" s="129" t="s">
        <v>1089</v>
      </c>
      <c r="C878" s="129" t="s">
        <v>1039</v>
      </c>
      <c r="D878" s="129" t="s">
        <v>9736</v>
      </c>
      <c r="E878" s="129" t="s">
        <v>2148</v>
      </c>
      <c r="F878" s="129" t="s">
        <v>2149</v>
      </c>
      <c r="G878" s="131" t="s">
        <v>146</v>
      </c>
      <c r="H878" s="129" t="s">
        <v>14454</v>
      </c>
      <c r="I878" s="129" t="s">
        <v>4891</v>
      </c>
      <c r="J878" s="129" t="s">
        <v>9498</v>
      </c>
      <c r="K878" s="129" t="s">
        <v>5220</v>
      </c>
      <c r="L878" s="131" t="str">
        <f t="shared" si="39"/>
        <v>松原　渓士朗 (4)</v>
      </c>
      <c r="M878" s="131" t="str">
        <f t="shared" si="40"/>
        <v>00</v>
      </c>
      <c r="N878" s="131" t="str">
        <f t="shared" si="41"/>
        <v>Keijiro MATSUBARA (00)</v>
      </c>
      <c r="O878" s="217" t="s">
        <v>7730</v>
      </c>
      <c r="Y878" s="130"/>
      <c r="Z878" s="130"/>
      <c r="AA878" s="130"/>
      <c r="AB878" s="130"/>
      <c r="AC878" s="142"/>
      <c r="AD878" s="130"/>
      <c r="AE878" s="130"/>
      <c r="AF878" s="130"/>
      <c r="AG878" s="130"/>
      <c r="AH878" s="130"/>
      <c r="AI878" s="130"/>
      <c r="AJ878" s="130"/>
      <c r="AK878" s="130"/>
      <c r="AL878" s="130"/>
      <c r="AM878" s="130"/>
      <c r="AN878" s="130"/>
      <c r="AO878" s="130"/>
      <c r="AP878" s="130"/>
      <c r="AQ878" s="130"/>
      <c r="AR878" s="130"/>
      <c r="AS878" s="130"/>
      <c r="AT878" s="130"/>
      <c r="AU878" s="130"/>
      <c r="AV878" s="130"/>
      <c r="AW878" s="130"/>
      <c r="AX878" s="130"/>
      <c r="AY878" s="130"/>
    </row>
    <row r="879" spans="1:51" x14ac:dyDescent="0.15">
      <c r="A879" s="131">
        <v>897</v>
      </c>
      <c r="B879" s="129" t="s">
        <v>1089</v>
      </c>
      <c r="C879" s="129" t="s">
        <v>1039</v>
      </c>
      <c r="D879" s="129" t="s">
        <v>2188</v>
      </c>
      <c r="E879" s="129" t="s">
        <v>2189</v>
      </c>
      <c r="F879" s="129" t="s">
        <v>1222</v>
      </c>
      <c r="G879" s="131" t="s">
        <v>164</v>
      </c>
      <c r="H879" s="129" t="s">
        <v>14447</v>
      </c>
      <c r="I879" s="129" t="s">
        <v>11675</v>
      </c>
      <c r="J879" s="129" t="s">
        <v>12304</v>
      </c>
      <c r="K879" s="129" t="s">
        <v>5220</v>
      </c>
      <c r="L879" s="131" t="str">
        <f t="shared" si="39"/>
        <v>片井　宏哉 (3)</v>
      </c>
      <c r="M879" s="131" t="str">
        <f t="shared" si="40"/>
        <v>00</v>
      </c>
      <c r="N879" s="131" t="str">
        <f t="shared" si="41"/>
        <v>Hiroya KATAI (00)</v>
      </c>
      <c r="O879" s="217" t="s">
        <v>7731</v>
      </c>
      <c r="Y879" s="130"/>
      <c r="Z879" s="130"/>
      <c r="AA879" s="130"/>
      <c r="AB879" s="130"/>
      <c r="AC879" s="142"/>
      <c r="AD879" s="130"/>
      <c r="AE879" s="130"/>
      <c r="AF879" s="130"/>
      <c r="AG879" s="130"/>
      <c r="AH879" s="130"/>
      <c r="AI879" s="130"/>
      <c r="AJ879" s="130"/>
      <c r="AK879" s="130"/>
      <c r="AL879" s="130"/>
      <c r="AM879" s="130"/>
      <c r="AN879" s="130"/>
      <c r="AO879" s="130"/>
      <c r="AP879" s="130"/>
      <c r="AQ879" s="130"/>
      <c r="AR879" s="130"/>
      <c r="AS879" s="130"/>
      <c r="AT879" s="130"/>
      <c r="AU879" s="130"/>
      <c r="AV879" s="130"/>
      <c r="AW879" s="130"/>
      <c r="AX879" s="130"/>
      <c r="AY879" s="130"/>
    </row>
    <row r="880" spans="1:51" x14ac:dyDescent="0.15">
      <c r="A880" s="131">
        <v>898</v>
      </c>
      <c r="B880" s="129" t="s">
        <v>1089</v>
      </c>
      <c r="C880" s="129" t="s">
        <v>1039</v>
      </c>
      <c r="D880" s="129" t="s">
        <v>2194</v>
      </c>
      <c r="E880" s="129" t="s">
        <v>2195</v>
      </c>
      <c r="F880" s="129" t="s">
        <v>2196</v>
      </c>
      <c r="G880" s="131" t="s">
        <v>164</v>
      </c>
      <c r="H880" s="129" t="s">
        <v>14448</v>
      </c>
      <c r="I880" s="129" t="s">
        <v>11676</v>
      </c>
      <c r="J880" s="129" t="s">
        <v>12432</v>
      </c>
      <c r="K880" s="129" t="s">
        <v>5220</v>
      </c>
      <c r="L880" s="131" t="str">
        <f t="shared" si="39"/>
        <v>時岡　宗生 (3)</v>
      </c>
      <c r="M880" s="131" t="str">
        <f t="shared" si="40"/>
        <v>00</v>
      </c>
      <c r="N880" s="131" t="str">
        <f t="shared" si="41"/>
        <v>Muneo TOKIOKA (00)</v>
      </c>
      <c r="O880" s="217" t="s">
        <v>7732</v>
      </c>
      <c r="Y880" s="130"/>
      <c r="Z880" s="130"/>
      <c r="AA880" s="130"/>
      <c r="AB880" s="130"/>
      <c r="AC880" s="142"/>
      <c r="AD880" s="130"/>
      <c r="AE880" s="130"/>
      <c r="AF880" s="130"/>
      <c r="AG880" s="130"/>
      <c r="AH880" s="130"/>
      <c r="AI880" s="130"/>
      <c r="AJ880" s="130"/>
      <c r="AK880" s="130"/>
      <c r="AL880" s="130"/>
      <c r="AM880" s="130"/>
      <c r="AN880" s="130"/>
      <c r="AO880" s="130"/>
      <c r="AP880" s="130"/>
      <c r="AQ880" s="130"/>
      <c r="AR880" s="130"/>
      <c r="AS880" s="130"/>
      <c r="AT880" s="130"/>
      <c r="AU880" s="130"/>
      <c r="AV880" s="130"/>
      <c r="AW880" s="130"/>
      <c r="AX880" s="130"/>
      <c r="AY880" s="130"/>
    </row>
    <row r="881" spans="1:51" x14ac:dyDescent="0.15">
      <c r="A881" s="131">
        <v>899</v>
      </c>
      <c r="B881" s="129" t="s">
        <v>1089</v>
      </c>
      <c r="C881" s="129" t="s">
        <v>1039</v>
      </c>
      <c r="D881" s="129" t="s">
        <v>9737</v>
      </c>
      <c r="E881" s="129" t="s">
        <v>2190</v>
      </c>
      <c r="F881" s="129" t="s">
        <v>2191</v>
      </c>
      <c r="G881" s="131" t="s">
        <v>164</v>
      </c>
      <c r="H881" s="129" t="s">
        <v>14474</v>
      </c>
      <c r="I881" s="129" t="s">
        <v>11677</v>
      </c>
      <c r="J881" s="129" t="s">
        <v>4800</v>
      </c>
      <c r="K881" s="129" t="s">
        <v>5220</v>
      </c>
      <c r="L881" s="131" t="str">
        <f t="shared" si="39"/>
        <v>永本　洋佑 (3)</v>
      </c>
      <c r="M881" s="131" t="str">
        <f t="shared" si="40"/>
        <v>01</v>
      </c>
      <c r="N881" s="131" t="str">
        <f t="shared" si="41"/>
        <v>Yosuke NAGAMOTO (01)</v>
      </c>
      <c r="O881" s="217" t="s">
        <v>7733</v>
      </c>
      <c r="Y881" s="130"/>
      <c r="Z881" s="130"/>
      <c r="AA881" s="130"/>
      <c r="AB881" s="130"/>
      <c r="AC881" s="142"/>
      <c r="AD881" s="130"/>
      <c r="AE881" s="130"/>
      <c r="AF881" s="130"/>
      <c r="AG881" s="130"/>
      <c r="AH881" s="130"/>
      <c r="AI881" s="130"/>
      <c r="AJ881" s="130"/>
      <c r="AK881" s="130"/>
      <c r="AL881" s="130"/>
      <c r="AM881" s="130"/>
      <c r="AN881" s="130"/>
      <c r="AO881" s="130"/>
      <c r="AP881" s="130"/>
      <c r="AQ881" s="130"/>
      <c r="AR881" s="130"/>
      <c r="AS881" s="130"/>
      <c r="AT881" s="130"/>
      <c r="AU881" s="130"/>
      <c r="AV881" s="130"/>
      <c r="AW881" s="130"/>
      <c r="AX881" s="130"/>
      <c r="AY881" s="130"/>
    </row>
    <row r="882" spans="1:51" x14ac:dyDescent="0.15">
      <c r="A882" s="131">
        <v>900</v>
      </c>
      <c r="B882" s="129" t="s">
        <v>1089</v>
      </c>
      <c r="C882" s="129" t="s">
        <v>1039</v>
      </c>
      <c r="D882" s="129" t="s">
        <v>2192</v>
      </c>
      <c r="E882" s="129" t="s">
        <v>2193</v>
      </c>
      <c r="F882" s="129" t="s">
        <v>1392</v>
      </c>
      <c r="G882" s="131" t="s">
        <v>164</v>
      </c>
      <c r="H882" s="129" t="s">
        <v>14458</v>
      </c>
      <c r="I882" s="129" t="s">
        <v>11344</v>
      </c>
      <c r="J882" s="129" t="s">
        <v>4916</v>
      </c>
      <c r="K882" s="129" t="s">
        <v>5220</v>
      </c>
      <c r="L882" s="131" t="str">
        <f t="shared" si="39"/>
        <v>西尾　俊哉 (3)</v>
      </c>
      <c r="M882" s="131" t="str">
        <f t="shared" si="40"/>
        <v>00</v>
      </c>
      <c r="N882" s="131" t="str">
        <f t="shared" si="41"/>
        <v>Shunya NISHIO (00)</v>
      </c>
      <c r="O882" s="217" t="s">
        <v>7734</v>
      </c>
      <c r="Y882" s="130"/>
      <c r="Z882" s="130"/>
      <c r="AA882" s="130"/>
      <c r="AB882" s="130"/>
      <c r="AC882" s="142"/>
      <c r="AD882" s="130"/>
      <c r="AE882" s="130"/>
      <c r="AF882" s="130"/>
      <c r="AG882" s="130"/>
      <c r="AH882" s="130"/>
      <c r="AI882" s="130"/>
      <c r="AJ882" s="130"/>
      <c r="AK882" s="130"/>
      <c r="AL882" s="130"/>
      <c r="AM882" s="130"/>
      <c r="AN882" s="130"/>
      <c r="AO882" s="130"/>
      <c r="AP882" s="130"/>
      <c r="AQ882" s="130"/>
      <c r="AR882" s="130"/>
      <c r="AS882" s="130"/>
      <c r="AT882" s="130"/>
      <c r="AU882" s="130"/>
      <c r="AV882" s="130"/>
      <c r="AW882" s="130"/>
      <c r="AX882" s="130"/>
      <c r="AY882" s="130"/>
    </row>
    <row r="883" spans="1:51" x14ac:dyDescent="0.15">
      <c r="A883" s="131">
        <v>901</v>
      </c>
      <c r="B883" s="129" t="s">
        <v>1089</v>
      </c>
      <c r="C883" s="129" t="s">
        <v>1039</v>
      </c>
      <c r="D883" s="129" t="s">
        <v>2208</v>
      </c>
      <c r="E883" s="129" t="s">
        <v>2209</v>
      </c>
      <c r="F883" s="129" t="s">
        <v>2210</v>
      </c>
      <c r="G883" s="131" t="s">
        <v>168</v>
      </c>
      <c r="H883" s="129" t="s">
        <v>14460</v>
      </c>
      <c r="I883" s="129" t="s">
        <v>9474</v>
      </c>
      <c r="J883" s="129" t="s">
        <v>9495</v>
      </c>
      <c r="K883" s="129" t="s">
        <v>5220</v>
      </c>
      <c r="L883" s="131" t="str">
        <f t="shared" si="39"/>
        <v>大石　朝陽 (2)</v>
      </c>
      <c r="M883" s="131" t="str">
        <f t="shared" si="40"/>
        <v>01</v>
      </c>
      <c r="N883" s="131" t="str">
        <f t="shared" si="41"/>
        <v>Asahi OISHI (01)</v>
      </c>
      <c r="O883" s="217" t="s">
        <v>7735</v>
      </c>
      <c r="Y883" s="130"/>
      <c r="Z883" s="130"/>
      <c r="AA883" s="130"/>
      <c r="AB883" s="130"/>
      <c r="AC883" s="142"/>
      <c r="AD883" s="130"/>
      <c r="AE883" s="130"/>
      <c r="AF883" s="130"/>
      <c r="AG883" s="130"/>
      <c r="AH883" s="130"/>
      <c r="AI883" s="130"/>
      <c r="AJ883" s="130"/>
      <c r="AK883" s="130"/>
      <c r="AL883" s="130"/>
      <c r="AM883" s="130"/>
      <c r="AN883" s="130"/>
      <c r="AO883" s="130"/>
      <c r="AP883" s="130"/>
      <c r="AQ883" s="130"/>
      <c r="AR883" s="130"/>
      <c r="AS883" s="130"/>
      <c r="AT883" s="130"/>
      <c r="AU883" s="130"/>
      <c r="AV883" s="130"/>
      <c r="AW883" s="130"/>
      <c r="AX883" s="130"/>
      <c r="AY883" s="130"/>
    </row>
    <row r="884" spans="1:51" x14ac:dyDescent="0.15">
      <c r="A884" s="131">
        <v>902</v>
      </c>
      <c r="B884" s="129" t="s">
        <v>1089</v>
      </c>
      <c r="C884" s="129" t="s">
        <v>1039</v>
      </c>
      <c r="D884" s="129" t="s">
        <v>9738</v>
      </c>
      <c r="E884" s="129" t="s">
        <v>10431</v>
      </c>
      <c r="F884" s="129" t="s">
        <v>2222</v>
      </c>
      <c r="G884" s="131" t="s">
        <v>168</v>
      </c>
      <c r="H884" s="129" t="s">
        <v>14477</v>
      </c>
      <c r="I884" s="129" t="s">
        <v>11678</v>
      </c>
      <c r="J884" s="129" t="s">
        <v>12347</v>
      </c>
      <c r="K884" s="129" t="s">
        <v>5220</v>
      </c>
      <c r="L884" s="131" t="str">
        <f t="shared" si="39"/>
        <v>鬼塚　秀斗 (2)</v>
      </c>
      <c r="M884" s="131" t="str">
        <f t="shared" si="40"/>
        <v>01</v>
      </c>
      <c r="N884" s="131" t="str">
        <f t="shared" si="41"/>
        <v>Hideto ONIZUKA (01)</v>
      </c>
      <c r="O884" s="217" t="s">
        <v>7736</v>
      </c>
      <c r="Y884" s="130"/>
      <c r="Z884" s="130"/>
      <c r="AA884" s="130"/>
      <c r="AB884" s="130"/>
      <c r="AC884" s="142"/>
      <c r="AD884" s="130"/>
      <c r="AE884" s="130"/>
      <c r="AF884" s="130"/>
      <c r="AG884" s="130"/>
      <c r="AH884" s="130"/>
      <c r="AI884" s="130"/>
      <c r="AJ884" s="130"/>
      <c r="AK884" s="130"/>
      <c r="AL884" s="130"/>
      <c r="AM884" s="130"/>
      <c r="AN884" s="130"/>
      <c r="AO884" s="130"/>
      <c r="AP884" s="130"/>
      <c r="AQ884" s="130"/>
      <c r="AR884" s="130"/>
      <c r="AS884" s="130"/>
      <c r="AT884" s="130"/>
      <c r="AU884" s="130"/>
      <c r="AV884" s="130"/>
      <c r="AW884" s="130"/>
      <c r="AX884" s="130"/>
      <c r="AY884" s="130"/>
    </row>
    <row r="885" spans="1:51" x14ac:dyDescent="0.15">
      <c r="A885" s="131">
        <v>903</v>
      </c>
      <c r="B885" s="129" t="s">
        <v>1089</v>
      </c>
      <c r="C885" s="129" t="s">
        <v>1039</v>
      </c>
      <c r="D885" s="129" t="s">
        <v>2220</v>
      </c>
      <c r="E885" s="129" t="s">
        <v>709</v>
      </c>
      <c r="F885" s="129" t="s">
        <v>2221</v>
      </c>
      <c r="G885" s="131" t="s">
        <v>168</v>
      </c>
      <c r="H885" s="129" t="s">
        <v>14474</v>
      </c>
      <c r="I885" s="129" t="s">
        <v>11433</v>
      </c>
      <c r="J885" s="129" t="s">
        <v>12291</v>
      </c>
      <c r="K885" s="129" t="s">
        <v>5220</v>
      </c>
      <c r="L885" s="131" t="str">
        <f t="shared" si="39"/>
        <v>岸本　大樹 (2)</v>
      </c>
      <c r="M885" s="131" t="str">
        <f t="shared" si="40"/>
        <v>02</v>
      </c>
      <c r="N885" s="131" t="str">
        <f t="shared" si="41"/>
        <v>Daiki KISHIMOTO (02)</v>
      </c>
      <c r="O885" s="217" t="s">
        <v>7737</v>
      </c>
      <c r="Y885" s="130"/>
      <c r="Z885" s="130"/>
      <c r="AA885" s="130"/>
      <c r="AB885" s="130"/>
      <c r="AC885" s="142"/>
      <c r="AD885" s="130"/>
      <c r="AE885" s="130"/>
      <c r="AF885" s="130"/>
      <c r="AG885" s="130"/>
      <c r="AH885" s="130"/>
      <c r="AI885" s="130"/>
      <c r="AJ885" s="130"/>
      <c r="AK885" s="130"/>
      <c r="AL885" s="130"/>
      <c r="AM885" s="130"/>
      <c r="AN885" s="130"/>
      <c r="AO885" s="130"/>
      <c r="AP885" s="130"/>
      <c r="AQ885" s="130"/>
      <c r="AR885" s="130"/>
      <c r="AS885" s="130"/>
      <c r="AT885" s="130"/>
      <c r="AU885" s="130"/>
      <c r="AV885" s="130"/>
      <c r="AW885" s="130"/>
      <c r="AX885" s="130"/>
      <c r="AY885" s="130"/>
    </row>
    <row r="886" spans="1:51" x14ac:dyDescent="0.15">
      <c r="A886" s="131">
        <v>904</v>
      </c>
      <c r="B886" s="129" t="s">
        <v>1089</v>
      </c>
      <c r="C886" s="129" t="s">
        <v>1039</v>
      </c>
      <c r="D886" s="129" t="s">
        <v>2217</v>
      </c>
      <c r="E886" s="129" t="s">
        <v>2218</v>
      </c>
      <c r="F886" s="129" t="s">
        <v>2219</v>
      </c>
      <c r="G886" s="131" t="s">
        <v>168</v>
      </c>
      <c r="H886" s="129" t="s">
        <v>14448</v>
      </c>
      <c r="I886" s="129" t="s">
        <v>4892</v>
      </c>
      <c r="J886" s="129" t="s">
        <v>4940</v>
      </c>
      <c r="K886" s="129" t="s">
        <v>5220</v>
      </c>
      <c r="L886" s="131" t="str">
        <f t="shared" si="39"/>
        <v>佐々木　涼介 (2)</v>
      </c>
      <c r="M886" s="131" t="str">
        <f t="shared" si="40"/>
        <v>01</v>
      </c>
      <c r="N886" s="131" t="str">
        <f t="shared" si="41"/>
        <v>Ryosuke SASAKI (01)</v>
      </c>
      <c r="O886" s="217" t="s">
        <v>7738</v>
      </c>
      <c r="Y886" s="130"/>
      <c r="Z886" s="130"/>
      <c r="AA886" s="130"/>
      <c r="AB886" s="130"/>
      <c r="AC886" s="142"/>
      <c r="AD886" s="130"/>
      <c r="AE886" s="130"/>
      <c r="AF886" s="130"/>
      <c r="AG886" s="130"/>
      <c r="AH886" s="130"/>
      <c r="AI886" s="130"/>
      <c r="AJ886" s="130"/>
      <c r="AK886" s="130"/>
      <c r="AL886" s="130"/>
      <c r="AM886" s="130"/>
      <c r="AN886" s="130"/>
      <c r="AO886" s="130"/>
      <c r="AP886" s="130"/>
      <c r="AQ886" s="130"/>
      <c r="AR886" s="130"/>
      <c r="AS886" s="130"/>
      <c r="AT886" s="130"/>
      <c r="AU886" s="130"/>
      <c r="AV886" s="130"/>
      <c r="AW886" s="130"/>
      <c r="AX886" s="130"/>
      <c r="AY886" s="130"/>
    </row>
    <row r="887" spans="1:51" x14ac:dyDescent="0.15">
      <c r="A887" s="131">
        <v>905</v>
      </c>
      <c r="B887" s="129" t="s">
        <v>1089</v>
      </c>
      <c r="C887" s="129" t="s">
        <v>1039</v>
      </c>
      <c r="D887" s="129" t="s">
        <v>2223</v>
      </c>
      <c r="E887" s="129" t="s">
        <v>2224</v>
      </c>
      <c r="F887" s="129" t="s">
        <v>2225</v>
      </c>
      <c r="G887" s="131" t="s">
        <v>168</v>
      </c>
      <c r="H887" s="129" t="s">
        <v>14473</v>
      </c>
      <c r="I887" s="129" t="s">
        <v>11679</v>
      </c>
      <c r="J887" s="129" t="s">
        <v>4833</v>
      </c>
      <c r="K887" s="129" t="s">
        <v>5220</v>
      </c>
      <c r="L887" s="131" t="str">
        <f t="shared" si="39"/>
        <v>野上　千尋 (2)</v>
      </c>
      <c r="M887" s="131" t="str">
        <f t="shared" si="40"/>
        <v>01</v>
      </c>
      <c r="N887" s="131" t="str">
        <f t="shared" si="41"/>
        <v>Chihiro NOGAMI (01)</v>
      </c>
      <c r="O887" s="217" t="s">
        <v>7739</v>
      </c>
      <c r="Y887" s="130"/>
      <c r="Z887" s="130"/>
      <c r="AA887" s="130"/>
      <c r="AB887" s="130"/>
      <c r="AC887" s="142"/>
      <c r="AD887" s="130"/>
      <c r="AE887" s="130"/>
      <c r="AF887" s="130"/>
      <c r="AG887" s="130"/>
      <c r="AH887" s="130"/>
      <c r="AI887" s="130"/>
      <c r="AJ887" s="130"/>
      <c r="AK887" s="130"/>
      <c r="AL887" s="130"/>
      <c r="AM887" s="130"/>
      <c r="AN887" s="130"/>
      <c r="AO887" s="130"/>
      <c r="AP887" s="130"/>
      <c r="AQ887" s="130"/>
      <c r="AR887" s="130"/>
      <c r="AS887" s="130"/>
      <c r="AT887" s="130"/>
      <c r="AU887" s="130"/>
      <c r="AV887" s="130"/>
      <c r="AW887" s="130"/>
      <c r="AX887" s="130"/>
      <c r="AY887" s="130"/>
    </row>
    <row r="888" spans="1:51" x14ac:dyDescent="0.15">
      <c r="A888" s="131">
        <v>906</v>
      </c>
      <c r="B888" s="129" t="s">
        <v>1089</v>
      </c>
      <c r="C888" s="129" t="s">
        <v>1039</v>
      </c>
      <c r="D888" s="129" t="s">
        <v>2205</v>
      </c>
      <c r="E888" s="129" t="s">
        <v>2206</v>
      </c>
      <c r="F888" s="129" t="s">
        <v>2207</v>
      </c>
      <c r="G888" s="131" t="s">
        <v>168</v>
      </c>
      <c r="H888" s="129" t="s">
        <v>14466</v>
      </c>
      <c r="I888" s="129" t="s">
        <v>5055</v>
      </c>
      <c r="J888" s="129" t="s">
        <v>12310</v>
      </c>
      <c r="K888" s="129" t="s">
        <v>5220</v>
      </c>
      <c r="L888" s="131" t="str">
        <f t="shared" si="39"/>
        <v>宮川　仁 (2)</v>
      </c>
      <c r="M888" s="131" t="str">
        <f t="shared" si="40"/>
        <v>02</v>
      </c>
      <c r="N888" s="131" t="str">
        <f t="shared" si="41"/>
        <v>Jin MIYAGAWA (02)</v>
      </c>
      <c r="O888" s="217" t="s">
        <v>7740</v>
      </c>
      <c r="Y888" s="130"/>
      <c r="Z888" s="130"/>
      <c r="AA888" s="130"/>
      <c r="AB888" s="130"/>
      <c r="AC888" s="142"/>
      <c r="AD888" s="130"/>
      <c r="AE888" s="130"/>
      <c r="AF888" s="130"/>
      <c r="AG888" s="130"/>
      <c r="AH888" s="130"/>
      <c r="AI888" s="130"/>
      <c r="AJ888" s="130"/>
      <c r="AK888" s="130"/>
      <c r="AL888" s="130"/>
      <c r="AM888" s="130"/>
      <c r="AN888" s="130"/>
      <c r="AO888" s="130"/>
      <c r="AP888" s="130"/>
      <c r="AQ888" s="130"/>
      <c r="AR888" s="130"/>
      <c r="AS888" s="130"/>
      <c r="AT888" s="130"/>
      <c r="AU888" s="130"/>
      <c r="AV888" s="130"/>
      <c r="AW888" s="130"/>
      <c r="AX888" s="130"/>
      <c r="AY888" s="130"/>
    </row>
    <row r="889" spans="1:51" x14ac:dyDescent="0.15">
      <c r="A889" s="131">
        <v>907</v>
      </c>
      <c r="B889" s="129" t="s">
        <v>1089</v>
      </c>
      <c r="C889" s="129" t="s">
        <v>1039</v>
      </c>
      <c r="D889" s="129" t="s">
        <v>2214</v>
      </c>
      <c r="E889" s="129" t="s">
        <v>2215</v>
      </c>
      <c r="F889" s="129" t="s">
        <v>2216</v>
      </c>
      <c r="G889" s="131" t="s">
        <v>168</v>
      </c>
      <c r="H889" s="129" t="s">
        <v>14447</v>
      </c>
      <c r="I889" s="129" t="s">
        <v>4821</v>
      </c>
      <c r="J889" s="129" t="s">
        <v>12433</v>
      </c>
      <c r="K889" s="129" t="s">
        <v>5220</v>
      </c>
      <c r="L889" s="131" t="str">
        <f t="shared" si="39"/>
        <v>山本　琴拍 (2)</v>
      </c>
      <c r="M889" s="131" t="str">
        <f t="shared" si="40"/>
        <v>02</v>
      </c>
      <c r="N889" s="131" t="str">
        <f t="shared" si="41"/>
        <v>Kohaku YAMAMOTO (02)</v>
      </c>
      <c r="O889" s="217" t="s">
        <v>7741</v>
      </c>
      <c r="Y889" s="130"/>
      <c r="Z889" s="130"/>
      <c r="AA889" s="130"/>
      <c r="AB889" s="130"/>
      <c r="AC889" s="142"/>
      <c r="AD889" s="130"/>
      <c r="AE889" s="130"/>
      <c r="AF889" s="130"/>
      <c r="AG889" s="130"/>
      <c r="AH889" s="130"/>
      <c r="AI889" s="130"/>
      <c r="AJ889" s="130"/>
      <c r="AK889" s="130"/>
      <c r="AL889" s="130"/>
      <c r="AM889" s="130"/>
      <c r="AN889" s="130"/>
      <c r="AO889" s="130"/>
      <c r="AP889" s="130"/>
      <c r="AQ889" s="130"/>
      <c r="AR889" s="130"/>
      <c r="AS889" s="130"/>
      <c r="AT889" s="130"/>
      <c r="AU889" s="130"/>
      <c r="AV889" s="130"/>
      <c r="AW889" s="130"/>
      <c r="AX889" s="130"/>
      <c r="AY889" s="130"/>
    </row>
    <row r="890" spans="1:51" x14ac:dyDescent="0.15">
      <c r="A890" s="131">
        <v>908</v>
      </c>
      <c r="B890" s="129" t="s">
        <v>1089</v>
      </c>
      <c r="C890" s="129" t="s">
        <v>1039</v>
      </c>
      <c r="D890" s="129" t="s">
        <v>2211</v>
      </c>
      <c r="E890" s="129" t="s">
        <v>2212</v>
      </c>
      <c r="F890" s="129" t="s">
        <v>2213</v>
      </c>
      <c r="G890" s="131" t="s">
        <v>168</v>
      </c>
      <c r="H890" s="129" t="s">
        <v>14474</v>
      </c>
      <c r="I890" s="129" t="s">
        <v>11680</v>
      </c>
      <c r="J890" s="129" t="s">
        <v>9496</v>
      </c>
      <c r="K890" s="129" t="s">
        <v>5220</v>
      </c>
      <c r="L890" s="131" t="str">
        <f t="shared" si="39"/>
        <v>吉成　啓介 (2)</v>
      </c>
      <c r="M890" s="131" t="str">
        <f t="shared" si="40"/>
        <v>01</v>
      </c>
      <c r="N890" s="131" t="str">
        <f t="shared" si="41"/>
        <v>Keisuke YOSHINARI (01)</v>
      </c>
      <c r="O890" s="217" t="s">
        <v>7742</v>
      </c>
      <c r="Y890" s="130"/>
      <c r="Z890" s="130"/>
      <c r="AA890" s="130"/>
      <c r="AB890" s="130"/>
      <c r="AC890" s="142"/>
      <c r="AD890" s="130"/>
      <c r="AE890" s="130"/>
      <c r="AF890" s="130"/>
      <c r="AG890" s="130"/>
      <c r="AH890" s="130"/>
      <c r="AI890" s="130"/>
      <c r="AJ890" s="130"/>
      <c r="AK890" s="130"/>
      <c r="AL890" s="130"/>
      <c r="AM890" s="130"/>
      <c r="AN890" s="130"/>
      <c r="AO890" s="130"/>
      <c r="AP890" s="130"/>
      <c r="AQ890" s="130"/>
      <c r="AR890" s="130"/>
      <c r="AS890" s="130"/>
      <c r="AT890" s="130"/>
      <c r="AU890" s="130"/>
      <c r="AV890" s="130"/>
      <c r="AW890" s="130"/>
      <c r="AX890" s="130"/>
      <c r="AY890" s="130"/>
    </row>
    <row r="891" spans="1:51" x14ac:dyDescent="0.15">
      <c r="A891" s="131">
        <v>909</v>
      </c>
      <c r="B891" s="129" t="s">
        <v>1089</v>
      </c>
      <c r="C891" s="129" t="s">
        <v>1039</v>
      </c>
      <c r="D891" s="129" t="s">
        <v>9739</v>
      </c>
      <c r="E891" s="129" t="s">
        <v>10432</v>
      </c>
      <c r="F891" s="129" t="s">
        <v>11052</v>
      </c>
      <c r="G891" s="131" t="s">
        <v>173</v>
      </c>
      <c r="H891" s="129" t="s">
        <v>14458</v>
      </c>
      <c r="I891" s="129" t="s">
        <v>11681</v>
      </c>
      <c r="J891" s="129" t="s">
        <v>12434</v>
      </c>
      <c r="K891" s="129" t="s">
        <v>5220</v>
      </c>
      <c r="L891" s="131" t="str">
        <f t="shared" si="39"/>
        <v>粟井　駿平 (1)</v>
      </c>
      <c r="M891" s="131" t="str">
        <f t="shared" si="40"/>
        <v>03</v>
      </c>
      <c r="N891" s="131" t="str">
        <f t="shared" si="41"/>
        <v>Shumpei AWAI (03)</v>
      </c>
      <c r="O891" s="217" t="s">
        <v>7743</v>
      </c>
      <c r="Y891" s="130"/>
      <c r="Z891" s="130"/>
      <c r="AA891" s="130"/>
      <c r="AB891" s="130"/>
      <c r="AC891" s="142"/>
      <c r="AD891" s="130"/>
      <c r="AE891" s="130"/>
      <c r="AF891" s="130"/>
      <c r="AG891" s="130"/>
      <c r="AH891" s="130"/>
      <c r="AI891" s="130"/>
      <c r="AJ891" s="130"/>
      <c r="AK891" s="130"/>
      <c r="AL891" s="130"/>
      <c r="AM891" s="130"/>
      <c r="AN891" s="130"/>
      <c r="AO891" s="130"/>
      <c r="AP891" s="130"/>
      <c r="AQ891" s="130"/>
      <c r="AR891" s="130"/>
      <c r="AS891" s="130"/>
      <c r="AT891" s="130"/>
      <c r="AU891" s="130"/>
      <c r="AV891" s="130"/>
      <c r="AW891" s="130"/>
      <c r="AX891" s="130"/>
      <c r="AY891" s="130"/>
    </row>
    <row r="892" spans="1:51" x14ac:dyDescent="0.15">
      <c r="A892" s="131">
        <v>910</v>
      </c>
      <c r="B892" s="129" t="s">
        <v>1089</v>
      </c>
      <c r="C892" s="129" t="s">
        <v>1039</v>
      </c>
      <c r="D892" s="129" t="s">
        <v>9740</v>
      </c>
      <c r="E892" s="129" t="s">
        <v>10433</v>
      </c>
      <c r="F892" s="129" t="s">
        <v>11072</v>
      </c>
      <c r="G892" s="131" t="s">
        <v>173</v>
      </c>
      <c r="H892" s="129" t="s">
        <v>14454</v>
      </c>
      <c r="I892" s="129" t="s">
        <v>11657</v>
      </c>
      <c r="J892" s="129" t="s">
        <v>9252</v>
      </c>
      <c r="K892" s="129" t="s">
        <v>5220</v>
      </c>
      <c r="L892" s="131" t="str">
        <f t="shared" si="39"/>
        <v>小泉　成 (1)</v>
      </c>
      <c r="M892" s="131" t="str">
        <f t="shared" si="40"/>
        <v>02</v>
      </c>
      <c r="N892" s="131" t="str">
        <f t="shared" si="41"/>
        <v>Akira KOIZUMI (02)</v>
      </c>
      <c r="O892" s="217" t="s">
        <v>7744</v>
      </c>
      <c r="Y892" s="130"/>
      <c r="Z892" s="130"/>
      <c r="AA892" s="130"/>
      <c r="AB892" s="130"/>
      <c r="AC892" s="142"/>
      <c r="AD892" s="130"/>
      <c r="AE892" s="130"/>
      <c r="AF892" s="130"/>
      <c r="AG892" s="130"/>
      <c r="AH892" s="130"/>
      <c r="AI892" s="130"/>
      <c r="AJ892" s="130"/>
      <c r="AK892" s="130"/>
      <c r="AL892" s="130"/>
      <c r="AM892" s="130"/>
      <c r="AN892" s="130"/>
      <c r="AO892" s="130"/>
      <c r="AP892" s="130"/>
      <c r="AQ892" s="130"/>
      <c r="AR892" s="130"/>
      <c r="AS892" s="130"/>
      <c r="AT892" s="130"/>
      <c r="AU892" s="130"/>
      <c r="AV892" s="130"/>
      <c r="AW892" s="130"/>
      <c r="AX892" s="130"/>
      <c r="AY892" s="130"/>
    </row>
    <row r="893" spans="1:51" x14ac:dyDescent="0.15">
      <c r="A893" s="131">
        <v>911</v>
      </c>
      <c r="B893" s="129" t="s">
        <v>1089</v>
      </c>
      <c r="C893" s="129" t="s">
        <v>1039</v>
      </c>
      <c r="D893" s="129" t="s">
        <v>9741</v>
      </c>
      <c r="E893" s="129" t="s">
        <v>10434</v>
      </c>
      <c r="F893" s="129" t="s">
        <v>11073</v>
      </c>
      <c r="G893" s="131" t="s">
        <v>173</v>
      </c>
      <c r="H893" s="129" t="s">
        <v>14466</v>
      </c>
      <c r="I893" s="129" t="s">
        <v>4931</v>
      </c>
      <c r="J893" s="129" t="s">
        <v>4810</v>
      </c>
      <c r="K893" s="129" t="s">
        <v>5220</v>
      </c>
      <c r="L893" s="131" t="str">
        <f t="shared" si="39"/>
        <v>小嶋　郁依斗 (1)</v>
      </c>
      <c r="M893" s="131" t="str">
        <f t="shared" si="40"/>
        <v>02</v>
      </c>
      <c r="N893" s="131" t="str">
        <f t="shared" si="41"/>
        <v>Kaito KOJIMA (02)</v>
      </c>
      <c r="O893" s="217" t="s">
        <v>7745</v>
      </c>
      <c r="Y893" s="130"/>
      <c r="Z893" s="130"/>
      <c r="AA893" s="130"/>
      <c r="AB893" s="130"/>
      <c r="AC893" s="142"/>
      <c r="AD893" s="130"/>
      <c r="AE893" s="130"/>
      <c r="AF893" s="130"/>
      <c r="AG893" s="130"/>
      <c r="AH893" s="130"/>
      <c r="AI893" s="130"/>
      <c r="AJ893" s="130"/>
      <c r="AK893" s="130"/>
      <c r="AL893" s="130"/>
      <c r="AM893" s="130"/>
      <c r="AN893" s="130"/>
      <c r="AO893" s="130"/>
      <c r="AP893" s="130"/>
      <c r="AQ893" s="130"/>
      <c r="AR893" s="130"/>
      <c r="AS893" s="130"/>
      <c r="AT893" s="130"/>
      <c r="AU893" s="130"/>
      <c r="AV893" s="130"/>
      <c r="AW893" s="130"/>
      <c r="AX893" s="130"/>
      <c r="AY893" s="130"/>
    </row>
    <row r="894" spans="1:51" x14ac:dyDescent="0.15">
      <c r="A894" s="131">
        <v>912</v>
      </c>
      <c r="B894" s="129" t="s">
        <v>1089</v>
      </c>
      <c r="C894" s="129" t="s">
        <v>1039</v>
      </c>
      <c r="D894" s="129" t="s">
        <v>9742</v>
      </c>
      <c r="E894" s="129" t="s">
        <v>10435</v>
      </c>
      <c r="F894" s="129" t="s">
        <v>11074</v>
      </c>
      <c r="G894" s="131" t="s">
        <v>173</v>
      </c>
      <c r="H894" s="129" t="s">
        <v>14466</v>
      </c>
      <c r="I894" s="129" t="s">
        <v>5033</v>
      </c>
      <c r="J894" s="129" t="s">
        <v>4879</v>
      </c>
      <c r="K894" s="129" t="s">
        <v>5220</v>
      </c>
      <c r="L894" s="131" t="str">
        <f t="shared" si="39"/>
        <v>杉本　和己 (1)</v>
      </c>
      <c r="M894" s="131" t="str">
        <f t="shared" si="40"/>
        <v>02</v>
      </c>
      <c r="N894" s="131" t="str">
        <f t="shared" si="41"/>
        <v>Kazuki SUGIMOTO (02)</v>
      </c>
      <c r="O894" s="217" t="s">
        <v>7746</v>
      </c>
      <c r="Y894" s="130"/>
      <c r="Z894" s="130"/>
      <c r="AA894" s="130"/>
      <c r="AB894" s="130"/>
      <c r="AC894" s="142"/>
      <c r="AD894" s="130"/>
      <c r="AE894" s="130"/>
      <c r="AF894" s="130"/>
      <c r="AG894" s="130"/>
      <c r="AH894" s="130"/>
      <c r="AI894" s="130"/>
      <c r="AJ894" s="130"/>
      <c r="AK894" s="130"/>
      <c r="AL894" s="130"/>
      <c r="AM894" s="130"/>
      <c r="AN894" s="130"/>
      <c r="AO894" s="130"/>
      <c r="AP894" s="130"/>
      <c r="AQ894" s="130"/>
      <c r="AR894" s="130"/>
      <c r="AS894" s="130"/>
      <c r="AT894" s="130"/>
      <c r="AU894" s="130"/>
      <c r="AV894" s="130"/>
      <c r="AW894" s="130"/>
      <c r="AX894" s="130"/>
      <c r="AY894" s="130"/>
    </row>
    <row r="895" spans="1:51" x14ac:dyDescent="0.15">
      <c r="A895" s="131">
        <v>913</v>
      </c>
      <c r="B895" s="129" t="s">
        <v>1089</v>
      </c>
      <c r="C895" s="129" t="s">
        <v>1039</v>
      </c>
      <c r="D895" s="129" t="s">
        <v>9743</v>
      </c>
      <c r="E895" s="129" t="s">
        <v>10436</v>
      </c>
      <c r="F895" s="129" t="s">
        <v>11053</v>
      </c>
      <c r="G895" s="131" t="s">
        <v>173</v>
      </c>
      <c r="H895" s="129" t="s">
        <v>14454</v>
      </c>
      <c r="I895" s="129" t="s">
        <v>11438</v>
      </c>
      <c r="J895" s="129" t="s">
        <v>5157</v>
      </c>
      <c r="K895" s="129" t="s">
        <v>5220</v>
      </c>
      <c r="L895" s="131" t="str">
        <f t="shared" si="39"/>
        <v>多田　颯太 (1)</v>
      </c>
      <c r="M895" s="131" t="str">
        <f t="shared" si="40"/>
        <v>02</v>
      </c>
      <c r="N895" s="131" t="str">
        <f t="shared" si="41"/>
        <v>Sota TADA (02)</v>
      </c>
      <c r="O895" s="217" t="s">
        <v>7747</v>
      </c>
      <c r="Y895" s="130"/>
      <c r="Z895" s="130"/>
      <c r="AA895" s="130"/>
      <c r="AB895" s="130"/>
      <c r="AC895" s="142"/>
      <c r="AD895" s="130"/>
      <c r="AE895" s="130"/>
      <c r="AF895" s="130"/>
      <c r="AG895" s="130"/>
      <c r="AH895" s="130"/>
      <c r="AI895" s="130"/>
      <c r="AJ895" s="130"/>
      <c r="AK895" s="130"/>
      <c r="AL895" s="130"/>
      <c r="AM895" s="130"/>
      <c r="AN895" s="130"/>
      <c r="AO895" s="130"/>
      <c r="AP895" s="130"/>
      <c r="AQ895" s="130"/>
      <c r="AR895" s="130"/>
      <c r="AS895" s="130"/>
      <c r="AT895" s="130"/>
      <c r="AU895" s="130"/>
      <c r="AV895" s="130"/>
      <c r="AW895" s="130"/>
      <c r="AX895" s="130"/>
      <c r="AY895" s="130"/>
    </row>
    <row r="896" spans="1:51" x14ac:dyDescent="0.15">
      <c r="A896" s="131">
        <v>914</v>
      </c>
      <c r="B896" s="129" t="s">
        <v>1089</v>
      </c>
      <c r="C896" s="129" t="s">
        <v>1039</v>
      </c>
      <c r="D896" s="129" t="s">
        <v>9744</v>
      </c>
      <c r="E896" s="129" t="s">
        <v>10437</v>
      </c>
      <c r="F896" s="129" t="s">
        <v>11075</v>
      </c>
      <c r="G896" s="131" t="s">
        <v>173</v>
      </c>
      <c r="H896" s="129" t="s">
        <v>14467</v>
      </c>
      <c r="I896" s="129" t="s">
        <v>4876</v>
      </c>
      <c r="J896" s="129" t="s">
        <v>5192</v>
      </c>
      <c r="K896" s="129" t="s">
        <v>5220</v>
      </c>
      <c r="L896" s="131" t="str">
        <f t="shared" si="39"/>
        <v>中村　光稀 (1)</v>
      </c>
      <c r="M896" s="131" t="str">
        <f t="shared" si="40"/>
        <v>02</v>
      </c>
      <c r="N896" s="131" t="str">
        <f t="shared" si="41"/>
        <v>Koki NAKAMURA (02)</v>
      </c>
      <c r="O896" s="217" t="s">
        <v>7748</v>
      </c>
      <c r="Y896" s="130"/>
      <c r="Z896" s="130"/>
      <c r="AA896" s="130"/>
      <c r="AB896" s="130"/>
      <c r="AC896" s="142"/>
      <c r="AD896" s="130"/>
      <c r="AE896" s="130"/>
      <c r="AF896" s="130"/>
      <c r="AG896" s="130"/>
      <c r="AH896" s="130"/>
      <c r="AI896" s="130"/>
      <c r="AJ896" s="130"/>
      <c r="AK896" s="130"/>
      <c r="AL896" s="130"/>
      <c r="AM896" s="130"/>
      <c r="AN896" s="130"/>
      <c r="AO896" s="130"/>
      <c r="AP896" s="130"/>
      <c r="AQ896" s="130"/>
      <c r="AR896" s="130"/>
      <c r="AS896" s="130"/>
      <c r="AT896" s="130"/>
      <c r="AU896" s="130"/>
      <c r="AV896" s="130"/>
      <c r="AW896" s="130"/>
      <c r="AX896" s="130"/>
      <c r="AY896" s="130"/>
    </row>
    <row r="897" spans="1:51" x14ac:dyDescent="0.15">
      <c r="A897" s="131">
        <v>915</v>
      </c>
      <c r="B897" s="129" t="s">
        <v>1089</v>
      </c>
      <c r="C897" s="129" t="s">
        <v>1039</v>
      </c>
      <c r="D897" s="129" t="s">
        <v>9745</v>
      </c>
      <c r="E897" s="129" t="s">
        <v>10438</v>
      </c>
      <c r="F897" s="129" t="s">
        <v>11076</v>
      </c>
      <c r="G897" s="131" t="s">
        <v>173</v>
      </c>
      <c r="H897" s="129" t="s">
        <v>11319</v>
      </c>
      <c r="I897" s="129" t="s">
        <v>4905</v>
      </c>
      <c r="J897" s="129" t="s">
        <v>12435</v>
      </c>
      <c r="K897" s="129" t="s">
        <v>5220</v>
      </c>
      <c r="L897" s="131" t="str">
        <f t="shared" si="39"/>
        <v>山口　太誉 (1)</v>
      </c>
      <c r="M897" s="131" t="str">
        <f t="shared" si="40"/>
        <v>03</v>
      </c>
      <c r="N897" s="131" t="str">
        <f t="shared" si="41"/>
        <v>Taiyo YAMAGUCHI (03)</v>
      </c>
      <c r="O897" s="217" t="s">
        <v>7749</v>
      </c>
      <c r="Y897" s="130"/>
      <c r="Z897" s="130"/>
      <c r="AA897" s="130"/>
      <c r="AB897" s="130"/>
      <c r="AC897" s="142"/>
      <c r="AD897" s="130"/>
      <c r="AE897" s="130"/>
      <c r="AF897" s="130"/>
      <c r="AG897" s="130"/>
      <c r="AH897" s="130"/>
      <c r="AI897" s="130"/>
      <c r="AJ897" s="130"/>
      <c r="AK897" s="130"/>
      <c r="AL897" s="130"/>
      <c r="AM897" s="130"/>
      <c r="AN897" s="130"/>
      <c r="AO897" s="130"/>
      <c r="AP897" s="130"/>
      <c r="AQ897" s="130"/>
      <c r="AR897" s="130"/>
      <c r="AS897" s="130"/>
      <c r="AT897" s="130"/>
      <c r="AU897" s="130"/>
      <c r="AV897" s="130"/>
      <c r="AW897" s="130"/>
      <c r="AX897" s="130"/>
      <c r="AY897" s="130"/>
    </row>
    <row r="898" spans="1:51" x14ac:dyDescent="0.15">
      <c r="A898" s="131">
        <v>916</v>
      </c>
      <c r="B898" s="129" t="s">
        <v>1089</v>
      </c>
      <c r="C898" s="129" t="s">
        <v>1039</v>
      </c>
      <c r="D898" s="129" t="s">
        <v>9746</v>
      </c>
      <c r="E898" s="129" t="s">
        <v>10439</v>
      </c>
      <c r="F898" s="129" t="s">
        <v>11077</v>
      </c>
      <c r="G898" s="131" t="s">
        <v>173</v>
      </c>
      <c r="H898" s="129" t="s">
        <v>14447</v>
      </c>
      <c r="I898" s="129" t="s">
        <v>11682</v>
      </c>
      <c r="J898" s="129" t="s">
        <v>12436</v>
      </c>
      <c r="K898" s="129" t="s">
        <v>5220</v>
      </c>
      <c r="L898" s="131" t="str">
        <f t="shared" si="39"/>
        <v>弓取　天喜 (1)</v>
      </c>
      <c r="M898" s="131" t="str">
        <f t="shared" si="40"/>
        <v>02</v>
      </c>
      <c r="N898" s="131" t="str">
        <f t="shared" si="41"/>
        <v>Tenki YUMITORI (02)</v>
      </c>
      <c r="O898" s="217" t="s">
        <v>7750</v>
      </c>
      <c r="Y898" s="130"/>
      <c r="Z898" s="130"/>
      <c r="AA898" s="130"/>
      <c r="AB898" s="130"/>
      <c r="AC898" s="142"/>
      <c r="AD898" s="130"/>
      <c r="AE898" s="130"/>
      <c r="AF898" s="130"/>
      <c r="AG898" s="130"/>
      <c r="AH898" s="130"/>
      <c r="AI898" s="130"/>
      <c r="AJ898" s="130"/>
      <c r="AK898" s="130"/>
      <c r="AL898" s="130"/>
      <c r="AM898" s="130"/>
      <c r="AN898" s="130"/>
      <c r="AO898" s="130"/>
      <c r="AP898" s="130"/>
      <c r="AQ898" s="130"/>
      <c r="AR898" s="130"/>
      <c r="AS898" s="130"/>
      <c r="AT898" s="130"/>
      <c r="AU898" s="130"/>
      <c r="AV898" s="130"/>
      <c r="AW898" s="130"/>
      <c r="AX898" s="130"/>
      <c r="AY898" s="130"/>
    </row>
    <row r="899" spans="1:51" x14ac:dyDescent="0.15">
      <c r="A899" s="131">
        <v>917</v>
      </c>
      <c r="B899" s="129" t="s">
        <v>1089</v>
      </c>
      <c r="C899" s="129" t="s">
        <v>1039</v>
      </c>
      <c r="D899" s="129" t="s">
        <v>10345</v>
      </c>
      <c r="E899" s="129" t="s">
        <v>11005</v>
      </c>
      <c r="F899" s="129" t="s">
        <v>11117</v>
      </c>
      <c r="G899" s="131" t="s">
        <v>173</v>
      </c>
      <c r="H899" s="129" t="s">
        <v>14447</v>
      </c>
      <c r="I899" s="129" t="s">
        <v>11758</v>
      </c>
      <c r="J899" s="129" t="s">
        <v>5026</v>
      </c>
      <c r="K899" s="129" t="s">
        <v>5220</v>
      </c>
      <c r="L899" s="131" t="str">
        <f t="shared" ref="L899:L962" si="42">D899&amp;" ("&amp;G899&amp;")"</f>
        <v>玉井　雅也 (1)</v>
      </c>
      <c r="M899" s="131" t="str">
        <f t="shared" ref="M899:M962" si="43">LEFT(F899,2)</f>
        <v>02</v>
      </c>
      <c r="N899" s="131" t="str">
        <f t="shared" ref="N899:N962" si="44">J899&amp;" "&amp;I899&amp;" ("&amp;M899&amp;")"</f>
        <v>Masaya TAMAI (02)</v>
      </c>
      <c r="O899" s="217" t="s">
        <v>7751</v>
      </c>
      <c r="Y899" s="130"/>
      <c r="Z899" s="130"/>
      <c r="AA899" s="130"/>
      <c r="AB899" s="130"/>
      <c r="AC899" s="130"/>
      <c r="AD899" s="130"/>
      <c r="AE899" s="130"/>
      <c r="AF899" s="130"/>
      <c r="AG899" s="130"/>
      <c r="AH899" s="130"/>
      <c r="AI899" s="130"/>
      <c r="AJ899" s="130"/>
      <c r="AK899" s="130"/>
      <c r="AL899" s="130"/>
      <c r="AM899" s="130"/>
      <c r="AN899" s="130"/>
      <c r="AO899" s="130"/>
      <c r="AP899" s="130"/>
      <c r="AQ899" s="130"/>
      <c r="AR899" s="130"/>
      <c r="AS899" s="130"/>
      <c r="AT899" s="130"/>
      <c r="AU899" s="130"/>
      <c r="AV899" s="130"/>
      <c r="AW899" s="130"/>
      <c r="AX899" s="130"/>
      <c r="AY899" s="130"/>
    </row>
    <row r="900" spans="1:51" x14ac:dyDescent="0.15">
      <c r="A900" s="131">
        <v>918</v>
      </c>
      <c r="B900" s="129" t="s">
        <v>1089</v>
      </c>
      <c r="C900" s="129" t="s">
        <v>1039</v>
      </c>
      <c r="D900" s="129" t="s">
        <v>9747</v>
      </c>
      <c r="E900" s="129" t="s">
        <v>10440</v>
      </c>
      <c r="F900" s="129" t="s">
        <v>11078</v>
      </c>
      <c r="G900" s="131" t="s">
        <v>173</v>
      </c>
      <c r="H900" s="129" t="s">
        <v>14454</v>
      </c>
      <c r="I900" s="129" t="s">
        <v>9447</v>
      </c>
      <c r="J900" s="129" t="s">
        <v>5157</v>
      </c>
      <c r="K900" s="129" t="s">
        <v>5220</v>
      </c>
      <c r="L900" s="131" t="str">
        <f t="shared" si="42"/>
        <v>大久保　颯汰 (1)</v>
      </c>
      <c r="M900" s="131" t="str">
        <f t="shared" si="43"/>
        <v>03</v>
      </c>
      <c r="N900" s="131" t="str">
        <f t="shared" si="44"/>
        <v>Sota OKUBO (03)</v>
      </c>
      <c r="O900" s="217" t="s">
        <v>7752</v>
      </c>
      <c r="Y900" s="130"/>
      <c r="Z900" s="130"/>
      <c r="AA900" s="130"/>
      <c r="AB900" s="130"/>
      <c r="AC900" s="142"/>
      <c r="AD900" s="130"/>
      <c r="AE900" s="130"/>
      <c r="AF900" s="130"/>
      <c r="AG900" s="130"/>
      <c r="AH900" s="130"/>
      <c r="AI900" s="130"/>
      <c r="AJ900" s="130"/>
      <c r="AK900" s="130"/>
      <c r="AL900" s="130"/>
      <c r="AM900" s="130"/>
      <c r="AN900" s="130"/>
      <c r="AO900" s="130"/>
      <c r="AP900" s="130"/>
      <c r="AQ900" s="130"/>
      <c r="AR900" s="130"/>
      <c r="AS900" s="130"/>
      <c r="AT900" s="130"/>
      <c r="AU900" s="130"/>
      <c r="AV900" s="130"/>
      <c r="AW900" s="130"/>
      <c r="AX900" s="130"/>
      <c r="AY900" s="130"/>
    </row>
    <row r="901" spans="1:51" x14ac:dyDescent="0.15">
      <c r="A901" s="131">
        <v>919</v>
      </c>
      <c r="B901" s="129" t="s">
        <v>1089</v>
      </c>
      <c r="C901" s="129" t="s">
        <v>1039</v>
      </c>
      <c r="D901" s="129" t="s">
        <v>2158</v>
      </c>
      <c r="E901" s="129" t="s">
        <v>2159</v>
      </c>
      <c r="F901" s="129" t="s">
        <v>2160</v>
      </c>
      <c r="G901" s="131" t="s">
        <v>146</v>
      </c>
      <c r="H901" s="129" t="s">
        <v>14458</v>
      </c>
      <c r="I901" s="129" t="s">
        <v>4987</v>
      </c>
      <c r="J901" s="129" t="s">
        <v>12437</v>
      </c>
      <c r="K901" s="129" t="s">
        <v>5220</v>
      </c>
      <c r="L901" s="131" t="str">
        <f t="shared" si="42"/>
        <v>小川　直勇 (4)</v>
      </c>
      <c r="M901" s="131" t="str">
        <f t="shared" si="43"/>
        <v>99</v>
      </c>
      <c r="N901" s="131" t="str">
        <f t="shared" si="44"/>
        <v>Masatake OGAWA (99)</v>
      </c>
      <c r="O901" s="217" t="s">
        <v>7753</v>
      </c>
      <c r="Y901" s="130"/>
      <c r="Z901" s="130"/>
      <c r="AA901" s="130"/>
      <c r="AB901" s="130"/>
      <c r="AC901" s="142"/>
      <c r="AD901" s="130"/>
      <c r="AE901" s="130"/>
      <c r="AF901" s="130"/>
      <c r="AG901" s="130"/>
      <c r="AH901" s="130"/>
      <c r="AI901" s="130"/>
      <c r="AJ901" s="130"/>
      <c r="AK901" s="130"/>
      <c r="AL901" s="130"/>
      <c r="AM901" s="130"/>
      <c r="AN901" s="130"/>
      <c r="AO901" s="130"/>
      <c r="AP901" s="130"/>
      <c r="AQ901" s="130"/>
      <c r="AR901" s="130"/>
      <c r="AS901" s="130"/>
      <c r="AT901" s="130"/>
      <c r="AU901" s="130"/>
      <c r="AV901" s="130"/>
      <c r="AW901" s="130"/>
      <c r="AX901" s="130"/>
      <c r="AY901" s="130"/>
    </row>
    <row r="902" spans="1:51" x14ac:dyDescent="0.15">
      <c r="A902" s="131">
        <v>920</v>
      </c>
      <c r="B902" s="129" t="s">
        <v>1089</v>
      </c>
      <c r="C902" s="129" t="s">
        <v>1039</v>
      </c>
      <c r="D902" s="129" t="s">
        <v>2161</v>
      </c>
      <c r="E902" s="129" t="s">
        <v>2162</v>
      </c>
      <c r="F902" s="129" t="s">
        <v>2366</v>
      </c>
      <c r="G902" s="131" t="s">
        <v>146</v>
      </c>
      <c r="H902" s="129" t="s">
        <v>11319</v>
      </c>
      <c r="I902" s="129" t="s">
        <v>6734</v>
      </c>
      <c r="J902" s="129" t="s">
        <v>12438</v>
      </c>
      <c r="K902" s="129" t="s">
        <v>5220</v>
      </c>
      <c r="L902" s="131" t="str">
        <f t="shared" si="42"/>
        <v>兼子　凌一 (4)</v>
      </c>
      <c r="M902" s="131" t="str">
        <f t="shared" si="43"/>
        <v>99</v>
      </c>
      <c r="N902" s="131" t="str">
        <f t="shared" si="44"/>
        <v>Ryoichi KANEKO (99)</v>
      </c>
      <c r="O902" s="217" t="s">
        <v>7754</v>
      </c>
      <c r="Y902" s="130"/>
      <c r="Z902" s="130"/>
      <c r="AA902" s="130"/>
      <c r="AB902" s="130"/>
      <c r="AC902" s="142"/>
      <c r="AD902" s="130"/>
      <c r="AE902" s="130"/>
      <c r="AF902" s="130"/>
      <c r="AG902" s="130"/>
      <c r="AH902" s="130"/>
      <c r="AI902" s="130"/>
      <c r="AJ902" s="130"/>
      <c r="AK902" s="130"/>
      <c r="AL902" s="130"/>
      <c r="AM902" s="130"/>
      <c r="AN902" s="130"/>
      <c r="AO902" s="130"/>
      <c r="AP902" s="130"/>
      <c r="AQ902" s="130"/>
      <c r="AR902" s="130"/>
      <c r="AS902" s="130"/>
      <c r="AT902" s="130"/>
      <c r="AU902" s="130"/>
      <c r="AV902" s="130"/>
      <c r="AW902" s="130"/>
      <c r="AX902" s="130"/>
      <c r="AY902" s="130"/>
    </row>
    <row r="903" spans="1:51" x14ac:dyDescent="0.15">
      <c r="A903" s="131">
        <v>921</v>
      </c>
      <c r="B903" s="129" t="s">
        <v>1089</v>
      </c>
      <c r="C903" s="129" t="s">
        <v>1039</v>
      </c>
      <c r="D903" s="129" t="s">
        <v>2153</v>
      </c>
      <c r="E903" s="129" t="s">
        <v>10441</v>
      </c>
      <c r="F903" s="129" t="s">
        <v>2154</v>
      </c>
      <c r="G903" s="131" t="s">
        <v>146</v>
      </c>
      <c r="H903" s="129" t="s">
        <v>14458</v>
      </c>
      <c r="I903" s="129" t="s">
        <v>5055</v>
      </c>
      <c r="J903" s="129" t="s">
        <v>9232</v>
      </c>
      <c r="K903" s="129" t="s">
        <v>5220</v>
      </c>
      <c r="L903" s="131" t="str">
        <f t="shared" si="42"/>
        <v>宮川　大夢 (4)</v>
      </c>
      <c r="M903" s="131" t="str">
        <f t="shared" si="43"/>
        <v>99</v>
      </c>
      <c r="N903" s="131" t="str">
        <f t="shared" si="44"/>
        <v>Hiromu MIYAGAWA (99)</v>
      </c>
      <c r="O903" s="217" t="s">
        <v>7755</v>
      </c>
      <c r="Y903" s="130"/>
      <c r="Z903" s="130"/>
      <c r="AA903" s="130"/>
      <c r="AB903" s="130"/>
      <c r="AC903" s="142"/>
      <c r="AD903" s="130"/>
      <c r="AE903" s="130"/>
      <c r="AF903" s="130"/>
      <c r="AG903" s="130"/>
      <c r="AH903" s="130"/>
      <c r="AI903" s="130"/>
      <c r="AJ903" s="130"/>
      <c r="AK903" s="130"/>
      <c r="AL903" s="130"/>
      <c r="AM903" s="130"/>
      <c r="AN903" s="130"/>
      <c r="AO903" s="130"/>
      <c r="AP903" s="130"/>
      <c r="AQ903" s="130"/>
      <c r="AR903" s="130"/>
      <c r="AS903" s="130"/>
      <c r="AT903" s="130"/>
      <c r="AU903" s="130"/>
      <c r="AV903" s="130"/>
      <c r="AW903" s="130"/>
      <c r="AX903" s="130"/>
      <c r="AY903" s="130"/>
    </row>
    <row r="904" spans="1:51" x14ac:dyDescent="0.15">
      <c r="A904" s="131">
        <v>922</v>
      </c>
      <c r="B904" s="129" t="s">
        <v>1089</v>
      </c>
      <c r="C904" s="129" t="s">
        <v>1039</v>
      </c>
      <c r="D904" s="129" t="s">
        <v>2155</v>
      </c>
      <c r="E904" s="129" t="s">
        <v>2156</v>
      </c>
      <c r="F904" s="129" t="s">
        <v>2157</v>
      </c>
      <c r="G904" s="131" t="s">
        <v>146</v>
      </c>
      <c r="H904" s="129" t="s">
        <v>14447</v>
      </c>
      <c r="I904" s="129" t="s">
        <v>6736</v>
      </c>
      <c r="J904" s="129" t="s">
        <v>4954</v>
      </c>
      <c r="K904" s="129" t="s">
        <v>5220</v>
      </c>
      <c r="L904" s="131" t="str">
        <f t="shared" si="42"/>
        <v>吉田　明大 (4)</v>
      </c>
      <c r="M904" s="131" t="str">
        <f t="shared" si="43"/>
        <v>00</v>
      </c>
      <c r="N904" s="131" t="str">
        <f t="shared" si="44"/>
        <v>Akihiro YOSHIDA (00)</v>
      </c>
      <c r="O904" s="217" t="s">
        <v>7756</v>
      </c>
      <c r="Y904" s="130"/>
      <c r="Z904" s="130"/>
      <c r="AA904" s="130"/>
      <c r="AB904" s="130"/>
      <c r="AC904" s="142"/>
      <c r="AD904" s="130"/>
      <c r="AE904" s="130"/>
      <c r="AF904" s="130"/>
      <c r="AG904" s="130"/>
      <c r="AH904" s="130"/>
      <c r="AI904" s="130"/>
      <c r="AJ904" s="130"/>
      <c r="AK904" s="130"/>
      <c r="AL904" s="130"/>
      <c r="AM904" s="130"/>
      <c r="AN904" s="130"/>
      <c r="AO904" s="130"/>
      <c r="AP904" s="130"/>
      <c r="AQ904" s="130"/>
      <c r="AR904" s="130"/>
      <c r="AS904" s="130"/>
      <c r="AT904" s="130"/>
      <c r="AU904" s="130"/>
      <c r="AV904" s="130"/>
      <c r="AW904" s="130"/>
      <c r="AX904" s="130"/>
      <c r="AY904" s="130"/>
    </row>
    <row r="905" spans="1:51" x14ac:dyDescent="0.15">
      <c r="A905" s="131">
        <v>923</v>
      </c>
      <c r="B905" s="129" t="s">
        <v>1089</v>
      </c>
      <c r="C905" s="129" t="s">
        <v>1039</v>
      </c>
      <c r="D905" s="129" t="s">
        <v>2167</v>
      </c>
      <c r="E905" s="129" t="s">
        <v>606</v>
      </c>
      <c r="F905" s="129" t="s">
        <v>2168</v>
      </c>
      <c r="G905" s="131" t="s">
        <v>146</v>
      </c>
      <c r="H905" s="129" t="s">
        <v>14454</v>
      </c>
      <c r="I905" s="129" t="s">
        <v>5091</v>
      </c>
      <c r="J905" s="129" t="s">
        <v>4946</v>
      </c>
      <c r="K905" s="129" t="s">
        <v>5220</v>
      </c>
      <c r="L905" s="131" t="str">
        <f t="shared" si="42"/>
        <v>井上　拓也 (4)</v>
      </c>
      <c r="M905" s="131" t="str">
        <f t="shared" si="43"/>
        <v>99</v>
      </c>
      <c r="N905" s="131" t="str">
        <f t="shared" si="44"/>
        <v>Takuya INOUE (99)</v>
      </c>
      <c r="O905" s="217" t="s">
        <v>7757</v>
      </c>
      <c r="Y905" s="130"/>
      <c r="Z905" s="130"/>
      <c r="AA905" s="130"/>
      <c r="AB905" s="130"/>
      <c r="AC905" s="142"/>
      <c r="AD905" s="130"/>
      <c r="AE905" s="130"/>
      <c r="AF905" s="130"/>
      <c r="AG905" s="130"/>
      <c r="AH905" s="130"/>
      <c r="AI905" s="130"/>
      <c r="AJ905" s="130"/>
      <c r="AK905" s="130"/>
      <c r="AL905" s="130"/>
      <c r="AM905" s="130"/>
      <c r="AN905" s="130"/>
      <c r="AO905" s="130"/>
      <c r="AP905" s="130"/>
      <c r="AQ905" s="130"/>
      <c r="AR905" s="130"/>
      <c r="AS905" s="130"/>
      <c r="AT905" s="130"/>
      <c r="AU905" s="130"/>
      <c r="AV905" s="130"/>
      <c r="AW905" s="130"/>
      <c r="AX905" s="130"/>
      <c r="AY905" s="130"/>
    </row>
    <row r="906" spans="1:51" x14ac:dyDescent="0.15">
      <c r="A906" s="131">
        <v>924</v>
      </c>
      <c r="B906" s="129" t="s">
        <v>1089</v>
      </c>
      <c r="C906" s="129" t="s">
        <v>1039</v>
      </c>
      <c r="D906" s="129" t="s">
        <v>2164</v>
      </c>
      <c r="E906" s="129" t="s">
        <v>2165</v>
      </c>
      <c r="F906" s="129" t="s">
        <v>2166</v>
      </c>
      <c r="G906" s="131" t="s">
        <v>146</v>
      </c>
      <c r="H906" s="129" t="s">
        <v>14451</v>
      </c>
      <c r="I906" s="129" t="s">
        <v>5010</v>
      </c>
      <c r="J906" s="129" t="s">
        <v>12439</v>
      </c>
      <c r="K906" s="129" t="s">
        <v>5220</v>
      </c>
      <c r="L906" s="131" t="str">
        <f t="shared" si="42"/>
        <v>北　蓮将 (4)</v>
      </c>
      <c r="M906" s="131" t="str">
        <f t="shared" si="43"/>
        <v>00</v>
      </c>
      <c r="N906" s="131" t="str">
        <f t="shared" si="44"/>
        <v>Rensho KITA (00)</v>
      </c>
      <c r="O906" s="217" t="s">
        <v>7758</v>
      </c>
      <c r="Y906" s="130"/>
      <c r="Z906" s="130"/>
      <c r="AA906" s="130"/>
      <c r="AB906" s="130"/>
      <c r="AC906" s="142"/>
      <c r="AD906" s="130"/>
      <c r="AE906" s="130"/>
      <c r="AF906" s="130"/>
      <c r="AG906" s="130"/>
      <c r="AH906" s="130"/>
      <c r="AI906" s="130"/>
      <c r="AJ906" s="130"/>
      <c r="AK906" s="130"/>
      <c r="AL906" s="130"/>
      <c r="AM906" s="130"/>
      <c r="AN906" s="130"/>
      <c r="AO906" s="130"/>
      <c r="AP906" s="130"/>
      <c r="AQ906" s="130"/>
      <c r="AR906" s="130"/>
      <c r="AS906" s="130"/>
      <c r="AT906" s="130"/>
      <c r="AU906" s="130"/>
      <c r="AV906" s="130"/>
      <c r="AW906" s="130"/>
      <c r="AX906" s="130"/>
      <c r="AY906" s="130"/>
    </row>
    <row r="907" spans="1:51" x14ac:dyDescent="0.15">
      <c r="A907" s="131">
        <v>925</v>
      </c>
      <c r="B907" s="129" t="s">
        <v>1089</v>
      </c>
      <c r="C907" s="129" t="s">
        <v>1039</v>
      </c>
      <c r="D907" s="129" t="s">
        <v>2202</v>
      </c>
      <c r="E907" s="129" t="s">
        <v>2203</v>
      </c>
      <c r="F907" s="129" t="s">
        <v>2204</v>
      </c>
      <c r="G907" s="131" t="s">
        <v>164</v>
      </c>
      <c r="H907" s="129" t="s">
        <v>14447</v>
      </c>
      <c r="I907" s="129" t="s">
        <v>4905</v>
      </c>
      <c r="J907" s="129" t="s">
        <v>4799</v>
      </c>
      <c r="K907" s="129" t="s">
        <v>5220</v>
      </c>
      <c r="L907" s="131" t="str">
        <f t="shared" si="42"/>
        <v>山口　大輔 (3)</v>
      </c>
      <c r="M907" s="131" t="str">
        <f t="shared" si="43"/>
        <v>00</v>
      </c>
      <c r="N907" s="131" t="str">
        <f t="shared" si="44"/>
        <v>Daisuke YAMAGUCHI (00)</v>
      </c>
      <c r="O907" s="217" t="s">
        <v>7759</v>
      </c>
      <c r="Y907" s="130"/>
      <c r="Z907" s="130"/>
      <c r="AA907" s="130"/>
      <c r="AB907" s="130"/>
      <c r="AC907" s="142"/>
      <c r="AD907" s="130"/>
      <c r="AE907" s="130"/>
      <c r="AF907" s="130"/>
      <c r="AG907" s="130"/>
      <c r="AH907" s="130"/>
      <c r="AI907" s="130"/>
      <c r="AJ907" s="130"/>
      <c r="AK907" s="130"/>
      <c r="AL907" s="130"/>
      <c r="AM907" s="130"/>
      <c r="AN907" s="130"/>
      <c r="AO907" s="130"/>
      <c r="AP907" s="130"/>
      <c r="AQ907" s="130"/>
      <c r="AR907" s="130"/>
      <c r="AS907" s="130"/>
      <c r="AT907" s="130"/>
      <c r="AU907" s="130"/>
      <c r="AV907" s="130"/>
      <c r="AW907" s="130"/>
      <c r="AX907" s="130"/>
      <c r="AY907" s="130"/>
    </row>
    <row r="908" spans="1:51" x14ac:dyDescent="0.15">
      <c r="A908" s="131">
        <v>926</v>
      </c>
      <c r="B908" s="129" t="s">
        <v>1089</v>
      </c>
      <c r="C908" s="129" t="s">
        <v>1039</v>
      </c>
      <c r="D908" s="129" t="s">
        <v>2200</v>
      </c>
      <c r="E908" s="129" t="s">
        <v>2201</v>
      </c>
      <c r="F908" s="129" t="s">
        <v>1744</v>
      </c>
      <c r="G908" s="131" t="s">
        <v>164</v>
      </c>
      <c r="H908" s="129" t="s">
        <v>14454</v>
      </c>
      <c r="I908" s="129" t="s">
        <v>11683</v>
      </c>
      <c r="J908" s="129" t="s">
        <v>12440</v>
      </c>
      <c r="K908" s="129" t="s">
        <v>5220</v>
      </c>
      <c r="L908" s="131" t="str">
        <f t="shared" si="42"/>
        <v>大森　舜太郎 (3)</v>
      </c>
      <c r="M908" s="131" t="str">
        <f t="shared" si="43"/>
        <v>00</v>
      </c>
      <c r="N908" s="131" t="str">
        <f t="shared" si="44"/>
        <v>Shuntaro OMORI (00)</v>
      </c>
      <c r="O908" s="217" t="s">
        <v>7760</v>
      </c>
      <c r="Y908" s="130"/>
      <c r="Z908" s="130"/>
      <c r="AA908" s="130"/>
      <c r="AB908" s="130"/>
      <c r="AC908" s="142"/>
      <c r="AD908" s="130"/>
      <c r="AE908" s="130"/>
      <c r="AF908" s="130"/>
      <c r="AG908" s="130"/>
      <c r="AH908" s="130"/>
      <c r="AI908" s="130"/>
      <c r="AJ908" s="130"/>
      <c r="AK908" s="130"/>
      <c r="AL908" s="130"/>
      <c r="AM908" s="130"/>
      <c r="AN908" s="130"/>
      <c r="AO908" s="130"/>
      <c r="AP908" s="130"/>
      <c r="AQ908" s="130"/>
      <c r="AR908" s="130"/>
      <c r="AS908" s="130"/>
      <c r="AT908" s="130"/>
      <c r="AU908" s="130"/>
      <c r="AV908" s="130"/>
      <c r="AW908" s="130"/>
      <c r="AX908" s="130"/>
      <c r="AY908" s="130"/>
    </row>
    <row r="909" spans="1:51" x14ac:dyDescent="0.15">
      <c r="A909" s="131">
        <v>927</v>
      </c>
      <c r="B909" s="129" t="s">
        <v>1089</v>
      </c>
      <c r="C909" s="129" t="s">
        <v>1039</v>
      </c>
      <c r="D909" s="129" t="s">
        <v>9748</v>
      </c>
      <c r="E909" s="129" t="s">
        <v>2199</v>
      </c>
      <c r="F909" s="129" t="s">
        <v>1682</v>
      </c>
      <c r="G909" s="131" t="s">
        <v>164</v>
      </c>
      <c r="H909" s="129" t="s">
        <v>14447</v>
      </c>
      <c r="I909" s="129" t="s">
        <v>11684</v>
      </c>
      <c r="J909" s="129" t="s">
        <v>4930</v>
      </c>
      <c r="K909" s="129" t="s">
        <v>5220</v>
      </c>
      <c r="L909" s="131" t="str">
        <f t="shared" si="42"/>
        <v>中安　琢登 (3)</v>
      </c>
      <c r="M909" s="131" t="str">
        <f t="shared" si="43"/>
        <v>01</v>
      </c>
      <c r="N909" s="131" t="str">
        <f t="shared" si="44"/>
        <v>Takuto NAKAYASU (01)</v>
      </c>
      <c r="O909" s="217" t="s">
        <v>7761</v>
      </c>
      <c r="Y909" s="130"/>
      <c r="Z909" s="130"/>
      <c r="AA909" s="130"/>
      <c r="AB909" s="130"/>
      <c r="AC909" s="142"/>
      <c r="AD909" s="130"/>
      <c r="AE909" s="130"/>
      <c r="AF909" s="130"/>
      <c r="AG909" s="130"/>
      <c r="AH909" s="130"/>
      <c r="AI909" s="130"/>
      <c r="AJ909" s="130"/>
      <c r="AK909" s="130"/>
      <c r="AL909" s="130"/>
      <c r="AM909" s="130"/>
      <c r="AN909" s="130"/>
      <c r="AO909" s="130"/>
      <c r="AP909" s="130"/>
      <c r="AQ909" s="130"/>
      <c r="AR909" s="130"/>
      <c r="AS909" s="130"/>
      <c r="AT909" s="130"/>
      <c r="AU909" s="130"/>
      <c r="AV909" s="130"/>
      <c r="AW909" s="130"/>
      <c r="AX909" s="130"/>
      <c r="AY909" s="130"/>
    </row>
    <row r="910" spans="1:51" x14ac:dyDescent="0.15">
      <c r="A910" s="131">
        <v>928</v>
      </c>
      <c r="B910" s="129" t="s">
        <v>1089</v>
      </c>
      <c r="C910" s="129" t="s">
        <v>1039</v>
      </c>
      <c r="D910" s="129" t="s">
        <v>2197</v>
      </c>
      <c r="E910" s="129" t="s">
        <v>2198</v>
      </c>
      <c r="F910" s="129" t="s">
        <v>1204</v>
      </c>
      <c r="G910" s="131" t="s">
        <v>164</v>
      </c>
      <c r="H910" s="129" t="s">
        <v>11319</v>
      </c>
      <c r="I910" s="129" t="s">
        <v>11685</v>
      </c>
      <c r="J910" s="129" t="s">
        <v>12369</v>
      </c>
      <c r="K910" s="129" t="s">
        <v>5220</v>
      </c>
      <c r="L910" s="131" t="str">
        <f t="shared" si="42"/>
        <v>瓜生島　甫 (3)</v>
      </c>
      <c r="M910" s="131" t="str">
        <f t="shared" si="43"/>
        <v>00</v>
      </c>
      <c r="N910" s="131" t="str">
        <f t="shared" si="44"/>
        <v>Hajime URYUJIMA (00)</v>
      </c>
      <c r="O910" s="217" t="s">
        <v>7762</v>
      </c>
      <c r="Y910" s="130"/>
      <c r="Z910" s="130"/>
      <c r="AA910" s="130"/>
      <c r="AB910" s="130"/>
      <c r="AC910" s="142"/>
      <c r="AD910" s="130"/>
      <c r="AE910" s="130"/>
      <c r="AF910" s="130"/>
      <c r="AG910" s="130"/>
      <c r="AH910" s="130"/>
      <c r="AI910" s="130"/>
      <c r="AJ910" s="130"/>
      <c r="AK910" s="130"/>
      <c r="AL910" s="130"/>
      <c r="AM910" s="130"/>
      <c r="AN910" s="130"/>
      <c r="AO910" s="130"/>
      <c r="AP910" s="130"/>
      <c r="AQ910" s="130"/>
      <c r="AR910" s="130"/>
      <c r="AS910" s="130"/>
      <c r="AT910" s="130"/>
      <c r="AU910" s="130"/>
      <c r="AV910" s="130"/>
      <c r="AW910" s="130"/>
      <c r="AX910" s="130"/>
      <c r="AY910" s="130"/>
    </row>
    <row r="911" spans="1:51" x14ac:dyDescent="0.15">
      <c r="A911" s="131">
        <v>929</v>
      </c>
      <c r="B911" s="129" t="s">
        <v>1089</v>
      </c>
      <c r="C911" s="129" t="s">
        <v>1039</v>
      </c>
      <c r="D911" s="129" t="s">
        <v>2232</v>
      </c>
      <c r="E911" s="129" t="s">
        <v>2233</v>
      </c>
      <c r="F911" s="129" t="s">
        <v>2234</v>
      </c>
      <c r="G911" s="131" t="s">
        <v>168</v>
      </c>
      <c r="H911" s="129" t="s">
        <v>14454</v>
      </c>
      <c r="I911" s="129" t="s">
        <v>11686</v>
      </c>
      <c r="J911" s="129" t="s">
        <v>12273</v>
      </c>
      <c r="K911" s="129" t="s">
        <v>5220</v>
      </c>
      <c r="L911" s="131" t="str">
        <f t="shared" si="42"/>
        <v>三原　光生 (2)</v>
      </c>
      <c r="M911" s="131" t="str">
        <f t="shared" si="43"/>
        <v>02</v>
      </c>
      <c r="N911" s="131" t="str">
        <f t="shared" si="44"/>
        <v>Kosei MIHARA (02)</v>
      </c>
      <c r="O911" s="217" t="s">
        <v>7763</v>
      </c>
      <c r="Y911" s="130"/>
      <c r="Z911" s="130"/>
      <c r="AA911" s="130"/>
      <c r="AB911" s="130"/>
      <c r="AC911" s="142"/>
      <c r="AD911" s="130"/>
      <c r="AE911" s="130"/>
      <c r="AF911" s="130"/>
      <c r="AG911" s="130"/>
      <c r="AH911" s="130"/>
      <c r="AI911" s="130"/>
      <c r="AJ911" s="130"/>
      <c r="AK911" s="130"/>
      <c r="AL911" s="130"/>
      <c r="AM911" s="130"/>
      <c r="AN911" s="130"/>
      <c r="AO911" s="130"/>
      <c r="AP911" s="130"/>
      <c r="AQ911" s="130"/>
      <c r="AR911" s="130"/>
      <c r="AS911" s="130"/>
      <c r="AT911" s="130"/>
      <c r="AU911" s="130"/>
      <c r="AV911" s="130"/>
      <c r="AW911" s="130"/>
      <c r="AX911" s="130"/>
      <c r="AY911" s="130"/>
    </row>
    <row r="912" spans="1:51" x14ac:dyDescent="0.15">
      <c r="A912" s="131">
        <v>930</v>
      </c>
      <c r="B912" s="129" t="s">
        <v>1089</v>
      </c>
      <c r="C912" s="129" t="s">
        <v>1039</v>
      </c>
      <c r="D912" s="129" t="s">
        <v>2226</v>
      </c>
      <c r="E912" s="129" t="s">
        <v>2227</v>
      </c>
      <c r="F912" s="129" t="s">
        <v>2228</v>
      </c>
      <c r="G912" s="131" t="s">
        <v>168</v>
      </c>
      <c r="H912" s="129" t="s">
        <v>14447</v>
      </c>
      <c r="I912" s="129" t="s">
        <v>11687</v>
      </c>
      <c r="J912" s="129" t="s">
        <v>4868</v>
      </c>
      <c r="K912" s="129" t="s">
        <v>5220</v>
      </c>
      <c r="L912" s="131" t="str">
        <f t="shared" si="42"/>
        <v>永森　智也 (2)</v>
      </c>
      <c r="M912" s="131" t="str">
        <f t="shared" si="43"/>
        <v>01</v>
      </c>
      <c r="N912" s="131" t="str">
        <f t="shared" si="44"/>
        <v>Tomoya NAGAMORI (01)</v>
      </c>
      <c r="O912" s="217" t="s">
        <v>7764</v>
      </c>
      <c r="Y912" s="130"/>
      <c r="Z912" s="130"/>
      <c r="AA912" s="130"/>
      <c r="AB912" s="130"/>
      <c r="AC912" s="142"/>
      <c r="AD912" s="130"/>
      <c r="AE912" s="130"/>
      <c r="AF912" s="130"/>
      <c r="AG912" s="130"/>
      <c r="AH912" s="130"/>
      <c r="AI912" s="130"/>
      <c r="AJ912" s="130"/>
      <c r="AK912" s="130"/>
      <c r="AL912" s="130"/>
      <c r="AM912" s="130"/>
      <c r="AN912" s="130"/>
      <c r="AO912" s="130"/>
      <c r="AP912" s="130"/>
      <c r="AQ912" s="130"/>
      <c r="AR912" s="130"/>
      <c r="AS912" s="130"/>
      <c r="AT912" s="130"/>
      <c r="AU912" s="130"/>
      <c r="AV912" s="130"/>
      <c r="AW912" s="130"/>
      <c r="AX912" s="130"/>
      <c r="AY912" s="130"/>
    </row>
    <row r="913" spans="1:51" x14ac:dyDescent="0.15">
      <c r="A913" s="131">
        <v>931</v>
      </c>
      <c r="B913" s="129" t="s">
        <v>1089</v>
      </c>
      <c r="C913" s="129" t="s">
        <v>1039</v>
      </c>
      <c r="D913" s="129" t="s">
        <v>2229</v>
      </c>
      <c r="E913" s="129" t="s">
        <v>2230</v>
      </c>
      <c r="F913" s="129" t="s">
        <v>2231</v>
      </c>
      <c r="G913" s="131" t="s">
        <v>168</v>
      </c>
      <c r="H913" s="129" t="s">
        <v>11319</v>
      </c>
      <c r="I913" s="129" t="s">
        <v>11688</v>
      </c>
      <c r="J913" s="129" t="s">
        <v>5192</v>
      </c>
      <c r="K913" s="129" t="s">
        <v>5220</v>
      </c>
      <c r="L913" s="131" t="str">
        <f t="shared" si="42"/>
        <v>塚﨑　晃希 (2)</v>
      </c>
      <c r="M913" s="131" t="str">
        <f t="shared" si="43"/>
        <v>01</v>
      </c>
      <c r="N913" s="131" t="str">
        <f t="shared" si="44"/>
        <v>Koki TSUKAZAKI (01)</v>
      </c>
      <c r="O913" s="217" t="s">
        <v>7765</v>
      </c>
      <c r="Y913" s="130"/>
      <c r="Z913" s="130"/>
      <c r="AA913" s="130"/>
      <c r="AB913" s="130"/>
      <c r="AC913" s="142"/>
      <c r="AD913" s="130"/>
      <c r="AE913" s="130"/>
      <c r="AF913" s="130"/>
      <c r="AG913" s="130"/>
      <c r="AH913" s="130"/>
      <c r="AI913" s="130"/>
      <c r="AJ913" s="130"/>
      <c r="AK913" s="130"/>
      <c r="AL913" s="130"/>
      <c r="AM913" s="130"/>
      <c r="AN913" s="130"/>
      <c r="AO913" s="130"/>
      <c r="AP913" s="130"/>
      <c r="AQ913" s="130"/>
      <c r="AR913" s="130"/>
      <c r="AS913" s="130"/>
      <c r="AT913" s="130"/>
      <c r="AU913" s="130"/>
      <c r="AV913" s="130"/>
      <c r="AW913" s="130"/>
      <c r="AX913" s="130"/>
      <c r="AY913" s="130"/>
    </row>
    <row r="914" spans="1:51" x14ac:dyDescent="0.15">
      <c r="A914" s="131">
        <v>932</v>
      </c>
      <c r="B914" s="129" t="s">
        <v>1089</v>
      </c>
      <c r="C914" s="129" t="s">
        <v>1039</v>
      </c>
      <c r="D914" s="129" t="s">
        <v>9749</v>
      </c>
      <c r="E914" s="129" t="s">
        <v>10442</v>
      </c>
      <c r="F914" s="129" t="s">
        <v>4667</v>
      </c>
      <c r="G914" s="131" t="s">
        <v>168</v>
      </c>
      <c r="H914" s="129" t="s">
        <v>14466</v>
      </c>
      <c r="I914" s="129" t="s">
        <v>4821</v>
      </c>
      <c r="J914" s="129" t="s">
        <v>4870</v>
      </c>
      <c r="K914" s="129" t="s">
        <v>5220</v>
      </c>
      <c r="L914" s="131" t="str">
        <f t="shared" si="42"/>
        <v>山本　雄大 (2)</v>
      </c>
      <c r="M914" s="131" t="str">
        <f t="shared" si="43"/>
        <v>01</v>
      </c>
      <c r="N914" s="131" t="str">
        <f t="shared" si="44"/>
        <v>Yudai YAMAMOTO (01)</v>
      </c>
      <c r="O914" s="217" t="s">
        <v>7766</v>
      </c>
      <c r="Y914" s="130"/>
      <c r="Z914" s="130"/>
      <c r="AA914" s="130"/>
      <c r="AB914" s="130"/>
      <c r="AC914" s="142"/>
      <c r="AD914" s="130"/>
      <c r="AE914" s="130"/>
      <c r="AF914" s="130"/>
      <c r="AG914" s="130"/>
      <c r="AH914" s="130"/>
      <c r="AI914" s="130"/>
      <c r="AJ914" s="130"/>
      <c r="AK914" s="130"/>
      <c r="AL914" s="130"/>
      <c r="AM914" s="130"/>
      <c r="AN914" s="130"/>
      <c r="AO914" s="130"/>
      <c r="AP914" s="130"/>
      <c r="AQ914" s="130"/>
      <c r="AR914" s="130"/>
      <c r="AS914" s="130"/>
      <c r="AT914" s="130"/>
      <c r="AU914" s="130"/>
      <c r="AV914" s="130"/>
      <c r="AW914" s="130"/>
      <c r="AX914" s="130"/>
      <c r="AY914" s="130"/>
    </row>
    <row r="915" spans="1:51" x14ac:dyDescent="0.15">
      <c r="A915" s="131">
        <v>933</v>
      </c>
      <c r="B915" s="129" t="s">
        <v>1089</v>
      </c>
      <c r="C915" s="129" t="s">
        <v>1039</v>
      </c>
      <c r="D915" s="129" t="s">
        <v>9750</v>
      </c>
      <c r="E915" s="129" t="s">
        <v>10443</v>
      </c>
      <c r="F915" s="129" t="s">
        <v>11079</v>
      </c>
      <c r="G915" s="131" t="s">
        <v>173</v>
      </c>
      <c r="H915" s="129" t="s">
        <v>11319</v>
      </c>
      <c r="I915" s="129" t="s">
        <v>4966</v>
      </c>
      <c r="J915" s="129" t="s">
        <v>5115</v>
      </c>
      <c r="K915" s="129" t="s">
        <v>5220</v>
      </c>
      <c r="L915" s="131" t="str">
        <f t="shared" si="42"/>
        <v>坂口　昇大 (1)</v>
      </c>
      <c r="M915" s="131" t="str">
        <f t="shared" si="43"/>
        <v>02</v>
      </c>
      <c r="N915" s="131" t="str">
        <f t="shared" si="44"/>
        <v>Shota SAKAGUCHI (02)</v>
      </c>
      <c r="O915" s="217" t="s">
        <v>7767</v>
      </c>
      <c r="Y915" s="130"/>
      <c r="Z915" s="130"/>
      <c r="AA915" s="130"/>
      <c r="AB915" s="130"/>
      <c r="AC915" s="142"/>
      <c r="AD915" s="130"/>
      <c r="AE915" s="130"/>
      <c r="AF915" s="130"/>
      <c r="AG915" s="130"/>
      <c r="AH915" s="130"/>
      <c r="AI915" s="130"/>
      <c r="AJ915" s="130"/>
      <c r="AK915" s="130"/>
      <c r="AL915" s="130"/>
      <c r="AM915" s="130"/>
      <c r="AN915" s="130"/>
      <c r="AO915" s="130"/>
      <c r="AP915" s="130"/>
      <c r="AQ915" s="130"/>
      <c r="AR915" s="130"/>
      <c r="AS915" s="130"/>
      <c r="AT915" s="130"/>
      <c r="AU915" s="130"/>
      <c r="AV915" s="130"/>
      <c r="AW915" s="130"/>
      <c r="AX915" s="130"/>
      <c r="AY915" s="130"/>
    </row>
    <row r="916" spans="1:51" x14ac:dyDescent="0.15">
      <c r="A916" s="131">
        <v>934</v>
      </c>
      <c r="B916" s="129" t="s">
        <v>1089</v>
      </c>
      <c r="C916" s="129" t="s">
        <v>1039</v>
      </c>
      <c r="D916" s="129" t="s">
        <v>9751</v>
      </c>
      <c r="E916" s="129" t="s">
        <v>10444</v>
      </c>
      <c r="F916" s="129" t="s">
        <v>11080</v>
      </c>
      <c r="G916" s="131" t="s">
        <v>173</v>
      </c>
      <c r="H916" s="129" t="s">
        <v>14454</v>
      </c>
      <c r="I916" s="129" t="s">
        <v>11689</v>
      </c>
      <c r="J916" s="129" t="s">
        <v>12441</v>
      </c>
      <c r="K916" s="129" t="s">
        <v>5220</v>
      </c>
      <c r="L916" s="131" t="str">
        <f t="shared" si="42"/>
        <v>富永　健心 (1)</v>
      </c>
      <c r="M916" s="131" t="str">
        <f t="shared" si="43"/>
        <v>02</v>
      </c>
      <c r="N916" s="131" t="str">
        <f t="shared" si="44"/>
        <v>Kenshin TOMINAGA (02)</v>
      </c>
      <c r="O916" s="217" t="s">
        <v>7768</v>
      </c>
      <c r="Y916" s="130"/>
      <c r="Z916" s="130"/>
      <c r="AA916" s="130"/>
      <c r="AB916" s="130"/>
      <c r="AC916" s="142"/>
      <c r="AD916" s="130"/>
      <c r="AE916" s="130"/>
      <c r="AF916" s="130"/>
      <c r="AG916" s="130"/>
      <c r="AH916" s="130"/>
      <c r="AI916" s="130"/>
      <c r="AJ916" s="130"/>
      <c r="AK916" s="130"/>
      <c r="AL916" s="130"/>
      <c r="AM916" s="130"/>
      <c r="AN916" s="130"/>
      <c r="AO916" s="130"/>
      <c r="AP916" s="130"/>
      <c r="AQ916" s="130"/>
      <c r="AR916" s="130"/>
      <c r="AS916" s="130"/>
      <c r="AT916" s="130"/>
      <c r="AU916" s="130"/>
      <c r="AV916" s="130"/>
      <c r="AW916" s="130"/>
      <c r="AX916" s="130"/>
      <c r="AY916" s="130"/>
    </row>
    <row r="917" spans="1:51" x14ac:dyDescent="0.15">
      <c r="A917" s="131">
        <v>935</v>
      </c>
      <c r="B917" s="129" t="s">
        <v>1089</v>
      </c>
      <c r="C917" s="129" t="s">
        <v>1039</v>
      </c>
      <c r="D917" s="129" t="s">
        <v>9752</v>
      </c>
      <c r="E917" s="129" t="s">
        <v>10445</v>
      </c>
      <c r="F917" s="129" t="s">
        <v>11008</v>
      </c>
      <c r="G917" s="131" t="s">
        <v>173</v>
      </c>
      <c r="H917" s="129" t="s">
        <v>14447</v>
      </c>
      <c r="I917" s="129" t="s">
        <v>4971</v>
      </c>
      <c r="J917" s="129" t="s">
        <v>12442</v>
      </c>
      <c r="K917" s="129" t="s">
        <v>5220</v>
      </c>
      <c r="L917" s="131" t="str">
        <f t="shared" si="42"/>
        <v>中野　龍治 (1)</v>
      </c>
      <c r="M917" s="131" t="str">
        <f t="shared" si="43"/>
        <v>02</v>
      </c>
      <c r="N917" s="131" t="str">
        <f t="shared" si="44"/>
        <v>Ryuji NAKANO (02)</v>
      </c>
      <c r="O917" s="217" t="s">
        <v>7769</v>
      </c>
      <c r="Y917" s="130"/>
      <c r="Z917" s="130"/>
      <c r="AA917" s="130"/>
      <c r="AB917" s="130"/>
      <c r="AC917" s="142"/>
      <c r="AD917" s="130"/>
      <c r="AE917" s="130"/>
      <c r="AF917" s="130"/>
      <c r="AG917" s="130"/>
      <c r="AH917" s="130"/>
      <c r="AI917" s="130"/>
      <c r="AJ917" s="130"/>
      <c r="AK917" s="130"/>
      <c r="AL917" s="130"/>
      <c r="AM917" s="130"/>
      <c r="AN917" s="130"/>
      <c r="AO917" s="130"/>
      <c r="AP917" s="130"/>
      <c r="AQ917" s="130"/>
      <c r="AR917" s="130"/>
      <c r="AS917" s="130"/>
      <c r="AT917" s="130"/>
      <c r="AU917" s="130"/>
      <c r="AV917" s="130"/>
      <c r="AW917" s="130"/>
      <c r="AX917" s="130"/>
      <c r="AY917" s="130"/>
    </row>
    <row r="918" spans="1:51" x14ac:dyDescent="0.15">
      <c r="A918" s="131">
        <v>936</v>
      </c>
      <c r="B918" s="129" t="s">
        <v>1089</v>
      </c>
      <c r="C918" s="129" t="s">
        <v>1039</v>
      </c>
      <c r="D918" s="129" t="s">
        <v>9753</v>
      </c>
      <c r="E918" s="129" t="s">
        <v>10446</v>
      </c>
      <c r="F918" s="129" t="s">
        <v>11081</v>
      </c>
      <c r="G918" s="131" t="s">
        <v>173</v>
      </c>
      <c r="H918" s="129" t="s">
        <v>14454</v>
      </c>
      <c r="I918" s="129" t="s">
        <v>11690</v>
      </c>
      <c r="J918" s="129" t="s">
        <v>12299</v>
      </c>
      <c r="K918" s="129" t="s">
        <v>5220</v>
      </c>
      <c r="L918" s="131" t="str">
        <f t="shared" si="42"/>
        <v>千田　康弘 (1)</v>
      </c>
      <c r="M918" s="131" t="str">
        <f t="shared" si="43"/>
        <v>03</v>
      </c>
      <c r="N918" s="131" t="str">
        <f t="shared" si="44"/>
        <v>Yasuhiro SENDA (03)</v>
      </c>
      <c r="O918" s="217" t="s">
        <v>7770</v>
      </c>
      <c r="Y918" s="130"/>
      <c r="Z918" s="130"/>
      <c r="AA918" s="130"/>
      <c r="AB918" s="130"/>
      <c r="AC918" s="142"/>
      <c r="AD918" s="130"/>
      <c r="AE918" s="130"/>
      <c r="AF918" s="130"/>
      <c r="AG918" s="130"/>
      <c r="AH918" s="130"/>
      <c r="AI918" s="130"/>
      <c r="AJ918" s="130"/>
      <c r="AK918" s="130"/>
      <c r="AL918" s="130"/>
      <c r="AM918" s="130"/>
      <c r="AN918" s="130"/>
      <c r="AO918" s="130"/>
      <c r="AP918" s="130"/>
      <c r="AQ918" s="130"/>
      <c r="AR918" s="130"/>
      <c r="AS918" s="130"/>
      <c r="AT918" s="130"/>
      <c r="AU918" s="130"/>
      <c r="AV918" s="130"/>
      <c r="AW918" s="130"/>
      <c r="AX918" s="130"/>
      <c r="AY918" s="130"/>
    </row>
    <row r="919" spans="1:51" x14ac:dyDescent="0.15">
      <c r="A919" s="131">
        <v>946</v>
      </c>
      <c r="B919" s="129" t="s">
        <v>5227</v>
      </c>
      <c r="C919" s="129" t="s">
        <v>1042</v>
      </c>
      <c r="D919" s="129" t="s">
        <v>2520</v>
      </c>
      <c r="E919" s="129" t="s">
        <v>2521</v>
      </c>
      <c r="F919" s="129" t="s">
        <v>2522</v>
      </c>
      <c r="G919" s="131" t="s">
        <v>146</v>
      </c>
      <c r="H919" s="129" t="s">
        <v>11319</v>
      </c>
      <c r="I919" s="129" t="s">
        <v>11691</v>
      </c>
      <c r="J919" s="129" t="s">
        <v>4866</v>
      </c>
      <c r="K919" s="129" t="s">
        <v>5220</v>
      </c>
      <c r="L919" s="131" t="str">
        <f t="shared" si="42"/>
        <v>前田　篤志 (4)</v>
      </c>
      <c r="M919" s="131" t="str">
        <f t="shared" si="43"/>
        <v>99</v>
      </c>
      <c r="N919" s="131" t="str">
        <f t="shared" si="44"/>
        <v>Atsushi MAEDA  (99)</v>
      </c>
      <c r="O919" s="217" t="s">
        <v>7771</v>
      </c>
      <c r="Y919" s="130"/>
      <c r="Z919" s="130"/>
      <c r="AA919" s="130"/>
      <c r="AB919" s="130"/>
      <c r="AC919" s="142"/>
      <c r="AD919" s="130"/>
      <c r="AE919" s="130"/>
      <c r="AF919" s="130"/>
      <c r="AG919" s="130"/>
      <c r="AH919" s="130"/>
      <c r="AI919" s="130"/>
      <c r="AJ919" s="130"/>
      <c r="AK919" s="130"/>
      <c r="AL919" s="130"/>
      <c r="AM919" s="130"/>
      <c r="AN919" s="130"/>
      <c r="AO919" s="130"/>
      <c r="AP919" s="130"/>
      <c r="AQ919" s="130"/>
      <c r="AR919" s="130"/>
      <c r="AS919" s="130"/>
      <c r="AT919" s="130"/>
      <c r="AU919" s="130"/>
      <c r="AV919" s="130"/>
      <c r="AW919" s="130"/>
      <c r="AX919" s="130"/>
      <c r="AY919" s="130"/>
    </row>
    <row r="920" spans="1:51" x14ac:dyDescent="0.15">
      <c r="A920" s="131">
        <v>947</v>
      </c>
      <c r="B920" s="129" t="s">
        <v>5227</v>
      </c>
      <c r="C920" s="129" t="s">
        <v>1042</v>
      </c>
      <c r="D920" s="129" t="s">
        <v>2523</v>
      </c>
      <c r="E920" s="129" t="s">
        <v>2524</v>
      </c>
      <c r="F920" s="129" t="s">
        <v>2366</v>
      </c>
      <c r="G920" s="131" t="s">
        <v>146</v>
      </c>
      <c r="H920" s="129" t="s">
        <v>14467</v>
      </c>
      <c r="I920" s="129" t="s">
        <v>5104</v>
      </c>
      <c r="J920" s="129" t="s">
        <v>5190</v>
      </c>
      <c r="K920" s="129" t="s">
        <v>5220</v>
      </c>
      <c r="L920" s="131" t="str">
        <f t="shared" si="42"/>
        <v>伊藤　宏至 (4)</v>
      </c>
      <c r="M920" s="131" t="str">
        <f t="shared" si="43"/>
        <v>99</v>
      </c>
      <c r="N920" s="131" t="str">
        <f t="shared" si="44"/>
        <v>Koshi ITO (99)</v>
      </c>
      <c r="O920" s="217" t="s">
        <v>7772</v>
      </c>
      <c r="Y920" s="130"/>
      <c r="Z920" s="130"/>
      <c r="AA920" s="130"/>
      <c r="AB920" s="130"/>
      <c r="AC920" s="142"/>
      <c r="AD920" s="130"/>
      <c r="AE920" s="130"/>
      <c r="AF920" s="130"/>
      <c r="AG920" s="130"/>
      <c r="AH920" s="130"/>
      <c r="AI920" s="130"/>
      <c r="AJ920" s="130"/>
      <c r="AK920" s="130"/>
      <c r="AL920" s="130"/>
      <c r="AM920" s="130"/>
      <c r="AN920" s="130"/>
      <c r="AO920" s="130"/>
      <c r="AP920" s="130"/>
      <c r="AQ920" s="130"/>
      <c r="AR920" s="130"/>
      <c r="AS920" s="130"/>
      <c r="AT920" s="130"/>
      <c r="AU920" s="130"/>
      <c r="AV920" s="130"/>
      <c r="AW920" s="130"/>
      <c r="AX920" s="130"/>
      <c r="AY920" s="130"/>
    </row>
    <row r="921" spans="1:51" x14ac:dyDescent="0.15">
      <c r="A921" s="131">
        <v>948</v>
      </c>
      <c r="B921" s="129" t="s">
        <v>5227</v>
      </c>
      <c r="C921" s="129" t="s">
        <v>1042</v>
      </c>
      <c r="D921" s="129" t="s">
        <v>2526</v>
      </c>
      <c r="E921" s="129" t="s">
        <v>2527</v>
      </c>
      <c r="F921" s="129" t="s">
        <v>2528</v>
      </c>
      <c r="G921" s="131" t="s">
        <v>146</v>
      </c>
      <c r="H921" s="129" t="s">
        <v>11319</v>
      </c>
      <c r="I921" s="129" t="s">
        <v>5091</v>
      </c>
      <c r="J921" s="129" t="s">
        <v>12359</v>
      </c>
      <c r="K921" s="129" t="s">
        <v>5220</v>
      </c>
      <c r="L921" s="131" t="str">
        <f t="shared" si="42"/>
        <v>井上　航 (4)</v>
      </c>
      <c r="M921" s="131" t="str">
        <f t="shared" si="43"/>
        <v>99</v>
      </c>
      <c r="N921" s="131" t="str">
        <f t="shared" si="44"/>
        <v>Wataru INOUE (99)</v>
      </c>
      <c r="O921" s="217" t="s">
        <v>7773</v>
      </c>
      <c r="Y921" s="130"/>
      <c r="Z921" s="130"/>
      <c r="AA921" s="130"/>
      <c r="AB921" s="130"/>
      <c r="AC921" s="142"/>
      <c r="AD921" s="130"/>
      <c r="AE921" s="130"/>
      <c r="AF921" s="130"/>
      <c r="AG921" s="130"/>
      <c r="AH921" s="130"/>
      <c r="AI921" s="130"/>
      <c r="AJ921" s="130"/>
      <c r="AK921" s="130"/>
      <c r="AL921" s="130"/>
      <c r="AM921" s="130"/>
      <c r="AN921" s="130"/>
      <c r="AO921" s="130"/>
      <c r="AP921" s="130"/>
      <c r="AQ921" s="130"/>
      <c r="AR921" s="130"/>
      <c r="AS921" s="130"/>
      <c r="AT921" s="130"/>
      <c r="AU921" s="130"/>
      <c r="AV921" s="130"/>
      <c r="AW921" s="130"/>
      <c r="AX921" s="130"/>
      <c r="AY921" s="130"/>
    </row>
    <row r="922" spans="1:51" x14ac:dyDescent="0.15">
      <c r="A922" s="131">
        <v>949</v>
      </c>
      <c r="B922" s="129" t="s">
        <v>5227</v>
      </c>
      <c r="C922" s="129" t="s">
        <v>1042</v>
      </c>
      <c r="D922" s="129" t="s">
        <v>2529</v>
      </c>
      <c r="E922" s="129" t="s">
        <v>2530</v>
      </c>
      <c r="F922" s="129" t="s">
        <v>2531</v>
      </c>
      <c r="G922" s="131" t="s">
        <v>146</v>
      </c>
      <c r="H922" s="129" t="s">
        <v>14466</v>
      </c>
      <c r="I922" s="129" t="s">
        <v>11623</v>
      </c>
      <c r="J922" s="129" t="s">
        <v>4837</v>
      </c>
      <c r="K922" s="129" t="s">
        <v>5220</v>
      </c>
      <c r="L922" s="131" t="str">
        <f t="shared" si="42"/>
        <v>武村　知浩 (4)</v>
      </c>
      <c r="M922" s="131" t="str">
        <f t="shared" si="43"/>
        <v>99</v>
      </c>
      <c r="N922" s="131" t="str">
        <f t="shared" si="44"/>
        <v>Tomohiro TAKEMURA (99)</v>
      </c>
      <c r="O922" s="217" t="s">
        <v>7774</v>
      </c>
      <c r="Y922" s="130"/>
      <c r="Z922" s="130"/>
      <c r="AA922" s="130"/>
      <c r="AB922" s="130"/>
      <c r="AC922" s="142"/>
      <c r="AD922" s="130"/>
      <c r="AE922" s="130"/>
      <c r="AF922" s="130"/>
      <c r="AG922" s="130"/>
      <c r="AH922" s="130"/>
      <c r="AI922" s="130"/>
      <c r="AJ922" s="130"/>
      <c r="AK922" s="130"/>
      <c r="AL922" s="130"/>
      <c r="AM922" s="130"/>
      <c r="AN922" s="130"/>
      <c r="AO922" s="130"/>
      <c r="AP922" s="130"/>
      <c r="AQ922" s="130"/>
      <c r="AR922" s="130"/>
      <c r="AS922" s="130"/>
      <c r="AT922" s="130"/>
      <c r="AU922" s="130"/>
      <c r="AV922" s="130"/>
      <c r="AW922" s="130"/>
      <c r="AX922" s="130"/>
      <c r="AY922" s="130"/>
    </row>
    <row r="923" spans="1:51" x14ac:dyDescent="0.15">
      <c r="A923" s="131">
        <v>950</v>
      </c>
      <c r="B923" s="129" t="s">
        <v>5227</v>
      </c>
      <c r="C923" s="129" t="s">
        <v>1042</v>
      </c>
      <c r="D923" s="129" t="s">
        <v>2533</v>
      </c>
      <c r="E923" s="129" t="s">
        <v>2534</v>
      </c>
      <c r="F923" s="129" t="s">
        <v>2535</v>
      </c>
      <c r="G923" s="131" t="s">
        <v>146</v>
      </c>
      <c r="H923" s="129" t="s">
        <v>14460</v>
      </c>
      <c r="I923" s="129" t="s">
        <v>11692</v>
      </c>
      <c r="J923" s="129" t="s">
        <v>4857</v>
      </c>
      <c r="K923" s="129" t="s">
        <v>5220</v>
      </c>
      <c r="L923" s="131" t="str">
        <f t="shared" si="42"/>
        <v>湯川　宗志 (4)</v>
      </c>
      <c r="M923" s="131" t="str">
        <f t="shared" si="43"/>
        <v>00</v>
      </c>
      <c r="N923" s="131" t="str">
        <f t="shared" si="44"/>
        <v>Soshi YUKAWA (00)</v>
      </c>
      <c r="O923" s="217" t="s">
        <v>7775</v>
      </c>
      <c r="Y923" s="130"/>
      <c r="Z923" s="130"/>
      <c r="AA923" s="130"/>
      <c r="AB923" s="130"/>
      <c r="AC923" s="142"/>
      <c r="AD923" s="130"/>
      <c r="AE923" s="130"/>
      <c r="AF923" s="130"/>
      <c r="AG923" s="130"/>
      <c r="AH923" s="130"/>
      <c r="AI923" s="130"/>
      <c r="AJ923" s="130"/>
      <c r="AK923" s="130"/>
      <c r="AL923" s="130"/>
      <c r="AM923" s="130"/>
      <c r="AN923" s="130"/>
      <c r="AO923" s="130"/>
      <c r="AP923" s="130"/>
      <c r="AQ923" s="130"/>
      <c r="AR923" s="130"/>
      <c r="AS923" s="130"/>
      <c r="AT923" s="130"/>
      <c r="AU923" s="130"/>
      <c r="AV923" s="130"/>
      <c r="AW923" s="130"/>
      <c r="AX923" s="130"/>
      <c r="AY923" s="130"/>
    </row>
    <row r="924" spans="1:51" x14ac:dyDescent="0.15">
      <c r="A924" s="131">
        <v>951</v>
      </c>
      <c r="B924" s="129" t="s">
        <v>5227</v>
      </c>
      <c r="C924" s="129" t="s">
        <v>1042</v>
      </c>
      <c r="D924" s="129" t="s">
        <v>2536</v>
      </c>
      <c r="E924" s="129" t="s">
        <v>2537</v>
      </c>
      <c r="F924" s="129" t="s">
        <v>738</v>
      </c>
      <c r="G924" s="131" t="s">
        <v>146</v>
      </c>
      <c r="H924" s="129" t="s">
        <v>11319</v>
      </c>
      <c r="I924" s="129" t="s">
        <v>4865</v>
      </c>
      <c r="J924" s="129" t="s">
        <v>4851</v>
      </c>
      <c r="K924" s="129" t="s">
        <v>5220</v>
      </c>
      <c r="L924" s="131" t="str">
        <f t="shared" si="42"/>
        <v>田中　瑛大 (4)</v>
      </c>
      <c r="M924" s="131" t="str">
        <f t="shared" si="43"/>
        <v>98</v>
      </c>
      <c r="N924" s="131" t="str">
        <f t="shared" si="44"/>
        <v>Akito TANAKA (98)</v>
      </c>
      <c r="O924" s="217" t="s">
        <v>7776</v>
      </c>
      <c r="Y924" s="130"/>
      <c r="Z924" s="130"/>
      <c r="AA924" s="130"/>
      <c r="AB924" s="130"/>
      <c r="AC924" s="142"/>
      <c r="AD924" s="130"/>
      <c r="AE924" s="130"/>
      <c r="AF924" s="130"/>
      <c r="AG924" s="130"/>
      <c r="AH924" s="130"/>
      <c r="AI924" s="130"/>
      <c r="AJ924" s="130"/>
      <c r="AK924" s="130"/>
      <c r="AL924" s="130"/>
      <c r="AM924" s="130"/>
      <c r="AN924" s="130"/>
      <c r="AO924" s="130"/>
      <c r="AP924" s="130"/>
      <c r="AQ924" s="130"/>
      <c r="AR924" s="130"/>
      <c r="AS924" s="130"/>
      <c r="AT924" s="130"/>
      <c r="AU924" s="130"/>
      <c r="AV924" s="130"/>
      <c r="AW924" s="130"/>
      <c r="AX924" s="130"/>
      <c r="AY924" s="130"/>
    </row>
    <row r="925" spans="1:51" x14ac:dyDescent="0.15">
      <c r="A925" s="131">
        <v>952</v>
      </c>
      <c r="B925" s="129" t="s">
        <v>5227</v>
      </c>
      <c r="C925" s="129" t="s">
        <v>1042</v>
      </c>
      <c r="D925" s="129" t="s">
        <v>2538</v>
      </c>
      <c r="E925" s="129" t="s">
        <v>2539</v>
      </c>
      <c r="F925" s="129" t="s">
        <v>2540</v>
      </c>
      <c r="G925" s="131" t="s">
        <v>146</v>
      </c>
      <c r="H925" s="129" t="s">
        <v>11319</v>
      </c>
      <c r="I925" s="129" t="s">
        <v>5217</v>
      </c>
      <c r="J925" s="129" t="s">
        <v>4825</v>
      </c>
      <c r="K925" s="129" t="s">
        <v>5220</v>
      </c>
      <c r="L925" s="131" t="str">
        <f t="shared" si="42"/>
        <v>上村　直輝 (4)</v>
      </c>
      <c r="M925" s="131" t="str">
        <f t="shared" si="43"/>
        <v>99</v>
      </c>
      <c r="N925" s="131" t="str">
        <f t="shared" si="44"/>
        <v>Naoki UEMURA (99)</v>
      </c>
      <c r="O925" s="217" t="s">
        <v>7777</v>
      </c>
      <c r="Y925" s="130"/>
      <c r="Z925" s="130"/>
      <c r="AA925" s="130"/>
      <c r="AB925" s="130"/>
      <c r="AC925" s="142"/>
      <c r="AD925" s="130"/>
      <c r="AE925" s="130"/>
      <c r="AF925" s="130"/>
      <c r="AG925" s="130"/>
      <c r="AH925" s="130"/>
      <c r="AI925" s="130"/>
      <c r="AJ925" s="130"/>
      <c r="AK925" s="130"/>
      <c r="AL925" s="130"/>
      <c r="AM925" s="130"/>
      <c r="AN925" s="130"/>
      <c r="AO925" s="130"/>
      <c r="AP925" s="130"/>
      <c r="AQ925" s="130"/>
      <c r="AR925" s="130"/>
      <c r="AS925" s="130"/>
      <c r="AT925" s="130"/>
      <c r="AU925" s="130"/>
      <c r="AV925" s="130"/>
      <c r="AW925" s="130"/>
      <c r="AX925" s="130"/>
      <c r="AY925" s="130"/>
    </row>
    <row r="926" spans="1:51" x14ac:dyDescent="0.15">
      <c r="A926" s="131">
        <v>953</v>
      </c>
      <c r="B926" s="129" t="s">
        <v>5227</v>
      </c>
      <c r="C926" s="129" t="s">
        <v>1042</v>
      </c>
      <c r="D926" s="129" t="s">
        <v>2541</v>
      </c>
      <c r="E926" s="129" t="s">
        <v>2542</v>
      </c>
      <c r="F926" s="129" t="s">
        <v>2472</v>
      </c>
      <c r="G926" s="131" t="s">
        <v>146</v>
      </c>
      <c r="H926" s="129" t="s">
        <v>14458</v>
      </c>
      <c r="I926" s="129" t="s">
        <v>6716</v>
      </c>
      <c r="J926" s="129" t="s">
        <v>12267</v>
      </c>
      <c r="K926" s="129" t="s">
        <v>5220</v>
      </c>
      <c r="L926" s="131" t="str">
        <f t="shared" si="42"/>
        <v>川口　翔也 (4)</v>
      </c>
      <c r="M926" s="131" t="str">
        <f t="shared" si="43"/>
        <v>99</v>
      </c>
      <c r="N926" s="131" t="str">
        <f t="shared" si="44"/>
        <v>Shoya KAWAGUCHI (99)</v>
      </c>
      <c r="O926" s="217" t="s">
        <v>7778</v>
      </c>
      <c r="Y926" s="130"/>
      <c r="Z926" s="130"/>
      <c r="AA926" s="130"/>
      <c r="AB926" s="130"/>
      <c r="AC926" s="142"/>
      <c r="AD926" s="130"/>
      <c r="AE926" s="130"/>
      <c r="AF926" s="130"/>
      <c r="AG926" s="130"/>
      <c r="AH926" s="130"/>
      <c r="AI926" s="130"/>
      <c r="AJ926" s="130"/>
      <c r="AK926" s="130"/>
      <c r="AL926" s="130"/>
      <c r="AM926" s="130"/>
      <c r="AN926" s="130"/>
      <c r="AO926" s="130"/>
      <c r="AP926" s="130"/>
      <c r="AQ926" s="130"/>
      <c r="AR926" s="130"/>
      <c r="AS926" s="130"/>
      <c r="AT926" s="130"/>
      <c r="AU926" s="130"/>
      <c r="AV926" s="130"/>
      <c r="AW926" s="130"/>
      <c r="AX926" s="130"/>
      <c r="AY926" s="130"/>
    </row>
    <row r="927" spans="1:51" x14ac:dyDescent="0.15">
      <c r="A927" s="131">
        <v>954</v>
      </c>
      <c r="B927" s="129" t="s">
        <v>5227</v>
      </c>
      <c r="C927" s="129" t="s">
        <v>1042</v>
      </c>
      <c r="D927" s="129" t="s">
        <v>2543</v>
      </c>
      <c r="E927" s="129" t="s">
        <v>2544</v>
      </c>
      <c r="F927" s="129" t="s">
        <v>1841</v>
      </c>
      <c r="G927" s="131" t="s">
        <v>146</v>
      </c>
      <c r="H927" s="129" t="s">
        <v>14454</v>
      </c>
      <c r="I927" s="129" t="s">
        <v>11693</v>
      </c>
      <c r="J927" s="129" t="s">
        <v>9235</v>
      </c>
      <c r="K927" s="129" t="s">
        <v>5220</v>
      </c>
      <c r="L927" s="131" t="str">
        <f t="shared" si="42"/>
        <v>岩村　真希 (4)</v>
      </c>
      <c r="M927" s="131" t="str">
        <f t="shared" si="43"/>
        <v>99</v>
      </c>
      <c r="N927" s="131" t="str">
        <f t="shared" si="44"/>
        <v>Masaki IWAMURA (99)</v>
      </c>
      <c r="O927" s="217" t="s">
        <v>7779</v>
      </c>
      <c r="Y927" s="130"/>
      <c r="Z927" s="130"/>
      <c r="AA927" s="130"/>
      <c r="AB927" s="130"/>
      <c r="AC927" s="142"/>
      <c r="AD927" s="130"/>
      <c r="AE927" s="130"/>
      <c r="AF927" s="130"/>
      <c r="AG927" s="130"/>
      <c r="AH927" s="130"/>
      <c r="AI927" s="130"/>
      <c r="AJ927" s="130"/>
      <c r="AK927" s="130"/>
      <c r="AL927" s="130"/>
      <c r="AM927" s="130"/>
      <c r="AN927" s="130"/>
      <c r="AO927" s="130"/>
      <c r="AP927" s="130"/>
      <c r="AQ927" s="130"/>
      <c r="AR927" s="130"/>
      <c r="AS927" s="130"/>
      <c r="AT927" s="130"/>
      <c r="AU927" s="130"/>
      <c r="AV927" s="130"/>
      <c r="AW927" s="130"/>
      <c r="AX927" s="130"/>
      <c r="AY927" s="130"/>
    </row>
    <row r="928" spans="1:51" x14ac:dyDescent="0.15">
      <c r="A928" s="131">
        <v>955</v>
      </c>
      <c r="B928" s="129" t="s">
        <v>5227</v>
      </c>
      <c r="C928" s="129" t="s">
        <v>1042</v>
      </c>
      <c r="D928" s="129" t="s">
        <v>9754</v>
      </c>
      <c r="E928" s="129" t="s">
        <v>2545</v>
      </c>
      <c r="F928" s="129" t="s">
        <v>1105</v>
      </c>
      <c r="G928" s="131" t="s">
        <v>146</v>
      </c>
      <c r="H928" s="129" t="s">
        <v>11319</v>
      </c>
      <c r="I928" s="129" t="s">
        <v>6673</v>
      </c>
      <c r="J928" s="129" t="s">
        <v>4968</v>
      </c>
      <c r="K928" s="129" t="s">
        <v>5220</v>
      </c>
      <c r="L928" s="131" t="str">
        <f t="shared" si="42"/>
        <v>新居　裕大 (4)</v>
      </c>
      <c r="M928" s="131" t="str">
        <f t="shared" si="43"/>
        <v>99</v>
      </c>
      <c r="N928" s="131" t="str">
        <f t="shared" si="44"/>
        <v>Yuta ARAI (99)</v>
      </c>
      <c r="O928" s="217" t="s">
        <v>7780</v>
      </c>
      <c r="Y928" s="130"/>
      <c r="Z928" s="130"/>
      <c r="AA928" s="130"/>
      <c r="AB928" s="130"/>
      <c r="AC928" s="142"/>
      <c r="AD928" s="130"/>
      <c r="AE928" s="130"/>
      <c r="AF928" s="130"/>
      <c r="AG928" s="130"/>
      <c r="AH928" s="130"/>
      <c r="AI928" s="130"/>
      <c r="AJ928" s="130"/>
      <c r="AK928" s="130"/>
      <c r="AL928" s="130"/>
      <c r="AM928" s="130"/>
      <c r="AN928" s="130"/>
      <c r="AO928" s="130"/>
      <c r="AP928" s="130"/>
      <c r="AQ928" s="130"/>
      <c r="AR928" s="130"/>
      <c r="AS928" s="130"/>
      <c r="AT928" s="130"/>
      <c r="AU928" s="130"/>
      <c r="AV928" s="130"/>
      <c r="AW928" s="130"/>
      <c r="AX928" s="130"/>
      <c r="AY928" s="130"/>
    </row>
    <row r="929" spans="1:51" x14ac:dyDescent="0.15">
      <c r="A929" s="131">
        <v>956</v>
      </c>
      <c r="B929" s="129" t="s">
        <v>5227</v>
      </c>
      <c r="C929" s="129" t="s">
        <v>1042</v>
      </c>
      <c r="D929" s="129" t="s">
        <v>2546</v>
      </c>
      <c r="E929" s="129" t="s">
        <v>2547</v>
      </c>
      <c r="F929" s="129" t="s">
        <v>2548</v>
      </c>
      <c r="G929" s="131" t="s">
        <v>164</v>
      </c>
      <c r="H929" s="129" t="s">
        <v>14466</v>
      </c>
      <c r="I929" s="129" t="s">
        <v>4876</v>
      </c>
      <c r="J929" s="129" t="s">
        <v>5090</v>
      </c>
      <c r="K929" s="129" t="s">
        <v>5220</v>
      </c>
      <c r="L929" s="131" t="str">
        <f t="shared" si="42"/>
        <v>中村　恭輔 (3)</v>
      </c>
      <c r="M929" s="131" t="str">
        <f t="shared" si="43"/>
        <v>00</v>
      </c>
      <c r="N929" s="131" t="str">
        <f t="shared" si="44"/>
        <v>Kyosuke NAKAMURA (00)</v>
      </c>
      <c r="O929" s="217" t="s">
        <v>7781</v>
      </c>
      <c r="Y929" s="130"/>
      <c r="Z929" s="130"/>
      <c r="AA929" s="130"/>
      <c r="AB929" s="130"/>
      <c r="AC929" s="142"/>
      <c r="AD929" s="130"/>
      <c r="AE929" s="130"/>
      <c r="AF929" s="130"/>
      <c r="AG929" s="130"/>
      <c r="AH929" s="130"/>
      <c r="AI929" s="130"/>
      <c r="AJ929" s="130"/>
      <c r="AK929" s="130"/>
      <c r="AL929" s="130"/>
      <c r="AM929" s="130"/>
      <c r="AN929" s="130"/>
      <c r="AO929" s="130"/>
      <c r="AP929" s="130"/>
      <c r="AQ929" s="130"/>
      <c r="AR929" s="130"/>
      <c r="AS929" s="130"/>
      <c r="AT929" s="130"/>
      <c r="AU929" s="130"/>
      <c r="AV929" s="130"/>
      <c r="AW929" s="130"/>
      <c r="AX929" s="130"/>
      <c r="AY929" s="130"/>
    </row>
    <row r="930" spans="1:51" x14ac:dyDescent="0.15">
      <c r="A930" s="131">
        <v>957</v>
      </c>
      <c r="B930" s="129" t="s">
        <v>5227</v>
      </c>
      <c r="C930" s="129" t="s">
        <v>1042</v>
      </c>
      <c r="D930" s="129" t="s">
        <v>2551</v>
      </c>
      <c r="E930" s="129" t="s">
        <v>2552</v>
      </c>
      <c r="F930" s="129" t="s">
        <v>2511</v>
      </c>
      <c r="G930" s="131" t="s">
        <v>164</v>
      </c>
      <c r="H930" s="129" t="s">
        <v>14466</v>
      </c>
      <c r="I930" s="129" t="s">
        <v>11694</v>
      </c>
      <c r="J930" s="129" t="s">
        <v>4814</v>
      </c>
      <c r="K930" s="129" t="s">
        <v>5220</v>
      </c>
      <c r="L930" s="131" t="str">
        <f t="shared" si="42"/>
        <v>松平　佑介 (3)</v>
      </c>
      <c r="M930" s="131" t="str">
        <f t="shared" si="43"/>
        <v>00</v>
      </c>
      <c r="N930" s="131" t="str">
        <f t="shared" si="44"/>
        <v>Yusuke MATSUHIRA (00)</v>
      </c>
      <c r="O930" s="217" t="s">
        <v>7782</v>
      </c>
      <c r="Y930" s="130"/>
      <c r="Z930" s="130"/>
      <c r="AA930" s="130"/>
      <c r="AB930" s="130"/>
      <c r="AC930" s="142"/>
      <c r="AD930" s="130"/>
      <c r="AE930" s="130"/>
      <c r="AF930" s="130"/>
      <c r="AG930" s="130"/>
      <c r="AH930" s="130"/>
      <c r="AI930" s="130"/>
      <c r="AJ930" s="130"/>
      <c r="AK930" s="130"/>
      <c r="AL930" s="130"/>
      <c r="AM930" s="130"/>
      <c r="AN930" s="130"/>
      <c r="AO930" s="130"/>
      <c r="AP930" s="130"/>
      <c r="AQ930" s="130"/>
      <c r="AR930" s="130"/>
      <c r="AS930" s="130"/>
      <c r="AT930" s="130"/>
      <c r="AU930" s="130"/>
      <c r="AV930" s="130"/>
      <c r="AW930" s="130"/>
      <c r="AX930" s="130"/>
      <c r="AY930" s="130"/>
    </row>
    <row r="931" spans="1:51" x14ac:dyDescent="0.15">
      <c r="A931" s="131">
        <v>958</v>
      </c>
      <c r="B931" s="129" t="s">
        <v>5227</v>
      </c>
      <c r="C931" s="129" t="s">
        <v>1042</v>
      </c>
      <c r="D931" s="129" t="s">
        <v>707</v>
      </c>
      <c r="E931" s="129" t="s">
        <v>2553</v>
      </c>
      <c r="F931" s="129" t="s">
        <v>1908</v>
      </c>
      <c r="G931" s="131" t="s">
        <v>164</v>
      </c>
      <c r="H931" s="129" t="s">
        <v>14466</v>
      </c>
      <c r="I931" s="129" t="s">
        <v>5094</v>
      </c>
      <c r="J931" s="129" t="s">
        <v>12443</v>
      </c>
      <c r="K931" s="129" t="s">
        <v>5220</v>
      </c>
      <c r="L931" s="131" t="str">
        <f t="shared" si="42"/>
        <v>中川　貴仁 (3)</v>
      </c>
      <c r="M931" s="131" t="str">
        <f t="shared" si="43"/>
        <v>00</v>
      </c>
      <c r="N931" s="131" t="str">
        <f t="shared" si="44"/>
        <v>Kazuhito NAKAGAWA (00)</v>
      </c>
      <c r="O931" s="217" t="s">
        <v>7783</v>
      </c>
      <c r="Y931" s="130"/>
      <c r="Z931" s="130"/>
      <c r="AA931" s="130"/>
      <c r="AB931" s="130"/>
      <c r="AC931" s="142"/>
      <c r="AD931" s="130"/>
      <c r="AE931" s="130"/>
      <c r="AF931" s="130"/>
      <c r="AG931" s="130"/>
      <c r="AH931" s="130"/>
      <c r="AI931" s="130"/>
      <c r="AJ931" s="130"/>
      <c r="AK931" s="130"/>
      <c r="AL931" s="130"/>
      <c r="AM931" s="130"/>
      <c r="AN931" s="130"/>
      <c r="AO931" s="130"/>
      <c r="AP931" s="130"/>
      <c r="AQ931" s="130"/>
      <c r="AR931" s="130"/>
      <c r="AS931" s="130"/>
      <c r="AT931" s="130"/>
      <c r="AU931" s="130"/>
      <c r="AV931" s="130"/>
      <c r="AW931" s="130"/>
      <c r="AX931" s="130"/>
      <c r="AY931" s="130"/>
    </row>
    <row r="932" spans="1:51" x14ac:dyDescent="0.15">
      <c r="A932" s="131">
        <v>959</v>
      </c>
      <c r="B932" s="129" t="s">
        <v>5227</v>
      </c>
      <c r="C932" s="129" t="s">
        <v>1042</v>
      </c>
      <c r="D932" s="129" t="s">
        <v>2549</v>
      </c>
      <c r="E932" s="129" t="s">
        <v>2550</v>
      </c>
      <c r="F932" s="129" t="s">
        <v>1735</v>
      </c>
      <c r="G932" s="131" t="s">
        <v>164</v>
      </c>
      <c r="H932" s="129" t="s">
        <v>14458</v>
      </c>
      <c r="I932" s="129" t="s">
        <v>11695</v>
      </c>
      <c r="J932" s="129" t="s">
        <v>5026</v>
      </c>
      <c r="K932" s="129" t="s">
        <v>5220</v>
      </c>
      <c r="L932" s="131" t="str">
        <f t="shared" si="42"/>
        <v>西嶋　将也 (3)</v>
      </c>
      <c r="M932" s="131" t="str">
        <f t="shared" si="43"/>
        <v>00</v>
      </c>
      <c r="N932" s="131" t="str">
        <f t="shared" si="44"/>
        <v>Masaya NISHIJIMA (00)</v>
      </c>
      <c r="O932" s="217" t="s">
        <v>7784</v>
      </c>
      <c r="Y932" s="130"/>
      <c r="Z932" s="130"/>
      <c r="AA932" s="130"/>
      <c r="AB932" s="130"/>
      <c r="AC932" s="142"/>
      <c r="AD932" s="130"/>
      <c r="AE932" s="130"/>
      <c r="AF932" s="130"/>
      <c r="AG932" s="130"/>
      <c r="AH932" s="130"/>
      <c r="AI932" s="130"/>
      <c r="AJ932" s="130"/>
      <c r="AK932" s="130"/>
      <c r="AL932" s="130"/>
      <c r="AM932" s="130"/>
      <c r="AN932" s="130"/>
      <c r="AO932" s="130"/>
      <c r="AP932" s="130"/>
      <c r="AQ932" s="130"/>
      <c r="AR932" s="130"/>
      <c r="AS932" s="130"/>
      <c r="AT932" s="130"/>
      <c r="AU932" s="130"/>
      <c r="AV932" s="130"/>
      <c r="AW932" s="130"/>
      <c r="AX932" s="130"/>
      <c r="AY932" s="130"/>
    </row>
    <row r="933" spans="1:51" x14ac:dyDescent="0.15">
      <c r="A933" s="131">
        <v>960</v>
      </c>
      <c r="B933" s="129" t="s">
        <v>5227</v>
      </c>
      <c r="C933" s="129" t="s">
        <v>1042</v>
      </c>
      <c r="D933" s="129" t="s">
        <v>2554</v>
      </c>
      <c r="E933" s="129" t="s">
        <v>2555</v>
      </c>
      <c r="F933" s="129" t="s">
        <v>1690</v>
      </c>
      <c r="G933" s="131" t="s">
        <v>164</v>
      </c>
      <c r="H933" s="129" t="s">
        <v>11319</v>
      </c>
      <c r="I933" s="129" t="s">
        <v>11696</v>
      </c>
      <c r="J933" s="129" t="s">
        <v>12310</v>
      </c>
      <c r="K933" s="129" t="s">
        <v>5220</v>
      </c>
      <c r="L933" s="131" t="str">
        <f t="shared" si="42"/>
        <v>笹田　仁 (3)</v>
      </c>
      <c r="M933" s="131" t="str">
        <f t="shared" si="43"/>
        <v>00</v>
      </c>
      <c r="N933" s="131" t="str">
        <f t="shared" si="44"/>
        <v>Jin SASADA (00)</v>
      </c>
      <c r="O933" s="217" t="s">
        <v>7785</v>
      </c>
      <c r="Y933" s="130"/>
      <c r="Z933" s="130"/>
      <c r="AA933" s="130"/>
      <c r="AB933" s="130"/>
      <c r="AC933" s="142"/>
      <c r="AD933" s="130"/>
      <c r="AE933" s="130"/>
      <c r="AF933" s="130"/>
      <c r="AG933" s="130"/>
      <c r="AH933" s="130"/>
      <c r="AI933" s="130"/>
      <c r="AJ933" s="130"/>
      <c r="AK933" s="130"/>
      <c r="AL933" s="130"/>
      <c r="AM933" s="130"/>
      <c r="AN933" s="130"/>
      <c r="AO933" s="130"/>
      <c r="AP933" s="130"/>
      <c r="AQ933" s="130"/>
      <c r="AR933" s="130"/>
      <c r="AS933" s="130"/>
      <c r="AT933" s="130"/>
      <c r="AU933" s="130"/>
      <c r="AV933" s="130"/>
      <c r="AW933" s="130"/>
      <c r="AX933" s="130"/>
      <c r="AY933" s="130"/>
    </row>
    <row r="934" spans="1:51" x14ac:dyDescent="0.15">
      <c r="A934" s="131">
        <v>961</v>
      </c>
      <c r="B934" s="129" t="s">
        <v>5227</v>
      </c>
      <c r="C934" s="129" t="s">
        <v>1042</v>
      </c>
      <c r="D934" s="129" t="s">
        <v>2556</v>
      </c>
      <c r="E934" s="129" t="s">
        <v>2557</v>
      </c>
      <c r="F934" s="129" t="s">
        <v>2558</v>
      </c>
      <c r="G934" s="131" t="s">
        <v>164</v>
      </c>
      <c r="H934" s="129" t="s">
        <v>11319</v>
      </c>
      <c r="I934" s="129" t="s">
        <v>4856</v>
      </c>
      <c r="J934" s="129" t="s">
        <v>12444</v>
      </c>
      <c r="K934" s="129" t="s">
        <v>5220</v>
      </c>
      <c r="L934" s="131" t="str">
        <f t="shared" si="42"/>
        <v>佐藤　育空 (3)</v>
      </c>
      <c r="M934" s="131" t="str">
        <f t="shared" si="43"/>
        <v>00</v>
      </c>
      <c r="N934" s="131" t="str">
        <f t="shared" si="44"/>
        <v>Narutaka SATO (00)</v>
      </c>
      <c r="O934" s="217" t="s">
        <v>7786</v>
      </c>
      <c r="Y934" s="130"/>
      <c r="Z934" s="130"/>
      <c r="AA934" s="130"/>
      <c r="AB934" s="130"/>
      <c r="AC934" s="142"/>
      <c r="AD934" s="130"/>
      <c r="AE934" s="130"/>
      <c r="AF934" s="130"/>
      <c r="AG934" s="130"/>
      <c r="AH934" s="130"/>
      <c r="AI934" s="130"/>
      <c r="AJ934" s="130"/>
      <c r="AK934" s="130"/>
      <c r="AL934" s="130"/>
      <c r="AM934" s="130"/>
      <c r="AN934" s="130"/>
      <c r="AO934" s="130"/>
      <c r="AP934" s="130"/>
      <c r="AQ934" s="130"/>
      <c r="AR934" s="130"/>
      <c r="AS934" s="130"/>
      <c r="AT934" s="130"/>
      <c r="AU934" s="130"/>
      <c r="AV934" s="130"/>
      <c r="AW934" s="130"/>
      <c r="AX934" s="130"/>
      <c r="AY934" s="130"/>
    </row>
    <row r="935" spans="1:51" x14ac:dyDescent="0.15">
      <c r="A935" s="131">
        <v>962</v>
      </c>
      <c r="B935" s="129" t="s">
        <v>5227</v>
      </c>
      <c r="C935" s="129" t="s">
        <v>1042</v>
      </c>
      <c r="D935" s="129" t="s">
        <v>2559</v>
      </c>
      <c r="E935" s="129" t="s">
        <v>10447</v>
      </c>
      <c r="F935" s="129" t="s">
        <v>1386</v>
      </c>
      <c r="G935" s="131" t="s">
        <v>164</v>
      </c>
      <c r="H935" s="129" t="s">
        <v>11319</v>
      </c>
      <c r="I935" s="129" t="s">
        <v>11588</v>
      </c>
      <c r="J935" s="129" t="s">
        <v>5190</v>
      </c>
      <c r="K935" s="129" t="s">
        <v>5220</v>
      </c>
      <c r="L935" s="131" t="str">
        <f t="shared" si="42"/>
        <v>宮内　浩志 (3)</v>
      </c>
      <c r="M935" s="131" t="str">
        <f t="shared" si="43"/>
        <v>01</v>
      </c>
      <c r="N935" s="131" t="str">
        <f t="shared" si="44"/>
        <v>Koshi MIYAUCHI (01)</v>
      </c>
      <c r="O935" s="217" t="s">
        <v>7787</v>
      </c>
      <c r="Y935" s="130"/>
      <c r="Z935" s="130"/>
      <c r="AA935" s="130"/>
      <c r="AB935" s="130"/>
      <c r="AC935" s="142"/>
      <c r="AD935" s="130"/>
      <c r="AE935" s="130"/>
      <c r="AF935" s="130"/>
      <c r="AG935" s="130"/>
      <c r="AH935" s="130"/>
      <c r="AI935" s="130"/>
      <c r="AJ935" s="130"/>
      <c r="AK935" s="130"/>
      <c r="AL935" s="130"/>
      <c r="AM935" s="130"/>
      <c r="AN935" s="130"/>
      <c r="AO935" s="130"/>
      <c r="AP935" s="130"/>
      <c r="AQ935" s="130"/>
      <c r="AR935" s="130"/>
      <c r="AS935" s="130"/>
      <c r="AT935" s="130"/>
      <c r="AU935" s="130"/>
      <c r="AV935" s="130"/>
      <c r="AW935" s="130"/>
      <c r="AX935" s="130"/>
      <c r="AY935" s="130"/>
    </row>
    <row r="936" spans="1:51" x14ac:dyDescent="0.15">
      <c r="A936" s="131">
        <v>963</v>
      </c>
      <c r="B936" s="129" t="s">
        <v>5227</v>
      </c>
      <c r="C936" s="129" t="s">
        <v>1042</v>
      </c>
      <c r="D936" s="129" t="s">
        <v>2560</v>
      </c>
      <c r="E936" s="129" t="s">
        <v>2561</v>
      </c>
      <c r="F936" s="129" t="s">
        <v>1685</v>
      </c>
      <c r="G936" s="131" t="s">
        <v>164</v>
      </c>
      <c r="H936" s="129" t="s">
        <v>14454</v>
      </c>
      <c r="I936" s="129" t="s">
        <v>4913</v>
      </c>
      <c r="J936" s="129" t="s">
        <v>4885</v>
      </c>
      <c r="K936" s="129" t="s">
        <v>5220</v>
      </c>
      <c r="L936" s="131" t="str">
        <f t="shared" si="42"/>
        <v>南　侑馬 (3)</v>
      </c>
      <c r="M936" s="131" t="str">
        <f t="shared" si="43"/>
        <v>00</v>
      </c>
      <c r="N936" s="131" t="str">
        <f t="shared" si="44"/>
        <v>Yuma MINAMI (00)</v>
      </c>
      <c r="O936" s="217" t="s">
        <v>7788</v>
      </c>
      <c r="Y936" s="130"/>
      <c r="Z936" s="130"/>
      <c r="AA936" s="130"/>
      <c r="AB936" s="130"/>
      <c r="AC936" s="142"/>
      <c r="AD936" s="130"/>
      <c r="AE936" s="130"/>
      <c r="AF936" s="130"/>
      <c r="AG936" s="130"/>
      <c r="AH936" s="130"/>
      <c r="AI936" s="130"/>
      <c r="AJ936" s="130"/>
      <c r="AK936" s="130"/>
      <c r="AL936" s="130"/>
      <c r="AM936" s="130"/>
      <c r="AN936" s="130"/>
      <c r="AO936" s="130"/>
      <c r="AP936" s="130"/>
      <c r="AQ936" s="130"/>
      <c r="AR936" s="130"/>
      <c r="AS936" s="130"/>
      <c r="AT936" s="130"/>
      <c r="AU936" s="130"/>
      <c r="AV936" s="130"/>
      <c r="AW936" s="130"/>
      <c r="AX936" s="130"/>
      <c r="AY936" s="130"/>
    </row>
    <row r="937" spans="1:51" x14ac:dyDescent="0.15">
      <c r="A937" s="131">
        <v>964</v>
      </c>
      <c r="B937" s="129" t="s">
        <v>5227</v>
      </c>
      <c r="C937" s="129" t="s">
        <v>1042</v>
      </c>
      <c r="D937" s="129" t="s">
        <v>2562</v>
      </c>
      <c r="E937" s="129" t="s">
        <v>2563</v>
      </c>
      <c r="F937" s="129" t="s">
        <v>2564</v>
      </c>
      <c r="G937" s="131" t="s">
        <v>164</v>
      </c>
      <c r="H937" s="129" t="s">
        <v>14454</v>
      </c>
      <c r="I937" s="129" t="s">
        <v>4845</v>
      </c>
      <c r="J937" s="129" t="s">
        <v>4922</v>
      </c>
      <c r="K937" s="129" t="s">
        <v>5220</v>
      </c>
      <c r="L937" s="131" t="str">
        <f t="shared" si="42"/>
        <v>亀井　祐貴 (3)</v>
      </c>
      <c r="M937" s="131" t="str">
        <f t="shared" si="43"/>
        <v>00</v>
      </c>
      <c r="N937" s="131" t="str">
        <f t="shared" si="44"/>
        <v>Yuki KAMEI (00)</v>
      </c>
      <c r="O937" s="217" t="s">
        <v>7789</v>
      </c>
      <c r="Y937" s="130"/>
      <c r="Z937" s="130"/>
      <c r="AA937" s="130"/>
      <c r="AB937" s="130"/>
      <c r="AC937" s="142"/>
      <c r="AD937" s="130"/>
      <c r="AE937" s="130"/>
      <c r="AF937" s="130"/>
      <c r="AG937" s="130"/>
      <c r="AH937" s="130"/>
      <c r="AI937" s="130"/>
      <c r="AJ937" s="130"/>
      <c r="AK937" s="130"/>
      <c r="AL937" s="130"/>
      <c r="AM937" s="130"/>
      <c r="AN937" s="130"/>
      <c r="AO937" s="130"/>
      <c r="AP937" s="130"/>
      <c r="AQ937" s="130"/>
      <c r="AR937" s="130"/>
      <c r="AS937" s="130"/>
      <c r="AT937" s="130"/>
      <c r="AU937" s="130"/>
      <c r="AV937" s="130"/>
      <c r="AW937" s="130"/>
      <c r="AX937" s="130"/>
      <c r="AY937" s="130"/>
    </row>
    <row r="938" spans="1:51" x14ac:dyDescent="0.15">
      <c r="A938" s="131">
        <v>965</v>
      </c>
      <c r="B938" s="129" t="s">
        <v>5227</v>
      </c>
      <c r="C938" s="129" t="s">
        <v>1042</v>
      </c>
      <c r="D938" s="129" t="s">
        <v>2565</v>
      </c>
      <c r="E938" s="129" t="s">
        <v>2566</v>
      </c>
      <c r="F938" s="129" t="s">
        <v>1392</v>
      </c>
      <c r="G938" s="131" t="s">
        <v>164</v>
      </c>
      <c r="H938" s="129" t="s">
        <v>14462</v>
      </c>
      <c r="I938" s="129" t="s">
        <v>11697</v>
      </c>
      <c r="J938" s="129" t="s">
        <v>4918</v>
      </c>
      <c r="K938" s="129" t="s">
        <v>5220</v>
      </c>
      <c r="L938" s="131" t="str">
        <f t="shared" si="42"/>
        <v>垣内　航汰 (3)</v>
      </c>
      <c r="M938" s="131" t="str">
        <f t="shared" si="43"/>
        <v>00</v>
      </c>
      <c r="N938" s="131" t="str">
        <f t="shared" si="44"/>
        <v>Kota KAKIUCHI (00)</v>
      </c>
      <c r="O938" s="217" t="s">
        <v>7790</v>
      </c>
      <c r="Y938" s="130"/>
      <c r="Z938" s="130"/>
      <c r="AA938" s="130"/>
      <c r="AB938" s="130"/>
      <c r="AC938" s="142"/>
      <c r="AD938" s="130"/>
      <c r="AE938" s="130"/>
      <c r="AF938" s="130"/>
      <c r="AG938" s="130"/>
      <c r="AH938" s="130"/>
      <c r="AI938" s="130"/>
      <c r="AJ938" s="130"/>
      <c r="AK938" s="130"/>
      <c r="AL938" s="130"/>
      <c r="AM938" s="130"/>
      <c r="AN938" s="130"/>
      <c r="AO938" s="130"/>
      <c r="AP938" s="130"/>
      <c r="AQ938" s="130"/>
      <c r="AR938" s="130"/>
      <c r="AS938" s="130"/>
      <c r="AT938" s="130"/>
      <c r="AU938" s="130"/>
      <c r="AV938" s="130"/>
      <c r="AW938" s="130"/>
      <c r="AX938" s="130"/>
      <c r="AY938" s="130"/>
    </row>
    <row r="939" spans="1:51" x14ac:dyDescent="0.15">
      <c r="A939" s="131">
        <v>966</v>
      </c>
      <c r="B939" s="129" t="s">
        <v>5227</v>
      </c>
      <c r="C939" s="129" t="s">
        <v>1042</v>
      </c>
      <c r="D939" s="129" t="s">
        <v>2567</v>
      </c>
      <c r="E939" s="129" t="s">
        <v>10448</v>
      </c>
      <c r="F939" s="129" t="s">
        <v>2568</v>
      </c>
      <c r="G939" s="131" t="s">
        <v>164</v>
      </c>
      <c r="H939" s="129" t="s">
        <v>14458</v>
      </c>
      <c r="I939" s="129" t="s">
        <v>4972</v>
      </c>
      <c r="J939" s="129" t="s">
        <v>12445</v>
      </c>
      <c r="K939" s="129" t="s">
        <v>5220</v>
      </c>
      <c r="L939" s="131" t="str">
        <f t="shared" si="42"/>
        <v>鈴木　大 (3)</v>
      </c>
      <c r="M939" s="131" t="str">
        <f t="shared" si="43"/>
        <v>00</v>
      </c>
      <c r="N939" s="131" t="str">
        <f t="shared" si="44"/>
        <v>Masaru SUZUKI (00)</v>
      </c>
      <c r="O939" s="217" t="s">
        <v>7791</v>
      </c>
      <c r="Y939" s="130"/>
      <c r="Z939" s="130"/>
      <c r="AA939" s="130"/>
      <c r="AB939" s="130"/>
      <c r="AC939" s="142"/>
      <c r="AD939" s="130"/>
      <c r="AE939" s="130"/>
      <c r="AF939" s="130"/>
      <c r="AG939" s="130"/>
      <c r="AH939" s="130"/>
      <c r="AI939" s="130"/>
      <c r="AJ939" s="130"/>
      <c r="AK939" s="130"/>
      <c r="AL939" s="130"/>
      <c r="AM939" s="130"/>
      <c r="AN939" s="130"/>
      <c r="AO939" s="130"/>
      <c r="AP939" s="130"/>
      <c r="AQ939" s="130"/>
      <c r="AR939" s="130"/>
      <c r="AS939" s="130"/>
      <c r="AT939" s="130"/>
      <c r="AU939" s="130"/>
      <c r="AV939" s="130"/>
      <c r="AW939" s="130"/>
      <c r="AX939" s="130"/>
      <c r="AY939" s="130"/>
    </row>
    <row r="940" spans="1:51" x14ac:dyDescent="0.15">
      <c r="A940" s="131">
        <v>967</v>
      </c>
      <c r="B940" s="129" t="s">
        <v>5227</v>
      </c>
      <c r="C940" s="129" t="s">
        <v>1042</v>
      </c>
      <c r="D940" s="129" t="s">
        <v>637</v>
      </c>
      <c r="E940" s="129" t="s">
        <v>638</v>
      </c>
      <c r="F940" s="129" t="s">
        <v>2569</v>
      </c>
      <c r="G940" s="131" t="s">
        <v>164</v>
      </c>
      <c r="H940" s="129" t="s">
        <v>14454</v>
      </c>
      <c r="I940" s="129" t="s">
        <v>5002</v>
      </c>
      <c r="J940" s="129" t="s">
        <v>5007</v>
      </c>
      <c r="K940" s="129" t="s">
        <v>5220</v>
      </c>
      <c r="L940" s="131" t="str">
        <f t="shared" si="42"/>
        <v>北村　匠 (3)</v>
      </c>
      <c r="M940" s="131" t="str">
        <f t="shared" si="43"/>
        <v>00</v>
      </c>
      <c r="N940" s="131" t="str">
        <f t="shared" si="44"/>
        <v>Takumi KITAMURA (00)</v>
      </c>
      <c r="O940" s="217" t="s">
        <v>7792</v>
      </c>
      <c r="Y940" s="130"/>
      <c r="Z940" s="130"/>
      <c r="AA940" s="130"/>
      <c r="AB940" s="130"/>
      <c r="AC940" s="142"/>
      <c r="AD940" s="130"/>
      <c r="AE940" s="130"/>
      <c r="AF940" s="130"/>
      <c r="AG940" s="130"/>
      <c r="AH940" s="130"/>
      <c r="AI940" s="130"/>
      <c r="AJ940" s="130"/>
      <c r="AK940" s="130"/>
      <c r="AL940" s="130"/>
      <c r="AM940" s="130"/>
      <c r="AN940" s="130"/>
      <c r="AO940" s="130"/>
      <c r="AP940" s="130"/>
      <c r="AQ940" s="130"/>
      <c r="AR940" s="130"/>
      <c r="AS940" s="130"/>
      <c r="AT940" s="130"/>
      <c r="AU940" s="130"/>
      <c r="AV940" s="130"/>
      <c r="AW940" s="130"/>
      <c r="AX940" s="130"/>
      <c r="AY940" s="130"/>
    </row>
    <row r="941" spans="1:51" x14ac:dyDescent="0.15">
      <c r="A941" s="131">
        <v>968</v>
      </c>
      <c r="B941" s="129" t="s">
        <v>5227</v>
      </c>
      <c r="C941" s="129" t="s">
        <v>1042</v>
      </c>
      <c r="D941" s="129" t="s">
        <v>2570</v>
      </c>
      <c r="E941" s="129" t="s">
        <v>2571</v>
      </c>
      <c r="F941" s="129" t="s">
        <v>2572</v>
      </c>
      <c r="G941" s="131" t="s">
        <v>164</v>
      </c>
      <c r="H941" s="129" t="s">
        <v>14454</v>
      </c>
      <c r="I941" s="129" t="s">
        <v>11698</v>
      </c>
      <c r="J941" s="129" t="s">
        <v>5114</v>
      </c>
      <c r="K941" s="129" t="s">
        <v>5220</v>
      </c>
      <c r="L941" s="131" t="str">
        <f t="shared" si="42"/>
        <v>國樹　陽斗 (3)</v>
      </c>
      <c r="M941" s="131" t="str">
        <f t="shared" si="43"/>
        <v>00</v>
      </c>
      <c r="N941" s="131" t="str">
        <f t="shared" si="44"/>
        <v>Haruto KUNIKI (00)</v>
      </c>
      <c r="O941" s="217" t="s">
        <v>7793</v>
      </c>
      <c r="Y941" s="130"/>
      <c r="Z941" s="130"/>
      <c r="AA941" s="130"/>
      <c r="AB941" s="130"/>
      <c r="AC941" s="142"/>
      <c r="AD941" s="130"/>
      <c r="AE941" s="130"/>
      <c r="AF941" s="130"/>
      <c r="AG941" s="130"/>
      <c r="AH941" s="130"/>
      <c r="AI941" s="130"/>
      <c r="AJ941" s="130"/>
      <c r="AK941" s="130"/>
      <c r="AL941" s="130"/>
      <c r="AM941" s="130"/>
      <c r="AN941" s="130"/>
      <c r="AO941" s="130"/>
      <c r="AP941" s="130"/>
      <c r="AQ941" s="130"/>
      <c r="AR941" s="130"/>
      <c r="AS941" s="130"/>
      <c r="AT941" s="130"/>
      <c r="AU941" s="130"/>
      <c r="AV941" s="130"/>
      <c r="AW941" s="130"/>
      <c r="AX941" s="130"/>
      <c r="AY941" s="130"/>
    </row>
    <row r="942" spans="1:51" x14ac:dyDescent="0.15">
      <c r="A942" s="131">
        <v>969</v>
      </c>
      <c r="B942" s="129" t="s">
        <v>5227</v>
      </c>
      <c r="C942" s="129" t="s">
        <v>1042</v>
      </c>
      <c r="D942" s="129" t="s">
        <v>2573</v>
      </c>
      <c r="E942" s="129" t="s">
        <v>10449</v>
      </c>
      <c r="F942" s="129" t="s">
        <v>1169</v>
      </c>
      <c r="G942" s="131" t="s">
        <v>164</v>
      </c>
      <c r="H942" s="129" t="s">
        <v>14454</v>
      </c>
      <c r="I942" s="129" t="s">
        <v>11699</v>
      </c>
      <c r="J942" s="129" t="s">
        <v>5070</v>
      </c>
      <c r="K942" s="129" t="s">
        <v>5220</v>
      </c>
      <c r="L942" s="131" t="str">
        <f t="shared" si="42"/>
        <v>渋谷　朋暉 (3)</v>
      </c>
      <c r="M942" s="131" t="str">
        <f t="shared" si="43"/>
        <v>99</v>
      </c>
      <c r="N942" s="131" t="str">
        <f t="shared" si="44"/>
        <v>Tomoki SHIBUYA (99)</v>
      </c>
      <c r="O942" s="217" t="s">
        <v>7794</v>
      </c>
      <c r="Y942" s="130"/>
      <c r="Z942" s="130"/>
      <c r="AA942" s="130"/>
      <c r="AB942" s="130"/>
      <c r="AC942" s="142"/>
      <c r="AD942" s="130"/>
      <c r="AE942" s="130"/>
      <c r="AF942" s="130"/>
      <c r="AG942" s="130"/>
      <c r="AH942" s="130"/>
      <c r="AI942" s="130"/>
      <c r="AJ942" s="130"/>
      <c r="AK942" s="130"/>
      <c r="AL942" s="130"/>
      <c r="AM942" s="130"/>
      <c r="AN942" s="130"/>
      <c r="AO942" s="130"/>
      <c r="AP942" s="130"/>
      <c r="AQ942" s="130"/>
      <c r="AR942" s="130"/>
      <c r="AS942" s="130"/>
      <c r="AT942" s="130"/>
      <c r="AU942" s="130"/>
      <c r="AV942" s="130"/>
      <c r="AW942" s="130"/>
      <c r="AX942" s="130"/>
      <c r="AY942" s="130"/>
    </row>
    <row r="943" spans="1:51" x14ac:dyDescent="0.15">
      <c r="A943" s="131">
        <v>970</v>
      </c>
      <c r="B943" s="129" t="s">
        <v>5227</v>
      </c>
      <c r="C943" s="129" t="s">
        <v>1042</v>
      </c>
      <c r="D943" s="129" t="s">
        <v>2574</v>
      </c>
      <c r="E943" s="129" t="s">
        <v>2575</v>
      </c>
      <c r="F943" s="129" t="s">
        <v>2576</v>
      </c>
      <c r="G943" s="131" t="s">
        <v>164</v>
      </c>
      <c r="H943" s="129" t="s">
        <v>14454</v>
      </c>
      <c r="I943" s="129" t="s">
        <v>11700</v>
      </c>
      <c r="J943" s="129" t="s">
        <v>4857</v>
      </c>
      <c r="K943" s="129" t="s">
        <v>5220</v>
      </c>
      <c r="L943" s="131" t="str">
        <f t="shared" si="42"/>
        <v>田原　蒼嗣 (3)</v>
      </c>
      <c r="M943" s="131" t="str">
        <f t="shared" si="43"/>
        <v>00</v>
      </c>
      <c r="N943" s="131" t="str">
        <f t="shared" si="44"/>
        <v>Soshi TAHARA (00)</v>
      </c>
      <c r="O943" s="217" t="s">
        <v>7795</v>
      </c>
      <c r="Y943" s="130"/>
      <c r="Z943" s="130"/>
      <c r="AA943" s="130"/>
      <c r="AB943" s="130"/>
      <c r="AC943" s="142"/>
      <c r="AD943" s="130"/>
      <c r="AE943" s="130"/>
      <c r="AF943" s="130"/>
      <c r="AG943" s="130"/>
      <c r="AH943" s="130"/>
      <c r="AI943" s="130"/>
      <c r="AJ943" s="130"/>
      <c r="AK943" s="130"/>
      <c r="AL943" s="130"/>
      <c r="AM943" s="130"/>
      <c r="AN943" s="130"/>
      <c r="AO943" s="130"/>
      <c r="AP943" s="130"/>
      <c r="AQ943" s="130"/>
      <c r="AR943" s="130"/>
      <c r="AS943" s="130"/>
      <c r="AT943" s="130"/>
      <c r="AU943" s="130"/>
      <c r="AV943" s="130"/>
      <c r="AW943" s="130"/>
      <c r="AX943" s="130"/>
      <c r="AY943" s="130"/>
    </row>
    <row r="944" spans="1:51" x14ac:dyDescent="0.15">
      <c r="A944" s="131">
        <v>971</v>
      </c>
      <c r="B944" s="129" t="s">
        <v>5227</v>
      </c>
      <c r="C944" s="129" t="s">
        <v>1042</v>
      </c>
      <c r="D944" s="129" t="s">
        <v>2577</v>
      </c>
      <c r="E944" s="129" t="s">
        <v>2578</v>
      </c>
      <c r="F944" s="129" t="s">
        <v>2579</v>
      </c>
      <c r="G944" s="131" t="s">
        <v>164</v>
      </c>
      <c r="H944" s="129" t="s">
        <v>11319</v>
      </c>
      <c r="I944" s="129" t="s">
        <v>11701</v>
      </c>
      <c r="J944" s="129" t="s">
        <v>4942</v>
      </c>
      <c r="K944" s="129" t="s">
        <v>5220</v>
      </c>
      <c r="L944" s="131" t="str">
        <f t="shared" si="42"/>
        <v>藤野　孝太郎 (3)</v>
      </c>
      <c r="M944" s="131" t="str">
        <f t="shared" si="43"/>
        <v>01</v>
      </c>
      <c r="N944" s="131" t="str">
        <f t="shared" si="44"/>
        <v>Kotaro FUJINO (01)</v>
      </c>
      <c r="O944" s="217" t="s">
        <v>7796</v>
      </c>
      <c r="Y944" s="130"/>
      <c r="Z944" s="130"/>
      <c r="AA944" s="130"/>
      <c r="AB944" s="130"/>
      <c r="AC944" s="142"/>
      <c r="AD944" s="130"/>
      <c r="AE944" s="130"/>
      <c r="AF944" s="130"/>
      <c r="AG944" s="130"/>
      <c r="AH944" s="130"/>
      <c r="AI944" s="130"/>
      <c r="AJ944" s="130"/>
      <c r="AK944" s="130"/>
      <c r="AL944" s="130"/>
      <c r="AM944" s="130"/>
      <c r="AN944" s="130"/>
      <c r="AO944" s="130"/>
      <c r="AP944" s="130"/>
      <c r="AQ944" s="130"/>
      <c r="AR944" s="130"/>
      <c r="AS944" s="130"/>
      <c r="AT944" s="130"/>
      <c r="AU944" s="130"/>
      <c r="AV944" s="130"/>
      <c r="AW944" s="130"/>
      <c r="AX944" s="130"/>
      <c r="AY944" s="130"/>
    </row>
    <row r="945" spans="1:51" x14ac:dyDescent="0.15">
      <c r="A945" s="131">
        <v>972</v>
      </c>
      <c r="B945" s="129" t="s">
        <v>5227</v>
      </c>
      <c r="C945" s="129" t="s">
        <v>1042</v>
      </c>
      <c r="D945" s="129" t="s">
        <v>2614</v>
      </c>
      <c r="E945" s="129" t="s">
        <v>2615</v>
      </c>
      <c r="F945" s="129" t="s">
        <v>2616</v>
      </c>
      <c r="G945" s="131" t="s">
        <v>164</v>
      </c>
      <c r="H945" s="129" t="s">
        <v>4795</v>
      </c>
      <c r="I945" s="129" t="s">
        <v>5091</v>
      </c>
      <c r="J945" s="129" t="s">
        <v>4883</v>
      </c>
      <c r="K945" s="129" t="s">
        <v>5220</v>
      </c>
      <c r="L945" s="131" t="str">
        <f t="shared" si="42"/>
        <v>井上　潤弥 (3)</v>
      </c>
      <c r="M945" s="131" t="str">
        <f t="shared" si="43"/>
        <v>00</v>
      </c>
      <c r="N945" s="131" t="str">
        <f t="shared" si="44"/>
        <v>Junya INOUE (00)</v>
      </c>
      <c r="O945" s="217" t="s">
        <v>7797</v>
      </c>
      <c r="Y945" s="130"/>
      <c r="Z945" s="130"/>
      <c r="AA945" s="130"/>
      <c r="AB945" s="130"/>
      <c r="AC945" s="142"/>
      <c r="AD945" s="130"/>
      <c r="AE945" s="130"/>
      <c r="AF945" s="130"/>
      <c r="AG945" s="130"/>
      <c r="AH945" s="130"/>
      <c r="AI945" s="130"/>
      <c r="AJ945" s="130"/>
      <c r="AK945" s="130"/>
      <c r="AL945" s="130"/>
      <c r="AM945" s="130"/>
      <c r="AN945" s="130"/>
      <c r="AO945" s="130"/>
      <c r="AP945" s="130"/>
      <c r="AQ945" s="130"/>
      <c r="AR945" s="130"/>
      <c r="AS945" s="130"/>
      <c r="AT945" s="130"/>
      <c r="AU945" s="130"/>
      <c r="AV945" s="130"/>
      <c r="AW945" s="130"/>
      <c r="AX945" s="130"/>
      <c r="AY945" s="130"/>
    </row>
    <row r="946" spans="1:51" x14ac:dyDescent="0.15">
      <c r="A946" s="131">
        <v>973</v>
      </c>
      <c r="B946" s="129" t="s">
        <v>5227</v>
      </c>
      <c r="C946" s="129" t="s">
        <v>1042</v>
      </c>
      <c r="D946" s="129" t="s">
        <v>2619</v>
      </c>
      <c r="E946" s="129" t="s">
        <v>2620</v>
      </c>
      <c r="F946" s="129" t="s">
        <v>2621</v>
      </c>
      <c r="G946" s="131" t="s">
        <v>164</v>
      </c>
      <c r="H946" s="129" t="s">
        <v>14462</v>
      </c>
      <c r="I946" s="129" t="s">
        <v>11702</v>
      </c>
      <c r="J946" s="129" t="s">
        <v>4885</v>
      </c>
      <c r="K946" s="129" t="s">
        <v>5220</v>
      </c>
      <c r="L946" s="131" t="str">
        <f t="shared" si="42"/>
        <v>古屋鋪　有真 (3)</v>
      </c>
      <c r="M946" s="131" t="str">
        <f t="shared" si="43"/>
        <v>00</v>
      </c>
      <c r="N946" s="131" t="str">
        <f t="shared" si="44"/>
        <v>Yuma FURUYASHIKI (00)</v>
      </c>
      <c r="O946" s="217" t="s">
        <v>7798</v>
      </c>
      <c r="Y946" s="130"/>
      <c r="Z946" s="130"/>
      <c r="AA946" s="130"/>
      <c r="AB946" s="130"/>
      <c r="AC946" s="142"/>
      <c r="AD946" s="130"/>
      <c r="AE946" s="130"/>
      <c r="AF946" s="130"/>
      <c r="AG946" s="130"/>
      <c r="AH946" s="130"/>
      <c r="AI946" s="130"/>
      <c r="AJ946" s="130"/>
      <c r="AK946" s="130"/>
      <c r="AL946" s="130"/>
      <c r="AM946" s="130"/>
      <c r="AN946" s="130"/>
      <c r="AO946" s="130"/>
      <c r="AP946" s="130"/>
      <c r="AQ946" s="130"/>
      <c r="AR946" s="130"/>
      <c r="AS946" s="130"/>
      <c r="AT946" s="130"/>
      <c r="AU946" s="130"/>
      <c r="AV946" s="130"/>
      <c r="AW946" s="130"/>
      <c r="AX946" s="130"/>
      <c r="AY946" s="130"/>
    </row>
    <row r="947" spans="1:51" x14ac:dyDescent="0.15">
      <c r="A947" s="131">
        <v>974</v>
      </c>
      <c r="B947" s="129" t="s">
        <v>5227</v>
      </c>
      <c r="C947" s="129" t="s">
        <v>1042</v>
      </c>
      <c r="D947" s="129" t="s">
        <v>2580</v>
      </c>
      <c r="E947" s="129" t="s">
        <v>2581</v>
      </c>
      <c r="F947" s="129" t="s">
        <v>2582</v>
      </c>
      <c r="G947" s="131" t="s">
        <v>168</v>
      </c>
      <c r="H947" s="129" t="s">
        <v>14454</v>
      </c>
      <c r="I947" s="129" t="s">
        <v>11553</v>
      </c>
      <c r="J947" s="129" t="s">
        <v>12272</v>
      </c>
      <c r="K947" s="129" t="s">
        <v>5220</v>
      </c>
      <c r="L947" s="131" t="str">
        <f t="shared" si="42"/>
        <v>岩崎　誠 (2)</v>
      </c>
      <c r="M947" s="131" t="str">
        <f t="shared" si="43"/>
        <v>01</v>
      </c>
      <c r="N947" s="131" t="str">
        <f t="shared" si="44"/>
        <v>Makoto IWASAKI (01)</v>
      </c>
      <c r="O947" s="217" t="s">
        <v>7799</v>
      </c>
      <c r="Y947" s="130"/>
      <c r="Z947" s="130"/>
      <c r="AA947" s="130"/>
      <c r="AB947" s="130"/>
      <c r="AC947" s="142"/>
      <c r="AD947" s="130"/>
      <c r="AE947" s="130"/>
      <c r="AF947" s="130"/>
      <c r="AG947" s="130"/>
      <c r="AH947" s="130"/>
      <c r="AI947" s="130"/>
      <c r="AJ947" s="130"/>
      <c r="AK947" s="130"/>
      <c r="AL947" s="130"/>
      <c r="AM947" s="130"/>
      <c r="AN947" s="130"/>
      <c r="AO947" s="130"/>
      <c r="AP947" s="130"/>
      <c r="AQ947" s="130"/>
      <c r="AR947" s="130"/>
      <c r="AS947" s="130"/>
      <c r="AT947" s="130"/>
      <c r="AU947" s="130"/>
      <c r="AV947" s="130"/>
      <c r="AW947" s="130"/>
      <c r="AX947" s="130"/>
      <c r="AY947" s="130"/>
    </row>
    <row r="948" spans="1:51" x14ac:dyDescent="0.15">
      <c r="A948" s="131">
        <v>975</v>
      </c>
      <c r="B948" s="129" t="s">
        <v>5227</v>
      </c>
      <c r="C948" s="129" t="s">
        <v>1042</v>
      </c>
      <c r="D948" s="129" t="s">
        <v>2583</v>
      </c>
      <c r="E948" s="129" t="s">
        <v>2584</v>
      </c>
      <c r="F948" s="129" t="s">
        <v>2585</v>
      </c>
      <c r="G948" s="131" t="s">
        <v>168</v>
      </c>
      <c r="H948" s="129" t="s">
        <v>14454</v>
      </c>
      <c r="I948" s="129" t="s">
        <v>11703</v>
      </c>
      <c r="J948" s="129" t="s">
        <v>6678</v>
      </c>
      <c r="K948" s="129" t="s">
        <v>5220</v>
      </c>
      <c r="L948" s="131" t="str">
        <f t="shared" si="42"/>
        <v>片野　真弥 (2)</v>
      </c>
      <c r="M948" s="131" t="str">
        <f t="shared" si="43"/>
        <v>01</v>
      </c>
      <c r="N948" s="131" t="str">
        <f t="shared" si="44"/>
        <v>Maya KATANO (01)</v>
      </c>
      <c r="O948" s="217" t="s">
        <v>7800</v>
      </c>
      <c r="Y948" s="130"/>
      <c r="Z948" s="130"/>
      <c r="AA948" s="130"/>
      <c r="AB948" s="130"/>
      <c r="AC948" s="142"/>
      <c r="AD948" s="130"/>
      <c r="AE948" s="130"/>
      <c r="AF948" s="130"/>
      <c r="AG948" s="130"/>
      <c r="AH948" s="130"/>
      <c r="AI948" s="130"/>
      <c r="AJ948" s="130"/>
      <c r="AK948" s="130"/>
      <c r="AL948" s="130"/>
      <c r="AM948" s="130"/>
      <c r="AN948" s="130"/>
      <c r="AO948" s="130"/>
      <c r="AP948" s="130"/>
      <c r="AQ948" s="130"/>
      <c r="AR948" s="130"/>
      <c r="AS948" s="130"/>
      <c r="AT948" s="130"/>
      <c r="AU948" s="130"/>
      <c r="AV948" s="130"/>
      <c r="AW948" s="130"/>
      <c r="AX948" s="130"/>
      <c r="AY948" s="130"/>
    </row>
    <row r="949" spans="1:51" x14ac:dyDescent="0.15">
      <c r="A949" s="131">
        <v>976</v>
      </c>
      <c r="B949" s="129" t="s">
        <v>5227</v>
      </c>
      <c r="C949" s="129" t="s">
        <v>1042</v>
      </c>
      <c r="D949" s="129" t="s">
        <v>2586</v>
      </c>
      <c r="E949" s="129" t="s">
        <v>2587</v>
      </c>
      <c r="F949" s="129" t="s">
        <v>2588</v>
      </c>
      <c r="G949" s="131" t="s">
        <v>168</v>
      </c>
      <c r="H949" s="129" t="s">
        <v>11319</v>
      </c>
      <c r="I949" s="129" t="s">
        <v>11704</v>
      </c>
      <c r="J949" s="129" t="s">
        <v>12310</v>
      </c>
      <c r="K949" s="129" t="s">
        <v>5220</v>
      </c>
      <c r="L949" s="131" t="str">
        <f t="shared" si="42"/>
        <v>北浦　稔 (2)</v>
      </c>
      <c r="M949" s="131" t="str">
        <f t="shared" si="43"/>
        <v>01</v>
      </c>
      <c r="N949" s="131" t="str">
        <f t="shared" si="44"/>
        <v>Jin KITAURA (01)</v>
      </c>
      <c r="O949" s="217" t="s">
        <v>7801</v>
      </c>
      <c r="Y949" s="130"/>
      <c r="Z949" s="130"/>
      <c r="AA949" s="130"/>
      <c r="AB949" s="130"/>
      <c r="AC949" s="142"/>
      <c r="AD949" s="130"/>
      <c r="AE949" s="130"/>
      <c r="AF949" s="130"/>
      <c r="AG949" s="130"/>
      <c r="AH949" s="130"/>
      <c r="AI949" s="130"/>
      <c r="AJ949" s="130"/>
      <c r="AK949" s="130"/>
      <c r="AL949" s="130"/>
      <c r="AM949" s="130"/>
      <c r="AN949" s="130"/>
      <c r="AO949" s="130"/>
      <c r="AP949" s="130"/>
      <c r="AQ949" s="130"/>
      <c r="AR949" s="130"/>
      <c r="AS949" s="130"/>
      <c r="AT949" s="130"/>
      <c r="AU949" s="130"/>
      <c r="AV949" s="130"/>
      <c r="AW949" s="130"/>
      <c r="AX949" s="130"/>
      <c r="AY949" s="130"/>
    </row>
    <row r="950" spans="1:51" x14ac:dyDescent="0.15">
      <c r="A950" s="131">
        <v>977</v>
      </c>
      <c r="B950" s="129" t="s">
        <v>5227</v>
      </c>
      <c r="C950" s="129" t="s">
        <v>1042</v>
      </c>
      <c r="D950" s="129" t="s">
        <v>2589</v>
      </c>
      <c r="E950" s="129" t="s">
        <v>2590</v>
      </c>
      <c r="F950" s="129" t="s">
        <v>2591</v>
      </c>
      <c r="G950" s="131" t="s">
        <v>168</v>
      </c>
      <c r="H950" s="129" t="s">
        <v>14458</v>
      </c>
      <c r="I950" s="129" t="s">
        <v>4972</v>
      </c>
      <c r="J950" s="129" t="s">
        <v>12446</v>
      </c>
      <c r="K950" s="129" t="s">
        <v>5220</v>
      </c>
      <c r="L950" s="131" t="str">
        <f t="shared" si="42"/>
        <v>鈴木　彪真 (2)</v>
      </c>
      <c r="M950" s="131" t="str">
        <f t="shared" si="43"/>
        <v>01</v>
      </c>
      <c r="N950" s="131" t="str">
        <f t="shared" si="44"/>
        <v>Hyuma SUZUKI (01)</v>
      </c>
      <c r="O950" s="217" t="s">
        <v>7802</v>
      </c>
      <c r="Y950" s="130"/>
      <c r="Z950" s="130"/>
      <c r="AA950" s="130"/>
      <c r="AB950" s="130"/>
      <c r="AC950" s="142"/>
      <c r="AD950" s="130"/>
      <c r="AE950" s="130"/>
      <c r="AF950" s="130"/>
      <c r="AG950" s="130"/>
      <c r="AH950" s="130"/>
      <c r="AI950" s="130"/>
      <c r="AJ950" s="130"/>
      <c r="AK950" s="130"/>
      <c r="AL950" s="130"/>
      <c r="AM950" s="130"/>
      <c r="AN950" s="130"/>
      <c r="AO950" s="130"/>
      <c r="AP950" s="130"/>
      <c r="AQ950" s="130"/>
      <c r="AR950" s="130"/>
      <c r="AS950" s="130"/>
      <c r="AT950" s="130"/>
      <c r="AU950" s="130"/>
      <c r="AV950" s="130"/>
      <c r="AW950" s="130"/>
      <c r="AX950" s="130"/>
      <c r="AY950" s="130"/>
    </row>
    <row r="951" spans="1:51" x14ac:dyDescent="0.15">
      <c r="A951" s="131">
        <v>978</v>
      </c>
      <c r="B951" s="129" t="s">
        <v>5227</v>
      </c>
      <c r="C951" s="129" t="s">
        <v>1042</v>
      </c>
      <c r="D951" s="129" t="s">
        <v>2592</v>
      </c>
      <c r="E951" s="129" t="s">
        <v>2593</v>
      </c>
      <c r="F951" s="129" t="s">
        <v>2594</v>
      </c>
      <c r="G951" s="131" t="s">
        <v>168</v>
      </c>
      <c r="H951" s="129" t="s">
        <v>11319</v>
      </c>
      <c r="I951" s="129" t="s">
        <v>5039</v>
      </c>
      <c r="J951" s="129" t="s">
        <v>5090</v>
      </c>
      <c r="K951" s="129" t="s">
        <v>5220</v>
      </c>
      <c r="L951" s="131" t="str">
        <f t="shared" si="42"/>
        <v>瀬尾　京佑 (2)</v>
      </c>
      <c r="M951" s="131" t="str">
        <f t="shared" si="43"/>
        <v>01</v>
      </c>
      <c r="N951" s="131" t="str">
        <f t="shared" si="44"/>
        <v>Kyosuke SEO (01)</v>
      </c>
      <c r="O951" s="217" t="s">
        <v>7803</v>
      </c>
      <c r="Y951" s="130"/>
      <c r="Z951" s="130"/>
      <c r="AA951" s="130"/>
      <c r="AB951" s="130"/>
      <c r="AC951" s="142"/>
      <c r="AD951" s="130"/>
      <c r="AE951" s="130"/>
      <c r="AF951" s="130"/>
      <c r="AG951" s="130"/>
      <c r="AH951" s="130"/>
      <c r="AI951" s="130"/>
      <c r="AJ951" s="130"/>
      <c r="AK951" s="130"/>
      <c r="AL951" s="130"/>
      <c r="AM951" s="130"/>
      <c r="AN951" s="130"/>
      <c r="AO951" s="130"/>
      <c r="AP951" s="130"/>
      <c r="AQ951" s="130"/>
      <c r="AR951" s="130"/>
      <c r="AS951" s="130"/>
      <c r="AT951" s="130"/>
      <c r="AU951" s="130"/>
      <c r="AV951" s="130"/>
      <c r="AW951" s="130"/>
      <c r="AX951" s="130"/>
      <c r="AY951" s="130"/>
    </row>
    <row r="952" spans="1:51" x14ac:dyDescent="0.15">
      <c r="A952" s="131">
        <v>979</v>
      </c>
      <c r="B952" s="129" t="s">
        <v>5227</v>
      </c>
      <c r="C952" s="129" t="s">
        <v>1042</v>
      </c>
      <c r="D952" s="129" t="s">
        <v>2595</v>
      </c>
      <c r="E952" s="129" t="s">
        <v>2596</v>
      </c>
      <c r="F952" s="129" t="s">
        <v>2597</v>
      </c>
      <c r="G952" s="131" t="s">
        <v>168</v>
      </c>
      <c r="H952" s="129" t="s">
        <v>11319</v>
      </c>
      <c r="I952" s="129" t="s">
        <v>11379</v>
      </c>
      <c r="J952" s="129" t="s">
        <v>12447</v>
      </c>
      <c r="K952" s="129" t="s">
        <v>5220</v>
      </c>
      <c r="L952" s="131" t="str">
        <f t="shared" si="42"/>
        <v>松村　文太 (2)</v>
      </c>
      <c r="M952" s="131" t="str">
        <f t="shared" si="43"/>
        <v>01</v>
      </c>
      <c r="N952" s="131" t="str">
        <f t="shared" si="44"/>
        <v>Bunta MATSUMURA (01)</v>
      </c>
      <c r="O952" s="217" t="s">
        <v>7804</v>
      </c>
      <c r="Y952" s="130"/>
      <c r="Z952" s="130"/>
      <c r="AA952" s="130"/>
      <c r="AB952" s="130"/>
      <c r="AC952" s="142"/>
      <c r="AD952" s="130"/>
      <c r="AE952" s="130"/>
      <c r="AF952" s="130"/>
      <c r="AG952" s="130"/>
      <c r="AH952" s="130"/>
      <c r="AI952" s="130"/>
      <c r="AJ952" s="130"/>
      <c r="AK952" s="130"/>
      <c r="AL952" s="130"/>
      <c r="AM952" s="130"/>
      <c r="AN952" s="130"/>
      <c r="AO952" s="130"/>
      <c r="AP952" s="130"/>
      <c r="AQ952" s="130"/>
      <c r="AR952" s="130"/>
      <c r="AS952" s="130"/>
      <c r="AT952" s="130"/>
      <c r="AU952" s="130"/>
      <c r="AV952" s="130"/>
      <c r="AW952" s="130"/>
      <c r="AX952" s="130"/>
      <c r="AY952" s="130"/>
    </row>
    <row r="953" spans="1:51" x14ac:dyDescent="0.15">
      <c r="A953" s="131">
        <v>980</v>
      </c>
      <c r="B953" s="129" t="s">
        <v>5227</v>
      </c>
      <c r="C953" s="129" t="s">
        <v>1042</v>
      </c>
      <c r="D953" s="129" t="s">
        <v>9755</v>
      </c>
      <c r="E953" s="129" t="s">
        <v>10450</v>
      </c>
      <c r="F953" s="129" t="s">
        <v>2598</v>
      </c>
      <c r="G953" s="131" t="s">
        <v>168</v>
      </c>
      <c r="H953" s="129" t="s">
        <v>14466</v>
      </c>
      <c r="I953" s="129" t="s">
        <v>11705</v>
      </c>
      <c r="J953" s="129" t="s">
        <v>12423</v>
      </c>
      <c r="K953" s="129" t="s">
        <v>5220</v>
      </c>
      <c r="L953" s="131" t="str">
        <f t="shared" si="42"/>
        <v>大橋　怜央 (2)</v>
      </c>
      <c r="M953" s="131" t="str">
        <f t="shared" si="43"/>
        <v>02</v>
      </c>
      <c r="N953" s="131" t="str">
        <f t="shared" si="44"/>
        <v>Reo OHASHI (02)</v>
      </c>
      <c r="O953" s="217" t="s">
        <v>7805</v>
      </c>
      <c r="Y953" s="130"/>
      <c r="Z953" s="130"/>
      <c r="AA953" s="130"/>
      <c r="AB953" s="130"/>
      <c r="AC953" s="142"/>
      <c r="AD953" s="130"/>
      <c r="AE953" s="130"/>
      <c r="AF953" s="130"/>
      <c r="AG953" s="130"/>
      <c r="AH953" s="130"/>
      <c r="AI953" s="130"/>
      <c r="AJ953" s="130"/>
      <c r="AK953" s="130"/>
      <c r="AL953" s="130"/>
      <c r="AM953" s="130"/>
      <c r="AN953" s="130"/>
      <c r="AO953" s="130"/>
      <c r="AP953" s="130"/>
      <c r="AQ953" s="130"/>
      <c r="AR953" s="130"/>
      <c r="AS953" s="130"/>
      <c r="AT953" s="130"/>
      <c r="AU953" s="130"/>
      <c r="AV953" s="130"/>
      <c r="AW953" s="130"/>
      <c r="AX953" s="130"/>
      <c r="AY953" s="130"/>
    </row>
    <row r="954" spans="1:51" x14ac:dyDescent="0.15">
      <c r="A954" s="131">
        <v>981</v>
      </c>
      <c r="B954" s="129" t="s">
        <v>5227</v>
      </c>
      <c r="C954" s="129" t="s">
        <v>1042</v>
      </c>
      <c r="D954" s="129" t="s">
        <v>2599</v>
      </c>
      <c r="E954" s="129" t="s">
        <v>2600</v>
      </c>
      <c r="F954" s="129" t="s">
        <v>2601</v>
      </c>
      <c r="G954" s="131" t="s">
        <v>168</v>
      </c>
      <c r="H954" s="129" t="s">
        <v>14458</v>
      </c>
      <c r="I954" s="129" t="s">
        <v>11706</v>
      </c>
      <c r="J954" s="129" t="s">
        <v>5088</v>
      </c>
      <c r="K954" s="129" t="s">
        <v>5220</v>
      </c>
      <c r="L954" s="131" t="str">
        <f t="shared" si="42"/>
        <v>朝山　航大 (2)</v>
      </c>
      <c r="M954" s="131" t="str">
        <f t="shared" si="43"/>
        <v>01</v>
      </c>
      <c r="N954" s="131" t="str">
        <f t="shared" si="44"/>
        <v>Kodai ASAYAMA (01)</v>
      </c>
      <c r="O954" s="217" t="s">
        <v>7806</v>
      </c>
      <c r="Y954" s="130"/>
      <c r="Z954" s="130"/>
      <c r="AA954" s="130"/>
      <c r="AB954" s="130"/>
      <c r="AC954" s="142"/>
      <c r="AD954" s="130"/>
      <c r="AE954" s="130"/>
      <c r="AF954" s="130"/>
      <c r="AG954" s="130"/>
      <c r="AH954" s="130"/>
      <c r="AI954" s="130"/>
      <c r="AJ954" s="130"/>
      <c r="AK954" s="130"/>
      <c r="AL954" s="130"/>
      <c r="AM954" s="130"/>
      <c r="AN954" s="130"/>
      <c r="AO954" s="130"/>
      <c r="AP954" s="130"/>
      <c r="AQ954" s="130"/>
      <c r="AR954" s="130"/>
      <c r="AS954" s="130"/>
      <c r="AT954" s="130"/>
      <c r="AU954" s="130"/>
      <c r="AV954" s="130"/>
      <c r="AW954" s="130"/>
      <c r="AX954" s="130"/>
      <c r="AY954" s="130"/>
    </row>
    <row r="955" spans="1:51" x14ac:dyDescent="0.15">
      <c r="A955" s="131">
        <v>982</v>
      </c>
      <c r="B955" s="129" t="s">
        <v>5227</v>
      </c>
      <c r="C955" s="129" t="s">
        <v>1042</v>
      </c>
      <c r="D955" s="129" t="s">
        <v>2603</v>
      </c>
      <c r="E955" s="129" t="s">
        <v>2604</v>
      </c>
      <c r="F955" s="129" t="s">
        <v>2605</v>
      </c>
      <c r="G955" s="131" t="s">
        <v>168</v>
      </c>
      <c r="H955" s="129" t="s">
        <v>14460</v>
      </c>
      <c r="I955" s="129" t="s">
        <v>11707</v>
      </c>
      <c r="J955" s="129" t="s">
        <v>5097</v>
      </c>
      <c r="K955" s="129" t="s">
        <v>5220</v>
      </c>
      <c r="L955" s="131" t="str">
        <f t="shared" si="42"/>
        <v>奥　大地 (2)</v>
      </c>
      <c r="M955" s="131" t="str">
        <f t="shared" si="43"/>
        <v>01</v>
      </c>
      <c r="N955" s="131" t="str">
        <f t="shared" si="44"/>
        <v>Daichi OKU (01)</v>
      </c>
      <c r="O955" s="217" t="s">
        <v>7807</v>
      </c>
      <c r="Y955" s="130"/>
      <c r="Z955" s="130"/>
      <c r="AA955" s="130"/>
      <c r="AB955" s="130"/>
      <c r="AC955" s="142"/>
      <c r="AD955" s="130"/>
      <c r="AE955" s="130"/>
      <c r="AF955" s="130"/>
      <c r="AG955" s="130"/>
      <c r="AH955" s="130"/>
      <c r="AI955" s="130"/>
      <c r="AJ955" s="130"/>
      <c r="AK955" s="130"/>
      <c r="AL955" s="130"/>
      <c r="AM955" s="130"/>
      <c r="AN955" s="130"/>
      <c r="AO955" s="130"/>
      <c r="AP955" s="130"/>
      <c r="AQ955" s="130"/>
      <c r="AR955" s="130"/>
      <c r="AS955" s="130"/>
      <c r="AT955" s="130"/>
      <c r="AU955" s="130"/>
      <c r="AV955" s="130"/>
      <c r="AW955" s="130"/>
      <c r="AX955" s="130"/>
      <c r="AY955" s="130"/>
    </row>
    <row r="956" spans="1:51" x14ac:dyDescent="0.15">
      <c r="A956" s="131">
        <v>983</v>
      </c>
      <c r="B956" s="129" t="s">
        <v>5227</v>
      </c>
      <c r="C956" s="129" t="s">
        <v>1042</v>
      </c>
      <c r="D956" s="129" t="s">
        <v>2606</v>
      </c>
      <c r="E956" s="129" t="s">
        <v>2607</v>
      </c>
      <c r="F956" s="129" t="s">
        <v>2228</v>
      </c>
      <c r="G956" s="131" t="s">
        <v>168</v>
      </c>
      <c r="H956" s="129" t="s">
        <v>14454</v>
      </c>
      <c r="I956" s="129" t="s">
        <v>11708</v>
      </c>
      <c r="J956" s="129" t="s">
        <v>12448</v>
      </c>
      <c r="K956" s="129" t="s">
        <v>5220</v>
      </c>
      <c r="L956" s="131" t="str">
        <f t="shared" si="42"/>
        <v>水谷　颯佑 (2)</v>
      </c>
      <c r="M956" s="131" t="str">
        <f t="shared" si="43"/>
        <v>01</v>
      </c>
      <c r="N956" s="131" t="str">
        <f t="shared" si="44"/>
        <v>Sosuke MIZUTANI (01)</v>
      </c>
      <c r="O956" s="217" t="s">
        <v>7808</v>
      </c>
      <c r="Y956" s="130"/>
      <c r="Z956" s="130"/>
      <c r="AA956" s="130"/>
      <c r="AB956" s="130"/>
      <c r="AC956" s="142"/>
      <c r="AD956" s="130"/>
      <c r="AE956" s="130"/>
      <c r="AF956" s="130"/>
      <c r="AG956" s="130"/>
      <c r="AH956" s="130"/>
      <c r="AI956" s="130"/>
      <c r="AJ956" s="130"/>
      <c r="AK956" s="130"/>
      <c r="AL956" s="130"/>
      <c r="AM956" s="130"/>
      <c r="AN956" s="130"/>
      <c r="AO956" s="130"/>
      <c r="AP956" s="130"/>
      <c r="AQ956" s="130"/>
      <c r="AR956" s="130"/>
      <c r="AS956" s="130"/>
      <c r="AT956" s="130"/>
      <c r="AU956" s="130"/>
      <c r="AV956" s="130"/>
      <c r="AW956" s="130"/>
      <c r="AX956" s="130"/>
      <c r="AY956" s="130"/>
    </row>
    <row r="957" spans="1:51" x14ac:dyDescent="0.15">
      <c r="A957" s="131">
        <v>984</v>
      </c>
      <c r="B957" s="129" t="s">
        <v>5227</v>
      </c>
      <c r="C957" s="129" t="s">
        <v>1042</v>
      </c>
      <c r="D957" s="129" t="s">
        <v>2608</v>
      </c>
      <c r="E957" s="129" t="s">
        <v>2609</v>
      </c>
      <c r="F957" s="129" t="s">
        <v>2610</v>
      </c>
      <c r="G957" s="131" t="s">
        <v>168</v>
      </c>
      <c r="H957" s="129" t="s">
        <v>14467</v>
      </c>
      <c r="I957" s="129" t="s">
        <v>5018</v>
      </c>
      <c r="J957" s="129" t="s">
        <v>5192</v>
      </c>
      <c r="K957" s="129" t="s">
        <v>5220</v>
      </c>
      <c r="L957" s="131" t="str">
        <f t="shared" si="42"/>
        <v>宮井　康貴 (2)</v>
      </c>
      <c r="M957" s="131" t="str">
        <f t="shared" si="43"/>
        <v>01</v>
      </c>
      <c r="N957" s="131" t="str">
        <f t="shared" si="44"/>
        <v>Koki MIYAI (01)</v>
      </c>
      <c r="O957" s="217" t="s">
        <v>7809</v>
      </c>
      <c r="Y957" s="130"/>
      <c r="Z957" s="130"/>
      <c r="AA957" s="130"/>
      <c r="AB957" s="130"/>
      <c r="AC957" s="142"/>
      <c r="AD957" s="130"/>
      <c r="AE957" s="130"/>
      <c r="AF957" s="130"/>
      <c r="AG957" s="130"/>
      <c r="AH957" s="130"/>
      <c r="AI957" s="130"/>
      <c r="AJ957" s="130"/>
      <c r="AK957" s="130"/>
      <c r="AL957" s="130"/>
      <c r="AM957" s="130"/>
      <c r="AN957" s="130"/>
      <c r="AO957" s="130"/>
      <c r="AP957" s="130"/>
      <c r="AQ957" s="130"/>
      <c r="AR957" s="130"/>
      <c r="AS957" s="130"/>
      <c r="AT957" s="130"/>
      <c r="AU957" s="130"/>
      <c r="AV957" s="130"/>
      <c r="AW957" s="130"/>
      <c r="AX957" s="130"/>
      <c r="AY957" s="130"/>
    </row>
    <row r="958" spans="1:51" x14ac:dyDescent="0.15">
      <c r="A958" s="131">
        <v>985</v>
      </c>
      <c r="B958" s="129" t="s">
        <v>5227</v>
      </c>
      <c r="C958" s="129" t="s">
        <v>1042</v>
      </c>
      <c r="D958" s="129" t="s">
        <v>2611</v>
      </c>
      <c r="E958" s="129" t="s">
        <v>2612</v>
      </c>
      <c r="F958" s="129" t="s">
        <v>2613</v>
      </c>
      <c r="G958" s="131" t="s">
        <v>168</v>
      </c>
      <c r="H958" s="129" t="s">
        <v>14446</v>
      </c>
      <c r="I958" s="129" t="s">
        <v>11534</v>
      </c>
      <c r="J958" s="129" t="s">
        <v>4949</v>
      </c>
      <c r="K958" s="129" t="s">
        <v>5220</v>
      </c>
      <c r="L958" s="131" t="str">
        <f t="shared" si="42"/>
        <v>山内　勇人 (2)</v>
      </c>
      <c r="M958" s="131" t="str">
        <f t="shared" si="43"/>
        <v>01</v>
      </c>
      <c r="N958" s="131" t="str">
        <f t="shared" si="44"/>
        <v>Hayato YAMAUCHI (01)</v>
      </c>
      <c r="O958" s="217" t="s">
        <v>7810</v>
      </c>
      <c r="Y958" s="130"/>
      <c r="Z958" s="130"/>
      <c r="AA958" s="130"/>
      <c r="AB958" s="130"/>
      <c r="AC958" s="142"/>
      <c r="AD958" s="130"/>
      <c r="AE958" s="130"/>
      <c r="AF958" s="130"/>
      <c r="AG958" s="130"/>
      <c r="AH958" s="130"/>
      <c r="AI958" s="130"/>
      <c r="AJ958" s="130"/>
      <c r="AK958" s="130"/>
      <c r="AL958" s="130"/>
      <c r="AM958" s="130"/>
      <c r="AN958" s="130"/>
      <c r="AO958" s="130"/>
      <c r="AP958" s="130"/>
      <c r="AQ958" s="130"/>
      <c r="AR958" s="130"/>
      <c r="AS958" s="130"/>
      <c r="AT958" s="130"/>
      <c r="AU958" s="130"/>
      <c r="AV958" s="130"/>
      <c r="AW958" s="130"/>
      <c r="AX958" s="130"/>
      <c r="AY958" s="130"/>
    </row>
    <row r="959" spans="1:51" x14ac:dyDescent="0.15">
      <c r="A959" s="131">
        <v>986</v>
      </c>
      <c r="B959" s="129" t="s">
        <v>5227</v>
      </c>
      <c r="C959" s="129" t="s">
        <v>1042</v>
      </c>
      <c r="D959" s="129" t="s">
        <v>2622</v>
      </c>
      <c r="E959" s="129" t="s">
        <v>2623</v>
      </c>
      <c r="F959" s="129" t="s">
        <v>2624</v>
      </c>
      <c r="G959" s="131" t="s">
        <v>168</v>
      </c>
      <c r="H959" s="129" t="s">
        <v>14454</v>
      </c>
      <c r="I959" s="129" t="s">
        <v>11709</v>
      </c>
      <c r="J959" s="129" t="s">
        <v>4916</v>
      </c>
      <c r="K959" s="129" t="s">
        <v>5220</v>
      </c>
      <c r="L959" s="131" t="str">
        <f t="shared" si="42"/>
        <v>今村　駿弥 (2)</v>
      </c>
      <c r="M959" s="131" t="str">
        <f t="shared" si="43"/>
        <v>01</v>
      </c>
      <c r="N959" s="131" t="str">
        <f t="shared" si="44"/>
        <v>Shunya IMAMURA (01)</v>
      </c>
      <c r="O959" s="217" t="s">
        <v>7811</v>
      </c>
      <c r="Y959" s="130"/>
      <c r="Z959" s="130"/>
      <c r="AA959" s="130"/>
      <c r="AB959" s="130"/>
      <c r="AC959" s="142"/>
      <c r="AD959" s="130"/>
      <c r="AE959" s="130"/>
      <c r="AF959" s="130"/>
      <c r="AG959" s="130"/>
      <c r="AH959" s="130"/>
      <c r="AI959" s="130"/>
      <c r="AJ959" s="130"/>
      <c r="AK959" s="130"/>
      <c r="AL959" s="130"/>
      <c r="AM959" s="130"/>
      <c r="AN959" s="130"/>
      <c r="AO959" s="130"/>
      <c r="AP959" s="130"/>
      <c r="AQ959" s="130"/>
      <c r="AR959" s="130"/>
      <c r="AS959" s="130"/>
      <c r="AT959" s="130"/>
      <c r="AU959" s="130"/>
      <c r="AV959" s="130"/>
      <c r="AW959" s="130"/>
      <c r="AX959" s="130"/>
      <c r="AY959" s="130"/>
    </row>
    <row r="960" spans="1:51" x14ac:dyDescent="0.15">
      <c r="A960" s="131">
        <v>987</v>
      </c>
      <c r="B960" s="129" t="s">
        <v>5227</v>
      </c>
      <c r="C960" s="129" t="s">
        <v>1042</v>
      </c>
      <c r="D960" s="129" t="s">
        <v>2617</v>
      </c>
      <c r="E960" s="129" t="s">
        <v>2618</v>
      </c>
      <c r="F960" s="129" t="s">
        <v>1252</v>
      </c>
      <c r="G960" s="131" t="s">
        <v>164</v>
      </c>
      <c r="H960" s="129" t="s">
        <v>11319</v>
      </c>
      <c r="I960" s="129" t="s">
        <v>11710</v>
      </c>
      <c r="J960" s="129" t="s">
        <v>5012</v>
      </c>
      <c r="K960" s="129" t="s">
        <v>5220</v>
      </c>
      <c r="L960" s="131" t="str">
        <f t="shared" si="42"/>
        <v>島田　健汰 (3)</v>
      </c>
      <c r="M960" s="131" t="str">
        <f t="shared" si="43"/>
        <v>00</v>
      </c>
      <c r="N960" s="131" t="str">
        <f t="shared" si="44"/>
        <v>Kenta SHIMADA (00)</v>
      </c>
      <c r="O960" s="217" t="s">
        <v>7812</v>
      </c>
      <c r="Y960" s="130"/>
      <c r="Z960" s="130"/>
      <c r="AA960" s="130"/>
      <c r="AB960" s="130"/>
      <c r="AC960" s="142"/>
      <c r="AD960" s="130"/>
      <c r="AE960" s="130"/>
      <c r="AF960" s="130"/>
      <c r="AG960" s="130"/>
      <c r="AH960" s="130"/>
      <c r="AI960" s="130"/>
      <c r="AJ960" s="130"/>
      <c r="AK960" s="130"/>
      <c r="AL960" s="130"/>
      <c r="AM960" s="130"/>
      <c r="AN960" s="130"/>
      <c r="AO960" s="130"/>
      <c r="AP960" s="130"/>
      <c r="AQ960" s="130"/>
      <c r="AR960" s="130"/>
      <c r="AS960" s="130"/>
      <c r="AT960" s="130"/>
      <c r="AU960" s="130"/>
      <c r="AV960" s="130"/>
      <c r="AW960" s="130"/>
      <c r="AX960" s="130"/>
      <c r="AY960" s="130"/>
    </row>
    <row r="961" spans="1:51" x14ac:dyDescent="0.15">
      <c r="A961" s="131">
        <v>988</v>
      </c>
      <c r="B961" s="129" t="s">
        <v>5227</v>
      </c>
      <c r="C961" s="129" t="s">
        <v>1042</v>
      </c>
      <c r="D961" s="129" t="s">
        <v>9756</v>
      </c>
      <c r="E961" s="129" t="s">
        <v>4470</v>
      </c>
      <c r="F961" s="129" t="s">
        <v>4297</v>
      </c>
      <c r="G961" s="131" t="s">
        <v>168</v>
      </c>
      <c r="H961" s="129" t="s">
        <v>11319</v>
      </c>
      <c r="I961" s="129" t="s">
        <v>5038</v>
      </c>
      <c r="J961" s="129" t="s">
        <v>4810</v>
      </c>
      <c r="K961" s="129" t="s">
        <v>5220</v>
      </c>
      <c r="L961" s="131" t="str">
        <f t="shared" si="42"/>
        <v>馬塲　海翔 (2)</v>
      </c>
      <c r="M961" s="131" t="str">
        <f t="shared" si="43"/>
        <v>01</v>
      </c>
      <c r="N961" s="131" t="str">
        <f t="shared" si="44"/>
        <v>Kaito BABA (01)</v>
      </c>
      <c r="O961" s="217" t="s">
        <v>7813</v>
      </c>
      <c r="Y961" s="130"/>
      <c r="Z961" s="130"/>
      <c r="AA961" s="130"/>
      <c r="AB961" s="130"/>
      <c r="AC961" s="142"/>
      <c r="AD961" s="130"/>
      <c r="AE961" s="130"/>
      <c r="AF961" s="130"/>
      <c r="AG961" s="130"/>
      <c r="AH961" s="130"/>
      <c r="AI961" s="130"/>
      <c r="AJ961" s="130"/>
      <c r="AK961" s="130"/>
      <c r="AL961" s="130"/>
      <c r="AM961" s="130"/>
      <c r="AN961" s="130"/>
      <c r="AO961" s="130"/>
      <c r="AP961" s="130"/>
      <c r="AQ961" s="130"/>
      <c r="AR961" s="130"/>
      <c r="AS961" s="130"/>
      <c r="AT961" s="130"/>
      <c r="AU961" s="130"/>
      <c r="AV961" s="130"/>
      <c r="AW961" s="130"/>
      <c r="AX961" s="130"/>
      <c r="AY961" s="130"/>
    </row>
    <row r="962" spans="1:51" x14ac:dyDescent="0.15">
      <c r="A962" s="131">
        <v>989</v>
      </c>
      <c r="B962" s="129" t="s">
        <v>5227</v>
      </c>
      <c r="C962" s="129" t="s">
        <v>1042</v>
      </c>
      <c r="D962" s="129" t="s">
        <v>9757</v>
      </c>
      <c r="E962" s="129" t="s">
        <v>10451</v>
      </c>
      <c r="F962" s="129" t="s">
        <v>2219</v>
      </c>
      <c r="G962" s="131" t="s">
        <v>168</v>
      </c>
      <c r="H962" s="129" t="s">
        <v>14446</v>
      </c>
      <c r="I962" s="129" t="s">
        <v>11353</v>
      </c>
      <c r="J962" s="129" t="s">
        <v>5192</v>
      </c>
      <c r="K962" s="129" t="s">
        <v>5220</v>
      </c>
      <c r="L962" s="131" t="str">
        <f t="shared" si="42"/>
        <v>安藤　光輝 (2)</v>
      </c>
      <c r="M962" s="131" t="str">
        <f t="shared" si="43"/>
        <v>01</v>
      </c>
      <c r="N962" s="131" t="str">
        <f t="shared" si="44"/>
        <v>Koki ANDO (01)</v>
      </c>
      <c r="O962" s="217" t="s">
        <v>7814</v>
      </c>
      <c r="Y962" s="130"/>
      <c r="Z962" s="130"/>
      <c r="AA962" s="130"/>
      <c r="AB962" s="130"/>
      <c r="AC962" s="142"/>
      <c r="AD962" s="130"/>
      <c r="AE962" s="130"/>
      <c r="AF962" s="130"/>
      <c r="AG962" s="130"/>
      <c r="AH962" s="130"/>
      <c r="AI962" s="130"/>
      <c r="AJ962" s="130"/>
      <c r="AK962" s="130"/>
      <c r="AL962" s="130"/>
      <c r="AM962" s="130"/>
      <c r="AN962" s="130"/>
      <c r="AO962" s="130"/>
      <c r="AP962" s="130"/>
      <c r="AQ962" s="130"/>
      <c r="AR962" s="130"/>
      <c r="AS962" s="130"/>
      <c r="AT962" s="130"/>
      <c r="AU962" s="130"/>
      <c r="AV962" s="130"/>
      <c r="AW962" s="130"/>
      <c r="AX962" s="130"/>
      <c r="AY962" s="130"/>
    </row>
    <row r="963" spans="1:51" x14ac:dyDescent="0.15">
      <c r="A963" s="131">
        <v>990</v>
      </c>
      <c r="B963" s="129" t="s">
        <v>5227</v>
      </c>
      <c r="C963" s="129" t="s">
        <v>1042</v>
      </c>
      <c r="D963" s="129" t="s">
        <v>9758</v>
      </c>
      <c r="E963" s="129" t="s">
        <v>10452</v>
      </c>
      <c r="F963" s="129" t="s">
        <v>4356</v>
      </c>
      <c r="G963" s="131" t="s">
        <v>168</v>
      </c>
      <c r="H963" s="129" t="s">
        <v>14457</v>
      </c>
      <c r="I963" s="129" t="s">
        <v>5041</v>
      </c>
      <c r="J963" s="129" t="s">
        <v>4942</v>
      </c>
      <c r="K963" s="129" t="s">
        <v>5220</v>
      </c>
      <c r="L963" s="131" t="str">
        <f t="shared" ref="L963:L1026" si="45">D963&amp;" ("&amp;G963&amp;")"</f>
        <v>奥村　孝太郎 (2)</v>
      </c>
      <c r="M963" s="131" t="str">
        <f t="shared" ref="M963:M1026" si="46">LEFT(F963,2)</f>
        <v>01</v>
      </c>
      <c r="N963" s="131" t="str">
        <f t="shared" ref="N963:N1026" si="47">J963&amp;" "&amp;I963&amp;" ("&amp;M963&amp;")"</f>
        <v>Kotaro OKUMURA (01)</v>
      </c>
      <c r="O963" s="217" t="s">
        <v>7815</v>
      </c>
      <c r="Y963" s="130"/>
      <c r="Z963" s="130"/>
      <c r="AA963" s="130"/>
      <c r="AB963" s="130"/>
      <c r="AC963" s="142"/>
      <c r="AD963" s="130"/>
      <c r="AE963" s="130"/>
      <c r="AF963" s="130"/>
      <c r="AG963" s="130"/>
      <c r="AH963" s="130"/>
      <c r="AI963" s="130"/>
      <c r="AJ963" s="130"/>
      <c r="AK963" s="130"/>
      <c r="AL963" s="130"/>
      <c r="AM963" s="130"/>
      <c r="AN963" s="130"/>
      <c r="AO963" s="130"/>
      <c r="AP963" s="130"/>
      <c r="AQ963" s="130"/>
      <c r="AR963" s="130"/>
      <c r="AS963" s="130"/>
      <c r="AT963" s="130"/>
      <c r="AU963" s="130"/>
      <c r="AV963" s="130"/>
      <c r="AW963" s="130"/>
      <c r="AX963" s="130"/>
      <c r="AY963" s="130"/>
    </row>
    <row r="964" spans="1:51" x14ac:dyDescent="0.15">
      <c r="A964" s="131">
        <v>991</v>
      </c>
      <c r="B964" s="129" t="s">
        <v>5227</v>
      </c>
      <c r="C964" s="129" t="s">
        <v>1042</v>
      </c>
      <c r="D964" s="129" t="s">
        <v>9759</v>
      </c>
      <c r="E964" s="129" t="s">
        <v>10453</v>
      </c>
      <c r="F964" s="129" t="s">
        <v>2222</v>
      </c>
      <c r="G964" s="131" t="s">
        <v>168</v>
      </c>
      <c r="H964" s="129" t="s">
        <v>14454</v>
      </c>
      <c r="I964" s="129" t="s">
        <v>4901</v>
      </c>
      <c r="J964" s="129" t="s">
        <v>12276</v>
      </c>
      <c r="K964" s="129" t="s">
        <v>5220</v>
      </c>
      <c r="L964" s="131" t="str">
        <f t="shared" si="45"/>
        <v>村上　真矢 (2)</v>
      </c>
      <c r="M964" s="131" t="str">
        <f t="shared" si="46"/>
        <v>01</v>
      </c>
      <c r="N964" s="131" t="str">
        <f t="shared" si="47"/>
        <v>Shinya MURAKAMI (01)</v>
      </c>
      <c r="O964" s="217" t="s">
        <v>7816</v>
      </c>
      <c r="Y964" s="130"/>
      <c r="Z964" s="130"/>
      <c r="AA964" s="130"/>
      <c r="AB964" s="130"/>
      <c r="AC964" s="142"/>
      <c r="AD964" s="130"/>
      <c r="AE964" s="130"/>
      <c r="AF964" s="130"/>
      <c r="AG964" s="130"/>
      <c r="AH964" s="130"/>
      <c r="AI964" s="130"/>
      <c r="AJ964" s="130"/>
      <c r="AK964" s="130"/>
      <c r="AL964" s="130"/>
      <c r="AM964" s="130"/>
      <c r="AN964" s="130"/>
      <c r="AO964" s="130"/>
      <c r="AP964" s="130"/>
      <c r="AQ964" s="130"/>
      <c r="AR964" s="130"/>
      <c r="AS964" s="130"/>
      <c r="AT964" s="130"/>
      <c r="AU964" s="130"/>
      <c r="AV964" s="130"/>
      <c r="AW964" s="130"/>
      <c r="AX964" s="130"/>
      <c r="AY964" s="130"/>
    </row>
    <row r="965" spans="1:51" x14ac:dyDescent="0.15">
      <c r="A965" s="131">
        <v>992</v>
      </c>
      <c r="B965" s="129" t="s">
        <v>5227</v>
      </c>
      <c r="C965" s="129" t="s">
        <v>1042</v>
      </c>
      <c r="D965" s="129" t="s">
        <v>9760</v>
      </c>
      <c r="E965" s="129" t="s">
        <v>10454</v>
      </c>
      <c r="F965" s="129" t="s">
        <v>11063</v>
      </c>
      <c r="G965" s="131" t="s">
        <v>173</v>
      </c>
      <c r="H965" s="129" t="s">
        <v>11319</v>
      </c>
      <c r="I965" s="129" t="s">
        <v>11464</v>
      </c>
      <c r="J965" s="129" t="s">
        <v>5124</v>
      </c>
      <c r="K965" s="129" t="s">
        <v>5220</v>
      </c>
      <c r="L965" s="131" t="str">
        <f t="shared" si="45"/>
        <v>西山　樹 (1)</v>
      </c>
      <c r="M965" s="131" t="str">
        <f t="shared" si="46"/>
        <v>02</v>
      </c>
      <c r="N965" s="131" t="str">
        <f t="shared" si="47"/>
        <v>Tatsuki NISHIYAMA (02)</v>
      </c>
      <c r="O965" s="217" t="s">
        <v>7817</v>
      </c>
      <c r="Y965" s="130"/>
      <c r="Z965" s="130"/>
      <c r="AA965" s="130"/>
      <c r="AB965" s="130"/>
      <c r="AC965" s="142"/>
      <c r="AD965" s="130"/>
      <c r="AE965" s="130"/>
      <c r="AF965" s="130"/>
      <c r="AG965" s="130"/>
      <c r="AH965" s="130"/>
      <c r="AI965" s="130"/>
      <c r="AJ965" s="130"/>
      <c r="AK965" s="130"/>
      <c r="AL965" s="130"/>
      <c r="AM965" s="130"/>
      <c r="AN965" s="130"/>
      <c r="AO965" s="130"/>
      <c r="AP965" s="130"/>
      <c r="AQ965" s="130"/>
      <c r="AR965" s="130"/>
      <c r="AS965" s="130"/>
      <c r="AT965" s="130"/>
      <c r="AU965" s="130"/>
      <c r="AV965" s="130"/>
      <c r="AW965" s="130"/>
      <c r="AX965" s="130"/>
      <c r="AY965" s="130"/>
    </row>
    <row r="966" spans="1:51" x14ac:dyDescent="0.15">
      <c r="A966" s="131">
        <v>993</v>
      </c>
      <c r="B966" s="129" t="s">
        <v>5227</v>
      </c>
      <c r="C966" s="129" t="s">
        <v>1042</v>
      </c>
      <c r="D966" s="129" t="s">
        <v>9761</v>
      </c>
      <c r="E966" s="129" t="s">
        <v>10455</v>
      </c>
      <c r="F966" s="129" t="s">
        <v>11042</v>
      </c>
      <c r="G966" s="131" t="s">
        <v>173</v>
      </c>
      <c r="H966" s="129" t="s">
        <v>11319</v>
      </c>
      <c r="I966" s="129" t="s">
        <v>5033</v>
      </c>
      <c r="J966" s="129" t="s">
        <v>12449</v>
      </c>
      <c r="K966" s="129" t="s">
        <v>5220</v>
      </c>
      <c r="L966" s="131" t="str">
        <f t="shared" si="45"/>
        <v>杉本　壮吾 (1)</v>
      </c>
      <c r="M966" s="131" t="str">
        <f t="shared" si="46"/>
        <v>02</v>
      </c>
      <c r="N966" s="131" t="str">
        <f t="shared" si="47"/>
        <v>Sogo SUGIMOTO (02)</v>
      </c>
      <c r="O966" s="217" t="s">
        <v>7818</v>
      </c>
      <c r="Y966" s="130"/>
      <c r="Z966" s="130"/>
      <c r="AA966" s="130"/>
      <c r="AB966" s="130"/>
      <c r="AC966" s="142"/>
      <c r="AD966" s="130"/>
      <c r="AE966" s="130"/>
      <c r="AF966" s="130"/>
      <c r="AG966" s="130"/>
      <c r="AH966" s="130"/>
      <c r="AI966" s="130"/>
      <c r="AJ966" s="130"/>
      <c r="AK966" s="130"/>
      <c r="AL966" s="130"/>
      <c r="AM966" s="130"/>
      <c r="AN966" s="130"/>
      <c r="AO966" s="130"/>
      <c r="AP966" s="130"/>
      <c r="AQ966" s="130"/>
      <c r="AR966" s="130"/>
      <c r="AS966" s="130"/>
      <c r="AT966" s="130"/>
      <c r="AU966" s="130"/>
      <c r="AV966" s="130"/>
      <c r="AW966" s="130"/>
      <c r="AX966" s="130"/>
      <c r="AY966" s="130"/>
    </row>
    <row r="967" spans="1:51" x14ac:dyDescent="0.15">
      <c r="A967" s="131">
        <v>994</v>
      </c>
      <c r="B967" s="129" t="s">
        <v>5227</v>
      </c>
      <c r="C967" s="129" t="s">
        <v>1042</v>
      </c>
      <c r="D967" s="129" t="s">
        <v>9762</v>
      </c>
      <c r="E967" s="129" t="s">
        <v>10456</v>
      </c>
      <c r="F967" s="129" t="s">
        <v>11082</v>
      </c>
      <c r="G967" s="131" t="s">
        <v>173</v>
      </c>
      <c r="H967" s="129" t="s">
        <v>11319</v>
      </c>
      <c r="I967" s="129" t="s">
        <v>11711</v>
      </c>
      <c r="J967" s="129" t="s">
        <v>4922</v>
      </c>
      <c r="K967" s="129" t="s">
        <v>5220</v>
      </c>
      <c r="L967" s="131" t="str">
        <f t="shared" si="45"/>
        <v>喜代田　悠輝 (1)</v>
      </c>
      <c r="M967" s="131" t="str">
        <f t="shared" si="46"/>
        <v>02</v>
      </c>
      <c r="N967" s="131" t="str">
        <f t="shared" si="47"/>
        <v>Yuki KIYOTA (02)</v>
      </c>
      <c r="O967" s="217" t="s">
        <v>7819</v>
      </c>
      <c r="Y967" s="130"/>
      <c r="Z967" s="130"/>
      <c r="AA967" s="130"/>
      <c r="AB967" s="130"/>
      <c r="AC967" s="142"/>
      <c r="AD967" s="130"/>
      <c r="AE967" s="130"/>
      <c r="AF967" s="130"/>
      <c r="AG967" s="130"/>
      <c r="AH967" s="130"/>
      <c r="AI967" s="130"/>
      <c r="AJ967" s="130"/>
      <c r="AK967" s="130"/>
      <c r="AL967" s="130"/>
      <c r="AM967" s="130"/>
      <c r="AN967" s="130"/>
      <c r="AO967" s="130"/>
      <c r="AP967" s="130"/>
      <c r="AQ967" s="130"/>
      <c r="AR967" s="130"/>
      <c r="AS967" s="130"/>
      <c r="AT967" s="130"/>
      <c r="AU967" s="130"/>
      <c r="AV967" s="130"/>
      <c r="AW967" s="130"/>
      <c r="AX967" s="130"/>
      <c r="AY967" s="130"/>
    </row>
    <row r="968" spans="1:51" x14ac:dyDescent="0.15">
      <c r="A968" s="131">
        <v>995</v>
      </c>
      <c r="B968" s="129" t="s">
        <v>5227</v>
      </c>
      <c r="C968" s="129" t="s">
        <v>1042</v>
      </c>
      <c r="D968" s="129" t="s">
        <v>9763</v>
      </c>
      <c r="E968" s="129" t="s">
        <v>10457</v>
      </c>
      <c r="F968" s="129" t="s">
        <v>11083</v>
      </c>
      <c r="G968" s="131" t="s">
        <v>173</v>
      </c>
      <c r="H968" s="129" t="s">
        <v>14466</v>
      </c>
      <c r="I968" s="129" t="s">
        <v>11712</v>
      </c>
      <c r="J968" s="129" t="s">
        <v>4868</v>
      </c>
      <c r="K968" s="129" t="s">
        <v>5220</v>
      </c>
      <c r="L968" s="131" t="str">
        <f t="shared" si="45"/>
        <v>伊部　智哉 (1)</v>
      </c>
      <c r="M968" s="131" t="str">
        <f t="shared" si="46"/>
        <v>02</v>
      </c>
      <c r="N968" s="131" t="str">
        <f t="shared" si="47"/>
        <v>Tomoya IBE (02)</v>
      </c>
      <c r="O968" s="217" t="s">
        <v>7820</v>
      </c>
      <c r="Y968" s="130"/>
      <c r="Z968" s="130"/>
      <c r="AA968" s="130"/>
      <c r="AB968" s="130"/>
      <c r="AC968" s="142"/>
      <c r="AD968" s="130"/>
      <c r="AE968" s="130"/>
      <c r="AF968" s="130"/>
      <c r="AG968" s="130"/>
      <c r="AH968" s="130"/>
      <c r="AI968" s="130"/>
      <c r="AJ968" s="130"/>
      <c r="AK968" s="130"/>
      <c r="AL968" s="130"/>
      <c r="AM968" s="130"/>
      <c r="AN968" s="130"/>
      <c r="AO968" s="130"/>
      <c r="AP968" s="130"/>
      <c r="AQ968" s="130"/>
      <c r="AR968" s="130"/>
      <c r="AS968" s="130"/>
      <c r="AT968" s="130"/>
      <c r="AU968" s="130"/>
      <c r="AV968" s="130"/>
      <c r="AW968" s="130"/>
      <c r="AX968" s="130"/>
      <c r="AY968" s="130"/>
    </row>
    <row r="969" spans="1:51" x14ac:dyDescent="0.15">
      <c r="A969" s="131">
        <v>996</v>
      </c>
      <c r="B969" s="129" t="s">
        <v>5227</v>
      </c>
      <c r="C969" s="129" t="s">
        <v>1042</v>
      </c>
      <c r="D969" s="129" t="s">
        <v>9764</v>
      </c>
      <c r="E969" s="129" t="s">
        <v>10458</v>
      </c>
      <c r="F969" s="129" t="s">
        <v>11009</v>
      </c>
      <c r="G969" s="131" t="s">
        <v>173</v>
      </c>
      <c r="H969" s="129" t="s">
        <v>14454</v>
      </c>
      <c r="I969" s="129" t="s">
        <v>11331</v>
      </c>
      <c r="J969" s="129" t="s">
        <v>12267</v>
      </c>
      <c r="K969" s="129" t="s">
        <v>5220</v>
      </c>
      <c r="L969" s="131" t="str">
        <f t="shared" si="45"/>
        <v>八木　翔也 (1)</v>
      </c>
      <c r="M969" s="131" t="str">
        <f t="shared" si="46"/>
        <v>02</v>
      </c>
      <c r="N969" s="131" t="str">
        <f t="shared" si="47"/>
        <v>Shoya YAGI (02)</v>
      </c>
      <c r="O969" s="217" t="s">
        <v>7821</v>
      </c>
      <c r="Y969" s="130"/>
      <c r="Z969" s="130"/>
      <c r="AA969" s="130"/>
      <c r="AB969" s="130"/>
      <c r="AC969" s="142"/>
      <c r="AD969" s="130"/>
      <c r="AE969" s="130"/>
      <c r="AF969" s="130"/>
      <c r="AG969" s="130"/>
      <c r="AH969" s="130"/>
      <c r="AI969" s="130"/>
      <c r="AJ969" s="130"/>
      <c r="AK969" s="130"/>
      <c r="AL969" s="130"/>
      <c r="AM969" s="130"/>
      <c r="AN969" s="130"/>
      <c r="AO969" s="130"/>
      <c r="AP969" s="130"/>
      <c r="AQ969" s="130"/>
      <c r="AR969" s="130"/>
      <c r="AS969" s="130"/>
      <c r="AT969" s="130"/>
      <c r="AU969" s="130"/>
      <c r="AV969" s="130"/>
      <c r="AW969" s="130"/>
      <c r="AX969" s="130"/>
      <c r="AY969" s="130"/>
    </row>
    <row r="970" spans="1:51" x14ac:dyDescent="0.15">
      <c r="A970" s="131">
        <v>997</v>
      </c>
      <c r="B970" s="129" t="s">
        <v>5227</v>
      </c>
      <c r="C970" s="129" t="s">
        <v>1042</v>
      </c>
      <c r="D970" s="129" t="s">
        <v>4179</v>
      </c>
      <c r="E970" s="129" t="s">
        <v>4180</v>
      </c>
      <c r="F970" s="129" t="s">
        <v>11084</v>
      </c>
      <c r="G970" s="131" t="s">
        <v>173</v>
      </c>
      <c r="H970" s="129" t="s">
        <v>14447</v>
      </c>
      <c r="I970" s="129" t="s">
        <v>4865</v>
      </c>
      <c r="J970" s="129" t="s">
        <v>4867</v>
      </c>
      <c r="K970" s="129" t="s">
        <v>5220</v>
      </c>
      <c r="L970" s="131" t="str">
        <f t="shared" si="45"/>
        <v>田中　健太郎 (1)</v>
      </c>
      <c r="M970" s="131" t="str">
        <f t="shared" si="46"/>
        <v>02</v>
      </c>
      <c r="N970" s="131" t="str">
        <f t="shared" si="47"/>
        <v>Kentaro TANAKA (02)</v>
      </c>
      <c r="O970" s="217" t="s">
        <v>7822</v>
      </c>
      <c r="Y970" s="130"/>
      <c r="Z970" s="130"/>
      <c r="AA970" s="130"/>
      <c r="AB970" s="130"/>
      <c r="AC970" s="142"/>
      <c r="AD970" s="244"/>
      <c r="AE970" s="130"/>
      <c r="AF970" s="130"/>
      <c r="AG970" s="130"/>
      <c r="AH970" s="130"/>
      <c r="AI970" s="130"/>
      <c r="AJ970" s="130"/>
      <c r="AK970" s="130"/>
      <c r="AL970" s="130"/>
      <c r="AM970" s="130"/>
      <c r="AN970" s="130"/>
      <c r="AO970" s="130"/>
      <c r="AP970" s="130"/>
      <c r="AQ970" s="130"/>
      <c r="AR970" s="130"/>
      <c r="AS970" s="130"/>
      <c r="AT970" s="130"/>
      <c r="AU970" s="130"/>
      <c r="AV970" s="130"/>
      <c r="AW970" s="130"/>
      <c r="AX970" s="130"/>
      <c r="AY970" s="130"/>
    </row>
    <row r="971" spans="1:51" x14ac:dyDescent="0.15">
      <c r="A971" s="131">
        <v>998</v>
      </c>
      <c r="B971" s="129" t="s">
        <v>5227</v>
      </c>
      <c r="C971" s="129" t="s">
        <v>1042</v>
      </c>
      <c r="D971" s="129" t="s">
        <v>9765</v>
      </c>
      <c r="E971" s="129" t="s">
        <v>10459</v>
      </c>
      <c r="F971" s="129" t="s">
        <v>11085</v>
      </c>
      <c r="G971" s="131" t="s">
        <v>173</v>
      </c>
      <c r="H971" s="129" t="s">
        <v>14460</v>
      </c>
      <c r="I971" s="129" t="s">
        <v>11674</v>
      </c>
      <c r="J971" s="129" t="s">
        <v>12449</v>
      </c>
      <c r="K971" s="129" t="s">
        <v>5220</v>
      </c>
      <c r="L971" s="131" t="str">
        <f t="shared" si="45"/>
        <v>北澤　蒼梧 (1)</v>
      </c>
      <c r="M971" s="131" t="str">
        <f t="shared" si="46"/>
        <v>02</v>
      </c>
      <c r="N971" s="131" t="str">
        <f t="shared" si="47"/>
        <v>Sogo KITAZAWA (02)</v>
      </c>
      <c r="O971" s="217" t="s">
        <v>7823</v>
      </c>
      <c r="Y971" s="130"/>
      <c r="Z971" s="130"/>
      <c r="AA971" s="130"/>
      <c r="AB971" s="130"/>
      <c r="AC971" s="142"/>
      <c r="AD971" s="130"/>
      <c r="AE971" s="130"/>
      <c r="AF971" s="130"/>
      <c r="AG971" s="130"/>
      <c r="AH971" s="130"/>
      <c r="AI971" s="130"/>
      <c r="AJ971" s="130"/>
      <c r="AK971" s="130"/>
      <c r="AL971" s="130"/>
      <c r="AM971" s="130"/>
      <c r="AN971" s="130"/>
      <c r="AO971" s="130"/>
      <c r="AP971" s="130"/>
      <c r="AQ971" s="130"/>
      <c r="AR971" s="130"/>
      <c r="AS971" s="130"/>
      <c r="AT971" s="130"/>
      <c r="AU971" s="130"/>
      <c r="AV971" s="130"/>
      <c r="AW971" s="130"/>
      <c r="AX971" s="130"/>
      <c r="AY971" s="130"/>
    </row>
    <row r="972" spans="1:51" x14ac:dyDescent="0.15">
      <c r="A972" s="131">
        <v>999</v>
      </c>
      <c r="B972" s="129" t="s">
        <v>5227</v>
      </c>
      <c r="C972" s="129" t="s">
        <v>1042</v>
      </c>
      <c r="D972" s="129" t="s">
        <v>9766</v>
      </c>
      <c r="E972" s="129" t="s">
        <v>10460</v>
      </c>
      <c r="F972" s="129" t="s">
        <v>11086</v>
      </c>
      <c r="G972" s="131" t="s">
        <v>173</v>
      </c>
      <c r="H972" s="129" t="s">
        <v>14454</v>
      </c>
      <c r="I972" s="129" t="s">
        <v>11713</v>
      </c>
      <c r="J972" s="129" t="s">
        <v>4810</v>
      </c>
      <c r="K972" s="129" t="s">
        <v>5220</v>
      </c>
      <c r="L972" s="131" t="str">
        <f t="shared" si="45"/>
        <v>南部　海斗 (1)</v>
      </c>
      <c r="M972" s="131" t="str">
        <f t="shared" si="46"/>
        <v>03</v>
      </c>
      <c r="N972" s="131" t="str">
        <f t="shared" si="47"/>
        <v>Kaito NAMBU (03)</v>
      </c>
      <c r="O972" s="217" t="s">
        <v>7824</v>
      </c>
      <c r="Y972" s="130"/>
      <c r="Z972" s="130"/>
      <c r="AA972" s="130"/>
      <c r="AB972" s="130"/>
      <c r="AC972" s="142"/>
      <c r="AD972" s="130"/>
      <c r="AE972" s="130"/>
      <c r="AF972" s="130"/>
      <c r="AG972" s="130"/>
      <c r="AH972" s="130"/>
      <c r="AI972" s="130"/>
      <c r="AJ972" s="130"/>
      <c r="AK972" s="130"/>
      <c r="AL972" s="130"/>
      <c r="AM972" s="130"/>
      <c r="AN972" s="130"/>
      <c r="AO972" s="130"/>
      <c r="AP972" s="130"/>
      <c r="AQ972" s="130"/>
      <c r="AR972" s="130"/>
      <c r="AS972" s="130"/>
      <c r="AT972" s="130"/>
      <c r="AU972" s="130"/>
      <c r="AV972" s="130"/>
      <c r="AW972" s="130"/>
      <c r="AX972" s="130"/>
      <c r="AY972" s="130"/>
    </row>
    <row r="973" spans="1:51" x14ac:dyDescent="0.15">
      <c r="A973" s="131">
        <v>1000</v>
      </c>
      <c r="B973" s="129" t="s">
        <v>5227</v>
      </c>
      <c r="C973" s="129" t="s">
        <v>1042</v>
      </c>
      <c r="D973" s="129" t="s">
        <v>9767</v>
      </c>
      <c r="E973" s="129" t="s">
        <v>10461</v>
      </c>
      <c r="F973" s="129" t="s">
        <v>11087</v>
      </c>
      <c r="G973" s="131" t="s">
        <v>173</v>
      </c>
      <c r="H973" s="129" t="s">
        <v>14466</v>
      </c>
      <c r="I973" s="129" t="s">
        <v>11714</v>
      </c>
      <c r="J973" s="129" t="s">
        <v>4814</v>
      </c>
      <c r="K973" s="129" t="s">
        <v>5220</v>
      </c>
      <c r="L973" s="131" t="str">
        <f t="shared" si="45"/>
        <v>樽見　遊佑 (1)</v>
      </c>
      <c r="M973" s="131" t="str">
        <f t="shared" si="46"/>
        <v>02</v>
      </c>
      <c r="N973" s="131" t="str">
        <f t="shared" si="47"/>
        <v>Yusuke TARUMI (02)</v>
      </c>
      <c r="O973" s="217" t="s">
        <v>7825</v>
      </c>
      <c r="Y973" s="130"/>
      <c r="Z973" s="130"/>
      <c r="AA973" s="130"/>
      <c r="AB973" s="130"/>
      <c r="AC973" s="142"/>
      <c r="AD973" s="130"/>
      <c r="AE973" s="130"/>
      <c r="AF973" s="130"/>
      <c r="AG973" s="130"/>
      <c r="AH973" s="130"/>
      <c r="AI973" s="130"/>
      <c r="AJ973" s="130"/>
      <c r="AK973" s="130"/>
      <c r="AL973" s="130"/>
      <c r="AM973" s="130"/>
      <c r="AN973" s="130"/>
      <c r="AO973" s="130"/>
      <c r="AP973" s="130"/>
      <c r="AQ973" s="130"/>
      <c r="AR973" s="130"/>
      <c r="AS973" s="130"/>
      <c r="AT973" s="130"/>
      <c r="AU973" s="130"/>
      <c r="AV973" s="130"/>
      <c r="AW973" s="130"/>
      <c r="AX973" s="130"/>
      <c r="AY973" s="130"/>
    </row>
    <row r="974" spans="1:51" x14ac:dyDescent="0.15">
      <c r="A974" s="131">
        <v>1001</v>
      </c>
      <c r="B974" s="129" t="s">
        <v>5227</v>
      </c>
      <c r="C974" s="129" t="s">
        <v>1042</v>
      </c>
      <c r="D974" s="129" t="s">
        <v>9768</v>
      </c>
      <c r="E974" s="129" t="s">
        <v>10462</v>
      </c>
      <c r="F974" s="129" t="s">
        <v>11088</v>
      </c>
      <c r="G974" s="131" t="s">
        <v>173</v>
      </c>
      <c r="H974" s="129" t="s">
        <v>11319</v>
      </c>
      <c r="I974" s="129" t="s">
        <v>11715</v>
      </c>
      <c r="J974" s="129" t="s">
        <v>12450</v>
      </c>
      <c r="K974" s="129" t="s">
        <v>5220</v>
      </c>
      <c r="L974" s="131" t="str">
        <f t="shared" si="45"/>
        <v>竪山　泰正 (1)</v>
      </c>
      <c r="M974" s="131" t="str">
        <f t="shared" si="46"/>
        <v>02</v>
      </c>
      <c r="N974" s="131" t="str">
        <f t="shared" si="47"/>
        <v>Yasumasa TATEYAMA (02)</v>
      </c>
      <c r="O974" s="217" t="s">
        <v>7826</v>
      </c>
      <c r="Y974" s="130"/>
      <c r="Z974" s="130"/>
      <c r="AA974" s="130"/>
      <c r="AB974" s="130"/>
      <c r="AC974" s="142"/>
      <c r="AD974" s="130"/>
      <c r="AE974" s="130"/>
      <c r="AF974" s="130"/>
      <c r="AG974" s="130"/>
      <c r="AH974" s="130"/>
      <c r="AI974" s="130"/>
      <c r="AJ974" s="130"/>
      <c r="AK974" s="130"/>
      <c r="AL974" s="130"/>
      <c r="AM974" s="130"/>
      <c r="AN974" s="130"/>
      <c r="AO974" s="130"/>
      <c r="AP974" s="130"/>
      <c r="AQ974" s="130"/>
      <c r="AR974" s="130"/>
      <c r="AS974" s="130"/>
      <c r="AT974" s="130"/>
      <c r="AU974" s="130"/>
      <c r="AV974" s="130"/>
      <c r="AW974" s="130"/>
      <c r="AX974" s="130"/>
      <c r="AY974" s="130"/>
    </row>
    <row r="975" spans="1:51" x14ac:dyDescent="0.15">
      <c r="A975" s="131">
        <v>1002</v>
      </c>
      <c r="B975" s="129" t="s">
        <v>5227</v>
      </c>
      <c r="C975" s="129" t="s">
        <v>1042</v>
      </c>
      <c r="D975" s="129" t="s">
        <v>9769</v>
      </c>
      <c r="E975" s="129" t="s">
        <v>10463</v>
      </c>
      <c r="F975" s="129" t="s">
        <v>11089</v>
      </c>
      <c r="G975" s="131" t="s">
        <v>173</v>
      </c>
      <c r="H975" s="129" t="s">
        <v>14458</v>
      </c>
      <c r="I975" s="129" t="s">
        <v>9236</v>
      </c>
      <c r="J975" s="129" t="s">
        <v>4837</v>
      </c>
      <c r="K975" s="129" t="s">
        <v>5220</v>
      </c>
      <c r="L975" s="131" t="str">
        <f t="shared" si="45"/>
        <v>中谷　知博 (1)</v>
      </c>
      <c r="M975" s="131" t="str">
        <f t="shared" si="46"/>
        <v>02</v>
      </c>
      <c r="N975" s="131" t="str">
        <f t="shared" si="47"/>
        <v>Tomohiro NAKATANI (02)</v>
      </c>
      <c r="O975" s="217" t="s">
        <v>7827</v>
      </c>
      <c r="Y975" s="130"/>
      <c r="Z975" s="130"/>
      <c r="AA975" s="130"/>
      <c r="AB975" s="130"/>
      <c r="AC975" s="142"/>
      <c r="AD975" s="130"/>
      <c r="AE975" s="130"/>
      <c r="AF975" s="130"/>
      <c r="AG975" s="130"/>
      <c r="AH975" s="130"/>
      <c r="AI975" s="130"/>
      <c r="AJ975" s="130"/>
      <c r="AK975" s="130"/>
      <c r="AL975" s="130"/>
      <c r="AM975" s="130"/>
      <c r="AN975" s="130"/>
      <c r="AO975" s="130"/>
      <c r="AP975" s="130"/>
      <c r="AQ975" s="130"/>
      <c r="AR975" s="130"/>
      <c r="AS975" s="130"/>
      <c r="AT975" s="130"/>
      <c r="AU975" s="130"/>
      <c r="AV975" s="130"/>
      <c r="AW975" s="130"/>
      <c r="AX975" s="130"/>
      <c r="AY975" s="130"/>
    </row>
    <row r="976" spans="1:51" x14ac:dyDescent="0.15">
      <c r="A976" s="131">
        <v>1003</v>
      </c>
      <c r="B976" s="129" t="s">
        <v>5227</v>
      </c>
      <c r="C976" s="129" t="s">
        <v>1042</v>
      </c>
      <c r="D976" s="129" t="s">
        <v>2519</v>
      </c>
      <c r="E976" s="129" t="s">
        <v>855</v>
      </c>
      <c r="F976" s="129" t="s">
        <v>720</v>
      </c>
      <c r="G976" s="131" t="s">
        <v>176</v>
      </c>
      <c r="H976" s="129" t="s">
        <v>14466</v>
      </c>
      <c r="I976" s="129" t="s">
        <v>11716</v>
      </c>
      <c r="J976" s="129" t="s">
        <v>5106</v>
      </c>
      <c r="K976" s="129" t="s">
        <v>5220</v>
      </c>
      <c r="L976" s="131" t="str">
        <f t="shared" si="45"/>
        <v>安在　森祐 (M1)</v>
      </c>
      <c r="M976" s="131" t="str">
        <f t="shared" si="46"/>
        <v>98</v>
      </c>
      <c r="N976" s="131" t="str">
        <f t="shared" si="47"/>
        <v>Shinsuke ANZAI (98)</v>
      </c>
      <c r="O976" s="217" t="s">
        <v>7828</v>
      </c>
      <c r="Y976" s="130"/>
      <c r="Z976" s="130"/>
      <c r="AA976" s="130"/>
      <c r="AB976" s="130"/>
      <c r="AC976" s="142"/>
      <c r="AD976" s="130"/>
      <c r="AE976" s="130"/>
      <c r="AF976" s="130"/>
      <c r="AG976" s="130"/>
      <c r="AH976" s="130"/>
      <c r="AI976" s="130"/>
      <c r="AJ976" s="130"/>
      <c r="AK976" s="130"/>
      <c r="AL976" s="130"/>
      <c r="AM976" s="130"/>
      <c r="AN976" s="130"/>
      <c r="AO976" s="130"/>
      <c r="AP976" s="130"/>
      <c r="AQ976" s="130"/>
      <c r="AR976" s="130"/>
      <c r="AS976" s="130"/>
      <c r="AT976" s="130"/>
      <c r="AU976" s="130"/>
      <c r="AV976" s="130"/>
      <c r="AW976" s="130"/>
      <c r="AX976" s="130"/>
      <c r="AY976" s="130"/>
    </row>
    <row r="977" spans="1:51" x14ac:dyDescent="0.15">
      <c r="A977" s="131">
        <v>1007</v>
      </c>
      <c r="B977" s="129" t="s">
        <v>238</v>
      </c>
      <c r="C977" s="129" t="s">
        <v>1044</v>
      </c>
      <c r="D977" s="129" t="s">
        <v>554</v>
      </c>
      <c r="E977" s="129" t="s">
        <v>555</v>
      </c>
      <c r="F977" s="129" t="s">
        <v>556</v>
      </c>
      <c r="G977" s="131" t="s">
        <v>184</v>
      </c>
      <c r="H977" s="129" t="s">
        <v>11319</v>
      </c>
      <c r="I977" s="129" t="s">
        <v>11717</v>
      </c>
      <c r="J977" s="129" t="s">
        <v>5102</v>
      </c>
      <c r="K977" s="129" t="s">
        <v>5220</v>
      </c>
      <c r="L977" s="131" t="str">
        <f t="shared" si="45"/>
        <v>森垣　和也 (M3)</v>
      </c>
      <c r="M977" s="131" t="str">
        <f t="shared" si="46"/>
        <v>95</v>
      </c>
      <c r="N977" s="131" t="str">
        <f t="shared" si="47"/>
        <v>Kazuya MORIGAKI (95)</v>
      </c>
      <c r="O977" s="217" t="s">
        <v>7829</v>
      </c>
      <c r="Y977" s="130"/>
      <c r="Z977" s="130"/>
      <c r="AA977" s="130"/>
      <c r="AB977" s="130"/>
      <c r="AC977" s="142"/>
      <c r="AD977" s="130"/>
      <c r="AE977" s="130"/>
      <c r="AF977" s="130"/>
      <c r="AG977" s="130"/>
      <c r="AH977" s="130"/>
      <c r="AI977" s="130"/>
      <c r="AJ977" s="130"/>
      <c r="AK977" s="130"/>
      <c r="AL977" s="130"/>
      <c r="AM977" s="130"/>
      <c r="AN977" s="130"/>
      <c r="AO977" s="130"/>
      <c r="AP977" s="130"/>
      <c r="AQ977" s="130"/>
      <c r="AR977" s="130"/>
      <c r="AS977" s="130"/>
      <c r="AT977" s="130"/>
      <c r="AU977" s="130"/>
      <c r="AV977" s="130"/>
      <c r="AW977" s="130"/>
      <c r="AX977" s="130"/>
      <c r="AY977" s="130"/>
    </row>
    <row r="978" spans="1:51" x14ac:dyDescent="0.15">
      <c r="A978" s="131">
        <v>1008</v>
      </c>
      <c r="B978" s="129" t="s">
        <v>238</v>
      </c>
      <c r="C978" s="129" t="s">
        <v>1044</v>
      </c>
      <c r="D978" s="129" t="s">
        <v>559</v>
      </c>
      <c r="E978" s="129" t="s">
        <v>560</v>
      </c>
      <c r="F978" s="129" t="s">
        <v>14485</v>
      </c>
      <c r="G978" s="131" t="s">
        <v>185</v>
      </c>
      <c r="H978" s="129" t="s">
        <v>14458</v>
      </c>
      <c r="I978" s="129" t="s">
        <v>11718</v>
      </c>
      <c r="J978" s="129" t="s">
        <v>12324</v>
      </c>
      <c r="K978" s="129" t="s">
        <v>5220</v>
      </c>
      <c r="L978" s="131" t="str">
        <f t="shared" si="45"/>
        <v>池中　貴史 (M2)</v>
      </c>
      <c r="M978" s="131" t="str">
        <f t="shared" si="46"/>
        <v>97</v>
      </c>
      <c r="N978" s="131" t="str">
        <f t="shared" si="47"/>
        <v>Takafumi IKENAKA (97)</v>
      </c>
      <c r="O978" s="217" t="s">
        <v>7830</v>
      </c>
      <c r="Y978" s="130"/>
      <c r="Z978" s="130"/>
      <c r="AA978" s="130"/>
      <c r="AB978" s="130"/>
      <c r="AC978" s="142"/>
      <c r="AD978" s="130"/>
      <c r="AE978" s="130"/>
      <c r="AF978" s="130"/>
      <c r="AG978" s="130"/>
      <c r="AH978" s="130"/>
      <c r="AI978" s="130"/>
      <c r="AJ978" s="130"/>
      <c r="AK978" s="130"/>
      <c r="AL978" s="130"/>
      <c r="AM978" s="130"/>
      <c r="AN978" s="130"/>
      <c r="AO978" s="130"/>
      <c r="AP978" s="130"/>
      <c r="AQ978" s="130"/>
      <c r="AR978" s="130"/>
      <c r="AS978" s="130"/>
      <c r="AT978" s="130"/>
      <c r="AU978" s="130"/>
      <c r="AV978" s="130"/>
      <c r="AW978" s="130"/>
      <c r="AX978" s="130"/>
      <c r="AY978" s="130"/>
    </row>
    <row r="979" spans="1:51" x14ac:dyDescent="0.15">
      <c r="A979" s="131">
        <v>1009</v>
      </c>
      <c r="B979" s="129" t="s">
        <v>238</v>
      </c>
      <c r="C979" s="129" t="s">
        <v>1044</v>
      </c>
      <c r="D979" s="129" t="s">
        <v>565</v>
      </c>
      <c r="E979" s="129" t="s">
        <v>566</v>
      </c>
      <c r="F979" s="129" t="s">
        <v>14486</v>
      </c>
      <c r="G979" s="131" t="s">
        <v>185</v>
      </c>
      <c r="H979" s="129" t="s">
        <v>11319</v>
      </c>
      <c r="I979" s="129" t="s">
        <v>11719</v>
      </c>
      <c r="J979" s="129" t="s">
        <v>12451</v>
      </c>
      <c r="K979" s="129" t="s">
        <v>5220</v>
      </c>
      <c r="L979" s="131" t="str">
        <f t="shared" si="45"/>
        <v>千藤　瑛司 (M2)</v>
      </c>
      <c r="M979" s="131" t="str">
        <f t="shared" si="46"/>
        <v>97</v>
      </c>
      <c r="N979" s="131" t="str">
        <f t="shared" si="47"/>
        <v>Eiji SENDO (97)</v>
      </c>
      <c r="O979" s="217" t="s">
        <v>7831</v>
      </c>
      <c r="Y979" s="130"/>
      <c r="Z979" s="130"/>
      <c r="AA979" s="130"/>
      <c r="AB979" s="130"/>
      <c r="AC979" s="142"/>
      <c r="AD979" s="130"/>
      <c r="AE979" s="130"/>
      <c r="AF979" s="130"/>
      <c r="AG979" s="130"/>
      <c r="AH979" s="130"/>
      <c r="AI979" s="130"/>
      <c r="AJ979" s="130"/>
      <c r="AK979" s="130"/>
      <c r="AL979" s="130"/>
      <c r="AM979" s="130"/>
      <c r="AN979" s="130"/>
      <c r="AO979" s="130"/>
      <c r="AP979" s="130"/>
      <c r="AQ979" s="130"/>
      <c r="AR979" s="130"/>
      <c r="AS979" s="130"/>
      <c r="AT979" s="130"/>
      <c r="AU979" s="130"/>
      <c r="AV979" s="130"/>
      <c r="AW979" s="130"/>
      <c r="AX979" s="130"/>
      <c r="AY979" s="130"/>
    </row>
    <row r="980" spans="1:51" x14ac:dyDescent="0.15">
      <c r="A980" s="131">
        <v>1010</v>
      </c>
      <c r="B980" s="129" t="s">
        <v>238</v>
      </c>
      <c r="C980" s="129" t="s">
        <v>1044</v>
      </c>
      <c r="D980" s="129" t="s">
        <v>557</v>
      </c>
      <c r="E980" s="129" t="s">
        <v>558</v>
      </c>
      <c r="F980" s="129" t="s">
        <v>512</v>
      </c>
      <c r="G980" s="131" t="s">
        <v>185</v>
      </c>
      <c r="H980" s="129" t="s">
        <v>11319</v>
      </c>
      <c r="I980" s="129" t="s">
        <v>4897</v>
      </c>
      <c r="J980" s="129" t="s">
        <v>4846</v>
      </c>
      <c r="K980" s="129" t="s">
        <v>5220</v>
      </c>
      <c r="L980" s="131" t="str">
        <f t="shared" si="45"/>
        <v>冨岡　凌平 (M2)</v>
      </c>
      <c r="M980" s="131" t="str">
        <f t="shared" si="46"/>
        <v>97</v>
      </c>
      <c r="N980" s="131" t="str">
        <f t="shared" si="47"/>
        <v>Ryohei TOMIOKA (97)</v>
      </c>
      <c r="O980" s="217" t="s">
        <v>7832</v>
      </c>
      <c r="Y980" s="130"/>
      <c r="Z980" s="130"/>
      <c r="AA980" s="130"/>
      <c r="AB980" s="130"/>
      <c r="AC980" s="142"/>
      <c r="AD980" s="130"/>
      <c r="AE980" s="130"/>
      <c r="AF980" s="130"/>
      <c r="AG980" s="130"/>
      <c r="AH980" s="130"/>
      <c r="AI980" s="130"/>
      <c r="AJ980" s="130"/>
      <c r="AK980" s="130"/>
      <c r="AL980" s="130"/>
      <c r="AM980" s="130"/>
      <c r="AN980" s="130"/>
      <c r="AO980" s="130"/>
      <c r="AP980" s="130"/>
      <c r="AQ980" s="130"/>
      <c r="AR980" s="130"/>
      <c r="AS980" s="130"/>
      <c r="AT980" s="130"/>
      <c r="AU980" s="130"/>
      <c r="AV980" s="130"/>
      <c r="AW980" s="130"/>
      <c r="AX980" s="130"/>
      <c r="AY980" s="130"/>
    </row>
    <row r="981" spans="1:51" x14ac:dyDescent="0.15">
      <c r="A981" s="131">
        <v>1011</v>
      </c>
      <c r="B981" s="129" t="s">
        <v>238</v>
      </c>
      <c r="C981" s="129" t="s">
        <v>1044</v>
      </c>
      <c r="D981" s="129" t="s">
        <v>2726</v>
      </c>
      <c r="E981" s="129" t="s">
        <v>2727</v>
      </c>
      <c r="F981" s="129" t="s">
        <v>14487</v>
      </c>
      <c r="G981" s="131" t="s">
        <v>176</v>
      </c>
      <c r="H981" s="129" t="s">
        <v>14458</v>
      </c>
      <c r="I981" s="129" t="s">
        <v>9453</v>
      </c>
      <c r="J981" s="129" t="s">
        <v>5072</v>
      </c>
      <c r="K981" s="129" t="s">
        <v>5220</v>
      </c>
      <c r="L981" s="131" t="str">
        <f t="shared" si="45"/>
        <v>河合　和司 (M1)</v>
      </c>
      <c r="M981" s="131" t="str">
        <f t="shared" si="46"/>
        <v>98</v>
      </c>
      <c r="N981" s="131" t="str">
        <f t="shared" si="47"/>
        <v>Kazushi KAWAI (98)</v>
      </c>
      <c r="O981" s="217" t="s">
        <v>7833</v>
      </c>
      <c r="Y981" s="130"/>
      <c r="Z981" s="130"/>
      <c r="AA981" s="130"/>
      <c r="AB981" s="130"/>
      <c r="AC981" s="142"/>
      <c r="AD981" s="130"/>
      <c r="AE981" s="130"/>
      <c r="AF981" s="130"/>
      <c r="AG981" s="130"/>
      <c r="AH981" s="130"/>
      <c r="AI981" s="130"/>
      <c r="AJ981" s="130"/>
      <c r="AK981" s="130"/>
      <c r="AL981" s="130"/>
      <c r="AM981" s="130"/>
      <c r="AN981" s="130"/>
      <c r="AO981" s="130"/>
      <c r="AP981" s="130"/>
      <c r="AQ981" s="130"/>
      <c r="AR981" s="130"/>
      <c r="AS981" s="130"/>
      <c r="AT981" s="130"/>
      <c r="AU981" s="130"/>
      <c r="AV981" s="130"/>
      <c r="AW981" s="130"/>
      <c r="AX981" s="130"/>
      <c r="AY981" s="130"/>
    </row>
    <row r="982" spans="1:51" x14ac:dyDescent="0.15">
      <c r="A982" s="131">
        <v>1012</v>
      </c>
      <c r="B982" s="129" t="s">
        <v>238</v>
      </c>
      <c r="C982" s="129" t="s">
        <v>1044</v>
      </c>
      <c r="D982" s="129" t="s">
        <v>846</v>
      </c>
      <c r="E982" s="129" t="s">
        <v>847</v>
      </c>
      <c r="F982" s="129" t="s">
        <v>14488</v>
      </c>
      <c r="G982" s="131" t="s">
        <v>176</v>
      </c>
      <c r="H982" s="129" t="s">
        <v>11319</v>
      </c>
      <c r="I982" s="129" t="s">
        <v>11720</v>
      </c>
      <c r="J982" s="129" t="s">
        <v>4906</v>
      </c>
      <c r="K982" s="129" t="s">
        <v>5220</v>
      </c>
      <c r="L982" s="131" t="str">
        <f t="shared" si="45"/>
        <v>川畑　雄哉 (M1)</v>
      </c>
      <c r="M982" s="131" t="str">
        <f t="shared" si="46"/>
        <v>98</v>
      </c>
      <c r="N982" s="131" t="str">
        <f t="shared" si="47"/>
        <v>Yuya KAWAHATA (98)</v>
      </c>
      <c r="O982" s="217" t="s">
        <v>7834</v>
      </c>
      <c r="Y982" s="130"/>
      <c r="Z982" s="130"/>
      <c r="AA982" s="130"/>
      <c r="AB982" s="130"/>
      <c r="AC982" s="142"/>
      <c r="AD982" s="130"/>
      <c r="AE982" s="130"/>
      <c r="AF982" s="130"/>
      <c r="AG982" s="130"/>
      <c r="AH982" s="130"/>
      <c r="AI982" s="130"/>
      <c r="AJ982" s="130"/>
      <c r="AK982" s="130"/>
      <c r="AL982" s="130"/>
      <c r="AM982" s="130"/>
      <c r="AN982" s="130"/>
      <c r="AO982" s="130"/>
      <c r="AP982" s="130"/>
      <c r="AQ982" s="130"/>
      <c r="AR982" s="130"/>
      <c r="AS982" s="130"/>
      <c r="AT982" s="130"/>
      <c r="AU982" s="130"/>
      <c r="AV982" s="130"/>
      <c r="AW982" s="130"/>
      <c r="AX982" s="130"/>
      <c r="AY982" s="130"/>
    </row>
    <row r="983" spans="1:51" x14ac:dyDescent="0.15">
      <c r="A983" s="131">
        <v>1013</v>
      </c>
      <c r="B983" s="129" t="s">
        <v>238</v>
      </c>
      <c r="C983" s="129" t="s">
        <v>1044</v>
      </c>
      <c r="D983" s="129" t="s">
        <v>2729</v>
      </c>
      <c r="E983" s="129" t="s">
        <v>2730</v>
      </c>
      <c r="F983" s="129" t="s">
        <v>2731</v>
      </c>
      <c r="G983" s="131" t="s">
        <v>146</v>
      </c>
      <c r="H983" s="129" t="s">
        <v>14447</v>
      </c>
      <c r="I983" s="129" t="s">
        <v>5194</v>
      </c>
      <c r="J983" s="129" t="s">
        <v>5070</v>
      </c>
      <c r="K983" s="129" t="s">
        <v>5220</v>
      </c>
      <c r="L983" s="131" t="str">
        <f t="shared" si="45"/>
        <v>安部　巴稀 (4)</v>
      </c>
      <c r="M983" s="131" t="str">
        <f t="shared" si="46"/>
        <v>00</v>
      </c>
      <c r="N983" s="131" t="str">
        <f t="shared" si="47"/>
        <v>Tomoki ABE (00)</v>
      </c>
      <c r="O983" s="217" t="s">
        <v>7835</v>
      </c>
      <c r="Y983" s="130"/>
      <c r="Z983" s="130"/>
      <c r="AA983" s="130"/>
      <c r="AB983" s="130"/>
      <c r="AC983" s="142"/>
      <c r="AD983" s="130"/>
      <c r="AE983" s="130"/>
      <c r="AF983" s="130"/>
      <c r="AG983" s="130"/>
      <c r="AH983" s="130"/>
      <c r="AI983" s="130"/>
      <c r="AJ983" s="130"/>
      <c r="AK983" s="130"/>
      <c r="AL983" s="130"/>
      <c r="AM983" s="130"/>
      <c r="AN983" s="130"/>
      <c r="AO983" s="130"/>
      <c r="AP983" s="130"/>
      <c r="AQ983" s="130"/>
      <c r="AR983" s="130"/>
      <c r="AS983" s="130"/>
      <c r="AT983" s="130"/>
      <c r="AU983" s="130"/>
      <c r="AV983" s="130"/>
      <c r="AW983" s="130"/>
      <c r="AX983" s="130"/>
      <c r="AY983" s="130"/>
    </row>
    <row r="984" spans="1:51" x14ac:dyDescent="0.15">
      <c r="A984" s="131">
        <v>1014</v>
      </c>
      <c r="B984" s="129" t="s">
        <v>238</v>
      </c>
      <c r="C984" s="129" t="s">
        <v>1044</v>
      </c>
      <c r="D984" s="129" t="s">
        <v>2732</v>
      </c>
      <c r="E984" s="129" t="s">
        <v>2733</v>
      </c>
      <c r="F984" s="129" t="s">
        <v>1811</v>
      </c>
      <c r="G984" s="131" t="s">
        <v>146</v>
      </c>
      <c r="H984" s="129" t="s">
        <v>14447</v>
      </c>
      <c r="I984" s="129" t="s">
        <v>5194</v>
      </c>
      <c r="J984" s="129" t="s">
        <v>4825</v>
      </c>
      <c r="K984" s="129" t="s">
        <v>5220</v>
      </c>
      <c r="L984" s="131" t="str">
        <f t="shared" si="45"/>
        <v>阿部　直樹 (4)</v>
      </c>
      <c r="M984" s="131" t="str">
        <f t="shared" si="46"/>
        <v>99</v>
      </c>
      <c r="N984" s="131" t="str">
        <f t="shared" si="47"/>
        <v>Naoki ABE (99)</v>
      </c>
      <c r="O984" s="217" t="s">
        <v>7836</v>
      </c>
      <c r="Y984" s="130"/>
      <c r="Z984" s="130"/>
      <c r="AA984" s="130"/>
      <c r="AB984" s="130"/>
      <c r="AC984" s="142"/>
      <c r="AD984" s="130"/>
      <c r="AE984" s="130"/>
      <c r="AF984" s="130"/>
      <c r="AG984" s="130"/>
      <c r="AH984" s="130"/>
      <c r="AI984" s="130"/>
      <c r="AJ984" s="130"/>
      <c r="AK984" s="130"/>
      <c r="AL984" s="130"/>
      <c r="AM984" s="130"/>
      <c r="AN984" s="130"/>
      <c r="AO984" s="130"/>
      <c r="AP984" s="130"/>
      <c r="AQ984" s="130"/>
      <c r="AR984" s="130"/>
      <c r="AS984" s="130"/>
      <c r="AT984" s="130"/>
      <c r="AU984" s="130"/>
      <c r="AV984" s="130"/>
      <c r="AW984" s="130"/>
      <c r="AX984" s="130"/>
      <c r="AY984" s="130"/>
    </row>
    <row r="985" spans="1:51" x14ac:dyDescent="0.15">
      <c r="A985" s="131">
        <v>1015</v>
      </c>
      <c r="B985" s="129" t="s">
        <v>238</v>
      </c>
      <c r="C985" s="129" t="s">
        <v>1044</v>
      </c>
      <c r="D985" s="129" t="s">
        <v>2734</v>
      </c>
      <c r="E985" s="129" t="s">
        <v>2735</v>
      </c>
      <c r="F985" s="129" t="s">
        <v>2133</v>
      </c>
      <c r="G985" s="131" t="s">
        <v>146</v>
      </c>
      <c r="H985" s="129" t="s">
        <v>11318</v>
      </c>
      <c r="I985" s="129" t="s">
        <v>11721</v>
      </c>
      <c r="J985" s="129" t="s">
        <v>4879</v>
      </c>
      <c r="K985" s="129" t="s">
        <v>5220</v>
      </c>
      <c r="L985" s="131" t="str">
        <f t="shared" si="45"/>
        <v>寺崎　一輝 (4)</v>
      </c>
      <c r="M985" s="131" t="str">
        <f t="shared" si="46"/>
        <v>99</v>
      </c>
      <c r="N985" s="131" t="str">
        <f t="shared" si="47"/>
        <v>Kazuki TERASAKI (99)</v>
      </c>
      <c r="O985" s="217" t="s">
        <v>7837</v>
      </c>
      <c r="Y985" s="130"/>
      <c r="Z985" s="130"/>
      <c r="AA985" s="130"/>
      <c r="AB985" s="130"/>
      <c r="AC985" s="142"/>
      <c r="AD985" s="130"/>
      <c r="AE985" s="130"/>
      <c r="AF985" s="130"/>
      <c r="AG985" s="130"/>
      <c r="AH985" s="130"/>
      <c r="AI985" s="130"/>
      <c r="AJ985" s="130"/>
      <c r="AK985" s="130"/>
      <c r="AL985" s="130"/>
      <c r="AM985" s="130"/>
      <c r="AN985" s="130"/>
      <c r="AO985" s="130"/>
      <c r="AP985" s="130"/>
      <c r="AQ985" s="130"/>
      <c r="AR985" s="130"/>
      <c r="AS985" s="130"/>
      <c r="AT985" s="130"/>
      <c r="AU985" s="130"/>
      <c r="AV985" s="130"/>
      <c r="AW985" s="130"/>
      <c r="AX985" s="130"/>
      <c r="AY985" s="130"/>
    </row>
    <row r="986" spans="1:51" x14ac:dyDescent="0.15">
      <c r="A986" s="131">
        <v>1016</v>
      </c>
      <c r="B986" s="129" t="s">
        <v>238</v>
      </c>
      <c r="C986" s="129" t="s">
        <v>1044</v>
      </c>
      <c r="D986" s="129" t="s">
        <v>2736</v>
      </c>
      <c r="E986" s="129" t="s">
        <v>2737</v>
      </c>
      <c r="F986" s="129" t="s">
        <v>2738</v>
      </c>
      <c r="G986" s="131" t="s">
        <v>146</v>
      </c>
      <c r="H986" s="129" t="s">
        <v>11319</v>
      </c>
      <c r="I986" s="129" t="s">
        <v>5067</v>
      </c>
      <c r="J986" s="129" t="s">
        <v>12452</v>
      </c>
      <c r="K986" s="129" t="s">
        <v>5220</v>
      </c>
      <c r="L986" s="131" t="str">
        <f t="shared" si="45"/>
        <v>林　悠仁 (4)</v>
      </c>
      <c r="M986" s="131" t="str">
        <f t="shared" si="46"/>
        <v>99</v>
      </c>
      <c r="N986" s="131" t="str">
        <f t="shared" si="47"/>
        <v>Yujin HAYASHI (99)</v>
      </c>
      <c r="O986" s="217" t="s">
        <v>7838</v>
      </c>
      <c r="Y986" s="130"/>
      <c r="Z986" s="130"/>
      <c r="AA986" s="130"/>
      <c r="AB986" s="130"/>
      <c r="AC986" s="142"/>
      <c r="AD986" s="130"/>
      <c r="AE986" s="130"/>
      <c r="AF986" s="130"/>
      <c r="AG986" s="130"/>
      <c r="AH986" s="130"/>
      <c r="AI986" s="130"/>
      <c r="AJ986" s="130"/>
      <c r="AK986" s="130"/>
      <c r="AL986" s="130"/>
      <c r="AM986" s="130"/>
      <c r="AN986" s="130"/>
      <c r="AO986" s="130"/>
      <c r="AP986" s="130"/>
      <c r="AQ986" s="130"/>
      <c r="AR986" s="130"/>
      <c r="AS986" s="130"/>
      <c r="AT986" s="130"/>
      <c r="AU986" s="130"/>
      <c r="AV986" s="130"/>
      <c r="AW986" s="130"/>
      <c r="AX986" s="130"/>
      <c r="AY986" s="130"/>
    </row>
    <row r="987" spans="1:51" x14ac:dyDescent="0.15">
      <c r="A987" s="131">
        <v>1017</v>
      </c>
      <c r="B987" s="129" t="s">
        <v>238</v>
      </c>
      <c r="C987" s="129" t="s">
        <v>1044</v>
      </c>
      <c r="D987" s="129" t="s">
        <v>1336</v>
      </c>
      <c r="E987" s="129" t="s">
        <v>1337</v>
      </c>
      <c r="F987" s="129" t="s">
        <v>1117</v>
      </c>
      <c r="G987" s="131" t="s">
        <v>146</v>
      </c>
      <c r="H987" s="129" t="s">
        <v>14466</v>
      </c>
      <c r="I987" s="129" t="s">
        <v>11375</v>
      </c>
      <c r="J987" s="129" t="s">
        <v>4825</v>
      </c>
      <c r="K987" s="129" t="s">
        <v>5220</v>
      </c>
      <c r="L987" s="131" t="str">
        <f t="shared" si="45"/>
        <v>東　直輝 (4)</v>
      </c>
      <c r="M987" s="131" t="str">
        <f t="shared" si="46"/>
        <v>99</v>
      </c>
      <c r="N987" s="131" t="str">
        <f t="shared" si="47"/>
        <v>Naoki HIGASHI (99)</v>
      </c>
      <c r="O987" s="217" t="s">
        <v>7839</v>
      </c>
      <c r="Y987" s="130"/>
      <c r="Z987" s="130"/>
      <c r="AA987" s="130"/>
      <c r="AB987" s="130"/>
      <c r="AC987" s="142"/>
      <c r="AD987" s="244"/>
      <c r="AE987" s="130"/>
      <c r="AF987" s="130"/>
      <c r="AG987" s="130"/>
      <c r="AH987" s="130"/>
      <c r="AI987" s="130"/>
      <c r="AJ987" s="130"/>
      <c r="AK987" s="130"/>
      <c r="AL987" s="130"/>
      <c r="AM987" s="130"/>
      <c r="AN987" s="130"/>
      <c r="AO987" s="130"/>
      <c r="AP987" s="130"/>
      <c r="AQ987" s="130"/>
      <c r="AR987" s="130"/>
      <c r="AS987" s="130"/>
      <c r="AT987" s="130"/>
      <c r="AU987" s="130"/>
      <c r="AV987" s="130"/>
      <c r="AW987" s="130"/>
      <c r="AX987" s="130"/>
      <c r="AY987" s="130"/>
    </row>
    <row r="988" spans="1:51" x14ac:dyDescent="0.15">
      <c r="A988" s="131">
        <v>1018</v>
      </c>
      <c r="B988" s="129" t="s">
        <v>238</v>
      </c>
      <c r="C988" s="129" t="s">
        <v>1044</v>
      </c>
      <c r="D988" s="129" t="s">
        <v>2320</v>
      </c>
      <c r="E988" s="129" t="s">
        <v>2321</v>
      </c>
      <c r="F988" s="129" t="s">
        <v>2645</v>
      </c>
      <c r="G988" s="131" t="s">
        <v>146</v>
      </c>
      <c r="H988" s="129" t="s">
        <v>14447</v>
      </c>
      <c r="I988" s="129" t="s">
        <v>5110</v>
      </c>
      <c r="J988" s="129" t="s">
        <v>4814</v>
      </c>
      <c r="K988" s="129" t="s">
        <v>5220</v>
      </c>
      <c r="L988" s="131" t="str">
        <f t="shared" si="45"/>
        <v>森　祐介 (4)</v>
      </c>
      <c r="M988" s="131" t="str">
        <f t="shared" si="46"/>
        <v>00</v>
      </c>
      <c r="N988" s="131" t="str">
        <f t="shared" si="47"/>
        <v>Yusuke MORI (00)</v>
      </c>
      <c r="O988" s="217" t="s">
        <v>7840</v>
      </c>
      <c r="Y988" s="130"/>
      <c r="Z988" s="130"/>
      <c r="AA988" s="130"/>
      <c r="AB988" s="130"/>
      <c r="AC988" s="142"/>
      <c r="AD988" s="244"/>
      <c r="AE988" s="130"/>
      <c r="AF988" s="130"/>
      <c r="AG988" s="130"/>
      <c r="AH988" s="130"/>
      <c r="AI988" s="130"/>
      <c r="AJ988" s="130"/>
      <c r="AK988" s="130"/>
      <c r="AL988" s="130"/>
      <c r="AM988" s="130"/>
      <c r="AN988" s="130"/>
      <c r="AO988" s="130"/>
      <c r="AP988" s="130"/>
      <c r="AQ988" s="130"/>
      <c r="AR988" s="130"/>
      <c r="AS988" s="130"/>
      <c r="AT988" s="130"/>
      <c r="AU988" s="130"/>
      <c r="AV988" s="130"/>
      <c r="AW988" s="130"/>
      <c r="AX988" s="130"/>
      <c r="AY988" s="130"/>
    </row>
    <row r="989" spans="1:51" x14ac:dyDescent="0.15">
      <c r="A989" s="131">
        <v>1019</v>
      </c>
      <c r="B989" s="129" t="s">
        <v>238</v>
      </c>
      <c r="C989" s="129" t="s">
        <v>1044</v>
      </c>
      <c r="D989" s="129" t="s">
        <v>2739</v>
      </c>
      <c r="E989" s="129" t="s">
        <v>2740</v>
      </c>
      <c r="F989" s="129" t="s">
        <v>14489</v>
      </c>
      <c r="G989" s="131" t="s">
        <v>146</v>
      </c>
      <c r="H989" s="129" t="s">
        <v>11319</v>
      </c>
      <c r="I989" s="129" t="s">
        <v>5195</v>
      </c>
      <c r="J989" s="129" t="s">
        <v>12291</v>
      </c>
      <c r="K989" s="129" t="s">
        <v>5220</v>
      </c>
      <c r="L989" s="131" t="str">
        <f t="shared" si="45"/>
        <v>山中　大輝 (4)</v>
      </c>
      <c r="M989" s="131" t="str">
        <f t="shared" si="46"/>
        <v>98</v>
      </c>
      <c r="N989" s="131" t="str">
        <f t="shared" si="47"/>
        <v>Daiki YAMANAKA (98)</v>
      </c>
      <c r="O989" s="217" t="s">
        <v>7841</v>
      </c>
      <c r="Y989" s="130"/>
      <c r="Z989" s="130"/>
      <c r="AA989" s="130"/>
      <c r="AB989" s="130"/>
      <c r="AC989" s="142"/>
      <c r="AD989" s="130"/>
      <c r="AE989" s="130"/>
      <c r="AF989" s="130"/>
      <c r="AG989" s="130"/>
      <c r="AH989" s="130"/>
      <c r="AI989" s="130"/>
      <c r="AJ989" s="130"/>
      <c r="AK989" s="130"/>
      <c r="AL989" s="130"/>
      <c r="AM989" s="130"/>
      <c r="AN989" s="130"/>
      <c r="AO989" s="130"/>
      <c r="AP989" s="130"/>
      <c r="AQ989" s="130"/>
      <c r="AR989" s="130"/>
      <c r="AS989" s="130"/>
      <c r="AT989" s="130"/>
      <c r="AU989" s="130"/>
      <c r="AV989" s="130"/>
      <c r="AW989" s="130"/>
      <c r="AX989" s="130"/>
      <c r="AY989" s="130"/>
    </row>
    <row r="990" spans="1:51" x14ac:dyDescent="0.15">
      <c r="A990" s="131">
        <v>1020</v>
      </c>
      <c r="B990" s="129" t="s">
        <v>238</v>
      </c>
      <c r="C990" s="129" t="s">
        <v>1044</v>
      </c>
      <c r="D990" s="129" t="s">
        <v>2741</v>
      </c>
      <c r="E990" s="129" t="s">
        <v>2742</v>
      </c>
      <c r="F990" s="129" t="s">
        <v>1498</v>
      </c>
      <c r="G990" s="131" t="s">
        <v>146</v>
      </c>
      <c r="H990" s="129" t="s">
        <v>14458</v>
      </c>
      <c r="I990" s="129" t="s">
        <v>11722</v>
      </c>
      <c r="J990" s="129" t="s">
        <v>5007</v>
      </c>
      <c r="K990" s="129" t="s">
        <v>5220</v>
      </c>
      <c r="L990" s="131" t="str">
        <f t="shared" si="45"/>
        <v>米田　拓海 (4)</v>
      </c>
      <c r="M990" s="131" t="str">
        <f t="shared" si="46"/>
        <v>99</v>
      </c>
      <c r="N990" s="131" t="str">
        <f t="shared" si="47"/>
        <v>Takumi YONEDA (99)</v>
      </c>
      <c r="O990" s="217" t="s">
        <v>7842</v>
      </c>
      <c r="Y990" s="130"/>
      <c r="Z990" s="130"/>
      <c r="AA990" s="130"/>
      <c r="AB990" s="130"/>
      <c r="AC990" s="142"/>
      <c r="AD990" s="130"/>
      <c r="AE990" s="130"/>
      <c r="AF990" s="130"/>
      <c r="AG990" s="130"/>
      <c r="AH990" s="130"/>
      <c r="AI990" s="130"/>
      <c r="AJ990" s="130"/>
      <c r="AK990" s="130"/>
      <c r="AL990" s="130"/>
      <c r="AM990" s="130"/>
      <c r="AN990" s="130"/>
      <c r="AO990" s="130"/>
      <c r="AP990" s="130"/>
      <c r="AQ990" s="130"/>
      <c r="AR990" s="130"/>
      <c r="AS990" s="130"/>
      <c r="AT990" s="130"/>
      <c r="AU990" s="130"/>
      <c r="AV990" s="130"/>
      <c r="AW990" s="130"/>
      <c r="AX990" s="130"/>
      <c r="AY990" s="130"/>
    </row>
    <row r="991" spans="1:51" x14ac:dyDescent="0.15">
      <c r="A991" s="131">
        <v>1021</v>
      </c>
      <c r="B991" s="129" t="s">
        <v>238</v>
      </c>
      <c r="C991" s="129" t="s">
        <v>1044</v>
      </c>
      <c r="D991" s="129" t="s">
        <v>2754</v>
      </c>
      <c r="E991" s="129" t="s">
        <v>2755</v>
      </c>
      <c r="F991" s="129" t="s">
        <v>1535</v>
      </c>
      <c r="G991" s="131" t="s">
        <v>164</v>
      </c>
      <c r="H991" s="129" t="s">
        <v>14447</v>
      </c>
      <c r="I991" s="129" t="s">
        <v>4849</v>
      </c>
      <c r="J991" s="129" t="s">
        <v>5031</v>
      </c>
      <c r="K991" s="129" t="s">
        <v>5220</v>
      </c>
      <c r="L991" s="131" t="str">
        <f t="shared" si="45"/>
        <v>木村　竜晟 (3)</v>
      </c>
      <c r="M991" s="131" t="str">
        <f t="shared" si="46"/>
        <v>00</v>
      </c>
      <c r="N991" s="131" t="str">
        <f t="shared" si="47"/>
        <v>Ryusei KIMURA (00)</v>
      </c>
      <c r="O991" s="217" t="s">
        <v>7843</v>
      </c>
      <c r="Y991" s="130"/>
      <c r="Z991" s="130"/>
      <c r="AA991" s="130"/>
      <c r="AB991" s="130"/>
      <c r="AC991" s="142"/>
      <c r="AD991" s="130"/>
      <c r="AE991" s="130"/>
      <c r="AF991" s="130"/>
      <c r="AG991" s="130"/>
      <c r="AH991" s="130"/>
      <c r="AI991" s="130"/>
      <c r="AJ991" s="130"/>
      <c r="AK991" s="130"/>
      <c r="AL991" s="130"/>
      <c r="AM991" s="130"/>
      <c r="AN991" s="130"/>
      <c r="AO991" s="130"/>
      <c r="AP991" s="130"/>
      <c r="AQ991" s="130"/>
      <c r="AR991" s="130"/>
      <c r="AS991" s="130"/>
      <c r="AT991" s="130"/>
      <c r="AU991" s="130"/>
      <c r="AV991" s="130"/>
      <c r="AW991" s="130"/>
      <c r="AX991" s="130"/>
      <c r="AY991" s="130"/>
    </row>
    <row r="992" spans="1:51" x14ac:dyDescent="0.15">
      <c r="A992" s="131">
        <v>1022</v>
      </c>
      <c r="B992" s="129" t="s">
        <v>238</v>
      </c>
      <c r="C992" s="129" t="s">
        <v>1044</v>
      </c>
      <c r="D992" s="129" t="s">
        <v>2743</v>
      </c>
      <c r="E992" s="129" t="s">
        <v>2744</v>
      </c>
      <c r="F992" s="129" t="s">
        <v>14490</v>
      </c>
      <c r="G992" s="131" t="s">
        <v>164</v>
      </c>
      <c r="H992" s="129" t="s">
        <v>11319</v>
      </c>
      <c r="I992" s="129" t="s">
        <v>11723</v>
      </c>
      <c r="J992" s="129" t="s">
        <v>12453</v>
      </c>
      <c r="K992" s="129" t="s">
        <v>12670</v>
      </c>
      <c r="L992" s="131" t="str">
        <f t="shared" si="45"/>
        <v>胡　暁越 (3)</v>
      </c>
      <c r="M992" s="131" t="str">
        <f t="shared" si="46"/>
        <v>96</v>
      </c>
      <c r="N992" s="131" t="str">
        <f t="shared" si="47"/>
        <v>Xiaoyue HU (96)</v>
      </c>
      <c r="O992" s="217" t="s">
        <v>7844</v>
      </c>
      <c r="Y992" s="130"/>
      <c r="Z992" s="130"/>
      <c r="AA992" s="130"/>
      <c r="AB992" s="130"/>
      <c r="AC992" s="142"/>
      <c r="AD992" s="130"/>
      <c r="AE992" s="130"/>
      <c r="AF992" s="130"/>
      <c r="AG992" s="130"/>
      <c r="AH992" s="130"/>
      <c r="AI992" s="130"/>
      <c r="AJ992" s="130"/>
      <c r="AK992" s="130"/>
      <c r="AL992" s="130"/>
      <c r="AM992" s="130"/>
      <c r="AN992" s="130"/>
      <c r="AO992" s="130"/>
      <c r="AP992" s="130"/>
      <c r="AQ992" s="130"/>
      <c r="AR992" s="130"/>
      <c r="AS992" s="130"/>
      <c r="AT992" s="130"/>
      <c r="AU992" s="130"/>
      <c r="AV992" s="130"/>
      <c r="AW992" s="130"/>
      <c r="AX992" s="130"/>
      <c r="AY992" s="130"/>
    </row>
    <row r="993" spans="1:51" x14ac:dyDescent="0.15">
      <c r="A993" s="131">
        <v>1023</v>
      </c>
      <c r="B993" s="129" t="s">
        <v>238</v>
      </c>
      <c r="C993" s="129" t="s">
        <v>1044</v>
      </c>
      <c r="D993" s="129" t="s">
        <v>2759</v>
      </c>
      <c r="E993" s="129" t="s">
        <v>2760</v>
      </c>
      <c r="F993" s="129" t="s">
        <v>1560</v>
      </c>
      <c r="G993" s="131" t="s">
        <v>164</v>
      </c>
      <c r="H993" s="129" t="s">
        <v>11319</v>
      </c>
      <c r="I993" s="129" t="s">
        <v>11724</v>
      </c>
      <c r="J993" s="129" t="s">
        <v>5102</v>
      </c>
      <c r="K993" s="129" t="s">
        <v>5220</v>
      </c>
      <c r="L993" s="131" t="str">
        <f t="shared" si="45"/>
        <v>小杉　和哉 (3)</v>
      </c>
      <c r="M993" s="131" t="str">
        <f t="shared" si="46"/>
        <v>00</v>
      </c>
      <c r="N993" s="131" t="str">
        <f t="shared" si="47"/>
        <v>Kazuya KOSUGI (00)</v>
      </c>
      <c r="O993" s="217" t="s">
        <v>7845</v>
      </c>
      <c r="Y993" s="130"/>
      <c r="Z993" s="130"/>
      <c r="AA993" s="130"/>
      <c r="AB993" s="130"/>
      <c r="AC993" s="142"/>
      <c r="AD993" s="130"/>
      <c r="AE993" s="130"/>
      <c r="AF993" s="130"/>
      <c r="AG993" s="130"/>
      <c r="AH993" s="130"/>
      <c r="AI993" s="130"/>
      <c r="AJ993" s="130"/>
      <c r="AK993" s="130"/>
      <c r="AL993" s="130"/>
      <c r="AM993" s="130"/>
      <c r="AN993" s="130"/>
      <c r="AO993" s="130"/>
      <c r="AP993" s="130"/>
      <c r="AQ993" s="130"/>
      <c r="AR993" s="130"/>
      <c r="AS993" s="130"/>
      <c r="AT993" s="130"/>
      <c r="AU993" s="130"/>
      <c r="AV993" s="130"/>
      <c r="AW993" s="130"/>
      <c r="AX993" s="130"/>
      <c r="AY993" s="130"/>
    </row>
    <row r="994" spans="1:51" x14ac:dyDescent="0.15">
      <c r="A994" s="131">
        <v>1024</v>
      </c>
      <c r="B994" s="129" t="s">
        <v>238</v>
      </c>
      <c r="C994" s="129" t="s">
        <v>1044</v>
      </c>
      <c r="D994" s="129" t="s">
        <v>2761</v>
      </c>
      <c r="E994" s="129" t="s">
        <v>2762</v>
      </c>
      <c r="F994" s="129" t="s">
        <v>1164</v>
      </c>
      <c r="G994" s="131" t="s">
        <v>164</v>
      </c>
      <c r="H994" s="129" t="s">
        <v>11319</v>
      </c>
      <c r="I994" s="129" t="s">
        <v>11725</v>
      </c>
      <c r="J994" s="129" t="s">
        <v>4802</v>
      </c>
      <c r="K994" s="129" t="s">
        <v>5220</v>
      </c>
      <c r="L994" s="131" t="str">
        <f t="shared" si="45"/>
        <v>西原　明希 (3)</v>
      </c>
      <c r="M994" s="131" t="str">
        <f t="shared" si="46"/>
        <v>99</v>
      </c>
      <c r="N994" s="131" t="str">
        <f t="shared" si="47"/>
        <v>Haruki SAIHARA (99)</v>
      </c>
      <c r="O994" s="217" t="s">
        <v>7846</v>
      </c>
      <c r="Y994" s="130"/>
      <c r="Z994" s="130"/>
      <c r="AA994" s="130"/>
      <c r="AB994" s="130"/>
      <c r="AC994" s="142"/>
      <c r="AD994" s="130"/>
      <c r="AE994" s="130"/>
      <c r="AF994" s="130"/>
      <c r="AG994" s="130"/>
      <c r="AH994" s="130"/>
      <c r="AI994" s="130"/>
      <c r="AJ994" s="130"/>
      <c r="AK994" s="130"/>
      <c r="AL994" s="130"/>
      <c r="AM994" s="130"/>
      <c r="AN994" s="130"/>
      <c r="AO994" s="130"/>
      <c r="AP994" s="130"/>
      <c r="AQ994" s="130"/>
      <c r="AR994" s="130"/>
      <c r="AS994" s="130"/>
      <c r="AT994" s="130"/>
      <c r="AU994" s="130"/>
      <c r="AV994" s="130"/>
      <c r="AW994" s="130"/>
      <c r="AX994" s="130"/>
      <c r="AY994" s="130"/>
    </row>
    <row r="995" spans="1:51" x14ac:dyDescent="0.15">
      <c r="A995" s="131">
        <v>1025</v>
      </c>
      <c r="B995" s="129" t="s">
        <v>238</v>
      </c>
      <c r="C995" s="129" t="s">
        <v>1044</v>
      </c>
      <c r="D995" s="129" t="s">
        <v>2752</v>
      </c>
      <c r="E995" s="129" t="s">
        <v>2753</v>
      </c>
      <c r="F995" s="129" t="s">
        <v>5576</v>
      </c>
      <c r="G995" s="131" t="s">
        <v>164</v>
      </c>
      <c r="H995" s="129" t="s">
        <v>11319</v>
      </c>
      <c r="I995" s="129" t="s">
        <v>11726</v>
      </c>
      <c r="J995" s="129" t="s">
        <v>12332</v>
      </c>
      <c r="K995" s="129" t="s">
        <v>5220</v>
      </c>
      <c r="L995" s="131" t="str">
        <f t="shared" si="45"/>
        <v>塩畑　武流 (3)</v>
      </c>
      <c r="M995" s="131" t="str">
        <f t="shared" si="46"/>
        <v>01</v>
      </c>
      <c r="N995" s="131" t="str">
        <f t="shared" si="47"/>
        <v>Takeru SHIOHATA (01)</v>
      </c>
      <c r="O995" s="217" t="s">
        <v>7847</v>
      </c>
      <c r="Y995" s="130"/>
      <c r="Z995" s="130"/>
      <c r="AA995" s="130"/>
      <c r="AB995" s="130"/>
      <c r="AC995" s="142"/>
      <c r="AD995" s="130"/>
      <c r="AE995" s="130"/>
      <c r="AF995" s="130"/>
      <c r="AG995" s="130"/>
      <c r="AH995" s="130"/>
      <c r="AI995" s="130"/>
      <c r="AJ995" s="130"/>
      <c r="AK995" s="130"/>
      <c r="AL995" s="130"/>
      <c r="AM995" s="130"/>
      <c r="AN995" s="130"/>
      <c r="AO995" s="130"/>
      <c r="AP995" s="130"/>
      <c r="AQ995" s="130"/>
      <c r="AR995" s="130"/>
      <c r="AS995" s="130"/>
      <c r="AT995" s="130"/>
      <c r="AU995" s="130"/>
      <c r="AV995" s="130"/>
      <c r="AW995" s="130"/>
      <c r="AX995" s="130"/>
      <c r="AY995" s="130"/>
    </row>
    <row r="996" spans="1:51" x14ac:dyDescent="0.15">
      <c r="A996" s="131">
        <v>1026</v>
      </c>
      <c r="B996" s="129" t="s">
        <v>238</v>
      </c>
      <c r="C996" s="129" t="s">
        <v>1044</v>
      </c>
      <c r="D996" s="129" t="s">
        <v>2745</v>
      </c>
      <c r="E996" s="129" t="s">
        <v>2746</v>
      </c>
      <c r="F996" s="129" t="s">
        <v>1679</v>
      </c>
      <c r="G996" s="131" t="s">
        <v>164</v>
      </c>
      <c r="H996" s="129" t="s">
        <v>14458</v>
      </c>
      <c r="I996" s="129" t="s">
        <v>11727</v>
      </c>
      <c r="J996" s="129" t="s">
        <v>5124</v>
      </c>
      <c r="K996" s="129" t="s">
        <v>5220</v>
      </c>
      <c r="L996" s="131" t="str">
        <f t="shared" si="45"/>
        <v>寺本　樹 (3)</v>
      </c>
      <c r="M996" s="131" t="str">
        <f t="shared" si="46"/>
        <v>00</v>
      </c>
      <c r="N996" s="131" t="str">
        <f t="shared" si="47"/>
        <v>Tatsuki TERAMOTO (00)</v>
      </c>
      <c r="O996" s="217" t="s">
        <v>7848</v>
      </c>
      <c r="Y996" s="130"/>
      <c r="Z996" s="130"/>
      <c r="AA996" s="130"/>
      <c r="AB996" s="130"/>
      <c r="AC996" s="142"/>
      <c r="AD996" s="130"/>
      <c r="AE996" s="130"/>
      <c r="AF996" s="130"/>
      <c r="AG996" s="130"/>
      <c r="AH996" s="130"/>
      <c r="AI996" s="130"/>
      <c r="AJ996" s="130"/>
      <c r="AK996" s="130"/>
      <c r="AL996" s="130"/>
      <c r="AM996" s="130"/>
      <c r="AN996" s="130"/>
      <c r="AO996" s="130"/>
      <c r="AP996" s="130"/>
      <c r="AQ996" s="130"/>
      <c r="AR996" s="130"/>
      <c r="AS996" s="130"/>
      <c r="AT996" s="130"/>
      <c r="AU996" s="130"/>
      <c r="AV996" s="130"/>
      <c r="AW996" s="130"/>
      <c r="AX996" s="130"/>
      <c r="AY996" s="130"/>
    </row>
    <row r="997" spans="1:51" x14ac:dyDescent="0.15">
      <c r="A997" s="131">
        <v>1027</v>
      </c>
      <c r="B997" s="129" t="s">
        <v>238</v>
      </c>
      <c r="C997" s="129" t="s">
        <v>1044</v>
      </c>
      <c r="D997" s="129" t="s">
        <v>2749</v>
      </c>
      <c r="E997" s="129" t="s">
        <v>2750</v>
      </c>
      <c r="F997" s="129" t="s">
        <v>2751</v>
      </c>
      <c r="G997" s="131" t="s">
        <v>164</v>
      </c>
      <c r="H997" s="129" t="s">
        <v>14458</v>
      </c>
      <c r="I997" s="129" t="s">
        <v>4878</v>
      </c>
      <c r="J997" s="129" t="s">
        <v>12454</v>
      </c>
      <c r="K997" s="129" t="s">
        <v>5220</v>
      </c>
      <c r="L997" s="131" t="str">
        <f t="shared" si="45"/>
        <v>長野　哲也 (3)</v>
      </c>
      <c r="M997" s="131" t="str">
        <f t="shared" si="46"/>
        <v>00</v>
      </c>
      <c r="N997" s="131" t="str">
        <f t="shared" si="47"/>
        <v>Tetsuya NAGANO (00)</v>
      </c>
      <c r="O997" s="217" t="s">
        <v>7849</v>
      </c>
      <c r="Y997" s="130"/>
      <c r="Z997" s="130"/>
      <c r="AA997" s="130"/>
      <c r="AB997" s="130"/>
      <c r="AC997" s="142"/>
      <c r="AD997" s="130"/>
      <c r="AE997" s="130"/>
      <c r="AF997" s="130"/>
      <c r="AG997" s="130"/>
      <c r="AH997" s="130"/>
      <c r="AI997" s="130"/>
      <c r="AJ997" s="130"/>
      <c r="AK997" s="130"/>
      <c r="AL997" s="130"/>
      <c r="AM997" s="130"/>
      <c r="AN997" s="130"/>
      <c r="AO997" s="130"/>
      <c r="AP997" s="130"/>
      <c r="AQ997" s="130"/>
      <c r="AR997" s="130"/>
      <c r="AS997" s="130"/>
      <c r="AT997" s="130"/>
      <c r="AU997" s="130"/>
      <c r="AV997" s="130"/>
      <c r="AW997" s="130"/>
      <c r="AX997" s="130"/>
      <c r="AY997" s="130"/>
    </row>
    <row r="998" spans="1:51" x14ac:dyDescent="0.15">
      <c r="A998" s="131">
        <v>1028</v>
      </c>
      <c r="B998" s="129" t="s">
        <v>238</v>
      </c>
      <c r="C998" s="129" t="s">
        <v>1044</v>
      </c>
      <c r="D998" s="129" t="s">
        <v>2756</v>
      </c>
      <c r="E998" s="129" t="s">
        <v>2757</v>
      </c>
      <c r="F998" s="129" t="s">
        <v>1560</v>
      </c>
      <c r="G998" s="131" t="s">
        <v>164</v>
      </c>
      <c r="H998" s="129" t="s">
        <v>14447</v>
      </c>
      <c r="I998" s="129" t="s">
        <v>11728</v>
      </c>
      <c r="J998" s="129" t="s">
        <v>5072</v>
      </c>
      <c r="K998" s="129" t="s">
        <v>5220</v>
      </c>
      <c r="L998" s="131" t="str">
        <f t="shared" si="45"/>
        <v>堀田　和志 (3)</v>
      </c>
      <c r="M998" s="131" t="str">
        <f t="shared" si="46"/>
        <v>00</v>
      </c>
      <c r="N998" s="131" t="str">
        <f t="shared" si="47"/>
        <v>Kazushi HORITA (00)</v>
      </c>
      <c r="O998" s="217" t="s">
        <v>7850</v>
      </c>
      <c r="Y998" s="130"/>
      <c r="Z998" s="130"/>
      <c r="AA998" s="130"/>
      <c r="AB998" s="130"/>
      <c r="AC998" s="142"/>
      <c r="AD998" s="130"/>
      <c r="AE998" s="130"/>
      <c r="AF998" s="130"/>
      <c r="AG998" s="130"/>
      <c r="AH998" s="130"/>
      <c r="AI998" s="130"/>
      <c r="AJ998" s="130"/>
      <c r="AK998" s="130"/>
      <c r="AL998" s="130"/>
      <c r="AM998" s="130"/>
      <c r="AN998" s="130"/>
      <c r="AO998" s="130"/>
      <c r="AP998" s="130"/>
      <c r="AQ998" s="130"/>
      <c r="AR998" s="130"/>
      <c r="AS998" s="130"/>
      <c r="AT998" s="130"/>
      <c r="AU998" s="130"/>
      <c r="AV998" s="130"/>
      <c r="AW998" s="130"/>
      <c r="AX998" s="130"/>
      <c r="AY998" s="130"/>
    </row>
    <row r="999" spans="1:51" x14ac:dyDescent="0.15">
      <c r="A999" s="131">
        <v>1029</v>
      </c>
      <c r="B999" s="129" t="s">
        <v>238</v>
      </c>
      <c r="C999" s="129" t="s">
        <v>1044</v>
      </c>
      <c r="D999" s="129" t="s">
        <v>2747</v>
      </c>
      <c r="E999" s="129" t="s">
        <v>2748</v>
      </c>
      <c r="F999" s="129" t="s">
        <v>1241</v>
      </c>
      <c r="G999" s="131" t="s">
        <v>164</v>
      </c>
      <c r="H999" s="129" t="s">
        <v>11319</v>
      </c>
      <c r="I999" s="129" t="s">
        <v>11729</v>
      </c>
      <c r="J999" s="129" t="s">
        <v>5157</v>
      </c>
      <c r="K999" s="129" t="s">
        <v>5220</v>
      </c>
      <c r="L999" s="131" t="str">
        <f t="shared" si="45"/>
        <v>安井　颯汰 (3)</v>
      </c>
      <c r="M999" s="131" t="str">
        <f t="shared" si="46"/>
        <v>01</v>
      </c>
      <c r="N999" s="131" t="str">
        <f t="shared" si="47"/>
        <v>Sota YASUI (01)</v>
      </c>
      <c r="O999" s="217" t="s">
        <v>7851</v>
      </c>
      <c r="Y999" s="130"/>
      <c r="Z999" s="130"/>
      <c r="AA999" s="130"/>
      <c r="AB999" s="130"/>
      <c r="AC999" s="142"/>
      <c r="AD999" s="130"/>
      <c r="AE999" s="130"/>
      <c r="AF999" s="130"/>
      <c r="AG999" s="130"/>
      <c r="AH999" s="130"/>
      <c r="AI999" s="130"/>
      <c r="AJ999" s="130"/>
      <c r="AK999" s="130"/>
      <c r="AL999" s="130"/>
      <c r="AM999" s="130"/>
      <c r="AN999" s="130"/>
      <c r="AO999" s="130"/>
      <c r="AP999" s="130"/>
      <c r="AQ999" s="130"/>
      <c r="AR999" s="130"/>
      <c r="AS999" s="130"/>
      <c r="AT999" s="130"/>
      <c r="AU999" s="130"/>
      <c r="AV999" s="130"/>
      <c r="AW999" s="130"/>
      <c r="AX999" s="130"/>
      <c r="AY999" s="130"/>
    </row>
    <row r="1000" spans="1:51" x14ac:dyDescent="0.15">
      <c r="A1000" s="131">
        <v>1030</v>
      </c>
      <c r="B1000" s="129" t="s">
        <v>238</v>
      </c>
      <c r="C1000" s="129" t="s">
        <v>1044</v>
      </c>
      <c r="D1000" s="129" t="s">
        <v>2766</v>
      </c>
      <c r="E1000" s="129" t="s">
        <v>2767</v>
      </c>
      <c r="F1000" s="129" t="s">
        <v>2768</v>
      </c>
      <c r="G1000" s="131" t="s">
        <v>168</v>
      </c>
      <c r="H1000" s="129" t="s">
        <v>11319</v>
      </c>
      <c r="I1000" s="129" t="s">
        <v>4865</v>
      </c>
      <c r="J1000" s="129" t="s">
        <v>4800</v>
      </c>
      <c r="K1000" s="129" t="s">
        <v>5220</v>
      </c>
      <c r="L1000" s="131" t="str">
        <f t="shared" si="45"/>
        <v>田中　陽介 (2)</v>
      </c>
      <c r="M1000" s="131" t="str">
        <f t="shared" si="46"/>
        <v>01</v>
      </c>
      <c r="N1000" s="131" t="str">
        <f t="shared" si="47"/>
        <v>Yosuke TANAKA (01)</v>
      </c>
      <c r="O1000" s="217" t="s">
        <v>7852</v>
      </c>
      <c r="Y1000" s="130"/>
      <c r="Z1000" s="130"/>
      <c r="AA1000" s="130"/>
      <c r="AB1000" s="130"/>
      <c r="AC1000" s="142"/>
      <c r="AD1000" s="130"/>
      <c r="AE1000" s="130"/>
      <c r="AF1000" s="130"/>
      <c r="AG1000" s="130"/>
      <c r="AH1000" s="130"/>
      <c r="AI1000" s="130"/>
      <c r="AJ1000" s="130"/>
      <c r="AK1000" s="130"/>
      <c r="AL1000" s="130"/>
      <c r="AM1000" s="130"/>
      <c r="AN1000" s="130"/>
      <c r="AO1000" s="130"/>
      <c r="AP1000" s="130"/>
      <c r="AQ1000" s="130"/>
      <c r="AR1000" s="130"/>
      <c r="AS1000" s="130"/>
      <c r="AT1000" s="130"/>
      <c r="AU1000" s="130"/>
      <c r="AV1000" s="130"/>
      <c r="AW1000" s="130"/>
      <c r="AX1000" s="130"/>
      <c r="AY1000" s="130"/>
    </row>
    <row r="1001" spans="1:51" x14ac:dyDescent="0.15">
      <c r="A1001" s="131">
        <v>1031</v>
      </c>
      <c r="B1001" s="129" t="s">
        <v>238</v>
      </c>
      <c r="C1001" s="129" t="s">
        <v>1044</v>
      </c>
      <c r="D1001" s="129" t="s">
        <v>4569</v>
      </c>
      <c r="E1001" s="129" t="s">
        <v>4570</v>
      </c>
      <c r="F1001" s="129" t="s">
        <v>4429</v>
      </c>
      <c r="G1001" s="131" t="s">
        <v>168</v>
      </c>
      <c r="H1001" s="129" t="s">
        <v>11319</v>
      </c>
      <c r="I1001" s="129" t="s">
        <v>5093</v>
      </c>
      <c r="J1001" s="129" t="s">
        <v>12455</v>
      </c>
      <c r="K1001" s="129" t="s">
        <v>5220</v>
      </c>
      <c r="L1001" s="131" t="str">
        <f t="shared" si="45"/>
        <v>豊海　宏二郎 (2)</v>
      </c>
      <c r="M1001" s="131" t="str">
        <f t="shared" si="46"/>
        <v>01</v>
      </c>
      <c r="N1001" s="131" t="str">
        <f t="shared" si="47"/>
        <v>Kojiro TOYOUMI (01)</v>
      </c>
      <c r="O1001" s="217" t="s">
        <v>7853</v>
      </c>
      <c r="Y1001" s="130"/>
      <c r="Z1001" s="130"/>
      <c r="AA1001" s="130"/>
      <c r="AB1001" s="130"/>
      <c r="AC1001" s="142"/>
      <c r="AD1001" s="130"/>
      <c r="AE1001" s="130"/>
      <c r="AF1001" s="130"/>
      <c r="AG1001" s="130"/>
      <c r="AH1001" s="130"/>
      <c r="AI1001" s="130"/>
      <c r="AJ1001" s="130"/>
      <c r="AK1001" s="130"/>
      <c r="AL1001" s="130"/>
      <c r="AM1001" s="130"/>
      <c r="AN1001" s="130"/>
      <c r="AO1001" s="130"/>
      <c r="AP1001" s="130"/>
      <c r="AQ1001" s="130"/>
      <c r="AR1001" s="130"/>
      <c r="AS1001" s="130"/>
      <c r="AT1001" s="130"/>
      <c r="AU1001" s="130"/>
      <c r="AV1001" s="130"/>
      <c r="AW1001" s="130"/>
      <c r="AX1001" s="130"/>
      <c r="AY1001" s="130"/>
    </row>
    <row r="1002" spans="1:51" x14ac:dyDescent="0.15">
      <c r="A1002" s="131">
        <v>1032</v>
      </c>
      <c r="B1002" s="129" t="s">
        <v>238</v>
      </c>
      <c r="C1002" s="129" t="s">
        <v>1044</v>
      </c>
      <c r="D1002" s="129" t="s">
        <v>2763</v>
      </c>
      <c r="E1002" s="129" t="s">
        <v>2764</v>
      </c>
      <c r="F1002" s="129" t="s">
        <v>2765</v>
      </c>
      <c r="G1002" s="131" t="s">
        <v>168</v>
      </c>
      <c r="H1002" s="129" t="s">
        <v>14447</v>
      </c>
      <c r="I1002" s="129" t="s">
        <v>11730</v>
      </c>
      <c r="J1002" s="129" t="s">
        <v>12456</v>
      </c>
      <c r="K1002" s="129" t="s">
        <v>5220</v>
      </c>
      <c r="L1002" s="131" t="str">
        <f t="shared" si="45"/>
        <v>内藤　源一郎 (2)</v>
      </c>
      <c r="M1002" s="131" t="str">
        <f t="shared" si="46"/>
        <v>02</v>
      </c>
      <c r="N1002" s="131" t="str">
        <f t="shared" si="47"/>
        <v>Genichiro NAITO  (02)</v>
      </c>
      <c r="O1002" s="217" t="s">
        <v>7854</v>
      </c>
      <c r="Y1002" s="130"/>
      <c r="Z1002" s="130"/>
      <c r="AA1002" s="130"/>
      <c r="AB1002" s="130"/>
      <c r="AC1002" s="142"/>
      <c r="AD1002" s="130"/>
      <c r="AE1002" s="130"/>
      <c r="AF1002" s="130"/>
      <c r="AG1002" s="130"/>
      <c r="AH1002" s="130"/>
      <c r="AI1002" s="130"/>
      <c r="AJ1002" s="130"/>
      <c r="AK1002" s="130"/>
      <c r="AL1002" s="130"/>
      <c r="AM1002" s="130"/>
      <c r="AN1002" s="130"/>
      <c r="AO1002" s="130"/>
      <c r="AP1002" s="130"/>
      <c r="AQ1002" s="130"/>
      <c r="AR1002" s="130"/>
      <c r="AS1002" s="130"/>
      <c r="AT1002" s="130"/>
      <c r="AU1002" s="130"/>
      <c r="AV1002" s="130"/>
      <c r="AW1002" s="130"/>
      <c r="AX1002" s="130"/>
      <c r="AY1002" s="130"/>
    </row>
    <row r="1003" spans="1:51" x14ac:dyDescent="0.15">
      <c r="A1003" s="131">
        <v>1033</v>
      </c>
      <c r="B1003" s="129" t="s">
        <v>238</v>
      </c>
      <c r="C1003" s="129" t="s">
        <v>1044</v>
      </c>
      <c r="D1003" s="129" t="s">
        <v>4571</v>
      </c>
      <c r="E1003" s="129" t="s">
        <v>4572</v>
      </c>
      <c r="F1003" s="129" t="s">
        <v>3444</v>
      </c>
      <c r="G1003" s="131" t="s">
        <v>168</v>
      </c>
      <c r="H1003" s="129" t="s">
        <v>14458</v>
      </c>
      <c r="I1003" s="129" t="s">
        <v>5094</v>
      </c>
      <c r="J1003" s="129" t="s">
        <v>5095</v>
      </c>
      <c r="K1003" s="129" t="s">
        <v>5220</v>
      </c>
      <c r="L1003" s="131" t="str">
        <f t="shared" si="45"/>
        <v>中川　一勢 (2)</v>
      </c>
      <c r="M1003" s="131" t="str">
        <f t="shared" si="46"/>
        <v>01</v>
      </c>
      <c r="N1003" s="131" t="str">
        <f t="shared" si="47"/>
        <v>Issei NAKAGAWA (01)</v>
      </c>
      <c r="O1003" s="217" t="s">
        <v>7855</v>
      </c>
      <c r="Y1003" s="130"/>
      <c r="Z1003" s="130"/>
      <c r="AA1003" s="130"/>
      <c r="AB1003" s="130"/>
      <c r="AC1003" s="142"/>
      <c r="AD1003" s="130"/>
      <c r="AE1003" s="130"/>
      <c r="AF1003" s="130"/>
      <c r="AG1003" s="130"/>
      <c r="AH1003" s="130"/>
      <c r="AI1003" s="130"/>
      <c r="AJ1003" s="130"/>
      <c r="AK1003" s="130"/>
      <c r="AL1003" s="130"/>
      <c r="AM1003" s="130"/>
      <c r="AN1003" s="130"/>
      <c r="AO1003" s="130"/>
      <c r="AP1003" s="130"/>
      <c r="AQ1003" s="130"/>
      <c r="AR1003" s="130"/>
      <c r="AS1003" s="130"/>
      <c r="AT1003" s="130"/>
      <c r="AU1003" s="130"/>
      <c r="AV1003" s="130"/>
      <c r="AW1003" s="130"/>
      <c r="AX1003" s="130"/>
      <c r="AY1003" s="130"/>
    </row>
    <row r="1004" spans="1:51" x14ac:dyDescent="0.15">
      <c r="A1004" s="131">
        <v>1034</v>
      </c>
      <c r="B1004" s="129" t="s">
        <v>238</v>
      </c>
      <c r="C1004" s="129" t="s">
        <v>1044</v>
      </c>
      <c r="D1004" s="129" t="s">
        <v>2769</v>
      </c>
      <c r="E1004" s="129" t="s">
        <v>2770</v>
      </c>
      <c r="F1004" s="129" t="s">
        <v>1277</v>
      </c>
      <c r="G1004" s="131" t="s">
        <v>168</v>
      </c>
      <c r="H1004" s="129" t="s">
        <v>14477</v>
      </c>
      <c r="I1004" s="129" t="s">
        <v>5141</v>
      </c>
      <c r="J1004" s="129" t="s">
        <v>5112</v>
      </c>
      <c r="K1004" s="129" t="s">
        <v>5220</v>
      </c>
      <c r="L1004" s="131" t="str">
        <f t="shared" si="45"/>
        <v>中島　央人 (2)</v>
      </c>
      <c r="M1004" s="131" t="str">
        <f t="shared" si="46"/>
        <v>01</v>
      </c>
      <c r="N1004" s="131" t="str">
        <f t="shared" si="47"/>
        <v>Hiroto NAKASHIMA (01)</v>
      </c>
      <c r="O1004" s="217" t="s">
        <v>7856</v>
      </c>
      <c r="Y1004" s="130"/>
      <c r="Z1004" s="130"/>
      <c r="AA1004" s="130"/>
      <c r="AB1004" s="130"/>
      <c r="AC1004" s="142"/>
      <c r="AD1004" s="130"/>
      <c r="AE1004" s="130"/>
      <c r="AF1004" s="130"/>
      <c r="AG1004" s="130"/>
      <c r="AH1004" s="130"/>
      <c r="AI1004" s="130"/>
      <c r="AJ1004" s="130"/>
      <c r="AK1004" s="130"/>
      <c r="AL1004" s="130"/>
      <c r="AM1004" s="130"/>
      <c r="AN1004" s="130"/>
      <c r="AO1004" s="130"/>
      <c r="AP1004" s="130"/>
      <c r="AQ1004" s="130"/>
      <c r="AR1004" s="130"/>
      <c r="AS1004" s="130"/>
      <c r="AT1004" s="130"/>
      <c r="AU1004" s="130"/>
      <c r="AV1004" s="130"/>
      <c r="AW1004" s="130"/>
      <c r="AX1004" s="130"/>
      <c r="AY1004" s="130"/>
    </row>
    <row r="1005" spans="1:51" x14ac:dyDescent="0.15">
      <c r="A1005" s="131">
        <v>1035</v>
      </c>
      <c r="B1005" s="129" t="s">
        <v>238</v>
      </c>
      <c r="C1005" s="129" t="s">
        <v>1044</v>
      </c>
      <c r="D1005" s="129" t="s">
        <v>4573</v>
      </c>
      <c r="E1005" s="129" t="s">
        <v>4574</v>
      </c>
      <c r="F1005" s="129" t="s">
        <v>4575</v>
      </c>
      <c r="G1005" s="131" t="s">
        <v>168</v>
      </c>
      <c r="H1005" s="129" t="s">
        <v>14447</v>
      </c>
      <c r="I1005" s="129" t="s">
        <v>5096</v>
      </c>
      <c r="J1005" s="129" t="s">
        <v>5097</v>
      </c>
      <c r="K1005" s="129" t="s">
        <v>5220</v>
      </c>
      <c r="L1005" s="131" t="str">
        <f t="shared" si="45"/>
        <v>中本　大地 (2)</v>
      </c>
      <c r="M1005" s="131" t="str">
        <f t="shared" si="46"/>
        <v>00</v>
      </c>
      <c r="N1005" s="131" t="str">
        <f t="shared" si="47"/>
        <v>Daichi NAKAMOTO (00)</v>
      </c>
      <c r="O1005" s="217" t="s">
        <v>7857</v>
      </c>
      <c r="Y1005" s="130"/>
      <c r="Z1005" s="130"/>
      <c r="AA1005" s="130"/>
      <c r="AB1005" s="130"/>
      <c r="AC1005" s="142"/>
      <c r="AD1005" s="130"/>
      <c r="AE1005" s="130"/>
      <c r="AF1005" s="130"/>
      <c r="AG1005" s="130"/>
      <c r="AH1005" s="130"/>
      <c r="AI1005" s="130"/>
      <c r="AJ1005" s="130"/>
      <c r="AK1005" s="130"/>
      <c r="AL1005" s="130"/>
      <c r="AM1005" s="130"/>
      <c r="AN1005" s="130"/>
      <c r="AO1005" s="130"/>
      <c r="AP1005" s="130"/>
      <c r="AQ1005" s="130"/>
      <c r="AR1005" s="130"/>
      <c r="AS1005" s="130"/>
      <c r="AT1005" s="130"/>
      <c r="AU1005" s="130"/>
      <c r="AV1005" s="130"/>
      <c r="AW1005" s="130"/>
      <c r="AX1005" s="130"/>
      <c r="AY1005" s="130"/>
    </row>
    <row r="1006" spans="1:51" x14ac:dyDescent="0.15">
      <c r="A1006" s="131">
        <v>1036</v>
      </c>
      <c r="B1006" s="129" t="s">
        <v>238</v>
      </c>
      <c r="C1006" s="129" t="s">
        <v>1044</v>
      </c>
      <c r="D1006" s="129" t="s">
        <v>4576</v>
      </c>
      <c r="E1006" s="129" t="s">
        <v>4577</v>
      </c>
      <c r="F1006" s="129" t="s">
        <v>4578</v>
      </c>
      <c r="G1006" s="131" t="s">
        <v>168</v>
      </c>
      <c r="H1006" s="129" t="s">
        <v>11319</v>
      </c>
      <c r="I1006" s="129" t="s">
        <v>5098</v>
      </c>
      <c r="J1006" s="129" t="s">
        <v>5099</v>
      </c>
      <c r="K1006" s="129" t="s">
        <v>5220</v>
      </c>
      <c r="L1006" s="131" t="str">
        <f t="shared" si="45"/>
        <v>橋口　郁空 (2)</v>
      </c>
      <c r="M1006" s="131" t="str">
        <f t="shared" si="46"/>
        <v>01</v>
      </c>
      <c r="N1006" s="131" t="str">
        <f t="shared" si="47"/>
        <v>Iku HASHIGUCHI (01)</v>
      </c>
      <c r="O1006" s="217" t="s">
        <v>7858</v>
      </c>
      <c r="Y1006" s="130"/>
      <c r="Z1006" s="130"/>
      <c r="AA1006" s="130"/>
      <c r="AB1006" s="130"/>
      <c r="AC1006" s="142"/>
      <c r="AD1006" s="130"/>
      <c r="AE1006" s="130"/>
      <c r="AF1006" s="130"/>
      <c r="AG1006" s="130"/>
      <c r="AH1006" s="130"/>
      <c r="AI1006" s="130"/>
      <c r="AJ1006" s="130"/>
      <c r="AK1006" s="130"/>
      <c r="AL1006" s="130"/>
      <c r="AM1006" s="130"/>
      <c r="AN1006" s="130"/>
      <c r="AO1006" s="130"/>
      <c r="AP1006" s="130"/>
      <c r="AQ1006" s="130"/>
      <c r="AR1006" s="130"/>
      <c r="AS1006" s="130"/>
      <c r="AT1006" s="130"/>
      <c r="AU1006" s="130"/>
      <c r="AV1006" s="130"/>
      <c r="AW1006" s="130"/>
      <c r="AX1006" s="130"/>
      <c r="AY1006" s="130"/>
    </row>
    <row r="1007" spans="1:51" x14ac:dyDescent="0.15">
      <c r="A1007" s="131">
        <v>1037</v>
      </c>
      <c r="B1007" s="129" t="s">
        <v>238</v>
      </c>
      <c r="C1007" s="129" t="s">
        <v>1044</v>
      </c>
      <c r="D1007" s="129" t="s">
        <v>4579</v>
      </c>
      <c r="E1007" s="129" t="s">
        <v>4580</v>
      </c>
      <c r="F1007" s="129" t="s">
        <v>4069</v>
      </c>
      <c r="G1007" s="131" t="s">
        <v>168</v>
      </c>
      <c r="H1007" s="129" t="s">
        <v>14447</v>
      </c>
      <c r="I1007" s="129" t="s">
        <v>5100</v>
      </c>
      <c r="J1007" s="129" t="s">
        <v>5101</v>
      </c>
      <c r="K1007" s="129" t="s">
        <v>5220</v>
      </c>
      <c r="L1007" s="131" t="str">
        <f t="shared" si="45"/>
        <v>蜂須賀　辰政 (2)</v>
      </c>
      <c r="M1007" s="131" t="str">
        <f t="shared" si="46"/>
        <v>01</v>
      </c>
      <c r="N1007" s="131" t="str">
        <f t="shared" si="47"/>
        <v>Tatsumasa HACHISUKA (01)</v>
      </c>
      <c r="O1007" s="217" t="s">
        <v>7859</v>
      </c>
      <c r="Y1007" s="130"/>
      <c r="Z1007" s="130"/>
      <c r="AA1007" s="130"/>
      <c r="AB1007" s="130"/>
      <c r="AC1007" s="142"/>
      <c r="AD1007" s="130"/>
      <c r="AE1007" s="130"/>
      <c r="AF1007" s="130"/>
      <c r="AG1007" s="130"/>
      <c r="AH1007" s="130"/>
      <c r="AI1007" s="130"/>
      <c r="AJ1007" s="130"/>
      <c r="AK1007" s="130"/>
      <c r="AL1007" s="130"/>
      <c r="AM1007" s="130"/>
      <c r="AN1007" s="130"/>
      <c r="AO1007" s="130"/>
      <c r="AP1007" s="130"/>
      <c r="AQ1007" s="130"/>
      <c r="AR1007" s="130"/>
      <c r="AS1007" s="130"/>
      <c r="AT1007" s="130"/>
      <c r="AU1007" s="130"/>
      <c r="AV1007" s="130"/>
      <c r="AW1007" s="130"/>
      <c r="AX1007" s="130"/>
      <c r="AY1007" s="130"/>
    </row>
    <row r="1008" spans="1:51" x14ac:dyDescent="0.15">
      <c r="A1008" s="131">
        <v>1038</v>
      </c>
      <c r="B1008" s="129" t="s">
        <v>238</v>
      </c>
      <c r="C1008" s="129" t="s">
        <v>1044</v>
      </c>
      <c r="D1008" s="129" t="s">
        <v>2771</v>
      </c>
      <c r="E1008" s="129" t="s">
        <v>2772</v>
      </c>
      <c r="F1008" s="129" t="s">
        <v>2773</v>
      </c>
      <c r="G1008" s="131" t="s">
        <v>168</v>
      </c>
      <c r="H1008" s="129" t="s">
        <v>14467</v>
      </c>
      <c r="I1008" s="129" t="s">
        <v>11731</v>
      </c>
      <c r="J1008" s="129" t="s">
        <v>4973</v>
      </c>
      <c r="K1008" s="129" t="s">
        <v>5220</v>
      </c>
      <c r="L1008" s="131" t="str">
        <f t="shared" si="45"/>
        <v>稗田　敦哉 (2)</v>
      </c>
      <c r="M1008" s="131" t="str">
        <f t="shared" si="46"/>
        <v>01</v>
      </c>
      <c r="N1008" s="131" t="str">
        <f t="shared" si="47"/>
        <v>Atsuya HIEDA (01)</v>
      </c>
      <c r="O1008" s="217" t="s">
        <v>7860</v>
      </c>
      <c r="Y1008" s="130"/>
      <c r="Z1008" s="130"/>
      <c r="AA1008" s="130"/>
      <c r="AB1008" s="130"/>
      <c r="AC1008" s="142"/>
      <c r="AD1008" s="130"/>
      <c r="AE1008" s="130"/>
      <c r="AF1008" s="130"/>
      <c r="AG1008" s="130"/>
      <c r="AH1008" s="130"/>
      <c r="AI1008" s="130"/>
      <c r="AJ1008" s="130"/>
      <c r="AK1008" s="130"/>
      <c r="AL1008" s="130"/>
      <c r="AM1008" s="130"/>
      <c r="AN1008" s="130"/>
      <c r="AO1008" s="130"/>
      <c r="AP1008" s="130"/>
      <c r="AQ1008" s="130"/>
      <c r="AR1008" s="130"/>
      <c r="AS1008" s="130"/>
      <c r="AT1008" s="130"/>
      <c r="AU1008" s="130"/>
      <c r="AV1008" s="130"/>
      <c r="AW1008" s="130"/>
      <c r="AX1008" s="130"/>
      <c r="AY1008" s="130"/>
    </row>
    <row r="1009" spans="1:51" x14ac:dyDescent="0.15">
      <c r="A1009" s="131">
        <v>1039</v>
      </c>
      <c r="B1009" s="129" t="s">
        <v>238</v>
      </c>
      <c r="C1009" s="129" t="s">
        <v>1044</v>
      </c>
      <c r="D1009" s="129" t="s">
        <v>9336</v>
      </c>
      <c r="E1009" s="129" t="s">
        <v>9388</v>
      </c>
      <c r="F1009" s="129" t="s">
        <v>2610</v>
      </c>
      <c r="G1009" s="131" t="s">
        <v>168</v>
      </c>
      <c r="H1009" s="129" t="s">
        <v>11319</v>
      </c>
      <c r="I1009" s="129" t="s">
        <v>9442</v>
      </c>
      <c r="J1009" s="129" t="s">
        <v>9479</v>
      </c>
      <c r="K1009" s="129" t="s">
        <v>5220</v>
      </c>
      <c r="L1009" s="131" t="str">
        <f t="shared" si="45"/>
        <v>藤澤　丈 (2)</v>
      </c>
      <c r="M1009" s="131" t="str">
        <f t="shared" si="46"/>
        <v>01</v>
      </c>
      <c r="N1009" s="131" t="str">
        <f t="shared" si="47"/>
        <v>Jo FUJISAWA (01)</v>
      </c>
      <c r="O1009" s="217" t="s">
        <v>7861</v>
      </c>
      <c r="Y1009" s="130"/>
      <c r="Z1009" s="130"/>
      <c r="AA1009" s="130"/>
      <c r="AB1009" s="130"/>
      <c r="AC1009" s="142"/>
      <c r="AD1009" s="130"/>
      <c r="AE1009" s="130"/>
      <c r="AF1009" s="130"/>
      <c r="AG1009" s="130"/>
      <c r="AH1009" s="130"/>
      <c r="AI1009" s="130"/>
      <c r="AJ1009" s="130"/>
      <c r="AK1009" s="130"/>
      <c r="AL1009" s="130"/>
      <c r="AM1009" s="130"/>
      <c r="AN1009" s="130"/>
      <c r="AO1009" s="130"/>
      <c r="AP1009" s="130"/>
      <c r="AQ1009" s="130"/>
      <c r="AR1009" s="130"/>
      <c r="AS1009" s="130"/>
      <c r="AT1009" s="130"/>
      <c r="AU1009" s="130"/>
      <c r="AV1009" s="130"/>
      <c r="AW1009" s="130"/>
      <c r="AX1009" s="130"/>
      <c r="AY1009" s="130"/>
    </row>
    <row r="1010" spans="1:51" x14ac:dyDescent="0.15">
      <c r="A1010" s="131">
        <v>1040</v>
      </c>
      <c r="B1010" s="129" t="s">
        <v>238</v>
      </c>
      <c r="C1010" s="129" t="s">
        <v>1044</v>
      </c>
      <c r="D1010" s="129" t="s">
        <v>4581</v>
      </c>
      <c r="E1010" s="129" t="s">
        <v>4582</v>
      </c>
      <c r="F1010" s="129" t="s">
        <v>4583</v>
      </c>
      <c r="G1010" s="131" t="s">
        <v>168</v>
      </c>
      <c r="H1010" s="129" t="s">
        <v>11319</v>
      </c>
      <c r="I1010" s="129" t="s">
        <v>4884</v>
      </c>
      <c r="J1010" s="129" t="s">
        <v>5102</v>
      </c>
      <c r="K1010" s="129" t="s">
        <v>5220</v>
      </c>
      <c r="L1010" s="131" t="str">
        <f t="shared" si="45"/>
        <v>益田　和弥 (2)</v>
      </c>
      <c r="M1010" s="131" t="str">
        <f t="shared" si="46"/>
        <v>02</v>
      </c>
      <c r="N1010" s="131" t="str">
        <f t="shared" si="47"/>
        <v>Kazuya MASUDA (02)</v>
      </c>
      <c r="O1010" s="217" t="s">
        <v>7862</v>
      </c>
      <c r="Y1010" s="130"/>
      <c r="Z1010" s="130"/>
      <c r="AA1010" s="130"/>
      <c r="AB1010" s="130"/>
      <c r="AC1010" s="142"/>
      <c r="AD1010" s="130"/>
      <c r="AE1010" s="130"/>
      <c r="AF1010" s="130"/>
      <c r="AG1010" s="130"/>
      <c r="AH1010" s="130"/>
      <c r="AI1010" s="130"/>
      <c r="AJ1010" s="130"/>
      <c r="AK1010" s="130"/>
      <c r="AL1010" s="130"/>
      <c r="AM1010" s="130"/>
      <c r="AN1010" s="130"/>
      <c r="AO1010" s="130"/>
      <c r="AP1010" s="130"/>
      <c r="AQ1010" s="130"/>
      <c r="AR1010" s="130"/>
      <c r="AS1010" s="130"/>
      <c r="AT1010" s="130"/>
      <c r="AU1010" s="130"/>
      <c r="AV1010" s="130"/>
      <c r="AW1010" s="130"/>
      <c r="AX1010" s="130"/>
      <c r="AY1010" s="130"/>
    </row>
    <row r="1011" spans="1:51" x14ac:dyDescent="0.15">
      <c r="A1011" s="131">
        <v>1041</v>
      </c>
      <c r="B1011" s="129" t="s">
        <v>238</v>
      </c>
      <c r="C1011" s="129" t="s">
        <v>1044</v>
      </c>
      <c r="D1011" s="129" t="s">
        <v>4584</v>
      </c>
      <c r="E1011" s="129" t="s">
        <v>4585</v>
      </c>
      <c r="F1011" s="129" t="s">
        <v>1189</v>
      </c>
      <c r="G1011" s="131" t="s">
        <v>168</v>
      </c>
      <c r="H1011" s="129" t="s">
        <v>11319</v>
      </c>
      <c r="I1011" s="129" t="s">
        <v>5103</v>
      </c>
      <c r="J1011" s="129" t="s">
        <v>4962</v>
      </c>
      <c r="K1011" s="129" t="s">
        <v>5220</v>
      </c>
      <c r="L1011" s="131" t="str">
        <f t="shared" si="45"/>
        <v>吉門　宏祐 (2)</v>
      </c>
      <c r="M1011" s="131" t="str">
        <f t="shared" si="46"/>
        <v>00</v>
      </c>
      <c r="N1011" s="131" t="str">
        <f t="shared" si="47"/>
        <v>Kosuke YOSHIKADO (00)</v>
      </c>
      <c r="O1011" s="217" t="s">
        <v>7863</v>
      </c>
      <c r="Y1011" s="130"/>
      <c r="Z1011" s="130"/>
      <c r="AA1011" s="130"/>
      <c r="AB1011" s="130"/>
      <c r="AC1011" s="142"/>
      <c r="AD1011" s="130"/>
      <c r="AE1011" s="130"/>
      <c r="AF1011" s="130"/>
      <c r="AG1011" s="130"/>
      <c r="AH1011" s="130"/>
      <c r="AI1011" s="130"/>
      <c r="AJ1011" s="130"/>
      <c r="AK1011" s="130"/>
      <c r="AL1011" s="130"/>
      <c r="AM1011" s="130"/>
      <c r="AN1011" s="130"/>
      <c r="AO1011" s="130"/>
      <c r="AP1011" s="130"/>
      <c r="AQ1011" s="130"/>
      <c r="AR1011" s="130"/>
      <c r="AS1011" s="130"/>
      <c r="AT1011" s="130"/>
      <c r="AU1011" s="130"/>
      <c r="AV1011" s="130"/>
      <c r="AW1011" s="130"/>
      <c r="AX1011" s="130"/>
      <c r="AY1011" s="130"/>
    </row>
    <row r="1012" spans="1:51" x14ac:dyDescent="0.15">
      <c r="A1012" s="131">
        <v>1042</v>
      </c>
      <c r="B1012" s="129" t="s">
        <v>238</v>
      </c>
      <c r="C1012" s="129" t="s">
        <v>1044</v>
      </c>
      <c r="D1012" s="129" t="s">
        <v>9770</v>
      </c>
      <c r="E1012" s="129" t="s">
        <v>10464</v>
      </c>
      <c r="F1012" s="129" t="s">
        <v>11090</v>
      </c>
      <c r="G1012" s="131" t="s">
        <v>173</v>
      </c>
      <c r="H1012" s="129" t="s">
        <v>14458</v>
      </c>
      <c r="I1012" s="129" t="s">
        <v>11722</v>
      </c>
      <c r="J1012" s="129" t="s">
        <v>12427</v>
      </c>
      <c r="K1012" s="129" t="s">
        <v>5220</v>
      </c>
      <c r="L1012" s="131" t="str">
        <f t="shared" si="45"/>
        <v>米田　陽太 (1)</v>
      </c>
      <c r="M1012" s="131" t="str">
        <f t="shared" si="46"/>
        <v>02</v>
      </c>
      <c r="N1012" s="131" t="str">
        <f t="shared" si="47"/>
        <v>Yota YONEDA (02)</v>
      </c>
      <c r="O1012" s="217" t="s">
        <v>7864</v>
      </c>
      <c r="Y1012" s="130"/>
      <c r="Z1012" s="130"/>
      <c r="AA1012" s="130"/>
      <c r="AB1012" s="130"/>
      <c r="AC1012" s="142"/>
      <c r="AD1012" s="130"/>
      <c r="AE1012" s="130"/>
      <c r="AF1012" s="130"/>
      <c r="AG1012" s="130"/>
      <c r="AH1012" s="130"/>
      <c r="AI1012" s="130"/>
      <c r="AJ1012" s="130"/>
      <c r="AK1012" s="130"/>
      <c r="AL1012" s="130"/>
      <c r="AM1012" s="130"/>
      <c r="AN1012" s="130"/>
      <c r="AO1012" s="130"/>
      <c r="AP1012" s="130"/>
      <c r="AQ1012" s="130"/>
      <c r="AR1012" s="130"/>
      <c r="AS1012" s="130"/>
      <c r="AT1012" s="130"/>
      <c r="AU1012" s="130"/>
      <c r="AV1012" s="130"/>
      <c r="AW1012" s="130"/>
      <c r="AX1012" s="130"/>
      <c r="AY1012" s="130"/>
    </row>
    <row r="1013" spans="1:51" x14ac:dyDescent="0.15">
      <c r="A1013" s="131">
        <v>1046</v>
      </c>
      <c r="B1013" s="129" t="s">
        <v>240</v>
      </c>
      <c r="C1013" s="129" t="s">
        <v>1056</v>
      </c>
      <c r="D1013" s="129" t="s">
        <v>965</v>
      </c>
      <c r="E1013" s="129" t="s">
        <v>966</v>
      </c>
      <c r="F1013" s="129" t="s">
        <v>629</v>
      </c>
      <c r="G1013" s="131" t="s">
        <v>189</v>
      </c>
      <c r="H1013" s="129" t="s">
        <v>11319</v>
      </c>
      <c r="I1013" s="129" t="s">
        <v>11600</v>
      </c>
      <c r="J1013" s="129" t="s">
        <v>12288</v>
      </c>
      <c r="K1013" s="129" t="s">
        <v>5220</v>
      </c>
      <c r="L1013" s="131" t="str">
        <f t="shared" si="45"/>
        <v>三上　純 (D2)</v>
      </c>
      <c r="M1013" s="131" t="str">
        <f t="shared" si="46"/>
        <v>95</v>
      </c>
      <c r="N1013" s="131" t="str">
        <f t="shared" si="47"/>
        <v>Jun MIKAMI (95)</v>
      </c>
      <c r="O1013" s="217" t="s">
        <v>7865</v>
      </c>
      <c r="Y1013" s="130"/>
      <c r="Z1013" s="130"/>
      <c r="AA1013" s="130"/>
      <c r="AB1013" s="130"/>
      <c r="AC1013" s="142"/>
      <c r="AD1013" s="130"/>
      <c r="AE1013" s="130"/>
      <c r="AF1013" s="130"/>
      <c r="AG1013" s="130"/>
      <c r="AH1013" s="130"/>
      <c r="AI1013" s="130"/>
      <c r="AJ1013" s="130"/>
      <c r="AK1013" s="130"/>
      <c r="AL1013" s="130"/>
      <c r="AM1013" s="130"/>
      <c r="AN1013" s="130"/>
      <c r="AO1013" s="130"/>
      <c r="AP1013" s="130"/>
      <c r="AQ1013" s="130"/>
      <c r="AR1013" s="130"/>
      <c r="AS1013" s="130"/>
      <c r="AT1013" s="130"/>
      <c r="AU1013" s="130"/>
      <c r="AV1013" s="130"/>
      <c r="AW1013" s="130"/>
      <c r="AX1013" s="130"/>
      <c r="AY1013" s="130"/>
    </row>
    <row r="1014" spans="1:51" x14ac:dyDescent="0.15">
      <c r="A1014" s="131">
        <v>1047</v>
      </c>
      <c r="B1014" s="129" t="s">
        <v>240</v>
      </c>
      <c r="C1014" s="129" t="s">
        <v>1056</v>
      </c>
      <c r="D1014" s="129" t="s">
        <v>630</v>
      </c>
      <c r="E1014" s="129" t="s">
        <v>631</v>
      </c>
      <c r="F1014" s="129" t="s">
        <v>3230</v>
      </c>
      <c r="G1014" s="131" t="s">
        <v>189</v>
      </c>
      <c r="H1014" s="129" t="s">
        <v>11319</v>
      </c>
      <c r="I1014" s="129" t="s">
        <v>11732</v>
      </c>
      <c r="J1014" s="129" t="s">
        <v>4870</v>
      </c>
      <c r="K1014" s="129" t="s">
        <v>5220</v>
      </c>
      <c r="L1014" s="131" t="str">
        <f t="shared" si="45"/>
        <v>生野　雄大 (D2)</v>
      </c>
      <c r="M1014" s="131" t="str">
        <f t="shared" si="46"/>
        <v>94</v>
      </c>
      <c r="N1014" s="131" t="str">
        <f t="shared" si="47"/>
        <v>Yudai IKUNO (94)</v>
      </c>
      <c r="O1014" s="217" t="s">
        <v>7866</v>
      </c>
      <c r="Y1014" s="130"/>
      <c r="Z1014" s="130"/>
      <c r="AA1014" s="130"/>
      <c r="AB1014" s="130"/>
      <c r="AC1014" s="142"/>
      <c r="AD1014" s="130"/>
      <c r="AE1014" s="130"/>
      <c r="AF1014" s="130"/>
      <c r="AG1014" s="130"/>
      <c r="AH1014" s="130"/>
      <c r="AI1014" s="130"/>
      <c r="AJ1014" s="130"/>
      <c r="AK1014" s="130"/>
      <c r="AL1014" s="130"/>
      <c r="AM1014" s="130"/>
      <c r="AN1014" s="130"/>
      <c r="AO1014" s="130"/>
      <c r="AP1014" s="130"/>
      <c r="AQ1014" s="130"/>
      <c r="AR1014" s="130"/>
      <c r="AS1014" s="130"/>
      <c r="AT1014" s="130"/>
      <c r="AU1014" s="130"/>
      <c r="AV1014" s="130"/>
      <c r="AW1014" s="130"/>
      <c r="AX1014" s="130"/>
      <c r="AY1014" s="130"/>
    </row>
    <row r="1015" spans="1:51" x14ac:dyDescent="0.15">
      <c r="A1015" s="131">
        <v>1048</v>
      </c>
      <c r="B1015" s="129" t="s">
        <v>240</v>
      </c>
      <c r="C1015" s="129" t="s">
        <v>1056</v>
      </c>
      <c r="D1015" s="129" t="s">
        <v>575</v>
      </c>
      <c r="E1015" s="129" t="s">
        <v>576</v>
      </c>
      <c r="F1015" s="129" t="s">
        <v>577</v>
      </c>
      <c r="G1015" s="131" t="s">
        <v>189</v>
      </c>
      <c r="H1015" s="129" t="s">
        <v>14454</v>
      </c>
      <c r="I1015" s="129" t="s">
        <v>11733</v>
      </c>
      <c r="J1015" s="129" t="s">
        <v>12455</v>
      </c>
      <c r="K1015" s="129" t="s">
        <v>5220</v>
      </c>
      <c r="L1015" s="131" t="str">
        <f t="shared" si="45"/>
        <v>広兼　浩二朗 (D2)</v>
      </c>
      <c r="M1015" s="131" t="str">
        <f t="shared" si="46"/>
        <v>95</v>
      </c>
      <c r="N1015" s="131" t="str">
        <f t="shared" si="47"/>
        <v>Kojiro HIROKANE (95)</v>
      </c>
      <c r="O1015" s="217" t="s">
        <v>7867</v>
      </c>
      <c r="Y1015" s="130"/>
      <c r="Z1015" s="130"/>
      <c r="AA1015" s="130"/>
      <c r="AB1015" s="130"/>
      <c r="AC1015" s="142"/>
      <c r="AD1015" s="130"/>
      <c r="AE1015" s="130"/>
      <c r="AF1015" s="130"/>
      <c r="AG1015" s="130"/>
      <c r="AH1015" s="130"/>
      <c r="AI1015" s="130"/>
      <c r="AJ1015" s="130"/>
      <c r="AK1015" s="130"/>
      <c r="AL1015" s="130"/>
      <c r="AM1015" s="130"/>
      <c r="AN1015" s="130"/>
      <c r="AO1015" s="130"/>
      <c r="AP1015" s="130"/>
      <c r="AQ1015" s="130"/>
      <c r="AR1015" s="130"/>
      <c r="AS1015" s="130"/>
      <c r="AT1015" s="130"/>
      <c r="AU1015" s="130"/>
      <c r="AV1015" s="130"/>
      <c r="AW1015" s="130"/>
      <c r="AX1015" s="130"/>
      <c r="AY1015" s="130"/>
    </row>
    <row r="1016" spans="1:51" x14ac:dyDescent="0.15">
      <c r="A1016" s="131">
        <v>1049</v>
      </c>
      <c r="B1016" s="129" t="s">
        <v>240</v>
      </c>
      <c r="C1016" s="129" t="s">
        <v>1056</v>
      </c>
      <c r="D1016" s="129" t="s">
        <v>632</v>
      </c>
      <c r="E1016" s="129" t="s">
        <v>633</v>
      </c>
      <c r="F1016" s="129" t="s">
        <v>619</v>
      </c>
      <c r="G1016" s="131" t="s">
        <v>192</v>
      </c>
      <c r="H1016" s="129" t="s">
        <v>11319</v>
      </c>
      <c r="I1016" s="129" t="s">
        <v>5149</v>
      </c>
      <c r="J1016" s="129" t="s">
        <v>4922</v>
      </c>
      <c r="K1016" s="129" t="s">
        <v>5220</v>
      </c>
      <c r="L1016" s="131" t="str">
        <f t="shared" si="45"/>
        <v>小西　祐輝 (D1)</v>
      </c>
      <c r="M1016" s="131" t="str">
        <f t="shared" si="46"/>
        <v>96</v>
      </c>
      <c r="N1016" s="131" t="str">
        <f t="shared" si="47"/>
        <v>Yuki KONISHI (96)</v>
      </c>
      <c r="O1016" s="217" t="s">
        <v>7868</v>
      </c>
      <c r="Y1016" s="130"/>
      <c r="Z1016" s="130"/>
      <c r="AA1016" s="130"/>
      <c r="AB1016" s="130"/>
      <c r="AC1016" s="142"/>
      <c r="AD1016" s="130"/>
      <c r="AE1016" s="130"/>
      <c r="AF1016" s="130"/>
      <c r="AG1016" s="130"/>
      <c r="AH1016" s="130"/>
      <c r="AI1016" s="130"/>
      <c r="AJ1016" s="130"/>
      <c r="AK1016" s="130"/>
      <c r="AL1016" s="130"/>
      <c r="AM1016" s="130"/>
      <c r="AN1016" s="130"/>
      <c r="AO1016" s="130"/>
      <c r="AP1016" s="130"/>
      <c r="AQ1016" s="130"/>
      <c r="AR1016" s="130"/>
      <c r="AS1016" s="130"/>
      <c r="AT1016" s="130"/>
      <c r="AU1016" s="130"/>
      <c r="AV1016" s="130"/>
      <c r="AW1016" s="130"/>
      <c r="AX1016" s="130"/>
      <c r="AY1016" s="130"/>
    </row>
    <row r="1017" spans="1:51" x14ac:dyDescent="0.15">
      <c r="A1017" s="131">
        <v>1050</v>
      </c>
      <c r="B1017" s="129" t="s">
        <v>240</v>
      </c>
      <c r="C1017" s="129" t="s">
        <v>1056</v>
      </c>
      <c r="D1017" s="129" t="s">
        <v>634</v>
      </c>
      <c r="E1017" s="129" t="s">
        <v>635</v>
      </c>
      <c r="F1017" s="129" t="s">
        <v>529</v>
      </c>
      <c r="G1017" s="131" t="s">
        <v>11317</v>
      </c>
      <c r="H1017" s="129" t="s">
        <v>14454</v>
      </c>
      <c r="I1017" s="129" t="s">
        <v>11734</v>
      </c>
      <c r="J1017" s="129" t="s">
        <v>4962</v>
      </c>
      <c r="K1017" s="129" t="s">
        <v>5220</v>
      </c>
      <c r="L1017" s="131" t="str">
        <f t="shared" si="45"/>
        <v>田里　康介 (7)</v>
      </c>
      <c r="M1017" s="131" t="str">
        <f t="shared" si="46"/>
        <v>96</v>
      </c>
      <c r="N1017" s="131" t="str">
        <f t="shared" si="47"/>
        <v>Kosuke TASATO (96)</v>
      </c>
      <c r="O1017" s="217" t="s">
        <v>7869</v>
      </c>
      <c r="Y1017" s="130"/>
      <c r="Z1017" s="130"/>
      <c r="AA1017" s="130"/>
      <c r="AB1017" s="130"/>
      <c r="AC1017" s="142"/>
      <c r="AD1017" s="130"/>
      <c r="AE1017" s="130"/>
      <c r="AF1017" s="130"/>
      <c r="AG1017" s="130"/>
      <c r="AH1017" s="130"/>
      <c r="AI1017" s="130"/>
      <c r="AJ1017" s="130"/>
      <c r="AK1017" s="130"/>
      <c r="AL1017" s="130"/>
      <c r="AM1017" s="130"/>
      <c r="AN1017" s="130"/>
      <c r="AO1017" s="130"/>
      <c r="AP1017" s="130"/>
      <c r="AQ1017" s="130"/>
      <c r="AR1017" s="130"/>
      <c r="AS1017" s="130"/>
      <c r="AT1017" s="130"/>
      <c r="AU1017" s="130"/>
      <c r="AV1017" s="130"/>
      <c r="AW1017" s="130"/>
      <c r="AX1017" s="130"/>
      <c r="AY1017" s="130"/>
    </row>
    <row r="1018" spans="1:51" x14ac:dyDescent="0.15">
      <c r="A1018" s="131">
        <v>1051</v>
      </c>
      <c r="B1018" s="129" t="s">
        <v>240</v>
      </c>
      <c r="C1018" s="129" t="s">
        <v>1056</v>
      </c>
      <c r="D1018" s="129" t="s">
        <v>666</v>
      </c>
      <c r="E1018" s="129" t="s">
        <v>667</v>
      </c>
      <c r="F1018" s="129" t="s">
        <v>536</v>
      </c>
      <c r="G1018" s="131" t="s">
        <v>185</v>
      </c>
      <c r="H1018" s="129" t="s">
        <v>11319</v>
      </c>
      <c r="I1018" s="129" t="s">
        <v>11340</v>
      </c>
      <c r="J1018" s="129" t="s">
        <v>4980</v>
      </c>
      <c r="K1018" s="129" t="s">
        <v>5220</v>
      </c>
      <c r="L1018" s="131" t="str">
        <f t="shared" si="45"/>
        <v>今井　達也 (M2)</v>
      </c>
      <c r="M1018" s="131" t="str">
        <f t="shared" si="46"/>
        <v>97</v>
      </c>
      <c r="N1018" s="131" t="str">
        <f t="shared" si="47"/>
        <v>Tatsuya IMAI (97)</v>
      </c>
      <c r="O1018" s="217" t="s">
        <v>7870</v>
      </c>
      <c r="Y1018" s="130"/>
      <c r="Z1018" s="130"/>
      <c r="AA1018" s="130"/>
      <c r="AB1018" s="130"/>
      <c r="AC1018" s="142"/>
      <c r="AD1018" s="130"/>
      <c r="AE1018" s="130"/>
      <c r="AF1018" s="130"/>
      <c r="AG1018" s="130"/>
      <c r="AH1018" s="130"/>
      <c r="AI1018" s="130"/>
      <c r="AJ1018" s="130"/>
      <c r="AK1018" s="130"/>
      <c r="AL1018" s="130"/>
      <c r="AM1018" s="130"/>
      <c r="AN1018" s="130"/>
      <c r="AO1018" s="130"/>
      <c r="AP1018" s="130"/>
      <c r="AQ1018" s="130"/>
      <c r="AR1018" s="130"/>
      <c r="AS1018" s="130"/>
      <c r="AT1018" s="130"/>
      <c r="AU1018" s="130"/>
      <c r="AV1018" s="130"/>
      <c r="AW1018" s="130"/>
      <c r="AX1018" s="130"/>
      <c r="AY1018" s="130"/>
    </row>
    <row r="1019" spans="1:51" x14ac:dyDescent="0.15">
      <c r="A1019" s="131">
        <v>1052</v>
      </c>
      <c r="B1019" s="129" t="s">
        <v>240</v>
      </c>
      <c r="C1019" s="129" t="s">
        <v>1056</v>
      </c>
      <c r="D1019" s="129" t="s">
        <v>645</v>
      </c>
      <c r="E1019" s="129" t="s">
        <v>505</v>
      </c>
      <c r="F1019" s="129" t="s">
        <v>646</v>
      </c>
      <c r="G1019" s="131" t="s">
        <v>185</v>
      </c>
      <c r="H1019" s="129" t="s">
        <v>11319</v>
      </c>
      <c r="I1019" s="129" t="s">
        <v>5023</v>
      </c>
      <c r="J1019" s="129" t="s">
        <v>4883</v>
      </c>
      <c r="K1019" s="129" t="s">
        <v>5220</v>
      </c>
      <c r="L1019" s="131" t="str">
        <f t="shared" si="45"/>
        <v>大西　淳矢 (M2)</v>
      </c>
      <c r="M1019" s="131" t="str">
        <f t="shared" si="46"/>
        <v>96</v>
      </c>
      <c r="N1019" s="131" t="str">
        <f t="shared" si="47"/>
        <v>Junya ONISHI (96)</v>
      </c>
      <c r="O1019" s="217" t="s">
        <v>7871</v>
      </c>
      <c r="Y1019" s="130"/>
      <c r="Z1019" s="130"/>
      <c r="AA1019" s="130"/>
      <c r="AB1019" s="130"/>
      <c r="AC1019" s="142"/>
      <c r="AD1019" s="130"/>
      <c r="AE1019" s="130"/>
      <c r="AF1019" s="130"/>
      <c r="AG1019" s="130"/>
      <c r="AH1019" s="130"/>
      <c r="AI1019" s="130"/>
      <c r="AJ1019" s="130"/>
      <c r="AK1019" s="130"/>
      <c r="AL1019" s="130"/>
      <c r="AM1019" s="130"/>
      <c r="AN1019" s="130"/>
      <c r="AO1019" s="130"/>
      <c r="AP1019" s="130"/>
      <c r="AQ1019" s="130"/>
      <c r="AR1019" s="130"/>
      <c r="AS1019" s="130"/>
      <c r="AT1019" s="130"/>
      <c r="AU1019" s="130"/>
      <c r="AV1019" s="130"/>
      <c r="AW1019" s="130"/>
      <c r="AX1019" s="130"/>
      <c r="AY1019" s="130"/>
    </row>
    <row r="1020" spans="1:51" x14ac:dyDescent="0.15">
      <c r="A1020" s="131">
        <v>1053</v>
      </c>
      <c r="B1020" s="129" t="s">
        <v>240</v>
      </c>
      <c r="C1020" s="129" t="s">
        <v>1056</v>
      </c>
      <c r="D1020" s="129" t="s">
        <v>663</v>
      </c>
      <c r="E1020" s="129" t="s">
        <v>664</v>
      </c>
      <c r="F1020" s="129" t="s">
        <v>665</v>
      </c>
      <c r="G1020" s="131" t="s">
        <v>185</v>
      </c>
      <c r="H1020" s="129" t="s">
        <v>14467</v>
      </c>
      <c r="I1020" s="129" t="s">
        <v>11735</v>
      </c>
      <c r="J1020" s="129" t="s">
        <v>4825</v>
      </c>
      <c r="K1020" s="129" t="s">
        <v>5220</v>
      </c>
      <c r="L1020" s="131" t="str">
        <f t="shared" si="45"/>
        <v>樫山　直生 (M2)</v>
      </c>
      <c r="M1020" s="131" t="str">
        <f t="shared" si="46"/>
        <v>97</v>
      </c>
      <c r="N1020" s="131" t="str">
        <f t="shared" si="47"/>
        <v>Naoki KASHIYAMA (97)</v>
      </c>
      <c r="O1020" s="217" t="s">
        <v>7872</v>
      </c>
      <c r="Y1020" s="130"/>
      <c r="Z1020" s="130"/>
      <c r="AA1020" s="130"/>
      <c r="AB1020" s="130"/>
      <c r="AC1020" s="142"/>
      <c r="AD1020" s="130"/>
      <c r="AE1020" s="130"/>
      <c r="AF1020" s="130"/>
      <c r="AG1020" s="130"/>
      <c r="AH1020" s="130"/>
      <c r="AI1020" s="130"/>
      <c r="AJ1020" s="130"/>
      <c r="AK1020" s="130"/>
      <c r="AL1020" s="130"/>
      <c r="AM1020" s="130"/>
      <c r="AN1020" s="130"/>
      <c r="AO1020" s="130"/>
      <c r="AP1020" s="130"/>
      <c r="AQ1020" s="130"/>
      <c r="AR1020" s="130"/>
      <c r="AS1020" s="130"/>
      <c r="AT1020" s="130"/>
      <c r="AU1020" s="130"/>
      <c r="AV1020" s="130"/>
      <c r="AW1020" s="130"/>
      <c r="AX1020" s="130"/>
      <c r="AY1020" s="130"/>
    </row>
    <row r="1021" spans="1:51" x14ac:dyDescent="0.15">
      <c r="A1021" s="131">
        <v>1054</v>
      </c>
      <c r="B1021" s="129" t="s">
        <v>240</v>
      </c>
      <c r="C1021" s="129" t="s">
        <v>1056</v>
      </c>
      <c r="D1021" s="129" t="s">
        <v>652</v>
      </c>
      <c r="E1021" s="129" t="s">
        <v>653</v>
      </c>
      <c r="F1021" s="129" t="s">
        <v>654</v>
      </c>
      <c r="G1021" s="131" t="s">
        <v>185</v>
      </c>
      <c r="H1021" s="129" t="s">
        <v>11319</v>
      </c>
      <c r="I1021" s="129" t="s">
        <v>9308</v>
      </c>
      <c r="J1021" s="129" t="s">
        <v>4918</v>
      </c>
      <c r="K1021" s="129" t="s">
        <v>5220</v>
      </c>
      <c r="L1021" s="131" t="str">
        <f t="shared" si="45"/>
        <v>加藤　広太 (M2)</v>
      </c>
      <c r="M1021" s="131" t="str">
        <f t="shared" si="46"/>
        <v>97</v>
      </c>
      <c r="N1021" s="131" t="str">
        <f t="shared" si="47"/>
        <v>Kota KATO (97)</v>
      </c>
      <c r="O1021" s="217" t="s">
        <v>7873</v>
      </c>
      <c r="Y1021" s="130"/>
      <c r="Z1021" s="130"/>
      <c r="AA1021" s="130"/>
      <c r="AB1021" s="130"/>
      <c r="AC1021" s="142"/>
      <c r="AD1021" s="130"/>
      <c r="AE1021" s="130"/>
      <c r="AF1021" s="130"/>
      <c r="AG1021" s="130"/>
      <c r="AH1021" s="130"/>
      <c r="AI1021" s="130"/>
      <c r="AJ1021" s="130"/>
      <c r="AK1021" s="130"/>
      <c r="AL1021" s="130"/>
      <c r="AM1021" s="130"/>
      <c r="AN1021" s="130"/>
      <c r="AO1021" s="130"/>
      <c r="AP1021" s="130"/>
      <c r="AQ1021" s="130"/>
      <c r="AR1021" s="130"/>
      <c r="AS1021" s="130"/>
      <c r="AT1021" s="130"/>
      <c r="AU1021" s="130"/>
      <c r="AV1021" s="130"/>
      <c r="AW1021" s="130"/>
      <c r="AX1021" s="130"/>
      <c r="AY1021" s="130"/>
    </row>
    <row r="1022" spans="1:51" x14ac:dyDescent="0.15">
      <c r="A1022" s="131">
        <v>1055</v>
      </c>
      <c r="B1022" s="129" t="s">
        <v>240</v>
      </c>
      <c r="C1022" s="129" t="s">
        <v>1056</v>
      </c>
      <c r="D1022" s="129" t="s">
        <v>650</v>
      </c>
      <c r="E1022" s="129" t="s">
        <v>651</v>
      </c>
      <c r="F1022" s="129" t="s">
        <v>523</v>
      </c>
      <c r="G1022" s="131" t="s">
        <v>185</v>
      </c>
      <c r="H1022" s="129" t="s">
        <v>11319</v>
      </c>
      <c r="I1022" s="129" t="s">
        <v>11736</v>
      </c>
      <c r="J1022" s="129" t="s">
        <v>4802</v>
      </c>
      <c r="K1022" s="129" t="s">
        <v>5220</v>
      </c>
      <c r="L1022" s="131" t="str">
        <f t="shared" si="45"/>
        <v>工藤　陽貴 (M2)</v>
      </c>
      <c r="M1022" s="131" t="str">
        <f t="shared" si="46"/>
        <v>96</v>
      </c>
      <c r="N1022" s="131" t="str">
        <f t="shared" si="47"/>
        <v>Haruki KUDO (96)</v>
      </c>
      <c r="O1022" s="217" t="s">
        <v>7874</v>
      </c>
      <c r="Y1022" s="130"/>
      <c r="Z1022" s="130"/>
      <c r="AA1022" s="130"/>
      <c r="AB1022" s="130"/>
      <c r="AC1022" s="142"/>
      <c r="AD1022" s="130"/>
      <c r="AE1022" s="130"/>
      <c r="AF1022" s="130"/>
      <c r="AG1022" s="130"/>
      <c r="AH1022" s="130"/>
      <c r="AI1022" s="130"/>
      <c r="AJ1022" s="130"/>
      <c r="AK1022" s="130"/>
      <c r="AL1022" s="130"/>
      <c r="AM1022" s="130"/>
      <c r="AN1022" s="130"/>
      <c r="AO1022" s="130"/>
      <c r="AP1022" s="130"/>
      <c r="AQ1022" s="130"/>
      <c r="AR1022" s="130"/>
      <c r="AS1022" s="130"/>
      <c r="AT1022" s="130"/>
      <c r="AU1022" s="130"/>
      <c r="AV1022" s="130"/>
      <c r="AW1022" s="130"/>
      <c r="AX1022" s="130"/>
      <c r="AY1022" s="130"/>
    </row>
    <row r="1023" spans="1:51" x14ac:dyDescent="0.15">
      <c r="A1023" s="131">
        <v>1056</v>
      </c>
      <c r="B1023" s="129" t="s">
        <v>240</v>
      </c>
      <c r="C1023" s="129" t="s">
        <v>1056</v>
      </c>
      <c r="D1023" s="129" t="s">
        <v>658</v>
      </c>
      <c r="E1023" s="129" t="s">
        <v>659</v>
      </c>
      <c r="F1023" s="129" t="s">
        <v>544</v>
      </c>
      <c r="G1023" s="131" t="s">
        <v>185</v>
      </c>
      <c r="H1023" s="129" t="s">
        <v>14472</v>
      </c>
      <c r="I1023" s="129" t="s">
        <v>4931</v>
      </c>
      <c r="J1023" s="129" t="s">
        <v>12457</v>
      </c>
      <c r="K1023" s="129" t="s">
        <v>5220</v>
      </c>
      <c r="L1023" s="131" t="str">
        <f t="shared" si="45"/>
        <v>小島　克彦 (M2)</v>
      </c>
      <c r="M1023" s="131" t="str">
        <f t="shared" si="46"/>
        <v>97</v>
      </c>
      <c r="N1023" s="131" t="str">
        <f t="shared" si="47"/>
        <v>Katsuhiko KOJIMA (97)</v>
      </c>
      <c r="O1023" s="217" t="s">
        <v>7875</v>
      </c>
      <c r="Y1023" s="130"/>
      <c r="Z1023" s="130"/>
      <c r="AA1023" s="130"/>
      <c r="AB1023" s="130"/>
      <c r="AC1023" s="142"/>
      <c r="AD1023" s="130"/>
      <c r="AE1023" s="130"/>
      <c r="AF1023" s="130"/>
      <c r="AG1023" s="130"/>
      <c r="AH1023" s="130"/>
      <c r="AI1023" s="130"/>
      <c r="AJ1023" s="130"/>
      <c r="AK1023" s="130"/>
      <c r="AL1023" s="130"/>
      <c r="AM1023" s="130"/>
      <c r="AN1023" s="130"/>
      <c r="AO1023" s="130"/>
      <c r="AP1023" s="130"/>
      <c r="AQ1023" s="130"/>
      <c r="AR1023" s="130"/>
      <c r="AS1023" s="130"/>
      <c r="AT1023" s="130"/>
      <c r="AU1023" s="130"/>
      <c r="AV1023" s="130"/>
      <c r="AW1023" s="130"/>
      <c r="AX1023" s="130"/>
      <c r="AY1023" s="130"/>
    </row>
    <row r="1024" spans="1:51" x14ac:dyDescent="0.15">
      <c r="A1024" s="131">
        <v>1057</v>
      </c>
      <c r="B1024" s="129" t="s">
        <v>240</v>
      </c>
      <c r="C1024" s="129" t="s">
        <v>1056</v>
      </c>
      <c r="D1024" s="129" t="s">
        <v>642</v>
      </c>
      <c r="E1024" s="129" t="s">
        <v>643</v>
      </c>
      <c r="F1024" s="129" t="s">
        <v>644</v>
      </c>
      <c r="G1024" s="131" t="s">
        <v>185</v>
      </c>
      <c r="H1024" s="129" t="s">
        <v>11319</v>
      </c>
      <c r="I1024" s="129" t="s">
        <v>11737</v>
      </c>
      <c r="J1024" s="129" t="s">
        <v>5190</v>
      </c>
      <c r="K1024" s="129" t="s">
        <v>5220</v>
      </c>
      <c r="L1024" s="131" t="str">
        <f t="shared" si="45"/>
        <v>柴垣　向志 (M2)</v>
      </c>
      <c r="M1024" s="131" t="str">
        <f t="shared" si="46"/>
        <v>97</v>
      </c>
      <c r="N1024" s="131" t="str">
        <f t="shared" si="47"/>
        <v>Koshi SHIBAGAKI (97)</v>
      </c>
      <c r="O1024" s="217" t="s">
        <v>7876</v>
      </c>
      <c r="Y1024" s="130"/>
      <c r="Z1024" s="130"/>
      <c r="AA1024" s="130"/>
      <c r="AB1024" s="130"/>
      <c r="AC1024" s="142"/>
      <c r="AD1024" s="130"/>
      <c r="AE1024" s="130"/>
      <c r="AF1024" s="130"/>
      <c r="AG1024" s="130"/>
      <c r="AH1024" s="130"/>
      <c r="AI1024" s="130"/>
      <c r="AJ1024" s="130"/>
      <c r="AK1024" s="130"/>
      <c r="AL1024" s="130"/>
      <c r="AM1024" s="130"/>
      <c r="AN1024" s="130"/>
      <c r="AO1024" s="130"/>
      <c r="AP1024" s="130"/>
      <c r="AQ1024" s="130"/>
      <c r="AR1024" s="130"/>
      <c r="AS1024" s="130"/>
      <c r="AT1024" s="130"/>
      <c r="AU1024" s="130"/>
      <c r="AV1024" s="130"/>
      <c r="AW1024" s="130"/>
      <c r="AX1024" s="130"/>
      <c r="AY1024" s="130"/>
    </row>
    <row r="1025" spans="1:51" x14ac:dyDescent="0.15">
      <c r="A1025" s="131">
        <v>1058</v>
      </c>
      <c r="B1025" s="129" t="s">
        <v>240</v>
      </c>
      <c r="C1025" s="129" t="s">
        <v>1056</v>
      </c>
      <c r="D1025" s="129" t="s">
        <v>9357</v>
      </c>
      <c r="E1025" s="129" t="s">
        <v>9410</v>
      </c>
      <c r="F1025" s="129" t="s">
        <v>9434</v>
      </c>
      <c r="G1025" s="131" t="s">
        <v>185</v>
      </c>
      <c r="H1025" s="129" t="s">
        <v>14458</v>
      </c>
      <c r="I1025" s="129" t="s">
        <v>4986</v>
      </c>
      <c r="J1025" s="129" t="s">
        <v>5192</v>
      </c>
      <c r="K1025" s="129" t="s">
        <v>5220</v>
      </c>
      <c r="L1025" s="131" t="str">
        <f t="shared" si="45"/>
        <v>杉田　幸輝 (M2)</v>
      </c>
      <c r="M1025" s="131" t="str">
        <f t="shared" si="46"/>
        <v>96</v>
      </c>
      <c r="N1025" s="131" t="str">
        <f t="shared" si="47"/>
        <v>Koki SUGITA (96)</v>
      </c>
      <c r="O1025" s="217" t="s">
        <v>7877</v>
      </c>
      <c r="Y1025" s="130"/>
      <c r="Z1025" s="130"/>
      <c r="AA1025" s="130"/>
      <c r="AB1025" s="130"/>
      <c r="AC1025" s="142"/>
      <c r="AD1025" s="130"/>
      <c r="AE1025" s="130"/>
      <c r="AF1025" s="130"/>
      <c r="AG1025" s="130"/>
      <c r="AH1025" s="130"/>
      <c r="AI1025" s="130"/>
      <c r="AJ1025" s="130"/>
      <c r="AK1025" s="130"/>
      <c r="AL1025" s="130"/>
      <c r="AM1025" s="130"/>
      <c r="AN1025" s="130"/>
      <c r="AO1025" s="130"/>
      <c r="AP1025" s="130"/>
      <c r="AQ1025" s="130"/>
      <c r="AR1025" s="130"/>
      <c r="AS1025" s="130"/>
      <c r="AT1025" s="130"/>
      <c r="AU1025" s="130"/>
      <c r="AV1025" s="130"/>
      <c r="AW1025" s="130"/>
      <c r="AX1025" s="130"/>
      <c r="AY1025" s="130"/>
    </row>
    <row r="1026" spans="1:51" x14ac:dyDescent="0.15">
      <c r="A1026" s="131">
        <v>1059</v>
      </c>
      <c r="B1026" s="129" t="s">
        <v>240</v>
      </c>
      <c r="C1026" s="129" t="s">
        <v>1056</v>
      </c>
      <c r="D1026" s="129" t="s">
        <v>660</v>
      </c>
      <c r="E1026" s="129" t="s">
        <v>661</v>
      </c>
      <c r="F1026" s="129" t="s">
        <v>662</v>
      </c>
      <c r="G1026" s="131" t="s">
        <v>185</v>
      </c>
      <c r="H1026" s="129" t="s">
        <v>14458</v>
      </c>
      <c r="I1026" s="129" t="s">
        <v>11738</v>
      </c>
      <c r="J1026" s="129" t="s">
        <v>12359</v>
      </c>
      <c r="K1026" s="129" t="s">
        <v>5220</v>
      </c>
      <c r="L1026" s="131" t="str">
        <f t="shared" si="45"/>
        <v>住平　航 (M2)</v>
      </c>
      <c r="M1026" s="131" t="str">
        <f t="shared" si="46"/>
        <v>97</v>
      </c>
      <c r="N1026" s="131" t="str">
        <f t="shared" si="47"/>
        <v>Wataru SUMIHIRA (97)</v>
      </c>
      <c r="O1026" s="217" t="s">
        <v>7878</v>
      </c>
      <c r="Y1026" s="130"/>
      <c r="Z1026" s="130"/>
      <c r="AA1026" s="130"/>
      <c r="AB1026" s="130"/>
      <c r="AC1026" s="142"/>
      <c r="AD1026" s="130"/>
      <c r="AE1026" s="130"/>
      <c r="AF1026" s="130"/>
      <c r="AG1026" s="130"/>
      <c r="AH1026" s="130"/>
      <c r="AI1026" s="130"/>
      <c r="AJ1026" s="130"/>
      <c r="AK1026" s="130"/>
      <c r="AL1026" s="130"/>
      <c r="AM1026" s="130"/>
      <c r="AN1026" s="130"/>
      <c r="AO1026" s="130"/>
      <c r="AP1026" s="130"/>
      <c r="AQ1026" s="130"/>
      <c r="AR1026" s="130"/>
      <c r="AS1026" s="130"/>
      <c r="AT1026" s="130"/>
      <c r="AU1026" s="130"/>
      <c r="AV1026" s="130"/>
      <c r="AW1026" s="130"/>
      <c r="AX1026" s="130"/>
      <c r="AY1026" s="130"/>
    </row>
    <row r="1027" spans="1:51" x14ac:dyDescent="0.15">
      <c r="A1027" s="131">
        <v>1060</v>
      </c>
      <c r="B1027" s="129" t="s">
        <v>240</v>
      </c>
      <c r="C1027" s="129" t="s">
        <v>1056</v>
      </c>
      <c r="D1027" s="129" t="s">
        <v>655</v>
      </c>
      <c r="E1027" s="129" t="s">
        <v>656</v>
      </c>
      <c r="F1027" s="129" t="s">
        <v>552</v>
      </c>
      <c r="G1027" s="131" t="s">
        <v>185</v>
      </c>
      <c r="H1027" s="129" t="s">
        <v>11319</v>
      </c>
      <c r="I1027" s="129" t="s">
        <v>11739</v>
      </c>
      <c r="J1027" s="129" t="s">
        <v>4812</v>
      </c>
      <c r="K1027" s="129" t="s">
        <v>5220</v>
      </c>
      <c r="L1027" s="131" t="str">
        <f t="shared" ref="L1027:L1090" si="48">D1027&amp;" ("&amp;G1027&amp;")"</f>
        <v>寺前　凌 (M2)</v>
      </c>
      <c r="M1027" s="131" t="str">
        <f t="shared" ref="M1027:M1090" si="49">LEFT(F1027,2)</f>
        <v>97</v>
      </c>
      <c r="N1027" s="131" t="str">
        <f t="shared" ref="N1027:N1090" si="50">J1027&amp;" "&amp;I1027&amp;" ("&amp;M1027&amp;")"</f>
        <v>Ryo TERAMAE (97)</v>
      </c>
      <c r="O1027" s="217" t="s">
        <v>7879</v>
      </c>
      <c r="Y1027" s="130"/>
      <c r="Z1027" s="130"/>
      <c r="AA1027" s="130"/>
      <c r="AB1027" s="130"/>
      <c r="AC1027" s="142"/>
      <c r="AD1027" s="130"/>
      <c r="AE1027" s="130"/>
      <c r="AF1027" s="130"/>
      <c r="AG1027" s="130"/>
      <c r="AH1027" s="130"/>
      <c r="AI1027" s="130"/>
      <c r="AJ1027" s="130"/>
      <c r="AK1027" s="130"/>
      <c r="AL1027" s="130"/>
      <c r="AM1027" s="130"/>
      <c r="AN1027" s="130"/>
      <c r="AO1027" s="130"/>
      <c r="AP1027" s="130"/>
      <c r="AQ1027" s="130"/>
      <c r="AR1027" s="130"/>
      <c r="AS1027" s="130"/>
      <c r="AT1027" s="130"/>
      <c r="AU1027" s="130"/>
      <c r="AV1027" s="130"/>
      <c r="AW1027" s="130"/>
      <c r="AX1027" s="130"/>
      <c r="AY1027" s="130"/>
    </row>
    <row r="1028" spans="1:51" x14ac:dyDescent="0.15">
      <c r="A1028" s="131">
        <v>1061</v>
      </c>
      <c r="B1028" s="129" t="s">
        <v>240</v>
      </c>
      <c r="C1028" s="129" t="s">
        <v>1056</v>
      </c>
      <c r="D1028" s="129" t="s">
        <v>9771</v>
      </c>
      <c r="E1028" s="129" t="s">
        <v>10465</v>
      </c>
      <c r="F1028" s="129" t="s">
        <v>11091</v>
      </c>
      <c r="G1028" s="131" t="s">
        <v>185</v>
      </c>
      <c r="H1028" s="129" t="s">
        <v>11319</v>
      </c>
      <c r="I1028" s="129" t="s">
        <v>11392</v>
      </c>
      <c r="J1028" s="129" t="s">
        <v>12458</v>
      </c>
      <c r="K1028" s="129" t="s">
        <v>5220</v>
      </c>
      <c r="L1028" s="131" t="str">
        <f t="shared" si="48"/>
        <v>松川　敏徳 (M2)</v>
      </c>
      <c r="M1028" s="131" t="str">
        <f t="shared" si="49"/>
        <v>97</v>
      </c>
      <c r="N1028" s="131" t="str">
        <f t="shared" si="50"/>
        <v>Toshinori MATSUKAWA (97)</v>
      </c>
      <c r="O1028" s="217" t="s">
        <v>7880</v>
      </c>
      <c r="Y1028" s="130"/>
      <c r="Z1028" s="130"/>
      <c r="AA1028" s="130"/>
      <c r="AB1028" s="130"/>
      <c r="AC1028" s="142"/>
      <c r="AD1028" s="130"/>
      <c r="AE1028" s="130"/>
      <c r="AF1028" s="130"/>
      <c r="AG1028" s="130"/>
      <c r="AH1028" s="130"/>
      <c r="AI1028" s="130"/>
      <c r="AJ1028" s="130"/>
      <c r="AK1028" s="130"/>
      <c r="AL1028" s="130"/>
      <c r="AM1028" s="130"/>
      <c r="AN1028" s="130"/>
      <c r="AO1028" s="130"/>
      <c r="AP1028" s="130"/>
      <c r="AQ1028" s="130"/>
      <c r="AR1028" s="130"/>
      <c r="AS1028" s="130"/>
      <c r="AT1028" s="130"/>
      <c r="AU1028" s="130"/>
      <c r="AV1028" s="130"/>
      <c r="AW1028" s="130"/>
      <c r="AX1028" s="130"/>
      <c r="AY1028" s="130"/>
    </row>
    <row r="1029" spans="1:51" x14ac:dyDescent="0.15">
      <c r="A1029" s="131">
        <v>1062</v>
      </c>
      <c r="B1029" s="129" t="s">
        <v>240</v>
      </c>
      <c r="C1029" s="129" t="s">
        <v>1056</v>
      </c>
      <c r="D1029" s="129" t="s">
        <v>647</v>
      </c>
      <c r="E1029" s="129" t="s">
        <v>648</v>
      </c>
      <c r="F1029" s="129" t="s">
        <v>649</v>
      </c>
      <c r="G1029" s="131" t="s">
        <v>176</v>
      </c>
      <c r="H1029" s="129" t="s">
        <v>14477</v>
      </c>
      <c r="I1029" s="129" t="s">
        <v>11740</v>
      </c>
      <c r="J1029" s="129" t="s">
        <v>12459</v>
      </c>
      <c r="K1029" s="129" t="s">
        <v>5220</v>
      </c>
      <c r="L1029" s="131" t="str">
        <f t="shared" si="48"/>
        <v>木高　佳周 (M1)</v>
      </c>
      <c r="M1029" s="131" t="str">
        <f t="shared" si="49"/>
        <v>98</v>
      </c>
      <c r="N1029" s="131" t="str">
        <f t="shared" si="50"/>
        <v>Yoshinari KIDAKA (98)</v>
      </c>
      <c r="O1029" s="217" t="s">
        <v>7881</v>
      </c>
      <c r="Y1029" s="130"/>
      <c r="Z1029" s="130"/>
      <c r="AA1029" s="130"/>
      <c r="AB1029" s="130"/>
      <c r="AC1029" s="142"/>
      <c r="AD1029" s="130"/>
      <c r="AE1029" s="130"/>
      <c r="AF1029" s="130"/>
      <c r="AG1029" s="130"/>
      <c r="AH1029" s="130"/>
      <c r="AI1029" s="130"/>
      <c r="AJ1029" s="130"/>
      <c r="AK1029" s="130"/>
      <c r="AL1029" s="130"/>
      <c r="AM1029" s="130"/>
      <c r="AN1029" s="130"/>
      <c r="AO1029" s="130"/>
      <c r="AP1029" s="130"/>
      <c r="AQ1029" s="130"/>
      <c r="AR1029" s="130"/>
      <c r="AS1029" s="130"/>
      <c r="AT1029" s="130"/>
      <c r="AU1029" s="130"/>
      <c r="AV1029" s="130"/>
      <c r="AW1029" s="130"/>
      <c r="AX1029" s="130"/>
      <c r="AY1029" s="130"/>
    </row>
    <row r="1030" spans="1:51" x14ac:dyDescent="0.15">
      <c r="A1030" s="131">
        <v>1063</v>
      </c>
      <c r="B1030" s="129" t="s">
        <v>240</v>
      </c>
      <c r="C1030" s="129" t="s">
        <v>1056</v>
      </c>
      <c r="D1030" s="129" t="s">
        <v>9772</v>
      </c>
      <c r="E1030" s="129" t="s">
        <v>10466</v>
      </c>
      <c r="F1030" s="129" t="s">
        <v>11092</v>
      </c>
      <c r="G1030" s="131" t="s">
        <v>176</v>
      </c>
      <c r="H1030" s="129" t="s">
        <v>11319</v>
      </c>
      <c r="I1030" s="129" t="s">
        <v>11741</v>
      </c>
      <c r="J1030" s="129" t="s">
        <v>12460</v>
      </c>
      <c r="K1030" s="129" t="s">
        <v>5220</v>
      </c>
      <c r="L1030" s="131" t="str">
        <f t="shared" si="48"/>
        <v>長谷部　豪 (M1)</v>
      </c>
      <c r="M1030" s="131" t="str">
        <f t="shared" si="49"/>
        <v>96</v>
      </c>
      <c r="N1030" s="131" t="str">
        <f t="shared" si="50"/>
        <v>Go HASEBE (96)</v>
      </c>
      <c r="O1030" s="217" t="s">
        <v>7882</v>
      </c>
      <c r="Y1030" s="130"/>
      <c r="Z1030" s="130"/>
      <c r="AA1030" s="130"/>
      <c r="AB1030" s="130"/>
      <c r="AC1030" s="142"/>
      <c r="AD1030" s="130"/>
      <c r="AE1030" s="130"/>
      <c r="AF1030" s="130"/>
      <c r="AG1030" s="130"/>
      <c r="AH1030" s="130"/>
      <c r="AI1030" s="130"/>
      <c r="AJ1030" s="130"/>
      <c r="AK1030" s="130"/>
      <c r="AL1030" s="130"/>
      <c r="AM1030" s="130"/>
      <c r="AN1030" s="130"/>
      <c r="AO1030" s="130"/>
      <c r="AP1030" s="130"/>
      <c r="AQ1030" s="130"/>
      <c r="AR1030" s="130"/>
      <c r="AS1030" s="130"/>
      <c r="AT1030" s="130"/>
      <c r="AU1030" s="130"/>
      <c r="AV1030" s="130"/>
      <c r="AW1030" s="130"/>
      <c r="AX1030" s="130"/>
      <c r="AY1030" s="130"/>
    </row>
    <row r="1031" spans="1:51" x14ac:dyDescent="0.15">
      <c r="A1031" s="131">
        <v>1064</v>
      </c>
      <c r="B1031" s="129" t="s">
        <v>240</v>
      </c>
      <c r="C1031" s="129" t="s">
        <v>1056</v>
      </c>
      <c r="D1031" s="129" t="s">
        <v>639</v>
      </c>
      <c r="E1031" s="129" t="s">
        <v>640</v>
      </c>
      <c r="F1031" s="129" t="s">
        <v>641</v>
      </c>
      <c r="G1031" s="131" t="s">
        <v>176</v>
      </c>
      <c r="H1031" s="129" t="s">
        <v>11319</v>
      </c>
      <c r="I1031" s="129" t="s">
        <v>11742</v>
      </c>
      <c r="J1031" s="129" t="s">
        <v>12461</v>
      </c>
      <c r="K1031" s="129" t="s">
        <v>5220</v>
      </c>
      <c r="L1031" s="131" t="str">
        <f t="shared" si="48"/>
        <v>渡瀬　孔明 (M1)</v>
      </c>
      <c r="M1031" s="131" t="str">
        <f t="shared" si="49"/>
        <v>96</v>
      </c>
      <c r="N1031" s="131" t="str">
        <f t="shared" si="50"/>
        <v>Komei WATASE (96)</v>
      </c>
      <c r="O1031" s="217" t="s">
        <v>7883</v>
      </c>
      <c r="Y1031" s="130"/>
      <c r="Z1031" s="130"/>
      <c r="AA1031" s="130"/>
      <c r="AB1031" s="130"/>
      <c r="AC1031" s="142"/>
      <c r="AD1031" s="130"/>
      <c r="AE1031" s="130"/>
      <c r="AF1031" s="130"/>
      <c r="AG1031" s="130"/>
      <c r="AH1031" s="130"/>
      <c r="AI1031" s="130"/>
      <c r="AJ1031" s="130"/>
      <c r="AK1031" s="130"/>
      <c r="AL1031" s="130"/>
      <c r="AM1031" s="130"/>
      <c r="AN1031" s="130"/>
      <c r="AO1031" s="130"/>
      <c r="AP1031" s="130"/>
      <c r="AQ1031" s="130"/>
      <c r="AR1031" s="130"/>
      <c r="AS1031" s="130"/>
      <c r="AT1031" s="130"/>
      <c r="AU1031" s="130"/>
      <c r="AV1031" s="130"/>
      <c r="AW1031" s="130"/>
      <c r="AX1031" s="130"/>
      <c r="AY1031" s="130"/>
    </row>
    <row r="1032" spans="1:51" x14ac:dyDescent="0.15">
      <c r="A1032" s="131">
        <v>1065</v>
      </c>
      <c r="B1032" s="129" t="s">
        <v>240</v>
      </c>
      <c r="C1032" s="129" t="s">
        <v>1056</v>
      </c>
      <c r="D1032" s="129" t="s">
        <v>3231</v>
      </c>
      <c r="E1032" s="129" t="s">
        <v>927</v>
      </c>
      <c r="F1032" s="129" t="s">
        <v>928</v>
      </c>
      <c r="G1032" s="131" t="s">
        <v>176</v>
      </c>
      <c r="H1032" s="129" t="s">
        <v>14473</v>
      </c>
      <c r="I1032" s="129" t="s">
        <v>11743</v>
      </c>
      <c r="J1032" s="129" t="s">
        <v>5085</v>
      </c>
      <c r="K1032" s="129" t="s">
        <v>5220</v>
      </c>
      <c r="L1032" s="131" t="str">
        <f t="shared" si="48"/>
        <v>赤瀨　康平 (M1)</v>
      </c>
      <c r="M1032" s="131" t="str">
        <f t="shared" si="49"/>
        <v>98</v>
      </c>
      <c r="N1032" s="131" t="str">
        <f t="shared" si="50"/>
        <v>Kohei AKASE (98)</v>
      </c>
      <c r="O1032" s="217" t="s">
        <v>7884</v>
      </c>
      <c r="Y1032" s="130"/>
      <c r="Z1032" s="130"/>
      <c r="AA1032" s="130"/>
      <c r="AB1032" s="130"/>
      <c r="AC1032" s="142"/>
      <c r="AD1032" s="130"/>
      <c r="AE1032" s="130"/>
      <c r="AF1032" s="130"/>
      <c r="AG1032" s="130"/>
      <c r="AH1032" s="130"/>
      <c r="AI1032" s="130"/>
      <c r="AJ1032" s="130"/>
      <c r="AK1032" s="130"/>
      <c r="AL1032" s="130"/>
      <c r="AM1032" s="130"/>
      <c r="AN1032" s="130"/>
      <c r="AO1032" s="130"/>
      <c r="AP1032" s="130"/>
      <c r="AQ1032" s="130"/>
      <c r="AR1032" s="130"/>
      <c r="AS1032" s="130"/>
      <c r="AT1032" s="130"/>
      <c r="AU1032" s="130"/>
      <c r="AV1032" s="130"/>
      <c r="AW1032" s="130"/>
      <c r="AX1032" s="130"/>
      <c r="AY1032" s="130"/>
    </row>
    <row r="1033" spans="1:51" x14ac:dyDescent="0.15">
      <c r="A1033" s="131">
        <v>1066</v>
      </c>
      <c r="B1033" s="129" t="s">
        <v>240</v>
      </c>
      <c r="C1033" s="129" t="s">
        <v>1056</v>
      </c>
      <c r="D1033" s="129" t="s">
        <v>917</v>
      </c>
      <c r="E1033" s="129" t="s">
        <v>3232</v>
      </c>
      <c r="F1033" s="129" t="s">
        <v>697</v>
      </c>
      <c r="G1033" s="131" t="s">
        <v>176</v>
      </c>
      <c r="H1033" s="129" t="s">
        <v>11319</v>
      </c>
      <c r="I1033" s="129" t="s">
        <v>9451</v>
      </c>
      <c r="J1033" s="129" t="s">
        <v>4862</v>
      </c>
      <c r="K1033" s="129" t="s">
        <v>5220</v>
      </c>
      <c r="L1033" s="131" t="str">
        <f t="shared" si="48"/>
        <v>井内　光 (M1)</v>
      </c>
      <c r="M1033" s="131" t="str">
        <f t="shared" si="49"/>
        <v>98</v>
      </c>
      <c r="N1033" s="131" t="str">
        <f t="shared" si="50"/>
        <v>Hikaru IUCHI (98)</v>
      </c>
      <c r="O1033" s="217" t="s">
        <v>7885</v>
      </c>
      <c r="Y1033" s="130"/>
      <c r="Z1033" s="130"/>
      <c r="AA1033" s="130"/>
      <c r="AB1033" s="130"/>
      <c r="AC1033" s="142"/>
      <c r="AD1033" s="130"/>
      <c r="AE1033" s="130"/>
      <c r="AF1033" s="130"/>
      <c r="AG1033" s="130"/>
      <c r="AH1033" s="130"/>
      <c r="AI1033" s="130"/>
      <c r="AJ1033" s="130"/>
      <c r="AK1033" s="130"/>
      <c r="AL1033" s="130"/>
      <c r="AM1033" s="130"/>
      <c r="AN1033" s="130"/>
      <c r="AO1033" s="130"/>
      <c r="AP1033" s="130"/>
      <c r="AQ1033" s="130"/>
      <c r="AR1033" s="130"/>
      <c r="AS1033" s="130"/>
      <c r="AT1033" s="130"/>
      <c r="AU1033" s="130"/>
      <c r="AV1033" s="130"/>
      <c r="AW1033" s="130"/>
      <c r="AX1033" s="130"/>
      <c r="AY1033" s="130"/>
    </row>
    <row r="1034" spans="1:51" x14ac:dyDescent="0.15">
      <c r="A1034" s="131">
        <v>1067</v>
      </c>
      <c r="B1034" s="129" t="s">
        <v>240</v>
      </c>
      <c r="C1034" s="129" t="s">
        <v>1056</v>
      </c>
      <c r="D1034" s="129" t="s">
        <v>913</v>
      </c>
      <c r="E1034" s="129" t="s">
        <v>914</v>
      </c>
      <c r="F1034" s="129" t="s">
        <v>780</v>
      </c>
      <c r="G1034" s="131" t="s">
        <v>176</v>
      </c>
      <c r="H1034" s="129" t="s">
        <v>11319</v>
      </c>
      <c r="I1034" s="129" t="s">
        <v>11744</v>
      </c>
      <c r="J1034" s="129" t="s">
        <v>4922</v>
      </c>
      <c r="K1034" s="129" t="s">
        <v>5220</v>
      </c>
      <c r="L1034" s="131" t="str">
        <f t="shared" si="48"/>
        <v>石原　勇輝 (M1)</v>
      </c>
      <c r="M1034" s="131" t="str">
        <f t="shared" si="49"/>
        <v>98</v>
      </c>
      <c r="N1034" s="131" t="str">
        <f t="shared" si="50"/>
        <v>Yuki ISHIHARA (98)</v>
      </c>
      <c r="O1034" s="217" t="s">
        <v>7886</v>
      </c>
      <c r="Y1034" s="130"/>
      <c r="Z1034" s="130"/>
      <c r="AA1034" s="130"/>
      <c r="AB1034" s="130"/>
      <c r="AC1034" s="142"/>
      <c r="AD1034" s="130"/>
      <c r="AE1034" s="130"/>
      <c r="AF1034" s="130"/>
      <c r="AG1034" s="130"/>
      <c r="AH1034" s="130"/>
      <c r="AI1034" s="130"/>
      <c r="AJ1034" s="130"/>
      <c r="AK1034" s="130"/>
      <c r="AL1034" s="130"/>
      <c r="AM1034" s="130"/>
      <c r="AN1034" s="130"/>
      <c r="AO1034" s="130"/>
      <c r="AP1034" s="130"/>
      <c r="AQ1034" s="130"/>
      <c r="AR1034" s="130"/>
      <c r="AS1034" s="130"/>
      <c r="AT1034" s="130"/>
      <c r="AU1034" s="130"/>
      <c r="AV1034" s="130"/>
      <c r="AW1034" s="130"/>
      <c r="AX1034" s="130"/>
      <c r="AY1034" s="130"/>
    </row>
    <row r="1035" spans="1:51" x14ac:dyDescent="0.15">
      <c r="A1035" s="131">
        <v>1068</v>
      </c>
      <c r="B1035" s="129" t="s">
        <v>240</v>
      </c>
      <c r="C1035" s="129" t="s">
        <v>1056</v>
      </c>
      <c r="D1035" s="129" t="s">
        <v>925</v>
      </c>
      <c r="E1035" s="129" t="s">
        <v>926</v>
      </c>
      <c r="F1035" s="129" t="s">
        <v>703</v>
      </c>
      <c r="G1035" s="131" t="s">
        <v>176</v>
      </c>
      <c r="H1035" s="129" t="s">
        <v>11319</v>
      </c>
      <c r="I1035" s="129" t="s">
        <v>11745</v>
      </c>
      <c r="J1035" s="129" t="s">
        <v>4812</v>
      </c>
      <c r="K1035" s="129" t="s">
        <v>5220</v>
      </c>
      <c r="L1035" s="131" t="str">
        <f t="shared" si="48"/>
        <v>大塚　遼 (M1)</v>
      </c>
      <c r="M1035" s="131" t="str">
        <f t="shared" si="49"/>
        <v>98</v>
      </c>
      <c r="N1035" s="131" t="str">
        <f t="shared" si="50"/>
        <v>Ryo OTSUKA (98)</v>
      </c>
      <c r="O1035" s="217" t="s">
        <v>7887</v>
      </c>
      <c r="Y1035" s="130"/>
      <c r="Z1035" s="130"/>
      <c r="AA1035" s="130"/>
      <c r="AB1035" s="130"/>
      <c r="AC1035" s="142"/>
      <c r="AD1035" s="130"/>
      <c r="AE1035" s="130"/>
      <c r="AF1035" s="130"/>
      <c r="AG1035" s="130"/>
      <c r="AH1035" s="130"/>
      <c r="AI1035" s="130"/>
      <c r="AJ1035" s="130"/>
      <c r="AK1035" s="130"/>
      <c r="AL1035" s="130"/>
      <c r="AM1035" s="130"/>
      <c r="AN1035" s="130"/>
      <c r="AO1035" s="130"/>
      <c r="AP1035" s="130"/>
      <c r="AQ1035" s="130"/>
      <c r="AR1035" s="130"/>
      <c r="AS1035" s="130"/>
      <c r="AT1035" s="130"/>
      <c r="AU1035" s="130"/>
      <c r="AV1035" s="130"/>
      <c r="AW1035" s="130"/>
      <c r="AX1035" s="130"/>
      <c r="AY1035" s="130"/>
    </row>
    <row r="1036" spans="1:51" x14ac:dyDescent="0.15">
      <c r="A1036" s="131">
        <v>1069</v>
      </c>
      <c r="B1036" s="129" t="s">
        <v>240</v>
      </c>
      <c r="C1036" s="129" t="s">
        <v>1056</v>
      </c>
      <c r="D1036" s="129" t="s">
        <v>915</v>
      </c>
      <c r="E1036" s="129" t="s">
        <v>916</v>
      </c>
      <c r="F1036" s="129" t="s">
        <v>750</v>
      </c>
      <c r="G1036" s="131" t="s">
        <v>176</v>
      </c>
      <c r="H1036" s="129" t="s">
        <v>14463</v>
      </c>
      <c r="I1036" s="129" t="s">
        <v>5176</v>
      </c>
      <c r="J1036" s="129" t="s">
        <v>4970</v>
      </c>
      <c r="K1036" s="129" t="s">
        <v>5220</v>
      </c>
      <c r="L1036" s="131" t="str">
        <f t="shared" si="48"/>
        <v>尾原　正人 (M1)</v>
      </c>
      <c r="M1036" s="131" t="str">
        <f t="shared" si="49"/>
        <v>98</v>
      </c>
      <c r="N1036" s="131" t="str">
        <f t="shared" si="50"/>
        <v>Masato OHARA (98)</v>
      </c>
      <c r="O1036" s="217" t="s">
        <v>7888</v>
      </c>
      <c r="Y1036" s="130"/>
      <c r="Z1036" s="130"/>
      <c r="AA1036" s="130"/>
      <c r="AB1036" s="130"/>
      <c r="AC1036" s="142"/>
      <c r="AD1036" s="130"/>
      <c r="AE1036" s="130"/>
      <c r="AF1036" s="130"/>
      <c r="AG1036" s="130"/>
      <c r="AH1036" s="130"/>
      <c r="AI1036" s="130"/>
      <c r="AJ1036" s="130"/>
      <c r="AK1036" s="130"/>
      <c r="AL1036" s="130"/>
      <c r="AM1036" s="130"/>
      <c r="AN1036" s="130"/>
      <c r="AO1036" s="130"/>
      <c r="AP1036" s="130"/>
      <c r="AQ1036" s="130"/>
      <c r="AR1036" s="130"/>
      <c r="AS1036" s="130"/>
      <c r="AT1036" s="130"/>
      <c r="AU1036" s="130"/>
      <c r="AV1036" s="130"/>
      <c r="AW1036" s="130"/>
      <c r="AX1036" s="130"/>
      <c r="AY1036" s="130"/>
    </row>
    <row r="1037" spans="1:51" x14ac:dyDescent="0.15">
      <c r="A1037" s="131">
        <v>1070</v>
      </c>
      <c r="B1037" s="129" t="s">
        <v>240</v>
      </c>
      <c r="C1037" s="129" t="s">
        <v>1056</v>
      </c>
      <c r="D1037" s="129" t="s">
        <v>923</v>
      </c>
      <c r="E1037" s="129" t="s">
        <v>924</v>
      </c>
      <c r="F1037" s="129" t="s">
        <v>711</v>
      </c>
      <c r="G1037" s="131" t="s">
        <v>176</v>
      </c>
      <c r="H1037" s="129" t="s">
        <v>14447</v>
      </c>
      <c r="I1037" s="129" t="s">
        <v>11746</v>
      </c>
      <c r="J1037" s="129" t="s">
        <v>5192</v>
      </c>
      <c r="K1037" s="129" t="s">
        <v>5220</v>
      </c>
      <c r="L1037" s="131" t="str">
        <f t="shared" si="48"/>
        <v>帶島　滉生 (M1)</v>
      </c>
      <c r="M1037" s="131" t="str">
        <f t="shared" si="49"/>
        <v>97</v>
      </c>
      <c r="N1037" s="131" t="str">
        <f t="shared" si="50"/>
        <v>Koki OBISHIMA (97)</v>
      </c>
      <c r="O1037" s="217" t="s">
        <v>7889</v>
      </c>
      <c r="Y1037" s="130"/>
      <c r="Z1037" s="130"/>
      <c r="AA1037" s="130"/>
      <c r="AB1037" s="130"/>
      <c r="AC1037" s="142"/>
      <c r="AD1037" s="130"/>
      <c r="AE1037" s="130"/>
      <c r="AF1037" s="130"/>
      <c r="AG1037" s="130"/>
      <c r="AH1037" s="130"/>
      <c r="AI1037" s="130"/>
      <c r="AJ1037" s="130"/>
      <c r="AK1037" s="130"/>
      <c r="AL1037" s="130"/>
      <c r="AM1037" s="130"/>
      <c r="AN1037" s="130"/>
      <c r="AO1037" s="130"/>
      <c r="AP1037" s="130"/>
      <c r="AQ1037" s="130"/>
      <c r="AR1037" s="130"/>
      <c r="AS1037" s="130"/>
      <c r="AT1037" s="130"/>
      <c r="AU1037" s="130"/>
      <c r="AV1037" s="130"/>
      <c r="AW1037" s="130"/>
      <c r="AX1037" s="130"/>
      <c r="AY1037" s="130"/>
    </row>
    <row r="1038" spans="1:51" x14ac:dyDescent="0.15">
      <c r="A1038" s="131">
        <v>1071</v>
      </c>
      <c r="B1038" s="129" t="s">
        <v>240</v>
      </c>
      <c r="C1038" s="129" t="s">
        <v>1056</v>
      </c>
      <c r="D1038" s="129" t="s">
        <v>3233</v>
      </c>
      <c r="E1038" s="129" t="s">
        <v>964</v>
      </c>
      <c r="F1038" s="129" t="s">
        <v>548</v>
      </c>
      <c r="G1038" s="131" t="s">
        <v>176</v>
      </c>
      <c r="H1038" s="129" t="s">
        <v>14473</v>
      </c>
      <c r="I1038" s="129" t="s">
        <v>11747</v>
      </c>
      <c r="J1038" s="129" t="s">
        <v>4922</v>
      </c>
      <c r="K1038" s="129" t="s">
        <v>5220</v>
      </c>
      <c r="L1038" s="131" t="str">
        <f t="shared" si="48"/>
        <v>川﨑　悠丘 (M1)</v>
      </c>
      <c r="M1038" s="131" t="str">
        <f t="shared" si="49"/>
        <v>97</v>
      </c>
      <c r="N1038" s="131" t="str">
        <f t="shared" si="50"/>
        <v>Yuki KAWASAKI (97)</v>
      </c>
      <c r="O1038" s="217" t="s">
        <v>7890</v>
      </c>
      <c r="Y1038" s="130"/>
      <c r="Z1038" s="130"/>
      <c r="AA1038" s="130"/>
      <c r="AB1038" s="130"/>
      <c r="AC1038" s="142"/>
      <c r="AD1038" s="130"/>
      <c r="AE1038" s="130"/>
      <c r="AF1038" s="130"/>
      <c r="AG1038" s="130"/>
      <c r="AH1038" s="130"/>
      <c r="AI1038" s="130"/>
      <c r="AJ1038" s="130"/>
      <c r="AK1038" s="130"/>
      <c r="AL1038" s="130"/>
      <c r="AM1038" s="130"/>
      <c r="AN1038" s="130"/>
      <c r="AO1038" s="130"/>
      <c r="AP1038" s="130"/>
      <c r="AQ1038" s="130"/>
      <c r="AR1038" s="130"/>
      <c r="AS1038" s="130"/>
      <c r="AT1038" s="130"/>
      <c r="AU1038" s="130"/>
      <c r="AV1038" s="130"/>
      <c r="AW1038" s="130"/>
      <c r="AX1038" s="130"/>
      <c r="AY1038" s="130"/>
    </row>
    <row r="1039" spans="1:51" x14ac:dyDescent="0.15">
      <c r="A1039" s="131">
        <v>1072</v>
      </c>
      <c r="B1039" s="129" t="s">
        <v>240</v>
      </c>
      <c r="C1039" s="129" t="s">
        <v>1056</v>
      </c>
      <c r="D1039" s="129" t="s">
        <v>827</v>
      </c>
      <c r="E1039" s="129" t="s">
        <v>828</v>
      </c>
      <c r="F1039" s="129" t="s">
        <v>829</v>
      </c>
      <c r="G1039" s="131" t="s">
        <v>176</v>
      </c>
      <c r="H1039" s="129" t="s">
        <v>14447</v>
      </c>
      <c r="I1039" s="129" t="s">
        <v>6679</v>
      </c>
      <c r="J1039" s="129" t="s">
        <v>12368</v>
      </c>
      <c r="K1039" s="129" t="s">
        <v>5220</v>
      </c>
      <c r="L1039" s="131" t="str">
        <f t="shared" si="48"/>
        <v>木下　将一 (M1)</v>
      </c>
      <c r="M1039" s="131" t="str">
        <f t="shared" si="49"/>
        <v>98</v>
      </c>
      <c r="N1039" s="131" t="str">
        <f t="shared" si="50"/>
        <v>Shoichi KINOSHITA (98)</v>
      </c>
      <c r="O1039" s="217" t="s">
        <v>7891</v>
      </c>
      <c r="Y1039" s="130"/>
      <c r="Z1039" s="130"/>
      <c r="AA1039" s="130"/>
      <c r="AB1039" s="130"/>
      <c r="AC1039" s="142"/>
      <c r="AD1039" s="130"/>
      <c r="AE1039" s="130"/>
      <c r="AF1039" s="130"/>
      <c r="AG1039" s="130"/>
      <c r="AH1039" s="130"/>
      <c r="AI1039" s="130"/>
      <c r="AJ1039" s="130"/>
      <c r="AK1039" s="130"/>
      <c r="AL1039" s="130"/>
      <c r="AM1039" s="130"/>
      <c r="AN1039" s="130"/>
      <c r="AO1039" s="130"/>
      <c r="AP1039" s="130"/>
      <c r="AQ1039" s="130"/>
      <c r="AR1039" s="130"/>
      <c r="AS1039" s="130"/>
      <c r="AT1039" s="130"/>
      <c r="AU1039" s="130"/>
      <c r="AV1039" s="130"/>
      <c r="AW1039" s="130"/>
      <c r="AX1039" s="130"/>
      <c r="AY1039" s="130"/>
    </row>
    <row r="1040" spans="1:51" x14ac:dyDescent="0.15">
      <c r="A1040" s="131">
        <v>1073</v>
      </c>
      <c r="B1040" s="129" t="s">
        <v>240</v>
      </c>
      <c r="C1040" s="129" t="s">
        <v>1056</v>
      </c>
      <c r="D1040" s="129" t="s">
        <v>918</v>
      </c>
      <c r="E1040" s="129" t="s">
        <v>919</v>
      </c>
      <c r="F1040" s="129" t="s">
        <v>853</v>
      </c>
      <c r="G1040" s="131" t="s">
        <v>176</v>
      </c>
      <c r="H1040" s="129" t="s">
        <v>14465</v>
      </c>
      <c r="I1040" s="129" t="s">
        <v>5058</v>
      </c>
      <c r="J1040" s="129" t="s">
        <v>12462</v>
      </c>
      <c r="K1040" s="129" t="s">
        <v>5220</v>
      </c>
      <c r="L1040" s="131" t="str">
        <f t="shared" si="48"/>
        <v>齋藤　宣樹 (M1)</v>
      </c>
      <c r="M1040" s="131" t="str">
        <f t="shared" si="49"/>
        <v>98</v>
      </c>
      <c r="N1040" s="131" t="str">
        <f t="shared" si="50"/>
        <v>Nobuki SAITO (98)</v>
      </c>
      <c r="O1040" s="217" t="s">
        <v>7892</v>
      </c>
      <c r="Y1040" s="130"/>
      <c r="Z1040" s="130"/>
      <c r="AA1040" s="130"/>
      <c r="AB1040" s="130"/>
      <c r="AC1040" s="142"/>
      <c r="AD1040" s="130"/>
      <c r="AE1040" s="130"/>
      <c r="AF1040" s="130"/>
      <c r="AG1040" s="130"/>
      <c r="AH1040" s="130"/>
      <c r="AI1040" s="130"/>
      <c r="AJ1040" s="130"/>
      <c r="AK1040" s="130"/>
      <c r="AL1040" s="130"/>
      <c r="AM1040" s="130"/>
      <c r="AN1040" s="130"/>
      <c r="AO1040" s="130"/>
      <c r="AP1040" s="130"/>
      <c r="AQ1040" s="130"/>
      <c r="AR1040" s="130"/>
      <c r="AS1040" s="130"/>
      <c r="AT1040" s="130"/>
      <c r="AU1040" s="130"/>
      <c r="AV1040" s="130"/>
      <c r="AW1040" s="130"/>
      <c r="AX1040" s="130"/>
      <c r="AY1040" s="130"/>
    </row>
    <row r="1041" spans="1:51" x14ac:dyDescent="0.15">
      <c r="A1041" s="131">
        <v>1074</v>
      </c>
      <c r="B1041" s="129" t="s">
        <v>240</v>
      </c>
      <c r="C1041" s="129" t="s">
        <v>1056</v>
      </c>
      <c r="D1041" s="129" t="s">
        <v>835</v>
      </c>
      <c r="E1041" s="129" t="s">
        <v>836</v>
      </c>
      <c r="F1041" s="129" t="s">
        <v>821</v>
      </c>
      <c r="G1041" s="131" t="s">
        <v>176</v>
      </c>
      <c r="H1041" s="129" t="s">
        <v>14447</v>
      </c>
      <c r="I1041" s="129" t="s">
        <v>11748</v>
      </c>
      <c r="J1041" s="129" t="s">
        <v>12463</v>
      </c>
      <c r="K1041" s="129" t="s">
        <v>5220</v>
      </c>
      <c r="L1041" s="131" t="str">
        <f t="shared" si="48"/>
        <v>志賀　颯 (M1)</v>
      </c>
      <c r="M1041" s="131" t="str">
        <f t="shared" si="49"/>
        <v>98</v>
      </c>
      <c r="N1041" s="131" t="str">
        <f t="shared" si="50"/>
        <v>Hayata SHIGA (98)</v>
      </c>
      <c r="O1041" s="217" t="s">
        <v>7893</v>
      </c>
      <c r="Y1041" s="130"/>
      <c r="Z1041" s="130"/>
      <c r="AA1041" s="130"/>
      <c r="AB1041" s="130"/>
      <c r="AC1041" s="142"/>
      <c r="AD1041" s="130"/>
      <c r="AE1041" s="130"/>
      <c r="AF1041" s="130"/>
      <c r="AG1041" s="130"/>
      <c r="AH1041" s="130"/>
      <c r="AI1041" s="130"/>
      <c r="AJ1041" s="130"/>
      <c r="AK1041" s="130"/>
      <c r="AL1041" s="130"/>
      <c r="AM1041" s="130"/>
      <c r="AN1041" s="130"/>
      <c r="AO1041" s="130"/>
      <c r="AP1041" s="130"/>
      <c r="AQ1041" s="130"/>
      <c r="AR1041" s="130"/>
      <c r="AS1041" s="130"/>
      <c r="AT1041" s="130"/>
      <c r="AU1041" s="130"/>
      <c r="AV1041" s="130"/>
      <c r="AW1041" s="130"/>
      <c r="AX1041" s="130"/>
      <c r="AY1041" s="130"/>
    </row>
    <row r="1042" spans="1:51" x14ac:dyDescent="0.15">
      <c r="A1042" s="131">
        <v>1075</v>
      </c>
      <c r="B1042" s="129" t="s">
        <v>240</v>
      </c>
      <c r="C1042" s="129" t="s">
        <v>1056</v>
      </c>
      <c r="D1042" s="129" t="s">
        <v>837</v>
      </c>
      <c r="E1042" s="129" t="s">
        <v>838</v>
      </c>
      <c r="F1042" s="129" t="s">
        <v>701</v>
      </c>
      <c r="G1042" s="131" t="s">
        <v>176</v>
      </c>
      <c r="H1042" s="129" t="s">
        <v>11319</v>
      </c>
      <c r="I1042" s="129" t="s">
        <v>11749</v>
      </c>
      <c r="J1042" s="129" t="s">
        <v>4936</v>
      </c>
      <c r="K1042" s="129" t="s">
        <v>5220</v>
      </c>
      <c r="L1042" s="131" t="str">
        <f t="shared" si="48"/>
        <v>長　奎吾 (M1)</v>
      </c>
      <c r="M1042" s="131" t="str">
        <f t="shared" si="49"/>
        <v>98</v>
      </c>
      <c r="N1042" s="131" t="str">
        <f t="shared" si="50"/>
        <v>Keigo CHO (98)</v>
      </c>
      <c r="O1042" s="217" t="s">
        <v>7894</v>
      </c>
      <c r="Y1042" s="130"/>
      <c r="Z1042" s="130"/>
      <c r="AA1042" s="130"/>
      <c r="AB1042" s="130"/>
      <c r="AC1042" s="142"/>
      <c r="AD1042" s="130"/>
      <c r="AE1042" s="130"/>
      <c r="AF1042" s="130"/>
      <c r="AG1042" s="130"/>
      <c r="AH1042" s="130"/>
      <c r="AI1042" s="130"/>
      <c r="AJ1042" s="130"/>
      <c r="AK1042" s="130"/>
      <c r="AL1042" s="130"/>
      <c r="AM1042" s="130"/>
      <c r="AN1042" s="130"/>
      <c r="AO1042" s="130"/>
      <c r="AP1042" s="130"/>
      <c r="AQ1042" s="130"/>
      <c r="AR1042" s="130"/>
      <c r="AS1042" s="130"/>
      <c r="AT1042" s="130"/>
      <c r="AU1042" s="130"/>
      <c r="AV1042" s="130"/>
      <c r="AW1042" s="130"/>
      <c r="AX1042" s="130"/>
      <c r="AY1042" s="130"/>
    </row>
    <row r="1043" spans="1:51" x14ac:dyDescent="0.15">
      <c r="A1043" s="131">
        <v>1076</v>
      </c>
      <c r="B1043" s="129" t="s">
        <v>240</v>
      </c>
      <c r="C1043" s="129" t="s">
        <v>1056</v>
      </c>
      <c r="D1043" s="129" t="s">
        <v>3234</v>
      </c>
      <c r="E1043" s="129" t="s">
        <v>3235</v>
      </c>
      <c r="F1043" s="129" t="s">
        <v>540</v>
      </c>
      <c r="G1043" s="131" t="s">
        <v>176</v>
      </c>
      <c r="H1043" s="129" t="s">
        <v>11319</v>
      </c>
      <c r="I1043" s="129" t="s">
        <v>11750</v>
      </c>
      <c r="J1043" s="129" t="s">
        <v>12369</v>
      </c>
      <c r="K1043" s="129" t="s">
        <v>5220</v>
      </c>
      <c r="L1043" s="131" t="str">
        <f t="shared" si="48"/>
        <v>都築　甫 (M1)</v>
      </c>
      <c r="M1043" s="131" t="str">
        <f t="shared" si="49"/>
        <v>97</v>
      </c>
      <c r="N1043" s="131" t="str">
        <f t="shared" si="50"/>
        <v>Hajime TSUZUKI (97)</v>
      </c>
      <c r="O1043" s="217" t="s">
        <v>7895</v>
      </c>
      <c r="Y1043" s="130"/>
      <c r="Z1043" s="130"/>
      <c r="AA1043" s="130"/>
      <c r="AB1043" s="130"/>
      <c r="AC1043" s="142"/>
      <c r="AD1043" s="130"/>
      <c r="AE1043" s="130"/>
      <c r="AF1043" s="130"/>
      <c r="AG1043" s="130"/>
      <c r="AH1043" s="130"/>
      <c r="AI1043" s="130"/>
      <c r="AJ1043" s="130"/>
      <c r="AK1043" s="130"/>
      <c r="AL1043" s="130"/>
      <c r="AM1043" s="130"/>
      <c r="AN1043" s="130"/>
      <c r="AO1043" s="130"/>
      <c r="AP1043" s="130"/>
      <c r="AQ1043" s="130"/>
      <c r="AR1043" s="130"/>
      <c r="AS1043" s="130"/>
      <c r="AT1043" s="130"/>
      <c r="AU1043" s="130"/>
      <c r="AV1043" s="130"/>
      <c r="AW1043" s="130"/>
      <c r="AX1043" s="130"/>
      <c r="AY1043" s="130"/>
    </row>
    <row r="1044" spans="1:51" x14ac:dyDescent="0.15">
      <c r="A1044" s="131">
        <v>1077</v>
      </c>
      <c r="B1044" s="129" t="s">
        <v>240</v>
      </c>
      <c r="C1044" s="129" t="s">
        <v>1056</v>
      </c>
      <c r="D1044" s="129" t="s">
        <v>920</v>
      </c>
      <c r="E1044" s="129" t="s">
        <v>921</v>
      </c>
      <c r="F1044" s="129" t="s">
        <v>922</v>
      </c>
      <c r="G1044" s="131" t="s">
        <v>176</v>
      </c>
      <c r="H1044" s="129" t="s">
        <v>11319</v>
      </c>
      <c r="I1044" s="129" t="s">
        <v>11751</v>
      </c>
      <c r="J1044" s="129" t="s">
        <v>12301</v>
      </c>
      <c r="K1044" s="129" t="s">
        <v>5220</v>
      </c>
      <c r="L1044" s="131" t="str">
        <f t="shared" si="48"/>
        <v>西羅　瑛太 (M1)</v>
      </c>
      <c r="M1044" s="131" t="str">
        <f t="shared" si="49"/>
        <v>99</v>
      </c>
      <c r="N1044" s="131" t="str">
        <f t="shared" si="50"/>
        <v>Eita NISHIRA (99)</v>
      </c>
      <c r="O1044" s="217" t="s">
        <v>7896</v>
      </c>
      <c r="Y1044" s="130"/>
      <c r="Z1044" s="130"/>
      <c r="AA1044" s="130"/>
      <c r="AB1044" s="130"/>
      <c r="AC1044" s="142"/>
      <c r="AD1044" s="130"/>
      <c r="AE1044" s="130"/>
      <c r="AF1044" s="130"/>
      <c r="AG1044" s="130"/>
      <c r="AH1044" s="130"/>
      <c r="AI1044" s="130"/>
      <c r="AJ1044" s="130"/>
      <c r="AK1044" s="130"/>
      <c r="AL1044" s="130"/>
      <c r="AM1044" s="130"/>
      <c r="AN1044" s="130"/>
      <c r="AO1044" s="130"/>
      <c r="AP1044" s="130"/>
      <c r="AQ1044" s="130"/>
      <c r="AR1044" s="130"/>
      <c r="AS1044" s="130"/>
      <c r="AT1044" s="130"/>
      <c r="AU1044" s="130"/>
      <c r="AV1044" s="130"/>
      <c r="AW1044" s="130"/>
      <c r="AX1044" s="130"/>
      <c r="AY1044" s="130"/>
    </row>
    <row r="1045" spans="1:51" x14ac:dyDescent="0.15">
      <c r="A1045" s="131">
        <v>1078</v>
      </c>
      <c r="B1045" s="129" t="s">
        <v>240</v>
      </c>
      <c r="C1045" s="129" t="s">
        <v>1056</v>
      </c>
      <c r="D1045" s="129" t="s">
        <v>832</v>
      </c>
      <c r="E1045" s="129" t="s">
        <v>833</v>
      </c>
      <c r="F1045" s="129" t="s">
        <v>834</v>
      </c>
      <c r="G1045" s="131" t="s">
        <v>176</v>
      </c>
      <c r="H1045" s="129" t="s">
        <v>14455</v>
      </c>
      <c r="I1045" s="129" t="s">
        <v>11752</v>
      </c>
      <c r="J1045" s="129" t="s">
        <v>9494</v>
      </c>
      <c r="K1045" s="129" t="s">
        <v>5220</v>
      </c>
      <c r="L1045" s="131" t="str">
        <f t="shared" si="48"/>
        <v>羽田　充宏 (M1)</v>
      </c>
      <c r="M1045" s="131" t="str">
        <f t="shared" si="49"/>
        <v>98</v>
      </c>
      <c r="N1045" s="131" t="str">
        <f t="shared" si="50"/>
        <v>Atsuhiro HADA (98)</v>
      </c>
      <c r="O1045" s="217" t="s">
        <v>7897</v>
      </c>
      <c r="Y1045" s="130"/>
      <c r="Z1045" s="130"/>
      <c r="AA1045" s="130"/>
      <c r="AB1045" s="130"/>
      <c r="AC1045" s="142"/>
      <c r="AD1045" s="130"/>
      <c r="AE1045" s="130"/>
      <c r="AF1045" s="130"/>
      <c r="AG1045" s="130"/>
      <c r="AH1045" s="130"/>
      <c r="AI1045" s="130"/>
      <c r="AJ1045" s="130"/>
      <c r="AK1045" s="130"/>
      <c r="AL1045" s="130"/>
      <c r="AM1045" s="130"/>
      <c r="AN1045" s="130"/>
      <c r="AO1045" s="130"/>
      <c r="AP1045" s="130"/>
      <c r="AQ1045" s="130"/>
      <c r="AR1045" s="130"/>
      <c r="AS1045" s="130"/>
      <c r="AT1045" s="130"/>
      <c r="AU1045" s="130"/>
      <c r="AV1045" s="130"/>
      <c r="AW1045" s="130"/>
      <c r="AX1045" s="130"/>
      <c r="AY1045" s="130"/>
    </row>
    <row r="1046" spans="1:51" x14ac:dyDescent="0.15">
      <c r="A1046" s="131">
        <v>1079</v>
      </c>
      <c r="B1046" s="129" t="s">
        <v>240</v>
      </c>
      <c r="C1046" s="129" t="s">
        <v>1056</v>
      </c>
      <c r="D1046" s="129" t="s">
        <v>830</v>
      </c>
      <c r="E1046" s="129" t="s">
        <v>831</v>
      </c>
      <c r="F1046" s="129" t="s">
        <v>698</v>
      </c>
      <c r="G1046" s="131" t="s">
        <v>176</v>
      </c>
      <c r="H1046" s="129" t="s">
        <v>11319</v>
      </c>
      <c r="I1046" s="129" t="s">
        <v>11329</v>
      </c>
      <c r="J1046" s="129" t="s">
        <v>12464</v>
      </c>
      <c r="K1046" s="129" t="s">
        <v>5220</v>
      </c>
      <c r="L1046" s="131" t="str">
        <f t="shared" si="48"/>
        <v>森田　泰史 (M1)</v>
      </c>
      <c r="M1046" s="131" t="str">
        <f t="shared" si="49"/>
        <v>98</v>
      </c>
      <c r="N1046" s="131" t="str">
        <f t="shared" si="50"/>
        <v>Taishi MORITA (98)</v>
      </c>
      <c r="O1046" s="217" t="s">
        <v>7898</v>
      </c>
      <c r="Y1046" s="130"/>
      <c r="Z1046" s="130"/>
      <c r="AA1046" s="130"/>
      <c r="AB1046" s="130"/>
      <c r="AC1046" s="142"/>
      <c r="AD1046" s="130"/>
      <c r="AE1046" s="130"/>
      <c r="AF1046" s="130"/>
      <c r="AG1046" s="130"/>
      <c r="AH1046" s="130"/>
      <c r="AI1046" s="130"/>
      <c r="AJ1046" s="130"/>
      <c r="AK1046" s="130"/>
      <c r="AL1046" s="130"/>
      <c r="AM1046" s="130"/>
      <c r="AN1046" s="130"/>
      <c r="AO1046" s="130"/>
      <c r="AP1046" s="130"/>
      <c r="AQ1046" s="130"/>
      <c r="AR1046" s="130"/>
      <c r="AS1046" s="130"/>
      <c r="AT1046" s="130"/>
      <c r="AU1046" s="130"/>
      <c r="AV1046" s="130"/>
      <c r="AW1046" s="130"/>
      <c r="AX1046" s="130"/>
      <c r="AY1046" s="130"/>
    </row>
    <row r="1047" spans="1:51" x14ac:dyDescent="0.15">
      <c r="A1047" s="131">
        <v>1080</v>
      </c>
      <c r="B1047" s="129" t="s">
        <v>240</v>
      </c>
      <c r="C1047" s="129" t="s">
        <v>1056</v>
      </c>
      <c r="D1047" s="129" t="s">
        <v>824</v>
      </c>
      <c r="E1047" s="129" t="s">
        <v>825</v>
      </c>
      <c r="F1047" s="129" t="s">
        <v>826</v>
      </c>
      <c r="G1047" s="131" t="s">
        <v>141</v>
      </c>
      <c r="H1047" s="129" t="s">
        <v>14454</v>
      </c>
      <c r="I1047" s="129" t="s">
        <v>4849</v>
      </c>
      <c r="J1047" s="129" t="s">
        <v>4868</v>
      </c>
      <c r="K1047" s="129" t="s">
        <v>5220</v>
      </c>
      <c r="L1047" s="131" t="str">
        <f t="shared" si="48"/>
        <v>木村　友哉 (5)</v>
      </c>
      <c r="M1047" s="131" t="str">
        <f t="shared" si="49"/>
        <v>98</v>
      </c>
      <c r="N1047" s="131" t="str">
        <f t="shared" si="50"/>
        <v>Tomoya KIMURA (98)</v>
      </c>
      <c r="O1047" s="217" t="s">
        <v>7899</v>
      </c>
      <c r="Y1047" s="130"/>
      <c r="Z1047" s="130"/>
      <c r="AA1047" s="130"/>
      <c r="AB1047" s="130"/>
      <c r="AC1047" s="142"/>
      <c r="AD1047" s="130"/>
      <c r="AE1047" s="130"/>
      <c r="AF1047" s="130"/>
      <c r="AG1047" s="130"/>
      <c r="AH1047" s="130"/>
      <c r="AI1047" s="130"/>
      <c r="AJ1047" s="130"/>
      <c r="AK1047" s="130"/>
      <c r="AL1047" s="130"/>
      <c r="AM1047" s="130"/>
      <c r="AN1047" s="130"/>
      <c r="AO1047" s="130"/>
      <c r="AP1047" s="130"/>
      <c r="AQ1047" s="130"/>
      <c r="AR1047" s="130"/>
      <c r="AS1047" s="130"/>
      <c r="AT1047" s="130"/>
      <c r="AU1047" s="130"/>
      <c r="AV1047" s="130"/>
      <c r="AW1047" s="130"/>
      <c r="AX1047" s="130"/>
      <c r="AY1047" s="130"/>
    </row>
    <row r="1048" spans="1:51" x14ac:dyDescent="0.15">
      <c r="A1048" s="131">
        <v>1081</v>
      </c>
      <c r="B1048" s="129" t="s">
        <v>240</v>
      </c>
      <c r="C1048" s="129" t="s">
        <v>1056</v>
      </c>
      <c r="D1048" s="129" t="s">
        <v>929</v>
      </c>
      <c r="E1048" s="129" t="s">
        <v>930</v>
      </c>
      <c r="F1048" s="129" t="s">
        <v>893</v>
      </c>
      <c r="G1048" s="131" t="s">
        <v>141</v>
      </c>
      <c r="H1048" s="129" t="s">
        <v>11319</v>
      </c>
      <c r="I1048" s="129" t="s">
        <v>6689</v>
      </c>
      <c r="J1048" s="129" t="s">
        <v>12386</v>
      </c>
      <c r="K1048" s="129" t="s">
        <v>5220</v>
      </c>
      <c r="L1048" s="131" t="str">
        <f t="shared" si="48"/>
        <v>畑　健将 (5)</v>
      </c>
      <c r="M1048" s="131" t="str">
        <f t="shared" si="49"/>
        <v>98</v>
      </c>
      <c r="N1048" s="131" t="str">
        <f t="shared" si="50"/>
        <v>Kensuke HATA (98)</v>
      </c>
      <c r="O1048" s="217" t="s">
        <v>7900</v>
      </c>
      <c r="Y1048" s="130"/>
      <c r="Z1048" s="130"/>
      <c r="AA1048" s="130"/>
      <c r="AB1048" s="130"/>
      <c r="AC1048" s="142"/>
      <c r="AD1048" s="130"/>
      <c r="AE1048" s="130"/>
      <c r="AF1048" s="130"/>
      <c r="AG1048" s="130"/>
      <c r="AH1048" s="130"/>
      <c r="AI1048" s="130"/>
      <c r="AJ1048" s="130"/>
      <c r="AK1048" s="130"/>
      <c r="AL1048" s="130"/>
      <c r="AM1048" s="130"/>
      <c r="AN1048" s="130"/>
      <c r="AO1048" s="130"/>
      <c r="AP1048" s="130"/>
      <c r="AQ1048" s="130"/>
      <c r="AR1048" s="130"/>
      <c r="AS1048" s="130"/>
      <c r="AT1048" s="130"/>
      <c r="AU1048" s="130"/>
      <c r="AV1048" s="130"/>
      <c r="AW1048" s="130"/>
      <c r="AX1048" s="130"/>
      <c r="AY1048" s="130"/>
    </row>
    <row r="1049" spans="1:51" x14ac:dyDescent="0.15">
      <c r="A1049" s="131">
        <v>1082</v>
      </c>
      <c r="B1049" s="129" t="s">
        <v>240</v>
      </c>
      <c r="C1049" s="129" t="s">
        <v>1056</v>
      </c>
      <c r="D1049" s="129" t="s">
        <v>3236</v>
      </c>
      <c r="E1049" s="129" t="s">
        <v>931</v>
      </c>
      <c r="F1049" s="129" t="s">
        <v>904</v>
      </c>
      <c r="G1049" s="131" t="s">
        <v>141</v>
      </c>
      <c r="H1049" s="129" t="s">
        <v>14462</v>
      </c>
      <c r="I1049" s="129" t="s">
        <v>11753</v>
      </c>
      <c r="J1049" s="129" t="s">
        <v>4812</v>
      </c>
      <c r="K1049" s="129" t="s">
        <v>5220</v>
      </c>
      <c r="L1049" s="131" t="str">
        <f t="shared" si="48"/>
        <v>日高　凌 (5)</v>
      </c>
      <c r="M1049" s="131" t="str">
        <f t="shared" si="49"/>
        <v>98</v>
      </c>
      <c r="N1049" s="131" t="str">
        <f t="shared" si="50"/>
        <v>Ryo HIDAKA (98)</v>
      </c>
      <c r="O1049" s="217" t="s">
        <v>7901</v>
      </c>
      <c r="Y1049" s="130"/>
      <c r="Z1049" s="130"/>
      <c r="AA1049" s="130"/>
      <c r="AB1049" s="130"/>
      <c r="AC1049" s="142"/>
      <c r="AD1049" s="130"/>
      <c r="AE1049" s="130"/>
      <c r="AF1049" s="130"/>
      <c r="AG1049" s="130"/>
      <c r="AH1049" s="130"/>
      <c r="AI1049" s="130"/>
      <c r="AJ1049" s="130"/>
      <c r="AK1049" s="130"/>
      <c r="AL1049" s="130"/>
      <c r="AM1049" s="130"/>
      <c r="AN1049" s="130"/>
      <c r="AO1049" s="130"/>
      <c r="AP1049" s="130"/>
      <c r="AQ1049" s="130"/>
      <c r="AR1049" s="130"/>
      <c r="AS1049" s="130"/>
      <c r="AT1049" s="130"/>
      <c r="AU1049" s="130"/>
      <c r="AV1049" s="130"/>
      <c r="AW1049" s="130"/>
      <c r="AX1049" s="130"/>
      <c r="AY1049" s="130"/>
    </row>
    <row r="1050" spans="1:51" x14ac:dyDescent="0.15">
      <c r="A1050" s="131">
        <v>1083</v>
      </c>
      <c r="B1050" s="129" t="s">
        <v>240</v>
      </c>
      <c r="C1050" s="129" t="s">
        <v>1056</v>
      </c>
      <c r="D1050" s="129" t="s">
        <v>932</v>
      </c>
      <c r="E1050" s="129" t="s">
        <v>933</v>
      </c>
      <c r="F1050" s="129" t="s">
        <v>762</v>
      </c>
      <c r="G1050" s="131" t="s">
        <v>141</v>
      </c>
      <c r="H1050" s="129" t="s">
        <v>11319</v>
      </c>
      <c r="I1050" s="129" t="s">
        <v>4886</v>
      </c>
      <c r="J1050" s="129" t="s">
        <v>5034</v>
      </c>
      <c r="K1050" s="129" t="s">
        <v>5220</v>
      </c>
      <c r="L1050" s="131" t="str">
        <f t="shared" si="48"/>
        <v>松本　拓馬 (5)</v>
      </c>
      <c r="M1050" s="131" t="str">
        <f t="shared" si="49"/>
        <v>97</v>
      </c>
      <c r="N1050" s="131" t="str">
        <f t="shared" si="50"/>
        <v>Takuma MATSUMOTO (97)</v>
      </c>
      <c r="O1050" s="217" t="s">
        <v>7902</v>
      </c>
      <c r="Y1050" s="130"/>
      <c r="Z1050" s="130"/>
      <c r="AA1050" s="130"/>
      <c r="AB1050" s="130"/>
      <c r="AC1050" s="142"/>
      <c r="AD1050" s="130"/>
      <c r="AE1050" s="130"/>
      <c r="AF1050" s="130"/>
      <c r="AG1050" s="130"/>
      <c r="AH1050" s="130"/>
      <c r="AI1050" s="130"/>
      <c r="AJ1050" s="130"/>
      <c r="AK1050" s="130"/>
      <c r="AL1050" s="130"/>
      <c r="AM1050" s="130"/>
      <c r="AN1050" s="130"/>
      <c r="AO1050" s="130"/>
      <c r="AP1050" s="130"/>
      <c r="AQ1050" s="130"/>
      <c r="AR1050" s="130"/>
      <c r="AS1050" s="130"/>
      <c r="AT1050" s="130"/>
      <c r="AU1050" s="130"/>
      <c r="AV1050" s="130"/>
      <c r="AW1050" s="130"/>
      <c r="AX1050" s="130"/>
      <c r="AY1050" s="130"/>
    </row>
    <row r="1051" spans="1:51" x14ac:dyDescent="0.15">
      <c r="A1051" s="131">
        <v>1084</v>
      </c>
      <c r="B1051" s="129" t="s">
        <v>240</v>
      </c>
      <c r="C1051" s="129" t="s">
        <v>1056</v>
      </c>
      <c r="D1051" s="129" t="s">
        <v>3237</v>
      </c>
      <c r="E1051" s="129" t="s">
        <v>3238</v>
      </c>
      <c r="F1051" s="129" t="s">
        <v>3239</v>
      </c>
      <c r="G1051" s="131" t="s">
        <v>146</v>
      </c>
      <c r="H1051" s="129" t="s">
        <v>11319</v>
      </c>
      <c r="I1051" s="129" t="s">
        <v>5091</v>
      </c>
      <c r="J1051" s="129" t="s">
        <v>4827</v>
      </c>
      <c r="K1051" s="129" t="s">
        <v>5220</v>
      </c>
      <c r="L1051" s="131" t="str">
        <f t="shared" si="48"/>
        <v>井上　新之介 (4)</v>
      </c>
      <c r="M1051" s="131" t="str">
        <f t="shared" si="49"/>
        <v>00</v>
      </c>
      <c r="N1051" s="131" t="str">
        <f t="shared" si="50"/>
        <v>Shinnosuke INOUE (00)</v>
      </c>
      <c r="O1051" s="217" t="s">
        <v>7903</v>
      </c>
      <c r="Y1051" s="130"/>
      <c r="Z1051" s="130"/>
      <c r="AA1051" s="130"/>
      <c r="AB1051" s="130"/>
      <c r="AC1051" s="142"/>
      <c r="AD1051" s="130"/>
      <c r="AE1051" s="130"/>
      <c r="AF1051" s="130"/>
      <c r="AG1051" s="130"/>
      <c r="AH1051" s="130"/>
      <c r="AI1051" s="130"/>
      <c r="AJ1051" s="130"/>
      <c r="AK1051" s="130"/>
      <c r="AL1051" s="130"/>
      <c r="AM1051" s="130"/>
      <c r="AN1051" s="130"/>
      <c r="AO1051" s="130"/>
      <c r="AP1051" s="130"/>
      <c r="AQ1051" s="130"/>
      <c r="AR1051" s="130"/>
      <c r="AS1051" s="130"/>
      <c r="AT1051" s="130"/>
      <c r="AU1051" s="130"/>
      <c r="AV1051" s="130"/>
      <c r="AW1051" s="130"/>
      <c r="AX1051" s="130"/>
      <c r="AY1051" s="130"/>
    </row>
    <row r="1052" spans="1:51" x14ac:dyDescent="0.15">
      <c r="A1052" s="131">
        <v>1085</v>
      </c>
      <c r="B1052" s="129" t="s">
        <v>240</v>
      </c>
      <c r="C1052" s="129" t="s">
        <v>1056</v>
      </c>
      <c r="D1052" s="129" t="s">
        <v>3240</v>
      </c>
      <c r="E1052" s="129" t="s">
        <v>3241</v>
      </c>
      <c r="F1052" s="129" t="s">
        <v>1836</v>
      </c>
      <c r="G1052" s="131" t="s">
        <v>146</v>
      </c>
      <c r="H1052" s="129" t="s">
        <v>14447</v>
      </c>
      <c r="I1052" s="129" t="s">
        <v>11553</v>
      </c>
      <c r="J1052" s="129" t="s">
        <v>12304</v>
      </c>
      <c r="K1052" s="129" t="s">
        <v>5220</v>
      </c>
      <c r="L1052" s="131" t="str">
        <f t="shared" si="48"/>
        <v>岩崎　洋矢 (4)</v>
      </c>
      <c r="M1052" s="131" t="str">
        <f t="shared" si="49"/>
        <v>99</v>
      </c>
      <c r="N1052" s="131" t="str">
        <f t="shared" si="50"/>
        <v>Hiroya IWASAKI (99)</v>
      </c>
      <c r="O1052" s="217" t="s">
        <v>7904</v>
      </c>
      <c r="Y1052" s="130"/>
      <c r="Z1052" s="130"/>
      <c r="AA1052" s="130"/>
      <c r="AB1052" s="130"/>
      <c r="AC1052" s="142"/>
      <c r="AD1052" s="130"/>
      <c r="AE1052" s="130"/>
      <c r="AF1052" s="130"/>
      <c r="AG1052" s="130"/>
      <c r="AH1052" s="130"/>
      <c r="AI1052" s="130"/>
      <c r="AJ1052" s="130"/>
      <c r="AK1052" s="130"/>
      <c r="AL1052" s="130"/>
      <c r="AM1052" s="130"/>
      <c r="AN1052" s="130"/>
      <c r="AO1052" s="130"/>
      <c r="AP1052" s="130"/>
      <c r="AQ1052" s="130"/>
      <c r="AR1052" s="130"/>
      <c r="AS1052" s="130"/>
      <c r="AT1052" s="130"/>
      <c r="AU1052" s="130"/>
      <c r="AV1052" s="130"/>
      <c r="AW1052" s="130"/>
      <c r="AX1052" s="130"/>
      <c r="AY1052" s="130"/>
    </row>
    <row r="1053" spans="1:51" x14ac:dyDescent="0.15">
      <c r="A1053" s="131">
        <v>1086</v>
      </c>
      <c r="B1053" s="129" t="s">
        <v>240</v>
      </c>
      <c r="C1053" s="129" t="s">
        <v>1056</v>
      </c>
      <c r="D1053" s="129" t="s">
        <v>3242</v>
      </c>
      <c r="E1053" s="129" t="s">
        <v>3243</v>
      </c>
      <c r="F1053" s="129" t="s">
        <v>3181</v>
      </c>
      <c r="G1053" s="131" t="s">
        <v>146</v>
      </c>
      <c r="H1053" s="129" t="s">
        <v>14455</v>
      </c>
      <c r="I1053" s="129" t="s">
        <v>5217</v>
      </c>
      <c r="J1053" s="129" t="s">
        <v>4967</v>
      </c>
      <c r="K1053" s="129" t="s">
        <v>5220</v>
      </c>
      <c r="L1053" s="131" t="str">
        <f t="shared" si="48"/>
        <v>植村　幹太 (4)</v>
      </c>
      <c r="M1053" s="131" t="str">
        <f t="shared" si="49"/>
        <v>99</v>
      </c>
      <c r="N1053" s="131" t="str">
        <f t="shared" si="50"/>
        <v>Kanta UEMURA (99)</v>
      </c>
      <c r="O1053" s="217" t="s">
        <v>7905</v>
      </c>
      <c r="Y1053" s="130"/>
      <c r="Z1053" s="130"/>
      <c r="AA1053" s="130"/>
      <c r="AB1053" s="130"/>
      <c r="AC1053" s="142"/>
      <c r="AD1053" s="130"/>
      <c r="AE1053" s="130"/>
      <c r="AF1053" s="130"/>
      <c r="AG1053" s="130"/>
      <c r="AH1053" s="130"/>
      <c r="AI1053" s="130"/>
      <c r="AJ1053" s="130"/>
      <c r="AK1053" s="130"/>
      <c r="AL1053" s="130"/>
      <c r="AM1053" s="130"/>
      <c r="AN1053" s="130"/>
      <c r="AO1053" s="130"/>
      <c r="AP1053" s="130"/>
      <c r="AQ1053" s="130"/>
      <c r="AR1053" s="130"/>
      <c r="AS1053" s="130"/>
      <c r="AT1053" s="130"/>
      <c r="AU1053" s="130"/>
      <c r="AV1053" s="130"/>
      <c r="AW1053" s="130"/>
      <c r="AX1053" s="130"/>
      <c r="AY1053" s="130"/>
    </row>
    <row r="1054" spans="1:51" x14ac:dyDescent="0.15">
      <c r="A1054" s="131">
        <v>1087</v>
      </c>
      <c r="B1054" s="129" t="s">
        <v>240</v>
      </c>
      <c r="C1054" s="129" t="s">
        <v>1056</v>
      </c>
      <c r="D1054" s="129" t="s">
        <v>3244</v>
      </c>
      <c r="E1054" s="129" t="s">
        <v>3245</v>
      </c>
      <c r="F1054" s="129" t="s">
        <v>3246</v>
      </c>
      <c r="G1054" s="131" t="s">
        <v>146</v>
      </c>
      <c r="H1054" s="129" t="s">
        <v>11319</v>
      </c>
      <c r="I1054" s="129" t="s">
        <v>11754</v>
      </c>
      <c r="J1054" s="129" t="s">
        <v>5218</v>
      </c>
      <c r="K1054" s="129" t="s">
        <v>5220</v>
      </c>
      <c r="L1054" s="131" t="str">
        <f t="shared" si="48"/>
        <v>大川内　悠 (4)</v>
      </c>
      <c r="M1054" s="131" t="str">
        <f t="shared" si="49"/>
        <v>99</v>
      </c>
      <c r="N1054" s="131" t="str">
        <f t="shared" si="50"/>
        <v>Yu OKAWACHI (99)</v>
      </c>
      <c r="O1054" s="217" t="s">
        <v>7906</v>
      </c>
      <c r="Y1054" s="130"/>
      <c r="Z1054" s="130"/>
      <c r="AA1054" s="130"/>
      <c r="AB1054" s="130"/>
      <c r="AC1054" s="142"/>
      <c r="AD1054" s="130"/>
      <c r="AE1054" s="130"/>
      <c r="AF1054" s="130"/>
      <c r="AG1054" s="130"/>
      <c r="AH1054" s="130"/>
      <c r="AI1054" s="130"/>
      <c r="AJ1054" s="130"/>
      <c r="AK1054" s="130"/>
      <c r="AL1054" s="130"/>
      <c r="AM1054" s="130"/>
      <c r="AN1054" s="130"/>
      <c r="AO1054" s="130"/>
      <c r="AP1054" s="130"/>
      <c r="AQ1054" s="130"/>
      <c r="AR1054" s="130"/>
      <c r="AS1054" s="130"/>
      <c r="AT1054" s="130"/>
      <c r="AU1054" s="130"/>
      <c r="AV1054" s="130"/>
      <c r="AW1054" s="130"/>
      <c r="AX1054" s="130"/>
      <c r="AY1054" s="130"/>
    </row>
    <row r="1055" spans="1:51" x14ac:dyDescent="0.15">
      <c r="A1055" s="131">
        <v>1088</v>
      </c>
      <c r="B1055" s="129" t="s">
        <v>240</v>
      </c>
      <c r="C1055" s="129" t="s">
        <v>1056</v>
      </c>
      <c r="D1055" s="129" t="s">
        <v>3247</v>
      </c>
      <c r="E1055" s="129" t="s">
        <v>3248</v>
      </c>
      <c r="F1055" s="129" t="s">
        <v>1111</v>
      </c>
      <c r="G1055" s="131" t="s">
        <v>146</v>
      </c>
      <c r="H1055" s="129" t="s">
        <v>11319</v>
      </c>
      <c r="I1055" s="129" t="s">
        <v>11745</v>
      </c>
      <c r="J1055" s="129" t="s">
        <v>5036</v>
      </c>
      <c r="K1055" s="129" t="s">
        <v>5220</v>
      </c>
      <c r="L1055" s="131" t="str">
        <f t="shared" si="48"/>
        <v>大塚　隆真 (4)</v>
      </c>
      <c r="M1055" s="131" t="str">
        <f t="shared" si="49"/>
        <v>99</v>
      </c>
      <c r="N1055" s="131" t="str">
        <f t="shared" si="50"/>
        <v>Ryuma OTSUKA (99)</v>
      </c>
      <c r="O1055" s="217" t="s">
        <v>7907</v>
      </c>
      <c r="Y1055" s="130"/>
      <c r="Z1055" s="130"/>
      <c r="AA1055" s="130"/>
      <c r="AB1055" s="130"/>
      <c r="AC1055" s="142"/>
      <c r="AD1055" s="130"/>
      <c r="AE1055" s="130"/>
      <c r="AF1055" s="130"/>
      <c r="AG1055" s="130"/>
      <c r="AH1055" s="130"/>
      <c r="AI1055" s="130"/>
      <c r="AJ1055" s="130"/>
      <c r="AK1055" s="130"/>
      <c r="AL1055" s="130"/>
      <c r="AM1055" s="130"/>
      <c r="AN1055" s="130"/>
      <c r="AO1055" s="130"/>
      <c r="AP1055" s="130"/>
      <c r="AQ1055" s="130"/>
      <c r="AR1055" s="130"/>
      <c r="AS1055" s="130"/>
      <c r="AT1055" s="130"/>
      <c r="AU1055" s="130"/>
      <c r="AV1055" s="130"/>
      <c r="AW1055" s="130"/>
      <c r="AX1055" s="130"/>
      <c r="AY1055" s="130"/>
    </row>
    <row r="1056" spans="1:51" x14ac:dyDescent="0.15">
      <c r="A1056" s="131">
        <v>1089</v>
      </c>
      <c r="B1056" s="129" t="s">
        <v>240</v>
      </c>
      <c r="C1056" s="129" t="s">
        <v>1056</v>
      </c>
      <c r="D1056" s="129" t="s">
        <v>3249</v>
      </c>
      <c r="E1056" s="129" t="s">
        <v>3250</v>
      </c>
      <c r="F1056" s="129" t="s">
        <v>2460</v>
      </c>
      <c r="G1056" s="131" t="s">
        <v>146</v>
      </c>
      <c r="H1056" s="129" t="s">
        <v>14447</v>
      </c>
      <c r="I1056" s="129" t="s">
        <v>11755</v>
      </c>
      <c r="J1056" s="129" t="s">
        <v>12465</v>
      </c>
      <c r="K1056" s="129" t="s">
        <v>5220</v>
      </c>
      <c r="L1056" s="131" t="str">
        <f t="shared" si="48"/>
        <v>大淵　鷹之介 (4)</v>
      </c>
      <c r="M1056" s="131" t="str">
        <f t="shared" si="49"/>
        <v>00</v>
      </c>
      <c r="N1056" s="131" t="str">
        <f t="shared" si="50"/>
        <v>Yonosuke OFUCHI (00)</v>
      </c>
      <c r="O1056" s="217" t="s">
        <v>7908</v>
      </c>
      <c r="Y1056" s="130"/>
      <c r="Z1056" s="130"/>
      <c r="AA1056" s="130"/>
      <c r="AB1056" s="130"/>
      <c r="AC1056" s="142"/>
      <c r="AD1056" s="130"/>
      <c r="AE1056" s="130"/>
      <c r="AF1056" s="130"/>
      <c r="AG1056" s="130"/>
      <c r="AH1056" s="130"/>
      <c r="AI1056" s="130"/>
      <c r="AJ1056" s="130"/>
      <c r="AK1056" s="130"/>
      <c r="AL1056" s="130"/>
      <c r="AM1056" s="130"/>
      <c r="AN1056" s="130"/>
      <c r="AO1056" s="130"/>
      <c r="AP1056" s="130"/>
      <c r="AQ1056" s="130"/>
      <c r="AR1056" s="130"/>
      <c r="AS1056" s="130"/>
      <c r="AT1056" s="130"/>
      <c r="AU1056" s="130"/>
      <c r="AV1056" s="130"/>
      <c r="AW1056" s="130"/>
      <c r="AX1056" s="130"/>
      <c r="AY1056" s="130"/>
    </row>
    <row r="1057" spans="1:51" x14ac:dyDescent="0.15">
      <c r="A1057" s="131">
        <v>1090</v>
      </c>
      <c r="B1057" s="129" t="s">
        <v>240</v>
      </c>
      <c r="C1057" s="129" t="s">
        <v>1056</v>
      </c>
      <c r="D1057" s="129" t="s">
        <v>3251</v>
      </c>
      <c r="E1057" s="129" t="s">
        <v>3252</v>
      </c>
      <c r="F1057" s="129" t="s">
        <v>865</v>
      </c>
      <c r="G1057" s="131" t="s">
        <v>146</v>
      </c>
      <c r="H1057" s="129" t="s">
        <v>14466</v>
      </c>
      <c r="I1057" s="129" t="s">
        <v>5041</v>
      </c>
      <c r="J1057" s="129" t="s">
        <v>12466</v>
      </c>
      <c r="K1057" s="129" t="s">
        <v>5220</v>
      </c>
      <c r="L1057" s="131" t="str">
        <f t="shared" si="48"/>
        <v>奥村　拳 (4)</v>
      </c>
      <c r="M1057" s="131" t="str">
        <f t="shared" si="49"/>
        <v>99</v>
      </c>
      <c r="N1057" s="131" t="str">
        <f t="shared" si="50"/>
        <v>Ken OKUMURA (99)</v>
      </c>
      <c r="O1057" s="217" t="s">
        <v>7909</v>
      </c>
      <c r="Y1057" s="130"/>
      <c r="Z1057" s="130"/>
      <c r="AA1057" s="130"/>
      <c r="AB1057" s="130"/>
      <c r="AC1057" s="142"/>
      <c r="AD1057" s="130"/>
      <c r="AE1057" s="130"/>
      <c r="AF1057" s="130"/>
      <c r="AG1057" s="130"/>
      <c r="AH1057" s="130"/>
      <c r="AI1057" s="130"/>
      <c r="AJ1057" s="130"/>
      <c r="AK1057" s="130"/>
      <c r="AL1057" s="130"/>
      <c r="AM1057" s="130"/>
      <c r="AN1057" s="130"/>
      <c r="AO1057" s="130"/>
      <c r="AP1057" s="130"/>
      <c r="AQ1057" s="130"/>
      <c r="AR1057" s="130"/>
      <c r="AS1057" s="130"/>
      <c r="AT1057" s="130"/>
      <c r="AU1057" s="130"/>
      <c r="AV1057" s="130"/>
      <c r="AW1057" s="130"/>
      <c r="AX1057" s="130"/>
      <c r="AY1057" s="130"/>
    </row>
    <row r="1058" spans="1:51" x14ac:dyDescent="0.15">
      <c r="A1058" s="131">
        <v>1091</v>
      </c>
      <c r="B1058" s="129" t="s">
        <v>240</v>
      </c>
      <c r="C1058" s="129" t="s">
        <v>1056</v>
      </c>
      <c r="D1058" s="129" t="s">
        <v>3253</v>
      </c>
      <c r="E1058" s="129" t="s">
        <v>3254</v>
      </c>
      <c r="F1058" s="129" t="s">
        <v>852</v>
      </c>
      <c r="G1058" s="131" t="s">
        <v>146</v>
      </c>
      <c r="H1058" s="129" t="s">
        <v>11319</v>
      </c>
      <c r="I1058" s="129" t="s">
        <v>4849</v>
      </c>
      <c r="J1058" s="129" t="s">
        <v>12252</v>
      </c>
      <c r="K1058" s="129" t="s">
        <v>5220</v>
      </c>
      <c r="L1058" s="131" t="str">
        <f t="shared" si="48"/>
        <v>木村　翔 (4)</v>
      </c>
      <c r="M1058" s="131" t="str">
        <f t="shared" si="49"/>
        <v>98</v>
      </c>
      <c r="N1058" s="131" t="str">
        <f t="shared" si="50"/>
        <v>Sho KIMURA (98)</v>
      </c>
      <c r="O1058" s="217" t="s">
        <v>7910</v>
      </c>
      <c r="Y1058" s="130"/>
      <c r="Z1058" s="130"/>
      <c r="AA1058" s="130"/>
      <c r="AB1058" s="130"/>
      <c r="AC1058" s="142"/>
      <c r="AD1058" s="130"/>
      <c r="AE1058" s="130"/>
      <c r="AF1058" s="130"/>
      <c r="AG1058" s="130"/>
      <c r="AH1058" s="130"/>
      <c r="AI1058" s="130"/>
      <c r="AJ1058" s="130"/>
      <c r="AK1058" s="130"/>
      <c r="AL1058" s="130"/>
      <c r="AM1058" s="130"/>
      <c r="AN1058" s="130"/>
      <c r="AO1058" s="130"/>
      <c r="AP1058" s="130"/>
      <c r="AQ1058" s="130"/>
      <c r="AR1058" s="130"/>
      <c r="AS1058" s="130"/>
      <c r="AT1058" s="130"/>
      <c r="AU1058" s="130"/>
      <c r="AV1058" s="130"/>
      <c r="AW1058" s="130"/>
      <c r="AX1058" s="130"/>
      <c r="AY1058" s="130"/>
    </row>
    <row r="1059" spans="1:51" x14ac:dyDescent="0.15">
      <c r="A1059" s="131">
        <v>1092</v>
      </c>
      <c r="B1059" s="129" t="s">
        <v>240</v>
      </c>
      <c r="C1059" s="129" t="s">
        <v>1056</v>
      </c>
      <c r="D1059" s="129" t="s">
        <v>3255</v>
      </c>
      <c r="E1059" s="129" t="s">
        <v>3256</v>
      </c>
      <c r="F1059" s="129" t="s">
        <v>1374</v>
      </c>
      <c r="G1059" s="131" t="s">
        <v>146</v>
      </c>
      <c r="H1059" s="129" t="s">
        <v>14472</v>
      </c>
      <c r="I1059" s="129" t="s">
        <v>11756</v>
      </c>
      <c r="J1059" s="129" t="s">
        <v>12467</v>
      </c>
      <c r="K1059" s="129" t="s">
        <v>5220</v>
      </c>
      <c r="L1059" s="131" t="str">
        <f t="shared" si="48"/>
        <v>國重　光寛 (4)</v>
      </c>
      <c r="M1059" s="131" t="str">
        <f t="shared" si="49"/>
        <v>00</v>
      </c>
      <c r="N1059" s="131" t="str">
        <f t="shared" si="50"/>
        <v>Teruhito KUNISHIGE (00)</v>
      </c>
      <c r="O1059" s="217" t="s">
        <v>7911</v>
      </c>
      <c r="Y1059" s="130"/>
      <c r="Z1059" s="130"/>
      <c r="AA1059" s="130"/>
      <c r="AB1059" s="130"/>
      <c r="AC1059" s="142"/>
      <c r="AD1059" s="130"/>
      <c r="AE1059" s="130"/>
      <c r="AF1059" s="130"/>
      <c r="AG1059" s="130"/>
      <c r="AH1059" s="130"/>
      <c r="AI1059" s="130"/>
      <c r="AJ1059" s="130"/>
      <c r="AK1059" s="130"/>
      <c r="AL1059" s="130"/>
      <c r="AM1059" s="130"/>
      <c r="AN1059" s="130"/>
      <c r="AO1059" s="130"/>
      <c r="AP1059" s="130"/>
      <c r="AQ1059" s="130"/>
      <c r="AR1059" s="130"/>
      <c r="AS1059" s="130"/>
      <c r="AT1059" s="130"/>
      <c r="AU1059" s="130"/>
      <c r="AV1059" s="130"/>
      <c r="AW1059" s="130"/>
      <c r="AX1059" s="130"/>
      <c r="AY1059" s="130"/>
    </row>
    <row r="1060" spans="1:51" x14ac:dyDescent="0.15">
      <c r="A1060" s="131">
        <v>1093</v>
      </c>
      <c r="B1060" s="129" t="s">
        <v>240</v>
      </c>
      <c r="C1060" s="129" t="s">
        <v>1056</v>
      </c>
      <c r="D1060" s="129" t="s">
        <v>3257</v>
      </c>
      <c r="E1060" s="129" t="s">
        <v>3258</v>
      </c>
      <c r="F1060" s="129" t="s">
        <v>718</v>
      </c>
      <c r="G1060" s="131" t="s">
        <v>146</v>
      </c>
      <c r="H1060" s="129" t="s">
        <v>11319</v>
      </c>
      <c r="I1060" s="129" t="s">
        <v>11757</v>
      </c>
      <c r="J1060" s="129" t="s">
        <v>4810</v>
      </c>
      <c r="K1060" s="129" t="s">
        <v>5220</v>
      </c>
      <c r="L1060" s="131" t="str">
        <f t="shared" si="48"/>
        <v>久保　快斗 (4)</v>
      </c>
      <c r="M1060" s="131" t="str">
        <f t="shared" si="49"/>
        <v>98</v>
      </c>
      <c r="N1060" s="131" t="str">
        <f t="shared" si="50"/>
        <v>Kaito KUBO (98)</v>
      </c>
      <c r="O1060" s="217" t="s">
        <v>7912</v>
      </c>
      <c r="Y1060" s="130"/>
      <c r="Z1060" s="130"/>
      <c r="AA1060" s="130"/>
      <c r="AB1060" s="130"/>
      <c r="AC1060" s="142"/>
      <c r="AD1060" s="130"/>
      <c r="AE1060" s="130"/>
      <c r="AF1060" s="130"/>
      <c r="AG1060" s="130"/>
      <c r="AH1060" s="130"/>
      <c r="AI1060" s="130"/>
      <c r="AJ1060" s="130"/>
      <c r="AK1060" s="130"/>
      <c r="AL1060" s="130"/>
      <c r="AM1060" s="130"/>
      <c r="AN1060" s="130"/>
      <c r="AO1060" s="130"/>
      <c r="AP1060" s="130"/>
      <c r="AQ1060" s="130"/>
      <c r="AR1060" s="130"/>
      <c r="AS1060" s="130"/>
      <c r="AT1060" s="130"/>
      <c r="AU1060" s="130"/>
      <c r="AV1060" s="130"/>
      <c r="AW1060" s="130"/>
      <c r="AX1060" s="130"/>
      <c r="AY1060" s="130"/>
    </row>
    <row r="1061" spans="1:51" x14ac:dyDescent="0.15">
      <c r="A1061" s="131">
        <v>1094</v>
      </c>
      <c r="B1061" s="129" t="s">
        <v>240</v>
      </c>
      <c r="C1061" s="129" t="s">
        <v>1056</v>
      </c>
      <c r="D1061" s="129" t="s">
        <v>9773</v>
      </c>
      <c r="E1061" s="129" t="s">
        <v>3259</v>
      </c>
      <c r="F1061" s="129" t="s">
        <v>1477</v>
      </c>
      <c r="G1061" s="131" t="s">
        <v>146</v>
      </c>
      <c r="H1061" s="129" t="s">
        <v>14471</v>
      </c>
      <c r="I1061" s="129" t="s">
        <v>5150</v>
      </c>
      <c r="J1061" s="129" t="s">
        <v>12466</v>
      </c>
      <c r="K1061" s="129" t="s">
        <v>5220</v>
      </c>
      <c r="L1061" s="131" t="str">
        <f t="shared" si="48"/>
        <v>高原　健 (4)</v>
      </c>
      <c r="M1061" s="131" t="str">
        <f t="shared" si="49"/>
        <v>00</v>
      </c>
      <c r="N1061" s="131" t="str">
        <f t="shared" si="50"/>
        <v>Ken TAKAHARA (00)</v>
      </c>
      <c r="O1061" s="217" t="s">
        <v>7913</v>
      </c>
      <c r="Y1061" s="130"/>
      <c r="Z1061" s="130"/>
      <c r="AA1061" s="130"/>
      <c r="AB1061" s="130"/>
      <c r="AC1061" s="142"/>
      <c r="AD1061" s="130"/>
      <c r="AE1061" s="130"/>
      <c r="AF1061" s="130"/>
      <c r="AG1061" s="130"/>
      <c r="AH1061" s="130"/>
      <c r="AI1061" s="130"/>
      <c r="AJ1061" s="130"/>
      <c r="AK1061" s="130"/>
      <c r="AL1061" s="130"/>
      <c r="AM1061" s="130"/>
      <c r="AN1061" s="130"/>
      <c r="AO1061" s="130"/>
      <c r="AP1061" s="130"/>
      <c r="AQ1061" s="130"/>
      <c r="AR1061" s="130"/>
      <c r="AS1061" s="130"/>
      <c r="AT1061" s="130"/>
      <c r="AU1061" s="130"/>
      <c r="AV1061" s="130"/>
      <c r="AW1061" s="130"/>
      <c r="AX1061" s="130"/>
      <c r="AY1061" s="130"/>
    </row>
    <row r="1062" spans="1:51" x14ac:dyDescent="0.15">
      <c r="A1062" s="131">
        <v>1095</v>
      </c>
      <c r="B1062" s="129" t="s">
        <v>240</v>
      </c>
      <c r="C1062" s="129" t="s">
        <v>1056</v>
      </c>
      <c r="D1062" s="129" t="s">
        <v>3290</v>
      </c>
      <c r="E1062" s="129" t="s">
        <v>3291</v>
      </c>
      <c r="F1062" s="129" t="s">
        <v>981</v>
      </c>
      <c r="G1062" s="131" t="s">
        <v>146</v>
      </c>
      <c r="H1062" s="129" t="s">
        <v>14447</v>
      </c>
      <c r="I1062" s="129" t="s">
        <v>11758</v>
      </c>
      <c r="J1062" s="129" t="s">
        <v>5137</v>
      </c>
      <c r="K1062" s="129" t="s">
        <v>5220</v>
      </c>
      <c r="L1062" s="131" t="str">
        <f t="shared" si="48"/>
        <v>玉井　翼 (4)</v>
      </c>
      <c r="M1062" s="131" t="str">
        <f t="shared" si="49"/>
        <v>99</v>
      </c>
      <c r="N1062" s="131" t="str">
        <f t="shared" si="50"/>
        <v>Tsubasa TAMAI (99)</v>
      </c>
      <c r="O1062" s="217" t="s">
        <v>7914</v>
      </c>
      <c r="Y1062" s="130"/>
      <c r="Z1062" s="130"/>
      <c r="AA1062" s="130"/>
      <c r="AB1062" s="130"/>
      <c r="AC1062" s="142"/>
      <c r="AD1062" s="130"/>
      <c r="AE1062" s="130"/>
      <c r="AF1062" s="130"/>
      <c r="AG1062" s="130"/>
      <c r="AH1062" s="130"/>
      <c r="AI1062" s="130"/>
      <c r="AJ1062" s="130"/>
      <c r="AK1062" s="130"/>
      <c r="AL1062" s="130"/>
      <c r="AM1062" s="130"/>
      <c r="AN1062" s="130"/>
      <c r="AO1062" s="130"/>
      <c r="AP1062" s="130"/>
      <c r="AQ1062" s="130"/>
      <c r="AR1062" s="130"/>
      <c r="AS1062" s="130"/>
      <c r="AT1062" s="130"/>
      <c r="AU1062" s="130"/>
      <c r="AV1062" s="130"/>
      <c r="AW1062" s="130"/>
      <c r="AX1062" s="130"/>
      <c r="AY1062" s="130"/>
    </row>
    <row r="1063" spans="1:51" x14ac:dyDescent="0.15">
      <c r="A1063" s="131">
        <v>1096</v>
      </c>
      <c r="B1063" s="129" t="s">
        <v>240</v>
      </c>
      <c r="C1063" s="129" t="s">
        <v>1056</v>
      </c>
      <c r="D1063" s="129" t="s">
        <v>3260</v>
      </c>
      <c r="E1063" s="129" t="s">
        <v>3261</v>
      </c>
      <c r="F1063" s="129" t="s">
        <v>731</v>
      </c>
      <c r="G1063" s="131" t="s">
        <v>146</v>
      </c>
      <c r="H1063" s="129" t="s">
        <v>11319</v>
      </c>
      <c r="I1063" s="129" t="s">
        <v>11547</v>
      </c>
      <c r="J1063" s="129" t="s">
        <v>4833</v>
      </c>
      <c r="K1063" s="129" t="s">
        <v>5220</v>
      </c>
      <c r="L1063" s="131" t="str">
        <f t="shared" si="48"/>
        <v>中筋　千尋 (4)</v>
      </c>
      <c r="M1063" s="131" t="str">
        <f t="shared" si="49"/>
        <v>98</v>
      </c>
      <c r="N1063" s="131" t="str">
        <f t="shared" si="50"/>
        <v>Chihiro NAKASUJI (98)</v>
      </c>
      <c r="O1063" s="217" t="s">
        <v>7915</v>
      </c>
      <c r="Y1063" s="130"/>
      <c r="Z1063" s="130"/>
      <c r="AA1063" s="130"/>
      <c r="AB1063" s="130"/>
      <c r="AC1063" s="142"/>
      <c r="AD1063" s="130"/>
      <c r="AE1063" s="130"/>
      <c r="AF1063" s="130"/>
      <c r="AG1063" s="130"/>
      <c r="AH1063" s="130"/>
      <c r="AI1063" s="130"/>
      <c r="AJ1063" s="130"/>
      <c r="AK1063" s="130"/>
      <c r="AL1063" s="130"/>
      <c r="AM1063" s="130"/>
      <c r="AN1063" s="130"/>
      <c r="AO1063" s="130"/>
      <c r="AP1063" s="130"/>
      <c r="AQ1063" s="130"/>
      <c r="AR1063" s="130"/>
      <c r="AS1063" s="130"/>
      <c r="AT1063" s="130"/>
      <c r="AU1063" s="130"/>
      <c r="AV1063" s="130"/>
      <c r="AW1063" s="130"/>
      <c r="AX1063" s="130"/>
      <c r="AY1063" s="130"/>
    </row>
    <row r="1064" spans="1:51" x14ac:dyDescent="0.15">
      <c r="A1064" s="131">
        <v>1097</v>
      </c>
      <c r="B1064" s="129" t="s">
        <v>240</v>
      </c>
      <c r="C1064" s="129" t="s">
        <v>1056</v>
      </c>
      <c r="D1064" s="129" t="s">
        <v>3262</v>
      </c>
      <c r="E1064" s="129" t="s">
        <v>3263</v>
      </c>
      <c r="F1064" s="129" t="s">
        <v>3264</v>
      </c>
      <c r="G1064" s="131" t="s">
        <v>146</v>
      </c>
      <c r="H1064" s="129" t="s">
        <v>14447</v>
      </c>
      <c r="I1064" s="129" t="s">
        <v>4876</v>
      </c>
      <c r="J1064" s="129" t="s">
        <v>12468</v>
      </c>
      <c r="K1064" s="129" t="s">
        <v>5220</v>
      </c>
      <c r="L1064" s="131" t="str">
        <f t="shared" si="48"/>
        <v>中村　弘和 (4)</v>
      </c>
      <c r="M1064" s="131" t="str">
        <f t="shared" si="49"/>
        <v>99</v>
      </c>
      <c r="N1064" s="131" t="str">
        <f t="shared" si="50"/>
        <v>Hirokazu NAKAMURA (99)</v>
      </c>
      <c r="O1064" s="217" t="s">
        <v>7916</v>
      </c>
      <c r="Y1064" s="130"/>
      <c r="Z1064" s="130"/>
      <c r="AA1064" s="130"/>
      <c r="AB1064" s="130"/>
      <c r="AC1064" s="142"/>
      <c r="AD1064" s="130"/>
      <c r="AE1064" s="130"/>
      <c r="AF1064" s="130"/>
      <c r="AG1064" s="130"/>
      <c r="AH1064" s="130"/>
      <c r="AI1064" s="130"/>
      <c r="AJ1064" s="130"/>
      <c r="AK1064" s="130"/>
      <c r="AL1064" s="130"/>
      <c r="AM1064" s="130"/>
      <c r="AN1064" s="130"/>
      <c r="AO1064" s="130"/>
      <c r="AP1064" s="130"/>
      <c r="AQ1064" s="130"/>
      <c r="AR1064" s="130"/>
      <c r="AS1064" s="130"/>
      <c r="AT1064" s="130"/>
      <c r="AU1064" s="130"/>
      <c r="AV1064" s="130"/>
      <c r="AW1064" s="130"/>
      <c r="AX1064" s="130"/>
      <c r="AY1064" s="130"/>
    </row>
    <row r="1065" spans="1:51" x14ac:dyDescent="0.15">
      <c r="A1065" s="131">
        <v>1098</v>
      </c>
      <c r="B1065" s="129" t="s">
        <v>240</v>
      </c>
      <c r="C1065" s="129" t="s">
        <v>1056</v>
      </c>
      <c r="D1065" s="129" t="s">
        <v>3265</v>
      </c>
      <c r="E1065" s="129" t="s">
        <v>3266</v>
      </c>
      <c r="F1065" s="129" t="s">
        <v>1131</v>
      </c>
      <c r="G1065" s="131" t="s">
        <v>146</v>
      </c>
      <c r="H1065" s="129" t="s">
        <v>11319</v>
      </c>
      <c r="I1065" s="129" t="s">
        <v>9445</v>
      </c>
      <c r="J1065" s="129" t="s">
        <v>5004</v>
      </c>
      <c r="K1065" s="129" t="s">
        <v>5220</v>
      </c>
      <c r="L1065" s="131" t="str">
        <f t="shared" si="48"/>
        <v>中家　啓暉 (4)</v>
      </c>
      <c r="M1065" s="131" t="str">
        <f t="shared" si="49"/>
        <v>00</v>
      </c>
      <c r="N1065" s="131" t="str">
        <f t="shared" si="50"/>
        <v>Hiroki NAKAYA (00)</v>
      </c>
      <c r="O1065" s="217" t="s">
        <v>7917</v>
      </c>
      <c r="Y1065" s="130"/>
      <c r="Z1065" s="130"/>
      <c r="AA1065" s="130"/>
      <c r="AB1065" s="130"/>
      <c r="AC1065" s="142"/>
      <c r="AD1065" s="130"/>
      <c r="AE1065" s="130"/>
      <c r="AF1065" s="130"/>
      <c r="AG1065" s="130"/>
      <c r="AH1065" s="130"/>
      <c r="AI1065" s="130"/>
      <c r="AJ1065" s="130"/>
      <c r="AK1065" s="130"/>
      <c r="AL1065" s="130"/>
      <c r="AM1065" s="130"/>
      <c r="AN1065" s="130"/>
      <c r="AO1065" s="130"/>
      <c r="AP1065" s="130"/>
      <c r="AQ1065" s="130"/>
      <c r="AR1065" s="130"/>
      <c r="AS1065" s="130"/>
      <c r="AT1065" s="130"/>
      <c r="AU1065" s="130"/>
      <c r="AV1065" s="130"/>
      <c r="AW1065" s="130"/>
      <c r="AX1065" s="130"/>
      <c r="AY1065" s="130"/>
    </row>
    <row r="1066" spans="1:51" x14ac:dyDescent="0.15">
      <c r="A1066" s="131">
        <v>1099</v>
      </c>
      <c r="B1066" s="129" t="s">
        <v>240</v>
      </c>
      <c r="C1066" s="129" t="s">
        <v>1056</v>
      </c>
      <c r="D1066" s="129" t="s">
        <v>3267</v>
      </c>
      <c r="E1066" s="129" t="s">
        <v>3268</v>
      </c>
      <c r="F1066" s="129" t="s">
        <v>1001</v>
      </c>
      <c r="G1066" s="131" t="s">
        <v>146</v>
      </c>
      <c r="H1066" s="129" t="s">
        <v>11319</v>
      </c>
      <c r="I1066" s="129" t="s">
        <v>11344</v>
      </c>
      <c r="J1066" s="129" t="s">
        <v>12294</v>
      </c>
      <c r="K1066" s="129" t="s">
        <v>5220</v>
      </c>
      <c r="L1066" s="131" t="str">
        <f t="shared" si="48"/>
        <v>西尾　彰文 (4)</v>
      </c>
      <c r="M1066" s="131" t="str">
        <f t="shared" si="49"/>
        <v>99</v>
      </c>
      <c r="N1066" s="131" t="str">
        <f t="shared" si="50"/>
        <v>Akifumi NISHIO (99)</v>
      </c>
      <c r="O1066" s="217" t="s">
        <v>7918</v>
      </c>
      <c r="Y1066" s="130"/>
      <c r="Z1066" s="130"/>
      <c r="AA1066" s="130"/>
      <c r="AB1066" s="130"/>
      <c r="AC1066" s="142"/>
      <c r="AD1066" s="130"/>
      <c r="AE1066" s="130"/>
      <c r="AF1066" s="130"/>
      <c r="AG1066" s="130"/>
      <c r="AH1066" s="130"/>
      <c r="AI1066" s="130"/>
      <c r="AJ1066" s="130"/>
      <c r="AK1066" s="130"/>
      <c r="AL1066" s="130"/>
      <c r="AM1066" s="130"/>
      <c r="AN1066" s="130"/>
      <c r="AO1066" s="130"/>
      <c r="AP1066" s="130"/>
      <c r="AQ1066" s="130"/>
      <c r="AR1066" s="130"/>
      <c r="AS1066" s="130"/>
      <c r="AT1066" s="130"/>
      <c r="AU1066" s="130"/>
      <c r="AV1066" s="130"/>
      <c r="AW1066" s="130"/>
      <c r="AX1066" s="130"/>
      <c r="AY1066" s="130"/>
    </row>
    <row r="1067" spans="1:51" x14ac:dyDescent="0.15">
      <c r="A1067" s="131">
        <v>1100</v>
      </c>
      <c r="B1067" s="129" t="s">
        <v>240</v>
      </c>
      <c r="C1067" s="129" t="s">
        <v>1056</v>
      </c>
      <c r="D1067" s="129" t="s">
        <v>3269</v>
      </c>
      <c r="E1067" s="129" t="s">
        <v>3270</v>
      </c>
      <c r="F1067" s="129" t="s">
        <v>3271</v>
      </c>
      <c r="G1067" s="131" t="s">
        <v>146</v>
      </c>
      <c r="H1067" s="129" t="s">
        <v>11319</v>
      </c>
      <c r="I1067" s="129" t="s">
        <v>11759</v>
      </c>
      <c r="J1067" s="129" t="s">
        <v>9493</v>
      </c>
      <c r="K1067" s="129" t="s">
        <v>5220</v>
      </c>
      <c r="L1067" s="131" t="str">
        <f t="shared" si="48"/>
        <v>西原　岳 (4)</v>
      </c>
      <c r="M1067" s="131" t="str">
        <f t="shared" si="49"/>
        <v>99</v>
      </c>
      <c r="N1067" s="131" t="str">
        <f t="shared" si="50"/>
        <v>Gaku NISHIHARA (99)</v>
      </c>
      <c r="O1067" s="217" t="s">
        <v>7919</v>
      </c>
      <c r="Y1067" s="130"/>
      <c r="Z1067" s="130"/>
      <c r="AA1067" s="130"/>
      <c r="AB1067" s="130"/>
      <c r="AC1067" s="142"/>
      <c r="AD1067" s="130"/>
      <c r="AE1067" s="130"/>
      <c r="AF1067" s="130"/>
      <c r="AG1067" s="130"/>
      <c r="AH1067" s="130"/>
      <c r="AI1067" s="130"/>
      <c r="AJ1067" s="130"/>
      <c r="AK1067" s="130"/>
      <c r="AL1067" s="130"/>
      <c r="AM1067" s="130"/>
      <c r="AN1067" s="130"/>
      <c r="AO1067" s="130"/>
      <c r="AP1067" s="130"/>
      <c r="AQ1067" s="130"/>
      <c r="AR1067" s="130"/>
      <c r="AS1067" s="130"/>
      <c r="AT1067" s="130"/>
      <c r="AU1067" s="130"/>
      <c r="AV1067" s="130"/>
      <c r="AW1067" s="130"/>
      <c r="AX1067" s="130"/>
      <c r="AY1067" s="130"/>
    </row>
    <row r="1068" spans="1:51" x14ac:dyDescent="0.15">
      <c r="A1068" s="131">
        <v>1101</v>
      </c>
      <c r="B1068" s="129" t="s">
        <v>240</v>
      </c>
      <c r="C1068" s="129" t="s">
        <v>1056</v>
      </c>
      <c r="D1068" s="129" t="s">
        <v>3272</v>
      </c>
      <c r="E1068" s="129" t="s">
        <v>715</v>
      </c>
      <c r="F1068" s="129" t="s">
        <v>3273</v>
      </c>
      <c r="G1068" s="131" t="s">
        <v>146</v>
      </c>
      <c r="H1068" s="129" t="s">
        <v>14456</v>
      </c>
      <c r="I1068" s="129" t="s">
        <v>5051</v>
      </c>
      <c r="J1068" s="129" t="s">
        <v>4940</v>
      </c>
      <c r="K1068" s="129" t="s">
        <v>5220</v>
      </c>
      <c r="L1068" s="131" t="str">
        <f t="shared" si="48"/>
        <v>早川　涼介 (4)</v>
      </c>
      <c r="M1068" s="131" t="str">
        <f t="shared" si="49"/>
        <v>99</v>
      </c>
      <c r="N1068" s="131" t="str">
        <f t="shared" si="50"/>
        <v>Ryosuke HAYAKAWA (99)</v>
      </c>
      <c r="O1068" s="217" t="s">
        <v>7920</v>
      </c>
      <c r="Y1068" s="130"/>
      <c r="Z1068" s="130"/>
      <c r="AA1068" s="130"/>
      <c r="AB1068" s="130"/>
      <c r="AC1068" s="142"/>
      <c r="AD1068" s="130"/>
      <c r="AE1068" s="130"/>
      <c r="AF1068" s="130"/>
      <c r="AG1068" s="130"/>
      <c r="AH1068" s="130"/>
      <c r="AI1068" s="130"/>
      <c r="AJ1068" s="130"/>
      <c r="AK1068" s="130"/>
      <c r="AL1068" s="130"/>
      <c r="AM1068" s="130"/>
      <c r="AN1068" s="130"/>
      <c r="AO1068" s="130"/>
      <c r="AP1068" s="130"/>
      <c r="AQ1068" s="130"/>
      <c r="AR1068" s="130"/>
      <c r="AS1068" s="130"/>
      <c r="AT1068" s="130"/>
      <c r="AU1068" s="130"/>
      <c r="AV1068" s="130"/>
      <c r="AW1068" s="130"/>
      <c r="AX1068" s="130"/>
      <c r="AY1068" s="130"/>
    </row>
    <row r="1069" spans="1:51" x14ac:dyDescent="0.15">
      <c r="A1069" s="131">
        <v>1102</v>
      </c>
      <c r="B1069" s="129" t="s">
        <v>240</v>
      </c>
      <c r="C1069" s="129" t="s">
        <v>1056</v>
      </c>
      <c r="D1069" s="129" t="s">
        <v>3274</v>
      </c>
      <c r="E1069" s="129" t="s">
        <v>3275</v>
      </c>
      <c r="F1069" s="129" t="s">
        <v>3276</v>
      </c>
      <c r="G1069" s="131" t="s">
        <v>146</v>
      </c>
      <c r="H1069" s="129" t="s">
        <v>11319</v>
      </c>
      <c r="I1069" s="129" t="s">
        <v>11760</v>
      </c>
      <c r="J1069" s="129" t="s">
        <v>12296</v>
      </c>
      <c r="K1069" s="129" t="s">
        <v>5220</v>
      </c>
      <c r="L1069" s="131" t="str">
        <f t="shared" si="48"/>
        <v>藤村　晴伸 (4)</v>
      </c>
      <c r="M1069" s="131" t="str">
        <f t="shared" si="49"/>
        <v>99</v>
      </c>
      <c r="N1069" s="131" t="str">
        <f t="shared" si="50"/>
        <v>Harunobu FUJIMURA (99)</v>
      </c>
      <c r="O1069" s="217" t="s">
        <v>7921</v>
      </c>
      <c r="Y1069" s="130"/>
      <c r="Z1069" s="130"/>
      <c r="AA1069" s="130"/>
      <c r="AB1069" s="130"/>
      <c r="AC1069" s="142"/>
      <c r="AD1069" s="130"/>
      <c r="AE1069" s="130"/>
      <c r="AF1069" s="130"/>
      <c r="AG1069" s="130"/>
      <c r="AH1069" s="130"/>
      <c r="AI1069" s="130"/>
      <c r="AJ1069" s="130"/>
      <c r="AK1069" s="130"/>
      <c r="AL1069" s="130"/>
      <c r="AM1069" s="130"/>
      <c r="AN1069" s="130"/>
      <c r="AO1069" s="130"/>
      <c r="AP1069" s="130"/>
      <c r="AQ1069" s="130"/>
      <c r="AR1069" s="130"/>
      <c r="AS1069" s="130"/>
      <c r="AT1069" s="130"/>
      <c r="AU1069" s="130"/>
      <c r="AV1069" s="130"/>
      <c r="AW1069" s="130"/>
      <c r="AX1069" s="130"/>
      <c r="AY1069" s="130"/>
    </row>
    <row r="1070" spans="1:51" x14ac:dyDescent="0.15">
      <c r="A1070" s="131">
        <v>1103</v>
      </c>
      <c r="B1070" s="129" t="s">
        <v>240</v>
      </c>
      <c r="C1070" s="129" t="s">
        <v>1056</v>
      </c>
      <c r="D1070" s="129" t="s">
        <v>3277</v>
      </c>
      <c r="E1070" s="129" t="s">
        <v>3278</v>
      </c>
      <c r="F1070" s="129" t="s">
        <v>2890</v>
      </c>
      <c r="G1070" s="131" t="s">
        <v>146</v>
      </c>
      <c r="H1070" s="129" t="s">
        <v>11319</v>
      </c>
      <c r="I1070" s="129" t="s">
        <v>11761</v>
      </c>
      <c r="J1070" s="129" t="s">
        <v>12372</v>
      </c>
      <c r="K1070" s="129" t="s">
        <v>5220</v>
      </c>
      <c r="L1070" s="131" t="str">
        <f t="shared" si="48"/>
        <v>古澤　周也 (4)</v>
      </c>
      <c r="M1070" s="131" t="str">
        <f t="shared" si="49"/>
        <v>99</v>
      </c>
      <c r="N1070" s="131" t="str">
        <f t="shared" si="50"/>
        <v>Shuya FURUSAWA (99)</v>
      </c>
      <c r="O1070" s="217" t="s">
        <v>7922</v>
      </c>
      <c r="Y1070" s="130"/>
      <c r="Z1070" s="130"/>
      <c r="AA1070" s="130"/>
      <c r="AB1070" s="130"/>
      <c r="AC1070" s="142"/>
      <c r="AD1070" s="130"/>
      <c r="AE1070" s="130"/>
      <c r="AF1070" s="130"/>
      <c r="AG1070" s="130"/>
      <c r="AH1070" s="130"/>
      <c r="AI1070" s="130"/>
      <c r="AJ1070" s="130"/>
      <c r="AK1070" s="130"/>
      <c r="AL1070" s="130"/>
      <c r="AM1070" s="130"/>
      <c r="AN1070" s="130"/>
      <c r="AO1070" s="130"/>
      <c r="AP1070" s="130"/>
      <c r="AQ1070" s="130"/>
      <c r="AR1070" s="130"/>
      <c r="AS1070" s="130"/>
      <c r="AT1070" s="130"/>
      <c r="AU1070" s="130"/>
      <c r="AV1070" s="130"/>
      <c r="AW1070" s="130"/>
      <c r="AX1070" s="130"/>
      <c r="AY1070" s="130"/>
    </row>
    <row r="1071" spans="1:51" x14ac:dyDescent="0.15">
      <c r="A1071" s="131">
        <v>1104</v>
      </c>
      <c r="B1071" s="129" t="s">
        <v>240</v>
      </c>
      <c r="C1071" s="129" t="s">
        <v>1056</v>
      </c>
      <c r="D1071" s="129" t="s">
        <v>3279</v>
      </c>
      <c r="E1071" s="129" t="s">
        <v>3280</v>
      </c>
      <c r="F1071" s="129" t="s">
        <v>3281</v>
      </c>
      <c r="G1071" s="131" t="s">
        <v>146</v>
      </c>
      <c r="H1071" s="129" t="s">
        <v>11319</v>
      </c>
      <c r="I1071" s="129" t="s">
        <v>5208</v>
      </c>
      <c r="J1071" s="129" t="s">
        <v>12332</v>
      </c>
      <c r="K1071" s="129" t="s">
        <v>5220</v>
      </c>
      <c r="L1071" s="131" t="str">
        <f t="shared" si="48"/>
        <v>前田　健瑠 (4)</v>
      </c>
      <c r="M1071" s="131" t="str">
        <f t="shared" si="49"/>
        <v>98</v>
      </c>
      <c r="N1071" s="131" t="str">
        <f t="shared" si="50"/>
        <v>Takeru MAEDA (98)</v>
      </c>
      <c r="O1071" s="217" t="s">
        <v>7923</v>
      </c>
      <c r="Y1071" s="130"/>
      <c r="Z1071" s="130"/>
      <c r="AA1071" s="130"/>
      <c r="AB1071" s="130"/>
      <c r="AC1071" s="142"/>
      <c r="AD1071" s="130"/>
      <c r="AE1071" s="130"/>
      <c r="AF1071" s="130"/>
      <c r="AG1071" s="130"/>
      <c r="AH1071" s="130"/>
      <c r="AI1071" s="130"/>
      <c r="AJ1071" s="130"/>
      <c r="AK1071" s="130"/>
      <c r="AL1071" s="130"/>
      <c r="AM1071" s="130"/>
      <c r="AN1071" s="130"/>
      <c r="AO1071" s="130"/>
      <c r="AP1071" s="130"/>
      <c r="AQ1071" s="130"/>
      <c r="AR1071" s="130"/>
      <c r="AS1071" s="130"/>
      <c r="AT1071" s="130"/>
      <c r="AU1071" s="130"/>
      <c r="AV1071" s="130"/>
      <c r="AW1071" s="130"/>
      <c r="AX1071" s="130"/>
      <c r="AY1071" s="130"/>
    </row>
    <row r="1072" spans="1:51" x14ac:dyDescent="0.15">
      <c r="A1072" s="131">
        <v>1105</v>
      </c>
      <c r="B1072" s="129" t="s">
        <v>240</v>
      </c>
      <c r="C1072" s="129" t="s">
        <v>1056</v>
      </c>
      <c r="D1072" s="129" t="s">
        <v>3282</v>
      </c>
      <c r="E1072" s="129" t="s">
        <v>3283</v>
      </c>
      <c r="F1072" s="129" t="s">
        <v>892</v>
      </c>
      <c r="G1072" s="131" t="s">
        <v>146</v>
      </c>
      <c r="H1072" s="129" t="s">
        <v>11319</v>
      </c>
      <c r="I1072" s="129" t="s">
        <v>11365</v>
      </c>
      <c r="J1072" s="129" t="s">
        <v>12469</v>
      </c>
      <c r="K1072" s="129" t="s">
        <v>5220</v>
      </c>
      <c r="L1072" s="131" t="str">
        <f t="shared" si="48"/>
        <v>牧　駿一朗 (4)</v>
      </c>
      <c r="M1072" s="131" t="str">
        <f t="shared" si="49"/>
        <v>98</v>
      </c>
      <c r="N1072" s="131" t="str">
        <f t="shared" si="50"/>
        <v>Shunichiro MAKI (98)</v>
      </c>
      <c r="O1072" s="217" t="s">
        <v>7924</v>
      </c>
      <c r="Y1072" s="130"/>
      <c r="Z1072" s="130"/>
      <c r="AA1072" s="130"/>
      <c r="AB1072" s="130"/>
      <c r="AC1072" s="142"/>
      <c r="AD1072" s="130"/>
      <c r="AE1072" s="130"/>
      <c r="AF1072" s="130"/>
      <c r="AG1072" s="130"/>
      <c r="AH1072" s="130"/>
      <c r="AI1072" s="130"/>
      <c r="AJ1072" s="130"/>
      <c r="AK1072" s="130"/>
      <c r="AL1072" s="130"/>
      <c r="AM1072" s="130"/>
      <c r="AN1072" s="130"/>
      <c r="AO1072" s="130"/>
      <c r="AP1072" s="130"/>
      <c r="AQ1072" s="130"/>
      <c r="AR1072" s="130"/>
      <c r="AS1072" s="130"/>
      <c r="AT1072" s="130"/>
      <c r="AU1072" s="130"/>
      <c r="AV1072" s="130"/>
      <c r="AW1072" s="130"/>
      <c r="AX1072" s="130"/>
      <c r="AY1072" s="130"/>
    </row>
    <row r="1073" spans="1:51" x14ac:dyDescent="0.15">
      <c r="A1073" s="131">
        <v>1106</v>
      </c>
      <c r="B1073" s="129" t="s">
        <v>240</v>
      </c>
      <c r="C1073" s="129" t="s">
        <v>1056</v>
      </c>
      <c r="D1073" s="129" t="s">
        <v>3284</v>
      </c>
      <c r="E1073" s="129" t="s">
        <v>3285</v>
      </c>
      <c r="F1073" s="129" t="s">
        <v>1841</v>
      </c>
      <c r="G1073" s="131" t="s">
        <v>146</v>
      </c>
      <c r="H1073" s="129" t="s">
        <v>11319</v>
      </c>
      <c r="I1073" s="129" t="s">
        <v>9531</v>
      </c>
      <c r="J1073" s="129" t="s">
        <v>4980</v>
      </c>
      <c r="K1073" s="129" t="s">
        <v>5220</v>
      </c>
      <c r="L1073" s="131" t="str">
        <f t="shared" si="48"/>
        <v>三好　竜矢 (4)</v>
      </c>
      <c r="M1073" s="131" t="str">
        <f t="shared" si="49"/>
        <v>99</v>
      </c>
      <c r="N1073" s="131" t="str">
        <f t="shared" si="50"/>
        <v>Tatsuya MIYOSHI (99)</v>
      </c>
      <c r="O1073" s="217" t="s">
        <v>7925</v>
      </c>
      <c r="Y1073" s="130"/>
      <c r="Z1073" s="130"/>
      <c r="AA1073" s="130"/>
      <c r="AB1073" s="130"/>
      <c r="AC1073" s="142"/>
      <c r="AD1073" s="130"/>
      <c r="AE1073" s="130"/>
      <c r="AF1073" s="130"/>
      <c r="AG1073" s="130"/>
      <c r="AH1073" s="130"/>
      <c r="AI1073" s="130"/>
      <c r="AJ1073" s="130"/>
      <c r="AK1073" s="130"/>
      <c r="AL1073" s="130"/>
      <c r="AM1073" s="130"/>
      <c r="AN1073" s="130"/>
      <c r="AO1073" s="130"/>
      <c r="AP1073" s="130"/>
      <c r="AQ1073" s="130"/>
      <c r="AR1073" s="130"/>
      <c r="AS1073" s="130"/>
      <c r="AT1073" s="130"/>
      <c r="AU1073" s="130"/>
      <c r="AV1073" s="130"/>
      <c r="AW1073" s="130"/>
      <c r="AX1073" s="130"/>
      <c r="AY1073" s="130"/>
    </row>
    <row r="1074" spans="1:51" x14ac:dyDescent="0.15">
      <c r="A1074" s="131">
        <v>1107</v>
      </c>
      <c r="B1074" s="129" t="s">
        <v>240</v>
      </c>
      <c r="C1074" s="129" t="s">
        <v>1056</v>
      </c>
      <c r="D1074" s="129" t="s">
        <v>3286</v>
      </c>
      <c r="E1074" s="129" t="s">
        <v>3287</v>
      </c>
      <c r="F1074" s="129" t="s">
        <v>696</v>
      </c>
      <c r="G1074" s="131" t="s">
        <v>146</v>
      </c>
      <c r="H1074" s="129" t="s">
        <v>14466</v>
      </c>
      <c r="I1074" s="129" t="s">
        <v>5089</v>
      </c>
      <c r="J1074" s="129" t="s">
        <v>5151</v>
      </c>
      <c r="K1074" s="129" t="s">
        <v>5220</v>
      </c>
      <c r="L1074" s="131" t="str">
        <f t="shared" si="48"/>
        <v>山田　翔平 (4)</v>
      </c>
      <c r="M1074" s="131" t="str">
        <f t="shared" si="49"/>
        <v>98</v>
      </c>
      <c r="N1074" s="131" t="str">
        <f t="shared" si="50"/>
        <v>Shohei YAMADA (98)</v>
      </c>
      <c r="O1074" s="217" t="s">
        <v>7926</v>
      </c>
      <c r="Y1074" s="130"/>
      <c r="Z1074" s="130"/>
      <c r="AA1074" s="130"/>
      <c r="AB1074" s="130"/>
      <c r="AC1074" s="142"/>
      <c r="AD1074" s="130"/>
      <c r="AE1074" s="130"/>
      <c r="AF1074" s="130"/>
      <c r="AG1074" s="130"/>
      <c r="AH1074" s="130"/>
      <c r="AI1074" s="130"/>
      <c r="AJ1074" s="130"/>
      <c r="AK1074" s="130"/>
      <c r="AL1074" s="130"/>
      <c r="AM1074" s="130"/>
      <c r="AN1074" s="130"/>
      <c r="AO1074" s="130"/>
      <c r="AP1074" s="130"/>
      <c r="AQ1074" s="130"/>
      <c r="AR1074" s="130"/>
      <c r="AS1074" s="130"/>
      <c r="AT1074" s="130"/>
      <c r="AU1074" s="130"/>
      <c r="AV1074" s="130"/>
      <c r="AW1074" s="130"/>
      <c r="AX1074" s="130"/>
      <c r="AY1074" s="130"/>
    </row>
    <row r="1075" spans="1:51" x14ac:dyDescent="0.15">
      <c r="A1075" s="131">
        <v>1108</v>
      </c>
      <c r="B1075" s="129" t="s">
        <v>240</v>
      </c>
      <c r="C1075" s="129" t="s">
        <v>1056</v>
      </c>
      <c r="D1075" s="129" t="s">
        <v>3288</v>
      </c>
      <c r="E1075" s="129" t="s">
        <v>3289</v>
      </c>
      <c r="F1075" s="129" t="s">
        <v>3197</v>
      </c>
      <c r="G1075" s="131" t="s">
        <v>146</v>
      </c>
      <c r="H1075" s="129" t="s">
        <v>11319</v>
      </c>
      <c r="I1075" s="129" t="s">
        <v>6736</v>
      </c>
      <c r="J1075" s="129" t="s">
        <v>12352</v>
      </c>
      <c r="K1075" s="129" t="s">
        <v>5220</v>
      </c>
      <c r="L1075" s="131" t="str">
        <f t="shared" si="48"/>
        <v>吉田　真拓 (4)</v>
      </c>
      <c r="M1075" s="131" t="str">
        <f t="shared" si="49"/>
        <v>99</v>
      </c>
      <c r="N1075" s="131" t="str">
        <f t="shared" si="50"/>
        <v>Mahiro YOSHIDA (99)</v>
      </c>
      <c r="O1075" s="217" t="s">
        <v>7927</v>
      </c>
      <c r="Y1075" s="130"/>
      <c r="Z1075" s="130"/>
      <c r="AA1075" s="130"/>
      <c r="AB1075" s="130"/>
      <c r="AC1075" s="142"/>
      <c r="AD1075" s="130"/>
      <c r="AE1075" s="130"/>
      <c r="AF1075" s="130"/>
      <c r="AG1075" s="130"/>
      <c r="AH1075" s="130"/>
      <c r="AI1075" s="130"/>
      <c r="AJ1075" s="130"/>
      <c r="AK1075" s="130"/>
      <c r="AL1075" s="130"/>
      <c r="AM1075" s="130"/>
      <c r="AN1075" s="130"/>
      <c r="AO1075" s="130"/>
      <c r="AP1075" s="130"/>
      <c r="AQ1075" s="130"/>
      <c r="AR1075" s="130"/>
      <c r="AS1075" s="130"/>
      <c r="AT1075" s="130"/>
      <c r="AU1075" s="130"/>
      <c r="AV1075" s="130"/>
      <c r="AW1075" s="130"/>
      <c r="AX1075" s="130"/>
      <c r="AY1075" s="130"/>
    </row>
    <row r="1076" spans="1:51" x14ac:dyDescent="0.15">
      <c r="A1076" s="131">
        <v>1109</v>
      </c>
      <c r="B1076" s="129" t="s">
        <v>240</v>
      </c>
      <c r="C1076" s="129" t="s">
        <v>1056</v>
      </c>
      <c r="D1076" s="129" t="s">
        <v>3292</v>
      </c>
      <c r="E1076" s="129" t="s">
        <v>3293</v>
      </c>
      <c r="F1076" s="129" t="s">
        <v>805</v>
      </c>
      <c r="G1076" s="131" t="s">
        <v>146</v>
      </c>
      <c r="H1076" s="129" t="s">
        <v>14447</v>
      </c>
      <c r="I1076" s="129" t="s">
        <v>5174</v>
      </c>
      <c r="J1076" s="129" t="s">
        <v>5218</v>
      </c>
      <c r="K1076" s="129" t="s">
        <v>5220</v>
      </c>
      <c r="L1076" s="131" t="str">
        <f t="shared" si="48"/>
        <v>渡邉　遊 (4)</v>
      </c>
      <c r="M1076" s="131" t="str">
        <f t="shared" si="49"/>
        <v>99</v>
      </c>
      <c r="N1076" s="131" t="str">
        <f t="shared" si="50"/>
        <v>Yu WATANABE (99)</v>
      </c>
      <c r="O1076" s="217" t="s">
        <v>7928</v>
      </c>
      <c r="Y1076" s="130"/>
      <c r="Z1076" s="130"/>
      <c r="AA1076" s="130"/>
      <c r="AB1076" s="130"/>
      <c r="AC1076" s="142"/>
      <c r="AD1076" s="130"/>
      <c r="AE1076" s="130"/>
      <c r="AF1076" s="130"/>
      <c r="AG1076" s="130"/>
      <c r="AH1076" s="130"/>
      <c r="AI1076" s="130"/>
      <c r="AJ1076" s="130"/>
      <c r="AK1076" s="130"/>
      <c r="AL1076" s="130"/>
      <c r="AM1076" s="130"/>
      <c r="AN1076" s="130"/>
      <c r="AO1076" s="130"/>
      <c r="AP1076" s="130"/>
      <c r="AQ1076" s="130"/>
      <c r="AR1076" s="130"/>
      <c r="AS1076" s="130"/>
      <c r="AT1076" s="130"/>
      <c r="AU1076" s="130"/>
      <c r="AV1076" s="130"/>
      <c r="AW1076" s="130"/>
      <c r="AX1076" s="130"/>
      <c r="AY1076" s="130"/>
    </row>
    <row r="1077" spans="1:51" x14ac:dyDescent="0.15">
      <c r="A1077" s="131">
        <v>1110</v>
      </c>
      <c r="B1077" s="129" t="s">
        <v>240</v>
      </c>
      <c r="C1077" s="129" t="s">
        <v>1056</v>
      </c>
      <c r="D1077" s="129" t="s">
        <v>3295</v>
      </c>
      <c r="E1077" s="129" t="s">
        <v>3296</v>
      </c>
      <c r="F1077" s="129" t="s">
        <v>3297</v>
      </c>
      <c r="G1077" s="131" t="s">
        <v>164</v>
      </c>
      <c r="H1077" s="129" t="s">
        <v>14458</v>
      </c>
      <c r="I1077" s="129" t="s">
        <v>11762</v>
      </c>
      <c r="J1077" s="129" t="s">
        <v>4922</v>
      </c>
      <c r="K1077" s="129" t="s">
        <v>5220</v>
      </c>
      <c r="L1077" s="131" t="str">
        <f t="shared" si="48"/>
        <v>江守　勇貴 (3)</v>
      </c>
      <c r="M1077" s="131" t="str">
        <f t="shared" si="49"/>
        <v>00</v>
      </c>
      <c r="N1077" s="131" t="str">
        <f t="shared" si="50"/>
        <v>Yuki EMORI (00)</v>
      </c>
      <c r="O1077" s="217" t="s">
        <v>7929</v>
      </c>
      <c r="Y1077" s="130"/>
      <c r="Z1077" s="130"/>
      <c r="AA1077" s="130"/>
      <c r="AB1077" s="130"/>
      <c r="AC1077" s="142"/>
      <c r="AD1077" s="130"/>
      <c r="AE1077" s="130"/>
      <c r="AF1077" s="130"/>
      <c r="AG1077" s="130"/>
      <c r="AH1077" s="130"/>
      <c r="AI1077" s="130"/>
      <c r="AJ1077" s="130"/>
      <c r="AK1077" s="130"/>
      <c r="AL1077" s="130"/>
      <c r="AM1077" s="130"/>
      <c r="AN1077" s="130"/>
      <c r="AO1077" s="130"/>
      <c r="AP1077" s="130"/>
      <c r="AQ1077" s="130"/>
      <c r="AR1077" s="130"/>
      <c r="AS1077" s="130"/>
      <c r="AT1077" s="130"/>
      <c r="AU1077" s="130"/>
      <c r="AV1077" s="130"/>
      <c r="AW1077" s="130"/>
      <c r="AX1077" s="130"/>
      <c r="AY1077" s="130"/>
    </row>
    <row r="1078" spans="1:51" x14ac:dyDescent="0.15">
      <c r="A1078" s="131">
        <v>1111</v>
      </c>
      <c r="B1078" s="129" t="s">
        <v>240</v>
      </c>
      <c r="C1078" s="129" t="s">
        <v>1056</v>
      </c>
      <c r="D1078" s="129" t="s">
        <v>3298</v>
      </c>
      <c r="E1078" s="129" t="s">
        <v>3299</v>
      </c>
      <c r="F1078" s="129" t="s">
        <v>1407</v>
      </c>
      <c r="G1078" s="131" t="s">
        <v>164</v>
      </c>
      <c r="H1078" s="129" t="s">
        <v>11319</v>
      </c>
      <c r="I1078" s="129" t="s">
        <v>4958</v>
      </c>
      <c r="J1078" s="129" t="s">
        <v>12470</v>
      </c>
      <c r="K1078" s="129" t="s">
        <v>5220</v>
      </c>
      <c r="L1078" s="131" t="str">
        <f t="shared" si="48"/>
        <v>太田　宗一郎 (3)</v>
      </c>
      <c r="M1078" s="131" t="str">
        <f t="shared" si="49"/>
        <v>01</v>
      </c>
      <c r="N1078" s="131" t="str">
        <f t="shared" si="50"/>
        <v>Soichiro OTA (01)</v>
      </c>
      <c r="O1078" s="217" t="s">
        <v>7930</v>
      </c>
      <c r="Y1078" s="130"/>
      <c r="Z1078" s="130"/>
      <c r="AA1078" s="130"/>
      <c r="AB1078" s="130"/>
      <c r="AC1078" s="142"/>
      <c r="AD1078" s="130"/>
      <c r="AE1078" s="130"/>
      <c r="AF1078" s="130"/>
      <c r="AG1078" s="130"/>
      <c r="AH1078" s="130"/>
      <c r="AI1078" s="130"/>
      <c r="AJ1078" s="130"/>
      <c r="AK1078" s="130"/>
      <c r="AL1078" s="130"/>
      <c r="AM1078" s="130"/>
      <c r="AN1078" s="130"/>
      <c r="AO1078" s="130"/>
      <c r="AP1078" s="130"/>
      <c r="AQ1078" s="130"/>
      <c r="AR1078" s="130"/>
      <c r="AS1078" s="130"/>
      <c r="AT1078" s="130"/>
      <c r="AU1078" s="130"/>
      <c r="AV1078" s="130"/>
      <c r="AW1078" s="130"/>
      <c r="AX1078" s="130"/>
      <c r="AY1078" s="130"/>
    </row>
    <row r="1079" spans="1:51" x14ac:dyDescent="0.15">
      <c r="A1079" s="131">
        <v>1112</v>
      </c>
      <c r="B1079" s="129" t="s">
        <v>240</v>
      </c>
      <c r="C1079" s="129" t="s">
        <v>1056</v>
      </c>
      <c r="D1079" s="129" t="s">
        <v>3301</v>
      </c>
      <c r="E1079" s="129" t="s">
        <v>3302</v>
      </c>
      <c r="F1079" s="129" t="s">
        <v>1155</v>
      </c>
      <c r="G1079" s="131" t="s">
        <v>164</v>
      </c>
      <c r="H1079" s="129" t="s">
        <v>11319</v>
      </c>
      <c r="I1079" s="129" t="s">
        <v>5128</v>
      </c>
      <c r="J1079" s="129" t="s">
        <v>5004</v>
      </c>
      <c r="K1079" s="129" t="s">
        <v>5220</v>
      </c>
      <c r="L1079" s="131" t="str">
        <f t="shared" si="48"/>
        <v>小野　弘貴 (3)</v>
      </c>
      <c r="M1079" s="131" t="str">
        <f t="shared" si="49"/>
        <v>99</v>
      </c>
      <c r="N1079" s="131" t="str">
        <f t="shared" si="50"/>
        <v>Hiroki ONO (99)</v>
      </c>
      <c r="O1079" s="217" t="s">
        <v>7931</v>
      </c>
      <c r="Y1079" s="130"/>
      <c r="Z1079" s="130"/>
      <c r="AA1079" s="130"/>
      <c r="AB1079" s="130"/>
      <c r="AC1079" s="142"/>
      <c r="AD1079" s="130"/>
      <c r="AE1079" s="130"/>
      <c r="AF1079" s="130"/>
      <c r="AG1079" s="130"/>
      <c r="AH1079" s="130"/>
      <c r="AI1079" s="130"/>
      <c r="AJ1079" s="130"/>
      <c r="AK1079" s="130"/>
      <c r="AL1079" s="130"/>
      <c r="AM1079" s="130"/>
      <c r="AN1079" s="130"/>
      <c r="AO1079" s="130"/>
      <c r="AP1079" s="130"/>
      <c r="AQ1079" s="130"/>
      <c r="AR1079" s="130"/>
      <c r="AS1079" s="130"/>
      <c r="AT1079" s="130"/>
      <c r="AU1079" s="130"/>
      <c r="AV1079" s="130"/>
      <c r="AW1079" s="130"/>
      <c r="AX1079" s="130"/>
      <c r="AY1079" s="130"/>
    </row>
    <row r="1080" spans="1:51" x14ac:dyDescent="0.15">
      <c r="A1080" s="131">
        <v>1113</v>
      </c>
      <c r="B1080" s="129" t="s">
        <v>240</v>
      </c>
      <c r="C1080" s="129" t="s">
        <v>1056</v>
      </c>
      <c r="D1080" s="129" t="s">
        <v>3303</v>
      </c>
      <c r="E1080" s="129" t="s">
        <v>3304</v>
      </c>
      <c r="F1080" s="129" t="s">
        <v>3305</v>
      </c>
      <c r="G1080" s="131" t="s">
        <v>164</v>
      </c>
      <c r="H1080" s="129" t="s">
        <v>14479</v>
      </c>
      <c r="I1080" s="129" t="s">
        <v>4801</v>
      </c>
      <c r="J1080" s="129" t="s">
        <v>12442</v>
      </c>
      <c r="K1080" s="129" t="s">
        <v>5220</v>
      </c>
      <c r="L1080" s="131" t="str">
        <f t="shared" si="48"/>
        <v>川上　隆治 (3)</v>
      </c>
      <c r="M1080" s="131" t="str">
        <f t="shared" si="49"/>
        <v>99</v>
      </c>
      <c r="N1080" s="131" t="str">
        <f t="shared" si="50"/>
        <v>Ryuji KAWAKAMI (99)</v>
      </c>
      <c r="O1080" s="217" t="s">
        <v>7932</v>
      </c>
      <c r="Y1080" s="130"/>
      <c r="Z1080" s="130"/>
      <c r="AA1080" s="130"/>
      <c r="AB1080" s="130"/>
      <c r="AC1080" s="142"/>
      <c r="AD1080" s="130"/>
      <c r="AE1080" s="130"/>
      <c r="AF1080" s="130"/>
      <c r="AG1080" s="130"/>
      <c r="AH1080" s="130"/>
      <c r="AI1080" s="130"/>
      <c r="AJ1080" s="130"/>
      <c r="AK1080" s="130"/>
      <c r="AL1080" s="130"/>
      <c r="AM1080" s="130"/>
      <c r="AN1080" s="130"/>
      <c r="AO1080" s="130"/>
      <c r="AP1080" s="130"/>
      <c r="AQ1080" s="130"/>
      <c r="AR1080" s="130"/>
      <c r="AS1080" s="130"/>
      <c r="AT1080" s="130"/>
      <c r="AU1080" s="130"/>
      <c r="AV1080" s="130"/>
      <c r="AW1080" s="130"/>
      <c r="AX1080" s="130"/>
      <c r="AY1080" s="130"/>
    </row>
    <row r="1081" spans="1:51" x14ac:dyDescent="0.15">
      <c r="A1081" s="131">
        <v>1114</v>
      </c>
      <c r="B1081" s="129" t="s">
        <v>240</v>
      </c>
      <c r="C1081" s="129" t="s">
        <v>1056</v>
      </c>
      <c r="D1081" s="129" t="s">
        <v>3306</v>
      </c>
      <c r="E1081" s="129" t="s">
        <v>3307</v>
      </c>
      <c r="F1081" s="129" t="s">
        <v>3308</v>
      </c>
      <c r="G1081" s="131" t="s">
        <v>164</v>
      </c>
      <c r="H1081" s="129" t="s">
        <v>4793</v>
      </c>
      <c r="I1081" s="129" t="s">
        <v>11763</v>
      </c>
      <c r="J1081" s="129" t="s">
        <v>5143</v>
      </c>
      <c r="K1081" s="129" t="s">
        <v>5220</v>
      </c>
      <c r="L1081" s="131" t="str">
        <f t="shared" si="48"/>
        <v>合田　理樹 (3)</v>
      </c>
      <c r="M1081" s="131" t="str">
        <f t="shared" si="49"/>
        <v>99</v>
      </c>
      <c r="N1081" s="131" t="str">
        <f t="shared" si="50"/>
        <v>Yoshiki GODA (99)</v>
      </c>
      <c r="O1081" s="217" t="s">
        <v>7933</v>
      </c>
      <c r="Y1081" s="130"/>
      <c r="Z1081" s="130"/>
      <c r="AA1081" s="130"/>
      <c r="AB1081" s="130"/>
      <c r="AC1081" s="142"/>
      <c r="AD1081" s="130"/>
      <c r="AE1081" s="130"/>
      <c r="AF1081" s="130"/>
      <c r="AG1081" s="130"/>
      <c r="AH1081" s="130"/>
      <c r="AI1081" s="130"/>
      <c r="AJ1081" s="130"/>
      <c r="AK1081" s="130"/>
      <c r="AL1081" s="130"/>
      <c r="AM1081" s="130"/>
      <c r="AN1081" s="130"/>
      <c r="AO1081" s="130"/>
      <c r="AP1081" s="130"/>
      <c r="AQ1081" s="130"/>
      <c r="AR1081" s="130"/>
      <c r="AS1081" s="130"/>
      <c r="AT1081" s="130"/>
      <c r="AU1081" s="130"/>
      <c r="AV1081" s="130"/>
      <c r="AW1081" s="130"/>
      <c r="AX1081" s="130"/>
      <c r="AY1081" s="130"/>
    </row>
    <row r="1082" spans="1:51" x14ac:dyDescent="0.15">
      <c r="A1082" s="131">
        <v>1115</v>
      </c>
      <c r="B1082" s="129" t="s">
        <v>240</v>
      </c>
      <c r="C1082" s="129" t="s">
        <v>1056</v>
      </c>
      <c r="D1082" s="129" t="s">
        <v>3309</v>
      </c>
      <c r="E1082" s="129" t="s">
        <v>3310</v>
      </c>
      <c r="F1082" s="129" t="s">
        <v>2479</v>
      </c>
      <c r="G1082" s="131" t="s">
        <v>164</v>
      </c>
      <c r="H1082" s="129" t="s">
        <v>14447</v>
      </c>
      <c r="I1082" s="129" t="s">
        <v>11764</v>
      </c>
      <c r="J1082" s="129" t="s">
        <v>12471</v>
      </c>
      <c r="K1082" s="129" t="s">
        <v>5220</v>
      </c>
      <c r="L1082" s="131" t="str">
        <f t="shared" si="48"/>
        <v>貞好　亜星 (3)</v>
      </c>
      <c r="M1082" s="131" t="str">
        <f t="shared" si="49"/>
        <v>00</v>
      </c>
      <c r="N1082" s="131" t="str">
        <f t="shared" si="50"/>
        <v>Asei SADAYOSHI (00)</v>
      </c>
      <c r="O1082" s="217" t="s">
        <v>7934</v>
      </c>
      <c r="Y1082" s="130"/>
      <c r="Z1082" s="130"/>
      <c r="AA1082" s="130"/>
      <c r="AB1082" s="130"/>
      <c r="AC1082" s="142"/>
      <c r="AD1082" s="130"/>
      <c r="AE1082" s="130"/>
      <c r="AF1082" s="130"/>
      <c r="AG1082" s="130"/>
      <c r="AH1082" s="130"/>
      <c r="AI1082" s="130"/>
      <c r="AJ1082" s="130"/>
      <c r="AK1082" s="130"/>
      <c r="AL1082" s="130"/>
      <c r="AM1082" s="130"/>
      <c r="AN1082" s="130"/>
      <c r="AO1082" s="130"/>
      <c r="AP1082" s="130"/>
      <c r="AQ1082" s="130"/>
      <c r="AR1082" s="130"/>
      <c r="AS1082" s="130"/>
      <c r="AT1082" s="130"/>
      <c r="AU1082" s="130"/>
      <c r="AV1082" s="130"/>
      <c r="AW1082" s="130"/>
      <c r="AX1082" s="130"/>
      <c r="AY1082" s="130"/>
    </row>
    <row r="1083" spans="1:51" x14ac:dyDescent="0.15">
      <c r="A1083" s="131">
        <v>1116</v>
      </c>
      <c r="B1083" s="129" t="s">
        <v>240</v>
      </c>
      <c r="C1083" s="129" t="s">
        <v>1056</v>
      </c>
      <c r="D1083" s="129" t="s">
        <v>3311</v>
      </c>
      <c r="E1083" s="129" t="s">
        <v>3312</v>
      </c>
      <c r="F1083" s="129" t="s">
        <v>2360</v>
      </c>
      <c r="G1083" s="131" t="s">
        <v>164</v>
      </c>
      <c r="H1083" s="129" t="s">
        <v>14458</v>
      </c>
      <c r="I1083" s="129" t="s">
        <v>4856</v>
      </c>
      <c r="J1083" s="129" t="s">
        <v>12369</v>
      </c>
      <c r="K1083" s="129" t="s">
        <v>5220</v>
      </c>
      <c r="L1083" s="131" t="str">
        <f t="shared" si="48"/>
        <v>佐藤　肇 (3)</v>
      </c>
      <c r="M1083" s="131" t="str">
        <f t="shared" si="49"/>
        <v>01</v>
      </c>
      <c r="N1083" s="131" t="str">
        <f t="shared" si="50"/>
        <v>Hajime SATO (01)</v>
      </c>
      <c r="O1083" s="217" t="s">
        <v>7935</v>
      </c>
      <c r="Y1083" s="130"/>
      <c r="Z1083" s="130"/>
      <c r="AA1083" s="130"/>
      <c r="AB1083" s="130"/>
      <c r="AC1083" s="142"/>
      <c r="AD1083" s="130"/>
      <c r="AE1083" s="130"/>
      <c r="AF1083" s="130"/>
      <c r="AG1083" s="130"/>
      <c r="AH1083" s="130"/>
      <c r="AI1083" s="130"/>
      <c r="AJ1083" s="130"/>
      <c r="AK1083" s="130"/>
      <c r="AL1083" s="130"/>
      <c r="AM1083" s="130"/>
      <c r="AN1083" s="130"/>
      <c r="AO1083" s="130"/>
      <c r="AP1083" s="130"/>
      <c r="AQ1083" s="130"/>
      <c r="AR1083" s="130"/>
      <c r="AS1083" s="130"/>
      <c r="AT1083" s="130"/>
      <c r="AU1083" s="130"/>
      <c r="AV1083" s="130"/>
      <c r="AW1083" s="130"/>
      <c r="AX1083" s="130"/>
      <c r="AY1083" s="130"/>
    </row>
    <row r="1084" spans="1:51" x14ac:dyDescent="0.15">
      <c r="A1084" s="131">
        <v>1117</v>
      </c>
      <c r="B1084" s="129" t="s">
        <v>240</v>
      </c>
      <c r="C1084" s="129" t="s">
        <v>1056</v>
      </c>
      <c r="D1084" s="129" t="s">
        <v>3313</v>
      </c>
      <c r="E1084" s="129" t="s">
        <v>3314</v>
      </c>
      <c r="F1084" s="129" t="s">
        <v>3101</v>
      </c>
      <c r="G1084" s="131" t="s">
        <v>164</v>
      </c>
      <c r="H1084" s="129" t="s">
        <v>14447</v>
      </c>
      <c r="I1084" s="129" t="s">
        <v>5158</v>
      </c>
      <c r="J1084" s="129" t="s">
        <v>5004</v>
      </c>
      <c r="K1084" s="129" t="s">
        <v>5220</v>
      </c>
      <c r="L1084" s="131" t="str">
        <f t="shared" si="48"/>
        <v>菅野　宏紀 (3)</v>
      </c>
      <c r="M1084" s="131" t="str">
        <f t="shared" si="49"/>
        <v>01</v>
      </c>
      <c r="N1084" s="131" t="str">
        <f t="shared" si="50"/>
        <v>Hiroki SUGANO (01)</v>
      </c>
      <c r="O1084" s="217" t="s">
        <v>7936</v>
      </c>
      <c r="Y1084" s="130"/>
      <c r="Z1084" s="130"/>
      <c r="AA1084" s="130"/>
      <c r="AB1084" s="130"/>
      <c r="AC1084" s="142"/>
      <c r="AD1084" s="130"/>
      <c r="AE1084" s="130"/>
      <c r="AF1084" s="130"/>
      <c r="AG1084" s="130"/>
      <c r="AH1084" s="130"/>
      <c r="AI1084" s="130"/>
      <c r="AJ1084" s="130"/>
      <c r="AK1084" s="130"/>
      <c r="AL1084" s="130"/>
      <c r="AM1084" s="130"/>
      <c r="AN1084" s="130"/>
      <c r="AO1084" s="130"/>
      <c r="AP1084" s="130"/>
      <c r="AQ1084" s="130"/>
      <c r="AR1084" s="130"/>
      <c r="AS1084" s="130"/>
      <c r="AT1084" s="130"/>
      <c r="AU1084" s="130"/>
      <c r="AV1084" s="130"/>
      <c r="AW1084" s="130"/>
      <c r="AX1084" s="130"/>
      <c r="AY1084" s="130"/>
    </row>
    <row r="1085" spans="1:51" x14ac:dyDescent="0.15">
      <c r="A1085" s="131">
        <v>1118</v>
      </c>
      <c r="B1085" s="129" t="s">
        <v>240</v>
      </c>
      <c r="C1085" s="129" t="s">
        <v>1056</v>
      </c>
      <c r="D1085" s="129" t="s">
        <v>3315</v>
      </c>
      <c r="E1085" s="129" t="s">
        <v>3316</v>
      </c>
      <c r="F1085" s="129" t="s">
        <v>1673</v>
      </c>
      <c r="G1085" s="131" t="s">
        <v>164</v>
      </c>
      <c r="H1085" s="129" t="s">
        <v>11319</v>
      </c>
      <c r="I1085" s="129" t="s">
        <v>4944</v>
      </c>
      <c r="J1085" s="129" t="s">
        <v>5004</v>
      </c>
      <c r="K1085" s="129" t="s">
        <v>5220</v>
      </c>
      <c r="L1085" s="131" t="str">
        <f t="shared" si="48"/>
        <v>高田　大輝 (3)</v>
      </c>
      <c r="M1085" s="131" t="str">
        <f t="shared" si="49"/>
        <v>00</v>
      </c>
      <c r="N1085" s="131" t="str">
        <f t="shared" si="50"/>
        <v>Hiroki TAKADA (00)</v>
      </c>
      <c r="O1085" s="217" t="s">
        <v>7937</v>
      </c>
      <c r="Y1085" s="130"/>
      <c r="Z1085" s="130"/>
      <c r="AA1085" s="130"/>
      <c r="AB1085" s="130"/>
      <c r="AC1085" s="142"/>
      <c r="AD1085" s="130"/>
      <c r="AE1085" s="130"/>
      <c r="AF1085" s="130"/>
      <c r="AG1085" s="130"/>
      <c r="AH1085" s="130"/>
      <c r="AI1085" s="130"/>
      <c r="AJ1085" s="130"/>
      <c r="AK1085" s="130"/>
      <c r="AL1085" s="130"/>
      <c r="AM1085" s="130"/>
      <c r="AN1085" s="130"/>
      <c r="AO1085" s="130"/>
      <c r="AP1085" s="130"/>
      <c r="AQ1085" s="130"/>
      <c r="AR1085" s="130"/>
      <c r="AS1085" s="130"/>
      <c r="AT1085" s="130"/>
      <c r="AU1085" s="130"/>
      <c r="AV1085" s="130"/>
      <c r="AW1085" s="130"/>
      <c r="AX1085" s="130"/>
      <c r="AY1085" s="130"/>
    </row>
    <row r="1086" spans="1:51" x14ac:dyDescent="0.15">
      <c r="A1086" s="131">
        <v>1119</v>
      </c>
      <c r="B1086" s="129" t="s">
        <v>240</v>
      </c>
      <c r="C1086" s="129" t="s">
        <v>1056</v>
      </c>
      <c r="D1086" s="129" t="s">
        <v>3317</v>
      </c>
      <c r="E1086" s="129" t="s">
        <v>3318</v>
      </c>
      <c r="F1086" s="129" t="s">
        <v>1720</v>
      </c>
      <c r="G1086" s="131" t="s">
        <v>164</v>
      </c>
      <c r="H1086" s="129" t="s">
        <v>14448</v>
      </c>
      <c r="I1086" s="129" t="s">
        <v>11765</v>
      </c>
      <c r="J1086" s="129" t="s">
        <v>4885</v>
      </c>
      <c r="K1086" s="129" t="s">
        <v>5220</v>
      </c>
      <c r="L1086" s="131" t="str">
        <f t="shared" si="48"/>
        <v>道瀬　悠磨 (3)</v>
      </c>
      <c r="M1086" s="131" t="str">
        <f t="shared" si="49"/>
        <v>00</v>
      </c>
      <c r="N1086" s="131" t="str">
        <f t="shared" si="50"/>
        <v>Yuma DOSE (00)</v>
      </c>
      <c r="O1086" s="217" t="s">
        <v>7938</v>
      </c>
      <c r="Y1086" s="130"/>
      <c r="Z1086" s="130"/>
      <c r="AA1086" s="130"/>
      <c r="AB1086" s="130"/>
      <c r="AC1086" s="142"/>
      <c r="AD1086" s="130"/>
      <c r="AE1086" s="130"/>
      <c r="AF1086" s="130"/>
      <c r="AG1086" s="130"/>
      <c r="AH1086" s="130"/>
      <c r="AI1086" s="130"/>
      <c r="AJ1086" s="130"/>
      <c r="AK1086" s="130"/>
      <c r="AL1086" s="130"/>
      <c r="AM1086" s="130"/>
      <c r="AN1086" s="130"/>
      <c r="AO1086" s="130"/>
      <c r="AP1086" s="130"/>
      <c r="AQ1086" s="130"/>
      <c r="AR1086" s="130"/>
      <c r="AS1086" s="130"/>
      <c r="AT1086" s="130"/>
      <c r="AU1086" s="130"/>
      <c r="AV1086" s="130"/>
      <c r="AW1086" s="130"/>
      <c r="AX1086" s="130"/>
      <c r="AY1086" s="130"/>
    </row>
    <row r="1087" spans="1:51" x14ac:dyDescent="0.15">
      <c r="A1087" s="131">
        <v>1120</v>
      </c>
      <c r="B1087" s="129" t="s">
        <v>240</v>
      </c>
      <c r="C1087" s="129" t="s">
        <v>1056</v>
      </c>
      <c r="D1087" s="129" t="s">
        <v>3319</v>
      </c>
      <c r="E1087" s="129" t="s">
        <v>3320</v>
      </c>
      <c r="F1087" s="129" t="s">
        <v>3321</v>
      </c>
      <c r="G1087" s="131" t="s">
        <v>164</v>
      </c>
      <c r="H1087" s="129" t="s">
        <v>11319</v>
      </c>
      <c r="I1087" s="129" t="s">
        <v>11544</v>
      </c>
      <c r="J1087" s="129" t="s">
        <v>4812</v>
      </c>
      <c r="K1087" s="129" t="s">
        <v>5220</v>
      </c>
      <c r="L1087" s="131" t="str">
        <f t="shared" si="48"/>
        <v>中嶋　遼 (3)</v>
      </c>
      <c r="M1087" s="131" t="str">
        <f t="shared" si="49"/>
        <v>99</v>
      </c>
      <c r="N1087" s="131" t="str">
        <f t="shared" si="50"/>
        <v>Ryo NAKAJIMA (99)</v>
      </c>
      <c r="O1087" s="217" t="s">
        <v>7939</v>
      </c>
      <c r="Y1087" s="130"/>
      <c r="Z1087" s="130"/>
      <c r="AA1087" s="130"/>
      <c r="AB1087" s="130"/>
      <c r="AC1087" s="142"/>
      <c r="AD1087" s="130"/>
      <c r="AE1087" s="130"/>
      <c r="AF1087" s="130"/>
      <c r="AG1087" s="130"/>
      <c r="AH1087" s="130"/>
      <c r="AI1087" s="130"/>
      <c r="AJ1087" s="130"/>
      <c r="AK1087" s="130"/>
      <c r="AL1087" s="130"/>
      <c r="AM1087" s="130"/>
      <c r="AN1087" s="130"/>
      <c r="AO1087" s="130"/>
      <c r="AP1087" s="130"/>
      <c r="AQ1087" s="130"/>
      <c r="AR1087" s="130"/>
      <c r="AS1087" s="130"/>
      <c r="AT1087" s="130"/>
      <c r="AU1087" s="130"/>
      <c r="AV1087" s="130"/>
      <c r="AW1087" s="130"/>
      <c r="AX1087" s="130"/>
      <c r="AY1087" s="130"/>
    </row>
    <row r="1088" spans="1:51" x14ac:dyDescent="0.15">
      <c r="A1088" s="131">
        <v>1121</v>
      </c>
      <c r="B1088" s="129" t="s">
        <v>240</v>
      </c>
      <c r="C1088" s="129" t="s">
        <v>1056</v>
      </c>
      <c r="D1088" s="129" t="s">
        <v>3322</v>
      </c>
      <c r="E1088" s="129" t="s">
        <v>3323</v>
      </c>
      <c r="F1088" s="129" t="s">
        <v>1447</v>
      </c>
      <c r="G1088" s="131" t="s">
        <v>164</v>
      </c>
      <c r="H1088" s="129" t="s">
        <v>14456</v>
      </c>
      <c r="I1088" s="129" t="s">
        <v>5049</v>
      </c>
      <c r="J1088" s="129" t="s">
        <v>5105</v>
      </c>
      <c r="K1088" s="129" t="s">
        <v>5220</v>
      </c>
      <c r="L1088" s="131" t="str">
        <f t="shared" si="48"/>
        <v>長井　厚樹 (3)</v>
      </c>
      <c r="M1088" s="131" t="str">
        <f t="shared" si="49"/>
        <v>00</v>
      </c>
      <c r="N1088" s="131" t="str">
        <f t="shared" si="50"/>
        <v>Atsuki NAGAI (00)</v>
      </c>
      <c r="O1088" s="217" t="s">
        <v>7940</v>
      </c>
      <c r="Y1088" s="130"/>
      <c r="Z1088" s="130"/>
      <c r="AA1088" s="130"/>
      <c r="AB1088" s="130"/>
      <c r="AC1088" s="142"/>
      <c r="AD1088" s="130"/>
      <c r="AE1088" s="130"/>
      <c r="AF1088" s="130"/>
      <c r="AG1088" s="130"/>
      <c r="AH1088" s="130"/>
      <c r="AI1088" s="130"/>
      <c r="AJ1088" s="130"/>
      <c r="AK1088" s="130"/>
      <c r="AL1088" s="130"/>
      <c r="AM1088" s="130"/>
      <c r="AN1088" s="130"/>
      <c r="AO1088" s="130"/>
      <c r="AP1088" s="130"/>
      <c r="AQ1088" s="130"/>
      <c r="AR1088" s="130"/>
      <c r="AS1088" s="130"/>
      <c r="AT1088" s="130"/>
      <c r="AU1088" s="130"/>
      <c r="AV1088" s="130"/>
      <c r="AW1088" s="130"/>
      <c r="AX1088" s="130"/>
      <c r="AY1088" s="130"/>
    </row>
    <row r="1089" spans="1:51" x14ac:dyDescent="0.15">
      <c r="A1089" s="131">
        <v>1122</v>
      </c>
      <c r="B1089" s="129" t="s">
        <v>240</v>
      </c>
      <c r="C1089" s="129" t="s">
        <v>1056</v>
      </c>
      <c r="D1089" s="129" t="s">
        <v>3324</v>
      </c>
      <c r="E1089" s="129" t="s">
        <v>3325</v>
      </c>
      <c r="F1089" s="129" t="s">
        <v>3326</v>
      </c>
      <c r="G1089" s="131" t="s">
        <v>164</v>
      </c>
      <c r="H1089" s="129" t="s">
        <v>14466</v>
      </c>
      <c r="I1089" s="129" t="s">
        <v>5120</v>
      </c>
      <c r="J1089" s="129" t="s">
        <v>5007</v>
      </c>
      <c r="K1089" s="129" t="s">
        <v>5220</v>
      </c>
      <c r="L1089" s="131" t="str">
        <f t="shared" si="48"/>
        <v>西田　琢実 (3)</v>
      </c>
      <c r="M1089" s="131" t="str">
        <f t="shared" si="49"/>
        <v>99</v>
      </c>
      <c r="N1089" s="131" t="str">
        <f t="shared" si="50"/>
        <v>Takumi NISHIDA (99)</v>
      </c>
      <c r="O1089" s="217" t="s">
        <v>7941</v>
      </c>
      <c r="Y1089" s="130"/>
      <c r="Z1089" s="130"/>
      <c r="AA1089" s="130"/>
      <c r="AB1089" s="130"/>
      <c r="AC1089" s="142"/>
      <c r="AD1089" s="130"/>
      <c r="AE1089" s="130"/>
      <c r="AF1089" s="130"/>
      <c r="AG1089" s="130"/>
      <c r="AH1089" s="130"/>
      <c r="AI1089" s="130"/>
      <c r="AJ1089" s="130"/>
      <c r="AK1089" s="130"/>
      <c r="AL1089" s="130"/>
      <c r="AM1089" s="130"/>
      <c r="AN1089" s="130"/>
      <c r="AO1089" s="130"/>
      <c r="AP1089" s="130"/>
      <c r="AQ1089" s="130"/>
      <c r="AR1089" s="130"/>
      <c r="AS1089" s="130"/>
      <c r="AT1089" s="130"/>
      <c r="AU1089" s="130"/>
      <c r="AV1089" s="130"/>
      <c r="AW1089" s="130"/>
      <c r="AX1089" s="130"/>
      <c r="AY1089" s="130"/>
    </row>
    <row r="1090" spans="1:51" x14ac:dyDescent="0.15">
      <c r="A1090" s="131">
        <v>1123</v>
      </c>
      <c r="B1090" s="129" t="s">
        <v>240</v>
      </c>
      <c r="C1090" s="129" t="s">
        <v>1056</v>
      </c>
      <c r="D1090" s="129" t="s">
        <v>3327</v>
      </c>
      <c r="E1090" s="129" t="s">
        <v>3328</v>
      </c>
      <c r="F1090" s="129" t="s">
        <v>3329</v>
      </c>
      <c r="G1090" s="131" t="s">
        <v>164</v>
      </c>
      <c r="H1090" s="129" t="s">
        <v>4794</v>
      </c>
      <c r="I1090" s="129" t="s">
        <v>11766</v>
      </c>
      <c r="J1090" s="129" t="s">
        <v>5004</v>
      </c>
      <c r="K1090" s="129" t="s">
        <v>5220</v>
      </c>
      <c r="L1090" s="131" t="str">
        <f t="shared" si="48"/>
        <v>西野宮　寛季 (3)</v>
      </c>
      <c r="M1090" s="131" t="str">
        <f t="shared" si="49"/>
        <v>99</v>
      </c>
      <c r="N1090" s="131" t="str">
        <f t="shared" si="50"/>
        <v>Hiroki NISHINOMIYA (99)</v>
      </c>
      <c r="O1090" s="217" t="s">
        <v>7942</v>
      </c>
      <c r="Y1090" s="130"/>
      <c r="Z1090" s="130"/>
      <c r="AA1090" s="130"/>
      <c r="AB1090" s="130"/>
      <c r="AC1090" s="142"/>
      <c r="AD1090" s="130"/>
      <c r="AE1090" s="130"/>
      <c r="AF1090" s="130"/>
      <c r="AG1090" s="130"/>
      <c r="AH1090" s="130"/>
      <c r="AI1090" s="130"/>
      <c r="AJ1090" s="130"/>
      <c r="AK1090" s="130"/>
      <c r="AL1090" s="130"/>
      <c r="AM1090" s="130"/>
      <c r="AN1090" s="130"/>
      <c r="AO1090" s="130"/>
      <c r="AP1090" s="130"/>
      <c r="AQ1090" s="130"/>
      <c r="AR1090" s="130"/>
      <c r="AS1090" s="130"/>
      <c r="AT1090" s="130"/>
      <c r="AU1090" s="130"/>
      <c r="AV1090" s="130"/>
      <c r="AW1090" s="130"/>
      <c r="AX1090" s="130"/>
      <c r="AY1090" s="130"/>
    </row>
    <row r="1091" spans="1:51" x14ac:dyDescent="0.15">
      <c r="A1091" s="131">
        <v>1124</v>
      </c>
      <c r="B1091" s="129" t="s">
        <v>240</v>
      </c>
      <c r="C1091" s="129" t="s">
        <v>1056</v>
      </c>
      <c r="D1091" s="129" t="s">
        <v>3330</v>
      </c>
      <c r="E1091" s="129" t="s">
        <v>3331</v>
      </c>
      <c r="F1091" s="129" t="s">
        <v>2967</v>
      </c>
      <c r="G1091" s="131" t="s">
        <v>164</v>
      </c>
      <c r="H1091" s="129" t="s">
        <v>11319</v>
      </c>
      <c r="I1091" s="129" t="s">
        <v>11589</v>
      </c>
      <c r="J1091" s="129" t="s">
        <v>12466</v>
      </c>
      <c r="K1091" s="129" t="s">
        <v>5220</v>
      </c>
      <c r="L1091" s="131" t="str">
        <f t="shared" ref="L1091:L1154" si="51">D1091&amp;" ("&amp;G1091&amp;")"</f>
        <v>坂東　賢 (3)</v>
      </c>
      <c r="M1091" s="131" t="str">
        <f t="shared" ref="M1091:M1154" si="52">LEFT(F1091,2)</f>
        <v>99</v>
      </c>
      <c r="N1091" s="131" t="str">
        <f t="shared" ref="N1091:N1154" si="53">J1091&amp;" "&amp;I1091&amp;" ("&amp;M1091&amp;")"</f>
        <v>Ken BANDO (99)</v>
      </c>
      <c r="O1091" s="217" t="s">
        <v>7943</v>
      </c>
      <c r="Y1091" s="130"/>
      <c r="Z1091" s="130"/>
      <c r="AA1091" s="130"/>
      <c r="AB1091" s="130"/>
      <c r="AC1091" s="142"/>
      <c r="AD1091" s="130"/>
      <c r="AE1091" s="130"/>
      <c r="AF1091" s="130"/>
      <c r="AG1091" s="130"/>
      <c r="AH1091" s="130"/>
      <c r="AI1091" s="130"/>
      <c r="AJ1091" s="130"/>
      <c r="AK1091" s="130"/>
      <c r="AL1091" s="130"/>
      <c r="AM1091" s="130"/>
      <c r="AN1091" s="130"/>
      <c r="AO1091" s="130"/>
      <c r="AP1091" s="130"/>
      <c r="AQ1091" s="130"/>
      <c r="AR1091" s="130"/>
      <c r="AS1091" s="130"/>
      <c r="AT1091" s="130"/>
      <c r="AU1091" s="130"/>
      <c r="AV1091" s="130"/>
      <c r="AW1091" s="130"/>
      <c r="AX1091" s="130"/>
      <c r="AY1091" s="130"/>
    </row>
    <row r="1092" spans="1:51" x14ac:dyDescent="0.15">
      <c r="A1092" s="131">
        <v>1125</v>
      </c>
      <c r="B1092" s="129" t="s">
        <v>240</v>
      </c>
      <c r="C1092" s="129" t="s">
        <v>1056</v>
      </c>
      <c r="D1092" s="129" t="s">
        <v>3332</v>
      </c>
      <c r="E1092" s="129" t="s">
        <v>3333</v>
      </c>
      <c r="F1092" s="129" t="s">
        <v>1893</v>
      </c>
      <c r="G1092" s="131" t="s">
        <v>164</v>
      </c>
      <c r="H1092" s="129" t="s">
        <v>11319</v>
      </c>
      <c r="I1092" s="129" t="s">
        <v>9466</v>
      </c>
      <c r="J1092" s="129" t="s">
        <v>5218</v>
      </c>
      <c r="K1092" s="129" t="s">
        <v>5220</v>
      </c>
      <c r="L1092" s="131" t="str">
        <f t="shared" si="51"/>
        <v>平田　悠海 (3)</v>
      </c>
      <c r="M1092" s="131" t="str">
        <f t="shared" si="52"/>
        <v>00</v>
      </c>
      <c r="N1092" s="131" t="str">
        <f t="shared" si="53"/>
        <v>Yu HIRATA (00)</v>
      </c>
      <c r="O1092" s="217" t="s">
        <v>7944</v>
      </c>
      <c r="Y1092" s="130"/>
      <c r="Z1092" s="130"/>
      <c r="AA1092" s="130"/>
      <c r="AB1092" s="130"/>
      <c r="AC1092" s="142"/>
      <c r="AD1092" s="130"/>
      <c r="AE1092" s="130"/>
      <c r="AF1092" s="130"/>
      <c r="AG1092" s="130"/>
      <c r="AH1092" s="130"/>
      <c r="AI1092" s="130"/>
      <c r="AJ1092" s="130"/>
      <c r="AK1092" s="130"/>
      <c r="AL1092" s="130"/>
      <c r="AM1092" s="130"/>
      <c r="AN1092" s="130"/>
      <c r="AO1092" s="130"/>
      <c r="AP1092" s="130"/>
      <c r="AQ1092" s="130"/>
      <c r="AR1092" s="130"/>
      <c r="AS1092" s="130"/>
      <c r="AT1092" s="130"/>
      <c r="AU1092" s="130"/>
      <c r="AV1092" s="130"/>
      <c r="AW1092" s="130"/>
      <c r="AX1092" s="130"/>
      <c r="AY1092" s="130"/>
    </row>
    <row r="1093" spans="1:51" x14ac:dyDescent="0.15">
      <c r="A1093" s="131">
        <v>1126</v>
      </c>
      <c r="B1093" s="129" t="s">
        <v>240</v>
      </c>
      <c r="C1093" s="129" t="s">
        <v>1056</v>
      </c>
      <c r="D1093" s="129" t="s">
        <v>3334</v>
      </c>
      <c r="E1093" s="129" t="s">
        <v>3335</v>
      </c>
      <c r="F1093" s="129" t="s">
        <v>3336</v>
      </c>
      <c r="G1093" s="131" t="s">
        <v>164</v>
      </c>
      <c r="H1093" s="129" t="s">
        <v>14472</v>
      </c>
      <c r="I1093" s="129" t="s">
        <v>11767</v>
      </c>
      <c r="J1093" s="129" t="s">
        <v>4870</v>
      </c>
      <c r="K1093" s="129" t="s">
        <v>5220</v>
      </c>
      <c r="L1093" s="131" t="str">
        <f t="shared" si="51"/>
        <v>廣谷　雄大 (3)</v>
      </c>
      <c r="M1093" s="131" t="str">
        <f t="shared" si="52"/>
        <v>00</v>
      </c>
      <c r="N1093" s="131" t="str">
        <f t="shared" si="53"/>
        <v>Yudai HIROYA (00)</v>
      </c>
      <c r="O1093" s="217" t="s">
        <v>7945</v>
      </c>
      <c r="Y1093" s="130"/>
      <c r="Z1093" s="130"/>
      <c r="AA1093" s="130"/>
      <c r="AB1093" s="130"/>
      <c r="AC1093" s="142"/>
      <c r="AD1093" s="130"/>
      <c r="AE1093" s="130"/>
      <c r="AF1093" s="130"/>
      <c r="AG1093" s="130"/>
      <c r="AH1093" s="130"/>
      <c r="AI1093" s="130"/>
      <c r="AJ1093" s="130"/>
      <c r="AK1093" s="130"/>
      <c r="AL1093" s="130"/>
      <c r="AM1093" s="130"/>
      <c r="AN1093" s="130"/>
      <c r="AO1093" s="130"/>
      <c r="AP1093" s="130"/>
      <c r="AQ1093" s="130"/>
      <c r="AR1093" s="130"/>
      <c r="AS1093" s="130"/>
      <c r="AT1093" s="130"/>
      <c r="AU1093" s="130"/>
      <c r="AV1093" s="130"/>
      <c r="AW1093" s="130"/>
      <c r="AX1093" s="130"/>
      <c r="AY1093" s="130"/>
    </row>
    <row r="1094" spans="1:51" x14ac:dyDescent="0.15">
      <c r="A1094" s="131">
        <v>1127</v>
      </c>
      <c r="B1094" s="129" t="s">
        <v>240</v>
      </c>
      <c r="C1094" s="129" t="s">
        <v>1056</v>
      </c>
      <c r="D1094" s="129" t="s">
        <v>3337</v>
      </c>
      <c r="E1094" s="129" t="s">
        <v>3338</v>
      </c>
      <c r="F1094" s="129" t="s">
        <v>1498</v>
      </c>
      <c r="G1094" s="131" t="s">
        <v>164</v>
      </c>
      <c r="H1094" s="129" t="s">
        <v>14447</v>
      </c>
      <c r="I1094" s="129" t="s">
        <v>11403</v>
      </c>
      <c r="J1094" s="129" t="s">
        <v>4942</v>
      </c>
      <c r="K1094" s="129" t="s">
        <v>5220</v>
      </c>
      <c r="L1094" s="131" t="str">
        <f t="shared" si="51"/>
        <v>細野　航太郎 (3)</v>
      </c>
      <c r="M1094" s="131" t="str">
        <f t="shared" si="52"/>
        <v>99</v>
      </c>
      <c r="N1094" s="131" t="str">
        <f t="shared" si="53"/>
        <v>Kotaro HOSONO (99)</v>
      </c>
      <c r="O1094" s="217" t="s">
        <v>7946</v>
      </c>
      <c r="Y1094" s="130"/>
      <c r="Z1094" s="130"/>
      <c r="AA1094" s="130"/>
      <c r="AB1094" s="130"/>
      <c r="AC1094" s="142"/>
      <c r="AD1094" s="130"/>
      <c r="AE1094" s="130"/>
      <c r="AF1094" s="130"/>
      <c r="AG1094" s="130"/>
      <c r="AH1094" s="130"/>
      <c r="AI1094" s="130"/>
      <c r="AJ1094" s="130"/>
      <c r="AK1094" s="130"/>
      <c r="AL1094" s="130"/>
      <c r="AM1094" s="130"/>
      <c r="AN1094" s="130"/>
      <c r="AO1094" s="130"/>
      <c r="AP1094" s="130"/>
      <c r="AQ1094" s="130"/>
      <c r="AR1094" s="130"/>
      <c r="AS1094" s="130"/>
      <c r="AT1094" s="130"/>
      <c r="AU1094" s="130"/>
      <c r="AV1094" s="130"/>
      <c r="AW1094" s="130"/>
      <c r="AX1094" s="130"/>
      <c r="AY1094" s="130"/>
    </row>
    <row r="1095" spans="1:51" x14ac:dyDescent="0.15">
      <c r="A1095" s="131">
        <v>1128</v>
      </c>
      <c r="B1095" s="129" t="s">
        <v>240</v>
      </c>
      <c r="C1095" s="129" t="s">
        <v>1056</v>
      </c>
      <c r="D1095" s="129" t="s">
        <v>3339</v>
      </c>
      <c r="E1095" s="129" t="s">
        <v>3340</v>
      </c>
      <c r="F1095" s="129" t="s">
        <v>2357</v>
      </c>
      <c r="G1095" s="131" t="s">
        <v>164</v>
      </c>
      <c r="H1095" s="129" t="s">
        <v>14458</v>
      </c>
      <c r="I1095" s="129" t="s">
        <v>4919</v>
      </c>
      <c r="J1095" s="129" t="s">
        <v>4814</v>
      </c>
      <c r="K1095" s="129" t="s">
        <v>5220</v>
      </c>
      <c r="L1095" s="131" t="str">
        <f t="shared" si="51"/>
        <v>松岡　優介 (3)</v>
      </c>
      <c r="M1095" s="131" t="str">
        <f t="shared" si="52"/>
        <v>01</v>
      </c>
      <c r="N1095" s="131" t="str">
        <f t="shared" si="53"/>
        <v>Yusuke MATSUOKA (01)</v>
      </c>
      <c r="O1095" s="217" t="s">
        <v>7947</v>
      </c>
      <c r="Y1095" s="130"/>
      <c r="Z1095" s="130"/>
      <c r="AA1095" s="130"/>
      <c r="AB1095" s="130"/>
      <c r="AC1095" s="142"/>
      <c r="AD1095" s="130"/>
      <c r="AE1095" s="130"/>
      <c r="AF1095" s="130"/>
      <c r="AG1095" s="130"/>
      <c r="AH1095" s="130"/>
      <c r="AI1095" s="130"/>
      <c r="AJ1095" s="130"/>
      <c r="AK1095" s="130"/>
      <c r="AL1095" s="130"/>
      <c r="AM1095" s="130"/>
      <c r="AN1095" s="130"/>
      <c r="AO1095" s="130"/>
      <c r="AP1095" s="130"/>
      <c r="AQ1095" s="130"/>
      <c r="AR1095" s="130"/>
      <c r="AS1095" s="130"/>
      <c r="AT1095" s="130"/>
      <c r="AU1095" s="130"/>
      <c r="AV1095" s="130"/>
      <c r="AW1095" s="130"/>
      <c r="AX1095" s="130"/>
      <c r="AY1095" s="130"/>
    </row>
    <row r="1096" spans="1:51" x14ac:dyDescent="0.15">
      <c r="A1096" s="131">
        <v>1129</v>
      </c>
      <c r="B1096" s="129" t="s">
        <v>240</v>
      </c>
      <c r="C1096" s="129" t="s">
        <v>1056</v>
      </c>
      <c r="D1096" s="129" t="s">
        <v>3341</v>
      </c>
      <c r="E1096" s="129" t="s">
        <v>3342</v>
      </c>
      <c r="F1096" s="129" t="s">
        <v>3343</v>
      </c>
      <c r="G1096" s="131" t="s">
        <v>164</v>
      </c>
      <c r="H1096" s="129" t="s">
        <v>14453</v>
      </c>
      <c r="I1096" s="129" t="s">
        <v>11768</v>
      </c>
      <c r="J1096" s="129" t="s">
        <v>4949</v>
      </c>
      <c r="K1096" s="129" t="s">
        <v>5220</v>
      </c>
      <c r="L1096" s="131" t="str">
        <f t="shared" si="51"/>
        <v>三井　颯 (3)</v>
      </c>
      <c r="M1096" s="131" t="str">
        <f t="shared" si="52"/>
        <v>00</v>
      </c>
      <c r="N1096" s="131" t="str">
        <f t="shared" si="53"/>
        <v>Hayato MI (00)</v>
      </c>
      <c r="O1096" s="217" t="s">
        <v>7948</v>
      </c>
      <c r="Y1096" s="130"/>
      <c r="Z1096" s="130"/>
      <c r="AA1096" s="130"/>
      <c r="AB1096" s="130"/>
      <c r="AC1096" s="142"/>
      <c r="AD1096" s="130"/>
      <c r="AE1096" s="130"/>
      <c r="AF1096" s="130"/>
      <c r="AG1096" s="130"/>
      <c r="AH1096" s="130"/>
      <c r="AI1096" s="130"/>
      <c r="AJ1096" s="130"/>
      <c r="AK1096" s="130"/>
      <c r="AL1096" s="130"/>
      <c r="AM1096" s="130"/>
      <c r="AN1096" s="130"/>
      <c r="AO1096" s="130"/>
      <c r="AP1096" s="130"/>
      <c r="AQ1096" s="130"/>
      <c r="AR1096" s="130"/>
      <c r="AS1096" s="130"/>
      <c r="AT1096" s="130"/>
      <c r="AU1096" s="130"/>
      <c r="AV1096" s="130"/>
      <c r="AW1096" s="130"/>
      <c r="AX1096" s="130"/>
      <c r="AY1096" s="130"/>
    </row>
    <row r="1097" spans="1:51" x14ac:dyDescent="0.15">
      <c r="A1097" s="131">
        <v>1130</v>
      </c>
      <c r="B1097" s="129" t="s">
        <v>240</v>
      </c>
      <c r="C1097" s="129" t="s">
        <v>1056</v>
      </c>
      <c r="D1097" s="129" t="s">
        <v>3344</v>
      </c>
      <c r="E1097" s="129" t="s">
        <v>3345</v>
      </c>
      <c r="F1097" s="129" t="s">
        <v>3346</v>
      </c>
      <c r="G1097" s="131" t="s">
        <v>164</v>
      </c>
      <c r="H1097" s="129" t="s">
        <v>11319</v>
      </c>
      <c r="I1097" s="129" t="s">
        <v>11769</v>
      </c>
      <c r="J1097" s="129" t="s">
        <v>12463</v>
      </c>
      <c r="K1097" s="129" t="s">
        <v>5220</v>
      </c>
      <c r="L1097" s="131" t="str">
        <f t="shared" si="51"/>
        <v>百濃　隼大 (3)</v>
      </c>
      <c r="M1097" s="131" t="str">
        <f t="shared" si="52"/>
        <v>99</v>
      </c>
      <c r="N1097" s="131" t="str">
        <f t="shared" si="53"/>
        <v>Hayata MOMONO (99)</v>
      </c>
      <c r="O1097" s="217" t="s">
        <v>7949</v>
      </c>
      <c r="Y1097" s="130"/>
      <c r="Z1097" s="130"/>
      <c r="AA1097" s="130"/>
      <c r="AB1097" s="130"/>
      <c r="AC1097" s="142"/>
      <c r="AD1097" s="130"/>
      <c r="AE1097" s="130"/>
      <c r="AF1097" s="130"/>
      <c r="AG1097" s="130"/>
      <c r="AH1097" s="130"/>
      <c r="AI1097" s="130"/>
      <c r="AJ1097" s="130"/>
      <c r="AK1097" s="130"/>
      <c r="AL1097" s="130"/>
      <c r="AM1097" s="130"/>
      <c r="AN1097" s="130"/>
      <c r="AO1097" s="130"/>
      <c r="AP1097" s="130"/>
      <c r="AQ1097" s="130"/>
      <c r="AR1097" s="130"/>
      <c r="AS1097" s="130"/>
      <c r="AT1097" s="130"/>
      <c r="AU1097" s="130"/>
      <c r="AV1097" s="130"/>
      <c r="AW1097" s="130"/>
      <c r="AX1097" s="130"/>
      <c r="AY1097" s="130"/>
    </row>
    <row r="1098" spans="1:51" x14ac:dyDescent="0.15">
      <c r="A1098" s="131">
        <v>1131</v>
      </c>
      <c r="B1098" s="129" t="s">
        <v>240</v>
      </c>
      <c r="C1098" s="129" t="s">
        <v>1056</v>
      </c>
      <c r="D1098" s="129" t="s">
        <v>3347</v>
      </c>
      <c r="E1098" s="129" t="s">
        <v>3348</v>
      </c>
      <c r="F1098" s="129" t="s">
        <v>3349</v>
      </c>
      <c r="G1098" s="131" t="s">
        <v>164</v>
      </c>
      <c r="H1098" s="129" t="s">
        <v>11319</v>
      </c>
      <c r="I1098" s="129" t="s">
        <v>11770</v>
      </c>
      <c r="J1098" s="129" t="s">
        <v>4922</v>
      </c>
      <c r="K1098" s="129" t="s">
        <v>5220</v>
      </c>
      <c r="L1098" s="131" t="str">
        <f t="shared" si="51"/>
        <v>家方　優希 (3)</v>
      </c>
      <c r="M1098" s="131" t="str">
        <f t="shared" si="52"/>
        <v>99</v>
      </c>
      <c r="N1098" s="131" t="str">
        <f t="shared" si="53"/>
        <v>Yuki YAKATA (99)</v>
      </c>
      <c r="O1098" s="217" t="s">
        <v>7950</v>
      </c>
      <c r="Y1098" s="130"/>
      <c r="Z1098" s="130"/>
      <c r="AA1098" s="130"/>
      <c r="AB1098" s="130"/>
      <c r="AC1098" s="142"/>
      <c r="AD1098" s="130"/>
      <c r="AE1098" s="130"/>
      <c r="AF1098" s="130"/>
      <c r="AG1098" s="130"/>
      <c r="AH1098" s="130"/>
      <c r="AI1098" s="130"/>
      <c r="AJ1098" s="130"/>
      <c r="AK1098" s="130"/>
      <c r="AL1098" s="130"/>
      <c r="AM1098" s="130"/>
      <c r="AN1098" s="130"/>
      <c r="AO1098" s="130"/>
      <c r="AP1098" s="130"/>
      <c r="AQ1098" s="130"/>
      <c r="AR1098" s="130"/>
      <c r="AS1098" s="130"/>
      <c r="AT1098" s="130"/>
      <c r="AU1098" s="130"/>
      <c r="AV1098" s="130"/>
      <c r="AW1098" s="130"/>
      <c r="AX1098" s="130"/>
      <c r="AY1098" s="130"/>
    </row>
    <row r="1099" spans="1:51" x14ac:dyDescent="0.15">
      <c r="A1099" s="131">
        <v>1132</v>
      </c>
      <c r="B1099" s="129" t="s">
        <v>240</v>
      </c>
      <c r="C1099" s="129" t="s">
        <v>1056</v>
      </c>
      <c r="D1099" s="129" t="s">
        <v>3355</v>
      </c>
      <c r="E1099" s="129" t="s">
        <v>3356</v>
      </c>
      <c r="F1099" s="129" t="s">
        <v>1252</v>
      </c>
      <c r="G1099" s="131" t="s">
        <v>164</v>
      </c>
      <c r="H1099" s="129" t="s">
        <v>14464</v>
      </c>
      <c r="I1099" s="129" t="s">
        <v>11613</v>
      </c>
      <c r="J1099" s="129" t="s">
        <v>12472</v>
      </c>
      <c r="K1099" s="129" t="s">
        <v>5220</v>
      </c>
      <c r="L1099" s="131" t="str">
        <f t="shared" si="51"/>
        <v>山野　誠明 (3)</v>
      </c>
      <c r="M1099" s="131" t="str">
        <f t="shared" si="52"/>
        <v>00</v>
      </c>
      <c r="N1099" s="131" t="str">
        <f t="shared" si="53"/>
        <v>Tomoaki YAMANO (00)</v>
      </c>
      <c r="O1099" s="217" t="s">
        <v>7951</v>
      </c>
      <c r="Y1099" s="130"/>
      <c r="Z1099" s="130"/>
      <c r="AA1099" s="130"/>
      <c r="AB1099" s="130"/>
      <c r="AC1099" s="142"/>
      <c r="AD1099" s="130"/>
      <c r="AE1099" s="130"/>
      <c r="AF1099" s="130"/>
      <c r="AG1099" s="130"/>
      <c r="AH1099" s="130"/>
      <c r="AI1099" s="130"/>
      <c r="AJ1099" s="130"/>
      <c r="AK1099" s="130"/>
      <c r="AL1099" s="130"/>
      <c r="AM1099" s="130"/>
      <c r="AN1099" s="130"/>
      <c r="AO1099" s="130"/>
      <c r="AP1099" s="130"/>
      <c r="AQ1099" s="130"/>
      <c r="AR1099" s="130"/>
      <c r="AS1099" s="130"/>
      <c r="AT1099" s="130"/>
      <c r="AU1099" s="130"/>
      <c r="AV1099" s="130"/>
      <c r="AW1099" s="130"/>
      <c r="AX1099" s="130"/>
      <c r="AY1099" s="130"/>
    </row>
    <row r="1100" spans="1:51" x14ac:dyDescent="0.15">
      <c r="A1100" s="131">
        <v>1133</v>
      </c>
      <c r="B1100" s="129" t="s">
        <v>240</v>
      </c>
      <c r="C1100" s="129" t="s">
        <v>1056</v>
      </c>
      <c r="D1100" s="129" t="s">
        <v>3353</v>
      </c>
      <c r="E1100" s="129" t="s">
        <v>3354</v>
      </c>
      <c r="F1100" s="129" t="s">
        <v>1170</v>
      </c>
      <c r="G1100" s="131" t="s">
        <v>164</v>
      </c>
      <c r="H1100" s="129" t="s">
        <v>11319</v>
      </c>
      <c r="I1100" s="129" t="s">
        <v>11771</v>
      </c>
      <c r="J1100" s="129" t="s">
        <v>5114</v>
      </c>
      <c r="K1100" s="129" t="s">
        <v>5220</v>
      </c>
      <c r="L1100" s="131" t="str">
        <f t="shared" si="51"/>
        <v>紫合　晴人 (3)</v>
      </c>
      <c r="M1100" s="131" t="str">
        <f t="shared" si="52"/>
        <v>99</v>
      </c>
      <c r="N1100" s="131" t="str">
        <f t="shared" si="53"/>
        <v>Haruto YUDA (99)</v>
      </c>
      <c r="O1100" s="217" t="s">
        <v>7952</v>
      </c>
      <c r="Y1100" s="130"/>
      <c r="Z1100" s="130"/>
      <c r="AA1100" s="130"/>
      <c r="AB1100" s="130"/>
      <c r="AC1100" s="142"/>
      <c r="AD1100" s="130"/>
      <c r="AE1100" s="130"/>
      <c r="AF1100" s="130"/>
      <c r="AG1100" s="130"/>
      <c r="AH1100" s="130"/>
      <c r="AI1100" s="130"/>
      <c r="AJ1100" s="130"/>
      <c r="AK1100" s="130"/>
      <c r="AL1100" s="130"/>
      <c r="AM1100" s="130"/>
      <c r="AN1100" s="130"/>
      <c r="AO1100" s="130"/>
      <c r="AP1100" s="130"/>
      <c r="AQ1100" s="130"/>
      <c r="AR1100" s="130"/>
      <c r="AS1100" s="130"/>
      <c r="AT1100" s="130"/>
      <c r="AU1100" s="130"/>
      <c r="AV1100" s="130"/>
      <c r="AW1100" s="130"/>
      <c r="AX1100" s="130"/>
      <c r="AY1100" s="130"/>
    </row>
    <row r="1101" spans="1:51" x14ac:dyDescent="0.15">
      <c r="A1101" s="131">
        <v>1134</v>
      </c>
      <c r="B1101" s="129" t="s">
        <v>240</v>
      </c>
      <c r="C1101" s="129" t="s">
        <v>1056</v>
      </c>
      <c r="D1101" s="129" t="s">
        <v>9774</v>
      </c>
      <c r="E1101" s="129" t="s">
        <v>9213</v>
      </c>
      <c r="F1101" s="129" t="s">
        <v>4455</v>
      </c>
      <c r="G1101" s="131" t="s">
        <v>168</v>
      </c>
      <c r="H1101" s="129" t="s">
        <v>14454</v>
      </c>
      <c r="I1101" s="129" t="s">
        <v>9239</v>
      </c>
      <c r="J1101" s="129" t="s">
        <v>9240</v>
      </c>
      <c r="K1101" s="129" t="s">
        <v>5220</v>
      </c>
      <c r="L1101" s="131" t="str">
        <f t="shared" si="51"/>
        <v>磯田　晴太郎 (2)</v>
      </c>
      <c r="M1101" s="131" t="str">
        <f t="shared" si="52"/>
        <v>01</v>
      </c>
      <c r="N1101" s="131" t="str">
        <f t="shared" si="53"/>
        <v>Seitaro ISODA (01)</v>
      </c>
      <c r="O1101" s="217" t="s">
        <v>7953</v>
      </c>
      <c r="Y1101" s="130"/>
      <c r="Z1101" s="130"/>
      <c r="AA1101" s="130"/>
      <c r="AB1101" s="130"/>
      <c r="AC1101" s="142"/>
      <c r="AD1101" s="130"/>
      <c r="AE1101" s="130"/>
      <c r="AF1101" s="130"/>
      <c r="AG1101" s="130"/>
      <c r="AH1101" s="130"/>
      <c r="AI1101" s="130"/>
      <c r="AJ1101" s="130"/>
      <c r="AK1101" s="130"/>
      <c r="AL1101" s="130"/>
      <c r="AM1101" s="130"/>
      <c r="AN1101" s="130"/>
      <c r="AO1101" s="130"/>
      <c r="AP1101" s="130"/>
      <c r="AQ1101" s="130"/>
      <c r="AR1101" s="130"/>
      <c r="AS1101" s="130"/>
      <c r="AT1101" s="130"/>
      <c r="AU1101" s="130"/>
      <c r="AV1101" s="130"/>
      <c r="AW1101" s="130"/>
      <c r="AX1101" s="130"/>
      <c r="AY1101" s="130"/>
    </row>
    <row r="1102" spans="1:51" x14ac:dyDescent="0.15">
      <c r="A1102" s="131">
        <v>1135</v>
      </c>
      <c r="B1102" s="129" t="s">
        <v>240</v>
      </c>
      <c r="C1102" s="129" t="s">
        <v>1056</v>
      </c>
      <c r="D1102" s="129" t="s">
        <v>9342</v>
      </c>
      <c r="E1102" s="129" t="s">
        <v>9395</v>
      </c>
      <c r="F1102" s="129" t="s">
        <v>2372</v>
      </c>
      <c r="G1102" s="131" t="s">
        <v>168</v>
      </c>
      <c r="H1102" s="129" t="s">
        <v>11319</v>
      </c>
      <c r="I1102" s="129" t="s">
        <v>9447</v>
      </c>
      <c r="J1102" s="129" t="s">
        <v>4881</v>
      </c>
      <c r="K1102" s="129" t="s">
        <v>5220</v>
      </c>
      <c r="L1102" s="131" t="str">
        <f t="shared" si="51"/>
        <v>大久保　開 (2)</v>
      </c>
      <c r="M1102" s="131" t="str">
        <f t="shared" si="52"/>
        <v>01</v>
      </c>
      <c r="N1102" s="131" t="str">
        <f t="shared" si="53"/>
        <v>Kai OKUBO (01)</v>
      </c>
      <c r="O1102" s="217" t="s">
        <v>7954</v>
      </c>
      <c r="Y1102" s="130"/>
      <c r="Z1102" s="130"/>
      <c r="AA1102" s="130"/>
      <c r="AB1102" s="130"/>
      <c r="AC1102" s="142"/>
      <c r="AD1102" s="130"/>
      <c r="AE1102" s="130"/>
      <c r="AF1102" s="130"/>
      <c r="AG1102" s="130"/>
      <c r="AH1102" s="130"/>
      <c r="AI1102" s="130"/>
      <c r="AJ1102" s="130"/>
      <c r="AK1102" s="130"/>
      <c r="AL1102" s="130"/>
      <c r="AM1102" s="130"/>
      <c r="AN1102" s="130"/>
      <c r="AO1102" s="130"/>
      <c r="AP1102" s="130"/>
      <c r="AQ1102" s="130"/>
      <c r="AR1102" s="130"/>
      <c r="AS1102" s="130"/>
      <c r="AT1102" s="130"/>
      <c r="AU1102" s="130"/>
      <c r="AV1102" s="130"/>
      <c r="AW1102" s="130"/>
      <c r="AX1102" s="130"/>
      <c r="AY1102" s="130"/>
    </row>
    <row r="1103" spans="1:51" x14ac:dyDescent="0.15">
      <c r="A1103" s="131">
        <v>1136</v>
      </c>
      <c r="B1103" s="129" t="s">
        <v>240</v>
      </c>
      <c r="C1103" s="129" t="s">
        <v>1056</v>
      </c>
      <c r="D1103" s="129" t="s">
        <v>4600</v>
      </c>
      <c r="E1103" s="129" t="s">
        <v>4601</v>
      </c>
      <c r="F1103" s="129" t="s">
        <v>4162</v>
      </c>
      <c r="G1103" s="131" t="s">
        <v>168</v>
      </c>
      <c r="H1103" s="129" t="s">
        <v>14466</v>
      </c>
      <c r="I1103" s="129" t="s">
        <v>5113</v>
      </c>
      <c r="J1103" s="129" t="s">
        <v>5114</v>
      </c>
      <c r="K1103" s="129" t="s">
        <v>5220</v>
      </c>
      <c r="L1103" s="131" t="str">
        <f t="shared" si="51"/>
        <v>大塚　陽斗 (2)</v>
      </c>
      <c r="M1103" s="131" t="str">
        <f t="shared" si="52"/>
        <v>01</v>
      </c>
      <c r="N1103" s="131" t="str">
        <f t="shared" si="53"/>
        <v>Haruto OTSUKA  (01)</v>
      </c>
      <c r="O1103" s="217" t="s">
        <v>7955</v>
      </c>
      <c r="Y1103" s="130"/>
      <c r="Z1103" s="130"/>
      <c r="AA1103" s="130"/>
      <c r="AB1103" s="130"/>
      <c r="AC1103" s="142"/>
      <c r="AD1103" s="130"/>
      <c r="AE1103" s="130"/>
      <c r="AF1103" s="130"/>
      <c r="AG1103" s="130"/>
      <c r="AH1103" s="130"/>
      <c r="AI1103" s="130"/>
      <c r="AJ1103" s="130"/>
      <c r="AK1103" s="130"/>
      <c r="AL1103" s="130"/>
      <c r="AM1103" s="130"/>
      <c r="AN1103" s="130"/>
      <c r="AO1103" s="130"/>
      <c r="AP1103" s="130"/>
      <c r="AQ1103" s="130"/>
      <c r="AR1103" s="130"/>
      <c r="AS1103" s="130"/>
      <c r="AT1103" s="130"/>
      <c r="AU1103" s="130"/>
      <c r="AV1103" s="130"/>
      <c r="AW1103" s="130"/>
      <c r="AX1103" s="130"/>
      <c r="AY1103" s="130"/>
    </row>
    <row r="1104" spans="1:51" x14ac:dyDescent="0.15">
      <c r="A1104" s="131">
        <v>1137</v>
      </c>
      <c r="B1104" s="129" t="s">
        <v>240</v>
      </c>
      <c r="C1104" s="129" t="s">
        <v>1056</v>
      </c>
      <c r="D1104" s="129" t="s">
        <v>4477</v>
      </c>
      <c r="E1104" s="129" t="s">
        <v>4478</v>
      </c>
      <c r="F1104" s="129" t="s">
        <v>4231</v>
      </c>
      <c r="G1104" s="131" t="s">
        <v>168</v>
      </c>
      <c r="H1104" s="129" t="s">
        <v>14448</v>
      </c>
      <c r="I1104" s="129" t="s">
        <v>5042</v>
      </c>
      <c r="J1104" s="129" t="s">
        <v>5012</v>
      </c>
      <c r="K1104" s="129" t="s">
        <v>5220</v>
      </c>
      <c r="L1104" s="131" t="str">
        <f t="shared" si="51"/>
        <v>奥野　賢汰 (2)</v>
      </c>
      <c r="M1104" s="131" t="str">
        <f t="shared" si="52"/>
        <v>01</v>
      </c>
      <c r="N1104" s="131" t="str">
        <f t="shared" si="53"/>
        <v>Kenta OKUNO (01)</v>
      </c>
      <c r="O1104" s="217" t="s">
        <v>7956</v>
      </c>
      <c r="Y1104" s="130"/>
      <c r="Z1104" s="130"/>
      <c r="AA1104" s="130"/>
      <c r="AB1104" s="130"/>
      <c r="AC1104" s="142"/>
      <c r="AD1104" s="130"/>
      <c r="AE1104" s="130"/>
      <c r="AF1104" s="130"/>
      <c r="AG1104" s="130"/>
      <c r="AH1104" s="130"/>
      <c r="AI1104" s="130"/>
      <c r="AJ1104" s="130"/>
      <c r="AK1104" s="130"/>
      <c r="AL1104" s="130"/>
      <c r="AM1104" s="130"/>
      <c r="AN1104" s="130"/>
      <c r="AO1104" s="130"/>
      <c r="AP1104" s="130"/>
      <c r="AQ1104" s="130"/>
      <c r="AR1104" s="130"/>
      <c r="AS1104" s="130"/>
      <c r="AT1104" s="130"/>
      <c r="AU1104" s="130"/>
      <c r="AV1104" s="130"/>
      <c r="AW1104" s="130"/>
      <c r="AX1104" s="130"/>
      <c r="AY1104" s="130"/>
    </row>
    <row r="1105" spans="1:51" x14ac:dyDescent="0.15">
      <c r="A1105" s="131">
        <v>1138</v>
      </c>
      <c r="B1105" s="129" t="s">
        <v>240</v>
      </c>
      <c r="C1105" s="129" t="s">
        <v>1056</v>
      </c>
      <c r="D1105" s="129" t="s">
        <v>4474</v>
      </c>
      <c r="E1105" s="129" t="s">
        <v>4475</v>
      </c>
      <c r="F1105" s="129" t="s">
        <v>4476</v>
      </c>
      <c r="G1105" s="131" t="s">
        <v>168</v>
      </c>
      <c r="H1105" s="129" t="s">
        <v>14466</v>
      </c>
      <c r="I1105" s="129" t="s">
        <v>5041</v>
      </c>
      <c r="J1105" s="129" t="s">
        <v>4940</v>
      </c>
      <c r="K1105" s="129" t="s">
        <v>5220</v>
      </c>
      <c r="L1105" s="131" t="str">
        <f t="shared" si="51"/>
        <v>奥村　涼介 (2)</v>
      </c>
      <c r="M1105" s="131" t="str">
        <f t="shared" si="52"/>
        <v>01</v>
      </c>
      <c r="N1105" s="131" t="str">
        <f t="shared" si="53"/>
        <v>Ryosuke OKUMURA (01)</v>
      </c>
      <c r="O1105" s="217" t="s">
        <v>7957</v>
      </c>
      <c r="Y1105" s="130"/>
      <c r="Z1105" s="130"/>
      <c r="AA1105" s="130"/>
      <c r="AB1105" s="130"/>
      <c r="AC1105" s="142"/>
      <c r="AD1105" s="130"/>
      <c r="AE1105" s="130"/>
      <c r="AF1105" s="130"/>
      <c r="AG1105" s="130"/>
      <c r="AH1105" s="130"/>
      <c r="AI1105" s="130"/>
      <c r="AJ1105" s="130"/>
      <c r="AK1105" s="130"/>
      <c r="AL1105" s="130"/>
      <c r="AM1105" s="130"/>
      <c r="AN1105" s="130"/>
      <c r="AO1105" s="130"/>
      <c r="AP1105" s="130"/>
      <c r="AQ1105" s="130"/>
      <c r="AR1105" s="130"/>
      <c r="AS1105" s="130"/>
      <c r="AT1105" s="130"/>
      <c r="AU1105" s="130"/>
      <c r="AV1105" s="130"/>
      <c r="AW1105" s="130"/>
      <c r="AX1105" s="130"/>
      <c r="AY1105" s="130"/>
    </row>
    <row r="1106" spans="1:51" x14ac:dyDescent="0.15">
      <c r="A1106" s="131">
        <v>1139</v>
      </c>
      <c r="B1106" s="129" t="s">
        <v>240</v>
      </c>
      <c r="C1106" s="129" t="s">
        <v>1056</v>
      </c>
      <c r="D1106" s="129" t="s">
        <v>9775</v>
      </c>
      <c r="E1106" s="129" t="s">
        <v>9215</v>
      </c>
      <c r="F1106" s="129" t="s">
        <v>3343</v>
      </c>
      <c r="G1106" s="131" t="s">
        <v>168</v>
      </c>
      <c r="H1106" s="129" t="s">
        <v>11319</v>
      </c>
      <c r="I1106" s="129" t="s">
        <v>9243</v>
      </c>
      <c r="J1106" s="129" t="s">
        <v>4940</v>
      </c>
      <c r="K1106" s="129" t="s">
        <v>5220</v>
      </c>
      <c r="L1106" s="131" t="str">
        <f t="shared" si="51"/>
        <v>海北　遼介 (2)</v>
      </c>
      <c r="M1106" s="131" t="str">
        <f t="shared" si="52"/>
        <v>00</v>
      </c>
      <c r="N1106" s="131" t="str">
        <f t="shared" si="53"/>
        <v>Ryosuke KAIKITA (00)</v>
      </c>
      <c r="O1106" s="217" t="s">
        <v>7958</v>
      </c>
      <c r="Y1106" s="130"/>
      <c r="Z1106" s="130"/>
      <c r="AA1106" s="130"/>
      <c r="AB1106" s="130"/>
      <c r="AC1106" s="142"/>
      <c r="AD1106" s="130"/>
      <c r="AE1106" s="130"/>
      <c r="AF1106" s="130"/>
      <c r="AG1106" s="130"/>
      <c r="AH1106" s="130"/>
      <c r="AI1106" s="130"/>
      <c r="AJ1106" s="130"/>
      <c r="AK1106" s="130"/>
      <c r="AL1106" s="130"/>
      <c r="AM1106" s="130"/>
      <c r="AN1106" s="130"/>
      <c r="AO1106" s="130"/>
      <c r="AP1106" s="130"/>
      <c r="AQ1106" s="130"/>
      <c r="AR1106" s="130"/>
      <c r="AS1106" s="130"/>
      <c r="AT1106" s="130"/>
      <c r="AU1106" s="130"/>
      <c r="AV1106" s="130"/>
      <c r="AW1106" s="130"/>
      <c r="AX1106" s="130"/>
      <c r="AY1106" s="130"/>
    </row>
    <row r="1107" spans="1:51" x14ac:dyDescent="0.15">
      <c r="A1107" s="131">
        <v>1140</v>
      </c>
      <c r="B1107" s="129" t="s">
        <v>240</v>
      </c>
      <c r="C1107" s="129" t="s">
        <v>1056</v>
      </c>
      <c r="D1107" s="129" t="s">
        <v>4479</v>
      </c>
      <c r="E1107" s="129" t="s">
        <v>4480</v>
      </c>
      <c r="F1107" s="129" t="s">
        <v>1535</v>
      </c>
      <c r="G1107" s="131" t="s">
        <v>168</v>
      </c>
      <c r="H1107" s="129" t="s">
        <v>14446</v>
      </c>
      <c r="I1107" s="129" t="s">
        <v>5043</v>
      </c>
      <c r="J1107" s="129" t="s">
        <v>5044</v>
      </c>
      <c r="K1107" s="129" t="s">
        <v>5220</v>
      </c>
      <c r="L1107" s="131" t="str">
        <f t="shared" si="51"/>
        <v>河田　泰佑 (2)</v>
      </c>
      <c r="M1107" s="131" t="str">
        <f t="shared" si="52"/>
        <v>00</v>
      </c>
      <c r="N1107" s="131" t="str">
        <f t="shared" si="53"/>
        <v>Taisuke KAWADA (00)</v>
      </c>
      <c r="O1107" s="217" t="s">
        <v>7959</v>
      </c>
      <c r="Y1107" s="130"/>
      <c r="Z1107" s="130"/>
      <c r="AA1107" s="130"/>
      <c r="AB1107" s="130"/>
      <c r="AC1107" s="142"/>
      <c r="AD1107" s="130"/>
      <c r="AE1107" s="130"/>
      <c r="AF1107" s="130"/>
      <c r="AG1107" s="130"/>
      <c r="AH1107" s="130"/>
      <c r="AI1107" s="130"/>
      <c r="AJ1107" s="130"/>
      <c r="AK1107" s="130"/>
      <c r="AL1107" s="130"/>
      <c r="AM1107" s="130"/>
      <c r="AN1107" s="130"/>
      <c r="AO1107" s="130"/>
      <c r="AP1107" s="130"/>
      <c r="AQ1107" s="130"/>
      <c r="AR1107" s="130"/>
      <c r="AS1107" s="130"/>
      <c r="AT1107" s="130"/>
      <c r="AU1107" s="130"/>
      <c r="AV1107" s="130"/>
      <c r="AW1107" s="130"/>
      <c r="AX1107" s="130"/>
      <c r="AY1107" s="130"/>
    </row>
    <row r="1108" spans="1:51" x14ac:dyDescent="0.15">
      <c r="A1108" s="131">
        <v>1141</v>
      </c>
      <c r="B1108" s="129" t="s">
        <v>240</v>
      </c>
      <c r="C1108" s="129" t="s">
        <v>1056</v>
      </c>
      <c r="D1108" s="129" t="s">
        <v>4481</v>
      </c>
      <c r="E1108" s="129" t="s">
        <v>4482</v>
      </c>
      <c r="F1108" s="129" t="s">
        <v>2207</v>
      </c>
      <c r="G1108" s="131" t="s">
        <v>168</v>
      </c>
      <c r="H1108" s="129" t="s">
        <v>14447</v>
      </c>
      <c r="I1108" s="129" t="s">
        <v>5045</v>
      </c>
      <c r="J1108" s="129" t="s">
        <v>5046</v>
      </c>
      <c r="K1108" s="129" t="s">
        <v>5220</v>
      </c>
      <c r="L1108" s="131" t="str">
        <f t="shared" si="51"/>
        <v>小林　恒方 (2)</v>
      </c>
      <c r="M1108" s="131" t="str">
        <f t="shared" si="52"/>
        <v>02</v>
      </c>
      <c r="N1108" s="131" t="str">
        <f t="shared" si="53"/>
        <v>Tsunemasa KOBAYASHI (02)</v>
      </c>
      <c r="O1108" s="217" t="s">
        <v>7960</v>
      </c>
      <c r="Y1108" s="130"/>
      <c r="Z1108" s="130"/>
      <c r="AA1108" s="130"/>
      <c r="AB1108" s="130"/>
      <c r="AC1108" s="142"/>
      <c r="AD1108" s="130"/>
      <c r="AE1108" s="130"/>
      <c r="AF1108" s="130"/>
      <c r="AG1108" s="130"/>
      <c r="AH1108" s="130"/>
      <c r="AI1108" s="130"/>
      <c r="AJ1108" s="130"/>
      <c r="AK1108" s="130"/>
      <c r="AL1108" s="130"/>
      <c r="AM1108" s="130"/>
      <c r="AN1108" s="130"/>
      <c r="AO1108" s="130"/>
      <c r="AP1108" s="130"/>
      <c r="AQ1108" s="130"/>
      <c r="AR1108" s="130"/>
      <c r="AS1108" s="130"/>
      <c r="AT1108" s="130"/>
      <c r="AU1108" s="130"/>
      <c r="AV1108" s="130"/>
      <c r="AW1108" s="130"/>
      <c r="AX1108" s="130"/>
      <c r="AY1108" s="130"/>
    </row>
    <row r="1109" spans="1:51" x14ac:dyDescent="0.15">
      <c r="A1109" s="131">
        <v>1142</v>
      </c>
      <c r="B1109" s="129" t="s">
        <v>240</v>
      </c>
      <c r="C1109" s="129" t="s">
        <v>1056</v>
      </c>
      <c r="D1109" s="129" t="s">
        <v>9776</v>
      </c>
      <c r="E1109" s="129" t="s">
        <v>9214</v>
      </c>
      <c r="F1109" s="129" t="s">
        <v>3696</v>
      </c>
      <c r="G1109" s="131" t="s">
        <v>168</v>
      </c>
      <c r="H1109" s="129" t="s">
        <v>11319</v>
      </c>
      <c r="I1109" s="129" t="s">
        <v>9241</v>
      </c>
      <c r="J1109" s="129" t="s">
        <v>9242</v>
      </c>
      <c r="K1109" s="129" t="s">
        <v>5220</v>
      </c>
      <c r="L1109" s="131" t="str">
        <f t="shared" si="51"/>
        <v>佐伯　有輝人 (2)</v>
      </c>
      <c r="M1109" s="131" t="str">
        <f t="shared" si="52"/>
        <v>01</v>
      </c>
      <c r="N1109" s="131" t="str">
        <f t="shared" si="53"/>
        <v>Yukito SAEKI (01)</v>
      </c>
      <c r="O1109" s="217" t="s">
        <v>7961</v>
      </c>
      <c r="Y1109" s="130"/>
      <c r="Z1109" s="130"/>
      <c r="AA1109" s="130"/>
      <c r="AB1109" s="130"/>
      <c r="AC1109" s="142"/>
      <c r="AD1109" s="130"/>
      <c r="AE1109" s="130"/>
      <c r="AF1109" s="130"/>
      <c r="AG1109" s="130"/>
      <c r="AH1109" s="130"/>
      <c r="AI1109" s="130"/>
      <c r="AJ1109" s="130"/>
      <c r="AK1109" s="130"/>
      <c r="AL1109" s="130"/>
      <c r="AM1109" s="130"/>
      <c r="AN1109" s="130"/>
      <c r="AO1109" s="130"/>
      <c r="AP1109" s="130"/>
      <c r="AQ1109" s="130"/>
      <c r="AR1109" s="130"/>
      <c r="AS1109" s="130"/>
      <c r="AT1109" s="130"/>
      <c r="AU1109" s="130"/>
      <c r="AV1109" s="130"/>
      <c r="AW1109" s="130"/>
      <c r="AX1109" s="130"/>
      <c r="AY1109" s="130"/>
    </row>
    <row r="1110" spans="1:51" x14ac:dyDescent="0.15">
      <c r="A1110" s="131">
        <v>1143</v>
      </c>
      <c r="B1110" s="129" t="s">
        <v>240</v>
      </c>
      <c r="C1110" s="129" t="s">
        <v>1056</v>
      </c>
      <c r="D1110" s="129" t="s">
        <v>4483</v>
      </c>
      <c r="E1110" s="129" t="s">
        <v>3947</v>
      </c>
      <c r="F1110" s="129" t="s">
        <v>2601</v>
      </c>
      <c r="G1110" s="131" t="s">
        <v>168</v>
      </c>
      <c r="H1110" s="129" t="s">
        <v>14464</v>
      </c>
      <c r="I1110" s="129" t="s">
        <v>4856</v>
      </c>
      <c r="J1110" s="129" t="s">
        <v>4922</v>
      </c>
      <c r="K1110" s="129" t="s">
        <v>5220</v>
      </c>
      <c r="L1110" s="131" t="str">
        <f t="shared" si="51"/>
        <v>佐藤　優樹 (2)</v>
      </c>
      <c r="M1110" s="131" t="str">
        <f t="shared" si="52"/>
        <v>01</v>
      </c>
      <c r="N1110" s="131" t="str">
        <f t="shared" si="53"/>
        <v>Yuki SATO (01)</v>
      </c>
      <c r="O1110" s="217" t="s">
        <v>7962</v>
      </c>
      <c r="Y1110" s="130"/>
      <c r="Z1110" s="130"/>
      <c r="AA1110" s="130"/>
      <c r="AB1110" s="130"/>
      <c r="AC1110" s="142"/>
      <c r="AD1110" s="130"/>
      <c r="AE1110" s="130"/>
      <c r="AF1110" s="130"/>
      <c r="AG1110" s="130"/>
      <c r="AH1110" s="130"/>
      <c r="AI1110" s="130"/>
      <c r="AJ1110" s="130"/>
      <c r="AK1110" s="130"/>
      <c r="AL1110" s="130"/>
      <c r="AM1110" s="130"/>
      <c r="AN1110" s="130"/>
      <c r="AO1110" s="130"/>
      <c r="AP1110" s="130"/>
      <c r="AQ1110" s="130"/>
      <c r="AR1110" s="130"/>
      <c r="AS1110" s="130"/>
      <c r="AT1110" s="130"/>
      <c r="AU1110" s="130"/>
      <c r="AV1110" s="130"/>
      <c r="AW1110" s="130"/>
      <c r="AX1110" s="130"/>
      <c r="AY1110" s="130"/>
    </row>
    <row r="1111" spans="1:51" x14ac:dyDescent="0.15">
      <c r="A1111" s="131">
        <v>1144</v>
      </c>
      <c r="B1111" s="129" t="s">
        <v>240</v>
      </c>
      <c r="C1111" s="129" t="s">
        <v>1056</v>
      </c>
      <c r="D1111" s="129" t="s">
        <v>4484</v>
      </c>
      <c r="E1111" s="129" t="s">
        <v>4485</v>
      </c>
      <c r="F1111" s="129" t="s">
        <v>4486</v>
      </c>
      <c r="G1111" s="131" t="s">
        <v>168</v>
      </c>
      <c r="H1111" s="129" t="s">
        <v>11319</v>
      </c>
      <c r="I1111" s="129" t="s">
        <v>4856</v>
      </c>
      <c r="J1111" s="129" t="s">
        <v>4800</v>
      </c>
      <c r="K1111" s="129" t="s">
        <v>5220</v>
      </c>
      <c r="L1111" s="131" t="str">
        <f t="shared" si="51"/>
        <v>佐藤　耀介 (2)</v>
      </c>
      <c r="M1111" s="131" t="str">
        <f t="shared" si="52"/>
        <v>01</v>
      </c>
      <c r="N1111" s="131" t="str">
        <f t="shared" si="53"/>
        <v>Yosuke SATO (01)</v>
      </c>
      <c r="O1111" s="217" t="s">
        <v>7963</v>
      </c>
      <c r="Y1111" s="130"/>
      <c r="Z1111" s="130"/>
      <c r="AA1111" s="130"/>
      <c r="AB1111" s="130"/>
      <c r="AC1111" s="142"/>
      <c r="AD1111" s="130"/>
      <c r="AE1111" s="130"/>
      <c r="AF1111" s="130"/>
      <c r="AG1111" s="130"/>
      <c r="AH1111" s="130"/>
      <c r="AI1111" s="130"/>
      <c r="AJ1111" s="130"/>
      <c r="AK1111" s="130"/>
      <c r="AL1111" s="130"/>
      <c r="AM1111" s="130"/>
      <c r="AN1111" s="130"/>
      <c r="AO1111" s="130"/>
      <c r="AP1111" s="130"/>
      <c r="AQ1111" s="130"/>
      <c r="AR1111" s="130"/>
      <c r="AS1111" s="130"/>
      <c r="AT1111" s="130"/>
      <c r="AU1111" s="130"/>
      <c r="AV1111" s="130"/>
      <c r="AW1111" s="130"/>
      <c r="AX1111" s="130"/>
      <c r="AY1111" s="130"/>
    </row>
    <row r="1112" spans="1:51" x14ac:dyDescent="0.15">
      <c r="A1112" s="131">
        <v>1145</v>
      </c>
      <c r="B1112" s="129" t="s">
        <v>240</v>
      </c>
      <c r="C1112" s="129" t="s">
        <v>1056</v>
      </c>
      <c r="D1112" s="129" t="s">
        <v>9777</v>
      </c>
      <c r="E1112" s="129" t="s">
        <v>10467</v>
      </c>
      <c r="F1112" s="129" t="s">
        <v>4421</v>
      </c>
      <c r="G1112" s="131" t="s">
        <v>168</v>
      </c>
      <c r="H1112" s="129" t="s">
        <v>11319</v>
      </c>
      <c r="I1112" s="129" t="s">
        <v>11772</v>
      </c>
      <c r="J1112" s="129" t="s">
        <v>5007</v>
      </c>
      <c r="K1112" s="129" t="s">
        <v>5220</v>
      </c>
      <c r="L1112" s="131" t="str">
        <f t="shared" si="51"/>
        <v>杉島　匠 (2)</v>
      </c>
      <c r="M1112" s="131" t="str">
        <f t="shared" si="52"/>
        <v>01</v>
      </c>
      <c r="N1112" s="131" t="str">
        <f t="shared" si="53"/>
        <v>Takumi SUGISHIMA (01)</v>
      </c>
      <c r="O1112" s="217" t="s">
        <v>7964</v>
      </c>
      <c r="Y1112" s="130"/>
      <c r="Z1112" s="130"/>
      <c r="AA1112" s="130"/>
      <c r="AB1112" s="130"/>
      <c r="AC1112" s="142"/>
      <c r="AD1112" s="130"/>
      <c r="AE1112" s="130"/>
      <c r="AF1112" s="130"/>
      <c r="AG1112" s="130"/>
      <c r="AH1112" s="130"/>
      <c r="AI1112" s="130"/>
      <c r="AJ1112" s="130"/>
      <c r="AK1112" s="130"/>
      <c r="AL1112" s="130"/>
      <c r="AM1112" s="130"/>
      <c r="AN1112" s="130"/>
      <c r="AO1112" s="130"/>
      <c r="AP1112" s="130"/>
      <c r="AQ1112" s="130"/>
      <c r="AR1112" s="130"/>
      <c r="AS1112" s="130"/>
      <c r="AT1112" s="130"/>
      <c r="AU1112" s="130"/>
      <c r="AV1112" s="130"/>
      <c r="AW1112" s="130"/>
      <c r="AX1112" s="130"/>
      <c r="AY1112" s="130"/>
    </row>
    <row r="1113" spans="1:51" x14ac:dyDescent="0.15">
      <c r="A1113" s="131">
        <v>1146</v>
      </c>
      <c r="B1113" s="129" t="s">
        <v>240</v>
      </c>
      <c r="C1113" s="129" t="s">
        <v>1056</v>
      </c>
      <c r="D1113" s="129" t="s">
        <v>9355</v>
      </c>
      <c r="E1113" s="129" t="s">
        <v>9408</v>
      </c>
      <c r="F1113" s="129" t="s">
        <v>9432</v>
      </c>
      <c r="G1113" s="131" t="s">
        <v>168</v>
      </c>
      <c r="H1113" s="129" t="s">
        <v>11319</v>
      </c>
      <c r="I1113" s="129" t="s">
        <v>9459</v>
      </c>
      <c r="J1113" s="129" t="s">
        <v>9488</v>
      </c>
      <c r="K1113" s="129" t="s">
        <v>5220</v>
      </c>
      <c r="L1113" s="131" t="str">
        <f t="shared" si="51"/>
        <v>關　憲行 (2)</v>
      </c>
      <c r="M1113" s="131" t="str">
        <f t="shared" si="52"/>
        <v>02</v>
      </c>
      <c r="N1113" s="131" t="str">
        <f t="shared" si="53"/>
        <v>Noriyuki SEKI (02)</v>
      </c>
      <c r="O1113" s="217" t="s">
        <v>7965</v>
      </c>
      <c r="Y1113" s="130"/>
      <c r="Z1113" s="130"/>
      <c r="AA1113" s="130"/>
      <c r="AB1113" s="130"/>
      <c r="AC1113" s="142"/>
      <c r="AD1113" s="130"/>
      <c r="AE1113" s="130"/>
      <c r="AF1113" s="130"/>
      <c r="AG1113" s="130"/>
      <c r="AH1113" s="130"/>
      <c r="AI1113" s="130"/>
      <c r="AJ1113" s="130"/>
      <c r="AK1113" s="130"/>
      <c r="AL1113" s="130"/>
      <c r="AM1113" s="130"/>
      <c r="AN1113" s="130"/>
      <c r="AO1113" s="130"/>
      <c r="AP1113" s="130"/>
      <c r="AQ1113" s="130"/>
      <c r="AR1113" s="130"/>
      <c r="AS1113" s="130"/>
      <c r="AT1113" s="130"/>
      <c r="AU1113" s="130"/>
      <c r="AV1113" s="130"/>
      <c r="AW1113" s="130"/>
      <c r="AX1113" s="130"/>
      <c r="AY1113" s="130"/>
    </row>
    <row r="1114" spans="1:51" x14ac:dyDescent="0.15">
      <c r="A1114" s="131">
        <v>1147</v>
      </c>
      <c r="B1114" s="129" t="s">
        <v>240</v>
      </c>
      <c r="C1114" s="129" t="s">
        <v>1056</v>
      </c>
      <c r="D1114" s="129" t="s">
        <v>9344</v>
      </c>
      <c r="E1114" s="129" t="s">
        <v>9397</v>
      </c>
      <c r="F1114" s="129" t="s">
        <v>2064</v>
      </c>
      <c r="G1114" s="131" t="s">
        <v>168</v>
      </c>
      <c r="H1114" s="129" t="s">
        <v>14447</v>
      </c>
      <c r="I1114" s="129" t="s">
        <v>9449</v>
      </c>
      <c r="J1114" s="129" t="s">
        <v>9483</v>
      </c>
      <c r="K1114" s="129" t="s">
        <v>5220</v>
      </c>
      <c r="L1114" s="131" t="str">
        <f t="shared" si="51"/>
        <v>田上　陽悠 (2)</v>
      </c>
      <c r="M1114" s="131" t="str">
        <f t="shared" si="52"/>
        <v>01</v>
      </c>
      <c r="N1114" s="131" t="str">
        <f t="shared" si="53"/>
        <v>Haruhisa TAGAMI (01)</v>
      </c>
      <c r="O1114" s="217" t="s">
        <v>7966</v>
      </c>
      <c r="Y1114" s="130"/>
      <c r="Z1114" s="130"/>
      <c r="AA1114" s="130"/>
      <c r="AB1114" s="130"/>
      <c r="AC1114" s="142"/>
      <c r="AD1114" s="130"/>
      <c r="AE1114" s="130"/>
      <c r="AF1114" s="130"/>
      <c r="AG1114" s="130"/>
      <c r="AH1114" s="130"/>
      <c r="AI1114" s="130"/>
      <c r="AJ1114" s="130"/>
      <c r="AK1114" s="130"/>
      <c r="AL1114" s="130"/>
      <c r="AM1114" s="130"/>
      <c r="AN1114" s="130"/>
      <c r="AO1114" s="130"/>
      <c r="AP1114" s="130"/>
      <c r="AQ1114" s="130"/>
      <c r="AR1114" s="130"/>
      <c r="AS1114" s="130"/>
      <c r="AT1114" s="130"/>
      <c r="AU1114" s="130"/>
      <c r="AV1114" s="130"/>
      <c r="AW1114" s="130"/>
      <c r="AX1114" s="130"/>
      <c r="AY1114" s="130"/>
    </row>
    <row r="1115" spans="1:51" x14ac:dyDescent="0.15">
      <c r="A1115" s="131">
        <v>1148</v>
      </c>
      <c r="B1115" s="129" t="s">
        <v>240</v>
      </c>
      <c r="C1115" s="129" t="s">
        <v>1056</v>
      </c>
      <c r="D1115" s="129" t="s">
        <v>4487</v>
      </c>
      <c r="E1115" s="129" t="s">
        <v>4488</v>
      </c>
      <c r="F1115" s="129" t="s">
        <v>4489</v>
      </c>
      <c r="G1115" s="131" t="s">
        <v>168</v>
      </c>
      <c r="H1115" s="129" t="s">
        <v>14458</v>
      </c>
      <c r="I1115" s="129" t="s">
        <v>5047</v>
      </c>
      <c r="J1115" s="129" t="s">
        <v>4962</v>
      </c>
      <c r="K1115" s="129" t="s">
        <v>5220</v>
      </c>
      <c r="L1115" s="131" t="str">
        <f t="shared" si="51"/>
        <v>谷河　幸祐 (2)</v>
      </c>
      <c r="M1115" s="131" t="str">
        <f t="shared" si="52"/>
        <v>02</v>
      </c>
      <c r="N1115" s="131" t="str">
        <f t="shared" si="53"/>
        <v>Kosuke TANIKAWA (02)</v>
      </c>
      <c r="O1115" s="217" t="s">
        <v>7967</v>
      </c>
      <c r="Y1115" s="130"/>
      <c r="Z1115" s="130"/>
      <c r="AA1115" s="130"/>
      <c r="AB1115" s="130"/>
      <c r="AC1115" s="142"/>
      <c r="AD1115" s="130"/>
      <c r="AE1115" s="130"/>
      <c r="AF1115" s="130"/>
      <c r="AG1115" s="130"/>
      <c r="AH1115" s="130"/>
      <c r="AI1115" s="130"/>
      <c r="AJ1115" s="130"/>
      <c r="AK1115" s="130"/>
      <c r="AL1115" s="130"/>
      <c r="AM1115" s="130"/>
      <c r="AN1115" s="130"/>
      <c r="AO1115" s="130"/>
      <c r="AP1115" s="130"/>
      <c r="AQ1115" s="130"/>
      <c r="AR1115" s="130"/>
      <c r="AS1115" s="130"/>
      <c r="AT1115" s="130"/>
      <c r="AU1115" s="130"/>
      <c r="AV1115" s="130"/>
      <c r="AW1115" s="130"/>
      <c r="AX1115" s="130"/>
      <c r="AY1115" s="130"/>
    </row>
    <row r="1116" spans="1:51" x14ac:dyDescent="0.15">
      <c r="A1116" s="131">
        <v>1149</v>
      </c>
      <c r="B1116" s="129" t="s">
        <v>240</v>
      </c>
      <c r="C1116" s="129" t="s">
        <v>1056</v>
      </c>
      <c r="D1116" s="129" t="s">
        <v>9778</v>
      </c>
      <c r="E1116" s="129" t="s">
        <v>4490</v>
      </c>
      <c r="F1116" s="129" t="s">
        <v>3696</v>
      </c>
      <c r="G1116" s="131" t="s">
        <v>168</v>
      </c>
      <c r="H1116" s="129" t="s">
        <v>11319</v>
      </c>
      <c r="I1116" s="129" t="s">
        <v>5048</v>
      </c>
      <c r="J1116" s="129" t="s">
        <v>4968</v>
      </c>
      <c r="K1116" s="129" t="s">
        <v>5220</v>
      </c>
      <c r="L1116" s="131" t="str">
        <f t="shared" si="51"/>
        <v>土原　優太 (2)</v>
      </c>
      <c r="M1116" s="131" t="str">
        <f t="shared" si="52"/>
        <v>01</v>
      </c>
      <c r="N1116" s="131" t="str">
        <f t="shared" si="53"/>
        <v>Yuta TSUCHIHARA (01)</v>
      </c>
      <c r="O1116" s="217" t="s">
        <v>7968</v>
      </c>
      <c r="Y1116" s="130"/>
      <c r="Z1116" s="130"/>
      <c r="AA1116" s="130"/>
      <c r="AB1116" s="130"/>
      <c r="AC1116" s="142"/>
      <c r="AD1116" s="130"/>
      <c r="AE1116" s="130"/>
      <c r="AF1116" s="130"/>
      <c r="AG1116" s="130"/>
      <c r="AH1116" s="130"/>
      <c r="AI1116" s="130"/>
      <c r="AJ1116" s="130"/>
      <c r="AK1116" s="130"/>
      <c r="AL1116" s="130"/>
      <c r="AM1116" s="130"/>
      <c r="AN1116" s="130"/>
      <c r="AO1116" s="130"/>
      <c r="AP1116" s="130"/>
      <c r="AQ1116" s="130"/>
      <c r="AR1116" s="130"/>
      <c r="AS1116" s="130"/>
      <c r="AT1116" s="130"/>
      <c r="AU1116" s="130"/>
      <c r="AV1116" s="130"/>
      <c r="AW1116" s="130"/>
      <c r="AX1116" s="130"/>
      <c r="AY1116" s="130"/>
    </row>
    <row r="1117" spans="1:51" x14ac:dyDescent="0.15">
      <c r="A1117" s="131">
        <v>1150</v>
      </c>
      <c r="B1117" s="129" t="s">
        <v>240</v>
      </c>
      <c r="C1117" s="129" t="s">
        <v>1056</v>
      </c>
      <c r="D1117" s="129" t="s">
        <v>4604</v>
      </c>
      <c r="E1117" s="129" t="s">
        <v>4605</v>
      </c>
      <c r="F1117" s="129" t="s">
        <v>4606</v>
      </c>
      <c r="G1117" s="131" t="s">
        <v>168</v>
      </c>
      <c r="H1117" s="129" t="s">
        <v>11319</v>
      </c>
      <c r="I1117" s="129" t="s">
        <v>4874</v>
      </c>
      <c r="J1117" s="129" t="s">
        <v>5117</v>
      </c>
      <c r="K1117" s="129" t="s">
        <v>5220</v>
      </c>
      <c r="L1117" s="131" t="str">
        <f t="shared" si="51"/>
        <v>冨田　和道 (2)</v>
      </c>
      <c r="M1117" s="131" t="str">
        <f t="shared" si="52"/>
        <v>01</v>
      </c>
      <c r="N1117" s="131" t="str">
        <f t="shared" si="53"/>
        <v>Kazumichi TOMITA (01)</v>
      </c>
      <c r="O1117" s="217" t="s">
        <v>7969</v>
      </c>
      <c r="Y1117" s="130"/>
      <c r="Z1117" s="130"/>
      <c r="AA1117" s="130"/>
      <c r="AB1117" s="130"/>
      <c r="AC1117" s="142"/>
      <c r="AD1117" s="130"/>
      <c r="AE1117" s="130"/>
      <c r="AF1117" s="130"/>
      <c r="AG1117" s="130"/>
      <c r="AH1117" s="130"/>
      <c r="AI1117" s="130"/>
      <c r="AJ1117" s="130"/>
      <c r="AK1117" s="130"/>
      <c r="AL1117" s="130"/>
      <c r="AM1117" s="130"/>
      <c r="AN1117" s="130"/>
      <c r="AO1117" s="130"/>
      <c r="AP1117" s="130"/>
      <c r="AQ1117" s="130"/>
      <c r="AR1117" s="130"/>
      <c r="AS1117" s="130"/>
      <c r="AT1117" s="130"/>
      <c r="AU1117" s="130"/>
      <c r="AV1117" s="130"/>
      <c r="AW1117" s="130"/>
      <c r="AX1117" s="130"/>
      <c r="AY1117" s="130"/>
    </row>
    <row r="1118" spans="1:51" x14ac:dyDescent="0.15">
      <c r="A1118" s="131">
        <v>1151</v>
      </c>
      <c r="B1118" s="129" t="s">
        <v>240</v>
      </c>
      <c r="C1118" s="129" t="s">
        <v>1056</v>
      </c>
      <c r="D1118" s="129" t="s">
        <v>4602</v>
      </c>
      <c r="E1118" s="129" t="s">
        <v>4603</v>
      </c>
      <c r="F1118" s="129" t="s">
        <v>3191</v>
      </c>
      <c r="G1118" s="131" t="s">
        <v>168</v>
      </c>
      <c r="H1118" s="129" t="s">
        <v>11319</v>
      </c>
      <c r="I1118" s="129" t="s">
        <v>5116</v>
      </c>
      <c r="J1118" s="129" t="s">
        <v>4962</v>
      </c>
      <c r="K1118" s="129" t="s">
        <v>5220</v>
      </c>
      <c r="L1118" s="131" t="str">
        <f t="shared" si="51"/>
        <v>中澤　航介 (2)</v>
      </c>
      <c r="M1118" s="131" t="str">
        <f t="shared" si="52"/>
        <v>01</v>
      </c>
      <c r="N1118" s="131" t="str">
        <f t="shared" si="53"/>
        <v>Kosuke NAKAZAWA (01)</v>
      </c>
      <c r="O1118" s="217" t="s">
        <v>7970</v>
      </c>
      <c r="Y1118" s="130"/>
      <c r="Z1118" s="130"/>
      <c r="AA1118" s="130"/>
      <c r="AB1118" s="130"/>
      <c r="AC1118" s="142"/>
      <c r="AD1118" s="130"/>
      <c r="AE1118" s="130"/>
      <c r="AF1118" s="130"/>
      <c r="AG1118" s="130"/>
      <c r="AH1118" s="130"/>
      <c r="AI1118" s="130"/>
      <c r="AJ1118" s="130"/>
      <c r="AK1118" s="130"/>
      <c r="AL1118" s="130"/>
      <c r="AM1118" s="130"/>
      <c r="AN1118" s="130"/>
      <c r="AO1118" s="130"/>
      <c r="AP1118" s="130"/>
      <c r="AQ1118" s="130"/>
      <c r="AR1118" s="130"/>
      <c r="AS1118" s="130"/>
      <c r="AT1118" s="130"/>
      <c r="AU1118" s="130"/>
      <c r="AV1118" s="130"/>
      <c r="AW1118" s="130"/>
      <c r="AX1118" s="130"/>
      <c r="AY1118" s="130"/>
    </row>
    <row r="1119" spans="1:51" x14ac:dyDescent="0.15">
      <c r="A1119" s="131">
        <v>1152</v>
      </c>
      <c r="B1119" s="129" t="s">
        <v>240</v>
      </c>
      <c r="C1119" s="129" t="s">
        <v>1056</v>
      </c>
      <c r="D1119" s="129" t="s">
        <v>9779</v>
      </c>
      <c r="E1119" s="129" t="s">
        <v>4491</v>
      </c>
      <c r="F1119" s="129" t="s">
        <v>4492</v>
      </c>
      <c r="G1119" s="131" t="s">
        <v>168</v>
      </c>
      <c r="H1119" s="129" t="s">
        <v>14452</v>
      </c>
      <c r="I1119" s="129" t="s">
        <v>5049</v>
      </c>
      <c r="J1119" s="129" t="s">
        <v>5050</v>
      </c>
      <c r="K1119" s="129" t="s">
        <v>5220</v>
      </c>
      <c r="L1119" s="131" t="str">
        <f t="shared" si="51"/>
        <v>永井　純平 (2)</v>
      </c>
      <c r="M1119" s="131" t="str">
        <f t="shared" si="52"/>
        <v>01</v>
      </c>
      <c r="N1119" s="131" t="str">
        <f t="shared" si="53"/>
        <v>Jumpei NAGAI (01)</v>
      </c>
      <c r="O1119" s="217" t="s">
        <v>7971</v>
      </c>
      <c r="Y1119" s="130"/>
      <c r="Z1119" s="130"/>
      <c r="AA1119" s="130"/>
      <c r="AB1119" s="130"/>
      <c r="AC1119" s="142"/>
      <c r="AD1119" s="130"/>
      <c r="AE1119" s="130"/>
      <c r="AF1119" s="130"/>
      <c r="AG1119" s="130"/>
      <c r="AH1119" s="130"/>
      <c r="AI1119" s="130"/>
      <c r="AJ1119" s="130"/>
      <c r="AK1119" s="130"/>
      <c r="AL1119" s="130"/>
      <c r="AM1119" s="130"/>
      <c r="AN1119" s="130"/>
      <c r="AO1119" s="130"/>
      <c r="AP1119" s="130"/>
      <c r="AQ1119" s="130"/>
      <c r="AR1119" s="130"/>
      <c r="AS1119" s="130"/>
      <c r="AT1119" s="130"/>
      <c r="AU1119" s="130"/>
      <c r="AV1119" s="130"/>
      <c r="AW1119" s="130"/>
      <c r="AX1119" s="130"/>
      <c r="AY1119" s="130"/>
    </row>
    <row r="1120" spans="1:51" x14ac:dyDescent="0.15">
      <c r="A1120" s="131">
        <v>1153</v>
      </c>
      <c r="B1120" s="129" t="s">
        <v>240</v>
      </c>
      <c r="C1120" s="129" t="s">
        <v>1056</v>
      </c>
      <c r="D1120" s="129" t="s">
        <v>9780</v>
      </c>
      <c r="E1120" s="129" t="s">
        <v>4493</v>
      </c>
      <c r="F1120" s="129" t="s">
        <v>4460</v>
      </c>
      <c r="G1120" s="131" t="s">
        <v>168</v>
      </c>
      <c r="H1120" s="129" t="s">
        <v>14456</v>
      </c>
      <c r="I1120" s="129" t="s">
        <v>5051</v>
      </c>
      <c r="J1120" s="129" t="s">
        <v>4906</v>
      </c>
      <c r="K1120" s="129" t="s">
        <v>5220</v>
      </c>
      <c r="L1120" s="131" t="str">
        <f t="shared" si="51"/>
        <v>早川　悠也 (2)</v>
      </c>
      <c r="M1120" s="131" t="str">
        <f t="shared" si="52"/>
        <v>01</v>
      </c>
      <c r="N1120" s="131" t="str">
        <f t="shared" si="53"/>
        <v>Yuya HAYAKAWA (01)</v>
      </c>
      <c r="O1120" s="217" t="s">
        <v>7972</v>
      </c>
      <c r="Y1120" s="130"/>
      <c r="Z1120" s="130"/>
      <c r="AA1120" s="130"/>
      <c r="AB1120" s="130"/>
      <c r="AC1120" s="142"/>
      <c r="AD1120" s="130"/>
      <c r="AE1120" s="130"/>
      <c r="AF1120" s="130"/>
      <c r="AG1120" s="130"/>
      <c r="AH1120" s="130"/>
      <c r="AI1120" s="130"/>
      <c r="AJ1120" s="130"/>
      <c r="AK1120" s="130"/>
      <c r="AL1120" s="130"/>
      <c r="AM1120" s="130"/>
      <c r="AN1120" s="130"/>
      <c r="AO1120" s="130"/>
      <c r="AP1120" s="130"/>
      <c r="AQ1120" s="130"/>
      <c r="AR1120" s="130"/>
      <c r="AS1120" s="130"/>
      <c r="AT1120" s="130"/>
      <c r="AU1120" s="130"/>
      <c r="AV1120" s="130"/>
      <c r="AW1120" s="130"/>
      <c r="AX1120" s="130"/>
      <c r="AY1120" s="130"/>
    </row>
    <row r="1121" spans="1:51" x14ac:dyDescent="0.15">
      <c r="A1121" s="131">
        <v>1154</v>
      </c>
      <c r="B1121" s="129" t="s">
        <v>240</v>
      </c>
      <c r="C1121" s="129" t="s">
        <v>1056</v>
      </c>
      <c r="D1121" s="129" t="s">
        <v>4494</v>
      </c>
      <c r="E1121" s="129" t="s">
        <v>4495</v>
      </c>
      <c r="F1121" s="129" t="s">
        <v>4486</v>
      </c>
      <c r="G1121" s="131" t="s">
        <v>168</v>
      </c>
      <c r="H1121" s="129" t="s">
        <v>11319</v>
      </c>
      <c r="I1121" s="129" t="s">
        <v>4915</v>
      </c>
      <c r="J1121" s="129" t="s">
        <v>5052</v>
      </c>
      <c r="K1121" s="129" t="s">
        <v>5220</v>
      </c>
      <c r="L1121" s="131" t="str">
        <f t="shared" si="51"/>
        <v>藤田　愛翔 (2)</v>
      </c>
      <c r="M1121" s="131" t="str">
        <f t="shared" si="52"/>
        <v>01</v>
      </c>
      <c r="N1121" s="131" t="str">
        <f t="shared" si="53"/>
        <v>Aito FUJITA (01)</v>
      </c>
      <c r="O1121" s="217" t="s">
        <v>7973</v>
      </c>
      <c r="Y1121" s="130"/>
      <c r="Z1121" s="130"/>
      <c r="AA1121" s="130"/>
      <c r="AB1121" s="130"/>
      <c r="AC1121" s="142"/>
      <c r="AD1121" s="130"/>
      <c r="AE1121" s="130"/>
      <c r="AF1121" s="130"/>
      <c r="AG1121" s="130"/>
      <c r="AH1121" s="130"/>
      <c r="AI1121" s="130"/>
      <c r="AJ1121" s="130"/>
      <c r="AK1121" s="130"/>
      <c r="AL1121" s="130"/>
      <c r="AM1121" s="130"/>
      <c r="AN1121" s="130"/>
      <c r="AO1121" s="130"/>
      <c r="AP1121" s="130"/>
      <c r="AQ1121" s="130"/>
      <c r="AR1121" s="130"/>
      <c r="AS1121" s="130"/>
      <c r="AT1121" s="130"/>
      <c r="AU1121" s="130"/>
      <c r="AV1121" s="130"/>
      <c r="AW1121" s="130"/>
      <c r="AX1121" s="130"/>
      <c r="AY1121" s="130"/>
    </row>
    <row r="1122" spans="1:51" x14ac:dyDescent="0.15">
      <c r="A1122" s="131">
        <v>1155</v>
      </c>
      <c r="B1122" s="129" t="s">
        <v>240</v>
      </c>
      <c r="C1122" s="129" t="s">
        <v>1056</v>
      </c>
      <c r="D1122" s="129" t="s">
        <v>538</v>
      </c>
      <c r="E1122" s="129" t="s">
        <v>539</v>
      </c>
      <c r="F1122" s="129" t="s">
        <v>3713</v>
      </c>
      <c r="G1122" s="131" t="s">
        <v>168</v>
      </c>
      <c r="H1122" s="129" t="s">
        <v>11319</v>
      </c>
      <c r="I1122" s="129" t="s">
        <v>4884</v>
      </c>
      <c r="J1122" s="129" t="s">
        <v>5115</v>
      </c>
      <c r="K1122" s="129" t="s">
        <v>5220</v>
      </c>
      <c r="L1122" s="131" t="str">
        <f t="shared" si="51"/>
        <v>増田　翔太 (2)</v>
      </c>
      <c r="M1122" s="131" t="str">
        <f t="shared" si="52"/>
        <v>01</v>
      </c>
      <c r="N1122" s="131" t="str">
        <f t="shared" si="53"/>
        <v>Shota MASUDA (01)</v>
      </c>
      <c r="O1122" s="217" t="s">
        <v>7974</v>
      </c>
      <c r="Y1122" s="130"/>
      <c r="Z1122" s="130"/>
      <c r="AA1122" s="130"/>
      <c r="AB1122" s="130"/>
      <c r="AC1122" s="142"/>
      <c r="AD1122" s="130"/>
      <c r="AE1122" s="130"/>
      <c r="AF1122" s="130"/>
      <c r="AG1122" s="130"/>
      <c r="AH1122" s="130"/>
      <c r="AI1122" s="130"/>
      <c r="AJ1122" s="130"/>
      <c r="AK1122" s="130"/>
      <c r="AL1122" s="130"/>
      <c r="AM1122" s="130"/>
      <c r="AN1122" s="130"/>
      <c r="AO1122" s="130"/>
      <c r="AP1122" s="130"/>
      <c r="AQ1122" s="130"/>
      <c r="AR1122" s="130"/>
      <c r="AS1122" s="130"/>
      <c r="AT1122" s="130"/>
      <c r="AU1122" s="130"/>
      <c r="AV1122" s="130"/>
      <c r="AW1122" s="130"/>
      <c r="AX1122" s="130"/>
      <c r="AY1122" s="130"/>
    </row>
    <row r="1123" spans="1:51" x14ac:dyDescent="0.15">
      <c r="A1123" s="131">
        <v>1156</v>
      </c>
      <c r="B1123" s="129" t="s">
        <v>240</v>
      </c>
      <c r="C1123" s="129" t="s">
        <v>1056</v>
      </c>
      <c r="D1123" s="129" t="s">
        <v>4496</v>
      </c>
      <c r="E1123" s="129" t="s">
        <v>4497</v>
      </c>
      <c r="F1123" s="129" t="s">
        <v>2374</v>
      </c>
      <c r="G1123" s="131" t="s">
        <v>168</v>
      </c>
      <c r="H1123" s="129" t="s">
        <v>11319</v>
      </c>
      <c r="I1123" s="129" t="s">
        <v>5054</v>
      </c>
      <c r="J1123" s="129" t="s">
        <v>4829</v>
      </c>
      <c r="K1123" s="129" t="s">
        <v>5220</v>
      </c>
      <c r="L1123" s="131" t="str">
        <f t="shared" si="51"/>
        <v>松中　馨大 (2)</v>
      </c>
      <c r="M1123" s="131" t="str">
        <f t="shared" si="52"/>
        <v>01</v>
      </c>
      <c r="N1123" s="131" t="str">
        <f t="shared" si="53"/>
        <v>Keita MATSUNAKA (01)</v>
      </c>
      <c r="O1123" s="217" t="s">
        <v>7975</v>
      </c>
      <c r="Y1123" s="130"/>
      <c r="Z1123" s="130"/>
      <c r="AA1123" s="130"/>
      <c r="AB1123" s="130"/>
      <c r="AC1123" s="142"/>
      <c r="AD1123" s="130"/>
      <c r="AE1123" s="130"/>
      <c r="AF1123" s="130"/>
      <c r="AG1123" s="130"/>
      <c r="AH1123" s="130"/>
      <c r="AI1123" s="130"/>
      <c r="AJ1123" s="130"/>
      <c r="AK1123" s="130"/>
      <c r="AL1123" s="130"/>
      <c r="AM1123" s="130"/>
      <c r="AN1123" s="130"/>
      <c r="AO1123" s="130"/>
      <c r="AP1123" s="130"/>
      <c r="AQ1123" s="130"/>
      <c r="AR1123" s="130"/>
      <c r="AS1123" s="130"/>
      <c r="AT1123" s="130"/>
      <c r="AU1123" s="130"/>
      <c r="AV1123" s="130"/>
      <c r="AW1123" s="130"/>
      <c r="AX1123" s="130"/>
      <c r="AY1123" s="130"/>
    </row>
    <row r="1124" spans="1:51" x14ac:dyDescent="0.15">
      <c r="A1124" s="131">
        <v>1157</v>
      </c>
      <c r="B1124" s="129" t="s">
        <v>240</v>
      </c>
      <c r="C1124" s="129" t="s">
        <v>1056</v>
      </c>
      <c r="D1124" s="129" t="s">
        <v>9356</v>
      </c>
      <c r="E1124" s="129" t="s">
        <v>9409</v>
      </c>
      <c r="F1124" s="129" t="s">
        <v>9433</v>
      </c>
      <c r="G1124" s="131" t="s">
        <v>168</v>
      </c>
      <c r="H1124" s="129" t="s">
        <v>11319</v>
      </c>
      <c r="I1124" s="129" t="s">
        <v>9460</v>
      </c>
      <c r="J1124" s="129" t="s">
        <v>9489</v>
      </c>
      <c r="K1124" s="129" t="s">
        <v>5220</v>
      </c>
      <c r="L1124" s="131" t="str">
        <f t="shared" si="51"/>
        <v>柳下　智史 (2)</v>
      </c>
      <c r="M1124" s="131" t="str">
        <f t="shared" si="52"/>
        <v>01</v>
      </c>
      <c r="N1124" s="131" t="str">
        <f t="shared" si="53"/>
        <v>Tomoshi YAGISHITA (01)</v>
      </c>
      <c r="O1124" s="217" t="s">
        <v>7976</v>
      </c>
      <c r="Y1124" s="130"/>
      <c r="Z1124" s="130"/>
      <c r="AA1124" s="130"/>
      <c r="AB1124" s="130"/>
      <c r="AC1124" s="142"/>
      <c r="AD1124" s="130"/>
      <c r="AE1124" s="130"/>
      <c r="AF1124" s="130"/>
      <c r="AG1124" s="130"/>
      <c r="AH1124" s="130"/>
      <c r="AI1124" s="130"/>
      <c r="AJ1124" s="130"/>
      <c r="AK1124" s="130"/>
      <c r="AL1124" s="130"/>
      <c r="AM1124" s="130"/>
      <c r="AN1124" s="130"/>
      <c r="AO1124" s="130"/>
      <c r="AP1124" s="130"/>
      <c r="AQ1124" s="130"/>
      <c r="AR1124" s="130"/>
      <c r="AS1124" s="130"/>
      <c r="AT1124" s="130"/>
      <c r="AU1124" s="130"/>
      <c r="AV1124" s="130"/>
      <c r="AW1124" s="130"/>
      <c r="AX1124" s="130"/>
      <c r="AY1124" s="130"/>
    </row>
    <row r="1125" spans="1:51" x14ac:dyDescent="0.15">
      <c r="A1125" s="131">
        <v>1158</v>
      </c>
      <c r="B1125" s="129" t="s">
        <v>240</v>
      </c>
      <c r="C1125" s="129" t="s">
        <v>1056</v>
      </c>
      <c r="D1125" s="129" t="s">
        <v>9343</v>
      </c>
      <c r="E1125" s="129" t="s">
        <v>9396</v>
      </c>
      <c r="F1125" s="129" t="s">
        <v>1973</v>
      </c>
      <c r="G1125" s="131" t="s">
        <v>168</v>
      </c>
      <c r="H1125" s="129" t="s">
        <v>11319</v>
      </c>
      <c r="I1125" s="129" t="s">
        <v>9448</v>
      </c>
      <c r="J1125" s="129" t="s">
        <v>5059</v>
      </c>
      <c r="K1125" s="129" t="s">
        <v>5220</v>
      </c>
      <c r="L1125" s="131" t="str">
        <f t="shared" si="51"/>
        <v>矢久保　慧 (2)</v>
      </c>
      <c r="M1125" s="131" t="str">
        <f t="shared" si="52"/>
        <v>00</v>
      </c>
      <c r="N1125" s="131" t="str">
        <f t="shared" si="53"/>
        <v>Kei YAKUBO (00)</v>
      </c>
      <c r="O1125" s="217" t="s">
        <v>7977</v>
      </c>
      <c r="Y1125" s="130"/>
      <c r="Z1125" s="130"/>
      <c r="AA1125" s="130"/>
      <c r="AB1125" s="130"/>
      <c r="AC1125" s="142"/>
      <c r="AD1125" s="130"/>
      <c r="AE1125" s="130"/>
      <c r="AF1125" s="130"/>
      <c r="AG1125" s="130"/>
      <c r="AH1125" s="130"/>
      <c r="AI1125" s="130"/>
      <c r="AJ1125" s="130"/>
      <c r="AK1125" s="130"/>
      <c r="AL1125" s="130"/>
      <c r="AM1125" s="130"/>
      <c r="AN1125" s="130"/>
      <c r="AO1125" s="130"/>
      <c r="AP1125" s="130"/>
      <c r="AQ1125" s="130"/>
      <c r="AR1125" s="130"/>
      <c r="AS1125" s="130"/>
      <c r="AT1125" s="130"/>
      <c r="AU1125" s="130"/>
      <c r="AV1125" s="130"/>
      <c r="AW1125" s="130"/>
      <c r="AX1125" s="130"/>
      <c r="AY1125" s="130"/>
    </row>
    <row r="1126" spans="1:51" x14ac:dyDescent="0.15">
      <c r="A1126" s="131">
        <v>1159</v>
      </c>
      <c r="B1126" s="129" t="s">
        <v>240</v>
      </c>
      <c r="C1126" s="129" t="s">
        <v>1056</v>
      </c>
      <c r="D1126" s="129" t="s">
        <v>4499</v>
      </c>
      <c r="E1126" s="129" t="s">
        <v>4500</v>
      </c>
      <c r="F1126" s="129" t="s">
        <v>4501</v>
      </c>
      <c r="G1126" s="131" t="s">
        <v>168</v>
      </c>
      <c r="H1126" s="129" t="s">
        <v>14465</v>
      </c>
      <c r="I1126" s="129" t="s">
        <v>4821</v>
      </c>
      <c r="J1126" s="129" t="s">
        <v>5056</v>
      </c>
      <c r="K1126" s="129" t="s">
        <v>5220</v>
      </c>
      <c r="L1126" s="131" t="str">
        <f t="shared" si="51"/>
        <v>山本　崇人 (2)</v>
      </c>
      <c r="M1126" s="131" t="str">
        <f t="shared" si="52"/>
        <v>01</v>
      </c>
      <c r="N1126" s="131" t="str">
        <f t="shared" si="53"/>
        <v>Takato YAMAMOTO (01)</v>
      </c>
      <c r="O1126" s="217" t="s">
        <v>7978</v>
      </c>
      <c r="Y1126" s="130"/>
      <c r="Z1126" s="130"/>
      <c r="AA1126" s="130"/>
      <c r="AB1126" s="130"/>
      <c r="AC1126" s="142"/>
      <c r="AD1126" s="130"/>
      <c r="AE1126" s="130"/>
      <c r="AF1126" s="130"/>
      <c r="AG1126" s="130"/>
      <c r="AH1126" s="130"/>
      <c r="AI1126" s="130"/>
      <c r="AJ1126" s="130"/>
      <c r="AK1126" s="130"/>
      <c r="AL1126" s="130"/>
      <c r="AM1126" s="130"/>
      <c r="AN1126" s="130"/>
      <c r="AO1126" s="130"/>
      <c r="AP1126" s="130"/>
      <c r="AQ1126" s="130"/>
      <c r="AR1126" s="130"/>
      <c r="AS1126" s="130"/>
      <c r="AT1126" s="130"/>
      <c r="AU1126" s="130"/>
      <c r="AV1126" s="130"/>
      <c r="AW1126" s="130"/>
      <c r="AX1126" s="130"/>
      <c r="AY1126" s="130"/>
    </row>
    <row r="1127" spans="1:51" x14ac:dyDescent="0.15">
      <c r="A1127" s="131">
        <v>1163</v>
      </c>
      <c r="B1127" s="129" t="s">
        <v>5239</v>
      </c>
      <c r="C1127" s="129" t="s">
        <v>1055</v>
      </c>
      <c r="D1127" s="129" t="s">
        <v>9781</v>
      </c>
      <c r="E1127" s="129" t="s">
        <v>764</v>
      </c>
      <c r="F1127" s="129" t="s">
        <v>765</v>
      </c>
      <c r="G1127" s="131" t="s">
        <v>185</v>
      </c>
      <c r="H1127" s="129" t="s">
        <v>11319</v>
      </c>
      <c r="I1127" s="129" t="s">
        <v>11773</v>
      </c>
      <c r="J1127" s="129" t="s">
        <v>12473</v>
      </c>
      <c r="K1127" s="129" t="s">
        <v>5220</v>
      </c>
      <c r="L1127" s="131" t="str">
        <f t="shared" si="51"/>
        <v>伏本　カーディン (M2)</v>
      </c>
      <c r="M1127" s="131" t="str">
        <f t="shared" si="52"/>
        <v>96</v>
      </c>
      <c r="N1127" s="131" t="str">
        <f t="shared" si="53"/>
        <v>Cardin FUSHIMOTO (96)</v>
      </c>
      <c r="O1127" s="217" t="s">
        <v>7979</v>
      </c>
      <c r="Y1127" s="130"/>
      <c r="Z1127" s="130"/>
      <c r="AA1127" s="130"/>
      <c r="AB1127" s="130"/>
      <c r="AC1127" s="142"/>
      <c r="AD1127" s="130"/>
      <c r="AE1127" s="130"/>
      <c r="AF1127" s="130"/>
      <c r="AG1127" s="130"/>
      <c r="AH1127" s="130"/>
      <c r="AI1127" s="130"/>
      <c r="AJ1127" s="130"/>
      <c r="AK1127" s="130"/>
      <c r="AL1127" s="130"/>
      <c r="AM1127" s="130"/>
      <c r="AN1127" s="130"/>
      <c r="AO1127" s="130"/>
      <c r="AP1127" s="130"/>
      <c r="AQ1127" s="130"/>
      <c r="AR1127" s="130"/>
      <c r="AS1127" s="130"/>
      <c r="AT1127" s="130"/>
      <c r="AU1127" s="130"/>
      <c r="AV1127" s="130"/>
      <c r="AW1127" s="130"/>
      <c r="AX1127" s="130"/>
      <c r="AY1127" s="130"/>
    </row>
    <row r="1128" spans="1:51" x14ac:dyDescent="0.15">
      <c r="A1128" s="131">
        <v>1164</v>
      </c>
      <c r="B1128" s="129" t="s">
        <v>5239</v>
      </c>
      <c r="C1128" s="129" t="s">
        <v>1055</v>
      </c>
      <c r="D1128" s="129" t="s">
        <v>9782</v>
      </c>
      <c r="E1128" s="129" t="s">
        <v>763</v>
      </c>
      <c r="F1128" s="129" t="s">
        <v>510</v>
      </c>
      <c r="G1128" s="131" t="s">
        <v>185</v>
      </c>
      <c r="H1128" s="129" t="s">
        <v>11319</v>
      </c>
      <c r="I1128" s="129" t="s">
        <v>11774</v>
      </c>
      <c r="J1128" s="129" t="s">
        <v>5032</v>
      </c>
      <c r="K1128" s="129" t="s">
        <v>5220</v>
      </c>
      <c r="L1128" s="131" t="str">
        <f t="shared" si="51"/>
        <v>矢守　志穏 (M2)</v>
      </c>
      <c r="M1128" s="131" t="str">
        <f t="shared" si="52"/>
        <v>96</v>
      </c>
      <c r="N1128" s="131" t="str">
        <f t="shared" si="53"/>
        <v>Shion YAMORI (96)</v>
      </c>
      <c r="O1128" s="217" t="s">
        <v>7980</v>
      </c>
      <c r="Y1128" s="130"/>
      <c r="Z1128" s="130"/>
      <c r="AA1128" s="130"/>
      <c r="AB1128" s="130"/>
      <c r="AC1128" s="142"/>
      <c r="AD1128" s="130"/>
      <c r="AE1128" s="130"/>
      <c r="AF1128" s="130"/>
      <c r="AG1128" s="130"/>
      <c r="AH1128" s="130"/>
      <c r="AI1128" s="130"/>
      <c r="AJ1128" s="130"/>
      <c r="AK1128" s="130"/>
      <c r="AL1128" s="130"/>
      <c r="AM1128" s="130"/>
      <c r="AN1128" s="130"/>
      <c r="AO1128" s="130"/>
      <c r="AP1128" s="130"/>
      <c r="AQ1128" s="130"/>
      <c r="AR1128" s="130"/>
      <c r="AS1128" s="130"/>
      <c r="AT1128" s="130"/>
      <c r="AU1128" s="130"/>
      <c r="AV1128" s="130"/>
      <c r="AW1128" s="130"/>
      <c r="AX1128" s="130"/>
      <c r="AY1128" s="130"/>
    </row>
    <row r="1129" spans="1:51" x14ac:dyDescent="0.15">
      <c r="A1129" s="131">
        <v>1165</v>
      </c>
      <c r="B1129" s="129" t="s">
        <v>5239</v>
      </c>
      <c r="C1129" s="129" t="s">
        <v>1055</v>
      </c>
      <c r="D1129" s="129" t="s">
        <v>955</v>
      </c>
      <c r="E1129" s="129" t="s">
        <v>956</v>
      </c>
      <c r="F1129" s="129" t="s">
        <v>867</v>
      </c>
      <c r="G1129" s="131" t="s">
        <v>176</v>
      </c>
      <c r="H1129" s="129" t="s">
        <v>11319</v>
      </c>
      <c r="I1129" s="129" t="s">
        <v>11620</v>
      </c>
      <c r="J1129" s="129" t="s">
        <v>5085</v>
      </c>
      <c r="K1129" s="129" t="s">
        <v>5220</v>
      </c>
      <c r="L1129" s="131" t="str">
        <f t="shared" si="51"/>
        <v>中喜多　孝平 (M1)</v>
      </c>
      <c r="M1129" s="131" t="str">
        <f t="shared" si="52"/>
        <v>98</v>
      </c>
      <c r="N1129" s="131" t="str">
        <f t="shared" si="53"/>
        <v>Kohei NAKAKITA (98)</v>
      </c>
      <c r="O1129" s="217" t="s">
        <v>7981</v>
      </c>
      <c r="Y1129" s="130"/>
      <c r="Z1129" s="130"/>
      <c r="AA1129" s="130"/>
      <c r="AB1129" s="130"/>
      <c r="AC1129" s="142"/>
      <c r="AD1129" s="130"/>
      <c r="AE1129" s="130"/>
      <c r="AF1129" s="130"/>
      <c r="AG1129" s="130"/>
      <c r="AH1129" s="130"/>
      <c r="AI1129" s="130"/>
      <c r="AJ1129" s="130"/>
      <c r="AK1129" s="130"/>
      <c r="AL1129" s="130"/>
      <c r="AM1129" s="130"/>
      <c r="AN1129" s="130"/>
      <c r="AO1129" s="130"/>
      <c r="AP1129" s="130"/>
      <c r="AQ1129" s="130"/>
      <c r="AR1129" s="130"/>
      <c r="AS1129" s="130"/>
      <c r="AT1129" s="130"/>
      <c r="AU1129" s="130"/>
      <c r="AV1129" s="130"/>
      <c r="AW1129" s="130"/>
      <c r="AX1129" s="130"/>
      <c r="AY1129" s="130"/>
    </row>
    <row r="1130" spans="1:51" x14ac:dyDescent="0.15">
      <c r="A1130" s="131">
        <v>1166</v>
      </c>
      <c r="B1130" s="129" t="s">
        <v>5239</v>
      </c>
      <c r="C1130" s="129" t="s">
        <v>1055</v>
      </c>
      <c r="D1130" s="129" t="s">
        <v>871</v>
      </c>
      <c r="E1130" s="129" t="s">
        <v>872</v>
      </c>
      <c r="F1130" s="129" t="s">
        <v>609</v>
      </c>
      <c r="G1130" s="131" t="s">
        <v>176</v>
      </c>
      <c r="H1130" s="129" t="s">
        <v>11319</v>
      </c>
      <c r="I1130" s="129" t="s">
        <v>11775</v>
      </c>
      <c r="J1130" s="129" t="s">
        <v>12276</v>
      </c>
      <c r="K1130" s="129" t="s">
        <v>5220</v>
      </c>
      <c r="L1130" s="131" t="str">
        <f t="shared" si="51"/>
        <v>廣嶋　伸哉 (M1)</v>
      </c>
      <c r="M1130" s="131" t="str">
        <f t="shared" si="52"/>
        <v>98</v>
      </c>
      <c r="N1130" s="131" t="str">
        <f t="shared" si="53"/>
        <v>Shinya HIROSHIMA (98)</v>
      </c>
      <c r="O1130" s="217" t="s">
        <v>7982</v>
      </c>
      <c r="Y1130" s="130"/>
      <c r="Z1130" s="130"/>
      <c r="AA1130" s="130"/>
      <c r="AB1130" s="130"/>
      <c r="AC1130" s="142"/>
      <c r="AD1130" s="130"/>
      <c r="AE1130" s="130"/>
      <c r="AF1130" s="130"/>
      <c r="AG1130" s="130"/>
      <c r="AH1130" s="130"/>
      <c r="AI1130" s="130"/>
      <c r="AJ1130" s="130"/>
      <c r="AK1130" s="130"/>
      <c r="AL1130" s="130"/>
      <c r="AM1130" s="130"/>
      <c r="AN1130" s="130"/>
      <c r="AO1130" s="130"/>
      <c r="AP1130" s="130"/>
      <c r="AQ1130" s="130"/>
      <c r="AR1130" s="130"/>
      <c r="AS1130" s="130"/>
      <c r="AT1130" s="130"/>
      <c r="AU1130" s="130"/>
      <c r="AV1130" s="130"/>
      <c r="AW1130" s="130"/>
      <c r="AX1130" s="130"/>
      <c r="AY1130" s="130"/>
    </row>
    <row r="1131" spans="1:51" x14ac:dyDescent="0.15">
      <c r="A1131" s="131">
        <v>1167</v>
      </c>
      <c r="B1131" s="129" t="s">
        <v>5239</v>
      </c>
      <c r="C1131" s="129" t="s">
        <v>1055</v>
      </c>
      <c r="D1131" s="129" t="s">
        <v>3201</v>
      </c>
      <c r="E1131" s="129" t="s">
        <v>3202</v>
      </c>
      <c r="F1131" s="129" t="s">
        <v>710</v>
      </c>
      <c r="G1131" s="131" t="s">
        <v>176</v>
      </c>
      <c r="H1131" s="129" t="s">
        <v>11319</v>
      </c>
      <c r="I1131" s="129" t="s">
        <v>5122</v>
      </c>
      <c r="J1131" s="129" t="s">
        <v>12474</v>
      </c>
      <c r="K1131" s="129" t="s">
        <v>5220</v>
      </c>
      <c r="L1131" s="131" t="str">
        <f t="shared" si="51"/>
        <v>三浦　啓義 (M1)</v>
      </c>
      <c r="M1131" s="131" t="str">
        <f t="shared" si="52"/>
        <v>97</v>
      </c>
      <c r="N1131" s="131" t="str">
        <f t="shared" si="53"/>
        <v>Akiyoshi MIURA (97)</v>
      </c>
      <c r="O1131" s="217" t="s">
        <v>7983</v>
      </c>
      <c r="Y1131" s="130"/>
      <c r="Z1131" s="130"/>
      <c r="AA1131" s="130"/>
      <c r="AB1131" s="130"/>
      <c r="AC1131" s="142"/>
      <c r="AD1131" s="130"/>
      <c r="AE1131" s="130"/>
      <c r="AF1131" s="130"/>
      <c r="AG1131" s="130"/>
      <c r="AH1131" s="130"/>
      <c r="AI1131" s="130"/>
      <c r="AJ1131" s="130"/>
      <c r="AK1131" s="130"/>
      <c r="AL1131" s="130"/>
      <c r="AM1131" s="130"/>
      <c r="AN1131" s="130"/>
      <c r="AO1131" s="130"/>
      <c r="AP1131" s="130"/>
      <c r="AQ1131" s="130"/>
      <c r="AR1131" s="130"/>
      <c r="AS1131" s="130"/>
      <c r="AT1131" s="130"/>
      <c r="AU1131" s="130"/>
      <c r="AV1131" s="130"/>
      <c r="AW1131" s="130"/>
      <c r="AX1131" s="130"/>
      <c r="AY1131" s="130"/>
    </row>
    <row r="1132" spans="1:51" x14ac:dyDescent="0.15">
      <c r="A1132" s="131">
        <v>1168</v>
      </c>
      <c r="B1132" s="129" t="s">
        <v>5239</v>
      </c>
      <c r="C1132" s="129" t="s">
        <v>1055</v>
      </c>
      <c r="D1132" s="129" t="s">
        <v>957</v>
      </c>
      <c r="E1132" s="129" t="s">
        <v>958</v>
      </c>
      <c r="F1132" s="129" t="s">
        <v>801</v>
      </c>
      <c r="G1132" s="131" t="s">
        <v>176</v>
      </c>
      <c r="H1132" s="129" t="s">
        <v>11319</v>
      </c>
      <c r="I1132" s="129" t="s">
        <v>11776</v>
      </c>
      <c r="J1132" s="129" t="s">
        <v>9245</v>
      </c>
      <c r="K1132" s="129" t="s">
        <v>5220</v>
      </c>
      <c r="L1132" s="131" t="str">
        <f t="shared" si="51"/>
        <v>山名　貴大 (M1)</v>
      </c>
      <c r="M1132" s="131" t="str">
        <f t="shared" si="52"/>
        <v>98</v>
      </c>
      <c r="N1132" s="131" t="str">
        <f t="shared" si="53"/>
        <v>Takahiro YAMANA (98)</v>
      </c>
      <c r="O1132" s="217" t="s">
        <v>7984</v>
      </c>
      <c r="Y1132" s="130"/>
      <c r="Z1132" s="130"/>
      <c r="AA1132" s="130"/>
      <c r="AB1132" s="130"/>
      <c r="AC1132" s="142"/>
      <c r="AD1132" s="130"/>
      <c r="AE1132" s="130"/>
      <c r="AF1132" s="130"/>
      <c r="AG1132" s="130"/>
      <c r="AH1132" s="130"/>
      <c r="AI1132" s="130"/>
      <c r="AJ1132" s="130"/>
      <c r="AK1132" s="130"/>
      <c r="AL1132" s="130"/>
      <c r="AM1132" s="130"/>
      <c r="AN1132" s="130"/>
      <c r="AO1132" s="130"/>
      <c r="AP1132" s="130"/>
      <c r="AQ1132" s="130"/>
      <c r="AR1132" s="130"/>
      <c r="AS1132" s="130"/>
      <c r="AT1132" s="130"/>
      <c r="AU1132" s="130"/>
      <c r="AV1132" s="130"/>
      <c r="AW1132" s="130"/>
      <c r="AX1132" s="130"/>
      <c r="AY1132" s="130"/>
    </row>
    <row r="1133" spans="1:51" x14ac:dyDescent="0.15">
      <c r="A1133" s="131">
        <v>1169</v>
      </c>
      <c r="B1133" s="129" t="s">
        <v>5239</v>
      </c>
      <c r="C1133" s="129" t="s">
        <v>1055</v>
      </c>
      <c r="D1133" s="129" t="s">
        <v>3203</v>
      </c>
      <c r="E1133" s="129" t="s">
        <v>3204</v>
      </c>
      <c r="F1133" s="129" t="s">
        <v>2879</v>
      </c>
      <c r="G1133" s="131" t="s">
        <v>146</v>
      </c>
      <c r="H1133" s="129" t="s">
        <v>11319</v>
      </c>
      <c r="I1133" s="129" t="s">
        <v>11777</v>
      </c>
      <c r="J1133" s="129" t="s">
        <v>12475</v>
      </c>
      <c r="K1133" s="129" t="s">
        <v>5220</v>
      </c>
      <c r="L1133" s="131" t="str">
        <f t="shared" si="51"/>
        <v>稲葉　丈人 (4)</v>
      </c>
      <c r="M1133" s="131" t="str">
        <f t="shared" si="52"/>
        <v>99</v>
      </c>
      <c r="N1133" s="131" t="str">
        <f t="shared" si="53"/>
        <v>Taketo INABA (99)</v>
      </c>
      <c r="O1133" s="217" t="s">
        <v>7985</v>
      </c>
      <c r="Y1133" s="130"/>
      <c r="Z1133" s="130"/>
      <c r="AA1133" s="130"/>
      <c r="AB1133" s="130"/>
      <c r="AC1133" s="142"/>
      <c r="AD1133" s="130"/>
      <c r="AE1133" s="130"/>
      <c r="AF1133" s="130"/>
      <c r="AG1133" s="130"/>
      <c r="AH1133" s="130"/>
      <c r="AI1133" s="130"/>
      <c r="AJ1133" s="130"/>
      <c r="AK1133" s="130"/>
      <c r="AL1133" s="130"/>
      <c r="AM1133" s="130"/>
      <c r="AN1133" s="130"/>
      <c r="AO1133" s="130"/>
      <c r="AP1133" s="130"/>
      <c r="AQ1133" s="130"/>
      <c r="AR1133" s="130"/>
      <c r="AS1133" s="130"/>
      <c r="AT1133" s="130"/>
      <c r="AU1133" s="130"/>
      <c r="AV1133" s="130"/>
      <c r="AW1133" s="130"/>
      <c r="AX1133" s="130"/>
      <c r="AY1133" s="130"/>
    </row>
    <row r="1134" spans="1:51" x14ac:dyDescent="0.15">
      <c r="A1134" s="131">
        <v>1170</v>
      </c>
      <c r="B1134" s="129" t="s">
        <v>5239</v>
      </c>
      <c r="C1134" s="129" t="s">
        <v>1055</v>
      </c>
      <c r="D1134" s="129" t="s">
        <v>3205</v>
      </c>
      <c r="E1134" s="129" t="s">
        <v>3206</v>
      </c>
      <c r="F1134" s="129" t="s">
        <v>3207</v>
      </c>
      <c r="G1134" s="131" t="s">
        <v>146</v>
      </c>
      <c r="H1134" s="129" t="s">
        <v>11319</v>
      </c>
      <c r="I1134" s="129" t="s">
        <v>11778</v>
      </c>
      <c r="J1134" s="129" t="s">
        <v>4814</v>
      </c>
      <c r="K1134" s="129" t="s">
        <v>5220</v>
      </c>
      <c r="L1134" s="131" t="str">
        <f t="shared" si="51"/>
        <v>奥井　優介 (4)</v>
      </c>
      <c r="M1134" s="131" t="str">
        <f t="shared" si="52"/>
        <v>99</v>
      </c>
      <c r="N1134" s="131" t="str">
        <f t="shared" si="53"/>
        <v>Yusuke OKUI (99)</v>
      </c>
      <c r="O1134" s="217" t="s">
        <v>7986</v>
      </c>
      <c r="Y1134" s="130"/>
      <c r="Z1134" s="130"/>
      <c r="AA1134" s="130"/>
      <c r="AB1134" s="130"/>
      <c r="AC1134" s="142"/>
      <c r="AD1134" s="130"/>
      <c r="AE1134" s="130"/>
      <c r="AF1134" s="130"/>
      <c r="AG1134" s="130"/>
      <c r="AH1134" s="130"/>
      <c r="AI1134" s="130"/>
      <c r="AJ1134" s="130"/>
      <c r="AK1134" s="130"/>
      <c r="AL1134" s="130"/>
      <c r="AM1134" s="130"/>
      <c r="AN1134" s="130"/>
      <c r="AO1134" s="130"/>
      <c r="AP1134" s="130"/>
      <c r="AQ1134" s="130"/>
      <c r="AR1134" s="130"/>
      <c r="AS1134" s="130"/>
      <c r="AT1134" s="130"/>
      <c r="AU1134" s="130"/>
      <c r="AV1134" s="130"/>
      <c r="AW1134" s="130"/>
      <c r="AX1134" s="130"/>
      <c r="AY1134" s="130"/>
    </row>
    <row r="1135" spans="1:51" x14ac:dyDescent="0.15">
      <c r="A1135" s="131">
        <v>1171</v>
      </c>
      <c r="B1135" s="129" t="s">
        <v>5239</v>
      </c>
      <c r="C1135" s="129" t="s">
        <v>1055</v>
      </c>
      <c r="D1135" s="129" t="s">
        <v>3208</v>
      </c>
      <c r="E1135" s="129" t="s">
        <v>3209</v>
      </c>
      <c r="F1135" s="129" t="s">
        <v>2109</v>
      </c>
      <c r="G1135" s="131" t="s">
        <v>146</v>
      </c>
      <c r="H1135" s="129" t="s">
        <v>11319</v>
      </c>
      <c r="I1135" s="129" t="s">
        <v>11779</v>
      </c>
      <c r="J1135" s="129" t="s">
        <v>12310</v>
      </c>
      <c r="K1135" s="129" t="s">
        <v>5220</v>
      </c>
      <c r="L1135" s="131" t="str">
        <f t="shared" si="51"/>
        <v>小田原　陣 (4)</v>
      </c>
      <c r="M1135" s="131" t="str">
        <f t="shared" si="52"/>
        <v>99</v>
      </c>
      <c r="N1135" s="131" t="str">
        <f t="shared" si="53"/>
        <v>Jin ODAHARA (99)</v>
      </c>
      <c r="O1135" s="217" t="s">
        <v>7987</v>
      </c>
      <c r="Y1135" s="130"/>
      <c r="Z1135" s="130"/>
      <c r="AA1135" s="130"/>
      <c r="AB1135" s="130"/>
      <c r="AC1135" s="142"/>
      <c r="AD1135" s="130"/>
      <c r="AE1135" s="130"/>
      <c r="AF1135" s="130"/>
      <c r="AG1135" s="130"/>
      <c r="AH1135" s="130"/>
      <c r="AI1135" s="130"/>
      <c r="AJ1135" s="130"/>
      <c r="AK1135" s="130"/>
      <c r="AL1135" s="130"/>
      <c r="AM1135" s="130"/>
      <c r="AN1135" s="130"/>
      <c r="AO1135" s="130"/>
      <c r="AP1135" s="130"/>
      <c r="AQ1135" s="130"/>
      <c r="AR1135" s="130"/>
      <c r="AS1135" s="130"/>
      <c r="AT1135" s="130"/>
      <c r="AU1135" s="130"/>
      <c r="AV1135" s="130"/>
      <c r="AW1135" s="130"/>
      <c r="AX1135" s="130"/>
      <c r="AY1135" s="130"/>
    </row>
    <row r="1136" spans="1:51" x14ac:dyDescent="0.15">
      <c r="A1136" s="131">
        <v>1172</v>
      </c>
      <c r="B1136" s="129" t="s">
        <v>5239</v>
      </c>
      <c r="C1136" s="129" t="s">
        <v>1055</v>
      </c>
      <c r="D1136" s="129" t="s">
        <v>3210</v>
      </c>
      <c r="E1136" s="129" t="s">
        <v>3211</v>
      </c>
      <c r="F1136" s="129" t="s">
        <v>2467</v>
      </c>
      <c r="G1136" s="131" t="s">
        <v>146</v>
      </c>
      <c r="H1136" s="129" t="s">
        <v>11319</v>
      </c>
      <c r="I1136" s="129" t="s">
        <v>11780</v>
      </c>
      <c r="J1136" s="129" t="s">
        <v>4946</v>
      </c>
      <c r="K1136" s="129" t="s">
        <v>5220</v>
      </c>
      <c r="L1136" s="131" t="str">
        <f t="shared" si="51"/>
        <v>角本　拓也 (4)</v>
      </c>
      <c r="M1136" s="131" t="str">
        <f t="shared" si="52"/>
        <v>99</v>
      </c>
      <c r="N1136" s="131" t="str">
        <f t="shared" si="53"/>
        <v>Takuya KAKUMOTO (99)</v>
      </c>
      <c r="O1136" s="217" t="s">
        <v>7988</v>
      </c>
      <c r="Y1136" s="130"/>
      <c r="Z1136" s="130"/>
      <c r="AA1136" s="130"/>
      <c r="AB1136" s="130"/>
      <c r="AC1136" s="142"/>
      <c r="AD1136" s="130"/>
      <c r="AE1136" s="130"/>
      <c r="AF1136" s="130"/>
      <c r="AG1136" s="130"/>
      <c r="AH1136" s="130"/>
      <c r="AI1136" s="130"/>
      <c r="AJ1136" s="130"/>
      <c r="AK1136" s="130"/>
      <c r="AL1136" s="130"/>
      <c r="AM1136" s="130"/>
      <c r="AN1136" s="130"/>
      <c r="AO1136" s="130"/>
      <c r="AP1136" s="130"/>
      <c r="AQ1136" s="130"/>
      <c r="AR1136" s="130"/>
      <c r="AS1136" s="130"/>
      <c r="AT1136" s="130"/>
      <c r="AU1136" s="130"/>
      <c r="AV1136" s="130"/>
      <c r="AW1136" s="130"/>
      <c r="AX1136" s="130"/>
      <c r="AY1136" s="130"/>
    </row>
    <row r="1137" spans="1:51" x14ac:dyDescent="0.15">
      <c r="A1137" s="131">
        <v>1173</v>
      </c>
      <c r="B1137" s="129" t="s">
        <v>5239</v>
      </c>
      <c r="C1137" s="129" t="s">
        <v>1055</v>
      </c>
      <c r="D1137" s="129" t="s">
        <v>3212</v>
      </c>
      <c r="E1137" s="129" t="s">
        <v>3213</v>
      </c>
      <c r="F1137" s="129" t="s">
        <v>1793</v>
      </c>
      <c r="G1137" s="131" t="s">
        <v>146</v>
      </c>
      <c r="H1137" s="129" t="s">
        <v>11319</v>
      </c>
      <c r="I1137" s="129" t="s">
        <v>11781</v>
      </c>
      <c r="J1137" s="129" t="s">
        <v>4918</v>
      </c>
      <c r="K1137" s="129" t="s">
        <v>5220</v>
      </c>
      <c r="L1137" s="131" t="str">
        <f t="shared" si="51"/>
        <v>小坂　皓大 (4)</v>
      </c>
      <c r="M1137" s="131" t="str">
        <f t="shared" si="52"/>
        <v>99</v>
      </c>
      <c r="N1137" s="131" t="str">
        <f t="shared" si="53"/>
        <v>Kota KOSAKA (99)</v>
      </c>
      <c r="O1137" s="217" t="s">
        <v>7989</v>
      </c>
      <c r="Y1137" s="130"/>
      <c r="Z1137" s="130"/>
      <c r="AA1137" s="130"/>
      <c r="AB1137" s="130"/>
      <c r="AC1137" s="142"/>
      <c r="AD1137" s="130"/>
      <c r="AE1137" s="130"/>
      <c r="AF1137" s="130"/>
      <c r="AG1137" s="130"/>
      <c r="AH1137" s="130"/>
      <c r="AI1137" s="130"/>
      <c r="AJ1137" s="130"/>
      <c r="AK1137" s="130"/>
      <c r="AL1137" s="130"/>
      <c r="AM1137" s="130"/>
      <c r="AN1137" s="130"/>
      <c r="AO1137" s="130"/>
      <c r="AP1137" s="130"/>
      <c r="AQ1137" s="130"/>
      <c r="AR1137" s="130"/>
      <c r="AS1137" s="130"/>
      <c r="AT1137" s="130"/>
      <c r="AU1137" s="130"/>
      <c r="AV1137" s="130"/>
      <c r="AW1137" s="130"/>
      <c r="AX1137" s="130"/>
      <c r="AY1137" s="130"/>
    </row>
    <row r="1138" spans="1:51" x14ac:dyDescent="0.15">
      <c r="A1138" s="131">
        <v>1174</v>
      </c>
      <c r="B1138" s="129" t="s">
        <v>5239</v>
      </c>
      <c r="C1138" s="129" t="s">
        <v>1055</v>
      </c>
      <c r="D1138" s="129" t="s">
        <v>3214</v>
      </c>
      <c r="E1138" s="129" t="s">
        <v>3215</v>
      </c>
      <c r="F1138" s="129" t="s">
        <v>2659</v>
      </c>
      <c r="G1138" s="131" t="s">
        <v>146</v>
      </c>
      <c r="H1138" s="129" t="s">
        <v>11319</v>
      </c>
      <c r="I1138" s="129" t="s">
        <v>5109</v>
      </c>
      <c r="J1138" s="129" t="s">
        <v>4829</v>
      </c>
      <c r="K1138" s="129" t="s">
        <v>5220</v>
      </c>
      <c r="L1138" s="131" t="str">
        <f t="shared" si="51"/>
        <v>後藤　啓太 (4)</v>
      </c>
      <c r="M1138" s="131" t="str">
        <f t="shared" si="52"/>
        <v>99</v>
      </c>
      <c r="N1138" s="131" t="str">
        <f t="shared" si="53"/>
        <v>Keita GOTO (99)</v>
      </c>
      <c r="O1138" s="217" t="s">
        <v>7990</v>
      </c>
      <c r="Y1138" s="130"/>
      <c r="Z1138" s="130"/>
      <c r="AA1138" s="130"/>
      <c r="AB1138" s="130"/>
      <c r="AC1138" s="142"/>
      <c r="AD1138" s="130"/>
      <c r="AE1138" s="130"/>
      <c r="AF1138" s="130"/>
      <c r="AG1138" s="130"/>
      <c r="AH1138" s="130"/>
      <c r="AI1138" s="130"/>
      <c r="AJ1138" s="130"/>
      <c r="AK1138" s="130"/>
      <c r="AL1138" s="130"/>
      <c r="AM1138" s="130"/>
      <c r="AN1138" s="130"/>
      <c r="AO1138" s="130"/>
      <c r="AP1138" s="130"/>
      <c r="AQ1138" s="130"/>
      <c r="AR1138" s="130"/>
      <c r="AS1138" s="130"/>
      <c r="AT1138" s="130"/>
      <c r="AU1138" s="130"/>
      <c r="AV1138" s="130"/>
      <c r="AW1138" s="130"/>
      <c r="AX1138" s="130"/>
      <c r="AY1138" s="130"/>
    </row>
    <row r="1139" spans="1:51" x14ac:dyDescent="0.15">
      <c r="A1139" s="131">
        <v>1175</v>
      </c>
      <c r="B1139" s="129" t="s">
        <v>5239</v>
      </c>
      <c r="C1139" s="129" t="s">
        <v>1055</v>
      </c>
      <c r="D1139" s="129" t="s">
        <v>3216</v>
      </c>
      <c r="E1139" s="129" t="s">
        <v>3217</v>
      </c>
      <c r="F1139" s="129" t="s">
        <v>1117</v>
      </c>
      <c r="G1139" s="131" t="s">
        <v>146</v>
      </c>
      <c r="H1139" s="129" t="s">
        <v>14454</v>
      </c>
      <c r="I1139" s="129" t="s">
        <v>4803</v>
      </c>
      <c r="J1139" s="129" t="s">
        <v>4885</v>
      </c>
      <c r="K1139" s="129" t="s">
        <v>5220</v>
      </c>
      <c r="L1139" s="131" t="str">
        <f t="shared" si="51"/>
        <v>小松　優真 (4)</v>
      </c>
      <c r="M1139" s="131" t="str">
        <f t="shared" si="52"/>
        <v>99</v>
      </c>
      <c r="N1139" s="131" t="str">
        <f t="shared" si="53"/>
        <v>Yuma KOMATSU (99)</v>
      </c>
      <c r="O1139" s="217" t="s">
        <v>7991</v>
      </c>
      <c r="Y1139" s="130"/>
      <c r="Z1139" s="130"/>
      <c r="AA1139" s="130"/>
      <c r="AB1139" s="130"/>
      <c r="AC1139" s="142"/>
      <c r="AD1139" s="130"/>
      <c r="AE1139" s="130"/>
      <c r="AF1139" s="130"/>
      <c r="AG1139" s="130"/>
      <c r="AH1139" s="130"/>
      <c r="AI1139" s="130"/>
      <c r="AJ1139" s="130"/>
      <c r="AK1139" s="130"/>
      <c r="AL1139" s="130"/>
      <c r="AM1139" s="130"/>
      <c r="AN1139" s="130"/>
      <c r="AO1139" s="130"/>
      <c r="AP1139" s="130"/>
      <c r="AQ1139" s="130"/>
      <c r="AR1139" s="130"/>
      <c r="AS1139" s="130"/>
      <c r="AT1139" s="130"/>
      <c r="AU1139" s="130"/>
      <c r="AV1139" s="130"/>
      <c r="AW1139" s="130"/>
      <c r="AX1139" s="130"/>
      <c r="AY1139" s="130"/>
    </row>
    <row r="1140" spans="1:51" x14ac:dyDescent="0.15">
      <c r="A1140" s="131">
        <v>1176</v>
      </c>
      <c r="B1140" s="129" t="s">
        <v>5239</v>
      </c>
      <c r="C1140" s="129" t="s">
        <v>1055</v>
      </c>
      <c r="D1140" s="129" t="s">
        <v>3218</v>
      </c>
      <c r="E1140" s="129" t="s">
        <v>3219</v>
      </c>
      <c r="F1140" s="129" t="s">
        <v>3220</v>
      </c>
      <c r="G1140" s="131" t="s">
        <v>146</v>
      </c>
      <c r="H1140" s="129" t="s">
        <v>11319</v>
      </c>
      <c r="I1140" s="129" t="s">
        <v>4966</v>
      </c>
      <c r="J1140" s="129" t="s">
        <v>5070</v>
      </c>
      <c r="K1140" s="129" t="s">
        <v>5220</v>
      </c>
      <c r="L1140" s="131" t="str">
        <f t="shared" si="51"/>
        <v>坂口　智樹 (4)</v>
      </c>
      <c r="M1140" s="131" t="str">
        <f t="shared" si="52"/>
        <v>99</v>
      </c>
      <c r="N1140" s="131" t="str">
        <f t="shared" si="53"/>
        <v>Tomoki SAKAGUCHI (99)</v>
      </c>
      <c r="O1140" s="217" t="s">
        <v>7992</v>
      </c>
      <c r="Y1140" s="130"/>
      <c r="Z1140" s="130"/>
      <c r="AA1140" s="130"/>
      <c r="AB1140" s="130"/>
      <c r="AC1140" s="142"/>
      <c r="AD1140" s="130"/>
      <c r="AE1140" s="130"/>
      <c r="AF1140" s="130"/>
      <c r="AG1140" s="130"/>
      <c r="AH1140" s="130"/>
      <c r="AI1140" s="130"/>
      <c r="AJ1140" s="130"/>
      <c r="AK1140" s="130"/>
      <c r="AL1140" s="130"/>
      <c r="AM1140" s="130"/>
      <c r="AN1140" s="130"/>
      <c r="AO1140" s="130"/>
      <c r="AP1140" s="130"/>
      <c r="AQ1140" s="130"/>
      <c r="AR1140" s="130"/>
      <c r="AS1140" s="130"/>
      <c r="AT1140" s="130"/>
      <c r="AU1140" s="130"/>
      <c r="AV1140" s="130"/>
      <c r="AW1140" s="130"/>
      <c r="AX1140" s="130"/>
      <c r="AY1140" s="130"/>
    </row>
    <row r="1141" spans="1:51" x14ac:dyDescent="0.15">
      <c r="A1141" s="131">
        <v>1177</v>
      </c>
      <c r="B1141" s="129" t="s">
        <v>5239</v>
      </c>
      <c r="C1141" s="129" t="s">
        <v>1055</v>
      </c>
      <c r="D1141" s="129" t="s">
        <v>3221</v>
      </c>
      <c r="E1141" s="129" t="s">
        <v>3222</v>
      </c>
      <c r="F1141" s="129" t="s">
        <v>996</v>
      </c>
      <c r="G1141" s="131" t="s">
        <v>146</v>
      </c>
      <c r="H1141" s="129" t="s">
        <v>14465</v>
      </c>
      <c r="I1141" s="129" t="s">
        <v>4939</v>
      </c>
      <c r="J1141" s="129" t="s">
        <v>12476</v>
      </c>
      <c r="K1141" s="129" t="s">
        <v>5220</v>
      </c>
      <c r="L1141" s="131" t="str">
        <f t="shared" si="51"/>
        <v>竹内　元哉 (4)</v>
      </c>
      <c r="M1141" s="131" t="str">
        <f t="shared" si="52"/>
        <v>98</v>
      </c>
      <c r="N1141" s="131" t="str">
        <f t="shared" si="53"/>
        <v>Genya TAKEUCHI (98)</v>
      </c>
      <c r="O1141" s="217" t="s">
        <v>7993</v>
      </c>
      <c r="Y1141" s="130"/>
      <c r="Z1141" s="130"/>
      <c r="AA1141" s="130"/>
      <c r="AB1141" s="130"/>
      <c r="AC1141" s="142"/>
      <c r="AD1141" s="130"/>
      <c r="AE1141" s="130"/>
      <c r="AF1141" s="130"/>
      <c r="AG1141" s="130"/>
      <c r="AH1141" s="130"/>
      <c r="AI1141" s="130"/>
      <c r="AJ1141" s="130"/>
      <c r="AK1141" s="130"/>
      <c r="AL1141" s="130"/>
      <c r="AM1141" s="130"/>
      <c r="AN1141" s="130"/>
      <c r="AO1141" s="130"/>
      <c r="AP1141" s="130"/>
      <c r="AQ1141" s="130"/>
      <c r="AR1141" s="130"/>
      <c r="AS1141" s="130"/>
      <c r="AT1141" s="130"/>
      <c r="AU1141" s="130"/>
      <c r="AV1141" s="130"/>
      <c r="AW1141" s="130"/>
      <c r="AX1141" s="130"/>
      <c r="AY1141" s="130"/>
    </row>
    <row r="1142" spans="1:51" x14ac:dyDescent="0.15">
      <c r="A1142" s="131">
        <v>1178</v>
      </c>
      <c r="B1142" s="129" t="s">
        <v>5239</v>
      </c>
      <c r="C1142" s="129" t="s">
        <v>1055</v>
      </c>
      <c r="D1142" s="129" t="s">
        <v>3223</v>
      </c>
      <c r="E1142" s="129" t="s">
        <v>3224</v>
      </c>
      <c r="F1142" s="129" t="s">
        <v>1702</v>
      </c>
      <c r="G1142" s="131" t="s">
        <v>164</v>
      </c>
      <c r="H1142" s="129" t="s">
        <v>11319</v>
      </c>
      <c r="I1142" s="129" t="s">
        <v>11782</v>
      </c>
      <c r="J1142" s="129" t="s">
        <v>4853</v>
      </c>
      <c r="K1142" s="129" t="s">
        <v>5220</v>
      </c>
      <c r="L1142" s="131" t="str">
        <f t="shared" si="51"/>
        <v>大内　陸 (3)</v>
      </c>
      <c r="M1142" s="131" t="str">
        <f t="shared" si="52"/>
        <v>00</v>
      </c>
      <c r="N1142" s="131" t="str">
        <f t="shared" si="53"/>
        <v>Riku OUCHI (00)</v>
      </c>
      <c r="O1142" s="217" t="s">
        <v>7994</v>
      </c>
      <c r="Y1142" s="130"/>
      <c r="Z1142" s="130"/>
      <c r="AA1142" s="130"/>
      <c r="AB1142" s="130"/>
      <c r="AC1142" s="142"/>
      <c r="AD1142" s="130"/>
      <c r="AE1142" s="130"/>
      <c r="AF1142" s="130"/>
      <c r="AG1142" s="130"/>
      <c r="AH1142" s="130"/>
      <c r="AI1142" s="130"/>
      <c r="AJ1142" s="130"/>
      <c r="AK1142" s="130"/>
      <c r="AL1142" s="130"/>
      <c r="AM1142" s="130"/>
      <c r="AN1142" s="130"/>
      <c r="AO1142" s="130"/>
      <c r="AP1142" s="130"/>
      <c r="AQ1142" s="130"/>
      <c r="AR1142" s="130"/>
      <c r="AS1142" s="130"/>
      <c r="AT1142" s="130"/>
      <c r="AU1142" s="130"/>
      <c r="AV1142" s="130"/>
      <c r="AW1142" s="130"/>
      <c r="AX1142" s="130"/>
      <c r="AY1142" s="130"/>
    </row>
    <row r="1143" spans="1:51" x14ac:dyDescent="0.15">
      <c r="A1143" s="131">
        <v>1179</v>
      </c>
      <c r="B1143" s="129" t="s">
        <v>5239</v>
      </c>
      <c r="C1143" s="129" t="s">
        <v>1055</v>
      </c>
      <c r="D1143" s="129" t="s">
        <v>3225</v>
      </c>
      <c r="E1143" s="129" t="s">
        <v>3226</v>
      </c>
      <c r="F1143" s="129" t="s">
        <v>2776</v>
      </c>
      <c r="G1143" s="131" t="s">
        <v>164</v>
      </c>
      <c r="H1143" s="129" t="s">
        <v>11319</v>
      </c>
      <c r="I1143" s="129" t="s">
        <v>11636</v>
      </c>
      <c r="J1143" s="129" t="s">
        <v>4940</v>
      </c>
      <c r="K1143" s="129" t="s">
        <v>5220</v>
      </c>
      <c r="L1143" s="131" t="str">
        <f t="shared" si="51"/>
        <v>佐野　良典 (3)</v>
      </c>
      <c r="M1143" s="131" t="str">
        <f t="shared" si="52"/>
        <v>99</v>
      </c>
      <c r="N1143" s="131" t="str">
        <f t="shared" si="53"/>
        <v>Ryosuke SANO (99)</v>
      </c>
      <c r="O1143" s="217" t="s">
        <v>7995</v>
      </c>
      <c r="Y1143" s="130"/>
      <c r="Z1143" s="130"/>
      <c r="AA1143" s="130"/>
      <c r="AB1143" s="130"/>
      <c r="AC1143" s="142"/>
      <c r="AD1143" s="130"/>
      <c r="AE1143" s="130"/>
      <c r="AF1143" s="130"/>
      <c r="AG1143" s="130"/>
      <c r="AH1143" s="130"/>
      <c r="AI1143" s="130"/>
      <c r="AJ1143" s="130"/>
      <c r="AK1143" s="130"/>
      <c r="AL1143" s="130"/>
      <c r="AM1143" s="130"/>
      <c r="AN1143" s="130"/>
      <c r="AO1143" s="130"/>
      <c r="AP1143" s="130"/>
      <c r="AQ1143" s="130"/>
      <c r="AR1143" s="130"/>
      <c r="AS1143" s="130"/>
      <c r="AT1143" s="130"/>
      <c r="AU1143" s="130"/>
      <c r="AV1143" s="130"/>
      <c r="AW1143" s="130"/>
      <c r="AX1143" s="130"/>
      <c r="AY1143" s="130"/>
    </row>
    <row r="1144" spans="1:51" x14ac:dyDescent="0.15">
      <c r="A1144" s="131">
        <v>1180</v>
      </c>
      <c r="B1144" s="129" t="s">
        <v>5239</v>
      </c>
      <c r="C1144" s="129" t="s">
        <v>1055</v>
      </c>
      <c r="D1144" s="129" t="s">
        <v>3227</v>
      </c>
      <c r="E1144" s="129" t="s">
        <v>3228</v>
      </c>
      <c r="F1144" s="129" t="s">
        <v>3229</v>
      </c>
      <c r="G1144" s="131" t="s">
        <v>164</v>
      </c>
      <c r="H1144" s="129" t="s">
        <v>11319</v>
      </c>
      <c r="I1144" s="129" t="s">
        <v>11783</v>
      </c>
      <c r="J1144" s="129" t="s">
        <v>9235</v>
      </c>
      <c r="K1144" s="129" t="s">
        <v>5220</v>
      </c>
      <c r="L1144" s="131" t="str">
        <f t="shared" si="51"/>
        <v>細谷　雅貴 (3)</v>
      </c>
      <c r="M1144" s="131" t="str">
        <f t="shared" si="52"/>
        <v>99</v>
      </c>
      <c r="N1144" s="131" t="str">
        <f t="shared" si="53"/>
        <v>Masaki HOSOYA (99)</v>
      </c>
      <c r="O1144" s="217" t="s">
        <v>7996</v>
      </c>
      <c r="Y1144" s="130"/>
      <c r="Z1144" s="130"/>
      <c r="AA1144" s="130"/>
      <c r="AB1144" s="130"/>
      <c r="AC1144" s="142"/>
      <c r="AD1144" s="130"/>
      <c r="AE1144" s="130"/>
      <c r="AF1144" s="130"/>
      <c r="AG1144" s="130"/>
      <c r="AH1144" s="130"/>
      <c r="AI1144" s="130"/>
      <c r="AJ1144" s="130"/>
      <c r="AK1144" s="130"/>
      <c r="AL1144" s="130"/>
      <c r="AM1144" s="130"/>
      <c r="AN1144" s="130"/>
      <c r="AO1144" s="130"/>
      <c r="AP1144" s="130"/>
      <c r="AQ1144" s="130"/>
      <c r="AR1144" s="130"/>
      <c r="AS1144" s="130"/>
      <c r="AT1144" s="130"/>
      <c r="AU1144" s="130"/>
      <c r="AV1144" s="130"/>
      <c r="AW1144" s="130"/>
      <c r="AX1144" s="130"/>
      <c r="AY1144" s="130"/>
    </row>
    <row r="1145" spans="1:51" x14ac:dyDescent="0.15">
      <c r="A1145" s="131">
        <v>1181</v>
      </c>
      <c r="B1145" s="129" t="s">
        <v>5239</v>
      </c>
      <c r="C1145" s="129" t="s">
        <v>1055</v>
      </c>
      <c r="D1145" s="129" t="s">
        <v>4554</v>
      </c>
      <c r="E1145" s="129" t="s">
        <v>4555</v>
      </c>
      <c r="F1145" s="129" t="s">
        <v>4556</v>
      </c>
      <c r="G1145" s="131" t="s">
        <v>168</v>
      </c>
      <c r="H1145" s="129" t="s">
        <v>11319</v>
      </c>
      <c r="I1145" s="129" t="s">
        <v>5082</v>
      </c>
      <c r="J1145" s="129" t="s">
        <v>12434</v>
      </c>
      <c r="K1145" s="129" t="s">
        <v>5220</v>
      </c>
      <c r="L1145" s="131" t="str">
        <f t="shared" si="51"/>
        <v>岡嶌　峻平 (2)</v>
      </c>
      <c r="M1145" s="131" t="str">
        <f t="shared" si="52"/>
        <v>02</v>
      </c>
      <c r="N1145" s="131" t="str">
        <f t="shared" si="53"/>
        <v>Shumpei OKAJIMA (02)</v>
      </c>
      <c r="O1145" s="217" t="s">
        <v>7997</v>
      </c>
      <c r="Y1145" s="130"/>
      <c r="Z1145" s="130"/>
      <c r="AA1145" s="130"/>
      <c r="AB1145" s="130"/>
      <c r="AC1145" s="142"/>
      <c r="AD1145" s="130"/>
      <c r="AE1145" s="130"/>
      <c r="AF1145" s="130"/>
      <c r="AG1145" s="130"/>
      <c r="AH1145" s="130"/>
      <c r="AI1145" s="130"/>
      <c r="AJ1145" s="130"/>
      <c r="AK1145" s="130"/>
      <c r="AL1145" s="130"/>
      <c r="AM1145" s="130"/>
      <c r="AN1145" s="130"/>
      <c r="AO1145" s="130"/>
      <c r="AP1145" s="130"/>
      <c r="AQ1145" s="130"/>
      <c r="AR1145" s="130"/>
      <c r="AS1145" s="130"/>
      <c r="AT1145" s="130"/>
      <c r="AU1145" s="130"/>
      <c r="AV1145" s="130"/>
      <c r="AW1145" s="130"/>
      <c r="AX1145" s="130"/>
      <c r="AY1145" s="130"/>
    </row>
    <row r="1146" spans="1:51" x14ac:dyDescent="0.15">
      <c r="A1146" s="131">
        <v>1182</v>
      </c>
      <c r="B1146" s="129" t="s">
        <v>5239</v>
      </c>
      <c r="C1146" s="129" t="s">
        <v>1055</v>
      </c>
      <c r="D1146" s="129" t="s">
        <v>4557</v>
      </c>
      <c r="E1146" s="129" t="s">
        <v>4558</v>
      </c>
      <c r="F1146" s="129" t="s">
        <v>4559</v>
      </c>
      <c r="G1146" s="131" t="s">
        <v>168</v>
      </c>
      <c r="H1146" s="129" t="s">
        <v>11319</v>
      </c>
      <c r="I1146" s="129" t="s">
        <v>5083</v>
      </c>
      <c r="J1146" s="129" t="s">
        <v>5084</v>
      </c>
      <c r="K1146" s="129" t="s">
        <v>5220</v>
      </c>
      <c r="L1146" s="131" t="str">
        <f t="shared" si="51"/>
        <v>末原　壮馬 (2)</v>
      </c>
      <c r="M1146" s="131" t="str">
        <f t="shared" si="52"/>
        <v>02</v>
      </c>
      <c r="N1146" s="131" t="str">
        <f t="shared" si="53"/>
        <v>Soma SUEHARA (02)</v>
      </c>
      <c r="O1146" s="217" t="s">
        <v>7998</v>
      </c>
      <c r="Y1146" s="130"/>
      <c r="Z1146" s="130"/>
      <c r="AA1146" s="130"/>
      <c r="AB1146" s="130"/>
      <c r="AC1146" s="142"/>
      <c r="AD1146" s="130"/>
      <c r="AE1146" s="130"/>
      <c r="AF1146" s="130"/>
      <c r="AG1146" s="130"/>
      <c r="AH1146" s="130"/>
      <c r="AI1146" s="130"/>
      <c r="AJ1146" s="130"/>
      <c r="AK1146" s="130"/>
      <c r="AL1146" s="130"/>
      <c r="AM1146" s="130"/>
      <c r="AN1146" s="130"/>
      <c r="AO1146" s="130"/>
      <c r="AP1146" s="130"/>
      <c r="AQ1146" s="130"/>
      <c r="AR1146" s="130"/>
      <c r="AS1146" s="130"/>
      <c r="AT1146" s="130"/>
      <c r="AU1146" s="130"/>
      <c r="AV1146" s="130"/>
      <c r="AW1146" s="130"/>
      <c r="AX1146" s="130"/>
      <c r="AY1146" s="130"/>
    </row>
    <row r="1147" spans="1:51" x14ac:dyDescent="0.15">
      <c r="A1147" s="131">
        <v>1183</v>
      </c>
      <c r="B1147" s="129" t="s">
        <v>5239</v>
      </c>
      <c r="C1147" s="129" t="s">
        <v>1055</v>
      </c>
      <c r="D1147" s="129" t="s">
        <v>4560</v>
      </c>
      <c r="E1147" s="129" t="s">
        <v>4561</v>
      </c>
      <c r="F1147" s="129" t="s">
        <v>4303</v>
      </c>
      <c r="G1147" s="131" t="s">
        <v>168</v>
      </c>
      <c r="H1147" s="129" t="s">
        <v>11319</v>
      </c>
      <c r="I1147" s="129" t="s">
        <v>4807</v>
      </c>
      <c r="J1147" s="129" t="s">
        <v>5085</v>
      </c>
      <c r="K1147" s="129" t="s">
        <v>5220</v>
      </c>
      <c r="L1147" s="131" t="str">
        <f t="shared" si="51"/>
        <v>田村　耕平 (2)</v>
      </c>
      <c r="M1147" s="131" t="str">
        <f t="shared" si="52"/>
        <v>02</v>
      </c>
      <c r="N1147" s="131" t="str">
        <f t="shared" si="53"/>
        <v>Kohei TAMURA (02)</v>
      </c>
      <c r="O1147" s="217" t="s">
        <v>7999</v>
      </c>
      <c r="Y1147" s="130"/>
      <c r="Z1147" s="130"/>
      <c r="AA1147" s="130"/>
      <c r="AB1147" s="130"/>
      <c r="AC1147" s="142"/>
      <c r="AD1147" s="130"/>
      <c r="AE1147" s="130"/>
      <c r="AF1147" s="130"/>
      <c r="AG1147" s="130"/>
      <c r="AH1147" s="130"/>
      <c r="AI1147" s="130"/>
      <c r="AJ1147" s="130"/>
      <c r="AK1147" s="130"/>
      <c r="AL1147" s="130"/>
      <c r="AM1147" s="130"/>
      <c r="AN1147" s="130"/>
      <c r="AO1147" s="130"/>
      <c r="AP1147" s="130"/>
      <c r="AQ1147" s="130"/>
      <c r="AR1147" s="130"/>
      <c r="AS1147" s="130"/>
      <c r="AT1147" s="130"/>
      <c r="AU1147" s="130"/>
      <c r="AV1147" s="130"/>
      <c r="AW1147" s="130"/>
      <c r="AX1147" s="130"/>
      <c r="AY1147" s="130"/>
    </row>
    <row r="1148" spans="1:51" x14ac:dyDescent="0.15">
      <c r="A1148" s="131">
        <v>1184</v>
      </c>
      <c r="B1148" s="129" t="s">
        <v>5239</v>
      </c>
      <c r="C1148" s="129" t="s">
        <v>1055</v>
      </c>
      <c r="D1148" s="129" t="s">
        <v>4562</v>
      </c>
      <c r="E1148" s="129" t="s">
        <v>4563</v>
      </c>
      <c r="F1148" s="129" t="s">
        <v>1586</v>
      </c>
      <c r="G1148" s="131" t="s">
        <v>168</v>
      </c>
      <c r="H1148" s="129" t="s">
        <v>11319</v>
      </c>
      <c r="I1148" s="129" t="s">
        <v>4813</v>
      </c>
      <c r="J1148" s="129" t="s">
        <v>5086</v>
      </c>
      <c r="K1148" s="129" t="s">
        <v>5220</v>
      </c>
      <c r="L1148" s="131" t="str">
        <f t="shared" si="51"/>
        <v>廣瀬　雄一 (2)</v>
      </c>
      <c r="M1148" s="131" t="str">
        <f t="shared" si="52"/>
        <v>01</v>
      </c>
      <c r="N1148" s="131" t="str">
        <f t="shared" si="53"/>
        <v>Yuichi HIROSE (01)</v>
      </c>
      <c r="O1148" s="217" t="s">
        <v>8000</v>
      </c>
      <c r="Y1148" s="130"/>
      <c r="Z1148" s="130"/>
      <c r="AA1148" s="130"/>
      <c r="AB1148" s="130"/>
      <c r="AC1148" s="142"/>
      <c r="AD1148" s="130"/>
      <c r="AE1148" s="130"/>
      <c r="AF1148" s="130"/>
      <c r="AG1148" s="130"/>
      <c r="AH1148" s="130"/>
      <c r="AI1148" s="130"/>
      <c r="AJ1148" s="130"/>
      <c r="AK1148" s="130"/>
      <c r="AL1148" s="130"/>
      <c r="AM1148" s="130"/>
      <c r="AN1148" s="130"/>
      <c r="AO1148" s="130"/>
      <c r="AP1148" s="130"/>
      <c r="AQ1148" s="130"/>
      <c r="AR1148" s="130"/>
      <c r="AS1148" s="130"/>
      <c r="AT1148" s="130"/>
      <c r="AU1148" s="130"/>
      <c r="AV1148" s="130"/>
      <c r="AW1148" s="130"/>
      <c r="AX1148" s="130"/>
      <c r="AY1148" s="130"/>
    </row>
    <row r="1149" spans="1:51" x14ac:dyDescent="0.15">
      <c r="A1149" s="131">
        <v>1185</v>
      </c>
      <c r="B1149" s="129" t="s">
        <v>5239</v>
      </c>
      <c r="C1149" s="129" t="s">
        <v>1055</v>
      </c>
      <c r="D1149" s="129" t="s">
        <v>4564</v>
      </c>
      <c r="E1149" s="129" t="s">
        <v>4565</v>
      </c>
      <c r="F1149" s="129" t="s">
        <v>4566</v>
      </c>
      <c r="G1149" s="131" t="s">
        <v>168</v>
      </c>
      <c r="H1149" s="129" t="s">
        <v>11319</v>
      </c>
      <c r="I1149" s="129" t="s">
        <v>5087</v>
      </c>
      <c r="J1149" s="129" t="s">
        <v>5088</v>
      </c>
      <c r="K1149" s="129" t="s">
        <v>5220</v>
      </c>
      <c r="L1149" s="131" t="str">
        <f t="shared" si="51"/>
        <v>山岡　航大 (2)</v>
      </c>
      <c r="M1149" s="131" t="str">
        <f t="shared" si="52"/>
        <v>01</v>
      </c>
      <c r="N1149" s="131" t="str">
        <f t="shared" si="53"/>
        <v>Kodai YAMAOKA (01)</v>
      </c>
      <c r="O1149" s="217" t="s">
        <v>8001</v>
      </c>
      <c r="Y1149" s="130"/>
      <c r="Z1149" s="130"/>
      <c r="AA1149" s="130"/>
      <c r="AB1149" s="130"/>
      <c r="AC1149" s="142"/>
      <c r="AD1149" s="130"/>
      <c r="AE1149" s="130"/>
      <c r="AF1149" s="130"/>
      <c r="AG1149" s="130"/>
      <c r="AH1149" s="130"/>
      <c r="AI1149" s="130"/>
      <c r="AJ1149" s="130"/>
      <c r="AK1149" s="130"/>
      <c r="AL1149" s="130"/>
      <c r="AM1149" s="130"/>
      <c r="AN1149" s="130"/>
      <c r="AO1149" s="130"/>
      <c r="AP1149" s="130"/>
      <c r="AQ1149" s="130"/>
      <c r="AR1149" s="130"/>
      <c r="AS1149" s="130"/>
      <c r="AT1149" s="130"/>
      <c r="AU1149" s="130"/>
      <c r="AV1149" s="130"/>
      <c r="AW1149" s="130"/>
      <c r="AX1149" s="130"/>
      <c r="AY1149" s="130"/>
    </row>
    <row r="1150" spans="1:51" x14ac:dyDescent="0.15">
      <c r="A1150" s="131">
        <v>1186</v>
      </c>
      <c r="B1150" s="129" t="s">
        <v>5239</v>
      </c>
      <c r="C1150" s="129" t="s">
        <v>1055</v>
      </c>
      <c r="D1150" s="129" t="s">
        <v>4567</v>
      </c>
      <c r="E1150" s="129" t="s">
        <v>4568</v>
      </c>
      <c r="F1150" s="129" t="s">
        <v>2103</v>
      </c>
      <c r="G1150" s="131" t="s">
        <v>168</v>
      </c>
      <c r="H1150" s="129" t="s">
        <v>14447</v>
      </c>
      <c r="I1150" s="129" t="s">
        <v>5089</v>
      </c>
      <c r="J1150" s="129" t="s">
        <v>5090</v>
      </c>
      <c r="K1150" s="129" t="s">
        <v>5220</v>
      </c>
      <c r="L1150" s="131" t="str">
        <f t="shared" si="51"/>
        <v>山田　恭佑 (2)</v>
      </c>
      <c r="M1150" s="131" t="str">
        <f t="shared" si="52"/>
        <v>01</v>
      </c>
      <c r="N1150" s="131" t="str">
        <f t="shared" si="53"/>
        <v>Kyosuke YAMADA (01)</v>
      </c>
      <c r="O1150" s="217" t="s">
        <v>8002</v>
      </c>
      <c r="Y1150" s="130"/>
      <c r="Z1150" s="130"/>
      <c r="AA1150" s="130"/>
      <c r="AB1150" s="130"/>
      <c r="AC1150" s="142"/>
      <c r="AD1150" s="130"/>
      <c r="AE1150" s="130"/>
      <c r="AF1150" s="130"/>
      <c r="AG1150" s="130"/>
      <c r="AH1150" s="130"/>
      <c r="AI1150" s="130"/>
      <c r="AJ1150" s="130"/>
      <c r="AK1150" s="130"/>
      <c r="AL1150" s="130"/>
      <c r="AM1150" s="130"/>
      <c r="AN1150" s="130"/>
      <c r="AO1150" s="130"/>
      <c r="AP1150" s="130"/>
      <c r="AQ1150" s="130"/>
      <c r="AR1150" s="130"/>
      <c r="AS1150" s="130"/>
      <c r="AT1150" s="130"/>
      <c r="AU1150" s="130"/>
      <c r="AV1150" s="130"/>
      <c r="AW1150" s="130"/>
      <c r="AX1150" s="130"/>
      <c r="AY1150" s="130"/>
    </row>
    <row r="1151" spans="1:51" x14ac:dyDescent="0.15">
      <c r="A1151" s="131">
        <v>1187</v>
      </c>
      <c r="B1151" s="129" t="s">
        <v>5239</v>
      </c>
      <c r="C1151" s="129" t="s">
        <v>1055</v>
      </c>
      <c r="D1151" s="129" t="s">
        <v>9354</v>
      </c>
      <c r="E1151" s="129" t="s">
        <v>9407</v>
      </c>
      <c r="F1151" s="129" t="s">
        <v>2207</v>
      </c>
      <c r="G1151" s="131" t="s">
        <v>168</v>
      </c>
      <c r="H1151" s="129" t="s">
        <v>11319</v>
      </c>
      <c r="I1151" s="129" t="s">
        <v>9458</v>
      </c>
      <c r="J1151" s="129" t="s">
        <v>4870</v>
      </c>
      <c r="K1151" s="129" t="s">
        <v>5220</v>
      </c>
      <c r="L1151" s="131" t="str">
        <f t="shared" si="51"/>
        <v>植木　雄大 (2)</v>
      </c>
      <c r="M1151" s="131" t="str">
        <f t="shared" si="52"/>
        <v>02</v>
      </c>
      <c r="N1151" s="131" t="str">
        <f t="shared" si="53"/>
        <v>Yudai UEKI (02)</v>
      </c>
      <c r="O1151" s="217" t="s">
        <v>8003</v>
      </c>
      <c r="Y1151" s="130"/>
      <c r="Z1151" s="130"/>
      <c r="AA1151" s="130"/>
      <c r="AB1151" s="130"/>
      <c r="AC1151" s="142"/>
      <c r="AD1151" s="130"/>
      <c r="AE1151" s="130"/>
      <c r="AF1151" s="130"/>
      <c r="AG1151" s="130"/>
      <c r="AH1151" s="130"/>
      <c r="AI1151" s="130"/>
      <c r="AJ1151" s="130"/>
      <c r="AK1151" s="130"/>
      <c r="AL1151" s="130"/>
      <c r="AM1151" s="130"/>
      <c r="AN1151" s="130"/>
      <c r="AO1151" s="130"/>
      <c r="AP1151" s="130"/>
      <c r="AQ1151" s="130"/>
      <c r="AR1151" s="130"/>
      <c r="AS1151" s="130"/>
      <c r="AT1151" s="130"/>
      <c r="AU1151" s="130"/>
      <c r="AV1151" s="130"/>
      <c r="AW1151" s="130"/>
      <c r="AX1151" s="130"/>
      <c r="AY1151" s="130"/>
    </row>
    <row r="1152" spans="1:51" x14ac:dyDescent="0.15">
      <c r="A1152" s="131">
        <v>1188</v>
      </c>
      <c r="B1152" s="129" t="s">
        <v>5239</v>
      </c>
      <c r="C1152" s="129" t="s">
        <v>1055</v>
      </c>
      <c r="D1152" s="129" t="s">
        <v>9783</v>
      </c>
      <c r="E1152" s="129" t="s">
        <v>4785</v>
      </c>
      <c r="F1152" s="129" t="s">
        <v>3607</v>
      </c>
      <c r="G1152" s="131" t="s">
        <v>168</v>
      </c>
      <c r="H1152" s="129" t="s">
        <v>11319</v>
      </c>
      <c r="I1152" s="129" t="s">
        <v>5217</v>
      </c>
      <c r="J1152" s="129" t="s">
        <v>5218</v>
      </c>
      <c r="K1152" s="129" t="s">
        <v>5220</v>
      </c>
      <c r="L1152" s="131" t="str">
        <f t="shared" si="51"/>
        <v>上村　侑 (2)</v>
      </c>
      <c r="M1152" s="131" t="str">
        <f t="shared" si="52"/>
        <v>00</v>
      </c>
      <c r="N1152" s="131" t="str">
        <f t="shared" si="53"/>
        <v>Yu UEMURA (00)</v>
      </c>
      <c r="O1152" s="217" t="s">
        <v>8004</v>
      </c>
      <c r="Y1152" s="130"/>
      <c r="Z1152" s="130"/>
      <c r="AA1152" s="130"/>
      <c r="AB1152" s="130"/>
      <c r="AC1152" s="142"/>
      <c r="AD1152" s="130"/>
      <c r="AE1152" s="130"/>
      <c r="AF1152" s="130"/>
      <c r="AG1152" s="130"/>
      <c r="AH1152" s="130"/>
      <c r="AI1152" s="130"/>
      <c r="AJ1152" s="130"/>
      <c r="AK1152" s="130"/>
      <c r="AL1152" s="130"/>
      <c r="AM1152" s="130"/>
      <c r="AN1152" s="130"/>
      <c r="AO1152" s="130"/>
      <c r="AP1152" s="130"/>
      <c r="AQ1152" s="130"/>
      <c r="AR1152" s="130"/>
      <c r="AS1152" s="130"/>
      <c r="AT1152" s="130"/>
      <c r="AU1152" s="130"/>
      <c r="AV1152" s="130"/>
      <c r="AW1152" s="130"/>
      <c r="AX1152" s="130"/>
      <c r="AY1152" s="130"/>
    </row>
    <row r="1153" spans="1:51" x14ac:dyDescent="0.15">
      <c r="A1153" s="131">
        <v>1189</v>
      </c>
      <c r="B1153" s="129" t="s">
        <v>5239</v>
      </c>
      <c r="C1153" s="129" t="s">
        <v>1055</v>
      </c>
      <c r="D1153" s="129" t="s">
        <v>9784</v>
      </c>
      <c r="E1153" s="129" t="s">
        <v>4787</v>
      </c>
      <c r="F1153" s="129" t="s">
        <v>4331</v>
      </c>
      <c r="G1153" s="131" t="s">
        <v>168</v>
      </c>
      <c r="H1153" s="129" t="s">
        <v>11319</v>
      </c>
      <c r="I1153" s="129" t="s">
        <v>4935</v>
      </c>
      <c r="J1153" s="129" t="s">
        <v>4942</v>
      </c>
      <c r="K1153" s="129" t="s">
        <v>5220</v>
      </c>
      <c r="L1153" s="131" t="str">
        <f t="shared" si="51"/>
        <v>中田　小太郎 (2)</v>
      </c>
      <c r="M1153" s="131" t="str">
        <f t="shared" si="52"/>
        <v>01</v>
      </c>
      <c r="N1153" s="131" t="str">
        <f t="shared" si="53"/>
        <v>Kotaro NAKATA (01)</v>
      </c>
      <c r="O1153" s="217" t="s">
        <v>8005</v>
      </c>
      <c r="Y1153" s="130"/>
      <c r="Z1153" s="130"/>
      <c r="AA1153" s="130"/>
      <c r="AB1153" s="130"/>
      <c r="AC1153" s="142"/>
      <c r="AD1153" s="130"/>
      <c r="AE1153" s="130"/>
      <c r="AF1153" s="130"/>
      <c r="AG1153" s="130"/>
      <c r="AH1153" s="130"/>
      <c r="AI1153" s="130"/>
      <c r="AJ1153" s="130"/>
      <c r="AK1153" s="130"/>
      <c r="AL1153" s="130"/>
      <c r="AM1153" s="130"/>
      <c r="AN1153" s="130"/>
      <c r="AO1153" s="130"/>
      <c r="AP1153" s="130"/>
      <c r="AQ1153" s="130"/>
      <c r="AR1153" s="130"/>
      <c r="AS1153" s="130"/>
      <c r="AT1153" s="130"/>
      <c r="AU1153" s="130"/>
      <c r="AV1153" s="130"/>
      <c r="AW1153" s="130"/>
      <c r="AX1153" s="130"/>
      <c r="AY1153" s="130"/>
    </row>
    <row r="1154" spans="1:51" x14ac:dyDescent="0.15">
      <c r="A1154" s="131">
        <v>1190</v>
      </c>
      <c r="B1154" s="129" t="s">
        <v>5239</v>
      </c>
      <c r="C1154" s="129" t="s">
        <v>1055</v>
      </c>
      <c r="D1154" s="129" t="s">
        <v>9785</v>
      </c>
      <c r="E1154" s="129" t="s">
        <v>10468</v>
      </c>
      <c r="F1154" s="129" t="s">
        <v>11093</v>
      </c>
      <c r="G1154" s="131" t="s">
        <v>168</v>
      </c>
      <c r="H1154" s="129" t="s">
        <v>11319</v>
      </c>
      <c r="I1154" s="129" t="s">
        <v>11353</v>
      </c>
      <c r="J1154" s="129" t="s">
        <v>4940</v>
      </c>
      <c r="K1154" s="129" t="s">
        <v>5220</v>
      </c>
      <c r="L1154" s="131" t="str">
        <f t="shared" si="51"/>
        <v>安藤　亮介 (2)</v>
      </c>
      <c r="M1154" s="131" t="str">
        <f t="shared" si="52"/>
        <v>02</v>
      </c>
      <c r="N1154" s="131" t="str">
        <f t="shared" si="53"/>
        <v>Ryosuke ANDO (02)</v>
      </c>
      <c r="O1154" s="217" t="s">
        <v>8006</v>
      </c>
      <c r="Y1154" s="130"/>
      <c r="Z1154" s="130"/>
      <c r="AA1154" s="130"/>
      <c r="AB1154" s="130"/>
      <c r="AC1154" s="142"/>
      <c r="AD1154" s="130"/>
      <c r="AE1154" s="130"/>
      <c r="AF1154" s="130"/>
      <c r="AG1154" s="130"/>
      <c r="AH1154" s="130"/>
      <c r="AI1154" s="130"/>
      <c r="AJ1154" s="130"/>
      <c r="AK1154" s="130"/>
      <c r="AL1154" s="130"/>
      <c r="AM1154" s="130"/>
      <c r="AN1154" s="130"/>
      <c r="AO1154" s="130"/>
      <c r="AP1154" s="130"/>
      <c r="AQ1154" s="130"/>
      <c r="AR1154" s="130"/>
      <c r="AS1154" s="130"/>
      <c r="AT1154" s="130"/>
      <c r="AU1154" s="130"/>
      <c r="AV1154" s="130"/>
      <c r="AW1154" s="130"/>
      <c r="AX1154" s="130"/>
      <c r="AY1154" s="130"/>
    </row>
    <row r="1155" spans="1:51" x14ac:dyDescent="0.15">
      <c r="A1155" s="131">
        <v>1191</v>
      </c>
      <c r="B1155" s="129" t="s">
        <v>5239</v>
      </c>
      <c r="C1155" s="129" t="s">
        <v>1055</v>
      </c>
      <c r="D1155" s="129" t="s">
        <v>9786</v>
      </c>
      <c r="E1155" s="129" t="s">
        <v>10469</v>
      </c>
      <c r="F1155" s="129" t="s">
        <v>11094</v>
      </c>
      <c r="G1155" s="131" t="s">
        <v>168</v>
      </c>
      <c r="H1155" s="129" t="s">
        <v>14458</v>
      </c>
      <c r="I1155" s="129" t="s">
        <v>5037</v>
      </c>
      <c r="J1155" s="129" t="s">
        <v>4833</v>
      </c>
      <c r="K1155" s="129" t="s">
        <v>5220</v>
      </c>
      <c r="L1155" s="131" t="str">
        <f t="shared" ref="L1155:L1218" si="54">D1155&amp;" ("&amp;G1155&amp;")"</f>
        <v>吉川　知宏 (2)</v>
      </c>
      <c r="M1155" s="131" t="str">
        <f t="shared" ref="M1155:M1218" si="55">LEFT(F1155,2)</f>
        <v>01</v>
      </c>
      <c r="N1155" s="131" t="str">
        <f t="shared" ref="N1155:N1218" si="56">J1155&amp;" "&amp;I1155&amp;" ("&amp;M1155&amp;")"</f>
        <v>Chihiro YOSHIKAWA (01)</v>
      </c>
      <c r="O1155" s="217" t="s">
        <v>8007</v>
      </c>
      <c r="Y1155" s="130"/>
      <c r="Z1155" s="130"/>
      <c r="AA1155" s="130"/>
      <c r="AB1155" s="130"/>
      <c r="AC1155" s="142"/>
      <c r="AD1155" s="130"/>
      <c r="AE1155" s="130"/>
      <c r="AF1155" s="130"/>
      <c r="AG1155" s="130"/>
      <c r="AH1155" s="130"/>
      <c r="AI1155" s="130"/>
      <c r="AJ1155" s="130"/>
      <c r="AK1155" s="130"/>
      <c r="AL1155" s="130"/>
      <c r="AM1155" s="130"/>
      <c r="AN1155" s="130"/>
      <c r="AO1155" s="130"/>
      <c r="AP1155" s="130"/>
      <c r="AQ1155" s="130"/>
      <c r="AR1155" s="130"/>
      <c r="AS1155" s="130"/>
      <c r="AT1155" s="130"/>
      <c r="AU1155" s="130"/>
      <c r="AV1155" s="130"/>
      <c r="AW1155" s="130"/>
      <c r="AX1155" s="130"/>
      <c r="AY1155" s="130"/>
    </row>
    <row r="1156" spans="1:51" x14ac:dyDescent="0.15">
      <c r="A1156" s="131">
        <v>1195</v>
      </c>
      <c r="B1156" s="129" t="s">
        <v>5249</v>
      </c>
      <c r="C1156" s="129" t="s">
        <v>9596</v>
      </c>
      <c r="D1156" s="129" t="s">
        <v>9787</v>
      </c>
      <c r="E1156" s="129" t="s">
        <v>10470</v>
      </c>
      <c r="F1156" s="129" t="s">
        <v>11095</v>
      </c>
      <c r="G1156" s="131" t="s">
        <v>141</v>
      </c>
      <c r="H1156" s="129" t="s">
        <v>14447</v>
      </c>
      <c r="I1156" s="129" t="s">
        <v>11784</v>
      </c>
      <c r="J1156" s="129" t="s">
        <v>12279</v>
      </c>
      <c r="K1156" s="129" t="s">
        <v>5220</v>
      </c>
      <c r="L1156" s="131" t="str">
        <f t="shared" si="54"/>
        <v>板谷　太郎 (5)</v>
      </c>
      <c r="M1156" s="131" t="str">
        <f t="shared" si="55"/>
        <v>95</v>
      </c>
      <c r="N1156" s="131" t="str">
        <f t="shared" si="56"/>
        <v>Taro ITAYA (95)</v>
      </c>
      <c r="O1156" s="217" t="s">
        <v>8008</v>
      </c>
      <c r="Y1156" s="130"/>
      <c r="Z1156" s="130"/>
      <c r="AA1156" s="130"/>
      <c r="AB1156" s="130"/>
      <c r="AC1156" s="142"/>
      <c r="AD1156" s="130"/>
      <c r="AE1156" s="130"/>
      <c r="AF1156" s="130"/>
      <c r="AG1156" s="130"/>
      <c r="AH1156" s="130"/>
      <c r="AI1156" s="130"/>
      <c r="AJ1156" s="130"/>
      <c r="AK1156" s="130"/>
      <c r="AL1156" s="130"/>
      <c r="AM1156" s="130"/>
      <c r="AN1156" s="130"/>
      <c r="AO1156" s="130"/>
      <c r="AP1156" s="130"/>
      <c r="AQ1156" s="130"/>
      <c r="AR1156" s="130"/>
      <c r="AS1156" s="130"/>
      <c r="AT1156" s="130"/>
      <c r="AU1156" s="130"/>
      <c r="AV1156" s="130"/>
      <c r="AW1156" s="130"/>
      <c r="AX1156" s="130"/>
      <c r="AY1156" s="130"/>
    </row>
    <row r="1157" spans="1:51" x14ac:dyDescent="0.15">
      <c r="A1157" s="131">
        <v>1196</v>
      </c>
      <c r="B1157" s="129" t="s">
        <v>5249</v>
      </c>
      <c r="C1157" s="129" t="s">
        <v>9596</v>
      </c>
      <c r="D1157" s="129" t="s">
        <v>9788</v>
      </c>
      <c r="E1157" s="129" t="s">
        <v>10471</v>
      </c>
      <c r="F1157" s="129" t="s">
        <v>11096</v>
      </c>
      <c r="G1157" s="131" t="s">
        <v>141</v>
      </c>
      <c r="H1157" s="129" t="s">
        <v>14447</v>
      </c>
      <c r="I1157" s="129" t="s">
        <v>4943</v>
      </c>
      <c r="J1157" s="129" t="s">
        <v>5040</v>
      </c>
      <c r="K1157" s="129" t="s">
        <v>5220</v>
      </c>
      <c r="L1157" s="131" t="str">
        <f t="shared" si="54"/>
        <v>柴田　直人 (5)</v>
      </c>
      <c r="M1157" s="131" t="str">
        <f t="shared" si="55"/>
        <v>97</v>
      </c>
      <c r="N1157" s="131" t="str">
        <f t="shared" si="56"/>
        <v>Naoto SHIBATA (97)</v>
      </c>
      <c r="O1157" s="217" t="s">
        <v>8009</v>
      </c>
      <c r="Y1157" s="130"/>
      <c r="Z1157" s="130"/>
      <c r="AA1157" s="130"/>
      <c r="AB1157" s="130"/>
      <c r="AC1157" s="142"/>
      <c r="AD1157" s="130"/>
      <c r="AE1157" s="130"/>
      <c r="AF1157" s="130"/>
      <c r="AG1157" s="130"/>
      <c r="AH1157" s="130"/>
      <c r="AI1157" s="130"/>
      <c r="AJ1157" s="130"/>
      <c r="AK1157" s="130"/>
      <c r="AL1157" s="130"/>
      <c r="AM1157" s="130"/>
      <c r="AN1157" s="130"/>
      <c r="AO1157" s="130"/>
      <c r="AP1157" s="130"/>
      <c r="AQ1157" s="130"/>
      <c r="AR1157" s="130"/>
      <c r="AS1157" s="130"/>
      <c r="AT1157" s="130"/>
      <c r="AU1157" s="130"/>
      <c r="AV1157" s="130"/>
      <c r="AW1157" s="130"/>
      <c r="AX1157" s="130"/>
      <c r="AY1157" s="130"/>
    </row>
    <row r="1158" spans="1:51" x14ac:dyDescent="0.15">
      <c r="A1158" s="131">
        <v>1197</v>
      </c>
      <c r="B1158" s="129" t="s">
        <v>5249</v>
      </c>
      <c r="C1158" s="129" t="s">
        <v>9596</v>
      </c>
      <c r="D1158" s="129" t="s">
        <v>9789</v>
      </c>
      <c r="E1158" s="129" t="s">
        <v>10472</v>
      </c>
      <c r="F1158" s="129" t="s">
        <v>813</v>
      </c>
      <c r="G1158" s="131" t="s">
        <v>141</v>
      </c>
      <c r="H1158" s="129" t="s">
        <v>14447</v>
      </c>
      <c r="I1158" s="129" t="s">
        <v>11785</v>
      </c>
      <c r="J1158" s="129" t="s">
        <v>12477</v>
      </c>
      <c r="K1158" s="129" t="s">
        <v>5220</v>
      </c>
      <c r="L1158" s="131" t="str">
        <f t="shared" si="54"/>
        <v>前迫　哲史 (5)</v>
      </c>
      <c r="M1158" s="131" t="str">
        <f t="shared" si="55"/>
        <v>98</v>
      </c>
      <c r="N1158" s="131" t="str">
        <f t="shared" si="56"/>
        <v>Tetsuharu MAESAKO (98)</v>
      </c>
      <c r="O1158" s="217" t="s">
        <v>8010</v>
      </c>
      <c r="Y1158" s="130"/>
      <c r="Z1158" s="130"/>
      <c r="AA1158" s="130"/>
      <c r="AB1158" s="130"/>
      <c r="AC1158" s="142"/>
      <c r="AD1158" s="130"/>
      <c r="AE1158" s="130"/>
      <c r="AF1158" s="130"/>
      <c r="AG1158" s="130"/>
      <c r="AH1158" s="130"/>
      <c r="AI1158" s="130"/>
      <c r="AJ1158" s="130"/>
      <c r="AK1158" s="130"/>
      <c r="AL1158" s="130"/>
      <c r="AM1158" s="130"/>
      <c r="AN1158" s="130"/>
      <c r="AO1158" s="130"/>
      <c r="AP1158" s="130"/>
      <c r="AQ1158" s="130"/>
      <c r="AR1158" s="130"/>
      <c r="AS1158" s="130"/>
      <c r="AT1158" s="130"/>
      <c r="AU1158" s="130"/>
      <c r="AV1158" s="130"/>
      <c r="AW1158" s="130"/>
      <c r="AX1158" s="130"/>
      <c r="AY1158" s="130"/>
    </row>
    <row r="1159" spans="1:51" x14ac:dyDescent="0.15">
      <c r="A1159" s="131">
        <v>1198</v>
      </c>
      <c r="B1159" s="129" t="s">
        <v>5249</v>
      </c>
      <c r="C1159" s="129" t="s">
        <v>9596</v>
      </c>
      <c r="D1159" s="129" t="s">
        <v>9790</v>
      </c>
      <c r="E1159" s="129" t="s">
        <v>10473</v>
      </c>
      <c r="F1159" s="129" t="s">
        <v>512</v>
      </c>
      <c r="G1159" s="131" t="s">
        <v>141</v>
      </c>
      <c r="H1159" s="129" t="s">
        <v>14447</v>
      </c>
      <c r="I1159" s="129" t="s">
        <v>9440</v>
      </c>
      <c r="J1159" s="129" t="s">
        <v>4804</v>
      </c>
      <c r="K1159" s="129" t="s">
        <v>5220</v>
      </c>
      <c r="L1159" s="131" t="str">
        <f t="shared" si="54"/>
        <v>平野　雅浩 (5)</v>
      </c>
      <c r="M1159" s="131" t="str">
        <f t="shared" si="55"/>
        <v>97</v>
      </c>
      <c r="N1159" s="131" t="str">
        <f t="shared" si="56"/>
        <v>Masahiro HIRANO (97)</v>
      </c>
      <c r="O1159" s="217" t="s">
        <v>8011</v>
      </c>
      <c r="Y1159" s="130"/>
      <c r="Z1159" s="130"/>
      <c r="AA1159" s="130"/>
      <c r="AB1159" s="130"/>
      <c r="AC1159" s="142"/>
      <c r="AD1159" s="130"/>
      <c r="AE1159" s="130"/>
      <c r="AF1159" s="130"/>
      <c r="AG1159" s="130"/>
      <c r="AH1159" s="130"/>
      <c r="AI1159" s="130"/>
      <c r="AJ1159" s="130"/>
      <c r="AK1159" s="130"/>
      <c r="AL1159" s="130"/>
      <c r="AM1159" s="130"/>
      <c r="AN1159" s="130"/>
      <c r="AO1159" s="130"/>
      <c r="AP1159" s="130"/>
      <c r="AQ1159" s="130"/>
      <c r="AR1159" s="130"/>
      <c r="AS1159" s="130"/>
      <c r="AT1159" s="130"/>
      <c r="AU1159" s="130"/>
      <c r="AV1159" s="130"/>
      <c r="AW1159" s="130"/>
      <c r="AX1159" s="130"/>
      <c r="AY1159" s="130"/>
    </row>
    <row r="1160" spans="1:51" x14ac:dyDescent="0.15">
      <c r="A1160" s="131">
        <v>1199</v>
      </c>
      <c r="B1160" s="129" t="s">
        <v>5249</v>
      </c>
      <c r="C1160" s="129" t="s">
        <v>9596</v>
      </c>
      <c r="D1160" s="129" t="s">
        <v>9791</v>
      </c>
      <c r="E1160" s="129" t="s">
        <v>10474</v>
      </c>
      <c r="F1160" s="129" t="s">
        <v>11097</v>
      </c>
      <c r="G1160" s="131" t="s">
        <v>141</v>
      </c>
      <c r="H1160" s="129" t="s">
        <v>14447</v>
      </c>
      <c r="I1160" s="129" t="s">
        <v>11786</v>
      </c>
      <c r="J1160" s="129" t="s">
        <v>4812</v>
      </c>
      <c r="K1160" s="129" t="s">
        <v>5220</v>
      </c>
      <c r="L1160" s="131" t="str">
        <f t="shared" si="54"/>
        <v>葭山　稜 (5)</v>
      </c>
      <c r="M1160" s="131" t="str">
        <f t="shared" si="55"/>
        <v>97</v>
      </c>
      <c r="N1160" s="131" t="str">
        <f t="shared" si="56"/>
        <v>Ryo YOSHIYAMA (97)</v>
      </c>
      <c r="O1160" s="217" t="s">
        <v>8012</v>
      </c>
      <c r="Y1160" s="130"/>
      <c r="Z1160" s="130"/>
      <c r="AA1160" s="130"/>
      <c r="AB1160" s="130"/>
      <c r="AC1160" s="142"/>
      <c r="AD1160" s="130"/>
      <c r="AE1160" s="130"/>
      <c r="AF1160" s="130"/>
      <c r="AG1160" s="130"/>
      <c r="AH1160" s="130"/>
      <c r="AI1160" s="130"/>
      <c r="AJ1160" s="130"/>
      <c r="AK1160" s="130"/>
      <c r="AL1160" s="130"/>
      <c r="AM1160" s="130"/>
      <c r="AN1160" s="130"/>
      <c r="AO1160" s="130"/>
      <c r="AP1160" s="130"/>
      <c r="AQ1160" s="130"/>
      <c r="AR1160" s="130"/>
      <c r="AS1160" s="130"/>
      <c r="AT1160" s="130"/>
      <c r="AU1160" s="130"/>
      <c r="AV1160" s="130"/>
      <c r="AW1160" s="130"/>
      <c r="AX1160" s="130"/>
      <c r="AY1160" s="130"/>
    </row>
    <row r="1161" spans="1:51" x14ac:dyDescent="0.15">
      <c r="A1161" s="131">
        <v>1200</v>
      </c>
      <c r="B1161" s="129" t="s">
        <v>5249</v>
      </c>
      <c r="C1161" s="129" t="s">
        <v>9596</v>
      </c>
      <c r="D1161" s="129" t="s">
        <v>9792</v>
      </c>
      <c r="E1161" s="129" t="s">
        <v>10475</v>
      </c>
      <c r="F1161" s="129" t="s">
        <v>11098</v>
      </c>
      <c r="G1161" s="131" t="s">
        <v>146</v>
      </c>
      <c r="H1161" s="129" t="s">
        <v>14447</v>
      </c>
      <c r="I1161" s="129" t="s">
        <v>6734</v>
      </c>
      <c r="J1161" s="129" t="s">
        <v>5140</v>
      </c>
      <c r="K1161" s="129" t="s">
        <v>5220</v>
      </c>
      <c r="L1161" s="131" t="str">
        <f t="shared" si="54"/>
        <v>金子　青矢 (4)</v>
      </c>
      <c r="M1161" s="131" t="str">
        <f t="shared" si="55"/>
        <v>98</v>
      </c>
      <c r="N1161" s="131" t="str">
        <f t="shared" si="56"/>
        <v>Seiya KANEKO (98)</v>
      </c>
      <c r="O1161" s="217" t="s">
        <v>8013</v>
      </c>
      <c r="Y1161" s="130"/>
      <c r="Z1161" s="130"/>
      <c r="AA1161" s="130"/>
      <c r="AB1161" s="130"/>
      <c r="AC1161" s="142"/>
      <c r="AD1161" s="130"/>
      <c r="AE1161" s="130"/>
      <c r="AF1161" s="130"/>
      <c r="AG1161" s="130"/>
      <c r="AH1161" s="130"/>
      <c r="AI1161" s="130"/>
      <c r="AJ1161" s="130"/>
      <c r="AK1161" s="130"/>
      <c r="AL1161" s="130"/>
      <c r="AM1161" s="130"/>
      <c r="AN1161" s="130"/>
      <c r="AO1161" s="130"/>
      <c r="AP1161" s="130"/>
      <c r="AQ1161" s="130"/>
      <c r="AR1161" s="130"/>
      <c r="AS1161" s="130"/>
      <c r="AT1161" s="130"/>
      <c r="AU1161" s="130"/>
      <c r="AV1161" s="130"/>
      <c r="AW1161" s="130"/>
      <c r="AX1161" s="130"/>
      <c r="AY1161" s="130"/>
    </row>
    <row r="1162" spans="1:51" x14ac:dyDescent="0.15">
      <c r="A1162" s="131">
        <v>1201</v>
      </c>
      <c r="B1162" s="129" t="s">
        <v>5249</v>
      </c>
      <c r="C1162" s="129" t="s">
        <v>9596</v>
      </c>
      <c r="D1162" s="129" t="s">
        <v>9793</v>
      </c>
      <c r="E1162" s="129" t="s">
        <v>10476</v>
      </c>
      <c r="F1162" s="129" t="s">
        <v>11099</v>
      </c>
      <c r="G1162" s="131" t="s">
        <v>146</v>
      </c>
      <c r="H1162" s="129" t="s">
        <v>14447</v>
      </c>
      <c r="I1162" s="129" t="s">
        <v>11787</v>
      </c>
      <c r="J1162" s="129" t="s">
        <v>4825</v>
      </c>
      <c r="K1162" s="129" t="s">
        <v>5220</v>
      </c>
      <c r="L1162" s="131" t="str">
        <f t="shared" si="54"/>
        <v>柿原　直季 (4)</v>
      </c>
      <c r="M1162" s="131" t="str">
        <f t="shared" si="55"/>
        <v>98</v>
      </c>
      <c r="N1162" s="131" t="str">
        <f t="shared" si="56"/>
        <v>Naoki KAKIHARA (98)</v>
      </c>
      <c r="O1162" s="217" t="s">
        <v>8014</v>
      </c>
      <c r="Y1162" s="130"/>
      <c r="Z1162" s="130"/>
      <c r="AA1162" s="130"/>
      <c r="AB1162" s="130"/>
      <c r="AC1162" s="142"/>
      <c r="AD1162" s="130"/>
      <c r="AE1162" s="130"/>
      <c r="AF1162" s="130"/>
      <c r="AG1162" s="130"/>
      <c r="AH1162" s="130"/>
      <c r="AI1162" s="130"/>
      <c r="AJ1162" s="130"/>
      <c r="AK1162" s="130"/>
      <c r="AL1162" s="130"/>
      <c r="AM1162" s="130"/>
      <c r="AN1162" s="130"/>
      <c r="AO1162" s="130"/>
      <c r="AP1162" s="130"/>
      <c r="AQ1162" s="130"/>
      <c r="AR1162" s="130"/>
      <c r="AS1162" s="130"/>
      <c r="AT1162" s="130"/>
      <c r="AU1162" s="130"/>
      <c r="AV1162" s="130"/>
      <c r="AW1162" s="130"/>
      <c r="AX1162" s="130"/>
      <c r="AY1162" s="130"/>
    </row>
    <row r="1163" spans="1:51" x14ac:dyDescent="0.15">
      <c r="A1163" s="131">
        <v>1202</v>
      </c>
      <c r="B1163" s="129" t="s">
        <v>5249</v>
      </c>
      <c r="C1163" s="129" t="s">
        <v>9596</v>
      </c>
      <c r="D1163" s="129" t="s">
        <v>9794</v>
      </c>
      <c r="E1163" s="129" t="s">
        <v>10477</v>
      </c>
      <c r="F1163" s="129" t="s">
        <v>804</v>
      </c>
      <c r="G1163" s="131" t="s">
        <v>146</v>
      </c>
      <c r="H1163" s="129" t="s">
        <v>14447</v>
      </c>
      <c r="I1163" s="129" t="s">
        <v>9453</v>
      </c>
      <c r="J1163" s="129" t="s">
        <v>5115</v>
      </c>
      <c r="K1163" s="129" t="s">
        <v>5220</v>
      </c>
      <c r="L1163" s="131" t="str">
        <f t="shared" si="54"/>
        <v>河合　翔太 (4)</v>
      </c>
      <c r="M1163" s="131" t="str">
        <f t="shared" si="55"/>
        <v>98</v>
      </c>
      <c r="N1163" s="131" t="str">
        <f t="shared" si="56"/>
        <v>Shota KAWAI (98)</v>
      </c>
      <c r="O1163" s="217" t="s">
        <v>8015</v>
      </c>
      <c r="Y1163" s="130"/>
      <c r="Z1163" s="130"/>
      <c r="AA1163" s="130"/>
      <c r="AB1163" s="130"/>
      <c r="AC1163" s="142"/>
      <c r="AD1163" s="130"/>
      <c r="AE1163" s="130"/>
      <c r="AF1163" s="130"/>
      <c r="AG1163" s="130"/>
      <c r="AH1163" s="130"/>
      <c r="AI1163" s="130"/>
      <c r="AJ1163" s="130"/>
      <c r="AK1163" s="130"/>
      <c r="AL1163" s="130"/>
      <c r="AM1163" s="130"/>
      <c r="AN1163" s="130"/>
      <c r="AO1163" s="130"/>
      <c r="AP1163" s="130"/>
      <c r="AQ1163" s="130"/>
      <c r="AR1163" s="130"/>
      <c r="AS1163" s="130"/>
      <c r="AT1163" s="130"/>
      <c r="AU1163" s="130"/>
      <c r="AV1163" s="130"/>
      <c r="AW1163" s="130"/>
      <c r="AX1163" s="130"/>
      <c r="AY1163" s="130"/>
    </row>
    <row r="1164" spans="1:51" x14ac:dyDescent="0.15">
      <c r="A1164" s="131">
        <v>1203</v>
      </c>
      <c r="B1164" s="129" t="s">
        <v>5249</v>
      </c>
      <c r="C1164" s="129" t="s">
        <v>9596</v>
      </c>
      <c r="D1164" s="129" t="s">
        <v>9795</v>
      </c>
      <c r="E1164" s="129" t="s">
        <v>10478</v>
      </c>
      <c r="F1164" s="129" t="s">
        <v>11100</v>
      </c>
      <c r="G1164" s="131" t="s">
        <v>146</v>
      </c>
      <c r="H1164" s="129" t="s">
        <v>14447</v>
      </c>
      <c r="I1164" s="129" t="s">
        <v>11744</v>
      </c>
      <c r="J1164" s="129" t="s">
        <v>4825</v>
      </c>
      <c r="K1164" s="129" t="s">
        <v>5220</v>
      </c>
      <c r="L1164" s="131" t="str">
        <f t="shared" si="54"/>
        <v>石原　尚輝 (4)</v>
      </c>
      <c r="M1164" s="131" t="str">
        <f t="shared" si="55"/>
        <v>97</v>
      </c>
      <c r="N1164" s="131" t="str">
        <f t="shared" si="56"/>
        <v>Naoki ISHIHARA (97)</v>
      </c>
      <c r="O1164" s="217" t="s">
        <v>8016</v>
      </c>
      <c r="Y1164" s="130"/>
      <c r="Z1164" s="130"/>
      <c r="AA1164" s="130"/>
      <c r="AB1164" s="130"/>
      <c r="AC1164" s="142"/>
      <c r="AD1164" s="130"/>
      <c r="AE1164" s="130"/>
      <c r="AF1164" s="130"/>
      <c r="AG1164" s="130"/>
      <c r="AH1164" s="130"/>
      <c r="AI1164" s="130"/>
      <c r="AJ1164" s="130"/>
      <c r="AK1164" s="130"/>
      <c r="AL1164" s="130"/>
      <c r="AM1164" s="130"/>
      <c r="AN1164" s="130"/>
      <c r="AO1164" s="130"/>
      <c r="AP1164" s="130"/>
      <c r="AQ1164" s="130"/>
      <c r="AR1164" s="130"/>
      <c r="AS1164" s="130"/>
      <c r="AT1164" s="130"/>
      <c r="AU1164" s="130"/>
      <c r="AV1164" s="130"/>
      <c r="AW1164" s="130"/>
      <c r="AX1164" s="130"/>
      <c r="AY1164" s="130"/>
    </row>
    <row r="1165" spans="1:51" x14ac:dyDescent="0.15">
      <c r="A1165" s="131">
        <v>1204</v>
      </c>
      <c r="B1165" s="129" t="s">
        <v>5249</v>
      </c>
      <c r="C1165" s="129" t="s">
        <v>9596</v>
      </c>
      <c r="D1165" s="129" t="s">
        <v>9796</v>
      </c>
      <c r="E1165" s="129" t="s">
        <v>10479</v>
      </c>
      <c r="F1165" s="129" t="s">
        <v>11101</v>
      </c>
      <c r="G1165" s="131" t="s">
        <v>146</v>
      </c>
      <c r="H1165" s="129" t="s">
        <v>14447</v>
      </c>
      <c r="I1165" s="129" t="s">
        <v>4915</v>
      </c>
      <c r="J1165" s="129" t="s">
        <v>12478</v>
      </c>
      <c r="K1165" s="129" t="s">
        <v>5220</v>
      </c>
      <c r="L1165" s="131" t="str">
        <f t="shared" si="54"/>
        <v>藤田　勲 (4)</v>
      </c>
      <c r="M1165" s="131" t="str">
        <f t="shared" si="55"/>
        <v>98</v>
      </c>
      <c r="N1165" s="131" t="str">
        <f t="shared" si="56"/>
        <v>Isao FUJITA (98)</v>
      </c>
      <c r="O1165" s="217" t="s">
        <v>8017</v>
      </c>
      <c r="Y1165" s="130"/>
      <c r="Z1165" s="130"/>
      <c r="AA1165" s="130"/>
      <c r="AB1165" s="130"/>
      <c r="AC1165" s="142"/>
      <c r="AD1165" s="130"/>
      <c r="AE1165" s="130"/>
      <c r="AF1165" s="130"/>
      <c r="AG1165" s="130"/>
      <c r="AH1165" s="130"/>
      <c r="AI1165" s="130"/>
      <c r="AJ1165" s="130"/>
      <c r="AK1165" s="130"/>
      <c r="AL1165" s="130"/>
      <c r="AM1165" s="130"/>
      <c r="AN1165" s="130"/>
      <c r="AO1165" s="130"/>
      <c r="AP1165" s="130"/>
      <c r="AQ1165" s="130"/>
      <c r="AR1165" s="130"/>
      <c r="AS1165" s="130"/>
      <c r="AT1165" s="130"/>
      <c r="AU1165" s="130"/>
      <c r="AV1165" s="130"/>
      <c r="AW1165" s="130"/>
      <c r="AX1165" s="130"/>
      <c r="AY1165" s="130"/>
    </row>
    <row r="1166" spans="1:51" x14ac:dyDescent="0.15">
      <c r="A1166" s="131">
        <v>1205</v>
      </c>
      <c r="B1166" s="129" t="s">
        <v>14491</v>
      </c>
      <c r="C1166" s="129" t="s">
        <v>1052</v>
      </c>
      <c r="D1166" s="129" t="s">
        <v>3151</v>
      </c>
      <c r="E1166" s="129" t="s">
        <v>3152</v>
      </c>
      <c r="F1166" s="129" t="s">
        <v>3153</v>
      </c>
      <c r="G1166" s="131" t="s">
        <v>146</v>
      </c>
      <c r="H1166" s="129" t="s">
        <v>11319</v>
      </c>
      <c r="I1166" s="129" t="s">
        <v>9471</v>
      </c>
      <c r="J1166" s="129" t="s">
        <v>5170</v>
      </c>
      <c r="K1166" s="129" t="s">
        <v>5220</v>
      </c>
      <c r="L1166" s="131" t="str">
        <f t="shared" si="54"/>
        <v>長岡　泰成 (4)</v>
      </c>
      <c r="M1166" s="131" t="str">
        <f t="shared" si="55"/>
        <v>99</v>
      </c>
      <c r="N1166" s="131" t="str">
        <f t="shared" si="56"/>
        <v>Taisei NAGAOKA (99)</v>
      </c>
      <c r="O1166" s="217" t="s">
        <v>8018</v>
      </c>
      <c r="Y1166" s="130"/>
      <c r="Z1166" s="130"/>
      <c r="AA1166" s="130"/>
      <c r="AB1166" s="130"/>
      <c r="AC1166" s="142"/>
      <c r="AD1166" s="130"/>
      <c r="AE1166" s="130"/>
      <c r="AF1166" s="130"/>
      <c r="AG1166" s="130"/>
      <c r="AH1166" s="130"/>
      <c r="AI1166" s="130"/>
      <c r="AJ1166" s="130"/>
      <c r="AK1166" s="130"/>
      <c r="AL1166" s="130"/>
      <c r="AM1166" s="130"/>
      <c r="AN1166" s="130"/>
      <c r="AO1166" s="130"/>
      <c r="AP1166" s="130"/>
      <c r="AQ1166" s="130"/>
      <c r="AR1166" s="130"/>
      <c r="AS1166" s="130"/>
      <c r="AT1166" s="130"/>
      <c r="AU1166" s="130"/>
      <c r="AV1166" s="130"/>
      <c r="AW1166" s="130"/>
      <c r="AX1166" s="130"/>
      <c r="AY1166" s="130"/>
    </row>
    <row r="1167" spans="1:51" x14ac:dyDescent="0.15">
      <c r="A1167" s="131">
        <v>1206</v>
      </c>
      <c r="B1167" s="129" t="s">
        <v>14491</v>
      </c>
      <c r="C1167" s="129" t="s">
        <v>1052</v>
      </c>
      <c r="D1167" s="129" t="s">
        <v>3154</v>
      </c>
      <c r="E1167" s="129" t="s">
        <v>3155</v>
      </c>
      <c r="F1167" s="129" t="s">
        <v>2671</v>
      </c>
      <c r="G1167" s="131" t="s">
        <v>146</v>
      </c>
      <c r="H1167" s="129" t="s">
        <v>14447</v>
      </c>
      <c r="I1167" s="129" t="s">
        <v>11788</v>
      </c>
      <c r="J1167" s="129" t="s">
        <v>4825</v>
      </c>
      <c r="K1167" s="129" t="s">
        <v>5220</v>
      </c>
      <c r="L1167" s="131" t="str">
        <f t="shared" si="54"/>
        <v>新山　直輝 (4)</v>
      </c>
      <c r="M1167" s="131" t="str">
        <f t="shared" si="55"/>
        <v>99</v>
      </c>
      <c r="N1167" s="131" t="str">
        <f t="shared" si="56"/>
        <v>Naoki NIIYAMA (99)</v>
      </c>
      <c r="O1167" s="217" t="s">
        <v>8019</v>
      </c>
      <c r="Y1167" s="130"/>
      <c r="Z1167" s="130"/>
      <c r="AA1167" s="130"/>
      <c r="AB1167" s="130"/>
      <c r="AC1167" s="142"/>
      <c r="AD1167" s="130"/>
      <c r="AE1167" s="130"/>
      <c r="AF1167" s="130"/>
      <c r="AG1167" s="130"/>
      <c r="AH1167" s="130"/>
      <c r="AI1167" s="130"/>
      <c r="AJ1167" s="130"/>
      <c r="AK1167" s="130"/>
      <c r="AL1167" s="130"/>
      <c r="AM1167" s="130"/>
      <c r="AN1167" s="130"/>
      <c r="AO1167" s="130"/>
      <c r="AP1167" s="130"/>
      <c r="AQ1167" s="130"/>
      <c r="AR1167" s="130"/>
      <c r="AS1167" s="130"/>
      <c r="AT1167" s="130"/>
      <c r="AU1167" s="130"/>
      <c r="AV1167" s="130"/>
      <c r="AW1167" s="130"/>
      <c r="AX1167" s="130"/>
      <c r="AY1167" s="130"/>
    </row>
    <row r="1168" spans="1:51" x14ac:dyDescent="0.15">
      <c r="A1168" s="131">
        <v>1207</v>
      </c>
      <c r="B1168" s="129" t="s">
        <v>14491</v>
      </c>
      <c r="C1168" s="129" t="s">
        <v>1052</v>
      </c>
      <c r="D1168" s="129" t="s">
        <v>3156</v>
      </c>
      <c r="E1168" s="129" t="s">
        <v>3157</v>
      </c>
      <c r="F1168" s="129" t="s">
        <v>2427</v>
      </c>
      <c r="G1168" s="131" t="s">
        <v>146</v>
      </c>
      <c r="H1168" s="129" t="s">
        <v>14447</v>
      </c>
      <c r="I1168" s="129" t="s">
        <v>11789</v>
      </c>
      <c r="J1168" s="129" t="s">
        <v>4829</v>
      </c>
      <c r="K1168" s="129" t="s">
        <v>5220</v>
      </c>
      <c r="L1168" s="131" t="str">
        <f t="shared" si="54"/>
        <v>向井　啓太 (4)</v>
      </c>
      <c r="M1168" s="131" t="str">
        <f t="shared" si="55"/>
        <v>99</v>
      </c>
      <c r="N1168" s="131" t="str">
        <f t="shared" si="56"/>
        <v>Keita MUKAI (99)</v>
      </c>
      <c r="O1168" s="217" t="s">
        <v>8020</v>
      </c>
      <c r="Y1168" s="130"/>
      <c r="Z1168" s="130"/>
      <c r="AA1168" s="130"/>
      <c r="AB1168" s="130"/>
      <c r="AC1168" s="142"/>
      <c r="AD1168" s="130"/>
      <c r="AE1168" s="130"/>
      <c r="AF1168" s="130"/>
      <c r="AG1168" s="130"/>
      <c r="AH1168" s="130"/>
      <c r="AI1168" s="130"/>
      <c r="AJ1168" s="130"/>
      <c r="AK1168" s="130"/>
      <c r="AL1168" s="130"/>
      <c r="AM1168" s="130"/>
      <c r="AN1168" s="130"/>
      <c r="AO1168" s="130"/>
      <c r="AP1168" s="130"/>
      <c r="AQ1168" s="130"/>
      <c r="AR1168" s="130"/>
      <c r="AS1168" s="130"/>
      <c r="AT1168" s="130"/>
      <c r="AU1168" s="130"/>
      <c r="AV1168" s="130"/>
      <c r="AW1168" s="130"/>
      <c r="AX1168" s="130"/>
      <c r="AY1168" s="130"/>
    </row>
    <row r="1169" spans="1:51" x14ac:dyDescent="0.15">
      <c r="A1169" s="131">
        <v>1208</v>
      </c>
      <c r="B1169" s="129" t="s">
        <v>14491</v>
      </c>
      <c r="C1169" s="129" t="s">
        <v>1052</v>
      </c>
      <c r="D1169" s="129" t="s">
        <v>3158</v>
      </c>
      <c r="E1169" s="129" t="s">
        <v>3159</v>
      </c>
      <c r="F1169" s="129" t="s">
        <v>2698</v>
      </c>
      <c r="G1169" s="131" t="s">
        <v>164</v>
      </c>
      <c r="H1169" s="129" t="s">
        <v>11319</v>
      </c>
      <c r="I1169" s="129" t="s">
        <v>9459</v>
      </c>
      <c r="J1169" s="129" t="s">
        <v>5115</v>
      </c>
      <c r="K1169" s="129" t="s">
        <v>5220</v>
      </c>
      <c r="L1169" s="131" t="str">
        <f t="shared" si="54"/>
        <v>関　翔太 (3)</v>
      </c>
      <c r="M1169" s="131" t="str">
        <f t="shared" si="55"/>
        <v>00</v>
      </c>
      <c r="N1169" s="131" t="str">
        <f t="shared" si="56"/>
        <v>Shota SEKI (00)</v>
      </c>
      <c r="O1169" s="217" t="s">
        <v>8021</v>
      </c>
      <c r="Y1169" s="130"/>
      <c r="Z1169" s="130"/>
      <c r="AA1169" s="130"/>
      <c r="AB1169" s="130"/>
      <c r="AC1169" s="142"/>
      <c r="AD1169" s="130"/>
      <c r="AE1169" s="130"/>
      <c r="AF1169" s="130"/>
      <c r="AG1169" s="130"/>
      <c r="AH1169" s="130"/>
      <c r="AI1169" s="130"/>
      <c r="AJ1169" s="130"/>
      <c r="AK1169" s="130"/>
      <c r="AL1169" s="130"/>
      <c r="AM1169" s="130"/>
      <c r="AN1169" s="130"/>
      <c r="AO1169" s="130"/>
      <c r="AP1169" s="130"/>
      <c r="AQ1169" s="130"/>
      <c r="AR1169" s="130"/>
      <c r="AS1169" s="130"/>
      <c r="AT1169" s="130"/>
      <c r="AU1169" s="130"/>
      <c r="AV1169" s="130"/>
      <c r="AW1169" s="130"/>
      <c r="AX1169" s="130"/>
      <c r="AY1169" s="130"/>
    </row>
    <row r="1170" spans="1:51" x14ac:dyDescent="0.15">
      <c r="A1170" s="131">
        <v>1209</v>
      </c>
      <c r="B1170" s="129" t="s">
        <v>14491</v>
      </c>
      <c r="C1170" s="129" t="s">
        <v>1052</v>
      </c>
      <c r="D1170" s="129" t="s">
        <v>3162</v>
      </c>
      <c r="E1170" s="129" t="s">
        <v>3163</v>
      </c>
      <c r="F1170" s="129" t="s">
        <v>3164</v>
      </c>
      <c r="G1170" s="131" t="s">
        <v>164</v>
      </c>
      <c r="H1170" s="129" t="s">
        <v>11319</v>
      </c>
      <c r="I1170" s="129" t="s">
        <v>11380</v>
      </c>
      <c r="J1170" s="129" t="s">
        <v>12468</v>
      </c>
      <c r="K1170" s="129" t="s">
        <v>5220</v>
      </c>
      <c r="L1170" s="131" t="str">
        <f t="shared" si="54"/>
        <v>福田　寛和 (3)</v>
      </c>
      <c r="M1170" s="131" t="str">
        <f t="shared" si="55"/>
        <v>00</v>
      </c>
      <c r="N1170" s="131" t="str">
        <f t="shared" si="56"/>
        <v>Hirokazu FUKUDA (00)</v>
      </c>
      <c r="O1170" s="217" t="s">
        <v>8022</v>
      </c>
      <c r="Y1170" s="130"/>
      <c r="Z1170" s="130"/>
      <c r="AA1170" s="130"/>
      <c r="AB1170" s="130"/>
      <c r="AC1170" s="142"/>
      <c r="AD1170" s="130"/>
      <c r="AE1170" s="130"/>
      <c r="AF1170" s="130"/>
      <c r="AG1170" s="130"/>
      <c r="AH1170" s="130"/>
      <c r="AI1170" s="130"/>
      <c r="AJ1170" s="130"/>
      <c r="AK1170" s="130"/>
      <c r="AL1170" s="130"/>
      <c r="AM1170" s="130"/>
      <c r="AN1170" s="130"/>
      <c r="AO1170" s="130"/>
      <c r="AP1170" s="130"/>
      <c r="AQ1170" s="130"/>
      <c r="AR1170" s="130"/>
      <c r="AS1170" s="130"/>
      <c r="AT1170" s="130"/>
      <c r="AU1170" s="130"/>
      <c r="AV1170" s="130"/>
      <c r="AW1170" s="130"/>
      <c r="AX1170" s="130"/>
      <c r="AY1170" s="130"/>
    </row>
    <row r="1171" spans="1:51" x14ac:dyDescent="0.15">
      <c r="A1171" s="131">
        <v>1210</v>
      </c>
      <c r="B1171" s="129" t="s">
        <v>14491</v>
      </c>
      <c r="C1171" s="129" t="s">
        <v>1052</v>
      </c>
      <c r="D1171" s="129" t="s">
        <v>3160</v>
      </c>
      <c r="E1171" s="129" t="s">
        <v>3161</v>
      </c>
      <c r="F1171" s="129" t="s">
        <v>1920</v>
      </c>
      <c r="G1171" s="131" t="s">
        <v>164</v>
      </c>
      <c r="H1171" s="129" t="s">
        <v>11319</v>
      </c>
      <c r="I1171" s="129" t="s">
        <v>4821</v>
      </c>
      <c r="J1171" s="129" t="s">
        <v>5114</v>
      </c>
      <c r="K1171" s="129" t="s">
        <v>5220</v>
      </c>
      <c r="L1171" s="131" t="str">
        <f t="shared" si="54"/>
        <v>山本　陽士 (3)</v>
      </c>
      <c r="M1171" s="131" t="str">
        <f t="shared" si="55"/>
        <v>00</v>
      </c>
      <c r="N1171" s="131" t="str">
        <f t="shared" si="56"/>
        <v>Haruto YAMAMOTO (00)</v>
      </c>
      <c r="O1171" s="217" t="s">
        <v>8023</v>
      </c>
      <c r="Y1171" s="130"/>
      <c r="Z1171" s="130"/>
      <c r="AA1171" s="130"/>
      <c r="AB1171" s="130"/>
      <c r="AC1171" s="142"/>
      <c r="AD1171" s="130"/>
      <c r="AE1171" s="130"/>
      <c r="AF1171" s="130"/>
      <c r="AG1171" s="130"/>
      <c r="AH1171" s="130"/>
      <c r="AI1171" s="130"/>
      <c r="AJ1171" s="130"/>
      <c r="AK1171" s="130"/>
      <c r="AL1171" s="130"/>
      <c r="AM1171" s="130"/>
      <c r="AN1171" s="130"/>
      <c r="AO1171" s="130"/>
      <c r="AP1171" s="130"/>
      <c r="AQ1171" s="130"/>
      <c r="AR1171" s="130"/>
      <c r="AS1171" s="130"/>
      <c r="AT1171" s="130"/>
      <c r="AU1171" s="130"/>
      <c r="AV1171" s="130"/>
      <c r="AW1171" s="130"/>
      <c r="AX1171" s="130"/>
      <c r="AY1171" s="130"/>
    </row>
    <row r="1172" spans="1:51" x14ac:dyDescent="0.15">
      <c r="A1172" s="131">
        <v>1211</v>
      </c>
      <c r="B1172" s="129" t="s">
        <v>14491</v>
      </c>
      <c r="C1172" s="129" t="s">
        <v>1052</v>
      </c>
      <c r="D1172" s="129" t="s">
        <v>9350</v>
      </c>
      <c r="E1172" s="129" t="s">
        <v>9403</v>
      </c>
      <c r="F1172" s="129" t="s">
        <v>2601</v>
      </c>
      <c r="G1172" s="131" t="s">
        <v>168</v>
      </c>
      <c r="H1172" s="129" t="s">
        <v>11319</v>
      </c>
      <c r="I1172" s="129" t="s">
        <v>9454</v>
      </c>
      <c r="J1172" s="129" t="s">
        <v>5085</v>
      </c>
      <c r="K1172" s="129" t="s">
        <v>5220</v>
      </c>
      <c r="L1172" s="131" t="str">
        <f t="shared" si="54"/>
        <v>阿川　晃平 (2)</v>
      </c>
      <c r="M1172" s="131" t="str">
        <f t="shared" si="55"/>
        <v>01</v>
      </c>
      <c r="N1172" s="131" t="str">
        <f t="shared" si="56"/>
        <v>Kohei AGAWA (01)</v>
      </c>
      <c r="O1172" s="217" t="s">
        <v>8024</v>
      </c>
      <c r="Y1172" s="130"/>
      <c r="Z1172" s="130"/>
      <c r="AA1172" s="130"/>
      <c r="AB1172" s="130"/>
      <c r="AC1172" s="142"/>
      <c r="AD1172" s="130"/>
      <c r="AE1172" s="130"/>
      <c r="AF1172" s="130"/>
      <c r="AG1172" s="130"/>
      <c r="AH1172" s="130"/>
      <c r="AI1172" s="130"/>
      <c r="AJ1172" s="130"/>
      <c r="AK1172" s="130"/>
      <c r="AL1172" s="130"/>
      <c r="AM1172" s="130"/>
      <c r="AN1172" s="130"/>
      <c r="AO1172" s="130"/>
      <c r="AP1172" s="130"/>
      <c r="AQ1172" s="130"/>
      <c r="AR1172" s="130"/>
      <c r="AS1172" s="130"/>
      <c r="AT1172" s="130"/>
      <c r="AU1172" s="130"/>
      <c r="AV1172" s="130"/>
      <c r="AW1172" s="130"/>
      <c r="AX1172" s="130"/>
      <c r="AY1172" s="130"/>
    </row>
    <row r="1173" spans="1:51" x14ac:dyDescent="0.15">
      <c r="A1173" s="131">
        <v>1212</v>
      </c>
      <c r="B1173" s="129" t="s">
        <v>14491</v>
      </c>
      <c r="C1173" s="129" t="s">
        <v>1052</v>
      </c>
      <c r="D1173" s="129" t="s">
        <v>9351</v>
      </c>
      <c r="E1173" s="129" t="s">
        <v>9404</v>
      </c>
      <c r="F1173" s="129" t="s">
        <v>2848</v>
      </c>
      <c r="G1173" s="131" t="s">
        <v>168</v>
      </c>
      <c r="H1173" s="129" t="s">
        <v>11319</v>
      </c>
      <c r="I1173" s="129" t="s">
        <v>9455</v>
      </c>
      <c r="J1173" s="129" t="s">
        <v>9485</v>
      </c>
      <c r="K1173" s="129" t="s">
        <v>5220</v>
      </c>
      <c r="L1173" s="131" t="str">
        <f t="shared" si="54"/>
        <v>畑中　涼聖 (2)</v>
      </c>
      <c r="M1173" s="131" t="str">
        <f t="shared" si="55"/>
        <v>01</v>
      </c>
      <c r="N1173" s="131" t="str">
        <f t="shared" si="56"/>
        <v>Ryosei HATANAKA (01)</v>
      </c>
      <c r="O1173" s="217" t="s">
        <v>8025</v>
      </c>
      <c r="Y1173" s="130"/>
      <c r="Z1173" s="130"/>
      <c r="AA1173" s="130"/>
      <c r="AB1173" s="130"/>
      <c r="AC1173" s="142"/>
      <c r="AD1173" s="130"/>
      <c r="AE1173" s="130"/>
      <c r="AF1173" s="130"/>
      <c r="AG1173" s="130"/>
      <c r="AH1173" s="130"/>
      <c r="AI1173" s="130"/>
      <c r="AJ1173" s="130"/>
      <c r="AK1173" s="130"/>
      <c r="AL1173" s="130"/>
      <c r="AM1173" s="130"/>
      <c r="AN1173" s="130"/>
      <c r="AO1173" s="130"/>
      <c r="AP1173" s="130"/>
      <c r="AQ1173" s="130"/>
      <c r="AR1173" s="130"/>
      <c r="AS1173" s="130"/>
      <c r="AT1173" s="130"/>
      <c r="AU1173" s="130"/>
      <c r="AV1173" s="130"/>
      <c r="AW1173" s="130"/>
      <c r="AX1173" s="130"/>
      <c r="AY1173" s="130"/>
    </row>
    <row r="1174" spans="1:51" x14ac:dyDescent="0.15">
      <c r="A1174" s="131">
        <v>1213</v>
      </c>
      <c r="B1174" s="129" t="s">
        <v>14491</v>
      </c>
      <c r="C1174" s="129" t="s">
        <v>1052</v>
      </c>
      <c r="D1174" s="129" t="s">
        <v>9352</v>
      </c>
      <c r="E1174" s="129" t="s">
        <v>9405</v>
      </c>
      <c r="F1174" s="129" t="s">
        <v>4455</v>
      </c>
      <c r="G1174" s="131" t="s">
        <v>168</v>
      </c>
      <c r="H1174" s="129" t="s">
        <v>11319</v>
      </c>
      <c r="I1174" s="129" t="s">
        <v>9456</v>
      </c>
      <c r="J1174" s="129" t="s">
        <v>5218</v>
      </c>
      <c r="K1174" s="129" t="s">
        <v>5220</v>
      </c>
      <c r="L1174" s="131" t="str">
        <f t="shared" si="54"/>
        <v>船戸　優 (2)</v>
      </c>
      <c r="M1174" s="131" t="str">
        <f t="shared" si="55"/>
        <v>01</v>
      </c>
      <c r="N1174" s="131" t="str">
        <f t="shared" si="56"/>
        <v>Yu FUNATO (01)</v>
      </c>
      <c r="O1174" s="217" t="s">
        <v>8026</v>
      </c>
      <c r="Y1174" s="130"/>
      <c r="Z1174" s="130"/>
      <c r="AA1174" s="130"/>
      <c r="AB1174" s="130"/>
      <c r="AC1174" s="142"/>
      <c r="AD1174" s="130"/>
      <c r="AE1174" s="130"/>
      <c r="AF1174" s="130"/>
      <c r="AG1174" s="130"/>
      <c r="AH1174" s="130"/>
      <c r="AI1174" s="130"/>
      <c r="AJ1174" s="130"/>
      <c r="AK1174" s="130"/>
      <c r="AL1174" s="130"/>
      <c r="AM1174" s="130"/>
      <c r="AN1174" s="130"/>
      <c r="AO1174" s="130"/>
      <c r="AP1174" s="130"/>
      <c r="AQ1174" s="130"/>
      <c r="AR1174" s="130"/>
      <c r="AS1174" s="130"/>
      <c r="AT1174" s="130"/>
      <c r="AU1174" s="130"/>
      <c r="AV1174" s="130"/>
      <c r="AW1174" s="130"/>
      <c r="AX1174" s="130"/>
      <c r="AY1174" s="130"/>
    </row>
    <row r="1175" spans="1:51" x14ac:dyDescent="0.15">
      <c r="A1175" s="131">
        <v>1214</v>
      </c>
      <c r="B1175" s="129" t="s">
        <v>14491</v>
      </c>
      <c r="C1175" s="129" t="s">
        <v>1052</v>
      </c>
      <c r="D1175" s="129" t="s">
        <v>9353</v>
      </c>
      <c r="E1175" s="129" t="s">
        <v>9406</v>
      </c>
      <c r="F1175" s="129" t="s">
        <v>1451</v>
      </c>
      <c r="G1175" s="131" t="s">
        <v>168</v>
      </c>
      <c r="H1175" s="129" t="s">
        <v>11319</v>
      </c>
      <c r="I1175" s="129" t="s">
        <v>9457</v>
      </c>
      <c r="J1175" s="129" t="s">
        <v>5085</v>
      </c>
      <c r="K1175" s="129" t="s">
        <v>5220</v>
      </c>
      <c r="L1175" s="131" t="str">
        <f t="shared" si="54"/>
        <v>八尾　康平 (2)</v>
      </c>
      <c r="M1175" s="131" t="str">
        <f t="shared" si="55"/>
        <v>01</v>
      </c>
      <c r="N1175" s="131" t="str">
        <f t="shared" si="56"/>
        <v>Kohei YAO (01)</v>
      </c>
      <c r="O1175" s="217" t="s">
        <v>8027</v>
      </c>
      <c r="Y1175" s="130"/>
      <c r="Z1175" s="130"/>
      <c r="AA1175" s="130"/>
      <c r="AB1175" s="130"/>
      <c r="AC1175" s="142"/>
      <c r="AD1175" s="130"/>
      <c r="AE1175" s="130"/>
      <c r="AF1175" s="130"/>
      <c r="AG1175" s="130"/>
      <c r="AH1175" s="130"/>
      <c r="AI1175" s="130"/>
      <c r="AJ1175" s="130"/>
      <c r="AK1175" s="130"/>
      <c r="AL1175" s="130"/>
      <c r="AM1175" s="130"/>
      <c r="AN1175" s="130"/>
      <c r="AO1175" s="130"/>
      <c r="AP1175" s="130"/>
      <c r="AQ1175" s="130"/>
      <c r="AR1175" s="130"/>
      <c r="AS1175" s="130"/>
      <c r="AT1175" s="130"/>
      <c r="AU1175" s="130"/>
      <c r="AV1175" s="130"/>
      <c r="AW1175" s="130"/>
      <c r="AX1175" s="130"/>
      <c r="AY1175" s="130"/>
    </row>
    <row r="1176" spans="1:51" x14ac:dyDescent="0.15">
      <c r="A1176" s="131">
        <v>1215</v>
      </c>
      <c r="B1176" s="129" t="s">
        <v>5244</v>
      </c>
      <c r="C1176" s="129" t="s">
        <v>1063</v>
      </c>
      <c r="D1176" s="129" t="s">
        <v>676</v>
      </c>
      <c r="E1176" s="129" t="s">
        <v>677</v>
      </c>
      <c r="F1176" s="129" t="s">
        <v>551</v>
      </c>
      <c r="G1176" s="131" t="s">
        <v>185</v>
      </c>
      <c r="H1176" s="129" t="s">
        <v>11319</v>
      </c>
      <c r="I1176" s="129" t="s">
        <v>11790</v>
      </c>
      <c r="J1176" s="129" t="s">
        <v>12479</v>
      </c>
      <c r="K1176" s="129" t="s">
        <v>5220</v>
      </c>
      <c r="L1176" s="131" t="str">
        <f t="shared" si="54"/>
        <v>高柳　正徳 (M2)</v>
      </c>
      <c r="M1176" s="131" t="str">
        <f t="shared" si="55"/>
        <v>97</v>
      </c>
      <c r="N1176" s="131" t="str">
        <f t="shared" si="56"/>
        <v>Masanori TAKAYANAGI (97)</v>
      </c>
      <c r="O1176" s="217" t="s">
        <v>8028</v>
      </c>
      <c r="Y1176" s="130"/>
      <c r="Z1176" s="130"/>
      <c r="AA1176" s="130"/>
      <c r="AB1176" s="130"/>
      <c r="AC1176" s="142"/>
      <c r="AD1176" s="130"/>
      <c r="AE1176" s="130"/>
      <c r="AF1176" s="130"/>
      <c r="AG1176" s="130"/>
      <c r="AH1176" s="130"/>
      <c r="AI1176" s="130"/>
      <c r="AJ1176" s="130"/>
      <c r="AK1176" s="130"/>
      <c r="AL1176" s="130"/>
      <c r="AM1176" s="130"/>
      <c r="AN1176" s="130"/>
      <c r="AO1176" s="130"/>
      <c r="AP1176" s="130"/>
      <c r="AQ1176" s="130"/>
      <c r="AR1176" s="130"/>
      <c r="AS1176" s="130"/>
      <c r="AT1176" s="130"/>
      <c r="AU1176" s="130"/>
      <c r="AV1176" s="130"/>
      <c r="AW1176" s="130"/>
      <c r="AX1176" s="130"/>
      <c r="AY1176" s="130"/>
    </row>
    <row r="1177" spans="1:51" x14ac:dyDescent="0.15">
      <c r="A1177" s="131">
        <v>1216</v>
      </c>
      <c r="B1177" s="129" t="s">
        <v>5244</v>
      </c>
      <c r="C1177" s="129" t="s">
        <v>1063</v>
      </c>
      <c r="D1177" s="129" t="s">
        <v>672</v>
      </c>
      <c r="E1177" s="129" t="s">
        <v>673</v>
      </c>
      <c r="F1177" s="129" t="s">
        <v>537</v>
      </c>
      <c r="G1177" s="131" t="s">
        <v>185</v>
      </c>
      <c r="H1177" s="129" t="s">
        <v>14465</v>
      </c>
      <c r="I1177" s="129" t="s">
        <v>11713</v>
      </c>
      <c r="J1177" s="129" t="s">
        <v>5139</v>
      </c>
      <c r="K1177" s="129" t="s">
        <v>5220</v>
      </c>
      <c r="L1177" s="131" t="str">
        <f t="shared" si="54"/>
        <v>南部　慎 (M2)</v>
      </c>
      <c r="M1177" s="131" t="str">
        <f t="shared" si="55"/>
        <v>97</v>
      </c>
      <c r="N1177" s="131" t="str">
        <f t="shared" si="56"/>
        <v>Shin NAMBU (97)</v>
      </c>
      <c r="O1177" s="217" t="s">
        <v>8029</v>
      </c>
      <c r="Y1177" s="130"/>
      <c r="Z1177" s="130"/>
      <c r="AA1177" s="130"/>
      <c r="AB1177" s="130"/>
      <c r="AC1177" s="142"/>
      <c r="AD1177" s="130"/>
      <c r="AE1177" s="130"/>
      <c r="AF1177" s="130"/>
      <c r="AG1177" s="130"/>
      <c r="AH1177" s="130"/>
      <c r="AI1177" s="130"/>
      <c r="AJ1177" s="130"/>
      <c r="AK1177" s="130"/>
      <c r="AL1177" s="130"/>
      <c r="AM1177" s="130"/>
      <c r="AN1177" s="130"/>
      <c r="AO1177" s="130"/>
      <c r="AP1177" s="130"/>
      <c r="AQ1177" s="130"/>
      <c r="AR1177" s="130"/>
      <c r="AS1177" s="130"/>
      <c r="AT1177" s="130"/>
      <c r="AU1177" s="130"/>
      <c r="AV1177" s="130"/>
      <c r="AW1177" s="130"/>
      <c r="AX1177" s="130"/>
      <c r="AY1177" s="130"/>
    </row>
    <row r="1178" spans="1:51" x14ac:dyDescent="0.15">
      <c r="A1178" s="131">
        <v>1217</v>
      </c>
      <c r="B1178" s="129" t="s">
        <v>5244</v>
      </c>
      <c r="C1178" s="129" t="s">
        <v>1063</v>
      </c>
      <c r="D1178" s="129" t="s">
        <v>669</v>
      </c>
      <c r="E1178" s="129" t="s">
        <v>670</v>
      </c>
      <c r="F1178" s="129" t="s">
        <v>671</v>
      </c>
      <c r="G1178" s="131" t="s">
        <v>188</v>
      </c>
      <c r="H1178" s="129" t="s">
        <v>14447</v>
      </c>
      <c r="I1178" s="129" t="s">
        <v>11791</v>
      </c>
      <c r="J1178" s="129" t="s">
        <v>12369</v>
      </c>
      <c r="K1178" s="129" t="s">
        <v>5220</v>
      </c>
      <c r="L1178" s="131" t="str">
        <f t="shared" si="54"/>
        <v>佐久間　啓 (6)</v>
      </c>
      <c r="M1178" s="131" t="str">
        <f t="shared" si="55"/>
        <v>97</v>
      </c>
      <c r="N1178" s="131" t="str">
        <f t="shared" si="56"/>
        <v>Hajime SAKUMA (97)</v>
      </c>
      <c r="O1178" s="217" t="s">
        <v>8030</v>
      </c>
      <c r="Y1178" s="130"/>
      <c r="Z1178" s="130"/>
      <c r="AA1178" s="130"/>
      <c r="AB1178" s="130"/>
      <c r="AC1178" s="142"/>
      <c r="AD1178" s="130"/>
      <c r="AE1178" s="130"/>
      <c r="AF1178" s="130"/>
      <c r="AG1178" s="130"/>
      <c r="AH1178" s="130"/>
      <c r="AI1178" s="130"/>
      <c r="AJ1178" s="130"/>
      <c r="AK1178" s="130"/>
      <c r="AL1178" s="130"/>
      <c r="AM1178" s="130"/>
      <c r="AN1178" s="130"/>
      <c r="AO1178" s="130"/>
      <c r="AP1178" s="130"/>
      <c r="AQ1178" s="130"/>
      <c r="AR1178" s="130"/>
      <c r="AS1178" s="130"/>
      <c r="AT1178" s="130"/>
      <c r="AU1178" s="130"/>
      <c r="AV1178" s="130"/>
      <c r="AW1178" s="130"/>
      <c r="AX1178" s="130"/>
      <c r="AY1178" s="130"/>
    </row>
    <row r="1179" spans="1:51" x14ac:dyDescent="0.15">
      <c r="A1179" s="131">
        <v>1218</v>
      </c>
      <c r="B1179" s="129" t="s">
        <v>5244</v>
      </c>
      <c r="C1179" s="129" t="s">
        <v>1063</v>
      </c>
      <c r="D1179" s="129" t="s">
        <v>674</v>
      </c>
      <c r="E1179" s="129" t="s">
        <v>675</v>
      </c>
      <c r="F1179" s="129" t="s">
        <v>550</v>
      </c>
      <c r="G1179" s="131" t="s">
        <v>185</v>
      </c>
      <c r="H1179" s="129" t="s">
        <v>14447</v>
      </c>
      <c r="I1179" s="129" t="s">
        <v>11445</v>
      </c>
      <c r="J1179" s="129" t="s">
        <v>5170</v>
      </c>
      <c r="K1179" s="129" t="s">
        <v>5220</v>
      </c>
      <c r="L1179" s="131" t="str">
        <f t="shared" si="54"/>
        <v>平井　大誠 (M2)</v>
      </c>
      <c r="M1179" s="131" t="str">
        <f t="shared" si="55"/>
        <v>97</v>
      </c>
      <c r="N1179" s="131" t="str">
        <f t="shared" si="56"/>
        <v>Taisei HIRAI (97)</v>
      </c>
      <c r="O1179" s="217" t="s">
        <v>8031</v>
      </c>
      <c r="Y1179" s="130"/>
      <c r="Z1179" s="130"/>
      <c r="AA1179" s="130"/>
      <c r="AB1179" s="130"/>
      <c r="AC1179" s="142"/>
      <c r="AD1179" s="130"/>
      <c r="AE1179" s="130"/>
      <c r="AF1179" s="130"/>
      <c r="AG1179" s="130"/>
      <c r="AH1179" s="130"/>
      <c r="AI1179" s="130"/>
      <c r="AJ1179" s="130"/>
      <c r="AK1179" s="130"/>
      <c r="AL1179" s="130"/>
      <c r="AM1179" s="130"/>
      <c r="AN1179" s="130"/>
      <c r="AO1179" s="130"/>
      <c r="AP1179" s="130"/>
      <c r="AQ1179" s="130"/>
      <c r="AR1179" s="130"/>
      <c r="AS1179" s="130"/>
      <c r="AT1179" s="130"/>
      <c r="AU1179" s="130"/>
      <c r="AV1179" s="130"/>
      <c r="AW1179" s="130"/>
      <c r="AX1179" s="130"/>
      <c r="AY1179" s="130"/>
    </row>
    <row r="1180" spans="1:51" x14ac:dyDescent="0.15">
      <c r="A1180" s="131">
        <v>1219</v>
      </c>
      <c r="B1180" s="129" t="s">
        <v>5244</v>
      </c>
      <c r="C1180" s="129" t="s">
        <v>1063</v>
      </c>
      <c r="D1180" s="129" t="s">
        <v>9797</v>
      </c>
      <c r="E1180" s="129" t="s">
        <v>680</v>
      </c>
      <c r="F1180" s="129" t="s">
        <v>14492</v>
      </c>
      <c r="G1180" s="131" t="s">
        <v>185</v>
      </c>
      <c r="H1180" s="129" t="s">
        <v>14447</v>
      </c>
      <c r="I1180" s="129" t="s">
        <v>5208</v>
      </c>
      <c r="J1180" s="129" t="s">
        <v>5007</v>
      </c>
      <c r="K1180" s="129" t="s">
        <v>5220</v>
      </c>
      <c r="L1180" s="131" t="str">
        <f t="shared" si="54"/>
        <v>前田　拓海 (M2)</v>
      </c>
      <c r="M1180" s="131" t="str">
        <f t="shared" si="55"/>
        <v>97</v>
      </c>
      <c r="N1180" s="131" t="str">
        <f t="shared" si="56"/>
        <v>Takumi MAEDA (97)</v>
      </c>
      <c r="O1180" s="217" t="s">
        <v>8032</v>
      </c>
      <c r="Y1180" s="130"/>
      <c r="Z1180" s="130"/>
      <c r="AA1180" s="130"/>
      <c r="AB1180" s="130"/>
      <c r="AC1180" s="142"/>
      <c r="AD1180" s="130"/>
      <c r="AE1180" s="130"/>
      <c r="AF1180" s="130"/>
      <c r="AG1180" s="130"/>
      <c r="AH1180" s="130"/>
      <c r="AI1180" s="130"/>
      <c r="AJ1180" s="130"/>
      <c r="AK1180" s="130"/>
      <c r="AL1180" s="130"/>
      <c r="AM1180" s="130"/>
      <c r="AN1180" s="130"/>
      <c r="AO1180" s="130"/>
      <c r="AP1180" s="130"/>
      <c r="AQ1180" s="130"/>
      <c r="AR1180" s="130"/>
      <c r="AS1180" s="130"/>
      <c r="AT1180" s="130"/>
      <c r="AU1180" s="130"/>
      <c r="AV1180" s="130"/>
      <c r="AW1180" s="130"/>
      <c r="AX1180" s="130"/>
      <c r="AY1180" s="130"/>
    </row>
    <row r="1181" spans="1:51" x14ac:dyDescent="0.15">
      <c r="A1181" s="131">
        <v>1220</v>
      </c>
      <c r="B1181" s="129" t="s">
        <v>5244</v>
      </c>
      <c r="C1181" s="129" t="s">
        <v>1063</v>
      </c>
      <c r="D1181" s="129" t="s">
        <v>3538</v>
      </c>
      <c r="E1181" s="129" t="s">
        <v>3539</v>
      </c>
      <c r="F1181" s="129" t="s">
        <v>3540</v>
      </c>
      <c r="G1181" s="131" t="s">
        <v>176</v>
      </c>
      <c r="H1181" s="129" t="s">
        <v>11319</v>
      </c>
      <c r="I1181" s="129" t="s">
        <v>11792</v>
      </c>
      <c r="J1181" s="129" t="s">
        <v>6714</v>
      </c>
      <c r="K1181" s="129" t="s">
        <v>5220</v>
      </c>
      <c r="L1181" s="131" t="str">
        <f t="shared" si="54"/>
        <v>花﨑　仁実 (M1)</v>
      </c>
      <c r="M1181" s="131" t="str">
        <f t="shared" si="55"/>
        <v>97</v>
      </c>
      <c r="N1181" s="131" t="str">
        <f t="shared" si="56"/>
        <v>Satomi HANASAKI (97)</v>
      </c>
      <c r="O1181" s="217" t="s">
        <v>8033</v>
      </c>
      <c r="Y1181" s="130"/>
      <c r="Z1181" s="130"/>
      <c r="AA1181" s="130"/>
      <c r="AB1181" s="130"/>
      <c r="AC1181" s="142"/>
      <c r="AD1181" s="130"/>
      <c r="AE1181" s="130"/>
      <c r="AF1181" s="130"/>
      <c r="AG1181" s="130"/>
      <c r="AH1181" s="130"/>
      <c r="AI1181" s="130"/>
      <c r="AJ1181" s="130"/>
      <c r="AK1181" s="130"/>
      <c r="AL1181" s="130"/>
      <c r="AM1181" s="130"/>
      <c r="AN1181" s="130"/>
      <c r="AO1181" s="130"/>
      <c r="AP1181" s="130"/>
      <c r="AQ1181" s="130"/>
      <c r="AR1181" s="130"/>
      <c r="AS1181" s="130"/>
      <c r="AT1181" s="130"/>
      <c r="AU1181" s="130"/>
      <c r="AV1181" s="130"/>
      <c r="AW1181" s="130"/>
      <c r="AX1181" s="130"/>
      <c r="AY1181" s="130"/>
    </row>
    <row r="1182" spans="1:51" x14ac:dyDescent="0.15">
      <c r="A1182" s="131">
        <v>1221</v>
      </c>
      <c r="B1182" s="129" t="s">
        <v>5244</v>
      </c>
      <c r="C1182" s="129" t="s">
        <v>1063</v>
      </c>
      <c r="D1182" s="129" t="s">
        <v>839</v>
      </c>
      <c r="E1182" s="129" t="s">
        <v>840</v>
      </c>
      <c r="F1182" s="129" t="s">
        <v>803</v>
      </c>
      <c r="G1182" s="131" t="s">
        <v>176</v>
      </c>
      <c r="H1182" s="129" t="s">
        <v>14458</v>
      </c>
      <c r="I1182" s="129" t="s">
        <v>5010</v>
      </c>
      <c r="J1182" s="129" t="s">
        <v>12407</v>
      </c>
      <c r="K1182" s="129" t="s">
        <v>5220</v>
      </c>
      <c r="L1182" s="131" t="str">
        <f t="shared" si="54"/>
        <v>喜多　政天 (M1)</v>
      </c>
      <c r="M1182" s="131" t="str">
        <f t="shared" si="55"/>
        <v>98</v>
      </c>
      <c r="N1182" s="131" t="str">
        <f t="shared" si="56"/>
        <v>Masataka KITA (98)</v>
      </c>
      <c r="O1182" s="217" t="s">
        <v>8034</v>
      </c>
      <c r="Y1182" s="130"/>
      <c r="Z1182" s="130"/>
      <c r="AA1182" s="130"/>
      <c r="AB1182" s="130"/>
      <c r="AC1182" s="142"/>
      <c r="AD1182" s="130"/>
      <c r="AE1182" s="130"/>
      <c r="AF1182" s="130"/>
      <c r="AG1182" s="130"/>
      <c r="AH1182" s="130"/>
      <c r="AI1182" s="130"/>
      <c r="AJ1182" s="130"/>
      <c r="AK1182" s="130"/>
      <c r="AL1182" s="130"/>
      <c r="AM1182" s="130"/>
      <c r="AN1182" s="130"/>
      <c r="AO1182" s="130"/>
      <c r="AP1182" s="130"/>
      <c r="AQ1182" s="130"/>
      <c r="AR1182" s="130"/>
      <c r="AS1182" s="130"/>
      <c r="AT1182" s="130"/>
      <c r="AU1182" s="130"/>
      <c r="AV1182" s="130"/>
      <c r="AW1182" s="130"/>
      <c r="AX1182" s="130"/>
      <c r="AY1182" s="130"/>
    </row>
    <row r="1183" spans="1:51" x14ac:dyDescent="0.15">
      <c r="A1183" s="131">
        <v>1222</v>
      </c>
      <c r="B1183" s="129" t="s">
        <v>5244</v>
      </c>
      <c r="C1183" s="129" t="s">
        <v>1063</v>
      </c>
      <c r="D1183" s="129" t="s">
        <v>3541</v>
      </c>
      <c r="E1183" s="129" t="s">
        <v>3542</v>
      </c>
      <c r="F1183" s="129" t="s">
        <v>3543</v>
      </c>
      <c r="G1183" s="131" t="s">
        <v>146</v>
      </c>
      <c r="H1183" s="129" t="s">
        <v>14458</v>
      </c>
      <c r="I1183" s="129" t="s">
        <v>11463</v>
      </c>
      <c r="J1183" s="129" t="s">
        <v>4870</v>
      </c>
      <c r="K1183" s="129" t="s">
        <v>5220</v>
      </c>
      <c r="L1183" s="131" t="str">
        <f t="shared" si="54"/>
        <v>高岡　祐大 (4)</v>
      </c>
      <c r="M1183" s="131" t="str">
        <f t="shared" si="55"/>
        <v>99</v>
      </c>
      <c r="N1183" s="131" t="str">
        <f t="shared" si="56"/>
        <v>Yudai TAKAOKA (99)</v>
      </c>
      <c r="O1183" s="217" t="s">
        <v>8035</v>
      </c>
      <c r="Y1183" s="130"/>
      <c r="Z1183" s="130"/>
      <c r="AA1183" s="130"/>
      <c r="AB1183" s="130"/>
      <c r="AC1183" s="142"/>
      <c r="AD1183" s="130"/>
      <c r="AE1183" s="130"/>
      <c r="AF1183" s="130"/>
      <c r="AG1183" s="130"/>
      <c r="AH1183" s="130"/>
      <c r="AI1183" s="130"/>
      <c r="AJ1183" s="130"/>
      <c r="AK1183" s="130"/>
      <c r="AL1183" s="130"/>
      <c r="AM1183" s="130"/>
      <c r="AN1183" s="130"/>
      <c r="AO1183" s="130"/>
      <c r="AP1183" s="130"/>
      <c r="AQ1183" s="130"/>
      <c r="AR1183" s="130"/>
      <c r="AS1183" s="130"/>
      <c r="AT1183" s="130"/>
      <c r="AU1183" s="130"/>
      <c r="AV1183" s="130"/>
      <c r="AW1183" s="130"/>
      <c r="AX1183" s="130"/>
      <c r="AY1183" s="130"/>
    </row>
    <row r="1184" spans="1:51" x14ac:dyDescent="0.15">
      <c r="A1184" s="131">
        <v>1223</v>
      </c>
      <c r="B1184" s="129" t="s">
        <v>5244</v>
      </c>
      <c r="C1184" s="129" t="s">
        <v>1063</v>
      </c>
      <c r="D1184" s="129" t="s">
        <v>3544</v>
      </c>
      <c r="E1184" s="129" t="s">
        <v>3545</v>
      </c>
      <c r="F1184" s="129" t="s">
        <v>2532</v>
      </c>
      <c r="G1184" s="131" t="s">
        <v>146</v>
      </c>
      <c r="H1184" s="129" t="s">
        <v>14447</v>
      </c>
      <c r="I1184" s="129" t="s">
        <v>11793</v>
      </c>
      <c r="J1184" s="129" t="s">
        <v>4918</v>
      </c>
      <c r="K1184" s="129" t="s">
        <v>5220</v>
      </c>
      <c r="L1184" s="131" t="str">
        <f t="shared" si="54"/>
        <v>仁尾　航太 (4)</v>
      </c>
      <c r="M1184" s="131" t="str">
        <f t="shared" si="55"/>
        <v>99</v>
      </c>
      <c r="N1184" s="131" t="str">
        <f t="shared" si="56"/>
        <v>Kota NIO (99)</v>
      </c>
      <c r="O1184" s="217" t="s">
        <v>8036</v>
      </c>
      <c r="Y1184" s="130"/>
      <c r="Z1184" s="130"/>
      <c r="AA1184" s="130"/>
      <c r="AB1184" s="130"/>
      <c r="AC1184" s="142"/>
      <c r="AD1184" s="130"/>
      <c r="AE1184" s="130"/>
      <c r="AF1184" s="130"/>
      <c r="AG1184" s="130"/>
      <c r="AH1184" s="130"/>
      <c r="AI1184" s="130"/>
      <c r="AJ1184" s="130"/>
      <c r="AK1184" s="130"/>
      <c r="AL1184" s="130"/>
      <c r="AM1184" s="130"/>
      <c r="AN1184" s="130"/>
      <c r="AO1184" s="130"/>
      <c r="AP1184" s="130"/>
      <c r="AQ1184" s="130"/>
      <c r="AR1184" s="130"/>
      <c r="AS1184" s="130"/>
      <c r="AT1184" s="130"/>
      <c r="AU1184" s="130"/>
      <c r="AV1184" s="130"/>
      <c r="AW1184" s="130"/>
      <c r="AX1184" s="130"/>
      <c r="AY1184" s="130"/>
    </row>
    <row r="1185" spans="1:51" x14ac:dyDescent="0.15">
      <c r="A1185" s="131">
        <v>1224</v>
      </c>
      <c r="B1185" s="129" t="s">
        <v>5244</v>
      </c>
      <c r="C1185" s="129" t="s">
        <v>1063</v>
      </c>
      <c r="D1185" s="129" t="s">
        <v>3546</v>
      </c>
      <c r="E1185" s="129" t="s">
        <v>3547</v>
      </c>
      <c r="F1185" s="129" t="s">
        <v>3548</v>
      </c>
      <c r="G1185" s="131" t="s">
        <v>146</v>
      </c>
      <c r="H1185" s="129" t="s">
        <v>14447</v>
      </c>
      <c r="I1185" s="129" t="s">
        <v>4823</v>
      </c>
      <c r="J1185" s="129" t="s">
        <v>12480</v>
      </c>
      <c r="K1185" s="129" t="s">
        <v>5220</v>
      </c>
      <c r="L1185" s="131" t="str">
        <f t="shared" si="54"/>
        <v>三井　爽平 (4)</v>
      </c>
      <c r="M1185" s="131" t="str">
        <f t="shared" si="55"/>
        <v>99</v>
      </c>
      <c r="N1185" s="131" t="str">
        <f t="shared" si="56"/>
        <v>Sohei MITSUI (99)</v>
      </c>
      <c r="O1185" s="217" t="s">
        <v>8037</v>
      </c>
      <c r="Y1185" s="130"/>
      <c r="Z1185" s="130"/>
      <c r="AA1185" s="130"/>
      <c r="AB1185" s="130"/>
      <c r="AC1185" s="142"/>
      <c r="AD1185" s="130"/>
      <c r="AE1185" s="130"/>
      <c r="AF1185" s="130"/>
      <c r="AG1185" s="130"/>
      <c r="AH1185" s="130"/>
      <c r="AI1185" s="130"/>
      <c r="AJ1185" s="130"/>
      <c r="AK1185" s="130"/>
      <c r="AL1185" s="130"/>
      <c r="AM1185" s="130"/>
      <c r="AN1185" s="130"/>
      <c r="AO1185" s="130"/>
      <c r="AP1185" s="130"/>
      <c r="AQ1185" s="130"/>
      <c r="AR1185" s="130"/>
      <c r="AS1185" s="130"/>
      <c r="AT1185" s="130"/>
      <c r="AU1185" s="130"/>
      <c r="AV1185" s="130"/>
      <c r="AW1185" s="130"/>
      <c r="AX1185" s="130"/>
      <c r="AY1185" s="130"/>
    </row>
    <row r="1186" spans="1:51" x14ac:dyDescent="0.15">
      <c r="A1186" s="131">
        <v>1225</v>
      </c>
      <c r="B1186" s="129" t="s">
        <v>5244</v>
      </c>
      <c r="C1186" s="129" t="s">
        <v>1063</v>
      </c>
      <c r="D1186" s="129" t="s">
        <v>3549</v>
      </c>
      <c r="E1186" s="129" t="s">
        <v>3550</v>
      </c>
      <c r="F1186" s="129" t="s">
        <v>3329</v>
      </c>
      <c r="G1186" s="131" t="s">
        <v>146</v>
      </c>
      <c r="H1186" s="129" t="s">
        <v>11319</v>
      </c>
      <c r="I1186" s="129" t="s">
        <v>11794</v>
      </c>
      <c r="J1186" s="129" t="s">
        <v>4922</v>
      </c>
      <c r="K1186" s="129" t="s">
        <v>5220</v>
      </c>
      <c r="L1186" s="131" t="str">
        <f t="shared" si="54"/>
        <v>今城　有貴 (4)</v>
      </c>
      <c r="M1186" s="131" t="str">
        <f t="shared" si="55"/>
        <v>99</v>
      </c>
      <c r="N1186" s="131" t="str">
        <f t="shared" si="56"/>
        <v>Yuki IMASHIRO (99)</v>
      </c>
      <c r="O1186" s="217" t="s">
        <v>8038</v>
      </c>
      <c r="Y1186" s="130"/>
      <c r="Z1186" s="130"/>
      <c r="AA1186" s="130"/>
      <c r="AB1186" s="130"/>
      <c r="AC1186" s="142"/>
      <c r="AD1186" s="130"/>
      <c r="AE1186" s="130"/>
      <c r="AF1186" s="130"/>
      <c r="AG1186" s="130"/>
      <c r="AH1186" s="130"/>
      <c r="AI1186" s="130"/>
      <c r="AJ1186" s="130"/>
      <c r="AK1186" s="130"/>
      <c r="AL1186" s="130"/>
      <c r="AM1186" s="130"/>
      <c r="AN1186" s="130"/>
      <c r="AO1186" s="130"/>
      <c r="AP1186" s="130"/>
      <c r="AQ1186" s="130"/>
      <c r="AR1186" s="130"/>
      <c r="AS1186" s="130"/>
      <c r="AT1186" s="130"/>
      <c r="AU1186" s="130"/>
      <c r="AV1186" s="130"/>
      <c r="AW1186" s="130"/>
      <c r="AX1186" s="130"/>
      <c r="AY1186" s="130"/>
    </row>
    <row r="1187" spans="1:51" x14ac:dyDescent="0.15">
      <c r="A1187" s="131">
        <v>1226</v>
      </c>
      <c r="B1187" s="129" t="s">
        <v>5244</v>
      </c>
      <c r="C1187" s="129" t="s">
        <v>1063</v>
      </c>
      <c r="D1187" s="129" t="s">
        <v>3551</v>
      </c>
      <c r="E1187" s="129" t="s">
        <v>3552</v>
      </c>
      <c r="F1187" s="129" t="s">
        <v>2149</v>
      </c>
      <c r="G1187" s="131" t="s">
        <v>146</v>
      </c>
      <c r="H1187" s="129" t="s">
        <v>14447</v>
      </c>
      <c r="I1187" s="129" t="s">
        <v>11795</v>
      </c>
      <c r="J1187" s="129" t="s">
        <v>5064</v>
      </c>
      <c r="K1187" s="129" t="s">
        <v>5220</v>
      </c>
      <c r="L1187" s="131" t="str">
        <f t="shared" si="54"/>
        <v>蕨川　隼佑 (4)</v>
      </c>
      <c r="M1187" s="131" t="str">
        <f t="shared" si="55"/>
        <v>00</v>
      </c>
      <c r="N1187" s="131" t="str">
        <f t="shared" si="56"/>
        <v>Shunsuke WARABIGAWA (00)</v>
      </c>
      <c r="O1187" s="217" t="s">
        <v>8039</v>
      </c>
      <c r="Y1187" s="130"/>
      <c r="Z1187" s="130"/>
      <c r="AA1187" s="130"/>
      <c r="AB1187" s="130"/>
      <c r="AC1187" s="142"/>
      <c r="AD1187" s="130"/>
      <c r="AE1187" s="130"/>
      <c r="AF1187" s="130"/>
      <c r="AG1187" s="130"/>
      <c r="AH1187" s="130"/>
      <c r="AI1187" s="130"/>
      <c r="AJ1187" s="130"/>
      <c r="AK1187" s="130"/>
      <c r="AL1187" s="130"/>
      <c r="AM1187" s="130"/>
      <c r="AN1187" s="130"/>
      <c r="AO1187" s="130"/>
      <c r="AP1187" s="130"/>
      <c r="AQ1187" s="130"/>
      <c r="AR1187" s="130"/>
      <c r="AS1187" s="130"/>
      <c r="AT1187" s="130"/>
      <c r="AU1187" s="130"/>
      <c r="AV1187" s="130"/>
      <c r="AW1187" s="130"/>
      <c r="AX1187" s="130"/>
      <c r="AY1187" s="130"/>
    </row>
    <row r="1188" spans="1:51" x14ac:dyDescent="0.15">
      <c r="A1188" s="131">
        <v>1227</v>
      </c>
      <c r="B1188" s="129" t="s">
        <v>5244</v>
      </c>
      <c r="C1188" s="129" t="s">
        <v>1063</v>
      </c>
      <c r="D1188" s="129" t="s">
        <v>3553</v>
      </c>
      <c r="E1188" s="129" t="s">
        <v>3554</v>
      </c>
      <c r="F1188" s="129" t="s">
        <v>3555</v>
      </c>
      <c r="G1188" s="131" t="s">
        <v>146</v>
      </c>
      <c r="H1188" s="129" t="s">
        <v>14447</v>
      </c>
      <c r="I1188" s="129" t="s">
        <v>11796</v>
      </c>
      <c r="J1188" s="129" t="s">
        <v>5081</v>
      </c>
      <c r="K1188" s="129" t="s">
        <v>5220</v>
      </c>
      <c r="L1188" s="131" t="str">
        <f t="shared" si="54"/>
        <v>谷垣　賢 (4)</v>
      </c>
      <c r="M1188" s="131" t="str">
        <f t="shared" si="55"/>
        <v>99</v>
      </c>
      <c r="N1188" s="131" t="str">
        <f t="shared" si="56"/>
        <v>Satoshi TANIGAKI (99)</v>
      </c>
      <c r="O1188" s="217" t="s">
        <v>8040</v>
      </c>
      <c r="Y1188" s="130"/>
      <c r="Z1188" s="130"/>
      <c r="AA1188" s="130"/>
      <c r="AB1188" s="130"/>
      <c r="AC1188" s="142"/>
      <c r="AD1188" s="130"/>
      <c r="AE1188" s="130"/>
      <c r="AF1188" s="130"/>
      <c r="AG1188" s="130"/>
      <c r="AH1188" s="130"/>
      <c r="AI1188" s="130"/>
      <c r="AJ1188" s="130"/>
      <c r="AK1188" s="130"/>
      <c r="AL1188" s="130"/>
      <c r="AM1188" s="130"/>
      <c r="AN1188" s="130"/>
      <c r="AO1188" s="130"/>
      <c r="AP1188" s="130"/>
      <c r="AQ1188" s="130"/>
      <c r="AR1188" s="130"/>
      <c r="AS1188" s="130"/>
      <c r="AT1188" s="130"/>
      <c r="AU1188" s="130"/>
      <c r="AV1188" s="130"/>
      <c r="AW1188" s="130"/>
      <c r="AX1188" s="130"/>
      <c r="AY1188" s="130"/>
    </row>
    <row r="1189" spans="1:51" x14ac:dyDescent="0.15">
      <c r="A1189" s="131">
        <v>1228</v>
      </c>
      <c r="B1189" s="129" t="s">
        <v>5244</v>
      </c>
      <c r="C1189" s="129" t="s">
        <v>1063</v>
      </c>
      <c r="D1189" s="129" t="s">
        <v>3556</v>
      </c>
      <c r="E1189" s="129" t="s">
        <v>3557</v>
      </c>
      <c r="F1189" s="129" t="s">
        <v>3543</v>
      </c>
      <c r="G1189" s="131" t="s">
        <v>146</v>
      </c>
      <c r="H1189" s="129" t="s">
        <v>14447</v>
      </c>
      <c r="I1189" s="129" t="s">
        <v>9463</v>
      </c>
      <c r="J1189" s="129" t="s">
        <v>12403</v>
      </c>
      <c r="K1189" s="129" t="s">
        <v>5220</v>
      </c>
      <c r="L1189" s="131" t="str">
        <f t="shared" si="54"/>
        <v>谷口　佳史 (4)</v>
      </c>
      <c r="M1189" s="131" t="str">
        <f t="shared" si="55"/>
        <v>99</v>
      </c>
      <c r="N1189" s="131" t="str">
        <f t="shared" si="56"/>
        <v>Yoshifumi TANIGUCHI (99)</v>
      </c>
      <c r="O1189" s="217" t="s">
        <v>8041</v>
      </c>
      <c r="Y1189" s="130"/>
      <c r="Z1189" s="130"/>
      <c r="AA1189" s="130"/>
      <c r="AB1189" s="130"/>
      <c r="AC1189" s="142"/>
      <c r="AD1189" s="130"/>
      <c r="AE1189" s="130"/>
      <c r="AF1189" s="130"/>
      <c r="AG1189" s="130"/>
      <c r="AH1189" s="130"/>
      <c r="AI1189" s="130"/>
      <c r="AJ1189" s="130"/>
      <c r="AK1189" s="130"/>
      <c r="AL1189" s="130"/>
      <c r="AM1189" s="130"/>
      <c r="AN1189" s="130"/>
      <c r="AO1189" s="130"/>
      <c r="AP1189" s="130"/>
      <c r="AQ1189" s="130"/>
      <c r="AR1189" s="130"/>
      <c r="AS1189" s="130"/>
      <c r="AT1189" s="130"/>
      <c r="AU1189" s="130"/>
      <c r="AV1189" s="130"/>
      <c r="AW1189" s="130"/>
      <c r="AX1189" s="130"/>
      <c r="AY1189" s="130"/>
    </row>
    <row r="1190" spans="1:51" x14ac:dyDescent="0.15">
      <c r="A1190" s="131">
        <v>1229</v>
      </c>
      <c r="B1190" s="129" t="s">
        <v>5244</v>
      </c>
      <c r="C1190" s="129" t="s">
        <v>1063</v>
      </c>
      <c r="D1190" s="129" t="s">
        <v>3558</v>
      </c>
      <c r="E1190" s="129" t="s">
        <v>3559</v>
      </c>
      <c r="F1190" s="129" t="s">
        <v>3560</v>
      </c>
      <c r="G1190" s="131" t="s">
        <v>146</v>
      </c>
      <c r="H1190" s="129" t="s">
        <v>14447</v>
      </c>
      <c r="I1190" s="129" t="s">
        <v>11797</v>
      </c>
      <c r="J1190" s="129" t="s">
        <v>12481</v>
      </c>
      <c r="K1190" s="129" t="s">
        <v>5220</v>
      </c>
      <c r="L1190" s="131" t="str">
        <f t="shared" si="54"/>
        <v>岩佐　氏聡 (4)</v>
      </c>
      <c r="M1190" s="131" t="str">
        <f t="shared" si="55"/>
        <v>99</v>
      </c>
      <c r="N1190" s="131" t="str">
        <f t="shared" si="56"/>
        <v>Ujitoki IWASA (99)</v>
      </c>
      <c r="O1190" s="217" t="s">
        <v>8042</v>
      </c>
      <c r="Y1190" s="130"/>
      <c r="Z1190" s="130"/>
      <c r="AA1190" s="130"/>
      <c r="AB1190" s="130"/>
      <c r="AC1190" s="142"/>
      <c r="AD1190" s="130"/>
      <c r="AE1190" s="130"/>
      <c r="AF1190" s="130"/>
      <c r="AG1190" s="130"/>
      <c r="AH1190" s="130"/>
      <c r="AI1190" s="130"/>
      <c r="AJ1190" s="130"/>
      <c r="AK1190" s="130"/>
      <c r="AL1190" s="130"/>
      <c r="AM1190" s="130"/>
      <c r="AN1190" s="130"/>
      <c r="AO1190" s="130"/>
      <c r="AP1190" s="130"/>
      <c r="AQ1190" s="130"/>
      <c r="AR1190" s="130"/>
      <c r="AS1190" s="130"/>
      <c r="AT1190" s="130"/>
      <c r="AU1190" s="130"/>
      <c r="AV1190" s="130"/>
      <c r="AW1190" s="130"/>
      <c r="AX1190" s="130"/>
      <c r="AY1190" s="130"/>
    </row>
    <row r="1191" spans="1:51" x14ac:dyDescent="0.15">
      <c r="A1191" s="131">
        <v>1230</v>
      </c>
      <c r="B1191" s="129" t="s">
        <v>5244</v>
      </c>
      <c r="C1191" s="129" t="s">
        <v>1063</v>
      </c>
      <c r="D1191" s="129" t="s">
        <v>3561</v>
      </c>
      <c r="E1191" s="129" t="s">
        <v>3562</v>
      </c>
      <c r="F1191" s="129" t="s">
        <v>988</v>
      </c>
      <c r="G1191" s="131" t="s">
        <v>146</v>
      </c>
      <c r="H1191" s="129" t="s">
        <v>14447</v>
      </c>
      <c r="I1191" s="129" t="s">
        <v>9449</v>
      </c>
      <c r="J1191" s="129" t="s">
        <v>9247</v>
      </c>
      <c r="K1191" s="129" t="s">
        <v>5220</v>
      </c>
      <c r="L1191" s="131" t="str">
        <f t="shared" si="54"/>
        <v>田上　雄士 (4)</v>
      </c>
      <c r="M1191" s="131" t="str">
        <f t="shared" si="55"/>
        <v>98</v>
      </c>
      <c r="N1191" s="131" t="str">
        <f t="shared" si="56"/>
        <v>Yuto TAGAMI (98)</v>
      </c>
      <c r="O1191" s="217" t="s">
        <v>8043</v>
      </c>
      <c r="Y1191" s="130"/>
      <c r="Z1191" s="130"/>
      <c r="AA1191" s="130"/>
      <c r="AB1191" s="130"/>
      <c r="AC1191" s="142"/>
      <c r="AD1191" s="130"/>
      <c r="AE1191" s="130"/>
      <c r="AF1191" s="130"/>
      <c r="AG1191" s="130"/>
      <c r="AH1191" s="130"/>
      <c r="AI1191" s="130"/>
      <c r="AJ1191" s="130"/>
      <c r="AK1191" s="130"/>
      <c r="AL1191" s="130"/>
      <c r="AM1191" s="130"/>
      <c r="AN1191" s="130"/>
      <c r="AO1191" s="130"/>
      <c r="AP1191" s="130"/>
      <c r="AQ1191" s="130"/>
      <c r="AR1191" s="130"/>
      <c r="AS1191" s="130"/>
      <c r="AT1191" s="130"/>
      <c r="AU1191" s="130"/>
      <c r="AV1191" s="130"/>
      <c r="AW1191" s="130"/>
      <c r="AX1191" s="130"/>
      <c r="AY1191" s="130"/>
    </row>
    <row r="1192" spans="1:51" x14ac:dyDescent="0.15">
      <c r="A1192" s="131">
        <v>1231</v>
      </c>
      <c r="B1192" s="129" t="s">
        <v>5244</v>
      </c>
      <c r="C1192" s="129" t="s">
        <v>1063</v>
      </c>
      <c r="D1192" s="129" t="s">
        <v>3563</v>
      </c>
      <c r="E1192" s="129" t="s">
        <v>3564</v>
      </c>
      <c r="F1192" s="129" t="s">
        <v>3565</v>
      </c>
      <c r="G1192" s="131" t="s">
        <v>146</v>
      </c>
      <c r="H1192" s="129" t="s">
        <v>14447</v>
      </c>
      <c r="I1192" s="129" t="s">
        <v>4917</v>
      </c>
      <c r="J1192" s="129" t="s">
        <v>12367</v>
      </c>
      <c r="K1192" s="129" t="s">
        <v>5220</v>
      </c>
      <c r="L1192" s="131" t="str">
        <f t="shared" si="54"/>
        <v>細見　貴之 (4)</v>
      </c>
      <c r="M1192" s="131" t="str">
        <f t="shared" si="55"/>
        <v>98</v>
      </c>
      <c r="N1192" s="131" t="str">
        <f t="shared" si="56"/>
        <v>Takayuki HOSOMI (98)</v>
      </c>
      <c r="O1192" s="217" t="s">
        <v>8044</v>
      </c>
      <c r="Y1192" s="130"/>
      <c r="Z1192" s="130"/>
      <c r="AA1192" s="130"/>
      <c r="AB1192" s="130"/>
      <c r="AC1192" s="142"/>
      <c r="AD1192" s="130"/>
      <c r="AE1192" s="130"/>
      <c r="AF1192" s="130"/>
      <c r="AG1192" s="130"/>
      <c r="AH1192" s="130"/>
      <c r="AI1192" s="130"/>
      <c r="AJ1192" s="130"/>
      <c r="AK1192" s="130"/>
      <c r="AL1192" s="130"/>
      <c r="AM1192" s="130"/>
      <c r="AN1192" s="130"/>
      <c r="AO1192" s="130"/>
      <c r="AP1192" s="130"/>
      <c r="AQ1192" s="130"/>
      <c r="AR1192" s="130"/>
      <c r="AS1192" s="130"/>
      <c r="AT1192" s="130"/>
      <c r="AU1192" s="130"/>
      <c r="AV1192" s="130"/>
      <c r="AW1192" s="130"/>
      <c r="AX1192" s="130"/>
      <c r="AY1192" s="130"/>
    </row>
    <row r="1193" spans="1:51" x14ac:dyDescent="0.15">
      <c r="A1193" s="131">
        <v>1232</v>
      </c>
      <c r="B1193" s="129" t="s">
        <v>5244</v>
      </c>
      <c r="C1193" s="129" t="s">
        <v>1063</v>
      </c>
      <c r="D1193" s="129" t="s">
        <v>3566</v>
      </c>
      <c r="E1193" s="129" t="s">
        <v>3567</v>
      </c>
      <c r="F1193" s="129" t="s">
        <v>3395</v>
      </c>
      <c r="G1193" s="131" t="s">
        <v>146</v>
      </c>
      <c r="H1193" s="129" t="s">
        <v>14447</v>
      </c>
      <c r="I1193" s="129" t="s">
        <v>11798</v>
      </c>
      <c r="J1193" s="129" t="s">
        <v>4846</v>
      </c>
      <c r="K1193" s="129" t="s">
        <v>5220</v>
      </c>
      <c r="L1193" s="131" t="str">
        <f t="shared" si="54"/>
        <v>若江　亮平 (4)</v>
      </c>
      <c r="M1193" s="131" t="str">
        <f t="shared" si="55"/>
        <v>99</v>
      </c>
      <c r="N1193" s="131" t="str">
        <f t="shared" si="56"/>
        <v>Ryohei WAKAE (99)</v>
      </c>
      <c r="O1193" s="217" t="s">
        <v>8045</v>
      </c>
      <c r="Y1193" s="130"/>
      <c r="Z1193" s="130"/>
      <c r="AA1193" s="130"/>
      <c r="AB1193" s="130"/>
      <c r="AC1193" s="142"/>
      <c r="AD1193" s="130"/>
      <c r="AE1193" s="130"/>
      <c r="AF1193" s="130"/>
      <c r="AG1193" s="130"/>
      <c r="AH1193" s="130"/>
      <c r="AI1193" s="130"/>
      <c r="AJ1193" s="130"/>
      <c r="AK1193" s="130"/>
      <c r="AL1193" s="130"/>
      <c r="AM1193" s="130"/>
      <c r="AN1193" s="130"/>
      <c r="AO1193" s="130"/>
      <c r="AP1193" s="130"/>
      <c r="AQ1193" s="130"/>
      <c r="AR1193" s="130"/>
      <c r="AS1193" s="130"/>
      <c r="AT1193" s="130"/>
      <c r="AU1193" s="130"/>
      <c r="AV1193" s="130"/>
      <c r="AW1193" s="130"/>
      <c r="AX1193" s="130"/>
      <c r="AY1193" s="130"/>
    </row>
    <row r="1194" spans="1:51" x14ac:dyDescent="0.15">
      <c r="A1194" s="131">
        <v>1233</v>
      </c>
      <c r="B1194" s="129" t="s">
        <v>5244</v>
      </c>
      <c r="C1194" s="129" t="s">
        <v>1063</v>
      </c>
      <c r="D1194" s="129" t="s">
        <v>3568</v>
      </c>
      <c r="E1194" s="129" t="s">
        <v>3569</v>
      </c>
      <c r="F1194" s="129" t="s">
        <v>3220</v>
      </c>
      <c r="G1194" s="131" t="s">
        <v>146</v>
      </c>
      <c r="H1194" s="129" t="s">
        <v>14447</v>
      </c>
      <c r="I1194" s="129" t="s">
        <v>11799</v>
      </c>
      <c r="J1194" s="129" t="s">
        <v>12314</v>
      </c>
      <c r="K1194" s="129" t="s">
        <v>5220</v>
      </c>
      <c r="L1194" s="131" t="str">
        <f t="shared" si="54"/>
        <v>梶浦　雅之 (4)</v>
      </c>
      <c r="M1194" s="131" t="str">
        <f t="shared" si="55"/>
        <v>99</v>
      </c>
      <c r="N1194" s="131" t="str">
        <f t="shared" si="56"/>
        <v>Masayuki KAJIURA (99)</v>
      </c>
      <c r="O1194" s="217" t="s">
        <v>8046</v>
      </c>
      <c r="Y1194" s="130"/>
      <c r="Z1194" s="130"/>
      <c r="AA1194" s="130"/>
      <c r="AB1194" s="130"/>
      <c r="AC1194" s="142"/>
      <c r="AD1194" s="130"/>
      <c r="AE1194" s="130"/>
      <c r="AF1194" s="130"/>
      <c r="AG1194" s="130"/>
      <c r="AH1194" s="130"/>
      <c r="AI1194" s="130"/>
      <c r="AJ1194" s="130"/>
      <c r="AK1194" s="130"/>
      <c r="AL1194" s="130"/>
      <c r="AM1194" s="130"/>
      <c r="AN1194" s="130"/>
      <c r="AO1194" s="130"/>
      <c r="AP1194" s="130"/>
      <c r="AQ1194" s="130"/>
      <c r="AR1194" s="130"/>
      <c r="AS1194" s="130"/>
      <c r="AT1194" s="130"/>
      <c r="AU1194" s="130"/>
      <c r="AV1194" s="130"/>
      <c r="AW1194" s="130"/>
      <c r="AX1194" s="130"/>
      <c r="AY1194" s="130"/>
    </row>
    <row r="1195" spans="1:51" x14ac:dyDescent="0.15">
      <c r="A1195" s="131">
        <v>1234</v>
      </c>
      <c r="B1195" s="129" t="s">
        <v>5244</v>
      </c>
      <c r="C1195" s="129" t="s">
        <v>1063</v>
      </c>
      <c r="D1195" s="129" t="s">
        <v>3570</v>
      </c>
      <c r="E1195" s="129" t="s">
        <v>3571</v>
      </c>
      <c r="F1195" s="129" t="s">
        <v>873</v>
      </c>
      <c r="G1195" s="131" t="s">
        <v>146</v>
      </c>
      <c r="H1195" s="129" t="s">
        <v>11319</v>
      </c>
      <c r="I1195" s="129" t="s">
        <v>11800</v>
      </c>
      <c r="J1195" s="129" t="s">
        <v>4822</v>
      </c>
      <c r="K1195" s="129" t="s">
        <v>5220</v>
      </c>
      <c r="L1195" s="131" t="str">
        <f t="shared" si="54"/>
        <v>田上　涼太 (4)</v>
      </c>
      <c r="M1195" s="131" t="str">
        <f t="shared" si="55"/>
        <v>98</v>
      </c>
      <c r="N1195" s="131" t="str">
        <f t="shared" si="56"/>
        <v>Ryota TANOUE (98)</v>
      </c>
      <c r="O1195" s="217" t="s">
        <v>8047</v>
      </c>
      <c r="Y1195" s="130"/>
      <c r="Z1195" s="130"/>
      <c r="AA1195" s="130"/>
      <c r="AB1195" s="130"/>
      <c r="AC1195" s="142"/>
      <c r="AD1195" s="130"/>
      <c r="AE1195" s="130"/>
      <c r="AF1195" s="130"/>
      <c r="AG1195" s="130"/>
      <c r="AH1195" s="130"/>
      <c r="AI1195" s="130"/>
      <c r="AJ1195" s="130"/>
      <c r="AK1195" s="130"/>
      <c r="AL1195" s="130"/>
      <c r="AM1195" s="130"/>
      <c r="AN1195" s="130"/>
      <c r="AO1195" s="130"/>
      <c r="AP1195" s="130"/>
      <c r="AQ1195" s="130"/>
      <c r="AR1195" s="130"/>
      <c r="AS1195" s="130"/>
      <c r="AT1195" s="130"/>
      <c r="AU1195" s="130"/>
      <c r="AV1195" s="130"/>
      <c r="AW1195" s="130"/>
      <c r="AX1195" s="130"/>
      <c r="AY1195" s="130"/>
    </row>
    <row r="1196" spans="1:51" x14ac:dyDescent="0.15">
      <c r="A1196" s="131">
        <v>1235</v>
      </c>
      <c r="B1196" s="129" t="s">
        <v>5244</v>
      </c>
      <c r="C1196" s="129" t="s">
        <v>1063</v>
      </c>
      <c r="D1196" s="129" t="s">
        <v>3572</v>
      </c>
      <c r="E1196" s="129" t="s">
        <v>3573</v>
      </c>
      <c r="F1196" s="129" t="s">
        <v>3574</v>
      </c>
      <c r="G1196" s="131" t="s">
        <v>164</v>
      </c>
      <c r="H1196" s="129" t="s">
        <v>14447</v>
      </c>
      <c r="I1196" s="129" t="s">
        <v>11713</v>
      </c>
      <c r="J1196" s="129" t="s">
        <v>4980</v>
      </c>
      <c r="K1196" s="129" t="s">
        <v>5220</v>
      </c>
      <c r="L1196" s="131" t="str">
        <f t="shared" si="54"/>
        <v>南部　達哉 (3)</v>
      </c>
      <c r="M1196" s="131" t="str">
        <f t="shared" si="55"/>
        <v>00</v>
      </c>
      <c r="N1196" s="131" t="str">
        <f t="shared" si="56"/>
        <v>Tatsuya NAMBU (00)</v>
      </c>
      <c r="O1196" s="217" t="s">
        <v>8048</v>
      </c>
      <c r="Y1196" s="130"/>
      <c r="Z1196" s="130"/>
      <c r="AA1196" s="130"/>
      <c r="AB1196" s="130"/>
      <c r="AC1196" s="142"/>
      <c r="AD1196" s="130"/>
      <c r="AE1196" s="130"/>
      <c r="AF1196" s="130"/>
      <c r="AG1196" s="130"/>
      <c r="AH1196" s="130"/>
      <c r="AI1196" s="130"/>
      <c r="AJ1196" s="130"/>
      <c r="AK1196" s="130"/>
      <c r="AL1196" s="130"/>
      <c r="AM1196" s="130"/>
      <c r="AN1196" s="130"/>
      <c r="AO1196" s="130"/>
      <c r="AP1196" s="130"/>
      <c r="AQ1196" s="130"/>
      <c r="AR1196" s="130"/>
      <c r="AS1196" s="130"/>
      <c r="AT1196" s="130"/>
      <c r="AU1196" s="130"/>
      <c r="AV1196" s="130"/>
      <c r="AW1196" s="130"/>
      <c r="AX1196" s="130"/>
      <c r="AY1196" s="130"/>
    </row>
    <row r="1197" spans="1:51" x14ac:dyDescent="0.15">
      <c r="A1197" s="131">
        <v>1236</v>
      </c>
      <c r="B1197" s="129" t="s">
        <v>5244</v>
      </c>
      <c r="C1197" s="129" t="s">
        <v>1063</v>
      </c>
      <c r="D1197" s="129" t="s">
        <v>3575</v>
      </c>
      <c r="E1197" s="129" t="s">
        <v>3576</v>
      </c>
      <c r="F1197" s="129" t="s">
        <v>1152</v>
      </c>
      <c r="G1197" s="131" t="s">
        <v>164</v>
      </c>
      <c r="H1197" s="129" t="s">
        <v>14447</v>
      </c>
      <c r="I1197" s="129" t="s">
        <v>11801</v>
      </c>
      <c r="J1197" s="129" t="s">
        <v>5085</v>
      </c>
      <c r="K1197" s="129" t="s">
        <v>5220</v>
      </c>
      <c r="L1197" s="131" t="str">
        <f t="shared" si="54"/>
        <v>廣澤　航平 (3)</v>
      </c>
      <c r="M1197" s="131" t="str">
        <f t="shared" si="55"/>
        <v>99</v>
      </c>
      <c r="N1197" s="131" t="str">
        <f t="shared" si="56"/>
        <v>Kohei HIROZAWA (99)</v>
      </c>
      <c r="O1197" s="217" t="s">
        <v>8049</v>
      </c>
      <c r="Y1197" s="130"/>
      <c r="Z1197" s="130"/>
      <c r="AA1197" s="130"/>
      <c r="AB1197" s="130"/>
      <c r="AC1197" s="142"/>
      <c r="AD1197" s="130"/>
      <c r="AE1197" s="130"/>
      <c r="AF1197" s="130"/>
      <c r="AG1197" s="130"/>
      <c r="AH1197" s="130"/>
      <c r="AI1197" s="130"/>
      <c r="AJ1197" s="130"/>
      <c r="AK1197" s="130"/>
      <c r="AL1197" s="130"/>
      <c r="AM1197" s="130"/>
      <c r="AN1197" s="130"/>
      <c r="AO1197" s="130"/>
      <c r="AP1197" s="130"/>
      <c r="AQ1197" s="130"/>
      <c r="AR1197" s="130"/>
      <c r="AS1197" s="130"/>
      <c r="AT1197" s="130"/>
      <c r="AU1197" s="130"/>
      <c r="AV1197" s="130"/>
      <c r="AW1197" s="130"/>
      <c r="AX1197" s="130"/>
      <c r="AY1197" s="130"/>
    </row>
    <row r="1198" spans="1:51" x14ac:dyDescent="0.15">
      <c r="A1198" s="131">
        <v>1237</v>
      </c>
      <c r="B1198" s="129" t="s">
        <v>5244</v>
      </c>
      <c r="C1198" s="129" t="s">
        <v>1063</v>
      </c>
      <c r="D1198" s="129" t="s">
        <v>3577</v>
      </c>
      <c r="E1198" s="129" t="s">
        <v>3578</v>
      </c>
      <c r="F1198" s="129" t="s">
        <v>2053</v>
      </c>
      <c r="G1198" s="131" t="s">
        <v>164</v>
      </c>
      <c r="H1198" s="129" t="s">
        <v>14447</v>
      </c>
      <c r="I1198" s="129" t="s">
        <v>5109</v>
      </c>
      <c r="J1198" s="129" t="s">
        <v>4942</v>
      </c>
      <c r="K1198" s="129" t="s">
        <v>5220</v>
      </c>
      <c r="L1198" s="131" t="str">
        <f t="shared" si="54"/>
        <v>後藤　弘太郎 (3)</v>
      </c>
      <c r="M1198" s="131" t="str">
        <f t="shared" si="55"/>
        <v>00</v>
      </c>
      <c r="N1198" s="131" t="str">
        <f t="shared" si="56"/>
        <v>Kotaro GOTO (00)</v>
      </c>
      <c r="O1198" s="217" t="s">
        <v>8050</v>
      </c>
      <c r="Y1198" s="130"/>
      <c r="Z1198" s="130"/>
      <c r="AA1198" s="130"/>
      <c r="AB1198" s="130"/>
      <c r="AC1198" s="142"/>
      <c r="AD1198" s="130"/>
      <c r="AE1198" s="130"/>
      <c r="AF1198" s="130"/>
      <c r="AG1198" s="130"/>
      <c r="AH1198" s="130"/>
      <c r="AI1198" s="130"/>
      <c r="AJ1198" s="130"/>
      <c r="AK1198" s="130"/>
      <c r="AL1198" s="130"/>
      <c r="AM1198" s="130"/>
      <c r="AN1198" s="130"/>
      <c r="AO1198" s="130"/>
      <c r="AP1198" s="130"/>
      <c r="AQ1198" s="130"/>
      <c r="AR1198" s="130"/>
      <c r="AS1198" s="130"/>
      <c r="AT1198" s="130"/>
      <c r="AU1198" s="130"/>
      <c r="AV1198" s="130"/>
      <c r="AW1198" s="130"/>
      <c r="AX1198" s="130"/>
      <c r="AY1198" s="130"/>
    </row>
    <row r="1199" spans="1:51" x14ac:dyDescent="0.15">
      <c r="A1199" s="131">
        <v>1238</v>
      </c>
      <c r="B1199" s="129" t="s">
        <v>5244</v>
      </c>
      <c r="C1199" s="129" t="s">
        <v>1063</v>
      </c>
      <c r="D1199" s="129" t="s">
        <v>3579</v>
      </c>
      <c r="E1199" s="129" t="s">
        <v>3580</v>
      </c>
      <c r="F1199" s="129" t="s">
        <v>1976</v>
      </c>
      <c r="G1199" s="131" t="s">
        <v>164</v>
      </c>
      <c r="H1199" s="129" t="s">
        <v>11319</v>
      </c>
      <c r="I1199" s="129" t="s">
        <v>11802</v>
      </c>
      <c r="J1199" s="129" t="s">
        <v>5139</v>
      </c>
      <c r="K1199" s="129" t="s">
        <v>5220</v>
      </c>
      <c r="L1199" s="131" t="str">
        <f t="shared" si="54"/>
        <v>中新井　榛 (3)</v>
      </c>
      <c r="M1199" s="131" t="str">
        <f t="shared" si="55"/>
        <v>00</v>
      </c>
      <c r="N1199" s="131" t="str">
        <f t="shared" si="56"/>
        <v>Shin NAKAARAI (00)</v>
      </c>
      <c r="O1199" s="217" t="s">
        <v>8051</v>
      </c>
      <c r="Y1199" s="130"/>
      <c r="Z1199" s="130"/>
      <c r="AA1199" s="130"/>
      <c r="AB1199" s="130"/>
      <c r="AC1199" s="142"/>
      <c r="AD1199" s="130"/>
      <c r="AE1199" s="130"/>
      <c r="AF1199" s="130"/>
      <c r="AG1199" s="130"/>
      <c r="AH1199" s="130"/>
      <c r="AI1199" s="130"/>
      <c r="AJ1199" s="130"/>
      <c r="AK1199" s="130"/>
      <c r="AL1199" s="130"/>
      <c r="AM1199" s="130"/>
      <c r="AN1199" s="130"/>
      <c r="AO1199" s="130"/>
      <c r="AP1199" s="130"/>
      <c r="AQ1199" s="130"/>
      <c r="AR1199" s="130"/>
      <c r="AS1199" s="130"/>
      <c r="AT1199" s="130"/>
      <c r="AU1199" s="130"/>
      <c r="AV1199" s="130"/>
      <c r="AW1199" s="130"/>
      <c r="AX1199" s="130"/>
      <c r="AY1199" s="130"/>
    </row>
    <row r="1200" spans="1:51" x14ac:dyDescent="0.15">
      <c r="A1200" s="131">
        <v>1239</v>
      </c>
      <c r="B1200" s="129" t="s">
        <v>5244</v>
      </c>
      <c r="C1200" s="129" t="s">
        <v>1063</v>
      </c>
      <c r="D1200" s="129" t="s">
        <v>3581</v>
      </c>
      <c r="E1200" s="129" t="s">
        <v>3582</v>
      </c>
      <c r="F1200" s="129" t="s">
        <v>2175</v>
      </c>
      <c r="G1200" s="131" t="s">
        <v>164</v>
      </c>
      <c r="H1200" s="129" t="s">
        <v>14467</v>
      </c>
      <c r="I1200" s="129" t="s">
        <v>11803</v>
      </c>
      <c r="J1200" s="129" t="s">
        <v>12300</v>
      </c>
      <c r="K1200" s="129" t="s">
        <v>5220</v>
      </c>
      <c r="L1200" s="131" t="str">
        <f t="shared" si="54"/>
        <v>西澤　憲生 (3)</v>
      </c>
      <c r="M1200" s="131" t="str">
        <f t="shared" si="55"/>
        <v>00</v>
      </c>
      <c r="N1200" s="131" t="str">
        <f t="shared" si="56"/>
        <v>Kensei NISHIZAWA (00)</v>
      </c>
      <c r="O1200" s="217" t="s">
        <v>8052</v>
      </c>
      <c r="Y1200" s="130"/>
      <c r="Z1200" s="130"/>
      <c r="AA1200" s="130"/>
      <c r="AB1200" s="130"/>
      <c r="AC1200" s="142"/>
      <c r="AD1200" s="130"/>
      <c r="AE1200" s="130"/>
      <c r="AF1200" s="130"/>
      <c r="AG1200" s="130"/>
      <c r="AH1200" s="130"/>
      <c r="AI1200" s="130"/>
      <c r="AJ1200" s="130"/>
      <c r="AK1200" s="130"/>
      <c r="AL1200" s="130"/>
      <c r="AM1200" s="130"/>
      <c r="AN1200" s="130"/>
      <c r="AO1200" s="130"/>
      <c r="AP1200" s="130"/>
      <c r="AQ1200" s="130"/>
      <c r="AR1200" s="130"/>
      <c r="AS1200" s="130"/>
      <c r="AT1200" s="130"/>
      <c r="AU1200" s="130"/>
      <c r="AV1200" s="130"/>
      <c r="AW1200" s="130"/>
      <c r="AX1200" s="130"/>
      <c r="AY1200" s="130"/>
    </row>
    <row r="1201" spans="1:51" x14ac:dyDescent="0.15">
      <c r="A1201" s="131">
        <v>1240</v>
      </c>
      <c r="B1201" s="129" t="s">
        <v>5244</v>
      </c>
      <c r="C1201" s="129" t="s">
        <v>1063</v>
      </c>
      <c r="D1201" s="129" t="s">
        <v>3583</v>
      </c>
      <c r="E1201" s="129" t="s">
        <v>3584</v>
      </c>
      <c r="F1201" s="129" t="s">
        <v>3486</v>
      </c>
      <c r="G1201" s="131" t="s">
        <v>164</v>
      </c>
      <c r="H1201" s="129" t="s">
        <v>14466</v>
      </c>
      <c r="I1201" s="129" t="s">
        <v>5208</v>
      </c>
      <c r="J1201" s="129" t="s">
        <v>12482</v>
      </c>
      <c r="K1201" s="129" t="s">
        <v>5220</v>
      </c>
      <c r="L1201" s="131" t="str">
        <f t="shared" si="54"/>
        <v>前田　楓太 (3)</v>
      </c>
      <c r="M1201" s="131" t="str">
        <f t="shared" si="55"/>
        <v>99</v>
      </c>
      <c r="N1201" s="131" t="str">
        <f t="shared" si="56"/>
        <v>Futa MAEDA (99)</v>
      </c>
      <c r="O1201" s="217" t="s">
        <v>8053</v>
      </c>
      <c r="Y1201" s="130"/>
      <c r="Z1201" s="130"/>
      <c r="AA1201" s="130"/>
      <c r="AB1201" s="130"/>
      <c r="AC1201" s="142"/>
      <c r="AD1201" s="130"/>
      <c r="AE1201" s="130"/>
      <c r="AF1201" s="130"/>
      <c r="AG1201" s="130"/>
      <c r="AH1201" s="130"/>
      <c r="AI1201" s="130"/>
      <c r="AJ1201" s="130"/>
      <c r="AK1201" s="130"/>
      <c r="AL1201" s="130"/>
      <c r="AM1201" s="130"/>
      <c r="AN1201" s="130"/>
      <c r="AO1201" s="130"/>
      <c r="AP1201" s="130"/>
      <c r="AQ1201" s="130"/>
      <c r="AR1201" s="130"/>
      <c r="AS1201" s="130"/>
      <c r="AT1201" s="130"/>
      <c r="AU1201" s="130"/>
      <c r="AV1201" s="130"/>
      <c r="AW1201" s="130"/>
      <c r="AX1201" s="130"/>
      <c r="AY1201" s="130"/>
    </row>
    <row r="1202" spans="1:51" x14ac:dyDescent="0.15">
      <c r="A1202" s="131">
        <v>1241</v>
      </c>
      <c r="B1202" s="129" t="s">
        <v>5244</v>
      </c>
      <c r="C1202" s="129" t="s">
        <v>1063</v>
      </c>
      <c r="D1202" s="129" t="s">
        <v>3585</v>
      </c>
      <c r="E1202" s="129" t="s">
        <v>3586</v>
      </c>
      <c r="F1202" s="129" t="s">
        <v>1973</v>
      </c>
      <c r="G1202" s="131" t="s">
        <v>164</v>
      </c>
      <c r="H1202" s="129" t="s">
        <v>14454</v>
      </c>
      <c r="I1202" s="129" t="s">
        <v>11355</v>
      </c>
      <c r="J1202" s="129" t="s">
        <v>12483</v>
      </c>
      <c r="K1202" s="129" t="s">
        <v>5220</v>
      </c>
      <c r="L1202" s="131" t="str">
        <f t="shared" si="54"/>
        <v>荒堀　功三 (3)</v>
      </c>
      <c r="M1202" s="131" t="str">
        <f t="shared" si="55"/>
        <v>00</v>
      </c>
      <c r="N1202" s="131" t="str">
        <f t="shared" si="56"/>
        <v>Kozo ARAHORI (00)</v>
      </c>
      <c r="O1202" s="217" t="s">
        <v>8054</v>
      </c>
      <c r="Y1202" s="130"/>
      <c r="Z1202" s="130"/>
      <c r="AA1202" s="130"/>
      <c r="AB1202" s="130"/>
      <c r="AC1202" s="142"/>
      <c r="AD1202" s="130"/>
      <c r="AE1202" s="130"/>
      <c r="AF1202" s="130"/>
      <c r="AG1202" s="130"/>
      <c r="AH1202" s="130"/>
      <c r="AI1202" s="130"/>
      <c r="AJ1202" s="130"/>
      <c r="AK1202" s="130"/>
      <c r="AL1202" s="130"/>
      <c r="AM1202" s="130"/>
      <c r="AN1202" s="130"/>
      <c r="AO1202" s="130"/>
      <c r="AP1202" s="130"/>
      <c r="AQ1202" s="130"/>
      <c r="AR1202" s="130"/>
      <c r="AS1202" s="130"/>
      <c r="AT1202" s="130"/>
      <c r="AU1202" s="130"/>
      <c r="AV1202" s="130"/>
      <c r="AW1202" s="130"/>
      <c r="AX1202" s="130"/>
      <c r="AY1202" s="130"/>
    </row>
    <row r="1203" spans="1:51" x14ac:dyDescent="0.15">
      <c r="A1203" s="131">
        <v>1242</v>
      </c>
      <c r="B1203" s="129" t="s">
        <v>5244</v>
      </c>
      <c r="C1203" s="129" t="s">
        <v>1063</v>
      </c>
      <c r="D1203" s="129" t="s">
        <v>3587</v>
      </c>
      <c r="E1203" s="129" t="s">
        <v>3588</v>
      </c>
      <c r="F1203" s="129" t="s">
        <v>3589</v>
      </c>
      <c r="G1203" s="131" t="s">
        <v>164</v>
      </c>
      <c r="H1203" s="129" t="s">
        <v>14447</v>
      </c>
      <c r="I1203" s="129" t="s">
        <v>5180</v>
      </c>
      <c r="J1203" s="129" t="s">
        <v>4946</v>
      </c>
      <c r="K1203" s="129" t="s">
        <v>5220</v>
      </c>
      <c r="L1203" s="131" t="str">
        <f t="shared" si="54"/>
        <v>岡田　卓也 (3)</v>
      </c>
      <c r="M1203" s="131" t="str">
        <f t="shared" si="55"/>
        <v>99</v>
      </c>
      <c r="N1203" s="131" t="str">
        <f t="shared" si="56"/>
        <v>Takuya OKADA (99)</v>
      </c>
      <c r="O1203" s="217" t="s">
        <v>8055</v>
      </c>
      <c r="Y1203" s="130"/>
      <c r="Z1203" s="130"/>
      <c r="AA1203" s="130"/>
      <c r="AB1203" s="130"/>
      <c r="AC1203" s="142"/>
      <c r="AD1203" s="130"/>
      <c r="AE1203" s="130"/>
      <c r="AF1203" s="130"/>
      <c r="AG1203" s="130"/>
      <c r="AH1203" s="130"/>
      <c r="AI1203" s="130"/>
      <c r="AJ1203" s="130"/>
      <c r="AK1203" s="130"/>
      <c r="AL1203" s="130"/>
      <c r="AM1203" s="130"/>
      <c r="AN1203" s="130"/>
      <c r="AO1203" s="130"/>
      <c r="AP1203" s="130"/>
      <c r="AQ1203" s="130"/>
      <c r="AR1203" s="130"/>
      <c r="AS1203" s="130"/>
      <c r="AT1203" s="130"/>
      <c r="AU1203" s="130"/>
      <c r="AV1203" s="130"/>
      <c r="AW1203" s="130"/>
      <c r="AX1203" s="130"/>
      <c r="AY1203" s="130"/>
    </row>
    <row r="1204" spans="1:51" x14ac:dyDescent="0.15">
      <c r="A1204" s="131">
        <v>1243</v>
      </c>
      <c r="B1204" s="129" t="s">
        <v>5244</v>
      </c>
      <c r="C1204" s="129" t="s">
        <v>1063</v>
      </c>
      <c r="D1204" s="129" t="s">
        <v>3590</v>
      </c>
      <c r="E1204" s="129" t="s">
        <v>3591</v>
      </c>
      <c r="F1204" s="129" t="s">
        <v>3592</v>
      </c>
      <c r="G1204" s="131" t="s">
        <v>164</v>
      </c>
      <c r="H1204" s="129" t="s">
        <v>14447</v>
      </c>
      <c r="I1204" s="129" t="s">
        <v>11337</v>
      </c>
      <c r="J1204" s="129" t="s">
        <v>4827</v>
      </c>
      <c r="K1204" s="129" t="s">
        <v>5220</v>
      </c>
      <c r="L1204" s="131" t="str">
        <f t="shared" si="54"/>
        <v>三宅　真之介 (3)</v>
      </c>
      <c r="M1204" s="131" t="str">
        <f t="shared" si="55"/>
        <v>00</v>
      </c>
      <c r="N1204" s="131" t="str">
        <f t="shared" si="56"/>
        <v>Shinnosuke MIYAKE (00)</v>
      </c>
      <c r="O1204" s="217" t="s">
        <v>8056</v>
      </c>
      <c r="Y1204" s="130"/>
      <c r="Z1204" s="130"/>
      <c r="AA1204" s="130"/>
      <c r="AB1204" s="130"/>
      <c r="AC1204" s="142"/>
      <c r="AD1204" s="130"/>
      <c r="AE1204" s="130"/>
      <c r="AF1204" s="130"/>
      <c r="AG1204" s="130"/>
      <c r="AH1204" s="130"/>
      <c r="AI1204" s="130"/>
      <c r="AJ1204" s="130"/>
      <c r="AK1204" s="130"/>
      <c r="AL1204" s="130"/>
      <c r="AM1204" s="130"/>
      <c r="AN1204" s="130"/>
      <c r="AO1204" s="130"/>
      <c r="AP1204" s="130"/>
      <c r="AQ1204" s="130"/>
      <c r="AR1204" s="130"/>
      <c r="AS1204" s="130"/>
      <c r="AT1204" s="130"/>
      <c r="AU1204" s="130"/>
      <c r="AV1204" s="130"/>
      <c r="AW1204" s="130"/>
      <c r="AX1204" s="130"/>
      <c r="AY1204" s="130"/>
    </row>
    <row r="1205" spans="1:51" x14ac:dyDescent="0.15">
      <c r="A1205" s="131">
        <v>1244</v>
      </c>
      <c r="B1205" s="129" t="s">
        <v>5244</v>
      </c>
      <c r="C1205" s="129" t="s">
        <v>1063</v>
      </c>
      <c r="D1205" s="129" t="s">
        <v>3593</v>
      </c>
      <c r="E1205" s="129" t="s">
        <v>3594</v>
      </c>
      <c r="F1205" s="129" t="s">
        <v>3164</v>
      </c>
      <c r="G1205" s="131" t="s">
        <v>164</v>
      </c>
      <c r="H1205" s="129" t="s">
        <v>14446</v>
      </c>
      <c r="I1205" s="129" t="s">
        <v>11353</v>
      </c>
      <c r="J1205" s="129" t="s">
        <v>12484</v>
      </c>
      <c r="K1205" s="129" t="s">
        <v>5220</v>
      </c>
      <c r="L1205" s="131" t="str">
        <f t="shared" si="54"/>
        <v>安藤　寛峻 (3)</v>
      </c>
      <c r="M1205" s="131" t="str">
        <f t="shared" si="55"/>
        <v>00</v>
      </c>
      <c r="N1205" s="131" t="str">
        <f t="shared" si="56"/>
        <v>Hirotaka ANDO (00)</v>
      </c>
      <c r="O1205" s="217" t="s">
        <v>8057</v>
      </c>
      <c r="Y1205" s="130"/>
      <c r="Z1205" s="130"/>
      <c r="AA1205" s="130"/>
      <c r="AB1205" s="130"/>
      <c r="AC1205" s="142"/>
      <c r="AD1205" s="130"/>
      <c r="AE1205" s="130"/>
      <c r="AF1205" s="130"/>
      <c r="AG1205" s="130"/>
      <c r="AH1205" s="130"/>
      <c r="AI1205" s="130"/>
      <c r="AJ1205" s="130"/>
      <c r="AK1205" s="130"/>
      <c r="AL1205" s="130"/>
      <c r="AM1205" s="130"/>
      <c r="AN1205" s="130"/>
      <c r="AO1205" s="130"/>
      <c r="AP1205" s="130"/>
      <c r="AQ1205" s="130"/>
      <c r="AR1205" s="130"/>
      <c r="AS1205" s="130"/>
      <c r="AT1205" s="130"/>
      <c r="AU1205" s="130"/>
      <c r="AV1205" s="130"/>
      <c r="AW1205" s="130"/>
      <c r="AX1205" s="130"/>
      <c r="AY1205" s="130"/>
    </row>
    <row r="1206" spans="1:51" x14ac:dyDescent="0.15">
      <c r="A1206" s="131">
        <v>1245</v>
      </c>
      <c r="B1206" s="129" t="s">
        <v>5244</v>
      </c>
      <c r="C1206" s="129" t="s">
        <v>1063</v>
      </c>
      <c r="D1206" s="129" t="s">
        <v>3595</v>
      </c>
      <c r="E1206" s="129" t="s">
        <v>3596</v>
      </c>
      <c r="F1206" s="129" t="s">
        <v>2409</v>
      </c>
      <c r="G1206" s="131" t="s">
        <v>164</v>
      </c>
      <c r="H1206" s="129" t="s">
        <v>14452</v>
      </c>
      <c r="I1206" s="129" t="s">
        <v>4856</v>
      </c>
      <c r="J1206" s="129" t="s">
        <v>4949</v>
      </c>
      <c r="K1206" s="129" t="s">
        <v>5220</v>
      </c>
      <c r="L1206" s="131" t="str">
        <f t="shared" si="54"/>
        <v>佐藤　勇斗 (3)</v>
      </c>
      <c r="M1206" s="131" t="str">
        <f t="shared" si="55"/>
        <v>99</v>
      </c>
      <c r="N1206" s="131" t="str">
        <f t="shared" si="56"/>
        <v>Hayato SATO (99)</v>
      </c>
      <c r="O1206" s="217" t="s">
        <v>8058</v>
      </c>
      <c r="Y1206" s="130"/>
      <c r="Z1206" s="130"/>
      <c r="AA1206" s="130"/>
      <c r="AB1206" s="130"/>
      <c r="AC1206" s="142"/>
      <c r="AD1206" s="130"/>
      <c r="AE1206" s="130"/>
      <c r="AF1206" s="130"/>
      <c r="AG1206" s="130"/>
      <c r="AH1206" s="130"/>
      <c r="AI1206" s="130"/>
      <c r="AJ1206" s="130"/>
      <c r="AK1206" s="130"/>
      <c r="AL1206" s="130"/>
      <c r="AM1206" s="130"/>
      <c r="AN1206" s="130"/>
      <c r="AO1206" s="130"/>
      <c r="AP1206" s="130"/>
      <c r="AQ1206" s="130"/>
      <c r="AR1206" s="130"/>
      <c r="AS1206" s="130"/>
      <c r="AT1206" s="130"/>
      <c r="AU1206" s="130"/>
      <c r="AV1206" s="130"/>
      <c r="AW1206" s="130"/>
      <c r="AX1206" s="130"/>
      <c r="AY1206" s="130"/>
    </row>
    <row r="1207" spans="1:51" x14ac:dyDescent="0.15">
      <c r="A1207" s="131">
        <v>1246</v>
      </c>
      <c r="B1207" s="129" t="s">
        <v>5244</v>
      </c>
      <c r="C1207" s="129" t="s">
        <v>1063</v>
      </c>
      <c r="D1207" s="129" t="s">
        <v>3597</v>
      </c>
      <c r="E1207" s="129" t="s">
        <v>3598</v>
      </c>
      <c r="F1207" s="129" t="s">
        <v>3599</v>
      </c>
      <c r="G1207" s="131" t="s">
        <v>164</v>
      </c>
      <c r="H1207" s="129" t="s">
        <v>14447</v>
      </c>
      <c r="I1207" s="129" t="s">
        <v>11804</v>
      </c>
      <c r="J1207" s="129" t="s">
        <v>12380</v>
      </c>
      <c r="K1207" s="129" t="s">
        <v>5220</v>
      </c>
      <c r="L1207" s="131" t="str">
        <f t="shared" si="54"/>
        <v>南川　魁生 (3)</v>
      </c>
      <c r="M1207" s="131" t="str">
        <f t="shared" si="55"/>
        <v>00</v>
      </c>
      <c r="N1207" s="131" t="str">
        <f t="shared" si="56"/>
        <v>Kaisei MINAMIKAWA (00)</v>
      </c>
      <c r="O1207" s="217" t="s">
        <v>8059</v>
      </c>
      <c r="Y1207" s="130"/>
      <c r="Z1207" s="130"/>
      <c r="AA1207" s="130"/>
      <c r="AB1207" s="130"/>
      <c r="AC1207" s="142"/>
      <c r="AD1207" s="130"/>
      <c r="AE1207" s="130"/>
      <c r="AF1207" s="130"/>
      <c r="AG1207" s="130"/>
      <c r="AH1207" s="130"/>
      <c r="AI1207" s="130"/>
      <c r="AJ1207" s="130"/>
      <c r="AK1207" s="130"/>
      <c r="AL1207" s="130"/>
      <c r="AM1207" s="130"/>
      <c r="AN1207" s="130"/>
      <c r="AO1207" s="130"/>
      <c r="AP1207" s="130"/>
      <c r="AQ1207" s="130"/>
      <c r="AR1207" s="130"/>
      <c r="AS1207" s="130"/>
      <c r="AT1207" s="130"/>
      <c r="AU1207" s="130"/>
      <c r="AV1207" s="130"/>
      <c r="AW1207" s="130"/>
      <c r="AX1207" s="130"/>
      <c r="AY1207" s="130"/>
    </row>
    <row r="1208" spans="1:51" x14ac:dyDescent="0.15">
      <c r="A1208" s="131">
        <v>1247</v>
      </c>
      <c r="B1208" s="129" t="s">
        <v>5244</v>
      </c>
      <c r="C1208" s="129" t="s">
        <v>1063</v>
      </c>
      <c r="D1208" s="129" t="s">
        <v>3600</v>
      </c>
      <c r="E1208" s="129" t="s">
        <v>3601</v>
      </c>
      <c r="F1208" s="129" t="s">
        <v>1535</v>
      </c>
      <c r="G1208" s="131" t="s">
        <v>164</v>
      </c>
      <c r="H1208" s="129" t="s">
        <v>14447</v>
      </c>
      <c r="I1208" s="129" t="s">
        <v>11642</v>
      </c>
      <c r="J1208" s="129" t="s">
        <v>4799</v>
      </c>
      <c r="K1208" s="129" t="s">
        <v>5220</v>
      </c>
      <c r="L1208" s="131" t="str">
        <f t="shared" si="54"/>
        <v>矢野　大輔 (3)</v>
      </c>
      <c r="M1208" s="131" t="str">
        <f t="shared" si="55"/>
        <v>00</v>
      </c>
      <c r="N1208" s="131" t="str">
        <f t="shared" si="56"/>
        <v>Daisuke YANO (00)</v>
      </c>
      <c r="O1208" s="217" t="s">
        <v>8060</v>
      </c>
      <c r="Y1208" s="130"/>
      <c r="Z1208" s="130"/>
      <c r="AA1208" s="130"/>
      <c r="AB1208" s="130"/>
      <c r="AC1208" s="142"/>
      <c r="AD1208" s="130"/>
      <c r="AE1208" s="130"/>
      <c r="AF1208" s="130"/>
      <c r="AG1208" s="130"/>
      <c r="AH1208" s="130"/>
      <c r="AI1208" s="130"/>
      <c r="AJ1208" s="130"/>
      <c r="AK1208" s="130"/>
      <c r="AL1208" s="130"/>
      <c r="AM1208" s="130"/>
      <c r="AN1208" s="130"/>
      <c r="AO1208" s="130"/>
      <c r="AP1208" s="130"/>
      <c r="AQ1208" s="130"/>
      <c r="AR1208" s="130"/>
      <c r="AS1208" s="130"/>
      <c r="AT1208" s="130"/>
      <c r="AU1208" s="130"/>
      <c r="AV1208" s="130"/>
      <c r="AW1208" s="130"/>
      <c r="AX1208" s="130"/>
      <c r="AY1208" s="130"/>
    </row>
    <row r="1209" spans="1:51" x14ac:dyDescent="0.15">
      <c r="A1209" s="131">
        <v>1248</v>
      </c>
      <c r="B1209" s="129" t="s">
        <v>5244</v>
      </c>
      <c r="C1209" s="129" t="s">
        <v>1063</v>
      </c>
      <c r="D1209" s="129" t="s">
        <v>3602</v>
      </c>
      <c r="E1209" s="129" t="s">
        <v>3603</v>
      </c>
      <c r="F1209" s="129" t="s">
        <v>3604</v>
      </c>
      <c r="G1209" s="131" t="s">
        <v>164</v>
      </c>
      <c r="H1209" s="129" t="s">
        <v>14447</v>
      </c>
      <c r="I1209" s="129" t="s">
        <v>4889</v>
      </c>
      <c r="J1209" s="129" t="s">
        <v>4996</v>
      </c>
      <c r="K1209" s="129" t="s">
        <v>5220</v>
      </c>
      <c r="L1209" s="131" t="str">
        <f t="shared" si="54"/>
        <v>山崎　大毅 (3)</v>
      </c>
      <c r="M1209" s="131" t="str">
        <f t="shared" si="55"/>
        <v>01</v>
      </c>
      <c r="N1209" s="131" t="str">
        <f t="shared" si="56"/>
        <v>Taiki YAMAZAKI (01)</v>
      </c>
      <c r="O1209" s="217" t="s">
        <v>8061</v>
      </c>
      <c r="Y1209" s="130"/>
      <c r="Z1209" s="130"/>
      <c r="AA1209" s="130"/>
      <c r="AB1209" s="130"/>
      <c r="AC1209" s="142"/>
      <c r="AD1209" s="130"/>
      <c r="AE1209" s="130"/>
      <c r="AF1209" s="130"/>
      <c r="AG1209" s="130"/>
      <c r="AH1209" s="130"/>
      <c r="AI1209" s="130"/>
      <c r="AJ1209" s="130"/>
      <c r="AK1209" s="130"/>
      <c r="AL1209" s="130"/>
      <c r="AM1209" s="130"/>
      <c r="AN1209" s="130"/>
      <c r="AO1209" s="130"/>
      <c r="AP1209" s="130"/>
      <c r="AQ1209" s="130"/>
      <c r="AR1209" s="130"/>
      <c r="AS1209" s="130"/>
      <c r="AT1209" s="130"/>
      <c r="AU1209" s="130"/>
      <c r="AV1209" s="130"/>
      <c r="AW1209" s="130"/>
      <c r="AX1209" s="130"/>
      <c r="AY1209" s="130"/>
    </row>
    <row r="1210" spans="1:51" x14ac:dyDescent="0.15">
      <c r="A1210" s="131">
        <v>1249</v>
      </c>
      <c r="B1210" s="129" t="s">
        <v>5244</v>
      </c>
      <c r="C1210" s="129" t="s">
        <v>1063</v>
      </c>
      <c r="D1210" s="129" t="s">
        <v>4217</v>
      </c>
      <c r="E1210" s="129" t="s">
        <v>4218</v>
      </c>
      <c r="F1210" s="129" t="s">
        <v>4219</v>
      </c>
      <c r="G1210" s="131" t="s">
        <v>168</v>
      </c>
      <c r="H1210" s="129" t="s">
        <v>14447</v>
      </c>
      <c r="I1210" s="129" t="s">
        <v>4892</v>
      </c>
      <c r="J1210" s="129" t="s">
        <v>4893</v>
      </c>
      <c r="K1210" s="129" t="s">
        <v>5220</v>
      </c>
      <c r="L1210" s="131" t="str">
        <f t="shared" si="54"/>
        <v>佐々木　太一 (2)</v>
      </c>
      <c r="M1210" s="131" t="str">
        <f t="shared" si="55"/>
        <v>01</v>
      </c>
      <c r="N1210" s="131" t="str">
        <f t="shared" si="56"/>
        <v>Taichi SASAKI (01)</v>
      </c>
      <c r="O1210" s="217" t="s">
        <v>8062</v>
      </c>
      <c r="Y1210" s="130"/>
      <c r="Z1210" s="130"/>
      <c r="AA1210" s="130"/>
      <c r="AB1210" s="130"/>
      <c r="AC1210" s="142"/>
      <c r="AD1210" s="130"/>
      <c r="AE1210" s="130"/>
      <c r="AF1210" s="130"/>
      <c r="AG1210" s="130"/>
      <c r="AH1210" s="130"/>
      <c r="AI1210" s="130"/>
      <c r="AJ1210" s="130"/>
      <c r="AK1210" s="130"/>
      <c r="AL1210" s="130"/>
      <c r="AM1210" s="130"/>
      <c r="AN1210" s="130"/>
      <c r="AO1210" s="130"/>
      <c r="AP1210" s="130"/>
      <c r="AQ1210" s="130"/>
      <c r="AR1210" s="130"/>
      <c r="AS1210" s="130"/>
      <c r="AT1210" s="130"/>
      <c r="AU1210" s="130"/>
      <c r="AV1210" s="130"/>
      <c r="AW1210" s="130"/>
      <c r="AX1210" s="130"/>
      <c r="AY1210" s="130"/>
    </row>
    <row r="1211" spans="1:51" x14ac:dyDescent="0.15">
      <c r="A1211" s="131">
        <v>1250</v>
      </c>
      <c r="B1211" s="129" t="s">
        <v>5244</v>
      </c>
      <c r="C1211" s="129" t="s">
        <v>1063</v>
      </c>
      <c r="D1211" s="129" t="s">
        <v>4220</v>
      </c>
      <c r="E1211" s="129" t="s">
        <v>4221</v>
      </c>
      <c r="F1211" s="129" t="s">
        <v>4222</v>
      </c>
      <c r="G1211" s="131" t="s">
        <v>168</v>
      </c>
      <c r="H1211" s="129" t="s">
        <v>14447</v>
      </c>
      <c r="I1211" s="129" t="s">
        <v>4894</v>
      </c>
      <c r="J1211" s="129" t="s">
        <v>4895</v>
      </c>
      <c r="K1211" s="129" t="s">
        <v>5220</v>
      </c>
      <c r="L1211" s="131" t="str">
        <f t="shared" si="54"/>
        <v>横谷　陸哉 (2)</v>
      </c>
      <c r="M1211" s="131" t="str">
        <f t="shared" si="55"/>
        <v>01</v>
      </c>
      <c r="N1211" s="131" t="str">
        <f t="shared" si="56"/>
        <v>Rikuya YOKOTANI (01)</v>
      </c>
      <c r="O1211" s="217" t="s">
        <v>8063</v>
      </c>
      <c r="Y1211" s="130"/>
      <c r="Z1211" s="130"/>
      <c r="AA1211" s="130"/>
      <c r="AB1211" s="130"/>
      <c r="AC1211" s="142"/>
      <c r="AD1211" s="130"/>
      <c r="AE1211" s="130"/>
      <c r="AF1211" s="130"/>
      <c r="AG1211" s="130"/>
      <c r="AH1211" s="130"/>
      <c r="AI1211" s="130"/>
      <c r="AJ1211" s="130"/>
      <c r="AK1211" s="130"/>
      <c r="AL1211" s="130"/>
      <c r="AM1211" s="130"/>
      <c r="AN1211" s="130"/>
      <c r="AO1211" s="130"/>
      <c r="AP1211" s="130"/>
      <c r="AQ1211" s="130"/>
      <c r="AR1211" s="130"/>
      <c r="AS1211" s="130"/>
      <c r="AT1211" s="130"/>
      <c r="AU1211" s="130"/>
      <c r="AV1211" s="130"/>
      <c r="AW1211" s="130"/>
      <c r="AX1211" s="130"/>
      <c r="AY1211" s="130"/>
    </row>
    <row r="1212" spans="1:51" x14ac:dyDescent="0.15">
      <c r="A1212" s="131">
        <v>1251</v>
      </c>
      <c r="B1212" s="129" t="s">
        <v>5244</v>
      </c>
      <c r="C1212" s="129" t="s">
        <v>1063</v>
      </c>
      <c r="D1212" s="129" t="s">
        <v>4114</v>
      </c>
      <c r="E1212" s="129" t="s">
        <v>4115</v>
      </c>
      <c r="F1212" s="129" t="s">
        <v>1271</v>
      </c>
      <c r="G1212" s="131" t="s">
        <v>168</v>
      </c>
      <c r="H1212" s="129" t="s">
        <v>14471</v>
      </c>
      <c r="I1212" s="129" t="s">
        <v>4826</v>
      </c>
      <c r="J1212" s="129" t="s">
        <v>4827</v>
      </c>
      <c r="K1212" s="129" t="s">
        <v>5220</v>
      </c>
      <c r="L1212" s="131" t="str">
        <f t="shared" si="54"/>
        <v>山科　真之介 (2)</v>
      </c>
      <c r="M1212" s="131" t="str">
        <f t="shared" si="55"/>
        <v>01</v>
      </c>
      <c r="N1212" s="131" t="str">
        <f t="shared" si="56"/>
        <v>Shinnosuke YAMASHINA (01)</v>
      </c>
      <c r="O1212" s="217" t="s">
        <v>8064</v>
      </c>
      <c r="Y1212" s="130"/>
      <c r="Z1212" s="130"/>
      <c r="AA1212" s="130"/>
      <c r="AB1212" s="130"/>
      <c r="AC1212" s="142"/>
      <c r="AD1212" s="130"/>
      <c r="AE1212" s="130"/>
      <c r="AF1212" s="130"/>
      <c r="AG1212" s="130"/>
      <c r="AH1212" s="130"/>
      <c r="AI1212" s="130"/>
      <c r="AJ1212" s="130"/>
      <c r="AK1212" s="130"/>
      <c r="AL1212" s="130"/>
      <c r="AM1212" s="130"/>
      <c r="AN1212" s="130"/>
      <c r="AO1212" s="130"/>
      <c r="AP1212" s="130"/>
      <c r="AQ1212" s="130"/>
      <c r="AR1212" s="130"/>
      <c r="AS1212" s="130"/>
      <c r="AT1212" s="130"/>
      <c r="AU1212" s="130"/>
      <c r="AV1212" s="130"/>
      <c r="AW1212" s="130"/>
      <c r="AX1212" s="130"/>
      <c r="AY1212" s="130"/>
    </row>
    <row r="1213" spans="1:51" x14ac:dyDescent="0.15">
      <c r="A1213" s="131">
        <v>1252</v>
      </c>
      <c r="B1213" s="129" t="s">
        <v>5244</v>
      </c>
      <c r="C1213" s="129" t="s">
        <v>1063</v>
      </c>
      <c r="D1213" s="129" t="s">
        <v>4116</v>
      </c>
      <c r="E1213" s="129" t="s">
        <v>4117</v>
      </c>
      <c r="F1213" s="129" t="s">
        <v>1283</v>
      </c>
      <c r="G1213" s="131" t="s">
        <v>168</v>
      </c>
      <c r="H1213" s="129" t="s">
        <v>14447</v>
      </c>
      <c r="I1213" s="129" t="s">
        <v>4828</v>
      </c>
      <c r="J1213" s="129" t="s">
        <v>4829</v>
      </c>
      <c r="K1213" s="129" t="s">
        <v>5220</v>
      </c>
      <c r="L1213" s="131" t="str">
        <f t="shared" si="54"/>
        <v>塚原　啓太 (2)</v>
      </c>
      <c r="M1213" s="131" t="str">
        <f t="shared" si="55"/>
        <v>01</v>
      </c>
      <c r="N1213" s="131" t="str">
        <f t="shared" si="56"/>
        <v>Keita TSUKAHARA (01)</v>
      </c>
      <c r="O1213" s="217" t="s">
        <v>8065</v>
      </c>
      <c r="Y1213" s="130"/>
      <c r="Z1213" s="130"/>
      <c r="AA1213" s="130"/>
      <c r="AB1213" s="130"/>
      <c r="AC1213" s="142"/>
      <c r="AD1213" s="130"/>
      <c r="AE1213" s="130"/>
      <c r="AF1213" s="130"/>
      <c r="AG1213" s="130"/>
      <c r="AH1213" s="130"/>
      <c r="AI1213" s="130"/>
      <c r="AJ1213" s="130"/>
      <c r="AK1213" s="130"/>
      <c r="AL1213" s="130"/>
      <c r="AM1213" s="130"/>
      <c r="AN1213" s="130"/>
      <c r="AO1213" s="130"/>
      <c r="AP1213" s="130"/>
      <c r="AQ1213" s="130"/>
      <c r="AR1213" s="130"/>
      <c r="AS1213" s="130"/>
      <c r="AT1213" s="130"/>
      <c r="AU1213" s="130"/>
      <c r="AV1213" s="130"/>
      <c r="AW1213" s="130"/>
      <c r="AX1213" s="130"/>
      <c r="AY1213" s="130"/>
    </row>
    <row r="1214" spans="1:51" x14ac:dyDescent="0.15">
      <c r="A1214" s="131">
        <v>1253</v>
      </c>
      <c r="B1214" s="129" t="s">
        <v>5244</v>
      </c>
      <c r="C1214" s="129" t="s">
        <v>1063</v>
      </c>
      <c r="D1214" s="129" t="s">
        <v>9798</v>
      </c>
      <c r="E1214" s="129" t="s">
        <v>4383</v>
      </c>
      <c r="F1214" s="129" t="s">
        <v>4274</v>
      </c>
      <c r="G1214" s="131" t="s">
        <v>168</v>
      </c>
      <c r="H1214" s="129" t="s">
        <v>14447</v>
      </c>
      <c r="I1214" s="129" t="s">
        <v>4821</v>
      </c>
      <c r="J1214" s="129" t="s">
        <v>4992</v>
      </c>
      <c r="K1214" s="129" t="s">
        <v>5220</v>
      </c>
      <c r="L1214" s="131" t="str">
        <f t="shared" si="54"/>
        <v>山本　空知 (2)</v>
      </c>
      <c r="M1214" s="131" t="str">
        <f t="shared" si="55"/>
        <v>01</v>
      </c>
      <c r="N1214" s="131" t="str">
        <f t="shared" si="56"/>
        <v>Sorachi YAMAMOTO (01)</v>
      </c>
      <c r="O1214" s="217" t="s">
        <v>8066</v>
      </c>
      <c r="Y1214" s="130"/>
      <c r="Z1214" s="130"/>
      <c r="AA1214" s="130"/>
      <c r="AB1214" s="130"/>
      <c r="AC1214" s="142"/>
      <c r="AD1214" s="130"/>
      <c r="AE1214" s="130"/>
      <c r="AF1214" s="130"/>
      <c r="AG1214" s="130"/>
      <c r="AH1214" s="130"/>
      <c r="AI1214" s="130"/>
      <c r="AJ1214" s="130"/>
      <c r="AK1214" s="130"/>
      <c r="AL1214" s="130"/>
      <c r="AM1214" s="130"/>
      <c r="AN1214" s="130"/>
      <c r="AO1214" s="130"/>
      <c r="AP1214" s="130"/>
      <c r="AQ1214" s="130"/>
      <c r="AR1214" s="130"/>
      <c r="AS1214" s="130"/>
      <c r="AT1214" s="130"/>
      <c r="AU1214" s="130"/>
      <c r="AV1214" s="130"/>
      <c r="AW1214" s="130"/>
      <c r="AX1214" s="130"/>
      <c r="AY1214" s="130"/>
    </row>
    <row r="1215" spans="1:51" x14ac:dyDescent="0.15">
      <c r="A1215" s="131">
        <v>1254</v>
      </c>
      <c r="B1215" s="129" t="s">
        <v>5244</v>
      </c>
      <c r="C1215" s="129" t="s">
        <v>1063</v>
      </c>
      <c r="D1215" s="129" t="s">
        <v>4384</v>
      </c>
      <c r="E1215" s="129" t="s">
        <v>4385</v>
      </c>
      <c r="F1215" s="129" t="s">
        <v>4386</v>
      </c>
      <c r="G1215" s="131" t="s">
        <v>168</v>
      </c>
      <c r="H1215" s="129" t="s">
        <v>11319</v>
      </c>
      <c r="I1215" s="129" t="s">
        <v>4993</v>
      </c>
      <c r="J1215" s="129" t="s">
        <v>4994</v>
      </c>
      <c r="K1215" s="129" t="s">
        <v>5220</v>
      </c>
      <c r="L1215" s="131" t="str">
        <f t="shared" si="54"/>
        <v>前村　土温 (2)</v>
      </c>
      <c r="M1215" s="131" t="str">
        <f t="shared" si="55"/>
        <v>01</v>
      </c>
      <c r="N1215" s="131" t="str">
        <f t="shared" si="56"/>
        <v>Toon MAEMURA (01)</v>
      </c>
      <c r="O1215" s="217" t="s">
        <v>8067</v>
      </c>
      <c r="Y1215" s="130"/>
      <c r="Z1215" s="130"/>
      <c r="AA1215" s="130"/>
      <c r="AB1215" s="130"/>
      <c r="AC1215" s="142"/>
      <c r="AD1215" s="130"/>
      <c r="AE1215" s="130"/>
      <c r="AF1215" s="130"/>
      <c r="AG1215" s="130"/>
      <c r="AH1215" s="130"/>
      <c r="AI1215" s="130"/>
      <c r="AJ1215" s="130"/>
      <c r="AK1215" s="130"/>
      <c r="AL1215" s="130"/>
      <c r="AM1215" s="130"/>
      <c r="AN1215" s="130"/>
      <c r="AO1215" s="130"/>
      <c r="AP1215" s="130"/>
      <c r="AQ1215" s="130"/>
      <c r="AR1215" s="130"/>
      <c r="AS1215" s="130"/>
      <c r="AT1215" s="130"/>
      <c r="AU1215" s="130"/>
      <c r="AV1215" s="130"/>
      <c r="AW1215" s="130"/>
      <c r="AX1215" s="130"/>
      <c r="AY1215" s="130"/>
    </row>
    <row r="1216" spans="1:51" x14ac:dyDescent="0.15">
      <c r="A1216" s="131">
        <v>1255</v>
      </c>
      <c r="B1216" s="129" t="s">
        <v>5244</v>
      </c>
      <c r="C1216" s="129" t="s">
        <v>1063</v>
      </c>
      <c r="D1216" s="129" t="s">
        <v>4387</v>
      </c>
      <c r="E1216" s="129" t="s">
        <v>4388</v>
      </c>
      <c r="F1216" s="129" t="s">
        <v>3690</v>
      </c>
      <c r="G1216" s="131" t="s">
        <v>168</v>
      </c>
      <c r="H1216" s="129" t="s">
        <v>14447</v>
      </c>
      <c r="I1216" s="129" t="s">
        <v>4995</v>
      </c>
      <c r="J1216" s="129" t="s">
        <v>4996</v>
      </c>
      <c r="K1216" s="129" t="s">
        <v>5220</v>
      </c>
      <c r="L1216" s="131" t="str">
        <f t="shared" si="54"/>
        <v>三島　泰樹 (2)</v>
      </c>
      <c r="M1216" s="131" t="str">
        <f t="shared" si="55"/>
        <v>01</v>
      </c>
      <c r="N1216" s="131" t="str">
        <f t="shared" si="56"/>
        <v>Taiki MISHIMA (01)</v>
      </c>
      <c r="O1216" s="217" t="s">
        <v>8068</v>
      </c>
      <c r="Y1216" s="130"/>
      <c r="Z1216" s="130"/>
      <c r="AA1216" s="130"/>
      <c r="AB1216" s="130"/>
      <c r="AC1216" s="142"/>
      <c r="AD1216" s="130"/>
      <c r="AE1216" s="130"/>
      <c r="AF1216" s="130"/>
      <c r="AG1216" s="130"/>
      <c r="AH1216" s="130"/>
      <c r="AI1216" s="130"/>
      <c r="AJ1216" s="130"/>
      <c r="AK1216" s="130"/>
      <c r="AL1216" s="130"/>
      <c r="AM1216" s="130"/>
      <c r="AN1216" s="130"/>
      <c r="AO1216" s="130"/>
      <c r="AP1216" s="130"/>
      <c r="AQ1216" s="130"/>
      <c r="AR1216" s="130"/>
      <c r="AS1216" s="130"/>
      <c r="AT1216" s="130"/>
      <c r="AU1216" s="130"/>
      <c r="AV1216" s="130"/>
      <c r="AW1216" s="130"/>
      <c r="AX1216" s="130"/>
      <c r="AY1216" s="130"/>
    </row>
    <row r="1217" spans="1:51" x14ac:dyDescent="0.15">
      <c r="A1217" s="131">
        <v>1256</v>
      </c>
      <c r="B1217" s="129" t="s">
        <v>5244</v>
      </c>
      <c r="C1217" s="129" t="s">
        <v>1063</v>
      </c>
      <c r="D1217" s="129" t="s">
        <v>4389</v>
      </c>
      <c r="E1217" s="129" t="s">
        <v>4390</v>
      </c>
      <c r="F1217" s="129" t="s">
        <v>4391</v>
      </c>
      <c r="G1217" s="131" t="s">
        <v>168</v>
      </c>
      <c r="H1217" s="129" t="s">
        <v>14458</v>
      </c>
      <c r="I1217" s="129" t="s">
        <v>4997</v>
      </c>
      <c r="J1217" s="129" t="s">
        <v>4998</v>
      </c>
      <c r="K1217" s="129" t="s">
        <v>5220</v>
      </c>
      <c r="L1217" s="131" t="str">
        <f t="shared" si="54"/>
        <v>篠原　直生 (2)</v>
      </c>
      <c r="M1217" s="131" t="str">
        <f t="shared" si="55"/>
        <v>01</v>
      </c>
      <c r="N1217" s="131" t="str">
        <f t="shared" si="56"/>
        <v>Nao SHINOHARA (01)</v>
      </c>
      <c r="O1217" s="217" t="s">
        <v>8069</v>
      </c>
      <c r="Y1217" s="130"/>
      <c r="Z1217" s="130"/>
      <c r="AA1217" s="130"/>
      <c r="AB1217" s="130"/>
      <c r="AC1217" s="142"/>
      <c r="AD1217" s="130"/>
      <c r="AE1217" s="130"/>
      <c r="AF1217" s="130"/>
      <c r="AG1217" s="130"/>
      <c r="AH1217" s="130"/>
      <c r="AI1217" s="130"/>
      <c r="AJ1217" s="130"/>
      <c r="AK1217" s="130"/>
      <c r="AL1217" s="130"/>
      <c r="AM1217" s="130"/>
      <c r="AN1217" s="130"/>
      <c r="AO1217" s="130"/>
      <c r="AP1217" s="130"/>
      <c r="AQ1217" s="130"/>
      <c r="AR1217" s="130"/>
      <c r="AS1217" s="130"/>
      <c r="AT1217" s="130"/>
      <c r="AU1217" s="130"/>
      <c r="AV1217" s="130"/>
      <c r="AW1217" s="130"/>
      <c r="AX1217" s="130"/>
      <c r="AY1217" s="130"/>
    </row>
    <row r="1218" spans="1:51" x14ac:dyDescent="0.15">
      <c r="A1218" s="131">
        <v>1257</v>
      </c>
      <c r="B1218" s="129" t="s">
        <v>5244</v>
      </c>
      <c r="C1218" s="129" t="s">
        <v>1063</v>
      </c>
      <c r="D1218" s="129" t="s">
        <v>4392</v>
      </c>
      <c r="E1218" s="129" t="s">
        <v>4393</v>
      </c>
      <c r="F1218" s="129" t="s">
        <v>4394</v>
      </c>
      <c r="G1218" s="131" t="s">
        <v>168</v>
      </c>
      <c r="H1218" s="129" t="s">
        <v>11319</v>
      </c>
      <c r="I1218" s="129" t="s">
        <v>4838</v>
      </c>
      <c r="J1218" s="129" t="s">
        <v>4800</v>
      </c>
      <c r="K1218" s="129" t="s">
        <v>5220</v>
      </c>
      <c r="L1218" s="131" t="str">
        <f t="shared" si="54"/>
        <v>上田　陽介 (2)</v>
      </c>
      <c r="M1218" s="131" t="str">
        <f t="shared" si="55"/>
        <v>01</v>
      </c>
      <c r="N1218" s="131" t="str">
        <f t="shared" si="56"/>
        <v>Yosuke UEDA (01)</v>
      </c>
      <c r="O1218" s="217" t="s">
        <v>8070</v>
      </c>
      <c r="Y1218" s="130"/>
      <c r="Z1218" s="130"/>
      <c r="AA1218" s="130"/>
      <c r="AB1218" s="130"/>
      <c r="AC1218" s="142"/>
      <c r="AD1218" s="130"/>
      <c r="AE1218" s="130"/>
      <c r="AF1218" s="130"/>
      <c r="AG1218" s="130"/>
      <c r="AH1218" s="130"/>
      <c r="AI1218" s="130"/>
      <c r="AJ1218" s="130"/>
      <c r="AK1218" s="130"/>
      <c r="AL1218" s="130"/>
      <c r="AM1218" s="130"/>
      <c r="AN1218" s="130"/>
      <c r="AO1218" s="130"/>
      <c r="AP1218" s="130"/>
      <c r="AQ1218" s="130"/>
      <c r="AR1218" s="130"/>
      <c r="AS1218" s="130"/>
      <c r="AT1218" s="130"/>
      <c r="AU1218" s="130"/>
      <c r="AV1218" s="130"/>
      <c r="AW1218" s="130"/>
      <c r="AX1218" s="130"/>
      <c r="AY1218" s="130"/>
    </row>
    <row r="1219" spans="1:51" x14ac:dyDescent="0.15">
      <c r="A1219" s="131">
        <v>1258</v>
      </c>
      <c r="B1219" s="129" t="s">
        <v>5244</v>
      </c>
      <c r="C1219" s="129" t="s">
        <v>1063</v>
      </c>
      <c r="D1219" s="129" t="s">
        <v>4701</v>
      </c>
      <c r="E1219" s="129" t="s">
        <v>1867</v>
      </c>
      <c r="F1219" s="129" t="s">
        <v>4400</v>
      </c>
      <c r="G1219" s="131" t="s">
        <v>168</v>
      </c>
      <c r="H1219" s="129" t="s">
        <v>14447</v>
      </c>
      <c r="I1219" s="129" t="s">
        <v>5174</v>
      </c>
      <c r="J1219" s="129" t="s">
        <v>5007</v>
      </c>
      <c r="K1219" s="129" t="s">
        <v>5220</v>
      </c>
      <c r="L1219" s="131" t="str">
        <f t="shared" ref="L1219:L1282" si="57">D1219&amp;" ("&amp;G1219&amp;")"</f>
        <v>渡邊　拓海 (2)</v>
      </c>
      <c r="M1219" s="131" t="str">
        <f t="shared" ref="M1219:M1282" si="58">LEFT(F1219,2)</f>
        <v>01</v>
      </c>
      <c r="N1219" s="131" t="str">
        <f t="shared" ref="N1219:N1282" si="59">J1219&amp;" "&amp;I1219&amp;" ("&amp;M1219&amp;")"</f>
        <v>Takumi WATANABE (01)</v>
      </c>
      <c r="O1219" s="217" t="s">
        <v>8071</v>
      </c>
      <c r="Y1219" s="130"/>
      <c r="Z1219" s="130"/>
      <c r="AA1219" s="130"/>
      <c r="AB1219" s="130"/>
      <c r="AC1219" s="142"/>
      <c r="AD1219" s="130"/>
      <c r="AE1219" s="130"/>
      <c r="AF1219" s="130"/>
      <c r="AG1219" s="130"/>
      <c r="AH1219" s="130"/>
      <c r="AI1219" s="130"/>
      <c r="AJ1219" s="130"/>
      <c r="AK1219" s="130"/>
      <c r="AL1219" s="130"/>
      <c r="AM1219" s="130"/>
      <c r="AN1219" s="130"/>
      <c r="AO1219" s="130"/>
      <c r="AP1219" s="130"/>
      <c r="AQ1219" s="130"/>
      <c r="AR1219" s="130"/>
      <c r="AS1219" s="130"/>
      <c r="AT1219" s="130"/>
      <c r="AU1219" s="130"/>
      <c r="AV1219" s="130"/>
      <c r="AW1219" s="130"/>
      <c r="AX1219" s="130"/>
      <c r="AY1219" s="130"/>
    </row>
    <row r="1220" spans="1:51" x14ac:dyDescent="0.15">
      <c r="A1220" s="131">
        <v>1259</v>
      </c>
      <c r="B1220" s="129" t="s">
        <v>5244</v>
      </c>
      <c r="C1220" s="129" t="s">
        <v>1063</v>
      </c>
      <c r="D1220" s="129" t="s">
        <v>4702</v>
      </c>
      <c r="E1220" s="129" t="s">
        <v>4703</v>
      </c>
      <c r="F1220" s="129" t="s">
        <v>4394</v>
      </c>
      <c r="G1220" s="131" t="s">
        <v>168</v>
      </c>
      <c r="H1220" s="129" t="s">
        <v>14447</v>
      </c>
      <c r="I1220" s="129" t="s">
        <v>5175</v>
      </c>
      <c r="J1220" s="129" t="s">
        <v>4996</v>
      </c>
      <c r="K1220" s="129" t="s">
        <v>5220</v>
      </c>
      <c r="L1220" s="131" t="str">
        <f t="shared" si="57"/>
        <v>本山　大暉 (2)</v>
      </c>
      <c r="M1220" s="131" t="str">
        <f t="shared" si="58"/>
        <v>01</v>
      </c>
      <c r="N1220" s="131" t="str">
        <f t="shared" si="59"/>
        <v>Taiki MOTOYAMA (01)</v>
      </c>
      <c r="O1220" s="217" t="s">
        <v>8072</v>
      </c>
      <c r="Y1220" s="130"/>
      <c r="Z1220" s="130"/>
      <c r="AA1220" s="130"/>
      <c r="AB1220" s="130"/>
      <c r="AC1220" s="142"/>
      <c r="AD1220" s="130"/>
      <c r="AE1220" s="130"/>
      <c r="AF1220" s="130"/>
      <c r="AG1220" s="130"/>
      <c r="AH1220" s="130"/>
      <c r="AI1220" s="130"/>
      <c r="AJ1220" s="130"/>
      <c r="AK1220" s="130"/>
      <c r="AL1220" s="130"/>
      <c r="AM1220" s="130"/>
      <c r="AN1220" s="130"/>
      <c r="AO1220" s="130"/>
      <c r="AP1220" s="130"/>
      <c r="AQ1220" s="130"/>
      <c r="AR1220" s="130"/>
      <c r="AS1220" s="130"/>
      <c r="AT1220" s="130"/>
      <c r="AU1220" s="130"/>
      <c r="AV1220" s="130"/>
      <c r="AW1220" s="130"/>
      <c r="AX1220" s="130"/>
      <c r="AY1220" s="130"/>
    </row>
    <row r="1221" spans="1:51" x14ac:dyDescent="0.15">
      <c r="A1221" s="131">
        <v>1260</v>
      </c>
      <c r="B1221" s="129" t="s">
        <v>5244</v>
      </c>
      <c r="C1221" s="129" t="s">
        <v>1063</v>
      </c>
      <c r="D1221" s="129" t="s">
        <v>4704</v>
      </c>
      <c r="E1221" s="129" t="s">
        <v>4705</v>
      </c>
      <c r="F1221" s="129" t="s">
        <v>4706</v>
      </c>
      <c r="G1221" s="131" t="s">
        <v>168</v>
      </c>
      <c r="H1221" s="129" t="s">
        <v>11319</v>
      </c>
      <c r="I1221" s="129" t="s">
        <v>5161</v>
      </c>
      <c r="J1221" s="129" t="s">
        <v>5192</v>
      </c>
      <c r="K1221" s="129" t="s">
        <v>5220</v>
      </c>
      <c r="L1221" s="131" t="str">
        <f t="shared" si="57"/>
        <v>松下　亘騎 (2)</v>
      </c>
      <c r="M1221" s="131" t="str">
        <f t="shared" si="58"/>
        <v>02</v>
      </c>
      <c r="N1221" s="131" t="str">
        <f t="shared" si="59"/>
        <v>Koki MATSUSHITA (02)</v>
      </c>
      <c r="O1221" s="217" t="s">
        <v>8073</v>
      </c>
      <c r="Y1221" s="130"/>
      <c r="Z1221" s="130"/>
      <c r="AA1221" s="130"/>
      <c r="AB1221" s="130"/>
      <c r="AC1221" s="142"/>
      <c r="AD1221" s="130"/>
      <c r="AE1221" s="130"/>
      <c r="AF1221" s="130"/>
      <c r="AG1221" s="130"/>
      <c r="AH1221" s="130"/>
      <c r="AI1221" s="130"/>
      <c r="AJ1221" s="130"/>
      <c r="AK1221" s="130"/>
      <c r="AL1221" s="130"/>
      <c r="AM1221" s="130"/>
      <c r="AN1221" s="130"/>
      <c r="AO1221" s="130"/>
      <c r="AP1221" s="130"/>
      <c r="AQ1221" s="130"/>
      <c r="AR1221" s="130"/>
      <c r="AS1221" s="130"/>
      <c r="AT1221" s="130"/>
      <c r="AU1221" s="130"/>
      <c r="AV1221" s="130"/>
      <c r="AW1221" s="130"/>
      <c r="AX1221" s="130"/>
      <c r="AY1221" s="130"/>
    </row>
    <row r="1222" spans="1:51" x14ac:dyDescent="0.15">
      <c r="A1222" s="131">
        <v>1261</v>
      </c>
      <c r="B1222" s="129" t="s">
        <v>5244</v>
      </c>
      <c r="C1222" s="129" t="s">
        <v>1063</v>
      </c>
      <c r="D1222" s="129" t="s">
        <v>4707</v>
      </c>
      <c r="E1222" s="129" t="s">
        <v>4708</v>
      </c>
      <c r="F1222" s="129" t="s">
        <v>2082</v>
      </c>
      <c r="G1222" s="131" t="s">
        <v>168</v>
      </c>
      <c r="H1222" s="129" t="s">
        <v>14472</v>
      </c>
      <c r="I1222" s="129" t="s">
        <v>5176</v>
      </c>
      <c r="J1222" s="129" t="s">
        <v>5177</v>
      </c>
      <c r="K1222" s="129" t="s">
        <v>5220</v>
      </c>
      <c r="L1222" s="131" t="str">
        <f t="shared" si="57"/>
        <v>小原　悠平 (2)</v>
      </c>
      <c r="M1222" s="131" t="str">
        <f t="shared" si="58"/>
        <v>01</v>
      </c>
      <c r="N1222" s="131" t="str">
        <f t="shared" si="59"/>
        <v>Yuhei OHARA (01)</v>
      </c>
      <c r="O1222" s="217" t="s">
        <v>8074</v>
      </c>
      <c r="Y1222" s="130"/>
      <c r="Z1222" s="130"/>
      <c r="AA1222" s="130"/>
      <c r="AB1222" s="130"/>
      <c r="AC1222" s="142"/>
      <c r="AD1222" s="130"/>
      <c r="AE1222" s="130"/>
      <c r="AF1222" s="130"/>
      <c r="AG1222" s="130"/>
      <c r="AH1222" s="130"/>
      <c r="AI1222" s="130"/>
      <c r="AJ1222" s="130"/>
      <c r="AK1222" s="130"/>
      <c r="AL1222" s="130"/>
      <c r="AM1222" s="130"/>
      <c r="AN1222" s="130"/>
      <c r="AO1222" s="130"/>
      <c r="AP1222" s="130"/>
      <c r="AQ1222" s="130"/>
      <c r="AR1222" s="130"/>
      <c r="AS1222" s="130"/>
      <c r="AT1222" s="130"/>
      <c r="AU1222" s="130"/>
      <c r="AV1222" s="130"/>
      <c r="AW1222" s="130"/>
      <c r="AX1222" s="130"/>
      <c r="AY1222" s="130"/>
    </row>
    <row r="1223" spans="1:51" x14ac:dyDescent="0.15">
      <c r="A1223" s="131">
        <v>1262</v>
      </c>
      <c r="B1223" s="129" t="s">
        <v>5244</v>
      </c>
      <c r="C1223" s="129" t="s">
        <v>1063</v>
      </c>
      <c r="D1223" s="129" t="s">
        <v>4709</v>
      </c>
      <c r="E1223" s="129" t="s">
        <v>4710</v>
      </c>
      <c r="F1223" s="129" t="s">
        <v>4444</v>
      </c>
      <c r="G1223" s="131" t="s">
        <v>168</v>
      </c>
      <c r="H1223" s="129" t="s">
        <v>11319</v>
      </c>
      <c r="I1223" s="129" t="s">
        <v>5178</v>
      </c>
      <c r="J1223" s="129" t="s">
        <v>5179</v>
      </c>
      <c r="K1223" s="129" t="s">
        <v>5220</v>
      </c>
      <c r="L1223" s="131" t="str">
        <f t="shared" si="57"/>
        <v>高見　哉多 (2)</v>
      </c>
      <c r="M1223" s="131" t="str">
        <f t="shared" si="58"/>
        <v>01</v>
      </c>
      <c r="N1223" s="131" t="str">
        <f t="shared" si="59"/>
        <v>Kanata TAKAMI (01)</v>
      </c>
      <c r="O1223" s="217" t="s">
        <v>8075</v>
      </c>
      <c r="Y1223" s="130"/>
      <c r="Z1223" s="130"/>
      <c r="AA1223" s="130"/>
      <c r="AB1223" s="130"/>
      <c r="AC1223" s="142"/>
      <c r="AD1223" s="130"/>
      <c r="AE1223" s="130"/>
      <c r="AF1223" s="130"/>
      <c r="AG1223" s="130"/>
      <c r="AH1223" s="130"/>
      <c r="AI1223" s="130"/>
      <c r="AJ1223" s="130"/>
      <c r="AK1223" s="130"/>
      <c r="AL1223" s="130"/>
      <c r="AM1223" s="130"/>
      <c r="AN1223" s="130"/>
      <c r="AO1223" s="130"/>
      <c r="AP1223" s="130"/>
      <c r="AQ1223" s="130"/>
      <c r="AR1223" s="130"/>
      <c r="AS1223" s="130"/>
      <c r="AT1223" s="130"/>
      <c r="AU1223" s="130"/>
      <c r="AV1223" s="130"/>
      <c r="AW1223" s="130"/>
      <c r="AX1223" s="130"/>
      <c r="AY1223" s="130"/>
    </row>
    <row r="1224" spans="1:51" x14ac:dyDescent="0.15">
      <c r="A1224" s="131">
        <v>1263</v>
      </c>
      <c r="B1224" s="129" t="s">
        <v>5244</v>
      </c>
      <c r="C1224" s="129" t="s">
        <v>1063</v>
      </c>
      <c r="D1224" s="129" t="s">
        <v>9364</v>
      </c>
      <c r="E1224" s="129" t="s">
        <v>9418</v>
      </c>
      <c r="F1224" s="129" t="s">
        <v>9436</v>
      </c>
      <c r="G1224" s="131" t="s">
        <v>168</v>
      </c>
      <c r="H1224" s="129" t="s">
        <v>11319</v>
      </c>
      <c r="I1224" s="129" t="s">
        <v>9466</v>
      </c>
      <c r="J1224" s="129" t="s">
        <v>9493</v>
      </c>
      <c r="K1224" s="129" t="s">
        <v>5220</v>
      </c>
      <c r="L1224" s="131" t="str">
        <f t="shared" si="57"/>
        <v>平田　岳 (2)</v>
      </c>
      <c r="M1224" s="131" t="str">
        <f t="shared" si="58"/>
        <v>01</v>
      </c>
      <c r="N1224" s="131" t="str">
        <f t="shared" si="59"/>
        <v>Gaku HIRATA (01)</v>
      </c>
      <c r="O1224" s="217" t="s">
        <v>8076</v>
      </c>
      <c r="Y1224" s="130"/>
      <c r="Z1224" s="130"/>
      <c r="AA1224" s="130"/>
      <c r="AB1224" s="130"/>
      <c r="AC1224" s="142"/>
      <c r="AD1224" s="130"/>
      <c r="AE1224" s="130"/>
      <c r="AF1224" s="130"/>
      <c r="AG1224" s="130"/>
      <c r="AH1224" s="130"/>
      <c r="AI1224" s="130"/>
      <c r="AJ1224" s="130"/>
      <c r="AK1224" s="130"/>
      <c r="AL1224" s="130"/>
      <c r="AM1224" s="130"/>
      <c r="AN1224" s="130"/>
      <c r="AO1224" s="130"/>
      <c r="AP1224" s="130"/>
      <c r="AQ1224" s="130"/>
      <c r="AR1224" s="130"/>
      <c r="AS1224" s="130"/>
      <c r="AT1224" s="130"/>
      <c r="AU1224" s="130"/>
      <c r="AV1224" s="130"/>
      <c r="AW1224" s="130"/>
      <c r="AX1224" s="130"/>
      <c r="AY1224" s="130"/>
    </row>
    <row r="1225" spans="1:51" x14ac:dyDescent="0.15">
      <c r="A1225" s="131">
        <v>1264</v>
      </c>
      <c r="B1225" s="129" t="s">
        <v>5244</v>
      </c>
      <c r="C1225" s="129" t="s">
        <v>1063</v>
      </c>
      <c r="D1225" s="129" t="s">
        <v>9365</v>
      </c>
      <c r="E1225" s="129" t="s">
        <v>9419</v>
      </c>
      <c r="F1225" s="129" t="s">
        <v>9437</v>
      </c>
      <c r="G1225" s="131" t="s">
        <v>168</v>
      </c>
      <c r="H1225" s="129" t="s">
        <v>14447</v>
      </c>
      <c r="I1225" s="129" t="s">
        <v>9467</v>
      </c>
      <c r="J1225" s="129" t="s">
        <v>4942</v>
      </c>
      <c r="K1225" s="129" t="s">
        <v>5220</v>
      </c>
      <c r="L1225" s="131" t="str">
        <f t="shared" si="57"/>
        <v>宮田　耕太郎 (2)</v>
      </c>
      <c r="M1225" s="131" t="str">
        <f t="shared" si="58"/>
        <v>01</v>
      </c>
      <c r="N1225" s="131" t="str">
        <f t="shared" si="59"/>
        <v>Kotaro MIYATA (01)</v>
      </c>
      <c r="O1225" s="217" t="s">
        <v>8077</v>
      </c>
      <c r="Y1225" s="130"/>
      <c r="Z1225" s="130"/>
      <c r="AA1225" s="130"/>
      <c r="AB1225" s="130"/>
      <c r="AC1225" s="142"/>
      <c r="AD1225" s="130"/>
      <c r="AE1225" s="130"/>
      <c r="AF1225" s="130"/>
      <c r="AG1225" s="130"/>
      <c r="AH1225" s="130"/>
      <c r="AI1225" s="130"/>
      <c r="AJ1225" s="130"/>
      <c r="AK1225" s="130"/>
      <c r="AL1225" s="130"/>
      <c r="AM1225" s="130"/>
      <c r="AN1225" s="130"/>
      <c r="AO1225" s="130"/>
      <c r="AP1225" s="130"/>
      <c r="AQ1225" s="130"/>
      <c r="AR1225" s="130"/>
      <c r="AS1225" s="130"/>
      <c r="AT1225" s="130"/>
      <c r="AU1225" s="130"/>
      <c r="AV1225" s="130"/>
      <c r="AW1225" s="130"/>
      <c r="AX1225" s="130"/>
      <c r="AY1225" s="130"/>
    </row>
    <row r="1226" spans="1:51" x14ac:dyDescent="0.15">
      <c r="A1226" s="131">
        <v>1265</v>
      </c>
      <c r="B1226" s="129" t="s">
        <v>5244</v>
      </c>
      <c r="C1226" s="129" t="s">
        <v>1063</v>
      </c>
      <c r="D1226" s="129" t="s">
        <v>9799</v>
      </c>
      <c r="E1226" s="129" t="s">
        <v>10480</v>
      </c>
      <c r="F1226" s="129" t="s">
        <v>1308</v>
      </c>
      <c r="G1226" s="131" t="s">
        <v>168</v>
      </c>
      <c r="H1226" s="129" t="s">
        <v>14469</v>
      </c>
      <c r="I1226" s="129" t="s">
        <v>11651</v>
      </c>
      <c r="J1226" s="129" t="s">
        <v>4930</v>
      </c>
      <c r="K1226" s="129" t="s">
        <v>5220</v>
      </c>
      <c r="L1226" s="131" t="str">
        <f t="shared" si="57"/>
        <v>高木　拓人 (2)</v>
      </c>
      <c r="M1226" s="131" t="str">
        <f t="shared" si="58"/>
        <v>01</v>
      </c>
      <c r="N1226" s="131" t="str">
        <f t="shared" si="59"/>
        <v>Takuto TAKAKI (01)</v>
      </c>
      <c r="O1226" s="217" t="s">
        <v>8078</v>
      </c>
      <c r="Y1226" s="130"/>
      <c r="Z1226" s="130"/>
      <c r="AA1226" s="130"/>
      <c r="AB1226" s="130"/>
      <c r="AC1226" s="142"/>
      <c r="AD1226" s="130"/>
      <c r="AE1226" s="130"/>
      <c r="AF1226" s="130"/>
      <c r="AG1226" s="130"/>
      <c r="AH1226" s="130"/>
      <c r="AI1226" s="130"/>
      <c r="AJ1226" s="130"/>
      <c r="AK1226" s="130"/>
      <c r="AL1226" s="130"/>
      <c r="AM1226" s="130"/>
      <c r="AN1226" s="130"/>
      <c r="AO1226" s="130"/>
      <c r="AP1226" s="130"/>
      <c r="AQ1226" s="130"/>
      <c r="AR1226" s="130"/>
      <c r="AS1226" s="130"/>
      <c r="AT1226" s="130"/>
      <c r="AU1226" s="130"/>
      <c r="AV1226" s="130"/>
      <c r="AW1226" s="130"/>
      <c r="AX1226" s="130"/>
      <c r="AY1226" s="130"/>
    </row>
    <row r="1227" spans="1:51" x14ac:dyDescent="0.15">
      <c r="A1227" s="131">
        <v>1266</v>
      </c>
      <c r="B1227" s="129" t="s">
        <v>5245</v>
      </c>
      <c r="C1227" s="129" t="s">
        <v>1065</v>
      </c>
      <c r="D1227" s="129" t="s">
        <v>3610</v>
      </c>
      <c r="E1227" s="129" t="s">
        <v>3611</v>
      </c>
      <c r="F1227" s="129" t="s">
        <v>3612</v>
      </c>
      <c r="G1227" s="131" t="s">
        <v>164</v>
      </c>
      <c r="H1227" s="129" t="s">
        <v>14447</v>
      </c>
      <c r="I1227" s="129" t="s">
        <v>11589</v>
      </c>
      <c r="J1227" s="129" t="s">
        <v>12485</v>
      </c>
      <c r="K1227" s="129" t="s">
        <v>5220</v>
      </c>
      <c r="L1227" s="131" t="str">
        <f t="shared" si="57"/>
        <v>板東　夢斗 (3)</v>
      </c>
      <c r="M1227" s="131" t="str">
        <f t="shared" si="58"/>
        <v>00</v>
      </c>
      <c r="N1227" s="131" t="str">
        <f t="shared" si="59"/>
        <v>Yumeto BANDO (00)</v>
      </c>
      <c r="O1227" s="217" t="s">
        <v>8079</v>
      </c>
      <c r="Y1227" s="130"/>
      <c r="Z1227" s="130"/>
      <c r="AA1227" s="130"/>
      <c r="AB1227" s="130"/>
      <c r="AC1227" s="142"/>
      <c r="AD1227" s="130"/>
      <c r="AE1227" s="130"/>
      <c r="AF1227" s="130"/>
      <c r="AG1227" s="130"/>
      <c r="AH1227" s="130"/>
      <c r="AI1227" s="130"/>
      <c r="AJ1227" s="130"/>
      <c r="AK1227" s="130"/>
      <c r="AL1227" s="130"/>
      <c r="AM1227" s="130"/>
      <c r="AN1227" s="130"/>
      <c r="AO1227" s="130"/>
      <c r="AP1227" s="130"/>
      <c r="AQ1227" s="130"/>
      <c r="AR1227" s="130"/>
      <c r="AS1227" s="130"/>
      <c r="AT1227" s="130"/>
      <c r="AU1227" s="130"/>
      <c r="AV1227" s="130"/>
      <c r="AW1227" s="130"/>
      <c r="AX1227" s="130"/>
      <c r="AY1227" s="130"/>
    </row>
    <row r="1228" spans="1:51" x14ac:dyDescent="0.15">
      <c r="A1228" s="131">
        <v>1267</v>
      </c>
      <c r="B1228" s="129" t="s">
        <v>5246</v>
      </c>
      <c r="C1228" s="129" t="s">
        <v>1060</v>
      </c>
      <c r="D1228" s="129" t="s">
        <v>3455</v>
      </c>
      <c r="E1228" s="129" t="s">
        <v>3456</v>
      </c>
      <c r="F1228" s="129" t="s">
        <v>1392</v>
      </c>
      <c r="G1228" s="131" t="s">
        <v>164</v>
      </c>
      <c r="H1228" s="129" t="s">
        <v>14447</v>
      </c>
      <c r="I1228" s="129" t="s">
        <v>11805</v>
      </c>
      <c r="J1228" s="129" t="s">
        <v>4893</v>
      </c>
      <c r="K1228" s="129" t="s">
        <v>5220</v>
      </c>
      <c r="L1228" s="131" t="str">
        <f t="shared" si="57"/>
        <v>嘉勢　太一 (3)</v>
      </c>
      <c r="M1228" s="131" t="str">
        <f t="shared" si="58"/>
        <v>00</v>
      </c>
      <c r="N1228" s="131" t="str">
        <f t="shared" si="59"/>
        <v>Taichi KASE (00)</v>
      </c>
      <c r="O1228" s="217" t="s">
        <v>8080</v>
      </c>
      <c r="Y1228" s="130"/>
      <c r="Z1228" s="130"/>
      <c r="AA1228" s="130"/>
      <c r="AB1228" s="130"/>
      <c r="AC1228" s="142"/>
      <c r="AD1228" s="130"/>
      <c r="AE1228" s="130"/>
      <c r="AF1228" s="130"/>
      <c r="AG1228" s="130"/>
      <c r="AH1228" s="130"/>
      <c r="AI1228" s="130"/>
      <c r="AJ1228" s="130"/>
      <c r="AK1228" s="130"/>
      <c r="AL1228" s="130"/>
      <c r="AM1228" s="130"/>
      <c r="AN1228" s="130"/>
      <c r="AO1228" s="130"/>
      <c r="AP1228" s="130"/>
      <c r="AQ1228" s="130"/>
      <c r="AR1228" s="130"/>
      <c r="AS1228" s="130"/>
      <c r="AT1228" s="130"/>
      <c r="AU1228" s="130"/>
      <c r="AV1228" s="130"/>
      <c r="AW1228" s="130"/>
      <c r="AX1228" s="130"/>
      <c r="AY1228" s="130"/>
    </row>
    <row r="1229" spans="1:51" x14ac:dyDescent="0.15">
      <c r="A1229" s="131">
        <v>1268</v>
      </c>
      <c r="B1229" s="129" t="s">
        <v>5246</v>
      </c>
      <c r="C1229" s="129" t="s">
        <v>1060</v>
      </c>
      <c r="D1229" s="129" t="s">
        <v>3470</v>
      </c>
      <c r="E1229" s="129" t="s">
        <v>3471</v>
      </c>
      <c r="F1229" s="129" t="s">
        <v>3246</v>
      </c>
      <c r="G1229" s="131" t="s">
        <v>146</v>
      </c>
      <c r="H1229" s="129" t="s">
        <v>14447</v>
      </c>
      <c r="I1229" s="129" t="s">
        <v>9440</v>
      </c>
      <c r="J1229" s="129" t="s">
        <v>5153</v>
      </c>
      <c r="K1229" s="129" t="s">
        <v>5220</v>
      </c>
      <c r="L1229" s="131" t="str">
        <f t="shared" si="57"/>
        <v>平野　蓮太郎 (4)</v>
      </c>
      <c r="M1229" s="131" t="str">
        <f t="shared" si="58"/>
        <v>99</v>
      </c>
      <c r="N1229" s="131" t="str">
        <f t="shared" si="59"/>
        <v>Rentaro HIRANO (99)</v>
      </c>
      <c r="O1229" s="217" t="s">
        <v>8081</v>
      </c>
      <c r="Y1229" s="130"/>
      <c r="Z1229" s="130"/>
      <c r="AA1229" s="130"/>
      <c r="AB1229" s="130"/>
      <c r="AC1229" s="142"/>
      <c r="AD1229" s="130"/>
      <c r="AE1229" s="130"/>
      <c r="AF1229" s="130"/>
      <c r="AG1229" s="130"/>
      <c r="AH1229" s="130"/>
      <c r="AI1229" s="130"/>
      <c r="AJ1229" s="130"/>
      <c r="AK1229" s="130"/>
      <c r="AL1229" s="130"/>
      <c r="AM1229" s="130"/>
      <c r="AN1229" s="130"/>
      <c r="AO1229" s="130"/>
      <c r="AP1229" s="130"/>
      <c r="AQ1229" s="130"/>
      <c r="AR1229" s="130"/>
      <c r="AS1229" s="130"/>
      <c r="AT1229" s="130"/>
      <c r="AU1229" s="130"/>
      <c r="AV1229" s="130"/>
      <c r="AW1229" s="130"/>
      <c r="AX1229" s="130"/>
      <c r="AY1229" s="130"/>
    </row>
    <row r="1230" spans="1:51" x14ac:dyDescent="0.15">
      <c r="A1230" s="131">
        <v>1269</v>
      </c>
      <c r="B1230" s="129" t="s">
        <v>5246</v>
      </c>
      <c r="C1230" s="129" t="s">
        <v>1060</v>
      </c>
      <c r="D1230" s="129" t="s">
        <v>3466</v>
      </c>
      <c r="E1230" s="129" t="s">
        <v>3467</v>
      </c>
      <c r="F1230" s="129" t="s">
        <v>3144</v>
      </c>
      <c r="G1230" s="131" t="s">
        <v>164</v>
      </c>
      <c r="H1230" s="129" t="s">
        <v>14447</v>
      </c>
      <c r="I1230" s="129" t="s">
        <v>11510</v>
      </c>
      <c r="J1230" s="129" t="s">
        <v>12450</v>
      </c>
      <c r="K1230" s="129" t="s">
        <v>5220</v>
      </c>
      <c r="L1230" s="131" t="str">
        <f t="shared" si="57"/>
        <v>藤井　康正 (3)</v>
      </c>
      <c r="M1230" s="131" t="str">
        <f t="shared" si="58"/>
        <v>00</v>
      </c>
      <c r="N1230" s="131" t="str">
        <f t="shared" si="59"/>
        <v>Yasumasa FUJII (00)</v>
      </c>
      <c r="O1230" s="217" t="s">
        <v>8082</v>
      </c>
      <c r="Y1230" s="130"/>
      <c r="Z1230" s="130"/>
      <c r="AA1230" s="130"/>
      <c r="AB1230" s="130"/>
      <c r="AC1230" s="142"/>
      <c r="AD1230" s="130"/>
      <c r="AE1230" s="130"/>
      <c r="AF1230" s="130"/>
      <c r="AG1230" s="130"/>
      <c r="AH1230" s="130"/>
      <c r="AI1230" s="130"/>
      <c r="AJ1230" s="130"/>
      <c r="AK1230" s="130"/>
      <c r="AL1230" s="130"/>
      <c r="AM1230" s="130"/>
      <c r="AN1230" s="130"/>
      <c r="AO1230" s="130"/>
      <c r="AP1230" s="130"/>
      <c r="AQ1230" s="130"/>
      <c r="AR1230" s="130"/>
      <c r="AS1230" s="130"/>
      <c r="AT1230" s="130"/>
      <c r="AU1230" s="130"/>
      <c r="AV1230" s="130"/>
      <c r="AW1230" s="130"/>
      <c r="AX1230" s="130"/>
      <c r="AY1230" s="130"/>
    </row>
    <row r="1231" spans="1:51" x14ac:dyDescent="0.15">
      <c r="A1231" s="131">
        <v>1270</v>
      </c>
      <c r="B1231" s="129" t="s">
        <v>5246</v>
      </c>
      <c r="C1231" s="129" t="s">
        <v>1060</v>
      </c>
      <c r="D1231" s="129" t="s">
        <v>3468</v>
      </c>
      <c r="E1231" s="129" t="s">
        <v>3469</v>
      </c>
      <c r="F1231" s="129" t="s">
        <v>1720</v>
      </c>
      <c r="G1231" s="131" t="s">
        <v>164</v>
      </c>
      <c r="H1231" s="129" t="s">
        <v>14447</v>
      </c>
      <c r="I1231" s="129" t="s">
        <v>11806</v>
      </c>
      <c r="J1231" s="129" t="s">
        <v>12486</v>
      </c>
      <c r="K1231" s="129" t="s">
        <v>5220</v>
      </c>
      <c r="L1231" s="131" t="str">
        <f t="shared" si="57"/>
        <v>浅尾　一成 (3)</v>
      </c>
      <c r="M1231" s="131" t="str">
        <f t="shared" si="58"/>
        <v>00</v>
      </c>
      <c r="N1231" s="131" t="str">
        <f t="shared" si="59"/>
        <v>Kazunari ASAO (00)</v>
      </c>
      <c r="O1231" s="217" t="s">
        <v>8083</v>
      </c>
      <c r="Y1231" s="130"/>
      <c r="Z1231" s="130"/>
      <c r="AA1231" s="130"/>
      <c r="AB1231" s="130"/>
      <c r="AC1231" s="142"/>
      <c r="AD1231" s="130"/>
      <c r="AE1231" s="130"/>
      <c r="AF1231" s="130"/>
      <c r="AG1231" s="130"/>
      <c r="AH1231" s="130"/>
      <c r="AI1231" s="130"/>
      <c r="AJ1231" s="130"/>
      <c r="AK1231" s="130"/>
      <c r="AL1231" s="130"/>
      <c r="AM1231" s="130"/>
      <c r="AN1231" s="130"/>
      <c r="AO1231" s="130"/>
      <c r="AP1231" s="130"/>
      <c r="AQ1231" s="130"/>
      <c r="AR1231" s="130"/>
      <c r="AS1231" s="130"/>
      <c r="AT1231" s="130"/>
      <c r="AU1231" s="130"/>
      <c r="AV1231" s="130"/>
      <c r="AW1231" s="130"/>
      <c r="AX1231" s="130"/>
      <c r="AY1231" s="130"/>
    </row>
    <row r="1232" spans="1:51" x14ac:dyDescent="0.15">
      <c r="A1232" s="131">
        <v>1271</v>
      </c>
      <c r="B1232" s="129" t="s">
        <v>5246</v>
      </c>
      <c r="C1232" s="129" t="s">
        <v>1060</v>
      </c>
      <c r="D1232" s="129" t="s">
        <v>4770</v>
      </c>
      <c r="E1232" s="129" t="s">
        <v>4771</v>
      </c>
      <c r="F1232" s="129" t="s">
        <v>2597</v>
      </c>
      <c r="G1232" s="131" t="s">
        <v>168</v>
      </c>
      <c r="H1232" s="129" t="s">
        <v>14447</v>
      </c>
      <c r="I1232" s="129" t="s">
        <v>4972</v>
      </c>
      <c r="J1232" s="129" t="s">
        <v>12435</v>
      </c>
      <c r="K1232" s="129" t="s">
        <v>5220</v>
      </c>
      <c r="L1232" s="131" t="str">
        <f t="shared" si="57"/>
        <v>鈴木　太陽 (2)</v>
      </c>
      <c r="M1232" s="131" t="str">
        <f t="shared" si="58"/>
        <v>01</v>
      </c>
      <c r="N1232" s="131" t="str">
        <f t="shared" si="59"/>
        <v>Taiyo SUZUKI (01)</v>
      </c>
      <c r="O1232" s="217" t="s">
        <v>8084</v>
      </c>
      <c r="Y1232" s="130"/>
      <c r="Z1232" s="130"/>
      <c r="AA1232" s="130"/>
      <c r="AB1232" s="130"/>
      <c r="AC1232" s="142"/>
      <c r="AD1232" s="130"/>
      <c r="AE1232" s="130"/>
      <c r="AF1232" s="130"/>
      <c r="AG1232" s="130"/>
      <c r="AH1232" s="130"/>
      <c r="AI1232" s="130"/>
      <c r="AJ1232" s="130"/>
      <c r="AK1232" s="130"/>
      <c r="AL1232" s="130"/>
      <c r="AM1232" s="130"/>
      <c r="AN1232" s="130"/>
      <c r="AO1232" s="130"/>
      <c r="AP1232" s="130"/>
      <c r="AQ1232" s="130"/>
      <c r="AR1232" s="130"/>
      <c r="AS1232" s="130"/>
      <c r="AT1232" s="130"/>
      <c r="AU1232" s="130"/>
      <c r="AV1232" s="130"/>
      <c r="AW1232" s="130"/>
      <c r="AX1232" s="130"/>
      <c r="AY1232" s="130"/>
    </row>
    <row r="1233" spans="1:51" x14ac:dyDescent="0.15">
      <c r="A1233" s="131">
        <v>1272</v>
      </c>
      <c r="B1233" s="129" t="s">
        <v>5246</v>
      </c>
      <c r="C1233" s="129" t="s">
        <v>1060</v>
      </c>
      <c r="D1233" s="129" t="s">
        <v>3473</v>
      </c>
      <c r="E1233" s="129" t="s">
        <v>3474</v>
      </c>
      <c r="F1233" s="129" t="s">
        <v>3475</v>
      </c>
      <c r="G1233" s="131" t="s">
        <v>164</v>
      </c>
      <c r="H1233" s="129" t="s">
        <v>14447</v>
      </c>
      <c r="I1233" s="129" t="s">
        <v>11534</v>
      </c>
      <c r="J1233" s="129" t="s">
        <v>12276</v>
      </c>
      <c r="K1233" s="129" t="s">
        <v>5220</v>
      </c>
      <c r="L1233" s="131" t="str">
        <f t="shared" si="57"/>
        <v>山内　伸哉 (3)</v>
      </c>
      <c r="M1233" s="131" t="str">
        <f t="shared" si="58"/>
        <v>01</v>
      </c>
      <c r="N1233" s="131" t="str">
        <f t="shared" si="59"/>
        <v>Shinya YAMAUCHI (01)</v>
      </c>
      <c r="O1233" s="217" t="s">
        <v>8085</v>
      </c>
      <c r="Y1233" s="130"/>
      <c r="Z1233" s="130"/>
      <c r="AA1233" s="130"/>
      <c r="AB1233" s="130"/>
      <c r="AC1233" s="142"/>
      <c r="AD1233" s="130"/>
      <c r="AE1233" s="130"/>
      <c r="AF1233" s="130"/>
      <c r="AG1233" s="130"/>
      <c r="AH1233" s="130"/>
      <c r="AI1233" s="130"/>
      <c r="AJ1233" s="130"/>
      <c r="AK1233" s="130"/>
      <c r="AL1233" s="130"/>
      <c r="AM1233" s="130"/>
      <c r="AN1233" s="130"/>
      <c r="AO1233" s="130"/>
      <c r="AP1233" s="130"/>
      <c r="AQ1233" s="130"/>
      <c r="AR1233" s="130"/>
      <c r="AS1233" s="130"/>
      <c r="AT1233" s="130"/>
      <c r="AU1233" s="130"/>
      <c r="AV1233" s="130"/>
      <c r="AW1233" s="130"/>
      <c r="AX1233" s="130"/>
      <c r="AY1233" s="130"/>
    </row>
    <row r="1234" spans="1:51" x14ac:dyDescent="0.15">
      <c r="A1234" s="131">
        <v>1273</v>
      </c>
      <c r="B1234" s="129" t="s">
        <v>5246</v>
      </c>
      <c r="C1234" s="129" t="s">
        <v>1060</v>
      </c>
      <c r="D1234" s="129" t="s">
        <v>4772</v>
      </c>
      <c r="E1234" s="129" t="s">
        <v>4773</v>
      </c>
      <c r="F1234" s="129" t="s">
        <v>1289</v>
      </c>
      <c r="G1234" s="131" t="s">
        <v>168</v>
      </c>
      <c r="H1234" s="129" t="s">
        <v>14447</v>
      </c>
      <c r="I1234" s="129" t="s">
        <v>5210</v>
      </c>
      <c r="J1234" s="129" t="s">
        <v>4998</v>
      </c>
      <c r="K1234" s="129" t="s">
        <v>5220</v>
      </c>
      <c r="L1234" s="131" t="str">
        <f t="shared" si="57"/>
        <v>糴川　尚 (2)</v>
      </c>
      <c r="M1234" s="131" t="str">
        <f t="shared" si="58"/>
        <v>02</v>
      </c>
      <c r="N1234" s="131" t="str">
        <f t="shared" si="59"/>
        <v>Nao SERIKAWA (02)</v>
      </c>
      <c r="O1234" s="217" t="s">
        <v>8086</v>
      </c>
      <c r="Y1234" s="130"/>
      <c r="Z1234" s="130"/>
      <c r="AA1234" s="130"/>
      <c r="AB1234" s="130"/>
      <c r="AC1234" s="142"/>
      <c r="AD1234" s="130"/>
      <c r="AE1234" s="130"/>
      <c r="AF1234" s="130"/>
      <c r="AG1234" s="130"/>
      <c r="AH1234" s="130"/>
      <c r="AI1234" s="130"/>
      <c r="AJ1234" s="130"/>
      <c r="AK1234" s="130"/>
      <c r="AL1234" s="130"/>
      <c r="AM1234" s="130"/>
      <c r="AN1234" s="130"/>
      <c r="AO1234" s="130"/>
      <c r="AP1234" s="130"/>
      <c r="AQ1234" s="130"/>
      <c r="AR1234" s="130"/>
      <c r="AS1234" s="130"/>
      <c r="AT1234" s="130"/>
      <c r="AU1234" s="130"/>
      <c r="AV1234" s="130"/>
      <c r="AW1234" s="130"/>
      <c r="AX1234" s="130"/>
      <c r="AY1234" s="130"/>
    </row>
    <row r="1235" spans="1:51" x14ac:dyDescent="0.15">
      <c r="A1235" s="131">
        <v>1274</v>
      </c>
      <c r="B1235" s="129" t="s">
        <v>5246</v>
      </c>
      <c r="C1235" s="129" t="s">
        <v>1060</v>
      </c>
      <c r="D1235" s="129" t="s">
        <v>4774</v>
      </c>
      <c r="E1235" s="129" t="s">
        <v>4775</v>
      </c>
      <c r="F1235" s="129" t="s">
        <v>3472</v>
      </c>
      <c r="G1235" s="131" t="s">
        <v>168</v>
      </c>
      <c r="H1235" s="129" t="s">
        <v>14447</v>
      </c>
      <c r="I1235" s="129" t="s">
        <v>5211</v>
      </c>
      <c r="J1235" s="129" t="s">
        <v>12487</v>
      </c>
      <c r="K1235" s="129" t="s">
        <v>5220</v>
      </c>
      <c r="L1235" s="131" t="str">
        <f t="shared" si="57"/>
        <v>速水　修史 (2)</v>
      </c>
      <c r="M1235" s="131" t="str">
        <f t="shared" si="58"/>
        <v>01</v>
      </c>
      <c r="N1235" s="131" t="str">
        <f t="shared" si="59"/>
        <v>Shuji HAYAMIZU (01)</v>
      </c>
      <c r="O1235" s="217" t="s">
        <v>8087</v>
      </c>
      <c r="Y1235" s="130"/>
      <c r="Z1235" s="130"/>
      <c r="AA1235" s="130"/>
      <c r="AB1235" s="130"/>
      <c r="AC1235" s="142"/>
      <c r="AD1235" s="130"/>
      <c r="AE1235" s="130"/>
      <c r="AF1235" s="130"/>
      <c r="AG1235" s="130"/>
      <c r="AH1235" s="130"/>
      <c r="AI1235" s="130"/>
      <c r="AJ1235" s="130"/>
      <c r="AK1235" s="130"/>
      <c r="AL1235" s="130"/>
      <c r="AM1235" s="130"/>
      <c r="AN1235" s="130"/>
      <c r="AO1235" s="130"/>
      <c r="AP1235" s="130"/>
      <c r="AQ1235" s="130"/>
      <c r="AR1235" s="130"/>
      <c r="AS1235" s="130"/>
      <c r="AT1235" s="130"/>
      <c r="AU1235" s="130"/>
      <c r="AV1235" s="130"/>
      <c r="AW1235" s="130"/>
      <c r="AX1235" s="130"/>
      <c r="AY1235" s="130"/>
    </row>
    <row r="1236" spans="1:51" x14ac:dyDescent="0.15">
      <c r="A1236" s="131">
        <v>1275</v>
      </c>
      <c r="B1236" s="129" t="s">
        <v>5246</v>
      </c>
      <c r="C1236" s="129" t="s">
        <v>1060</v>
      </c>
      <c r="D1236" s="129" t="s">
        <v>3450</v>
      </c>
      <c r="E1236" s="129" t="s">
        <v>3451</v>
      </c>
      <c r="F1236" s="129" t="s">
        <v>3452</v>
      </c>
      <c r="G1236" s="131" t="s">
        <v>146</v>
      </c>
      <c r="H1236" s="129" t="s">
        <v>14447</v>
      </c>
      <c r="I1236" s="129" t="s">
        <v>11807</v>
      </c>
      <c r="J1236" s="129" t="s">
        <v>5127</v>
      </c>
      <c r="K1236" s="129" t="s">
        <v>5220</v>
      </c>
      <c r="L1236" s="131" t="str">
        <f t="shared" si="57"/>
        <v>烏野　翔輝 (4)</v>
      </c>
      <c r="M1236" s="131" t="str">
        <f t="shared" si="58"/>
        <v>99</v>
      </c>
      <c r="N1236" s="131" t="str">
        <f t="shared" si="59"/>
        <v>Shoki KARASUNO (99)</v>
      </c>
      <c r="O1236" s="217" t="s">
        <v>8088</v>
      </c>
      <c r="Y1236" s="130"/>
      <c r="Z1236" s="130"/>
      <c r="AA1236" s="130"/>
      <c r="AB1236" s="130"/>
      <c r="AC1236" s="142"/>
      <c r="AD1236" s="130"/>
      <c r="AE1236" s="130"/>
      <c r="AF1236" s="130"/>
      <c r="AG1236" s="130"/>
      <c r="AH1236" s="130"/>
      <c r="AI1236" s="130"/>
      <c r="AJ1236" s="130"/>
      <c r="AK1236" s="130"/>
      <c r="AL1236" s="130"/>
      <c r="AM1236" s="130"/>
      <c r="AN1236" s="130"/>
      <c r="AO1236" s="130"/>
      <c r="AP1236" s="130"/>
      <c r="AQ1236" s="130"/>
      <c r="AR1236" s="130"/>
      <c r="AS1236" s="130"/>
      <c r="AT1236" s="130"/>
      <c r="AU1236" s="130"/>
      <c r="AV1236" s="130"/>
      <c r="AW1236" s="130"/>
      <c r="AX1236" s="130"/>
      <c r="AY1236" s="130"/>
    </row>
    <row r="1237" spans="1:51" x14ac:dyDescent="0.15">
      <c r="A1237" s="131">
        <v>1276</v>
      </c>
      <c r="B1237" s="129" t="s">
        <v>5246</v>
      </c>
      <c r="C1237" s="129" t="s">
        <v>1060</v>
      </c>
      <c r="D1237" s="129" t="s">
        <v>3461</v>
      </c>
      <c r="E1237" s="129" t="s">
        <v>3462</v>
      </c>
      <c r="F1237" s="129" t="s">
        <v>2972</v>
      </c>
      <c r="G1237" s="131" t="s">
        <v>146</v>
      </c>
      <c r="H1237" s="129" t="s">
        <v>11319</v>
      </c>
      <c r="I1237" s="129" t="s">
        <v>9462</v>
      </c>
      <c r="J1237" s="129" t="s">
        <v>12488</v>
      </c>
      <c r="K1237" s="129" t="s">
        <v>5220</v>
      </c>
      <c r="L1237" s="131" t="str">
        <f t="shared" si="57"/>
        <v>西谷　天諭 (4)</v>
      </c>
      <c r="M1237" s="131" t="str">
        <f t="shared" si="58"/>
        <v>99</v>
      </c>
      <c r="N1237" s="131" t="str">
        <f t="shared" si="59"/>
        <v>Kamiyu NISHITANI (99)</v>
      </c>
      <c r="O1237" s="217" t="s">
        <v>8089</v>
      </c>
      <c r="Y1237" s="130"/>
      <c r="Z1237" s="130"/>
      <c r="AA1237" s="130"/>
      <c r="AB1237" s="130"/>
      <c r="AC1237" s="142"/>
      <c r="AD1237" s="130"/>
      <c r="AE1237" s="130"/>
      <c r="AF1237" s="130"/>
      <c r="AG1237" s="130"/>
      <c r="AH1237" s="130"/>
      <c r="AI1237" s="130"/>
      <c r="AJ1237" s="130"/>
      <c r="AK1237" s="130"/>
      <c r="AL1237" s="130"/>
      <c r="AM1237" s="130"/>
      <c r="AN1237" s="130"/>
      <c r="AO1237" s="130"/>
      <c r="AP1237" s="130"/>
      <c r="AQ1237" s="130"/>
      <c r="AR1237" s="130"/>
      <c r="AS1237" s="130"/>
      <c r="AT1237" s="130"/>
      <c r="AU1237" s="130"/>
      <c r="AV1237" s="130"/>
      <c r="AW1237" s="130"/>
      <c r="AX1237" s="130"/>
      <c r="AY1237" s="130"/>
    </row>
    <row r="1238" spans="1:51" x14ac:dyDescent="0.15">
      <c r="A1238" s="131">
        <v>1277</v>
      </c>
      <c r="B1238" s="129" t="s">
        <v>5246</v>
      </c>
      <c r="C1238" s="129" t="s">
        <v>1060</v>
      </c>
      <c r="D1238" s="129" t="s">
        <v>9800</v>
      </c>
      <c r="E1238" s="129" t="s">
        <v>3460</v>
      </c>
      <c r="F1238" s="129" t="s">
        <v>2856</v>
      </c>
      <c r="G1238" s="131" t="s">
        <v>146</v>
      </c>
      <c r="H1238" s="129" t="s">
        <v>14447</v>
      </c>
      <c r="I1238" s="129" t="s">
        <v>11808</v>
      </c>
      <c r="J1238" s="129" t="s">
        <v>12489</v>
      </c>
      <c r="K1238" s="129" t="s">
        <v>5220</v>
      </c>
      <c r="L1238" s="131" t="str">
        <f t="shared" si="57"/>
        <v>竹中　慎裕 (4)</v>
      </c>
      <c r="M1238" s="131" t="str">
        <f t="shared" si="58"/>
        <v>00</v>
      </c>
      <c r="N1238" s="131" t="str">
        <f t="shared" si="59"/>
        <v>Shinyu TAKENAKA (00)</v>
      </c>
      <c r="O1238" s="217" t="s">
        <v>8090</v>
      </c>
      <c r="Y1238" s="130"/>
      <c r="Z1238" s="130"/>
      <c r="AA1238" s="130"/>
      <c r="AB1238" s="130"/>
      <c r="AC1238" s="142"/>
      <c r="AD1238" s="130"/>
      <c r="AE1238" s="130"/>
      <c r="AF1238" s="130"/>
      <c r="AG1238" s="130"/>
      <c r="AH1238" s="130"/>
      <c r="AI1238" s="130"/>
      <c r="AJ1238" s="130"/>
      <c r="AK1238" s="130"/>
      <c r="AL1238" s="130"/>
      <c r="AM1238" s="130"/>
      <c r="AN1238" s="130"/>
      <c r="AO1238" s="130"/>
      <c r="AP1238" s="130"/>
      <c r="AQ1238" s="130"/>
      <c r="AR1238" s="130"/>
      <c r="AS1238" s="130"/>
      <c r="AT1238" s="130"/>
      <c r="AU1238" s="130"/>
      <c r="AV1238" s="130"/>
      <c r="AW1238" s="130"/>
      <c r="AX1238" s="130"/>
      <c r="AY1238" s="130"/>
    </row>
    <row r="1239" spans="1:51" x14ac:dyDescent="0.15">
      <c r="A1239" s="131">
        <v>1278</v>
      </c>
      <c r="B1239" s="129" t="s">
        <v>5246</v>
      </c>
      <c r="C1239" s="129" t="s">
        <v>1060</v>
      </c>
      <c r="D1239" s="129" t="s">
        <v>3464</v>
      </c>
      <c r="E1239" s="129" t="s">
        <v>1995</v>
      </c>
      <c r="F1239" s="129" t="s">
        <v>3465</v>
      </c>
      <c r="G1239" s="131" t="s">
        <v>164</v>
      </c>
      <c r="H1239" s="129" t="s">
        <v>14447</v>
      </c>
      <c r="I1239" s="129" t="s">
        <v>5174</v>
      </c>
      <c r="J1239" s="129" t="s">
        <v>5115</v>
      </c>
      <c r="K1239" s="129" t="s">
        <v>5220</v>
      </c>
      <c r="L1239" s="131" t="str">
        <f t="shared" si="57"/>
        <v>渡邉　翔太 (3)</v>
      </c>
      <c r="M1239" s="131" t="str">
        <f t="shared" si="58"/>
        <v>01</v>
      </c>
      <c r="N1239" s="131" t="str">
        <f t="shared" si="59"/>
        <v>Shota WATANABE (01)</v>
      </c>
      <c r="O1239" s="217" t="s">
        <v>8091</v>
      </c>
      <c r="Y1239" s="130"/>
      <c r="Z1239" s="130"/>
      <c r="AA1239" s="130"/>
      <c r="AB1239" s="130"/>
      <c r="AC1239" s="142"/>
      <c r="AD1239" s="130"/>
      <c r="AE1239" s="130"/>
      <c r="AF1239" s="130"/>
      <c r="AG1239" s="130"/>
      <c r="AH1239" s="130"/>
      <c r="AI1239" s="130"/>
      <c r="AJ1239" s="130"/>
      <c r="AK1239" s="130"/>
      <c r="AL1239" s="130"/>
      <c r="AM1239" s="130"/>
      <c r="AN1239" s="130"/>
      <c r="AO1239" s="130"/>
      <c r="AP1239" s="130"/>
      <c r="AQ1239" s="130"/>
      <c r="AR1239" s="130"/>
      <c r="AS1239" s="130"/>
      <c r="AT1239" s="130"/>
      <c r="AU1239" s="130"/>
      <c r="AV1239" s="130"/>
      <c r="AW1239" s="130"/>
      <c r="AX1239" s="130"/>
      <c r="AY1239" s="130"/>
    </row>
    <row r="1240" spans="1:51" x14ac:dyDescent="0.15">
      <c r="A1240" s="131">
        <v>1279</v>
      </c>
      <c r="B1240" s="129" t="s">
        <v>5246</v>
      </c>
      <c r="C1240" s="129" t="s">
        <v>1060</v>
      </c>
      <c r="D1240" s="129" t="s">
        <v>3449</v>
      </c>
      <c r="E1240" s="129" t="s">
        <v>1945</v>
      </c>
      <c r="F1240" s="129" t="s">
        <v>2369</v>
      </c>
      <c r="G1240" s="131" t="s">
        <v>164</v>
      </c>
      <c r="H1240" s="129" t="s">
        <v>14447</v>
      </c>
      <c r="I1240" s="129" t="s">
        <v>11445</v>
      </c>
      <c r="J1240" s="129" t="s">
        <v>4922</v>
      </c>
      <c r="K1240" s="129" t="s">
        <v>5220</v>
      </c>
      <c r="L1240" s="131" t="str">
        <f t="shared" si="57"/>
        <v>平井　佑樹 (3)</v>
      </c>
      <c r="M1240" s="131" t="str">
        <f t="shared" si="58"/>
        <v>00</v>
      </c>
      <c r="N1240" s="131" t="str">
        <f t="shared" si="59"/>
        <v>Yuki HIRAI (00)</v>
      </c>
      <c r="O1240" s="217" t="s">
        <v>8092</v>
      </c>
      <c r="Y1240" s="130"/>
      <c r="Z1240" s="130"/>
      <c r="AA1240" s="130"/>
      <c r="AB1240" s="130"/>
      <c r="AC1240" s="142"/>
      <c r="AD1240" s="130"/>
      <c r="AE1240" s="130"/>
      <c r="AF1240" s="130"/>
      <c r="AG1240" s="130"/>
      <c r="AH1240" s="130"/>
      <c r="AI1240" s="130"/>
      <c r="AJ1240" s="130"/>
      <c r="AK1240" s="130"/>
      <c r="AL1240" s="130"/>
      <c r="AM1240" s="130"/>
      <c r="AN1240" s="130"/>
      <c r="AO1240" s="130"/>
      <c r="AP1240" s="130"/>
      <c r="AQ1240" s="130"/>
      <c r="AR1240" s="130"/>
      <c r="AS1240" s="130"/>
      <c r="AT1240" s="130"/>
      <c r="AU1240" s="130"/>
      <c r="AV1240" s="130"/>
      <c r="AW1240" s="130"/>
      <c r="AX1240" s="130"/>
      <c r="AY1240" s="130"/>
    </row>
    <row r="1241" spans="1:51" x14ac:dyDescent="0.15">
      <c r="A1241" s="131">
        <v>1280</v>
      </c>
      <c r="B1241" s="129" t="s">
        <v>5246</v>
      </c>
      <c r="C1241" s="129" t="s">
        <v>1060</v>
      </c>
      <c r="D1241" s="129" t="s">
        <v>4778</v>
      </c>
      <c r="E1241" s="129" t="s">
        <v>4779</v>
      </c>
      <c r="F1241" s="129" t="s">
        <v>4400</v>
      </c>
      <c r="G1241" s="131" t="s">
        <v>168</v>
      </c>
      <c r="H1241" s="129" t="s">
        <v>14447</v>
      </c>
      <c r="I1241" s="129" t="s">
        <v>11809</v>
      </c>
      <c r="J1241" s="129" t="s">
        <v>5213</v>
      </c>
      <c r="K1241" s="129" t="s">
        <v>5220</v>
      </c>
      <c r="L1241" s="131" t="str">
        <f t="shared" si="57"/>
        <v>鶴田　慈英 (2)</v>
      </c>
      <c r="M1241" s="131" t="str">
        <f t="shared" si="58"/>
        <v>01</v>
      </c>
      <c r="N1241" s="131" t="str">
        <f t="shared" si="59"/>
        <v>Jiei TSURUTA (01)</v>
      </c>
      <c r="O1241" s="217" t="s">
        <v>8093</v>
      </c>
      <c r="Y1241" s="130"/>
      <c r="Z1241" s="130"/>
      <c r="AA1241" s="130"/>
      <c r="AB1241" s="130"/>
      <c r="AC1241" s="142"/>
      <c r="AD1241" s="130"/>
      <c r="AE1241" s="130"/>
      <c r="AF1241" s="130"/>
      <c r="AG1241" s="130"/>
      <c r="AH1241" s="130"/>
      <c r="AI1241" s="130"/>
      <c r="AJ1241" s="130"/>
      <c r="AK1241" s="130"/>
      <c r="AL1241" s="130"/>
      <c r="AM1241" s="130"/>
      <c r="AN1241" s="130"/>
      <c r="AO1241" s="130"/>
      <c r="AP1241" s="130"/>
      <c r="AQ1241" s="130"/>
      <c r="AR1241" s="130"/>
      <c r="AS1241" s="130"/>
      <c r="AT1241" s="130"/>
      <c r="AU1241" s="130"/>
      <c r="AV1241" s="130"/>
      <c r="AW1241" s="130"/>
      <c r="AX1241" s="130"/>
      <c r="AY1241" s="130"/>
    </row>
    <row r="1242" spans="1:51" x14ac:dyDescent="0.15">
      <c r="A1242" s="131">
        <v>1281</v>
      </c>
      <c r="B1242" s="129" t="s">
        <v>5246</v>
      </c>
      <c r="C1242" s="129" t="s">
        <v>1060</v>
      </c>
      <c r="D1242" s="129" t="s">
        <v>9801</v>
      </c>
      <c r="E1242" s="129" t="s">
        <v>10481</v>
      </c>
      <c r="F1242" s="129" t="s">
        <v>4280</v>
      </c>
      <c r="G1242" s="131" t="s">
        <v>168</v>
      </c>
      <c r="H1242" s="129" t="s">
        <v>14447</v>
      </c>
      <c r="I1242" s="129" t="s">
        <v>11810</v>
      </c>
      <c r="J1242" s="129" t="s">
        <v>5114</v>
      </c>
      <c r="K1242" s="129" t="s">
        <v>5220</v>
      </c>
      <c r="L1242" s="131" t="str">
        <f t="shared" si="57"/>
        <v>立石　陽斗 (2)</v>
      </c>
      <c r="M1242" s="131" t="str">
        <f t="shared" si="58"/>
        <v>01</v>
      </c>
      <c r="N1242" s="131" t="str">
        <f t="shared" si="59"/>
        <v>Haruto TATEISHI (01)</v>
      </c>
      <c r="O1242" s="217" t="s">
        <v>8094</v>
      </c>
      <c r="Y1242" s="130"/>
      <c r="Z1242" s="130"/>
      <c r="AA1242" s="130"/>
      <c r="AB1242" s="130"/>
      <c r="AC1242" s="142"/>
      <c r="AD1242" s="130"/>
      <c r="AE1242" s="130"/>
      <c r="AF1242" s="130"/>
      <c r="AG1242" s="130"/>
      <c r="AH1242" s="130"/>
      <c r="AI1242" s="130"/>
      <c r="AJ1242" s="130"/>
      <c r="AK1242" s="130"/>
      <c r="AL1242" s="130"/>
      <c r="AM1242" s="130"/>
      <c r="AN1242" s="130"/>
      <c r="AO1242" s="130"/>
      <c r="AP1242" s="130"/>
      <c r="AQ1242" s="130"/>
      <c r="AR1242" s="130"/>
      <c r="AS1242" s="130"/>
      <c r="AT1242" s="130"/>
      <c r="AU1242" s="130"/>
      <c r="AV1242" s="130"/>
      <c r="AW1242" s="130"/>
      <c r="AX1242" s="130"/>
      <c r="AY1242" s="130"/>
    </row>
    <row r="1243" spans="1:51" x14ac:dyDescent="0.15">
      <c r="A1243" s="131">
        <v>1282</v>
      </c>
      <c r="B1243" s="129" t="s">
        <v>5246</v>
      </c>
      <c r="C1243" s="129" t="s">
        <v>1060</v>
      </c>
      <c r="D1243" s="129" t="s">
        <v>3479</v>
      </c>
      <c r="E1243" s="129" t="s">
        <v>3480</v>
      </c>
      <c r="F1243" s="129" t="s">
        <v>1126</v>
      </c>
      <c r="G1243" s="131" t="s">
        <v>146</v>
      </c>
      <c r="H1243" s="129" t="s">
        <v>14447</v>
      </c>
      <c r="I1243" s="129" t="s">
        <v>11811</v>
      </c>
      <c r="J1243" s="129" t="s">
        <v>4906</v>
      </c>
      <c r="K1243" s="129" t="s">
        <v>5220</v>
      </c>
      <c r="L1243" s="131" t="str">
        <f t="shared" si="57"/>
        <v>谷西　裕哉 (4)</v>
      </c>
      <c r="M1243" s="131" t="str">
        <f t="shared" si="58"/>
        <v>99</v>
      </c>
      <c r="N1243" s="131" t="str">
        <f t="shared" si="59"/>
        <v>Yuya TANINISHI (99)</v>
      </c>
      <c r="O1243" s="217" t="s">
        <v>8095</v>
      </c>
      <c r="Y1243" s="130"/>
      <c r="Z1243" s="130"/>
      <c r="AA1243" s="130"/>
      <c r="AB1243" s="130"/>
      <c r="AC1243" s="142"/>
      <c r="AD1243" s="130"/>
      <c r="AE1243" s="130"/>
      <c r="AF1243" s="130"/>
      <c r="AG1243" s="130"/>
      <c r="AH1243" s="130"/>
      <c r="AI1243" s="130"/>
      <c r="AJ1243" s="130"/>
      <c r="AK1243" s="130"/>
      <c r="AL1243" s="130"/>
      <c r="AM1243" s="130"/>
      <c r="AN1243" s="130"/>
      <c r="AO1243" s="130"/>
      <c r="AP1243" s="130"/>
      <c r="AQ1243" s="130"/>
      <c r="AR1243" s="130"/>
      <c r="AS1243" s="130"/>
      <c r="AT1243" s="130"/>
      <c r="AU1243" s="130"/>
      <c r="AV1243" s="130"/>
      <c r="AW1243" s="130"/>
      <c r="AX1243" s="130"/>
      <c r="AY1243" s="130"/>
    </row>
    <row r="1244" spans="1:51" x14ac:dyDescent="0.15">
      <c r="A1244" s="131">
        <v>1283</v>
      </c>
      <c r="B1244" s="129" t="s">
        <v>5246</v>
      </c>
      <c r="C1244" s="129" t="s">
        <v>1060</v>
      </c>
      <c r="D1244" s="129" t="s">
        <v>3453</v>
      </c>
      <c r="E1244" s="129" t="s">
        <v>3454</v>
      </c>
      <c r="F1244" s="129" t="s">
        <v>1902</v>
      </c>
      <c r="G1244" s="131" t="s">
        <v>164</v>
      </c>
      <c r="H1244" s="129" t="s">
        <v>14468</v>
      </c>
      <c r="I1244" s="129" t="s">
        <v>5141</v>
      </c>
      <c r="J1244" s="129" t="s">
        <v>4812</v>
      </c>
      <c r="K1244" s="129" t="s">
        <v>5220</v>
      </c>
      <c r="L1244" s="131" t="str">
        <f t="shared" si="57"/>
        <v>中島　亮 (3)</v>
      </c>
      <c r="M1244" s="131" t="str">
        <f t="shared" si="58"/>
        <v>01</v>
      </c>
      <c r="N1244" s="131" t="str">
        <f t="shared" si="59"/>
        <v>Ryo NAKASHIMA (01)</v>
      </c>
      <c r="O1244" s="217" t="s">
        <v>8096</v>
      </c>
      <c r="Y1244" s="130"/>
      <c r="Z1244" s="130"/>
      <c r="AA1244" s="130"/>
      <c r="AB1244" s="130"/>
      <c r="AC1244" s="142"/>
      <c r="AD1244" s="130"/>
      <c r="AE1244" s="130"/>
      <c r="AF1244" s="130"/>
      <c r="AG1244" s="130"/>
      <c r="AH1244" s="130"/>
      <c r="AI1244" s="130"/>
      <c r="AJ1244" s="130"/>
      <c r="AK1244" s="130"/>
      <c r="AL1244" s="130"/>
      <c r="AM1244" s="130"/>
      <c r="AN1244" s="130"/>
      <c r="AO1244" s="130"/>
      <c r="AP1244" s="130"/>
      <c r="AQ1244" s="130"/>
      <c r="AR1244" s="130"/>
      <c r="AS1244" s="130"/>
      <c r="AT1244" s="130"/>
      <c r="AU1244" s="130"/>
      <c r="AV1244" s="130"/>
      <c r="AW1244" s="130"/>
      <c r="AX1244" s="130"/>
      <c r="AY1244" s="130"/>
    </row>
    <row r="1245" spans="1:51" x14ac:dyDescent="0.15">
      <c r="A1245" s="131">
        <v>1284</v>
      </c>
      <c r="B1245" s="129" t="s">
        <v>5246</v>
      </c>
      <c r="C1245" s="129" t="s">
        <v>1060</v>
      </c>
      <c r="D1245" s="129" t="s">
        <v>3458</v>
      </c>
      <c r="E1245" s="129" t="s">
        <v>3459</v>
      </c>
      <c r="F1245" s="129" t="s">
        <v>2884</v>
      </c>
      <c r="G1245" s="131" t="s">
        <v>146</v>
      </c>
      <c r="H1245" s="129" t="s">
        <v>14447</v>
      </c>
      <c r="I1245" s="129" t="s">
        <v>11554</v>
      </c>
      <c r="J1245" s="129" t="s">
        <v>5124</v>
      </c>
      <c r="K1245" s="129" t="s">
        <v>5220</v>
      </c>
      <c r="L1245" s="131" t="str">
        <f t="shared" si="57"/>
        <v>川端　樹 (4)</v>
      </c>
      <c r="M1245" s="131" t="str">
        <f t="shared" si="58"/>
        <v>99</v>
      </c>
      <c r="N1245" s="131" t="str">
        <f t="shared" si="59"/>
        <v>Tatsuki KAWABATA (99)</v>
      </c>
      <c r="O1245" s="217" t="s">
        <v>8097</v>
      </c>
      <c r="Y1245" s="130"/>
      <c r="Z1245" s="130"/>
      <c r="AA1245" s="130"/>
      <c r="AB1245" s="130"/>
      <c r="AC1245" s="142"/>
      <c r="AD1245" s="130"/>
      <c r="AE1245" s="130"/>
      <c r="AF1245" s="130"/>
      <c r="AG1245" s="130"/>
      <c r="AH1245" s="130"/>
      <c r="AI1245" s="130"/>
      <c r="AJ1245" s="130"/>
      <c r="AK1245" s="130"/>
      <c r="AL1245" s="130"/>
      <c r="AM1245" s="130"/>
      <c r="AN1245" s="130"/>
      <c r="AO1245" s="130"/>
      <c r="AP1245" s="130"/>
      <c r="AQ1245" s="130"/>
      <c r="AR1245" s="130"/>
      <c r="AS1245" s="130"/>
      <c r="AT1245" s="130"/>
      <c r="AU1245" s="130"/>
      <c r="AV1245" s="130"/>
      <c r="AW1245" s="130"/>
      <c r="AX1245" s="130"/>
      <c r="AY1245" s="130"/>
    </row>
    <row r="1246" spans="1:51" x14ac:dyDescent="0.15">
      <c r="A1246" s="131">
        <v>1285</v>
      </c>
      <c r="B1246" s="129" t="s">
        <v>5246</v>
      </c>
      <c r="C1246" s="129" t="s">
        <v>1060</v>
      </c>
      <c r="D1246" s="129" t="s">
        <v>4776</v>
      </c>
      <c r="E1246" s="129" t="s">
        <v>4777</v>
      </c>
      <c r="F1246" s="129" t="s">
        <v>3696</v>
      </c>
      <c r="G1246" s="131" t="s">
        <v>168</v>
      </c>
      <c r="H1246" s="129" t="s">
        <v>14447</v>
      </c>
      <c r="I1246" s="129" t="s">
        <v>11384</v>
      </c>
      <c r="J1246" s="129" t="s">
        <v>5212</v>
      </c>
      <c r="K1246" s="129" t="s">
        <v>5220</v>
      </c>
      <c r="L1246" s="131" t="str">
        <f t="shared" si="57"/>
        <v>近藤　瑞起 (2)</v>
      </c>
      <c r="M1246" s="131" t="str">
        <f t="shared" si="58"/>
        <v>01</v>
      </c>
      <c r="N1246" s="131" t="str">
        <f t="shared" si="59"/>
        <v>Mizuki KONDO (01)</v>
      </c>
      <c r="O1246" s="217" t="s">
        <v>8098</v>
      </c>
      <c r="Y1246" s="130"/>
      <c r="Z1246" s="130"/>
      <c r="AA1246" s="130"/>
      <c r="AB1246" s="130"/>
      <c r="AC1246" s="142"/>
      <c r="AD1246" s="130"/>
      <c r="AE1246" s="130"/>
      <c r="AF1246" s="130"/>
      <c r="AG1246" s="130"/>
      <c r="AH1246" s="130"/>
      <c r="AI1246" s="130"/>
      <c r="AJ1246" s="130"/>
      <c r="AK1246" s="130"/>
      <c r="AL1246" s="130"/>
      <c r="AM1246" s="130"/>
      <c r="AN1246" s="130"/>
      <c r="AO1246" s="130"/>
      <c r="AP1246" s="130"/>
      <c r="AQ1246" s="130"/>
      <c r="AR1246" s="130"/>
      <c r="AS1246" s="130"/>
      <c r="AT1246" s="130"/>
      <c r="AU1246" s="130"/>
      <c r="AV1246" s="130"/>
      <c r="AW1246" s="130"/>
      <c r="AX1246" s="130"/>
      <c r="AY1246" s="130"/>
    </row>
    <row r="1247" spans="1:51" x14ac:dyDescent="0.15">
      <c r="A1247" s="131">
        <v>1286</v>
      </c>
      <c r="B1247" s="129" t="s">
        <v>5246</v>
      </c>
      <c r="C1247" s="129" t="s">
        <v>1060</v>
      </c>
      <c r="D1247" s="129" t="s">
        <v>3446</v>
      </c>
      <c r="E1247" s="129" t="s">
        <v>3447</v>
      </c>
      <c r="F1247" s="129" t="s">
        <v>3448</v>
      </c>
      <c r="G1247" s="131" t="s">
        <v>146</v>
      </c>
      <c r="H1247" s="129" t="s">
        <v>14447</v>
      </c>
      <c r="I1247" s="129" t="s">
        <v>11812</v>
      </c>
      <c r="J1247" s="129" t="s">
        <v>12490</v>
      </c>
      <c r="K1247" s="129" t="s">
        <v>5220</v>
      </c>
      <c r="L1247" s="131" t="str">
        <f t="shared" si="57"/>
        <v>才野　怜治 (4)</v>
      </c>
      <c r="M1247" s="131" t="str">
        <f t="shared" si="58"/>
        <v>99</v>
      </c>
      <c r="N1247" s="131" t="str">
        <f t="shared" si="59"/>
        <v>Reiji SAINO (99)</v>
      </c>
      <c r="O1247" s="217" t="s">
        <v>8099</v>
      </c>
      <c r="Y1247" s="130"/>
      <c r="Z1247" s="130"/>
      <c r="AA1247" s="130"/>
      <c r="AB1247" s="130"/>
      <c r="AC1247" s="142"/>
      <c r="AD1247" s="130"/>
      <c r="AE1247" s="130"/>
      <c r="AF1247" s="130"/>
      <c r="AG1247" s="130"/>
      <c r="AH1247" s="130"/>
      <c r="AI1247" s="130"/>
      <c r="AJ1247" s="130"/>
      <c r="AK1247" s="130"/>
      <c r="AL1247" s="130"/>
      <c r="AM1247" s="130"/>
      <c r="AN1247" s="130"/>
      <c r="AO1247" s="130"/>
      <c r="AP1247" s="130"/>
      <c r="AQ1247" s="130"/>
      <c r="AR1247" s="130"/>
      <c r="AS1247" s="130"/>
      <c r="AT1247" s="130"/>
      <c r="AU1247" s="130"/>
      <c r="AV1247" s="130"/>
      <c r="AW1247" s="130"/>
      <c r="AX1247" s="130"/>
      <c r="AY1247" s="130"/>
    </row>
    <row r="1248" spans="1:51" x14ac:dyDescent="0.15">
      <c r="A1248" s="131">
        <v>1287</v>
      </c>
      <c r="B1248" s="129" t="s">
        <v>5246</v>
      </c>
      <c r="C1248" s="129" t="s">
        <v>1060</v>
      </c>
      <c r="D1248" s="129" t="s">
        <v>3476</v>
      </c>
      <c r="E1248" s="129" t="s">
        <v>3477</v>
      </c>
      <c r="F1248" s="129" t="s">
        <v>3548</v>
      </c>
      <c r="G1248" s="131" t="s">
        <v>146</v>
      </c>
      <c r="H1248" s="129" t="s">
        <v>14447</v>
      </c>
      <c r="I1248" s="129" t="s">
        <v>5089</v>
      </c>
      <c r="J1248" s="129" t="s">
        <v>12347</v>
      </c>
      <c r="K1248" s="129" t="s">
        <v>5220</v>
      </c>
      <c r="L1248" s="131" t="str">
        <f t="shared" si="57"/>
        <v>山田　秀勝 (4)</v>
      </c>
      <c r="M1248" s="131" t="str">
        <f t="shared" si="58"/>
        <v>99</v>
      </c>
      <c r="N1248" s="131" t="str">
        <f t="shared" si="59"/>
        <v>Hideto YAMADA (99)</v>
      </c>
      <c r="O1248" s="217" t="s">
        <v>8100</v>
      </c>
      <c r="Y1248" s="130"/>
      <c r="Z1248" s="130"/>
      <c r="AA1248" s="130"/>
      <c r="AB1248" s="130"/>
      <c r="AC1248" s="142"/>
      <c r="AD1248" s="130"/>
      <c r="AE1248" s="130"/>
      <c r="AF1248" s="130"/>
      <c r="AG1248" s="130"/>
      <c r="AH1248" s="130"/>
      <c r="AI1248" s="130"/>
      <c r="AJ1248" s="130"/>
      <c r="AK1248" s="130"/>
      <c r="AL1248" s="130"/>
      <c r="AM1248" s="130"/>
      <c r="AN1248" s="130"/>
      <c r="AO1248" s="130"/>
      <c r="AP1248" s="130"/>
      <c r="AQ1248" s="130"/>
      <c r="AR1248" s="130"/>
      <c r="AS1248" s="130"/>
      <c r="AT1248" s="130"/>
      <c r="AU1248" s="130"/>
      <c r="AV1248" s="130"/>
      <c r="AW1248" s="130"/>
      <c r="AX1248" s="130"/>
      <c r="AY1248" s="130"/>
    </row>
    <row r="1249" spans="1:51" x14ac:dyDescent="0.15">
      <c r="A1249" s="131">
        <v>1288</v>
      </c>
      <c r="B1249" s="129" t="s">
        <v>5246</v>
      </c>
      <c r="C1249" s="129" t="s">
        <v>1060</v>
      </c>
      <c r="D1249" s="129" t="s">
        <v>9802</v>
      </c>
      <c r="E1249" s="129" t="s">
        <v>10482</v>
      </c>
      <c r="F1249" s="129" t="s">
        <v>1292</v>
      </c>
      <c r="G1249" s="131" t="s">
        <v>168</v>
      </c>
      <c r="H1249" s="129" t="s">
        <v>14447</v>
      </c>
      <c r="I1249" s="129" t="s">
        <v>4856</v>
      </c>
      <c r="J1249" s="129" t="s">
        <v>4868</v>
      </c>
      <c r="K1249" s="129" t="s">
        <v>5220</v>
      </c>
      <c r="L1249" s="131" t="str">
        <f t="shared" si="57"/>
        <v>佐藤　智也 (2)</v>
      </c>
      <c r="M1249" s="131" t="str">
        <f t="shared" si="58"/>
        <v>02</v>
      </c>
      <c r="N1249" s="131" t="str">
        <f t="shared" si="59"/>
        <v>Tomoya SATO (02)</v>
      </c>
      <c r="O1249" s="217" t="s">
        <v>8101</v>
      </c>
      <c r="Y1249" s="130"/>
      <c r="Z1249" s="130"/>
      <c r="AA1249" s="130"/>
      <c r="AB1249" s="130"/>
      <c r="AC1249" s="142"/>
      <c r="AD1249" s="130"/>
      <c r="AE1249" s="130"/>
      <c r="AF1249" s="130"/>
      <c r="AG1249" s="130"/>
      <c r="AH1249" s="130"/>
      <c r="AI1249" s="130"/>
      <c r="AJ1249" s="130"/>
      <c r="AK1249" s="130"/>
      <c r="AL1249" s="130"/>
      <c r="AM1249" s="130"/>
      <c r="AN1249" s="130"/>
      <c r="AO1249" s="130"/>
      <c r="AP1249" s="130"/>
      <c r="AQ1249" s="130"/>
      <c r="AR1249" s="130"/>
      <c r="AS1249" s="130"/>
      <c r="AT1249" s="130"/>
      <c r="AU1249" s="130"/>
      <c r="AV1249" s="130"/>
      <c r="AW1249" s="130"/>
      <c r="AX1249" s="130"/>
      <c r="AY1249" s="130"/>
    </row>
    <row r="1250" spans="1:51" x14ac:dyDescent="0.15">
      <c r="A1250" s="131">
        <v>1289</v>
      </c>
      <c r="B1250" s="129" t="s">
        <v>5246</v>
      </c>
      <c r="C1250" s="129" t="s">
        <v>1060</v>
      </c>
      <c r="D1250" s="129" t="s">
        <v>9803</v>
      </c>
      <c r="E1250" s="129" t="s">
        <v>4780</v>
      </c>
      <c r="F1250" s="129" t="s">
        <v>4781</v>
      </c>
      <c r="G1250" s="131" t="s">
        <v>164</v>
      </c>
      <c r="H1250" s="129" t="s">
        <v>14447</v>
      </c>
      <c r="I1250" s="129" t="s">
        <v>5214</v>
      </c>
      <c r="J1250" s="129" t="s">
        <v>12491</v>
      </c>
      <c r="K1250" s="129" t="s">
        <v>5220</v>
      </c>
      <c r="L1250" s="131" t="str">
        <f t="shared" si="57"/>
        <v>平山　銀次郎 (3)</v>
      </c>
      <c r="M1250" s="131" t="str">
        <f t="shared" si="58"/>
        <v>01</v>
      </c>
      <c r="N1250" s="131" t="str">
        <f t="shared" si="59"/>
        <v>Ginjiro HIRAYAMA (01)</v>
      </c>
      <c r="O1250" s="217" t="s">
        <v>8102</v>
      </c>
      <c r="Y1250" s="130"/>
      <c r="Z1250" s="130"/>
      <c r="AA1250" s="130"/>
      <c r="AB1250" s="130"/>
      <c r="AC1250" s="142"/>
      <c r="AD1250" s="130"/>
      <c r="AE1250" s="130"/>
      <c r="AF1250" s="130"/>
      <c r="AG1250" s="130"/>
      <c r="AH1250" s="130"/>
      <c r="AI1250" s="130"/>
      <c r="AJ1250" s="130"/>
      <c r="AK1250" s="130"/>
      <c r="AL1250" s="130"/>
      <c r="AM1250" s="130"/>
      <c r="AN1250" s="130"/>
      <c r="AO1250" s="130"/>
      <c r="AP1250" s="130"/>
      <c r="AQ1250" s="130"/>
      <c r="AR1250" s="130"/>
      <c r="AS1250" s="130"/>
      <c r="AT1250" s="130"/>
      <c r="AU1250" s="130"/>
      <c r="AV1250" s="130"/>
      <c r="AW1250" s="130"/>
      <c r="AX1250" s="130"/>
      <c r="AY1250" s="130"/>
    </row>
    <row r="1251" spans="1:51" x14ac:dyDescent="0.15">
      <c r="A1251" s="131">
        <v>1290</v>
      </c>
      <c r="B1251" s="129" t="s">
        <v>5246</v>
      </c>
      <c r="C1251" s="129" t="s">
        <v>1060</v>
      </c>
      <c r="D1251" s="129" t="s">
        <v>9804</v>
      </c>
      <c r="E1251" s="129" t="s">
        <v>10483</v>
      </c>
      <c r="F1251" s="129" t="s">
        <v>2511</v>
      </c>
      <c r="G1251" s="131" t="s">
        <v>164</v>
      </c>
      <c r="H1251" s="129" t="s">
        <v>14447</v>
      </c>
      <c r="I1251" s="129" t="s">
        <v>11378</v>
      </c>
      <c r="J1251" s="129" t="s">
        <v>12280</v>
      </c>
      <c r="K1251" s="129" t="s">
        <v>5220</v>
      </c>
      <c r="L1251" s="131" t="str">
        <f t="shared" si="57"/>
        <v>三谷　崇将 (3)</v>
      </c>
      <c r="M1251" s="131" t="str">
        <f t="shared" si="58"/>
        <v>00</v>
      </c>
      <c r="N1251" s="131" t="str">
        <f t="shared" si="59"/>
        <v>Takamasa MITANI (00)</v>
      </c>
      <c r="O1251" s="217" t="s">
        <v>8103</v>
      </c>
      <c r="Y1251" s="130"/>
      <c r="Z1251" s="130"/>
      <c r="AA1251" s="130"/>
      <c r="AB1251" s="130"/>
      <c r="AC1251" s="142"/>
      <c r="AD1251" s="130"/>
      <c r="AE1251" s="130"/>
      <c r="AF1251" s="130"/>
      <c r="AG1251" s="130"/>
      <c r="AH1251" s="130"/>
      <c r="AI1251" s="130"/>
      <c r="AJ1251" s="130"/>
      <c r="AK1251" s="130"/>
      <c r="AL1251" s="130"/>
      <c r="AM1251" s="130"/>
      <c r="AN1251" s="130"/>
      <c r="AO1251" s="130"/>
      <c r="AP1251" s="130"/>
      <c r="AQ1251" s="130"/>
      <c r="AR1251" s="130"/>
      <c r="AS1251" s="130"/>
      <c r="AT1251" s="130"/>
      <c r="AU1251" s="130"/>
      <c r="AV1251" s="130"/>
      <c r="AW1251" s="130"/>
      <c r="AX1251" s="130"/>
      <c r="AY1251" s="130"/>
    </row>
    <row r="1252" spans="1:51" x14ac:dyDescent="0.15">
      <c r="A1252" s="131">
        <v>1291</v>
      </c>
      <c r="B1252" s="129" t="s">
        <v>198</v>
      </c>
      <c r="C1252" s="129" t="s">
        <v>1067</v>
      </c>
      <c r="D1252" s="129" t="s">
        <v>681</v>
      </c>
      <c r="E1252" s="129" t="s">
        <v>682</v>
      </c>
      <c r="F1252" s="129" t="s">
        <v>526</v>
      </c>
      <c r="G1252" s="131" t="s">
        <v>185</v>
      </c>
      <c r="H1252" s="129" t="s">
        <v>14447</v>
      </c>
      <c r="I1252" s="129" t="s">
        <v>4840</v>
      </c>
      <c r="J1252" s="129" t="s">
        <v>5007</v>
      </c>
      <c r="K1252" s="129" t="s">
        <v>5220</v>
      </c>
      <c r="L1252" s="131" t="str">
        <f t="shared" si="57"/>
        <v>上野　拓海 (M2)</v>
      </c>
      <c r="M1252" s="131" t="str">
        <f t="shared" si="58"/>
        <v>97</v>
      </c>
      <c r="N1252" s="131" t="str">
        <f t="shared" si="59"/>
        <v>Takumi UENO (97)</v>
      </c>
      <c r="O1252" s="217" t="s">
        <v>8104</v>
      </c>
      <c r="Y1252" s="130"/>
      <c r="Z1252" s="130"/>
      <c r="AA1252" s="130"/>
      <c r="AB1252" s="130"/>
      <c r="AC1252" s="142"/>
      <c r="AD1252" s="130"/>
      <c r="AE1252" s="130"/>
      <c r="AF1252" s="130"/>
      <c r="AG1252" s="130"/>
      <c r="AH1252" s="130"/>
      <c r="AI1252" s="130"/>
      <c r="AJ1252" s="130"/>
      <c r="AK1252" s="130"/>
      <c r="AL1252" s="130"/>
      <c r="AM1252" s="130"/>
      <c r="AN1252" s="130"/>
      <c r="AO1252" s="130"/>
      <c r="AP1252" s="130"/>
      <c r="AQ1252" s="130"/>
      <c r="AR1252" s="130"/>
      <c r="AS1252" s="130"/>
      <c r="AT1252" s="130"/>
      <c r="AU1252" s="130"/>
      <c r="AV1252" s="130"/>
      <c r="AW1252" s="130"/>
      <c r="AX1252" s="130"/>
      <c r="AY1252" s="130"/>
    </row>
    <row r="1253" spans="1:51" x14ac:dyDescent="0.15">
      <c r="A1253" s="131">
        <v>1292</v>
      </c>
      <c r="B1253" s="129" t="s">
        <v>198</v>
      </c>
      <c r="C1253" s="129" t="s">
        <v>1067</v>
      </c>
      <c r="D1253" s="129" t="s">
        <v>683</v>
      </c>
      <c r="E1253" s="129" t="s">
        <v>684</v>
      </c>
      <c r="F1253" s="129" t="s">
        <v>685</v>
      </c>
      <c r="G1253" s="131" t="s">
        <v>185</v>
      </c>
      <c r="H1253" s="129" t="s">
        <v>14447</v>
      </c>
      <c r="I1253" s="129" t="s">
        <v>5149</v>
      </c>
      <c r="J1253" s="129" t="s">
        <v>5192</v>
      </c>
      <c r="K1253" s="129" t="s">
        <v>5220</v>
      </c>
      <c r="L1253" s="131" t="str">
        <f t="shared" si="57"/>
        <v>小西　康基 (M2)</v>
      </c>
      <c r="M1253" s="131" t="str">
        <f t="shared" si="58"/>
        <v>97</v>
      </c>
      <c r="N1253" s="131" t="str">
        <f t="shared" si="59"/>
        <v>Koki KONISHI (97)</v>
      </c>
      <c r="O1253" s="217" t="s">
        <v>8105</v>
      </c>
      <c r="Y1253" s="130"/>
      <c r="Z1253" s="130"/>
      <c r="AA1253" s="130"/>
      <c r="AB1253" s="130"/>
      <c r="AC1253" s="142"/>
      <c r="AD1253" s="130"/>
      <c r="AE1253" s="130"/>
      <c r="AF1253" s="130"/>
      <c r="AG1253" s="130"/>
      <c r="AH1253" s="130"/>
      <c r="AI1253" s="130"/>
      <c r="AJ1253" s="130"/>
      <c r="AK1253" s="130"/>
      <c r="AL1253" s="130"/>
      <c r="AM1253" s="130"/>
      <c r="AN1253" s="130"/>
      <c r="AO1253" s="130"/>
      <c r="AP1253" s="130"/>
      <c r="AQ1253" s="130"/>
      <c r="AR1253" s="130"/>
      <c r="AS1253" s="130"/>
      <c r="AT1253" s="130"/>
      <c r="AU1253" s="130"/>
      <c r="AV1253" s="130"/>
      <c r="AW1253" s="130"/>
      <c r="AX1253" s="130"/>
      <c r="AY1253" s="130"/>
    </row>
    <row r="1254" spans="1:51" x14ac:dyDescent="0.15">
      <c r="A1254" s="131">
        <v>1293</v>
      </c>
      <c r="B1254" s="129" t="s">
        <v>198</v>
      </c>
      <c r="C1254" s="129" t="s">
        <v>1067</v>
      </c>
      <c r="D1254" s="129" t="s">
        <v>3623</v>
      </c>
      <c r="E1254" s="129" t="s">
        <v>3624</v>
      </c>
      <c r="F1254" s="129" t="s">
        <v>2131</v>
      </c>
      <c r="G1254" s="131" t="s">
        <v>146</v>
      </c>
      <c r="H1254" s="129" t="s">
        <v>14464</v>
      </c>
      <c r="I1254" s="129" t="s">
        <v>11777</v>
      </c>
      <c r="J1254" s="129" t="s">
        <v>12332</v>
      </c>
      <c r="K1254" s="129" t="s">
        <v>5220</v>
      </c>
      <c r="L1254" s="131" t="str">
        <f t="shared" si="57"/>
        <v>稲葉　健 (4)</v>
      </c>
      <c r="M1254" s="131" t="str">
        <f t="shared" si="58"/>
        <v>99</v>
      </c>
      <c r="N1254" s="131" t="str">
        <f t="shared" si="59"/>
        <v>Takeru INABA (99)</v>
      </c>
      <c r="O1254" s="217" t="s">
        <v>8106</v>
      </c>
      <c r="Y1254" s="130"/>
      <c r="Z1254" s="130"/>
      <c r="AA1254" s="130"/>
      <c r="AB1254" s="130"/>
      <c r="AC1254" s="142"/>
      <c r="AD1254" s="130"/>
      <c r="AE1254" s="130"/>
      <c r="AF1254" s="130"/>
      <c r="AG1254" s="130"/>
      <c r="AH1254" s="130"/>
      <c r="AI1254" s="130"/>
      <c r="AJ1254" s="130"/>
      <c r="AK1254" s="130"/>
      <c r="AL1254" s="130"/>
      <c r="AM1254" s="130"/>
      <c r="AN1254" s="130"/>
      <c r="AO1254" s="130"/>
      <c r="AP1254" s="130"/>
      <c r="AQ1254" s="130"/>
      <c r="AR1254" s="130"/>
      <c r="AS1254" s="130"/>
      <c r="AT1254" s="130"/>
      <c r="AU1254" s="130"/>
      <c r="AV1254" s="130"/>
      <c r="AW1254" s="130"/>
      <c r="AX1254" s="130"/>
      <c r="AY1254" s="130"/>
    </row>
    <row r="1255" spans="1:51" x14ac:dyDescent="0.15">
      <c r="A1255" s="131">
        <v>1294</v>
      </c>
      <c r="B1255" s="129" t="s">
        <v>198</v>
      </c>
      <c r="C1255" s="129" t="s">
        <v>1067</v>
      </c>
      <c r="D1255" s="129" t="s">
        <v>3625</v>
      </c>
      <c r="E1255" s="129" t="s">
        <v>3626</v>
      </c>
      <c r="F1255" s="129" t="s">
        <v>1169</v>
      </c>
      <c r="G1255" s="131" t="s">
        <v>146</v>
      </c>
      <c r="H1255" s="129" t="s">
        <v>14447</v>
      </c>
      <c r="I1255" s="129" t="s">
        <v>4838</v>
      </c>
      <c r="J1255" s="129" t="s">
        <v>9252</v>
      </c>
      <c r="K1255" s="129" t="s">
        <v>5220</v>
      </c>
      <c r="L1255" s="131" t="str">
        <f t="shared" si="57"/>
        <v>植田　彰 (4)</v>
      </c>
      <c r="M1255" s="131" t="str">
        <f t="shared" si="58"/>
        <v>99</v>
      </c>
      <c r="N1255" s="131" t="str">
        <f t="shared" si="59"/>
        <v>Akira UEDA (99)</v>
      </c>
      <c r="O1255" s="217" t="s">
        <v>8107</v>
      </c>
      <c r="Y1255" s="130"/>
      <c r="Z1255" s="130"/>
      <c r="AA1255" s="130"/>
      <c r="AB1255" s="130"/>
      <c r="AC1255" s="142"/>
      <c r="AD1255" s="130"/>
      <c r="AE1255" s="130"/>
      <c r="AF1255" s="130"/>
      <c r="AG1255" s="130"/>
      <c r="AH1255" s="130"/>
      <c r="AI1255" s="130"/>
      <c r="AJ1255" s="130"/>
      <c r="AK1255" s="130"/>
      <c r="AL1255" s="130"/>
      <c r="AM1255" s="130"/>
      <c r="AN1255" s="130"/>
      <c r="AO1255" s="130"/>
      <c r="AP1255" s="130"/>
      <c r="AQ1255" s="130"/>
      <c r="AR1255" s="130"/>
      <c r="AS1255" s="130"/>
      <c r="AT1255" s="130"/>
      <c r="AU1255" s="130"/>
      <c r="AV1255" s="130"/>
      <c r="AW1255" s="130"/>
      <c r="AX1255" s="130"/>
      <c r="AY1255" s="130"/>
    </row>
    <row r="1256" spans="1:51" x14ac:dyDescent="0.15">
      <c r="A1256" s="131">
        <v>1295</v>
      </c>
      <c r="B1256" s="129" t="s">
        <v>198</v>
      </c>
      <c r="C1256" s="129" t="s">
        <v>1067</v>
      </c>
      <c r="D1256" s="129" t="s">
        <v>4329</v>
      </c>
      <c r="E1256" s="129" t="s">
        <v>4330</v>
      </c>
      <c r="F1256" s="129" t="s">
        <v>3472</v>
      </c>
      <c r="G1256" s="131" t="s">
        <v>168</v>
      </c>
      <c r="H1256" s="129" t="s">
        <v>14447</v>
      </c>
      <c r="I1256" s="129" t="s">
        <v>4966</v>
      </c>
      <c r="J1256" s="129" t="s">
        <v>4967</v>
      </c>
      <c r="K1256" s="129" t="s">
        <v>5220</v>
      </c>
      <c r="L1256" s="131" t="str">
        <f t="shared" si="57"/>
        <v>坂口　幹拓 (2)</v>
      </c>
      <c r="M1256" s="131" t="str">
        <f t="shared" si="58"/>
        <v>01</v>
      </c>
      <c r="N1256" s="131" t="str">
        <f t="shared" si="59"/>
        <v>Kanta SAKAGUCHI (01)</v>
      </c>
      <c r="O1256" s="217" t="s">
        <v>8108</v>
      </c>
      <c r="Y1256" s="130"/>
      <c r="Z1256" s="130"/>
      <c r="AA1256" s="130"/>
      <c r="AB1256" s="130"/>
      <c r="AC1256" s="142"/>
      <c r="AD1256" s="130"/>
      <c r="AE1256" s="130"/>
      <c r="AF1256" s="130"/>
      <c r="AG1256" s="130"/>
      <c r="AH1256" s="130"/>
      <c r="AI1256" s="130"/>
      <c r="AJ1256" s="130"/>
      <c r="AK1256" s="130"/>
      <c r="AL1256" s="130"/>
      <c r="AM1256" s="130"/>
      <c r="AN1256" s="130"/>
      <c r="AO1256" s="130"/>
      <c r="AP1256" s="130"/>
      <c r="AQ1256" s="130"/>
      <c r="AR1256" s="130"/>
      <c r="AS1256" s="130"/>
      <c r="AT1256" s="130"/>
      <c r="AU1256" s="130"/>
      <c r="AV1256" s="130"/>
      <c r="AW1256" s="130"/>
      <c r="AX1256" s="130"/>
      <c r="AY1256" s="130"/>
    </row>
    <row r="1257" spans="1:51" x14ac:dyDescent="0.15">
      <c r="A1257" s="131">
        <v>1296</v>
      </c>
      <c r="B1257" s="129" t="s">
        <v>198</v>
      </c>
      <c r="C1257" s="129" t="s">
        <v>1067</v>
      </c>
      <c r="D1257" s="129" t="s">
        <v>4332</v>
      </c>
      <c r="E1257" s="129" t="s">
        <v>4333</v>
      </c>
      <c r="F1257" s="129" t="s">
        <v>4334</v>
      </c>
      <c r="G1257" s="131" t="s">
        <v>168</v>
      </c>
      <c r="H1257" s="129" t="s">
        <v>14473</v>
      </c>
      <c r="I1257" s="129" t="s">
        <v>11813</v>
      </c>
      <c r="J1257" s="129" t="s">
        <v>4969</v>
      </c>
      <c r="K1257" s="129" t="s">
        <v>5220</v>
      </c>
      <c r="L1257" s="131" t="str">
        <f t="shared" si="57"/>
        <v>若松　天晴 (2)</v>
      </c>
      <c r="M1257" s="131" t="str">
        <f t="shared" si="58"/>
        <v>01</v>
      </c>
      <c r="N1257" s="131" t="str">
        <f t="shared" si="59"/>
        <v>Tensei WAKAMATSU (01)</v>
      </c>
      <c r="O1257" s="217" t="s">
        <v>8109</v>
      </c>
      <c r="Y1257" s="130"/>
      <c r="Z1257" s="130"/>
      <c r="AA1257" s="130"/>
      <c r="AB1257" s="130"/>
      <c r="AC1257" s="142"/>
      <c r="AD1257" s="130"/>
      <c r="AE1257" s="130"/>
      <c r="AF1257" s="130"/>
      <c r="AG1257" s="130"/>
      <c r="AH1257" s="130"/>
      <c r="AI1257" s="130"/>
      <c r="AJ1257" s="130"/>
      <c r="AK1257" s="130"/>
      <c r="AL1257" s="130"/>
      <c r="AM1257" s="130"/>
      <c r="AN1257" s="130"/>
      <c r="AO1257" s="130"/>
      <c r="AP1257" s="130"/>
      <c r="AQ1257" s="130"/>
      <c r="AR1257" s="130"/>
      <c r="AS1257" s="130"/>
      <c r="AT1257" s="130"/>
      <c r="AU1257" s="130"/>
      <c r="AV1257" s="130"/>
      <c r="AW1257" s="130"/>
      <c r="AX1257" s="130"/>
      <c r="AY1257" s="130"/>
    </row>
    <row r="1258" spans="1:51" x14ac:dyDescent="0.15">
      <c r="A1258" s="131">
        <v>1297</v>
      </c>
      <c r="B1258" s="129" t="s">
        <v>5234</v>
      </c>
      <c r="C1258" s="129" t="s">
        <v>1049</v>
      </c>
      <c r="D1258" s="129" t="s">
        <v>3024</v>
      </c>
      <c r="E1258" s="129" t="s">
        <v>3025</v>
      </c>
      <c r="F1258" s="129" t="s">
        <v>3026</v>
      </c>
      <c r="G1258" s="131" t="s">
        <v>146</v>
      </c>
      <c r="H1258" s="129" t="s">
        <v>14447</v>
      </c>
      <c r="I1258" s="129" t="s">
        <v>11451</v>
      </c>
      <c r="J1258" s="129" t="s">
        <v>4829</v>
      </c>
      <c r="K1258" s="129" t="s">
        <v>5220</v>
      </c>
      <c r="L1258" s="131" t="str">
        <f t="shared" si="57"/>
        <v>山村　景大 (4)</v>
      </c>
      <c r="M1258" s="131" t="str">
        <f t="shared" si="58"/>
        <v>99</v>
      </c>
      <c r="N1258" s="131" t="str">
        <f t="shared" si="59"/>
        <v>Keita YAMAMURA (99)</v>
      </c>
      <c r="O1258" s="217" t="s">
        <v>8110</v>
      </c>
      <c r="Y1258" s="130"/>
      <c r="Z1258" s="130"/>
      <c r="AA1258" s="130"/>
      <c r="AB1258" s="130"/>
      <c r="AC1258" s="142"/>
      <c r="AD1258" s="130"/>
      <c r="AE1258" s="130"/>
      <c r="AF1258" s="130"/>
      <c r="AG1258" s="130"/>
      <c r="AH1258" s="130"/>
      <c r="AI1258" s="130"/>
      <c r="AJ1258" s="130"/>
      <c r="AK1258" s="130"/>
      <c r="AL1258" s="130"/>
      <c r="AM1258" s="130"/>
      <c r="AN1258" s="130"/>
      <c r="AO1258" s="130"/>
      <c r="AP1258" s="130"/>
      <c r="AQ1258" s="130"/>
      <c r="AR1258" s="130"/>
      <c r="AS1258" s="130"/>
      <c r="AT1258" s="130"/>
      <c r="AU1258" s="130"/>
      <c r="AV1258" s="130"/>
      <c r="AW1258" s="130"/>
      <c r="AX1258" s="130"/>
      <c r="AY1258" s="130"/>
    </row>
    <row r="1259" spans="1:51" x14ac:dyDescent="0.15">
      <c r="A1259" s="131">
        <v>1298</v>
      </c>
      <c r="B1259" s="129" t="s">
        <v>5234</v>
      </c>
      <c r="C1259" s="129" t="s">
        <v>1049</v>
      </c>
      <c r="D1259" s="129" t="s">
        <v>3027</v>
      </c>
      <c r="E1259" s="129" t="s">
        <v>3028</v>
      </c>
      <c r="F1259" s="129" t="s">
        <v>1506</v>
      </c>
      <c r="G1259" s="131" t="s">
        <v>146</v>
      </c>
      <c r="H1259" s="129" t="s">
        <v>14454</v>
      </c>
      <c r="I1259" s="129" t="s">
        <v>4816</v>
      </c>
      <c r="J1259" s="129" t="s">
        <v>4922</v>
      </c>
      <c r="K1259" s="129" t="s">
        <v>5220</v>
      </c>
      <c r="L1259" s="131" t="str">
        <f t="shared" si="57"/>
        <v>藤原　夢記 (4)</v>
      </c>
      <c r="M1259" s="131" t="str">
        <f t="shared" si="58"/>
        <v>99</v>
      </c>
      <c r="N1259" s="131" t="str">
        <f t="shared" si="59"/>
        <v>Yuki FUJIWARA (99)</v>
      </c>
      <c r="O1259" s="217" t="s">
        <v>8111</v>
      </c>
      <c r="Y1259" s="130"/>
      <c r="Z1259" s="130"/>
      <c r="AA1259" s="130"/>
      <c r="AB1259" s="130"/>
      <c r="AC1259" s="142"/>
      <c r="AD1259" s="130"/>
      <c r="AE1259" s="130"/>
      <c r="AF1259" s="130"/>
      <c r="AG1259" s="130"/>
      <c r="AH1259" s="130"/>
      <c r="AI1259" s="130"/>
      <c r="AJ1259" s="130"/>
      <c r="AK1259" s="130"/>
      <c r="AL1259" s="130"/>
      <c r="AM1259" s="130"/>
      <c r="AN1259" s="130"/>
      <c r="AO1259" s="130"/>
      <c r="AP1259" s="130"/>
      <c r="AQ1259" s="130"/>
      <c r="AR1259" s="130"/>
      <c r="AS1259" s="130"/>
      <c r="AT1259" s="130"/>
      <c r="AU1259" s="130"/>
      <c r="AV1259" s="130"/>
      <c r="AW1259" s="130"/>
      <c r="AX1259" s="130"/>
      <c r="AY1259" s="130"/>
    </row>
    <row r="1260" spans="1:51" x14ac:dyDescent="0.15">
      <c r="A1260" s="131">
        <v>1299</v>
      </c>
      <c r="B1260" s="129" t="s">
        <v>5234</v>
      </c>
      <c r="C1260" s="129" t="s">
        <v>1049</v>
      </c>
      <c r="D1260" s="129" t="s">
        <v>3029</v>
      </c>
      <c r="E1260" s="129" t="s">
        <v>3030</v>
      </c>
      <c r="F1260" s="129" t="s">
        <v>3031</v>
      </c>
      <c r="G1260" s="131" t="s">
        <v>146</v>
      </c>
      <c r="H1260" s="129" t="s">
        <v>14447</v>
      </c>
      <c r="I1260" s="129" t="s">
        <v>11814</v>
      </c>
      <c r="J1260" s="129" t="s">
        <v>4906</v>
      </c>
      <c r="K1260" s="129" t="s">
        <v>5220</v>
      </c>
      <c r="L1260" s="131" t="str">
        <f t="shared" si="57"/>
        <v>播本　裕也 (4)</v>
      </c>
      <c r="M1260" s="131" t="str">
        <f t="shared" si="58"/>
        <v>00</v>
      </c>
      <c r="N1260" s="131" t="str">
        <f t="shared" si="59"/>
        <v>Yuya HARIMOTO (00)</v>
      </c>
      <c r="O1260" s="217" t="s">
        <v>8112</v>
      </c>
      <c r="Y1260" s="130"/>
      <c r="Z1260" s="130"/>
      <c r="AA1260" s="130"/>
      <c r="AB1260" s="130"/>
      <c r="AC1260" s="142"/>
      <c r="AD1260" s="130"/>
      <c r="AE1260" s="130"/>
      <c r="AF1260" s="130"/>
      <c r="AG1260" s="130"/>
      <c r="AH1260" s="130"/>
      <c r="AI1260" s="130"/>
      <c r="AJ1260" s="130"/>
      <c r="AK1260" s="130"/>
      <c r="AL1260" s="130"/>
      <c r="AM1260" s="130"/>
      <c r="AN1260" s="130"/>
      <c r="AO1260" s="130"/>
      <c r="AP1260" s="130"/>
      <c r="AQ1260" s="130"/>
      <c r="AR1260" s="130"/>
      <c r="AS1260" s="130"/>
      <c r="AT1260" s="130"/>
      <c r="AU1260" s="130"/>
      <c r="AV1260" s="130"/>
      <c r="AW1260" s="130"/>
      <c r="AX1260" s="130"/>
      <c r="AY1260" s="130"/>
    </row>
    <row r="1261" spans="1:51" x14ac:dyDescent="0.15">
      <c r="A1261" s="131">
        <v>1300</v>
      </c>
      <c r="B1261" s="129" t="s">
        <v>5234</v>
      </c>
      <c r="C1261" s="129" t="s">
        <v>1049</v>
      </c>
      <c r="D1261" s="129" t="s">
        <v>3032</v>
      </c>
      <c r="E1261" s="129" t="s">
        <v>3033</v>
      </c>
      <c r="F1261" s="129" t="s">
        <v>3034</v>
      </c>
      <c r="G1261" s="131" t="s">
        <v>146</v>
      </c>
      <c r="H1261" s="129" t="s">
        <v>14447</v>
      </c>
      <c r="I1261" s="129" t="s">
        <v>11815</v>
      </c>
      <c r="J1261" s="129" t="s">
        <v>12248</v>
      </c>
      <c r="K1261" s="129" t="s">
        <v>5220</v>
      </c>
      <c r="L1261" s="131" t="str">
        <f t="shared" si="57"/>
        <v>古満　敬 (4)</v>
      </c>
      <c r="M1261" s="131" t="str">
        <f t="shared" si="58"/>
        <v>99</v>
      </c>
      <c r="N1261" s="131" t="str">
        <f t="shared" si="59"/>
        <v>Takashi KOMA (99)</v>
      </c>
      <c r="O1261" s="217" t="s">
        <v>8113</v>
      </c>
      <c r="Y1261" s="130"/>
      <c r="Z1261" s="130"/>
      <c r="AA1261" s="130"/>
      <c r="AB1261" s="130"/>
      <c r="AC1261" s="142"/>
      <c r="AD1261" s="130"/>
      <c r="AE1261" s="130"/>
      <c r="AF1261" s="130"/>
      <c r="AG1261" s="130"/>
      <c r="AH1261" s="130"/>
      <c r="AI1261" s="130"/>
      <c r="AJ1261" s="130"/>
      <c r="AK1261" s="130"/>
      <c r="AL1261" s="130"/>
      <c r="AM1261" s="130"/>
      <c r="AN1261" s="130"/>
      <c r="AO1261" s="130"/>
      <c r="AP1261" s="130"/>
      <c r="AQ1261" s="130"/>
      <c r="AR1261" s="130"/>
      <c r="AS1261" s="130"/>
      <c r="AT1261" s="130"/>
      <c r="AU1261" s="130"/>
      <c r="AV1261" s="130"/>
      <c r="AW1261" s="130"/>
      <c r="AX1261" s="130"/>
      <c r="AY1261" s="130"/>
    </row>
    <row r="1262" spans="1:51" x14ac:dyDescent="0.15">
      <c r="A1262" s="131">
        <v>1301</v>
      </c>
      <c r="B1262" s="129" t="s">
        <v>5234</v>
      </c>
      <c r="C1262" s="129" t="s">
        <v>1049</v>
      </c>
      <c r="D1262" s="129" t="s">
        <v>3035</v>
      </c>
      <c r="E1262" s="129" t="s">
        <v>3036</v>
      </c>
      <c r="F1262" s="129" t="s">
        <v>1868</v>
      </c>
      <c r="G1262" s="131" t="s">
        <v>146</v>
      </c>
      <c r="H1262" s="129" t="s">
        <v>14447</v>
      </c>
      <c r="I1262" s="129" t="s">
        <v>11816</v>
      </c>
      <c r="J1262" s="129" t="s">
        <v>12423</v>
      </c>
      <c r="K1262" s="129" t="s">
        <v>5220</v>
      </c>
      <c r="L1262" s="131" t="str">
        <f t="shared" si="57"/>
        <v>生田　怜大 (4)</v>
      </c>
      <c r="M1262" s="131" t="str">
        <f t="shared" si="58"/>
        <v>99</v>
      </c>
      <c r="N1262" s="131" t="str">
        <f t="shared" si="59"/>
        <v>Reo IKUTA (99)</v>
      </c>
      <c r="O1262" s="217" t="s">
        <v>8114</v>
      </c>
      <c r="Y1262" s="130"/>
      <c r="Z1262" s="130"/>
      <c r="AA1262" s="130"/>
      <c r="AB1262" s="130"/>
      <c r="AC1262" s="142"/>
      <c r="AD1262" s="130"/>
      <c r="AE1262" s="130"/>
      <c r="AF1262" s="130"/>
      <c r="AG1262" s="130"/>
      <c r="AH1262" s="130"/>
      <c r="AI1262" s="130"/>
      <c r="AJ1262" s="130"/>
      <c r="AK1262" s="130"/>
      <c r="AL1262" s="130"/>
      <c r="AM1262" s="130"/>
      <c r="AN1262" s="130"/>
      <c r="AO1262" s="130"/>
      <c r="AP1262" s="130"/>
      <c r="AQ1262" s="130"/>
      <c r="AR1262" s="130"/>
      <c r="AS1262" s="130"/>
      <c r="AT1262" s="130"/>
      <c r="AU1262" s="130"/>
      <c r="AV1262" s="130"/>
      <c r="AW1262" s="130"/>
      <c r="AX1262" s="130"/>
      <c r="AY1262" s="130"/>
    </row>
    <row r="1263" spans="1:51" x14ac:dyDescent="0.15">
      <c r="A1263" s="131">
        <v>1302</v>
      </c>
      <c r="B1263" s="129" t="s">
        <v>5234</v>
      </c>
      <c r="C1263" s="129" t="s">
        <v>1049</v>
      </c>
      <c r="D1263" s="129" t="s">
        <v>3037</v>
      </c>
      <c r="E1263" s="129" t="s">
        <v>3038</v>
      </c>
      <c r="F1263" s="129" t="s">
        <v>3026</v>
      </c>
      <c r="G1263" s="131" t="s">
        <v>146</v>
      </c>
      <c r="H1263" s="129" t="s">
        <v>14447</v>
      </c>
      <c r="I1263" s="129" t="s">
        <v>5122</v>
      </c>
      <c r="J1263" s="129" t="s">
        <v>9481</v>
      </c>
      <c r="K1263" s="129" t="s">
        <v>5220</v>
      </c>
      <c r="L1263" s="131" t="str">
        <f t="shared" si="57"/>
        <v>三浦　宏士朗 (4)</v>
      </c>
      <c r="M1263" s="131" t="str">
        <f t="shared" si="58"/>
        <v>99</v>
      </c>
      <c r="N1263" s="131" t="str">
        <f t="shared" si="59"/>
        <v>Koshiro MIURA (99)</v>
      </c>
      <c r="O1263" s="217" t="s">
        <v>8115</v>
      </c>
      <c r="Y1263" s="130"/>
      <c r="Z1263" s="130"/>
      <c r="AA1263" s="130"/>
      <c r="AB1263" s="130"/>
      <c r="AC1263" s="142"/>
      <c r="AD1263" s="130"/>
      <c r="AE1263" s="130"/>
      <c r="AF1263" s="130"/>
      <c r="AG1263" s="130"/>
      <c r="AH1263" s="130"/>
      <c r="AI1263" s="130"/>
      <c r="AJ1263" s="130"/>
      <c r="AK1263" s="130"/>
      <c r="AL1263" s="130"/>
      <c r="AM1263" s="130"/>
      <c r="AN1263" s="130"/>
      <c r="AO1263" s="130"/>
      <c r="AP1263" s="130"/>
      <c r="AQ1263" s="130"/>
      <c r="AR1263" s="130"/>
      <c r="AS1263" s="130"/>
      <c r="AT1263" s="130"/>
      <c r="AU1263" s="130"/>
      <c r="AV1263" s="130"/>
      <c r="AW1263" s="130"/>
      <c r="AX1263" s="130"/>
      <c r="AY1263" s="130"/>
    </row>
    <row r="1264" spans="1:51" x14ac:dyDescent="0.15">
      <c r="A1264" s="131">
        <v>1303</v>
      </c>
      <c r="B1264" s="129" t="s">
        <v>5234</v>
      </c>
      <c r="C1264" s="129" t="s">
        <v>1049</v>
      </c>
      <c r="D1264" s="129" t="s">
        <v>3039</v>
      </c>
      <c r="E1264" s="129" t="s">
        <v>3040</v>
      </c>
      <c r="F1264" s="129" t="s">
        <v>1131</v>
      </c>
      <c r="G1264" s="131" t="s">
        <v>146</v>
      </c>
      <c r="H1264" s="129" t="s">
        <v>11319</v>
      </c>
      <c r="I1264" s="129" t="s">
        <v>5104</v>
      </c>
      <c r="J1264" s="129" t="s">
        <v>12332</v>
      </c>
      <c r="K1264" s="129" t="s">
        <v>5220</v>
      </c>
      <c r="L1264" s="131" t="str">
        <f t="shared" si="57"/>
        <v>伊藤　丈留 (4)</v>
      </c>
      <c r="M1264" s="131" t="str">
        <f t="shared" si="58"/>
        <v>00</v>
      </c>
      <c r="N1264" s="131" t="str">
        <f t="shared" si="59"/>
        <v>Takeru ITO (00)</v>
      </c>
      <c r="O1264" s="217" t="s">
        <v>8116</v>
      </c>
      <c r="Y1264" s="130"/>
      <c r="Z1264" s="130"/>
      <c r="AA1264" s="130"/>
      <c r="AB1264" s="130"/>
      <c r="AC1264" s="142"/>
      <c r="AD1264" s="130"/>
      <c r="AE1264" s="130"/>
      <c r="AF1264" s="130"/>
      <c r="AG1264" s="130"/>
      <c r="AH1264" s="130"/>
      <c r="AI1264" s="130"/>
      <c r="AJ1264" s="130"/>
      <c r="AK1264" s="130"/>
      <c r="AL1264" s="130"/>
      <c r="AM1264" s="130"/>
      <c r="AN1264" s="130"/>
      <c r="AO1264" s="130"/>
      <c r="AP1264" s="130"/>
      <c r="AQ1264" s="130"/>
      <c r="AR1264" s="130"/>
      <c r="AS1264" s="130"/>
      <c r="AT1264" s="130"/>
      <c r="AU1264" s="130"/>
      <c r="AV1264" s="130"/>
      <c r="AW1264" s="130"/>
      <c r="AX1264" s="130"/>
      <c r="AY1264" s="130"/>
    </row>
    <row r="1265" spans="1:51" x14ac:dyDescent="0.15">
      <c r="A1265" s="131">
        <v>1304</v>
      </c>
      <c r="B1265" s="129" t="s">
        <v>5234</v>
      </c>
      <c r="C1265" s="129" t="s">
        <v>1049</v>
      </c>
      <c r="D1265" s="129" t="s">
        <v>3041</v>
      </c>
      <c r="E1265" s="129" t="s">
        <v>1487</v>
      </c>
      <c r="F1265" s="129" t="s">
        <v>2131</v>
      </c>
      <c r="G1265" s="131" t="s">
        <v>146</v>
      </c>
      <c r="H1265" s="129" t="s">
        <v>14447</v>
      </c>
      <c r="I1265" s="129" t="s">
        <v>4840</v>
      </c>
      <c r="J1265" s="129" t="s">
        <v>5004</v>
      </c>
      <c r="K1265" s="129" t="s">
        <v>5220</v>
      </c>
      <c r="L1265" s="131" t="str">
        <f t="shared" si="57"/>
        <v>上野　拓貴 (4)</v>
      </c>
      <c r="M1265" s="131" t="str">
        <f t="shared" si="58"/>
        <v>99</v>
      </c>
      <c r="N1265" s="131" t="str">
        <f t="shared" si="59"/>
        <v>Hiroki UENO (99)</v>
      </c>
      <c r="O1265" s="217" t="s">
        <v>8117</v>
      </c>
      <c r="Y1265" s="130"/>
      <c r="Z1265" s="130"/>
      <c r="AA1265" s="130"/>
      <c r="AB1265" s="130"/>
      <c r="AC1265" s="142"/>
      <c r="AD1265" s="130"/>
      <c r="AE1265" s="130"/>
      <c r="AF1265" s="130"/>
      <c r="AG1265" s="130"/>
      <c r="AH1265" s="130"/>
      <c r="AI1265" s="130"/>
      <c r="AJ1265" s="130"/>
      <c r="AK1265" s="130"/>
      <c r="AL1265" s="130"/>
      <c r="AM1265" s="130"/>
      <c r="AN1265" s="130"/>
      <c r="AO1265" s="130"/>
      <c r="AP1265" s="130"/>
      <c r="AQ1265" s="130"/>
      <c r="AR1265" s="130"/>
      <c r="AS1265" s="130"/>
      <c r="AT1265" s="130"/>
      <c r="AU1265" s="130"/>
      <c r="AV1265" s="130"/>
      <c r="AW1265" s="130"/>
      <c r="AX1265" s="130"/>
      <c r="AY1265" s="130"/>
    </row>
    <row r="1266" spans="1:51" x14ac:dyDescent="0.15">
      <c r="A1266" s="131">
        <v>1305</v>
      </c>
      <c r="B1266" s="129" t="s">
        <v>5234</v>
      </c>
      <c r="C1266" s="129" t="s">
        <v>1049</v>
      </c>
      <c r="D1266" s="129" t="s">
        <v>3042</v>
      </c>
      <c r="E1266" s="129" t="s">
        <v>3043</v>
      </c>
      <c r="F1266" s="129" t="s">
        <v>3044</v>
      </c>
      <c r="G1266" s="131" t="s">
        <v>146</v>
      </c>
      <c r="H1266" s="129" t="s">
        <v>14447</v>
      </c>
      <c r="I1266" s="129" t="s">
        <v>11817</v>
      </c>
      <c r="J1266" s="129" t="s">
        <v>4940</v>
      </c>
      <c r="K1266" s="129" t="s">
        <v>5220</v>
      </c>
      <c r="L1266" s="131" t="str">
        <f t="shared" si="57"/>
        <v>神崎　亮佑 (4)</v>
      </c>
      <c r="M1266" s="131" t="str">
        <f t="shared" si="58"/>
        <v>00</v>
      </c>
      <c r="N1266" s="131" t="str">
        <f t="shared" si="59"/>
        <v>Ryosuke KANZAKI (00)</v>
      </c>
      <c r="O1266" s="217" t="s">
        <v>8118</v>
      </c>
      <c r="Y1266" s="130"/>
      <c r="Z1266" s="130"/>
      <c r="AA1266" s="130"/>
      <c r="AB1266" s="130"/>
      <c r="AC1266" s="142"/>
      <c r="AD1266" s="130"/>
      <c r="AE1266" s="130"/>
      <c r="AF1266" s="130"/>
      <c r="AG1266" s="130"/>
      <c r="AH1266" s="130"/>
      <c r="AI1266" s="130"/>
      <c r="AJ1266" s="130"/>
      <c r="AK1266" s="130"/>
      <c r="AL1266" s="130"/>
      <c r="AM1266" s="130"/>
      <c r="AN1266" s="130"/>
      <c r="AO1266" s="130"/>
      <c r="AP1266" s="130"/>
      <c r="AQ1266" s="130"/>
      <c r="AR1266" s="130"/>
      <c r="AS1266" s="130"/>
      <c r="AT1266" s="130"/>
      <c r="AU1266" s="130"/>
      <c r="AV1266" s="130"/>
      <c r="AW1266" s="130"/>
      <c r="AX1266" s="130"/>
      <c r="AY1266" s="130"/>
    </row>
    <row r="1267" spans="1:51" x14ac:dyDescent="0.15">
      <c r="A1267" s="131">
        <v>1306</v>
      </c>
      <c r="B1267" s="129" t="s">
        <v>5234</v>
      </c>
      <c r="C1267" s="129" t="s">
        <v>1049</v>
      </c>
      <c r="D1267" s="129" t="s">
        <v>3045</v>
      </c>
      <c r="E1267" s="129" t="s">
        <v>3046</v>
      </c>
      <c r="F1267" s="129" t="s">
        <v>2126</v>
      </c>
      <c r="G1267" s="131" t="s">
        <v>146</v>
      </c>
      <c r="H1267" s="129" t="s">
        <v>14447</v>
      </c>
      <c r="I1267" s="129" t="s">
        <v>11818</v>
      </c>
      <c r="J1267" s="129" t="s">
        <v>4940</v>
      </c>
      <c r="K1267" s="129" t="s">
        <v>5220</v>
      </c>
      <c r="L1267" s="131" t="str">
        <f t="shared" si="57"/>
        <v>藤家　諒祐 (4)</v>
      </c>
      <c r="M1267" s="131" t="str">
        <f t="shared" si="58"/>
        <v>99</v>
      </c>
      <c r="N1267" s="131" t="str">
        <f t="shared" si="59"/>
        <v>Ryosuke FUJIIE (99)</v>
      </c>
      <c r="O1267" s="217" t="s">
        <v>8119</v>
      </c>
      <c r="Y1267" s="130"/>
      <c r="Z1267" s="130"/>
      <c r="AA1267" s="130"/>
      <c r="AB1267" s="130"/>
      <c r="AC1267" s="142"/>
      <c r="AD1267" s="130"/>
      <c r="AE1267" s="130"/>
      <c r="AF1267" s="130"/>
      <c r="AG1267" s="130"/>
      <c r="AH1267" s="130"/>
      <c r="AI1267" s="130"/>
      <c r="AJ1267" s="130"/>
      <c r="AK1267" s="130"/>
      <c r="AL1267" s="130"/>
      <c r="AM1267" s="130"/>
      <c r="AN1267" s="130"/>
      <c r="AO1267" s="130"/>
      <c r="AP1267" s="130"/>
      <c r="AQ1267" s="130"/>
      <c r="AR1267" s="130"/>
      <c r="AS1267" s="130"/>
      <c r="AT1267" s="130"/>
      <c r="AU1267" s="130"/>
      <c r="AV1267" s="130"/>
      <c r="AW1267" s="130"/>
      <c r="AX1267" s="130"/>
      <c r="AY1267" s="130"/>
    </row>
    <row r="1268" spans="1:51" x14ac:dyDescent="0.15">
      <c r="A1268" s="131">
        <v>1307</v>
      </c>
      <c r="B1268" s="129" t="s">
        <v>5234</v>
      </c>
      <c r="C1268" s="129" t="s">
        <v>1049</v>
      </c>
      <c r="D1268" s="129" t="s">
        <v>3047</v>
      </c>
      <c r="E1268" s="129" t="s">
        <v>3048</v>
      </c>
      <c r="F1268" s="129" t="s">
        <v>2114</v>
      </c>
      <c r="G1268" s="131" t="s">
        <v>146</v>
      </c>
      <c r="H1268" s="129" t="s">
        <v>14447</v>
      </c>
      <c r="I1268" s="129" t="s">
        <v>11819</v>
      </c>
      <c r="J1268" s="129" t="s">
        <v>4837</v>
      </c>
      <c r="K1268" s="129" t="s">
        <v>5220</v>
      </c>
      <c r="L1268" s="131" t="str">
        <f t="shared" si="57"/>
        <v>葛川　智博 (4)</v>
      </c>
      <c r="M1268" s="131" t="str">
        <f t="shared" si="58"/>
        <v>99</v>
      </c>
      <c r="N1268" s="131" t="str">
        <f t="shared" si="59"/>
        <v>Tomohiro KUZUKAWA (99)</v>
      </c>
      <c r="O1268" s="217" t="s">
        <v>8120</v>
      </c>
      <c r="Y1268" s="130"/>
      <c r="Z1268" s="130"/>
      <c r="AA1268" s="130"/>
      <c r="AB1268" s="130"/>
      <c r="AC1268" s="142"/>
      <c r="AD1268" s="130"/>
      <c r="AE1268" s="130"/>
      <c r="AF1268" s="130"/>
      <c r="AG1268" s="130"/>
      <c r="AH1268" s="130"/>
      <c r="AI1268" s="130"/>
      <c r="AJ1268" s="130"/>
      <c r="AK1268" s="130"/>
      <c r="AL1268" s="130"/>
      <c r="AM1268" s="130"/>
      <c r="AN1268" s="130"/>
      <c r="AO1268" s="130"/>
      <c r="AP1268" s="130"/>
      <c r="AQ1268" s="130"/>
      <c r="AR1268" s="130"/>
      <c r="AS1268" s="130"/>
      <c r="AT1268" s="130"/>
      <c r="AU1268" s="130"/>
      <c r="AV1268" s="130"/>
      <c r="AW1268" s="130"/>
      <c r="AX1268" s="130"/>
      <c r="AY1268" s="130"/>
    </row>
    <row r="1269" spans="1:51" x14ac:dyDescent="0.15">
      <c r="A1269" s="131">
        <v>1308</v>
      </c>
      <c r="B1269" s="129" t="s">
        <v>5234</v>
      </c>
      <c r="C1269" s="129" t="s">
        <v>1049</v>
      </c>
      <c r="D1269" s="129" t="s">
        <v>3049</v>
      </c>
      <c r="E1269" s="129" t="s">
        <v>3050</v>
      </c>
      <c r="F1269" s="129" t="s">
        <v>2363</v>
      </c>
      <c r="G1269" s="131" t="s">
        <v>164</v>
      </c>
      <c r="H1269" s="129" t="s">
        <v>14447</v>
      </c>
      <c r="I1269" s="129" t="s">
        <v>4917</v>
      </c>
      <c r="J1269" s="129" t="s">
        <v>12492</v>
      </c>
      <c r="K1269" s="129" t="s">
        <v>5220</v>
      </c>
      <c r="L1269" s="131" t="str">
        <f t="shared" si="57"/>
        <v>細見　慶念人 (3)</v>
      </c>
      <c r="M1269" s="131" t="str">
        <f t="shared" si="58"/>
        <v>00</v>
      </c>
      <c r="N1269" s="131" t="str">
        <f t="shared" si="59"/>
        <v>Keneto HOSOMI (00)</v>
      </c>
      <c r="O1269" s="217" t="s">
        <v>8121</v>
      </c>
      <c r="Y1269" s="130"/>
      <c r="Z1269" s="130"/>
      <c r="AA1269" s="130"/>
      <c r="AB1269" s="130"/>
      <c r="AC1269" s="142"/>
      <c r="AD1269" s="130"/>
      <c r="AE1269" s="130"/>
      <c r="AF1269" s="130"/>
      <c r="AG1269" s="130"/>
      <c r="AH1269" s="130"/>
      <c r="AI1269" s="130"/>
      <c r="AJ1269" s="130"/>
      <c r="AK1269" s="130"/>
      <c r="AL1269" s="130"/>
      <c r="AM1269" s="130"/>
      <c r="AN1269" s="130"/>
      <c r="AO1269" s="130"/>
      <c r="AP1269" s="130"/>
      <c r="AQ1269" s="130"/>
      <c r="AR1269" s="130"/>
      <c r="AS1269" s="130"/>
      <c r="AT1269" s="130"/>
      <c r="AU1269" s="130"/>
      <c r="AV1269" s="130"/>
      <c r="AW1269" s="130"/>
      <c r="AX1269" s="130"/>
      <c r="AY1269" s="130"/>
    </row>
    <row r="1270" spans="1:51" x14ac:dyDescent="0.15">
      <c r="A1270" s="131">
        <v>1309</v>
      </c>
      <c r="B1270" s="129" t="s">
        <v>5234</v>
      </c>
      <c r="C1270" s="129" t="s">
        <v>1049</v>
      </c>
      <c r="D1270" s="129" t="s">
        <v>3051</v>
      </c>
      <c r="E1270" s="129" t="s">
        <v>3052</v>
      </c>
      <c r="F1270" s="129" t="s">
        <v>3053</v>
      </c>
      <c r="G1270" s="131" t="s">
        <v>164</v>
      </c>
      <c r="H1270" s="129" t="s">
        <v>14447</v>
      </c>
      <c r="I1270" s="129" t="s">
        <v>4816</v>
      </c>
      <c r="J1270" s="129" t="s">
        <v>4893</v>
      </c>
      <c r="K1270" s="129" t="s">
        <v>5220</v>
      </c>
      <c r="L1270" s="131" t="str">
        <f t="shared" si="57"/>
        <v>藤原　太一 (3)</v>
      </c>
      <c r="M1270" s="131" t="str">
        <f t="shared" si="58"/>
        <v>01</v>
      </c>
      <c r="N1270" s="131" t="str">
        <f t="shared" si="59"/>
        <v>Taichi FUJIWARA (01)</v>
      </c>
      <c r="O1270" s="217" t="s">
        <v>8122</v>
      </c>
      <c r="Y1270" s="130"/>
      <c r="Z1270" s="130"/>
      <c r="AA1270" s="130"/>
      <c r="AB1270" s="130"/>
      <c r="AC1270" s="142"/>
      <c r="AD1270" s="130"/>
      <c r="AE1270" s="130"/>
      <c r="AF1270" s="130"/>
      <c r="AG1270" s="130"/>
      <c r="AH1270" s="130"/>
      <c r="AI1270" s="130"/>
      <c r="AJ1270" s="130"/>
      <c r="AK1270" s="130"/>
      <c r="AL1270" s="130"/>
      <c r="AM1270" s="130"/>
      <c r="AN1270" s="130"/>
      <c r="AO1270" s="130"/>
      <c r="AP1270" s="130"/>
      <c r="AQ1270" s="130"/>
      <c r="AR1270" s="130"/>
      <c r="AS1270" s="130"/>
      <c r="AT1270" s="130"/>
      <c r="AU1270" s="130"/>
      <c r="AV1270" s="130"/>
      <c r="AW1270" s="130"/>
      <c r="AX1270" s="130"/>
      <c r="AY1270" s="130"/>
    </row>
    <row r="1271" spans="1:51" x14ac:dyDescent="0.15">
      <c r="A1271" s="131">
        <v>1310</v>
      </c>
      <c r="B1271" s="129" t="s">
        <v>5234</v>
      </c>
      <c r="C1271" s="129" t="s">
        <v>1049</v>
      </c>
      <c r="D1271" s="129" t="s">
        <v>3054</v>
      </c>
      <c r="E1271" s="129" t="s">
        <v>3055</v>
      </c>
      <c r="F1271" s="129" t="s">
        <v>2490</v>
      </c>
      <c r="G1271" s="131" t="s">
        <v>164</v>
      </c>
      <c r="H1271" s="129" t="s">
        <v>14447</v>
      </c>
      <c r="I1271" s="129" t="s">
        <v>5159</v>
      </c>
      <c r="J1271" s="129" t="s">
        <v>12335</v>
      </c>
      <c r="K1271" s="129" t="s">
        <v>5220</v>
      </c>
      <c r="L1271" s="131" t="str">
        <f t="shared" si="57"/>
        <v>村田　将真 (3)</v>
      </c>
      <c r="M1271" s="131" t="str">
        <f t="shared" si="58"/>
        <v>00</v>
      </c>
      <c r="N1271" s="131" t="str">
        <f t="shared" si="59"/>
        <v>Shoma MURATA (00)</v>
      </c>
      <c r="O1271" s="217" t="s">
        <v>8123</v>
      </c>
      <c r="Y1271" s="130"/>
      <c r="Z1271" s="130"/>
      <c r="AA1271" s="130"/>
      <c r="AB1271" s="130"/>
      <c r="AC1271" s="142"/>
      <c r="AD1271" s="130"/>
      <c r="AE1271" s="130"/>
      <c r="AF1271" s="130"/>
      <c r="AG1271" s="130"/>
      <c r="AH1271" s="130"/>
      <c r="AI1271" s="130"/>
      <c r="AJ1271" s="130"/>
      <c r="AK1271" s="130"/>
      <c r="AL1271" s="130"/>
      <c r="AM1271" s="130"/>
      <c r="AN1271" s="130"/>
      <c r="AO1271" s="130"/>
      <c r="AP1271" s="130"/>
      <c r="AQ1271" s="130"/>
      <c r="AR1271" s="130"/>
      <c r="AS1271" s="130"/>
      <c r="AT1271" s="130"/>
      <c r="AU1271" s="130"/>
      <c r="AV1271" s="130"/>
      <c r="AW1271" s="130"/>
      <c r="AX1271" s="130"/>
      <c r="AY1271" s="130"/>
    </row>
    <row r="1272" spans="1:51" x14ac:dyDescent="0.15">
      <c r="A1272" s="131">
        <v>1311</v>
      </c>
      <c r="B1272" s="129" t="s">
        <v>5234</v>
      </c>
      <c r="C1272" s="129" t="s">
        <v>1049</v>
      </c>
      <c r="D1272" s="129" t="s">
        <v>3056</v>
      </c>
      <c r="E1272" s="129" t="s">
        <v>3057</v>
      </c>
      <c r="F1272" s="129" t="s">
        <v>2548</v>
      </c>
      <c r="G1272" s="131" t="s">
        <v>164</v>
      </c>
      <c r="H1272" s="129" t="s">
        <v>14447</v>
      </c>
      <c r="I1272" s="129" t="s">
        <v>11820</v>
      </c>
      <c r="J1272" s="129" t="s">
        <v>5000</v>
      </c>
      <c r="K1272" s="129" t="s">
        <v>5220</v>
      </c>
      <c r="L1272" s="131" t="str">
        <f t="shared" si="57"/>
        <v>新田　龍馬 (3)</v>
      </c>
      <c r="M1272" s="131" t="str">
        <f t="shared" si="58"/>
        <v>00</v>
      </c>
      <c r="N1272" s="131" t="str">
        <f t="shared" si="59"/>
        <v>Ryoma NITTA (00)</v>
      </c>
      <c r="O1272" s="217" t="s">
        <v>8124</v>
      </c>
      <c r="Y1272" s="130"/>
      <c r="Z1272" s="130"/>
      <c r="AA1272" s="130"/>
      <c r="AB1272" s="130"/>
      <c r="AC1272" s="142"/>
      <c r="AD1272" s="130"/>
      <c r="AE1272" s="130"/>
      <c r="AF1272" s="130"/>
      <c r="AG1272" s="130"/>
      <c r="AH1272" s="130"/>
      <c r="AI1272" s="130"/>
      <c r="AJ1272" s="130"/>
      <c r="AK1272" s="130"/>
      <c r="AL1272" s="130"/>
      <c r="AM1272" s="130"/>
      <c r="AN1272" s="130"/>
      <c r="AO1272" s="130"/>
      <c r="AP1272" s="130"/>
      <c r="AQ1272" s="130"/>
      <c r="AR1272" s="130"/>
      <c r="AS1272" s="130"/>
      <c r="AT1272" s="130"/>
      <c r="AU1272" s="130"/>
      <c r="AV1272" s="130"/>
      <c r="AW1272" s="130"/>
      <c r="AX1272" s="130"/>
      <c r="AY1272" s="130"/>
    </row>
    <row r="1273" spans="1:51" x14ac:dyDescent="0.15">
      <c r="A1273" s="131">
        <v>1312</v>
      </c>
      <c r="B1273" s="129" t="s">
        <v>5234</v>
      </c>
      <c r="C1273" s="129" t="s">
        <v>1049</v>
      </c>
      <c r="D1273" s="129" t="s">
        <v>3058</v>
      </c>
      <c r="E1273" s="129" t="s">
        <v>3059</v>
      </c>
      <c r="F1273" s="129" t="s">
        <v>1253</v>
      </c>
      <c r="G1273" s="131" t="s">
        <v>164</v>
      </c>
      <c r="H1273" s="129" t="s">
        <v>14447</v>
      </c>
      <c r="I1273" s="129" t="s">
        <v>4915</v>
      </c>
      <c r="J1273" s="129" t="s">
        <v>5009</v>
      </c>
      <c r="K1273" s="129" t="s">
        <v>5220</v>
      </c>
      <c r="L1273" s="131" t="str">
        <f t="shared" si="57"/>
        <v>藤田　一天 (3)</v>
      </c>
      <c r="M1273" s="131" t="str">
        <f t="shared" si="58"/>
        <v>00</v>
      </c>
      <c r="N1273" s="131" t="str">
        <f t="shared" si="59"/>
        <v>Kazuma FUJITA (00)</v>
      </c>
      <c r="O1273" s="217" t="s">
        <v>8125</v>
      </c>
      <c r="Y1273" s="130"/>
      <c r="Z1273" s="130"/>
      <c r="AA1273" s="130"/>
      <c r="AB1273" s="130"/>
      <c r="AC1273" s="142"/>
      <c r="AD1273" s="130"/>
      <c r="AE1273" s="130"/>
      <c r="AF1273" s="130"/>
      <c r="AG1273" s="130"/>
      <c r="AH1273" s="130"/>
      <c r="AI1273" s="130"/>
      <c r="AJ1273" s="130"/>
      <c r="AK1273" s="130"/>
      <c r="AL1273" s="130"/>
      <c r="AM1273" s="130"/>
      <c r="AN1273" s="130"/>
      <c r="AO1273" s="130"/>
      <c r="AP1273" s="130"/>
      <c r="AQ1273" s="130"/>
      <c r="AR1273" s="130"/>
      <c r="AS1273" s="130"/>
      <c r="AT1273" s="130"/>
      <c r="AU1273" s="130"/>
      <c r="AV1273" s="130"/>
      <c r="AW1273" s="130"/>
      <c r="AX1273" s="130"/>
      <c r="AY1273" s="130"/>
    </row>
    <row r="1274" spans="1:51" x14ac:dyDescent="0.15">
      <c r="A1274" s="131">
        <v>1313</v>
      </c>
      <c r="B1274" s="129" t="s">
        <v>5234</v>
      </c>
      <c r="C1274" s="129" t="s">
        <v>1049</v>
      </c>
      <c r="D1274" s="129" t="s">
        <v>3060</v>
      </c>
      <c r="E1274" s="129" t="s">
        <v>3061</v>
      </c>
      <c r="F1274" s="129" t="s">
        <v>3062</v>
      </c>
      <c r="G1274" s="131" t="s">
        <v>164</v>
      </c>
      <c r="H1274" s="129" t="s">
        <v>11319</v>
      </c>
      <c r="I1274" s="129" t="s">
        <v>11528</v>
      </c>
      <c r="J1274" s="129" t="s">
        <v>6727</v>
      </c>
      <c r="K1274" s="129" t="s">
        <v>5220</v>
      </c>
      <c r="L1274" s="131" t="str">
        <f t="shared" si="57"/>
        <v>豊嶋　夏輝 (3)</v>
      </c>
      <c r="M1274" s="131" t="str">
        <f t="shared" si="58"/>
        <v>00</v>
      </c>
      <c r="N1274" s="131" t="str">
        <f t="shared" si="59"/>
        <v>Natsuki TOYOSHIMA (00)</v>
      </c>
      <c r="O1274" s="217" t="s">
        <v>8126</v>
      </c>
      <c r="Y1274" s="130"/>
      <c r="Z1274" s="130"/>
      <c r="AA1274" s="130"/>
      <c r="AB1274" s="130"/>
      <c r="AC1274" s="142"/>
      <c r="AD1274" s="130"/>
      <c r="AE1274" s="130"/>
      <c r="AF1274" s="130"/>
      <c r="AG1274" s="130"/>
      <c r="AH1274" s="130"/>
      <c r="AI1274" s="130"/>
      <c r="AJ1274" s="130"/>
      <c r="AK1274" s="130"/>
      <c r="AL1274" s="130"/>
      <c r="AM1274" s="130"/>
      <c r="AN1274" s="130"/>
      <c r="AO1274" s="130"/>
      <c r="AP1274" s="130"/>
      <c r="AQ1274" s="130"/>
      <c r="AR1274" s="130"/>
      <c r="AS1274" s="130"/>
      <c r="AT1274" s="130"/>
      <c r="AU1274" s="130"/>
      <c r="AV1274" s="130"/>
      <c r="AW1274" s="130"/>
      <c r="AX1274" s="130"/>
      <c r="AY1274" s="130"/>
    </row>
    <row r="1275" spans="1:51" x14ac:dyDescent="0.15">
      <c r="A1275" s="131">
        <v>1314</v>
      </c>
      <c r="B1275" s="129" t="s">
        <v>5234</v>
      </c>
      <c r="C1275" s="129" t="s">
        <v>1049</v>
      </c>
      <c r="D1275" s="129" t="s">
        <v>3063</v>
      </c>
      <c r="E1275" s="129" t="s">
        <v>3064</v>
      </c>
      <c r="F1275" s="129" t="s">
        <v>1236</v>
      </c>
      <c r="G1275" s="131" t="s">
        <v>164</v>
      </c>
      <c r="H1275" s="129" t="s">
        <v>11319</v>
      </c>
      <c r="I1275" s="129" t="s">
        <v>11742</v>
      </c>
      <c r="J1275" s="129" t="s">
        <v>4879</v>
      </c>
      <c r="K1275" s="129" t="s">
        <v>5220</v>
      </c>
      <c r="L1275" s="131" t="str">
        <f t="shared" si="57"/>
        <v>渡瀬　一樹 (3)</v>
      </c>
      <c r="M1275" s="131" t="str">
        <f t="shared" si="58"/>
        <v>00</v>
      </c>
      <c r="N1275" s="131" t="str">
        <f t="shared" si="59"/>
        <v>Kazuki WATASE (00)</v>
      </c>
      <c r="O1275" s="217" t="s">
        <v>8127</v>
      </c>
      <c r="Y1275" s="130"/>
      <c r="Z1275" s="130"/>
      <c r="AA1275" s="130"/>
      <c r="AB1275" s="130"/>
      <c r="AC1275" s="142"/>
      <c r="AD1275" s="130"/>
      <c r="AE1275" s="130"/>
      <c r="AF1275" s="130"/>
      <c r="AG1275" s="130"/>
      <c r="AH1275" s="130"/>
      <c r="AI1275" s="130"/>
      <c r="AJ1275" s="130"/>
      <c r="AK1275" s="130"/>
      <c r="AL1275" s="130"/>
      <c r="AM1275" s="130"/>
      <c r="AN1275" s="130"/>
      <c r="AO1275" s="130"/>
      <c r="AP1275" s="130"/>
      <c r="AQ1275" s="130"/>
      <c r="AR1275" s="130"/>
      <c r="AS1275" s="130"/>
      <c r="AT1275" s="130"/>
      <c r="AU1275" s="130"/>
      <c r="AV1275" s="130"/>
      <c r="AW1275" s="130"/>
      <c r="AX1275" s="130"/>
      <c r="AY1275" s="130"/>
    </row>
    <row r="1276" spans="1:51" x14ac:dyDescent="0.15">
      <c r="A1276" s="131">
        <v>1315</v>
      </c>
      <c r="B1276" s="129" t="s">
        <v>5234</v>
      </c>
      <c r="C1276" s="129" t="s">
        <v>1049</v>
      </c>
      <c r="D1276" s="129" t="s">
        <v>3065</v>
      </c>
      <c r="E1276" s="129" t="s">
        <v>3066</v>
      </c>
      <c r="F1276" s="129" t="s">
        <v>3067</v>
      </c>
      <c r="G1276" s="131" t="s">
        <v>164</v>
      </c>
      <c r="H1276" s="129" t="s">
        <v>14447</v>
      </c>
      <c r="I1276" s="129" t="s">
        <v>6736</v>
      </c>
      <c r="J1276" s="129" t="s">
        <v>5192</v>
      </c>
      <c r="K1276" s="129" t="s">
        <v>5220</v>
      </c>
      <c r="L1276" s="131" t="str">
        <f t="shared" si="57"/>
        <v>由田　航希 (3)</v>
      </c>
      <c r="M1276" s="131" t="str">
        <f t="shared" si="58"/>
        <v>00</v>
      </c>
      <c r="N1276" s="131" t="str">
        <f t="shared" si="59"/>
        <v>Koki YOSHIDA (00)</v>
      </c>
      <c r="O1276" s="217" t="s">
        <v>8128</v>
      </c>
      <c r="Y1276" s="130"/>
      <c r="Z1276" s="130"/>
      <c r="AA1276" s="130"/>
      <c r="AB1276" s="130"/>
      <c r="AC1276" s="142"/>
      <c r="AD1276" s="130"/>
      <c r="AE1276" s="130"/>
      <c r="AF1276" s="130"/>
      <c r="AG1276" s="130"/>
      <c r="AH1276" s="130"/>
      <c r="AI1276" s="130"/>
      <c r="AJ1276" s="130"/>
      <c r="AK1276" s="130"/>
      <c r="AL1276" s="130"/>
      <c r="AM1276" s="130"/>
      <c r="AN1276" s="130"/>
      <c r="AO1276" s="130"/>
      <c r="AP1276" s="130"/>
      <c r="AQ1276" s="130"/>
      <c r="AR1276" s="130"/>
      <c r="AS1276" s="130"/>
      <c r="AT1276" s="130"/>
      <c r="AU1276" s="130"/>
      <c r="AV1276" s="130"/>
      <c r="AW1276" s="130"/>
      <c r="AX1276" s="130"/>
      <c r="AY1276" s="130"/>
    </row>
    <row r="1277" spans="1:51" x14ac:dyDescent="0.15">
      <c r="A1277" s="131">
        <v>1316</v>
      </c>
      <c r="B1277" s="129" t="s">
        <v>5234</v>
      </c>
      <c r="C1277" s="129" t="s">
        <v>1049</v>
      </c>
      <c r="D1277" s="129" t="s">
        <v>3068</v>
      </c>
      <c r="E1277" s="129" t="s">
        <v>3069</v>
      </c>
      <c r="F1277" s="129" t="s">
        <v>3070</v>
      </c>
      <c r="G1277" s="131" t="s">
        <v>164</v>
      </c>
      <c r="H1277" s="129" t="s">
        <v>14447</v>
      </c>
      <c r="I1277" s="129" t="s">
        <v>11443</v>
      </c>
      <c r="J1277" s="129" t="s">
        <v>5007</v>
      </c>
      <c r="K1277" s="129" t="s">
        <v>5220</v>
      </c>
      <c r="L1277" s="131" t="str">
        <f t="shared" si="57"/>
        <v>花田　拓実 (3)</v>
      </c>
      <c r="M1277" s="131" t="str">
        <f t="shared" si="58"/>
        <v>00</v>
      </c>
      <c r="N1277" s="131" t="str">
        <f t="shared" si="59"/>
        <v>Takumi HANADA (00)</v>
      </c>
      <c r="O1277" s="217" t="s">
        <v>8129</v>
      </c>
      <c r="Y1277" s="130"/>
      <c r="Z1277" s="130"/>
      <c r="AA1277" s="130"/>
      <c r="AB1277" s="130"/>
      <c r="AC1277" s="142"/>
      <c r="AD1277" s="130"/>
      <c r="AE1277" s="130"/>
      <c r="AF1277" s="130"/>
      <c r="AG1277" s="130"/>
      <c r="AH1277" s="130"/>
      <c r="AI1277" s="130"/>
      <c r="AJ1277" s="130"/>
      <c r="AK1277" s="130"/>
      <c r="AL1277" s="130"/>
      <c r="AM1277" s="130"/>
      <c r="AN1277" s="130"/>
      <c r="AO1277" s="130"/>
      <c r="AP1277" s="130"/>
      <c r="AQ1277" s="130"/>
      <c r="AR1277" s="130"/>
      <c r="AS1277" s="130"/>
      <c r="AT1277" s="130"/>
      <c r="AU1277" s="130"/>
      <c r="AV1277" s="130"/>
      <c r="AW1277" s="130"/>
      <c r="AX1277" s="130"/>
      <c r="AY1277" s="130"/>
    </row>
    <row r="1278" spans="1:51" x14ac:dyDescent="0.15">
      <c r="A1278" s="131">
        <v>1317</v>
      </c>
      <c r="B1278" s="129" t="s">
        <v>5234</v>
      </c>
      <c r="C1278" s="129" t="s">
        <v>1049</v>
      </c>
      <c r="D1278" s="129" t="s">
        <v>3071</v>
      </c>
      <c r="E1278" s="129" t="s">
        <v>3072</v>
      </c>
      <c r="F1278" s="129" t="s">
        <v>1241</v>
      </c>
      <c r="G1278" s="131" t="s">
        <v>164</v>
      </c>
      <c r="H1278" s="129" t="s">
        <v>14447</v>
      </c>
      <c r="I1278" s="129" t="s">
        <v>11821</v>
      </c>
      <c r="J1278" s="129" t="s">
        <v>5019</v>
      </c>
      <c r="K1278" s="129" t="s">
        <v>5220</v>
      </c>
      <c r="L1278" s="131" t="str">
        <f t="shared" si="57"/>
        <v>古林　拓夢 (3)</v>
      </c>
      <c r="M1278" s="131" t="str">
        <f t="shared" si="58"/>
        <v>01</v>
      </c>
      <c r="N1278" s="131" t="str">
        <f t="shared" si="59"/>
        <v>Takumu FURUBAYASHI (01)</v>
      </c>
      <c r="O1278" s="217" t="s">
        <v>8130</v>
      </c>
      <c r="Y1278" s="130"/>
      <c r="Z1278" s="130"/>
      <c r="AA1278" s="130"/>
      <c r="AB1278" s="130"/>
      <c r="AC1278" s="142"/>
      <c r="AD1278" s="130"/>
      <c r="AE1278" s="130"/>
      <c r="AF1278" s="130"/>
      <c r="AG1278" s="130"/>
      <c r="AH1278" s="130"/>
      <c r="AI1278" s="130"/>
      <c r="AJ1278" s="130"/>
      <c r="AK1278" s="130"/>
      <c r="AL1278" s="130"/>
      <c r="AM1278" s="130"/>
      <c r="AN1278" s="130"/>
      <c r="AO1278" s="130"/>
      <c r="AP1278" s="130"/>
      <c r="AQ1278" s="130"/>
      <c r="AR1278" s="130"/>
      <c r="AS1278" s="130"/>
      <c r="AT1278" s="130"/>
      <c r="AU1278" s="130"/>
      <c r="AV1278" s="130"/>
      <c r="AW1278" s="130"/>
      <c r="AX1278" s="130"/>
      <c r="AY1278" s="130"/>
    </row>
    <row r="1279" spans="1:51" x14ac:dyDescent="0.15">
      <c r="A1279" s="131">
        <v>1318</v>
      </c>
      <c r="B1279" s="129" t="s">
        <v>5234</v>
      </c>
      <c r="C1279" s="129" t="s">
        <v>1049</v>
      </c>
      <c r="D1279" s="129" t="s">
        <v>3073</v>
      </c>
      <c r="E1279" s="129" t="s">
        <v>3074</v>
      </c>
      <c r="F1279" s="129" t="s">
        <v>3075</v>
      </c>
      <c r="G1279" s="131" t="s">
        <v>168</v>
      </c>
      <c r="H1279" s="129" t="s">
        <v>14447</v>
      </c>
      <c r="I1279" s="129" t="s">
        <v>11817</v>
      </c>
      <c r="J1279" s="129" t="s">
        <v>12493</v>
      </c>
      <c r="K1279" s="129" t="s">
        <v>5220</v>
      </c>
      <c r="L1279" s="131" t="str">
        <f t="shared" si="57"/>
        <v>神崎　貴仁 (2)</v>
      </c>
      <c r="M1279" s="131" t="str">
        <f t="shared" si="58"/>
        <v>02</v>
      </c>
      <c r="N1279" s="131" t="str">
        <f t="shared" si="59"/>
        <v>Takahito KANZAKI (02)</v>
      </c>
      <c r="O1279" s="217" t="s">
        <v>8131</v>
      </c>
      <c r="Y1279" s="130"/>
      <c r="Z1279" s="130"/>
      <c r="AA1279" s="130"/>
      <c r="AB1279" s="130"/>
      <c r="AC1279" s="142"/>
      <c r="AD1279" s="130"/>
      <c r="AE1279" s="130"/>
      <c r="AF1279" s="130"/>
      <c r="AG1279" s="130"/>
      <c r="AH1279" s="130"/>
      <c r="AI1279" s="130"/>
      <c r="AJ1279" s="130"/>
      <c r="AK1279" s="130"/>
      <c r="AL1279" s="130"/>
      <c r="AM1279" s="130"/>
      <c r="AN1279" s="130"/>
      <c r="AO1279" s="130"/>
      <c r="AP1279" s="130"/>
      <c r="AQ1279" s="130"/>
      <c r="AR1279" s="130"/>
      <c r="AS1279" s="130"/>
      <c r="AT1279" s="130"/>
      <c r="AU1279" s="130"/>
      <c r="AV1279" s="130"/>
      <c r="AW1279" s="130"/>
      <c r="AX1279" s="130"/>
      <c r="AY1279" s="130"/>
    </row>
    <row r="1280" spans="1:51" x14ac:dyDescent="0.15">
      <c r="A1280" s="131">
        <v>1319</v>
      </c>
      <c r="B1280" s="129" t="s">
        <v>5234</v>
      </c>
      <c r="C1280" s="129" t="s">
        <v>1049</v>
      </c>
      <c r="D1280" s="129" t="s">
        <v>4536</v>
      </c>
      <c r="E1280" s="129" t="s">
        <v>4537</v>
      </c>
      <c r="F1280" s="129" t="s">
        <v>2610</v>
      </c>
      <c r="G1280" s="131" t="s">
        <v>168</v>
      </c>
      <c r="H1280" s="129" t="s">
        <v>14447</v>
      </c>
      <c r="I1280" s="129" t="s">
        <v>4798</v>
      </c>
      <c r="J1280" s="129" t="s">
        <v>12494</v>
      </c>
      <c r="K1280" s="129" t="s">
        <v>5220</v>
      </c>
      <c r="L1280" s="131" t="str">
        <f t="shared" si="57"/>
        <v>尾田　尚正 (2)</v>
      </c>
      <c r="M1280" s="131" t="str">
        <f t="shared" si="58"/>
        <v>01</v>
      </c>
      <c r="N1280" s="131" t="str">
        <f t="shared" si="59"/>
        <v>Nomasa ODA (01)</v>
      </c>
      <c r="O1280" s="217" t="s">
        <v>8132</v>
      </c>
      <c r="Y1280" s="130"/>
      <c r="Z1280" s="130"/>
      <c r="AA1280" s="130"/>
      <c r="AB1280" s="130"/>
      <c r="AC1280" s="142"/>
      <c r="AD1280" s="130"/>
      <c r="AE1280" s="130"/>
      <c r="AF1280" s="130"/>
      <c r="AG1280" s="130"/>
      <c r="AH1280" s="130"/>
      <c r="AI1280" s="130"/>
      <c r="AJ1280" s="130"/>
      <c r="AK1280" s="130"/>
      <c r="AL1280" s="130"/>
      <c r="AM1280" s="130"/>
      <c r="AN1280" s="130"/>
      <c r="AO1280" s="130"/>
      <c r="AP1280" s="130"/>
      <c r="AQ1280" s="130"/>
      <c r="AR1280" s="130"/>
      <c r="AS1280" s="130"/>
      <c r="AT1280" s="130"/>
      <c r="AU1280" s="130"/>
      <c r="AV1280" s="130"/>
      <c r="AW1280" s="130"/>
      <c r="AX1280" s="130"/>
      <c r="AY1280" s="130"/>
    </row>
    <row r="1281" spans="1:51" x14ac:dyDescent="0.15">
      <c r="A1281" s="131">
        <v>1320</v>
      </c>
      <c r="B1281" s="129" t="s">
        <v>5234</v>
      </c>
      <c r="C1281" s="129" t="s">
        <v>1049</v>
      </c>
      <c r="D1281" s="129" t="s">
        <v>4538</v>
      </c>
      <c r="E1281" s="129" t="s">
        <v>4539</v>
      </c>
      <c r="F1281" s="129" t="s">
        <v>4540</v>
      </c>
      <c r="G1281" s="131" t="s">
        <v>168</v>
      </c>
      <c r="H1281" s="129" t="s">
        <v>14447</v>
      </c>
      <c r="I1281" s="129" t="s">
        <v>5071</v>
      </c>
      <c r="J1281" s="129" t="s">
        <v>5072</v>
      </c>
      <c r="K1281" s="129" t="s">
        <v>5220</v>
      </c>
      <c r="L1281" s="131" t="str">
        <f t="shared" si="57"/>
        <v>四方　和志 (2)</v>
      </c>
      <c r="M1281" s="131" t="str">
        <f t="shared" si="58"/>
        <v>01</v>
      </c>
      <c r="N1281" s="131" t="str">
        <f t="shared" si="59"/>
        <v>Kazushi SHIKATA (01)</v>
      </c>
      <c r="O1281" s="217" t="s">
        <v>8133</v>
      </c>
      <c r="Y1281" s="130"/>
      <c r="Z1281" s="130"/>
      <c r="AA1281" s="130"/>
      <c r="AB1281" s="130"/>
      <c r="AC1281" s="142"/>
      <c r="AD1281" s="130"/>
      <c r="AE1281" s="130"/>
      <c r="AF1281" s="130"/>
      <c r="AG1281" s="130"/>
      <c r="AH1281" s="130"/>
      <c r="AI1281" s="130"/>
      <c r="AJ1281" s="130"/>
      <c r="AK1281" s="130"/>
      <c r="AL1281" s="130"/>
      <c r="AM1281" s="130"/>
      <c r="AN1281" s="130"/>
      <c r="AO1281" s="130"/>
      <c r="AP1281" s="130"/>
      <c r="AQ1281" s="130"/>
      <c r="AR1281" s="130"/>
      <c r="AS1281" s="130"/>
      <c r="AT1281" s="130"/>
      <c r="AU1281" s="130"/>
      <c r="AV1281" s="130"/>
      <c r="AW1281" s="130"/>
      <c r="AX1281" s="130"/>
      <c r="AY1281" s="130"/>
    </row>
    <row r="1282" spans="1:51" x14ac:dyDescent="0.15">
      <c r="A1282" s="131">
        <v>1321</v>
      </c>
      <c r="B1282" s="129" t="s">
        <v>5234</v>
      </c>
      <c r="C1282" s="129" t="s">
        <v>1049</v>
      </c>
      <c r="D1282" s="129" t="s">
        <v>4541</v>
      </c>
      <c r="E1282" s="129" t="s">
        <v>4542</v>
      </c>
      <c r="F1282" s="129" t="s">
        <v>1297</v>
      </c>
      <c r="G1282" s="131" t="s">
        <v>168</v>
      </c>
      <c r="H1282" s="129" t="s">
        <v>11319</v>
      </c>
      <c r="I1282" s="129" t="s">
        <v>5073</v>
      </c>
      <c r="J1282" s="129" t="s">
        <v>5074</v>
      </c>
      <c r="K1282" s="129" t="s">
        <v>5220</v>
      </c>
      <c r="L1282" s="131" t="str">
        <f t="shared" si="57"/>
        <v>杉野　聖太 (2)</v>
      </c>
      <c r="M1282" s="131" t="str">
        <f t="shared" si="58"/>
        <v>01</v>
      </c>
      <c r="N1282" s="131" t="str">
        <f t="shared" si="59"/>
        <v>Seita SUGINO (01)</v>
      </c>
      <c r="O1282" s="217" t="s">
        <v>8134</v>
      </c>
      <c r="Y1282" s="130"/>
      <c r="Z1282" s="130"/>
      <c r="AA1282" s="130"/>
      <c r="AB1282" s="130"/>
      <c r="AC1282" s="142"/>
      <c r="AD1282" s="130"/>
      <c r="AE1282" s="130"/>
      <c r="AF1282" s="130"/>
      <c r="AG1282" s="130"/>
      <c r="AH1282" s="130"/>
      <c r="AI1282" s="130"/>
      <c r="AJ1282" s="130"/>
      <c r="AK1282" s="130"/>
      <c r="AL1282" s="130"/>
      <c r="AM1282" s="130"/>
      <c r="AN1282" s="130"/>
      <c r="AO1282" s="130"/>
      <c r="AP1282" s="130"/>
      <c r="AQ1282" s="130"/>
      <c r="AR1282" s="130"/>
      <c r="AS1282" s="130"/>
      <c r="AT1282" s="130"/>
      <c r="AU1282" s="130"/>
      <c r="AV1282" s="130"/>
      <c r="AW1282" s="130"/>
      <c r="AX1282" s="130"/>
      <c r="AY1282" s="130"/>
    </row>
    <row r="1283" spans="1:51" x14ac:dyDescent="0.15">
      <c r="A1283" s="131">
        <v>1322</v>
      </c>
      <c r="B1283" s="129" t="s">
        <v>5234</v>
      </c>
      <c r="C1283" s="129" t="s">
        <v>1049</v>
      </c>
      <c r="D1283" s="129" t="s">
        <v>4543</v>
      </c>
      <c r="E1283" s="129" t="s">
        <v>4544</v>
      </c>
      <c r="F1283" s="129" t="s">
        <v>3427</v>
      </c>
      <c r="G1283" s="131" t="s">
        <v>168</v>
      </c>
      <c r="H1283" s="129" t="s">
        <v>11319</v>
      </c>
      <c r="I1283" s="129" t="s">
        <v>5075</v>
      </c>
      <c r="J1283" s="129" t="s">
        <v>4802</v>
      </c>
      <c r="K1283" s="129" t="s">
        <v>5220</v>
      </c>
      <c r="L1283" s="131" t="str">
        <f t="shared" ref="L1283:L1346" si="60">D1283&amp;" ("&amp;G1283&amp;")"</f>
        <v>松久保　春紀 (2)</v>
      </c>
      <c r="M1283" s="131" t="str">
        <f t="shared" ref="M1283:M1346" si="61">LEFT(F1283,2)</f>
        <v>01</v>
      </c>
      <c r="N1283" s="131" t="str">
        <f t="shared" ref="N1283:N1346" si="62">J1283&amp;" "&amp;I1283&amp;" ("&amp;M1283&amp;")"</f>
        <v>Haruki MATSUKUBO (01)</v>
      </c>
      <c r="O1283" s="217" t="s">
        <v>8135</v>
      </c>
      <c r="Y1283" s="130"/>
      <c r="Z1283" s="130"/>
      <c r="AA1283" s="130"/>
      <c r="AB1283" s="130"/>
      <c r="AC1283" s="142"/>
      <c r="AD1283" s="130"/>
      <c r="AE1283" s="130"/>
      <c r="AF1283" s="130"/>
      <c r="AG1283" s="130"/>
      <c r="AH1283" s="130"/>
      <c r="AI1283" s="130"/>
      <c r="AJ1283" s="130"/>
      <c r="AK1283" s="130"/>
      <c r="AL1283" s="130"/>
      <c r="AM1283" s="130"/>
      <c r="AN1283" s="130"/>
      <c r="AO1283" s="130"/>
      <c r="AP1283" s="130"/>
      <c r="AQ1283" s="130"/>
      <c r="AR1283" s="130"/>
      <c r="AS1283" s="130"/>
      <c r="AT1283" s="130"/>
      <c r="AU1283" s="130"/>
      <c r="AV1283" s="130"/>
      <c r="AW1283" s="130"/>
      <c r="AX1283" s="130"/>
      <c r="AY1283" s="130"/>
    </row>
    <row r="1284" spans="1:51" x14ac:dyDescent="0.15">
      <c r="A1284" s="131">
        <v>1323</v>
      </c>
      <c r="B1284" s="129" t="s">
        <v>5234</v>
      </c>
      <c r="C1284" s="129" t="s">
        <v>1049</v>
      </c>
      <c r="D1284" s="129" t="s">
        <v>4545</v>
      </c>
      <c r="E1284" s="129" t="s">
        <v>4546</v>
      </c>
      <c r="F1284" s="129" t="s">
        <v>4277</v>
      </c>
      <c r="G1284" s="131" t="s">
        <v>168</v>
      </c>
      <c r="H1284" s="129" t="s">
        <v>14447</v>
      </c>
      <c r="I1284" s="129" t="s">
        <v>5076</v>
      </c>
      <c r="J1284" s="129" t="s">
        <v>5077</v>
      </c>
      <c r="K1284" s="129" t="s">
        <v>5220</v>
      </c>
      <c r="L1284" s="131" t="str">
        <f t="shared" si="60"/>
        <v>結城　克海 (2)</v>
      </c>
      <c r="M1284" s="131" t="str">
        <f t="shared" si="61"/>
        <v>01</v>
      </c>
      <c r="N1284" s="131" t="str">
        <f t="shared" si="62"/>
        <v>Katsumi YUKI (01)</v>
      </c>
      <c r="O1284" s="217" t="s">
        <v>8136</v>
      </c>
      <c r="Y1284" s="130"/>
      <c r="Z1284" s="130"/>
      <c r="AA1284" s="130"/>
      <c r="AB1284" s="130"/>
      <c r="AC1284" s="142"/>
      <c r="AD1284" s="130"/>
      <c r="AE1284" s="130"/>
      <c r="AF1284" s="130"/>
      <c r="AG1284" s="130"/>
      <c r="AH1284" s="130"/>
      <c r="AI1284" s="130"/>
      <c r="AJ1284" s="130"/>
      <c r="AK1284" s="130"/>
      <c r="AL1284" s="130"/>
      <c r="AM1284" s="130"/>
      <c r="AN1284" s="130"/>
      <c r="AO1284" s="130"/>
      <c r="AP1284" s="130"/>
      <c r="AQ1284" s="130"/>
      <c r="AR1284" s="130"/>
      <c r="AS1284" s="130"/>
      <c r="AT1284" s="130"/>
      <c r="AU1284" s="130"/>
      <c r="AV1284" s="130"/>
      <c r="AW1284" s="130"/>
      <c r="AX1284" s="130"/>
      <c r="AY1284" s="130"/>
    </row>
    <row r="1285" spans="1:51" x14ac:dyDescent="0.15">
      <c r="A1285" s="131">
        <v>1324</v>
      </c>
      <c r="B1285" s="129" t="s">
        <v>5234</v>
      </c>
      <c r="C1285" s="129" t="s">
        <v>1049</v>
      </c>
      <c r="D1285" s="129" t="s">
        <v>9332</v>
      </c>
      <c r="E1285" s="129" t="s">
        <v>9383</v>
      </c>
      <c r="F1285" s="129" t="s">
        <v>3070</v>
      </c>
      <c r="G1285" s="131" t="s">
        <v>168</v>
      </c>
      <c r="H1285" s="129" t="s">
        <v>14447</v>
      </c>
      <c r="I1285" s="129" t="s">
        <v>9441</v>
      </c>
      <c r="J1285" s="129" t="s">
        <v>4934</v>
      </c>
      <c r="K1285" s="129" t="s">
        <v>5220</v>
      </c>
      <c r="L1285" s="131" t="str">
        <f t="shared" si="60"/>
        <v>大平　陸斗 (2)</v>
      </c>
      <c r="M1285" s="131" t="str">
        <f t="shared" si="61"/>
        <v>00</v>
      </c>
      <c r="N1285" s="131" t="str">
        <f t="shared" si="62"/>
        <v>Rikuto OHIRA (00)</v>
      </c>
      <c r="O1285" s="217" t="s">
        <v>8137</v>
      </c>
      <c r="Y1285" s="130"/>
      <c r="Z1285" s="130"/>
      <c r="AA1285" s="130"/>
      <c r="AB1285" s="130"/>
      <c r="AC1285" s="142"/>
      <c r="AD1285" s="130"/>
      <c r="AE1285" s="130"/>
      <c r="AF1285" s="130"/>
      <c r="AG1285" s="130"/>
      <c r="AH1285" s="130"/>
      <c r="AI1285" s="130"/>
      <c r="AJ1285" s="130"/>
      <c r="AK1285" s="130"/>
      <c r="AL1285" s="130"/>
      <c r="AM1285" s="130"/>
      <c r="AN1285" s="130"/>
      <c r="AO1285" s="130"/>
      <c r="AP1285" s="130"/>
      <c r="AQ1285" s="130"/>
      <c r="AR1285" s="130"/>
      <c r="AS1285" s="130"/>
      <c r="AT1285" s="130"/>
      <c r="AU1285" s="130"/>
      <c r="AV1285" s="130"/>
      <c r="AW1285" s="130"/>
      <c r="AX1285" s="130"/>
      <c r="AY1285" s="130"/>
    </row>
    <row r="1286" spans="1:51" x14ac:dyDescent="0.15">
      <c r="A1286" s="131">
        <v>1325</v>
      </c>
      <c r="B1286" s="129" t="s">
        <v>5234</v>
      </c>
      <c r="C1286" s="129" t="s">
        <v>1049</v>
      </c>
      <c r="D1286" s="129" t="s">
        <v>9805</v>
      </c>
      <c r="E1286" s="129" t="s">
        <v>10484</v>
      </c>
      <c r="F1286" s="129" t="s">
        <v>1905</v>
      </c>
      <c r="G1286" s="131" t="s">
        <v>168</v>
      </c>
      <c r="H1286" s="129" t="s">
        <v>14447</v>
      </c>
      <c r="I1286" s="129" t="s">
        <v>11822</v>
      </c>
      <c r="J1286" s="129" t="s">
        <v>12332</v>
      </c>
      <c r="K1286" s="129" t="s">
        <v>5220</v>
      </c>
      <c r="L1286" s="131" t="str">
        <f t="shared" si="60"/>
        <v>藤瀬　健 (2)</v>
      </c>
      <c r="M1286" s="131" t="str">
        <f t="shared" si="61"/>
        <v>00</v>
      </c>
      <c r="N1286" s="131" t="str">
        <f t="shared" si="62"/>
        <v>Takeru FUJISE (00)</v>
      </c>
      <c r="O1286" s="217" t="s">
        <v>8138</v>
      </c>
      <c r="Y1286" s="130"/>
      <c r="Z1286" s="130"/>
      <c r="AA1286" s="130"/>
      <c r="AB1286" s="130"/>
      <c r="AC1286" s="142"/>
      <c r="AD1286" s="130"/>
      <c r="AE1286" s="130"/>
      <c r="AF1286" s="130"/>
      <c r="AG1286" s="130"/>
      <c r="AH1286" s="130"/>
      <c r="AI1286" s="130"/>
      <c r="AJ1286" s="130"/>
      <c r="AK1286" s="130"/>
      <c r="AL1286" s="130"/>
      <c r="AM1286" s="130"/>
      <c r="AN1286" s="130"/>
      <c r="AO1286" s="130"/>
      <c r="AP1286" s="130"/>
      <c r="AQ1286" s="130"/>
      <c r="AR1286" s="130"/>
      <c r="AS1286" s="130"/>
      <c r="AT1286" s="130"/>
      <c r="AU1286" s="130"/>
      <c r="AV1286" s="130"/>
      <c r="AW1286" s="130"/>
      <c r="AX1286" s="130"/>
      <c r="AY1286" s="130"/>
    </row>
    <row r="1287" spans="1:51" x14ac:dyDescent="0.15">
      <c r="A1287" s="131">
        <v>1326</v>
      </c>
      <c r="B1287" s="129" t="s">
        <v>5234</v>
      </c>
      <c r="C1287" s="129" t="s">
        <v>1049</v>
      </c>
      <c r="D1287" s="129" t="s">
        <v>9806</v>
      </c>
      <c r="E1287" s="129" t="s">
        <v>10485</v>
      </c>
      <c r="F1287" s="129" t="s">
        <v>2231</v>
      </c>
      <c r="G1287" s="131" t="s">
        <v>168</v>
      </c>
      <c r="H1287" s="129" t="s">
        <v>14454</v>
      </c>
      <c r="I1287" s="129" t="s">
        <v>4958</v>
      </c>
      <c r="J1287" s="129" t="s">
        <v>5084</v>
      </c>
      <c r="K1287" s="129" t="s">
        <v>5220</v>
      </c>
      <c r="L1287" s="131" t="str">
        <f t="shared" si="60"/>
        <v>太田　壮優 (2)</v>
      </c>
      <c r="M1287" s="131" t="str">
        <f t="shared" si="61"/>
        <v>01</v>
      </c>
      <c r="N1287" s="131" t="str">
        <f t="shared" si="62"/>
        <v>Soma OTA (01)</v>
      </c>
      <c r="O1287" s="217" t="s">
        <v>8139</v>
      </c>
      <c r="Y1287" s="130"/>
      <c r="Z1287" s="130"/>
      <c r="AA1287" s="130"/>
      <c r="AB1287" s="130"/>
      <c r="AC1287" s="142"/>
      <c r="AD1287" s="130"/>
      <c r="AE1287" s="130"/>
      <c r="AF1287" s="130"/>
      <c r="AG1287" s="130"/>
      <c r="AH1287" s="130"/>
      <c r="AI1287" s="130"/>
      <c r="AJ1287" s="130"/>
      <c r="AK1287" s="130"/>
      <c r="AL1287" s="130"/>
      <c r="AM1287" s="130"/>
      <c r="AN1287" s="130"/>
      <c r="AO1287" s="130"/>
      <c r="AP1287" s="130"/>
      <c r="AQ1287" s="130"/>
      <c r="AR1287" s="130"/>
      <c r="AS1287" s="130"/>
      <c r="AT1287" s="130"/>
      <c r="AU1287" s="130"/>
      <c r="AV1287" s="130"/>
      <c r="AW1287" s="130"/>
      <c r="AX1287" s="130"/>
      <c r="AY1287" s="130"/>
    </row>
    <row r="1288" spans="1:51" x14ac:dyDescent="0.15">
      <c r="A1288" s="131">
        <v>1327</v>
      </c>
      <c r="B1288" s="129" t="s">
        <v>5234</v>
      </c>
      <c r="C1288" s="129" t="s">
        <v>1049</v>
      </c>
      <c r="D1288" s="129" t="s">
        <v>9807</v>
      </c>
      <c r="E1288" s="129" t="s">
        <v>10486</v>
      </c>
      <c r="F1288" s="129" t="s">
        <v>11102</v>
      </c>
      <c r="G1288" s="131" t="s">
        <v>173</v>
      </c>
      <c r="H1288" s="129" t="s">
        <v>14447</v>
      </c>
      <c r="I1288" s="129" t="s">
        <v>11823</v>
      </c>
      <c r="J1288" s="129" t="s">
        <v>5216</v>
      </c>
      <c r="K1288" s="129" t="s">
        <v>5220</v>
      </c>
      <c r="L1288" s="131" t="str">
        <f t="shared" si="60"/>
        <v>猿渡　善斗 (1)</v>
      </c>
      <c r="M1288" s="131" t="str">
        <f t="shared" si="61"/>
        <v>02</v>
      </c>
      <c r="N1288" s="131" t="str">
        <f t="shared" si="62"/>
        <v>Yoshito SARUWATARI (02)</v>
      </c>
      <c r="O1288" s="217" t="s">
        <v>8140</v>
      </c>
      <c r="Y1288" s="130"/>
      <c r="Z1288" s="130"/>
      <c r="AA1288" s="130"/>
      <c r="AB1288" s="130"/>
      <c r="AC1288" s="142"/>
      <c r="AD1288" s="130"/>
      <c r="AE1288" s="130"/>
      <c r="AF1288" s="130"/>
      <c r="AG1288" s="130"/>
      <c r="AH1288" s="130"/>
      <c r="AI1288" s="130"/>
      <c r="AJ1288" s="130"/>
      <c r="AK1288" s="130"/>
      <c r="AL1288" s="130"/>
      <c r="AM1288" s="130"/>
      <c r="AN1288" s="130"/>
      <c r="AO1288" s="130"/>
      <c r="AP1288" s="130"/>
      <c r="AQ1288" s="130"/>
      <c r="AR1288" s="130"/>
      <c r="AS1288" s="130"/>
      <c r="AT1288" s="130"/>
      <c r="AU1288" s="130"/>
      <c r="AV1288" s="130"/>
      <c r="AW1288" s="130"/>
      <c r="AX1288" s="130"/>
      <c r="AY1288" s="130"/>
    </row>
    <row r="1289" spans="1:51" x14ac:dyDescent="0.15">
      <c r="A1289" s="131">
        <v>1328</v>
      </c>
      <c r="B1289" s="129" t="s">
        <v>5234</v>
      </c>
      <c r="C1289" s="129" t="s">
        <v>1049</v>
      </c>
      <c r="D1289" s="129" t="s">
        <v>9808</v>
      </c>
      <c r="E1289" s="129" t="s">
        <v>10487</v>
      </c>
      <c r="F1289" s="129" t="s">
        <v>11103</v>
      </c>
      <c r="G1289" s="131" t="s">
        <v>173</v>
      </c>
      <c r="H1289" s="129" t="s">
        <v>14447</v>
      </c>
      <c r="I1289" s="129" t="s">
        <v>11824</v>
      </c>
      <c r="J1289" s="129" t="s">
        <v>5007</v>
      </c>
      <c r="K1289" s="129" t="s">
        <v>5220</v>
      </c>
      <c r="L1289" s="131" t="str">
        <f t="shared" si="60"/>
        <v>衣笠　拓実 (1)</v>
      </c>
      <c r="M1289" s="131" t="str">
        <f t="shared" si="61"/>
        <v>03</v>
      </c>
      <c r="N1289" s="131" t="str">
        <f t="shared" si="62"/>
        <v>Takumi KINUGASA (03)</v>
      </c>
      <c r="O1289" s="217" t="s">
        <v>8141</v>
      </c>
      <c r="Y1289" s="130"/>
      <c r="Z1289" s="130"/>
      <c r="AA1289" s="130"/>
      <c r="AB1289" s="130"/>
      <c r="AC1289" s="142"/>
      <c r="AD1289" s="130"/>
      <c r="AE1289" s="130"/>
      <c r="AF1289" s="130"/>
      <c r="AG1289" s="130"/>
      <c r="AH1289" s="130"/>
      <c r="AI1289" s="130"/>
      <c r="AJ1289" s="130"/>
      <c r="AK1289" s="130"/>
      <c r="AL1289" s="130"/>
      <c r="AM1289" s="130"/>
      <c r="AN1289" s="130"/>
      <c r="AO1289" s="130"/>
      <c r="AP1289" s="130"/>
      <c r="AQ1289" s="130"/>
      <c r="AR1289" s="130"/>
      <c r="AS1289" s="130"/>
      <c r="AT1289" s="130"/>
      <c r="AU1289" s="130"/>
      <c r="AV1289" s="130"/>
      <c r="AW1289" s="130"/>
      <c r="AX1289" s="130"/>
      <c r="AY1289" s="130"/>
    </row>
    <row r="1290" spans="1:51" x14ac:dyDescent="0.15">
      <c r="A1290" s="131">
        <v>1329</v>
      </c>
      <c r="B1290" s="129" t="s">
        <v>5234</v>
      </c>
      <c r="C1290" s="129" t="s">
        <v>1049</v>
      </c>
      <c r="D1290" s="129" t="s">
        <v>9809</v>
      </c>
      <c r="E1290" s="129" t="s">
        <v>10488</v>
      </c>
      <c r="F1290" s="129" t="s">
        <v>11104</v>
      </c>
      <c r="G1290" s="131" t="s">
        <v>173</v>
      </c>
      <c r="H1290" s="129" t="s">
        <v>14447</v>
      </c>
      <c r="I1290" s="129" t="s">
        <v>11825</v>
      </c>
      <c r="J1290" s="129" t="s">
        <v>4968</v>
      </c>
      <c r="K1290" s="129" t="s">
        <v>5220</v>
      </c>
      <c r="L1290" s="131" t="str">
        <f t="shared" si="60"/>
        <v>阪崎　祐太 (1)</v>
      </c>
      <c r="M1290" s="131" t="str">
        <f t="shared" si="61"/>
        <v>02</v>
      </c>
      <c r="N1290" s="131" t="str">
        <f t="shared" si="62"/>
        <v>Yuta SAKAZAKI (02)</v>
      </c>
      <c r="O1290" s="217" t="s">
        <v>8142</v>
      </c>
      <c r="Y1290" s="130"/>
      <c r="Z1290" s="130"/>
      <c r="AA1290" s="130"/>
      <c r="AB1290" s="130"/>
      <c r="AC1290" s="142"/>
      <c r="AD1290" s="130"/>
      <c r="AE1290" s="130"/>
      <c r="AF1290" s="130"/>
      <c r="AG1290" s="130"/>
      <c r="AH1290" s="130"/>
      <c r="AI1290" s="130"/>
      <c r="AJ1290" s="130"/>
      <c r="AK1290" s="130"/>
      <c r="AL1290" s="130"/>
      <c r="AM1290" s="130"/>
      <c r="AN1290" s="130"/>
      <c r="AO1290" s="130"/>
      <c r="AP1290" s="130"/>
      <c r="AQ1290" s="130"/>
      <c r="AR1290" s="130"/>
      <c r="AS1290" s="130"/>
      <c r="AT1290" s="130"/>
      <c r="AU1290" s="130"/>
      <c r="AV1290" s="130"/>
      <c r="AW1290" s="130"/>
      <c r="AX1290" s="130"/>
      <c r="AY1290" s="130"/>
    </row>
    <row r="1291" spans="1:51" x14ac:dyDescent="0.15">
      <c r="A1291" s="131">
        <v>1330</v>
      </c>
      <c r="B1291" s="129" t="s">
        <v>5234</v>
      </c>
      <c r="C1291" s="129" t="s">
        <v>1049</v>
      </c>
      <c r="D1291" s="129" t="s">
        <v>9810</v>
      </c>
      <c r="E1291" s="129" t="s">
        <v>10489</v>
      </c>
      <c r="F1291" s="129" t="s">
        <v>11105</v>
      </c>
      <c r="G1291" s="131" t="s">
        <v>173</v>
      </c>
      <c r="H1291" s="129" t="s">
        <v>14447</v>
      </c>
      <c r="I1291" s="129" t="s">
        <v>4931</v>
      </c>
      <c r="J1291" s="129" t="s">
        <v>5115</v>
      </c>
      <c r="K1291" s="129" t="s">
        <v>5220</v>
      </c>
      <c r="L1291" s="131" t="str">
        <f t="shared" si="60"/>
        <v>児島　翔太 (1)</v>
      </c>
      <c r="M1291" s="131" t="str">
        <f t="shared" si="61"/>
        <v>02</v>
      </c>
      <c r="N1291" s="131" t="str">
        <f t="shared" si="62"/>
        <v>Shota KOJIMA (02)</v>
      </c>
      <c r="O1291" s="217" t="s">
        <v>8143</v>
      </c>
      <c r="Y1291" s="130"/>
      <c r="Z1291" s="130"/>
      <c r="AA1291" s="130"/>
      <c r="AB1291" s="130"/>
      <c r="AC1291" s="142"/>
      <c r="AD1291" s="130"/>
      <c r="AE1291" s="130"/>
      <c r="AF1291" s="130"/>
      <c r="AG1291" s="130"/>
      <c r="AH1291" s="130"/>
      <c r="AI1291" s="130"/>
      <c r="AJ1291" s="130"/>
      <c r="AK1291" s="130"/>
      <c r="AL1291" s="130"/>
      <c r="AM1291" s="130"/>
      <c r="AN1291" s="130"/>
      <c r="AO1291" s="130"/>
      <c r="AP1291" s="130"/>
      <c r="AQ1291" s="130"/>
      <c r="AR1291" s="130"/>
      <c r="AS1291" s="130"/>
      <c r="AT1291" s="130"/>
      <c r="AU1291" s="130"/>
      <c r="AV1291" s="130"/>
      <c r="AW1291" s="130"/>
      <c r="AX1291" s="130"/>
      <c r="AY1291" s="130"/>
    </row>
    <row r="1292" spans="1:51" x14ac:dyDescent="0.15">
      <c r="A1292" s="131">
        <v>1331</v>
      </c>
      <c r="B1292" s="129" t="s">
        <v>5234</v>
      </c>
      <c r="C1292" s="129" t="s">
        <v>1049</v>
      </c>
      <c r="D1292" s="129" t="s">
        <v>9811</v>
      </c>
      <c r="E1292" s="129" t="s">
        <v>10490</v>
      </c>
      <c r="F1292" s="129" t="s">
        <v>11106</v>
      </c>
      <c r="G1292" s="131" t="s">
        <v>173</v>
      </c>
      <c r="H1292" s="129" t="s">
        <v>14474</v>
      </c>
      <c r="I1292" s="129" t="s">
        <v>11722</v>
      </c>
      <c r="J1292" s="129" t="s">
        <v>5115</v>
      </c>
      <c r="K1292" s="129" t="s">
        <v>5220</v>
      </c>
      <c r="L1292" s="131" t="str">
        <f t="shared" si="60"/>
        <v>米田　翔太 (1)</v>
      </c>
      <c r="M1292" s="131" t="str">
        <f t="shared" si="61"/>
        <v>02</v>
      </c>
      <c r="N1292" s="131" t="str">
        <f t="shared" si="62"/>
        <v>Shota YONEDA (02)</v>
      </c>
      <c r="O1292" s="217" t="s">
        <v>8144</v>
      </c>
      <c r="Y1292" s="130"/>
      <c r="Z1292" s="130"/>
      <c r="AA1292" s="130"/>
      <c r="AB1292" s="130"/>
      <c r="AC1292" s="142"/>
      <c r="AD1292" s="130"/>
      <c r="AE1292" s="130"/>
      <c r="AF1292" s="130"/>
      <c r="AG1292" s="130"/>
      <c r="AH1292" s="130"/>
      <c r="AI1292" s="130"/>
      <c r="AJ1292" s="130"/>
      <c r="AK1292" s="130"/>
      <c r="AL1292" s="130"/>
      <c r="AM1292" s="130"/>
      <c r="AN1292" s="130"/>
      <c r="AO1292" s="130"/>
      <c r="AP1292" s="130"/>
      <c r="AQ1292" s="130"/>
      <c r="AR1292" s="130"/>
      <c r="AS1292" s="130"/>
      <c r="AT1292" s="130"/>
      <c r="AU1292" s="130"/>
      <c r="AV1292" s="130"/>
      <c r="AW1292" s="130"/>
      <c r="AX1292" s="130"/>
      <c r="AY1292" s="130"/>
    </row>
    <row r="1293" spans="1:51" x14ac:dyDescent="0.15">
      <c r="A1293" s="131">
        <v>1332</v>
      </c>
      <c r="B1293" s="129" t="s">
        <v>14493</v>
      </c>
      <c r="C1293" s="129" t="s">
        <v>1061</v>
      </c>
      <c r="D1293" s="129" t="s">
        <v>3487</v>
      </c>
      <c r="E1293" s="129" t="s">
        <v>3488</v>
      </c>
      <c r="F1293" s="129" t="s">
        <v>3368</v>
      </c>
      <c r="G1293" s="131" t="s">
        <v>146</v>
      </c>
      <c r="H1293" s="129" t="s">
        <v>14447</v>
      </c>
      <c r="I1293" s="129" t="s">
        <v>9241</v>
      </c>
      <c r="J1293" s="129" t="s">
        <v>5004</v>
      </c>
      <c r="K1293" s="129" t="s">
        <v>5220</v>
      </c>
      <c r="L1293" s="131" t="str">
        <f t="shared" si="60"/>
        <v>佐伯　拓城 (4)</v>
      </c>
      <c r="M1293" s="131" t="str">
        <f t="shared" si="61"/>
        <v>99</v>
      </c>
      <c r="N1293" s="131" t="str">
        <f t="shared" si="62"/>
        <v>Hiroki SAEKI (99)</v>
      </c>
      <c r="O1293" s="217" t="s">
        <v>8145</v>
      </c>
      <c r="Y1293" s="130"/>
      <c r="Z1293" s="130"/>
      <c r="AA1293" s="130"/>
      <c r="AB1293" s="130"/>
      <c r="AC1293" s="142"/>
      <c r="AD1293" s="130"/>
      <c r="AE1293" s="130"/>
      <c r="AF1293" s="130"/>
      <c r="AG1293" s="130"/>
      <c r="AH1293" s="130"/>
      <c r="AI1293" s="130"/>
      <c r="AJ1293" s="130"/>
      <c r="AK1293" s="130"/>
      <c r="AL1293" s="130"/>
      <c r="AM1293" s="130"/>
      <c r="AN1293" s="130"/>
      <c r="AO1293" s="130"/>
      <c r="AP1293" s="130"/>
      <c r="AQ1293" s="130"/>
      <c r="AR1293" s="130"/>
      <c r="AS1293" s="130"/>
      <c r="AT1293" s="130"/>
      <c r="AU1293" s="130"/>
      <c r="AV1293" s="130"/>
      <c r="AW1293" s="130"/>
      <c r="AX1293" s="130"/>
      <c r="AY1293" s="130"/>
    </row>
    <row r="1294" spans="1:51" x14ac:dyDescent="0.15">
      <c r="A1294" s="131">
        <v>1333</v>
      </c>
      <c r="B1294" s="129" t="s">
        <v>14493</v>
      </c>
      <c r="C1294" s="129" t="s">
        <v>1061</v>
      </c>
      <c r="D1294" s="129" t="s">
        <v>3491</v>
      </c>
      <c r="E1294" s="129" t="s">
        <v>3492</v>
      </c>
      <c r="F1294" s="129" t="s">
        <v>1896</v>
      </c>
      <c r="G1294" s="131" t="s">
        <v>164</v>
      </c>
      <c r="H1294" s="129" t="s">
        <v>14447</v>
      </c>
      <c r="I1294" s="129" t="s">
        <v>11400</v>
      </c>
      <c r="J1294" s="129" t="s">
        <v>12495</v>
      </c>
      <c r="K1294" s="129" t="s">
        <v>5220</v>
      </c>
      <c r="L1294" s="131" t="str">
        <f t="shared" si="60"/>
        <v>遠藤　正勝 (3)</v>
      </c>
      <c r="M1294" s="131" t="str">
        <f t="shared" si="61"/>
        <v>00</v>
      </c>
      <c r="N1294" s="131" t="str">
        <f t="shared" si="62"/>
        <v>Masakatsu ENDO (00)</v>
      </c>
      <c r="O1294" s="217" t="s">
        <v>8146</v>
      </c>
      <c r="Y1294" s="130"/>
      <c r="Z1294" s="130"/>
      <c r="AA1294" s="130"/>
      <c r="AB1294" s="130"/>
      <c r="AC1294" s="142"/>
      <c r="AD1294" s="130"/>
      <c r="AE1294" s="130"/>
      <c r="AF1294" s="130"/>
      <c r="AG1294" s="130"/>
      <c r="AH1294" s="130"/>
      <c r="AI1294" s="130"/>
      <c r="AJ1294" s="130"/>
      <c r="AK1294" s="130"/>
      <c r="AL1294" s="130"/>
      <c r="AM1294" s="130"/>
      <c r="AN1294" s="130"/>
      <c r="AO1294" s="130"/>
      <c r="AP1294" s="130"/>
      <c r="AQ1294" s="130"/>
      <c r="AR1294" s="130"/>
      <c r="AS1294" s="130"/>
      <c r="AT1294" s="130"/>
      <c r="AU1294" s="130"/>
      <c r="AV1294" s="130"/>
      <c r="AW1294" s="130"/>
      <c r="AX1294" s="130"/>
      <c r="AY1294" s="130"/>
    </row>
    <row r="1295" spans="1:51" x14ac:dyDescent="0.15">
      <c r="A1295" s="131">
        <v>1334</v>
      </c>
      <c r="B1295" s="129" t="s">
        <v>14493</v>
      </c>
      <c r="C1295" s="129" t="s">
        <v>1061</v>
      </c>
      <c r="D1295" s="129" t="s">
        <v>3481</v>
      </c>
      <c r="E1295" s="129" t="s">
        <v>3482</v>
      </c>
      <c r="F1295" s="129" t="s">
        <v>3483</v>
      </c>
      <c r="G1295" s="131" t="s">
        <v>146</v>
      </c>
      <c r="H1295" s="129" t="s">
        <v>14447</v>
      </c>
      <c r="I1295" s="129" t="s">
        <v>11826</v>
      </c>
      <c r="J1295" s="129" t="s">
        <v>4900</v>
      </c>
      <c r="K1295" s="129" t="s">
        <v>5220</v>
      </c>
      <c r="L1295" s="131" t="str">
        <f t="shared" si="60"/>
        <v>院瀬見　直也 (4)</v>
      </c>
      <c r="M1295" s="131" t="str">
        <f t="shared" si="61"/>
        <v>99</v>
      </c>
      <c r="N1295" s="131" t="str">
        <f t="shared" si="62"/>
        <v>Naoya ISEMI (99)</v>
      </c>
      <c r="O1295" s="217" t="s">
        <v>8147</v>
      </c>
      <c r="Y1295" s="130"/>
      <c r="Z1295" s="130"/>
      <c r="AA1295" s="130"/>
      <c r="AB1295" s="130"/>
      <c r="AC1295" s="142"/>
      <c r="AD1295" s="130"/>
      <c r="AE1295" s="130"/>
      <c r="AF1295" s="130"/>
      <c r="AG1295" s="130"/>
      <c r="AH1295" s="130"/>
      <c r="AI1295" s="130"/>
      <c r="AJ1295" s="130"/>
      <c r="AK1295" s="130"/>
      <c r="AL1295" s="130"/>
      <c r="AM1295" s="130"/>
      <c r="AN1295" s="130"/>
      <c r="AO1295" s="130"/>
      <c r="AP1295" s="130"/>
      <c r="AQ1295" s="130"/>
      <c r="AR1295" s="130"/>
      <c r="AS1295" s="130"/>
      <c r="AT1295" s="130"/>
      <c r="AU1295" s="130"/>
      <c r="AV1295" s="130"/>
      <c r="AW1295" s="130"/>
      <c r="AX1295" s="130"/>
      <c r="AY1295" s="130"/>
    </row>
    <row r="1296" spans="1:51" x14ac:dyDescent="0.15">
      <c r="A1296" s="131">
        <v>1335</v>
      </c>
      <c r="B1296" s="129" t="s">
        <v>14493</v>
      </c>
      <c r="C1296" s="129" t="s">
        <v>1061</v>
      </c>
      <c r="D1296" s="129" t="s">
        <v>3484</v>
      </c>
      <c r="E1296" s="129" t="s">
        <v>3485</v>
      </c>
      <c r="F1296" s="129" t="s">
        <v>3486</v>
      </c>
      <c r="G1296" s="131" t="s">
        <v>146</v>
      </c>
      <c r="H1296" s="129" t="s">
        <v>14447</v>
      </c>
      <c r="I1296" s="129" t="s">
        <v>5128</v>
      </c>
      <c r="J1296" s="129" t="s">
        <v>4922</v>
      </c>
      <c r="K1296" s="129" t="s">
        <v>5220</v>
      </c>
      <c r="L1296" s="131" t="str">
        <f t="shared" si="60"/>
        <v>小野　湧貴 (4)</v>
      </c>
      <c r="M1296" s="131" t="str">
        <f t="shared" si="61"/>
        <v>99</v>
      </c>
      <c r="N1296" s="131" t="str">
        <f t="shared" si="62"/>
        <v>Yuki ONO (99)</v>
      </c>
      <c r="O1296" s="217" t="s">
        <v>8148</v>
      </c>
      <c r="Y1296" s="130"/>
      <c r="Z1296" s="130"/>
      <c r="AA1296" s="130"/>
      <c r="AB1296" s="130"/>
      <c r="AC1296" s="142"/>
      <c r="AD1296" s="130"/>
      <c r="AE1296" s="130"/>
      <c r="AF1296" s="130"/>
      <c r="AG1296" s="130"/>
      <c r="AH1296" s="130"/>
      <c r="AI1296" s="130"/>
      <c r="AJ1296" s="130"/>
      <c r="AK1296" s="130"/>
      <c r="AL1296" s="130"/>
      <c r="AM1296" s="130"/>
      <c r="AN1296" s="130"/>
      <c r="AO1296" s="130"/>
      <c r="AP1296" s="130"/>
      <c r="AQ1296" s="130"/>
      <c r="AR1296" s="130"/>
      <c r="AS1296" s="130"/>
      <c r="AT1296" s="130"/>
      <c r="AU1296" s="130"/>
      <c r="AV1296" s="130"/>
      <c r="AW1296" s="130"/>
      <c r="AX1296" s="130"/>
      <c r="AY1296" s="130"/>
    </row>
    <row r="1297" spans="1:51" x14ac:dyDescent="0.15">
      <c r="A1297" s="131">
        <v>1336</v>
      </c>
      <c r="B1297" s="129" t="s">
        <v>14493</v>
      </c>
      <c r="C1297" s="129" t="s">
        <v>1061</v>
      </c>
      <c r="D1297" s="129" t="s">
        <v>3489</v>
      </c>
      <c r="E1297" s="129" t="s">
        <v>3490</v>
      </c>
      <c r="F1297" s="129" t="s">
        <v>2859</v>
      </c>
      <c r="G1297" s="131" t="s">
        <v>146</v>
      </c>
      <c r="H1297" s="129" t="s">
        <v>14447</v>
      </c>
      <c r="I1297" s="129" t="s">
        <v>11827</v>
      </c>
      <c r="J1297" s="129" t="s">
        <v>9235</v>
      </c>
      <c r="K1297" s="129" t="s">
        <v>5220</v>
      </c>
      <c r="L1297" s="131" t="str">
        <f t="shared" si="60"/>
        <v>稲岡　真生 (4)</v>
      </c>
      <c r="M1297" s="131" t="str">
        <f t="shared" si="61"/>
        <v>99</v>
      </c>
      <c r="N1297" s="131" t="str">
        <f t="shared" si="62"/>
        <v>Masaki INAOKA (99)</v>
      </c>
      <c r="O1297" s="217" t="s">
        <v>8149</v>
      </c>
      <c r="Y1297" s="130"/>
      <c r="Z1297" s="130"/>
      <c r="AA1297" s="130"/>
      <c r="AB1297" s="130"/>
      <c r="AC1297" s="142"/>
      <c r="AD1297" s="130"/>
      <c r="AE1297" s="130"/>
      <c r="AF1297" s="130"/>
      <c r="AG1297" s="130"/>
      <c r="AH1297" s="130"/>
      <c r="AI1297" s="130"/>
      <c r="AJ1297" s="130"/>
      <c r="AK1297" s="130"/>
      <c r="AL1297" s="130"/>
      <c r="AM1297" s="130"/>
      <c r="AN1297" s="130"/>
      <c r="AO1297" s="130"/>
      <c r="AP1297" s="130"/>
      <c r="AQ1297" s="130"/>
      <c r="AR1297" s="130"/>
      <c r="AS1297" s="130"/>
      <c r="AT1297" s="130"/>
      <c r="AU1297" s="130"/>
      <c r="AV1297" s="130"/>
      <c r="AW1297" s="130"/>
      <c r="AX1297" s="130"/>
      <c r="AY1297" s="130"/>
    </row>
    <row r="1298" spans="1:51" x14ac:dyDescent="0.15">
      <c r="A1298" s="131">
        <v>1337</v>
      </c>
      <c r="B1298" s="129" t="s">
        <v>14493</v>
      </c>
      <c r="C1298" s="129" t="s">
        <v>1061</v>
      </c>
      <c r="D1298" s="129" t="s">
        <v>3495</v>
      </c>
      <c r="E1298" s="129" t="s">
        <v>3496</v>
      </c>
      <c r="F1298" s="129" t="s">
        <v>2050</v>
      </c>
      <c r="G1298" s="131" t="s">
        <v>164</v>
      </c>
      <c r="H1298" s="129" t="s">
        <v>14447</v>
      </c>
      <c r="I1298" s="129" t="s">
        <v>4984</v>
      </c>
      <c r="J1298" s="129" t="s">
        <v>4827</v>
      </c>
      <c r="K1298" s="129" t="s">
        <v>5220</v>
      </c>
      <c r="L1298" s="131" t="str">
        <f t="shared" si="60"/>
        <v>前川　慎之介 (3)</v>
      </c>
      <c r="M1298" s="131" t="str">
        <f t="shared" si="61"/>
        <v>00</v>
      </c>
      <c r="N1298" s="131" t="str">
        <f t="shared" si="62"/>
        <v>Shinnosuke MAEKAWA (00)</v>
      </c>
      <c r="O1298" s="217" t="s">
        <v>8150</v>
      </c>
      <c r="Y1298" s="130"/>
      <c r="Z1298" s="130"/>
      <c r="AA1298" s="130"/>
      <c r="AB1298" s="130"/>
      <c r="AC1298" s="142"/>
      <c r="AD1298" s="130"/>
      <c r="AE1298" s="130"/>
      <c r="AF1298" s="130"/>
      <c r="AG1298" s="130"/>
      <c r="AH1298" s="130"/>
      <c r="AI1298" s="130"/>
      <c r="AJ1298" s="130"/>
      <c r="AK1298" s="130"/>
      <c r="AL1298" s="130"/>
      <c r="AM1298" s="130"/>
      <c r="AN1298" s="130"/>
      <c r="AO1298" s="130"/>
      <c r="AP1298" s="130"/>
      <c r="AQ1298" s="130"/>
      <c r="AR1298" s="130"/>
      <c r="AS1298" s="130"/>
      <c r="AT1298" s="130"/>
      <c r="AU1298" s="130"/>
      <c r="AV1298" s="130"/>
      <c r="AW1298" s="130"/>
      <c r="AX1298" s="130"/>
      <c r="AY1298" s="130"/>
    </row>
    <row r="1299" spans="1:51" x14ac:dyDescent="0.15">
      <c r="A1299" s="131">
        <v>1338</v>
      </c>
      <c r="B1299" s="129" t="s">
        <v>14493</v>
      </c>
      <c r="C1299" s="129" t="s">
        <v>1061</v>
      </c>
      <c r="D1299" s="129" t="s">
        <v>3493</v>
      </c>
      <c r="E1299" s="129" t="s">
        <v>3494</v>
      </c>
      <c r="F1299" s="129" t="s">
        <v>2053</v>
      </c>
      <c r="G1299" s="131" t="s">
        <v>164</v>
      </c>
      <c r="H1299" s="129" t="s">
        <v>14447</v>
      </c>
      <c r="I1299" s="129" t="s">
        <v>5149</v>
      </c>
      <c r="J1299" s="129" t="s">
        <v>12496</v>
      </c>
      <c r="K1299" s="129" t="s">
        <v>5220</v>
      </c>
      <c r="L1299" s="131" t="str">
        <f t="shared" si="60"/>
        <v>小西　孝昂 (3)</v>
      </c>
      <c r="M1299" s="131" t="str">
        <f t="shared" si="61"/>
        <v>00</v>
      </c>
      <c r="N1299" s="131" t="str">
        <f t="shared" si="62"/>
        <v>Takaki KONISHI (00)</v>
      </c>
      <c r="O1299" s="217" t="s">
        <v>8151</v>
      </c>
      <c r="Y1299" s="130"/>
      <c r="Z1299" s="130"/>
      <c r="AA1299" s="130"/>
      <c r="AB1299" s="130"/>
      <c r="AC1299" s="142"/>
      <c r="AD1299" s="130"/>
      <c r="AE1299" s="130"/>
      <c r="AF1299" s="130"/>
      <c r="AG1299" s="130"/>
      <c r="AH1299" s="130"/>
      <c r="AI1299" s="130"/>
      <c r="AJ1299" s="130"/>
      <c r="AK1299" s="130"/>
      <c r="AL1299" s="130"/>
      <c r="AM1299" s="130"/>
      <c r="AN1299" s="130"/>
      <c r="AO1299" s="130"/>
      <c r="AP1299" s="130"/>
      <c r="AQ1299" s="130"/>
      <c r="AR1299" s="130"/>
      <c r="AS1299" s="130"/>
      <c r="AT1299" s="130"/>
      <c r="AU1299" s="130"/>
      <c r="AV1299" s="130"/>
      <c r="AW1299" s="130"/>
      <c r="AX1299" s="130"/>
      <c r="AY1299" s="130"/>
    </row>
    <row r="1300" spans="1:51" x14ac:dyDescent="0.15">
      <c r="A1300" s="131">
        <v>1339</v>
      </c>
      <c r="B1300" s="129" t="s">
        <v>14493</v>
      </c>
      <c r="C1300" s="129" t="s">
        <v>1061</v>
      </c>
      <c r="D1300" s="129" t="s">
        <v>4588</v>
      </c>
      <c r="E1300" s="129" t="s">
        <v>4589</v>
      </c>
      <c r="F1300" s="129" t="s">
        <v>4231</v>
      </c>
      <c r="G1300" s="131" t="s">
        <v>168</v>
      </c>
      <c r="H1300" s="129" t="s">
        <v>14447</v>
      </c>
      <c r="I1300" s="129" t="s">
        <v>5107</v>
      </c>
      <c r="J1300" s="129" t="s">
        <v>4825</v>
      </c>
      <c r="K1300" s="129" t="s">
        <v>5220</v>
      </c>
      <c r="L1300" s="131" t="str">
        <f t="shared" si="60"/>
        <v>枝川　尚輝 (2)</v>
      </c>
      <c r="M1300" s="131" t="str">
        <f t="shared" si="61"/>
        <v>01</v>
      </c>
      <c r="N1300" s="131" t="str">
        <f t="shared" si="62"/>
        <v>Naoki EDAGAWA (01)</v>
      </c>
      <c r="O1300" s="217" t="s">
        <v>8152</v>
      </c>
      <c r="Y1300" s="130"/>
      <c r="Z1300" s="130"/>
      <c r="AA1300" s="130"/>
      <c r="AB1300" s="130"/>
      <c r="AC1300" s="142"/>
      <c r="AD1300" s="130"/>
      <c r="AE1300" s="130"/>
      <c r="AF1300" s="130"/>
      <c r="AG1300" s="130"/>
      <c r="AH1300" s="130"/>
      <c r="AI1300" s="130"/>
      <c r="AJ1300" s="130"/>
      <c r="AK1300" s="130"/>
      <c r="AL1300" s="130"/>
      <c r="AM1300" s="130"/>
      <c r="AN1300" s="130"/>
      <c r="AO1300" s="130"/>
      <c r="AP1300" s="130"/>
      <c r="AQ1300" s="130"/>
      <c r="AR1300" s="130"/>
      <c r="AS1300" s="130"/>
      <c r="AT1300" s="130"/>
      <c r="AU1300" s="130"/>
      <c r="AV1300" s="130"/>
      <c r="AW1300" s="130"/>
      <c r="AX1300" s="130"/>
      <c r="AY1300" s="130"/>
    </row>
    <row r="1301" spans="1:51" x14ac:dyDescent="0.15">
      <c r="A1301" s="131">
        <v>1340</v>
      </c>
      <c r="B1301" s="129" t="s">
        <v>14493</v>
      </c>
      <c r="C1301" s="129" t="s">
        <v>1061</v>
      </c>
      <c r="D1301" s="129" t="s">
        <v>3497</v>
      </c>
      <c r="E1301" s="129" t="s">
        <v>3498</v>
      </c>
      <c r="F1301" s="129" t="s">
        <v>3499</v>
      </c>
      <c r="G1301" s="131" t="s">
        <v>168</v>
      </c>
      <c r="H1301" s="129" t="s">
        <v>14447</v>
      </c>
      <c r="I1301" s="129" t="s">
        <v>11828</v>
      </c>
      <c r="J1301" s="129" t="s">
        <v>4873</v>
      </c>
      <c r="K1301" s="129" t="s">
        <v>5220</v>
      </c>
      <c r="L1301" s="131" t="str">
        <f t="shared" si="60"/>
        <v>梅田　秀斗 (2)</v>
      </c>
      <c r="M1301" s="131" t="str">
        <f t="shared" si="61"/>
        <v>02</v>
      </c>
      <c r="N1301" s="131" t="str">
        <f t="shared" si="62"/>
        <v>Shuto UMEDA (02)</v>
      </c>
      <c r="O1301" s="217" t="s">
        <v>8153</v>
      </c>
      <c r="Y1301" s="130"/>
      <c r="Z1301" s="130"/>
      <c r="AA1301" s="130"/>
      <c r="AB1301" s="130"/>
      <c r="AC1301" s="142"/>
      <c r="AD1301" s="130"/>
      <c r="AE1301" s="130"/>
      <c r="AF1301" s="130"/>
      <c r="AG1301" s="130"/>
      <c r="AH1301" s="130"/>
      <c r="AI1301" s="130"/>
      <c r="AJ1301" s="130"/>
      <c r="AK1301" s="130"/>
      <c r="AL1301" s="130"/>
      <c r="AM1301" s="130"/>
      <c r="AN1301" s="130"/>
      <c r="AO1301" s="130"/>
      <c r="AP1301" s="130"/>
      <c r="AQ1301" s="130"/>
      <c r="AR1301" s="130"/>
      <c r="AS1301" s="130"/>
      <c r="AT1301" s="130"/>
      <c r="AU1301" s="130"/>
      <c r="AV1301" s="130"/>
      <c r="AW1301" s="130"/>
      <c r="AX1301" s="130"/>
      <c r="AY1301" s="130"/>
    </row>
    <row r="1302" spans="1:51" x14ac:dyDescent="0.15">
      <c r="A1302" s="131">
        <v>1341</v>
      </c>
      <c r="B1302" s="129" t="s">
        <v>14493</v>
      </c>
      <c r="C1302" s="129" t="s">
        <v>1061</v>
      </c>
      <c r="D1302" s="129" t="s">
        <v>4590</v>
      </c>
      <c r="E1302" s="129" t="s">
        <v>4591</v>
      </c>
      <c r="F1302" s="129" t="s">
        <v>2768</v>
      </c>
      <c r="G1302" s="131" t="s">
        <v>168</v>
      </c>
      <c r="H1302" s="129" t="s">
        <v>14447</v>
      </c>
      <c r="I1302" s="129" t="s">
        <v>5108</v>
      </c>
      <c r="J1302" s="129" t="s">
        <v>5007</v>
      </c>
      <c r="K1302" s="129" t="s">
        <v>5220</v>
      </c>
      <c r="L1302" s="131" t="str">
        <f t="shared" si="60"/>
        <v>薬師寺　拓巳 (2)</v>
      </c>
      <c r="M1302" s="131" t="str">
        <f t="shared" si="61"/>
        <v>01</v>
      </c>
      <c r="N1302" s="131" t="str">
        <f t="shared" si="62"/>
        <v>Takumi YAKUSHIJI (01)</v>
      </c>
      <c r="O1302" s="217" t="s">
        <v>8154</v>
      </c>
      <c r="Y1302" s="130"/>
      <c r="Z1302" s="130"/>
      <c r="AA1302" s="130"/>
      <c r="AB1302" s="130"/>
      <c r="AC1302" s="142"/>
      <c r="AD1302" s="130"/>
      <c r="AE1302" s="130"/>
      <c r="AF1302" s="130"/>
      <c r="AG1302" s="130"/>
      <c r="AH1302" s="130"/>
      <c r="AI1302" s="130"/>
      <c r="AJ1302" s="130"/>
      <c r="AK1302" s="130"/>
      <c r="AL1302" s="130"/>
      <c r="AM1302" s="130"/>
      <c r="AN1302" s="130"/>
      <c r="AO1302" s="130"/>
      <c r="AP1302" s="130"/>
      <c r="AQ1302" s="130"/>
      <c r="AR1302" s="130"/>
      <c r="AS1302" s="130"/>
      <c r="AT1302" s="130"/>
      <c r="AU1302" s="130"/>
      <c r="AV1302" s="130"/>
      <c r="AW1302" s="130"/>
      <c r="AX1302" s="130"/>
      <c r="AY1302" s="130"/>
    </row>
    <row r="1303" spans="1:51" x14ac:dyDescent="0.15">
      <c r="A1303" s="131">
        <v>1342</v>
      </c>
      <c r="B1303" s="129" t="s">
        <v>14493</v>
      </c>
      <c r="C1303" s="129" t="s">
        <v>1061</v>
      </c>
      <c r="D1303" s="129" t="s">
        <v>9812</v>
      </c>
      <c r="E1303" s="129" t="s">
        <v>10491</v>
      </c>
      <c r="F1303" s="129" t="s">
        <v>11066</v>
      </c>
      <c r="G1303" s="131" t="s">
        <v>173</v>
      </c>
      <c r="H1303" s="129" t="s">
        <v>14447</v>
      </c>
      <c r="I1303" s="129" t="s">
        <v>11829</v>
      </c>
      <c r="J1303" s="129" t="s">
        <v>4904</v>
      </c>
      <c r="K1303" s="129" t="s">
        <v>5220</v>
      </c>
      <c r="L1303" s="131" t="str">
        <f t="shared" si="60"/>
        <v>下里　淳司 (1)</v>
      </c>
      <c r="M1303" s="131" t="str">
        <f t="shared" si="61"/>
        <v>02</v>
      </c>
      <c r="N1303" s="131" t="str">
        <f t="shared" si="62"/>
        <v>Junji SHIMOZATO (02)</v>
      </c>
      <c r="O1303" s="217" t="s">
        <v>8155</v>
      </c>
      <c r="Y1303" s="130"/>
      <c r="Z1303" s="130"/>
      <c r="AA1303" s="130"/>
      <c r="AB1303" s="130"/>
      <c r="AC1303" s="142"/>
      <c r="AD1303" s="130"/>
      <c r="AE1303" s="130"/>
      <c r="AF1303" s="130"/>
      <c r="AG1303" s="130"/>
      <c r="AH1303" s="130"/>
      <c r="AI1303" s="130"/>
      <c r="AJ1303" s="130"/>
      <c r="AK1303" s="130"/>
      <c r="AL1303" s="130"/>
      <c r="AM1303" s="130"/>
      <c r="AN1303" s="130"/>
      <c r="AO1303" s="130"/>
      <c r="AP1303" s="130"/>
      <c r="AQ1303" s="130"/>
      <c r="AR1303" s="130"/>
      <c r="AS1303" s="130"/>
      <c r="AT1303" s="130"/>
      <c r="AU1303" s="130"/>
      <c r="AV1303" s="130"/>
      <c r="AW1303" s="130"/>
      <c r="AX1303" s="130"/>
      <c r="AY1303" s="130"/>
    </row>
    <row r="1304" spans="1:51" x14ac:dyDescent="0.15">
      <c r="A1304" s="131">
        <v>1343</v>
      </c>
      <c r="B1304" s="129" t="s">
        <v>14493</v>
      </c>
      <c r="C1304" s="129" t="s">
        <v>1061</v>
      </c>
      <c r="D1304" s="129" t="s">
        <v>9813</v>
      </c>
      <c r="E1304" s="129" t="s">
        <v>10492</v>
      </c>
      <c r="F1304" s="129" t="s">
        <v>11090</v>
      </c>
      <c r="G1304" s="131" t="s">
        <v>173</v>
      </c>
      <c r="H1304" s="129" t="s">
        <v>14447</v>
      </c>
      <c r="I1304" s="129" t="s">
        <v>5186</v>
      </c>
      <c r="J1304" s="129" t="s">
        <v>12456</v>
      </c>
      <c r="K1304" s="129" t="s">
        <v>5220</v>
      </c>
      <c r="L1304" s="131" t="str">
        <f t="shared" si="60"/>
        <v>川本　源一郎 (1)</v>
      </c>
      <c r="M1304" s="131" t="str">
        <f t="shared" si="61"/>
        <v>02</v>
      </c>
      <c r="N1304" s="131" t="str">
        <f t="shared" si="62"/>
        <v>Genichiro KAWAMOTO (02)</v>
      </c>
      <c r="O1304" s="217" t="s">
        <v>8156</v>
      </c>
      <c r="Y1304" s="130"/>
      <c r="Z1304" s="130"/>
      <c r="AA1304" s="130"/>
      <c r="AB1304" s="130"/>
      <c r="AC1304" s="142"/>
      <c r="AD1304" s="130"/>
      <c r="AE1304" s="130"/>
      <c r="AF1304" s="130"/>
      <c r="AG1304" s="130"/>
      <c r="AH1304" s="130"/>
      <c r="AI1304" s="130"/>
      <c r="AJ1304" s="130"/>
      <c r="AK1304" s="130"/>
      <c r="AL1304" s="130"/>
      <c r="AM1304" s="130"/>
      <c r="AN1304" s="130"/>
      <c r="AO1304" s="130"/>
      <c r="AP1304" s="130"/>
      <c r="AQ1304" s="130"/>
      <c r="AR1304" s="130"/>
      <c r="AS1304" s="130"/>
      <c r="AT1304" s="130"/>
      <c r="AU1304" s="130"/>
      <c r="AV1304" s="130"/>
      <c r="AW1304" s="130"/>
      <c r="AX1304" s="130"/>
      <c r="AY1304" s="130"/>
    </row>
    <row r="1305" spans="1:51" x14ac:dyDescent="0.15">
      <c r="A1305" s="131">
        <v>1344</v>
      </c>
      <c r="B1305" s="129" t="s">
        <v>14493</v>
      </c>
      <c r="C1305" s="129" t="s">
        <v>1061</v>
      </c>
      <c r="D1305" s="129" t="s">
        <v>9814</v>
      </c>
      <c r="E1305" s="129" t="s">
        <v>10493</v>
      </c>
      <c r="F1305" s="129" t="s">
        <v>11041</v>
      </c>
      <c r="G1305" s="131" t="s">
        <v>173</v>
      </c>
      <c r="H1305" s="129" t="s">
        <v>14447</v>
      </c>
      <c r="I1305" s="129" t="s">
        <v>11471</v>
      </c>
      <c r="J1305" s="129" t="s">
        <v>12497</v>
      </c>
      <c r="K1305" s="129" t="s">
        <v>5220</v>
      </c>
      <c r="L1305" s="131" t="str">
        <f t="shared" si="60"/>
        <v>春田　展幸 (1)</v>
      </c>
      <c r="M1305" s="131" t="str">
        <f t="shared" si="61"/>
        <v>02</v>
      </c>
      <c r="N1305" s="131" t="str">
        <f t="shared" si="62"/>
        <v>Nobuyuki HARUTA (02)</v>
      </c>
      <c r="O1305" s="217" t="s">
        <v>8157</v>
      </c>
      <c r="Y1305" s="130"/>
      <c r="Z1305" s="130"/>
      <c r="AA1305" s="130"/>
      <c r="AB1305" s="130"/>
      <c r="AC1305" s="142"/>
      <c r="AD1305" s="130"/>
      <c r="AE1305" s="130"/>
      <c r="AF1305" s="130"/>
      <c r="AG1305" s="130"/>
      <c r="AH1305" s="130"/>
      <c r="AI1305" s="130"/>
      <c r="AJ1305" s="130"/>
      <c r="AK1305" s="130"/>
      <c r="AL1305" s="130"/>
      <c r="AM1305" s="130"/>
      <c r="AN1305" s="130"/>
      <c r="AO1305" s="130"/>
      <c r="AP1305" s="130"/>
      <c r="AQ1305" s="130"/>
      <c r="AR1305" s="130"/>
      <c r="AS1305" s="130"/>
      <c r="AT1305" s="130"/>
      <c r="AU1305" s="130"/>
      <c r="AV1305" s="130"/>
      <c r="AW1305" s="130"/>
      <c r="AX1305" s="130"/>
      <c r="AY1305" s="130"/>
    </row>
    <row r="1306" spans="1:51" x14ac:dyDescent="0.15">
      <c r="A1306" s="131">
        <v>1345</v>
      </c>
      <c r="B1306" s="129" t="s">
        <v>14493</v>
      </c>
      <c r="C1306" s="129" t="s">
        <v>1061</v>
      </c>
      <c r="D1306" s="129" t="s">
        <v>9815</v>
      </c>
      <c r="E1306" s="129" t="s">
        <v>10494</v>
      </c>
      <c r="F1306" s="129" t="s">
        <v>11056</v>
      </c>
      <c r="G1306" s="131" t="s">
        <v>173</v>
      </c>
      <c r="H1306" s="129" t="s">
        <v>14447</v>
      </c>
      <c r="I1306" s="129" t="s">
        <v>9440</v>
      </c>
      <c r="J1306" s="129" t="s">
        <v>12252</v>
      </c>
      <c r="K1306" s="129" t="s">
        <v>5220</v>
      </c>
      <c r="L1306" s="131" t="str">
        <f t="shared" si="60"/>
        <v>平野　渚生 (1)</v>
      </c>
      <c r="M1306" s="131" t="str">
        <f t="shared" si="61"/>
        <v>02</v>
      </c>
      <c r="N1306" s="131" t="str">
        <f t="shared" si="62"/>
        <v>Sho HIRANO (02)</v>
      </c>
      <c r="O1306" s="217" t="s">
        <v>8158</v>
      </c>
      <c r="Y1306" s="130"/>
      <c r="Z1306" s="130"/>
      <c r="AA1306" s="130"/>
      <c r="AB1306" s="130"/>
      <c r="AC1306" s="142"/>
      <c r="AD1306" s="130"/>
      <c r="AE1306" s="130"/>
      <c r="AF1306" s="130"/>
      <c r="AG1306" s="130"/>
      <c r="AH1306" s="130"/>
      <c r="AI1306" s="130"/>
      <c r="AJ1306" s="130"/>
      <c r="AK1306" s="130"/>
      <c r="AL1306" s="130"/>
      <c r="AM1306" s="130"/>
      <c r="AN1306" s="130"/>
      <c r="AO1306" s="130"/>
      <c r="AP1306" s="130"/>
      <c r="AQ1306" s="130"/>
      <c r="AR1306" s="130"/>
      <c r="AS1306" s="130"/>
      <c r="AT1306" s="130"/>
      <c r="AU1306" s="130"/>
      <c r="AV1306" s="130"/>
      <c r="AW1306" s="130"/>
      <c r="AX1306" s="130"/>
      <c r="AY1306" s="130"/>
    </row>
    <row r="1307" spans="1:51" x14ac:dyDescent="0.15">
      <c r="A1307" s="131">
        <v>1346</v>
      </c>
      <c r="B1307" s="129" t="s">
        <v>14493</v>
      </c>
      <c r="C1307" s="129" t="s">
        <v>1061</v>
      </c>
      <c r="D1307" s="129" t="s">
        <v>9816</v>
      </c>
      <c r="E1307" s="129" t="s">
        <v>10495</v>
      </c>
      <c r="F1307" s="129" t="s">
        <v>4505</v>
      </c>
      <c r="G1307" s="131" t="s">
        <v>168</v>
      </c>
      <c r="H1307" s="129" t="s">
        <v>14447</v>
      </c>
      <c r="I1307" s="129" t="s">
        <v>11700</v>
      </c>
      <c r="J1307" s="129" t="s">
        <v>12291</v>
      </c>
      <c r="K1307" s="129" t="s">
        <v>5220</v>
      </c>
      <c r="L1307" s="131" t="str">
        <f t="shared" si="60"/>
        <v>田原　大暉 (2)</v>
      </c>
      <c r="M1307" s="131" t="str">
        <f t="shared" si="61"/>
        <v>01</v>
      </c>
      <c r="N1307" s="131" t="str">
        <f t="shared" si="62"/>
        <v>Daiki TAHARA (01)</v>
      </c>
      <c r="O1307" s="217" t="s">
        <v>8159</v>
      </c>
      <c r="Y1307" s="130"/>
      <c r="Z1307" s="130"/>
      <c r="AA1307" s="130"/>
      <c r="AB1307" s="130"/>
      <c r="AC1307" s="142"/>
      <c r="AD1307" s="130"/>
      <c r="AE1307" s="130"/>
      <c r="AF1307" s="130"/>
      <c r="AG1307" s="130"/>
      <c r="AH1307" s="130"/>
      <c r="AI1307" s="130"/>
      <c r="AJ1307" s="130"/>
      <c r="AK1307" s="130"/>
      <c r="AL1307" s="130"/>
      <c r="AM1307" s="130"/>
      <c r="AN1307" s="130"/>
      <c r="AO1307" s="130"/>
      <c r="AP1307" s="130"/>
      <c r="AQ1307" s="130"/>
      <c r="AR1307" s="130"/>
      <c r="AS1307" s="130"/>
      <c r="AT1307" s="130"/>
      <c r="AU1307" s="130"/>
      <c r="AV1307" s="130"/>
      <c r="AW1307" s="130"/>
      <c r="AX1307" s="130"/>
      <c r="AY1307" s="130"/>
    </row>
    <row r="1308" spans="1:51" x14ac:dyDescent="0.15">
      <c r="A1308" s="131">
        <v>1347</v>
      </c>
      <c r="B1308" s="129" t="s">
        <v>198</v>
      </c>
      <c r="C1308" s="129" t="s">
        <v>1067</v>
      </c>
      <c r="D1308" s="129" t="s">
        <v>3627</v>
      </c>
      <c r="E1308" s="129" t="s">
        <v>3628</v>
      </c>
      <c r="F1308" s="129" t="s">
        <v>3629</v>
      </c>
      <c r="G1308" s="131" t="s">
        <v>146</v>
      </c>
      <c r="H1308" s="129" t="s">
        <v>14447</v>
      </c>
      <c r="I1308" s="129" t="s">
        <v>11504</v>
      </c>
      <c r="J1308" s="129" t="s">
        <v>12498</v>
      </c>
      <c r="K1308" s="129" t="s">
        <v>5220</v>
      </c>
      <c r="L1308" s="131" t="str">
        <f t="shared" si="60"/>
        <v>髙山　優明 (4)</v>
      </c>
      <c r="M1308" s="131" t="str">
        <f t="shared" si="61"/>
        <v>99</v>
      </c>
      <c r="N1308" s="131" t="str">
        <f t="shared" si="62"/>
        <v>Yuan TAKAYAMA (99)</v>
      </c>
      <c r="O1308" s="217" t="s">
        <v>8160</v>
      </c>
      <c r="Y1308" s="130"/>
      <c r="Z1308" s="130"/>
      <c r="AA1308" s="130"/>
      <c r="AB1308" s="130"/>
      <c r="AC1308" s="142"/>
      <c r="AD1308" s="130"/>
      <c r="AE1308" s="130"/>
      <c r="AF1308" s="130"/>
      <c r="AG1308" s="130"/>
      <c r="AH1308" s="130"/>
      <c r="AI1308" s="130"/>
      <c r="AJ1308" s="130"/>
      <c r="AK1308" s="130"/>
      <c r="AL1308" s="130"/>
      <c r="AM1308" s="130"/>
      <c r="AN1308" s="130"/>
      <c r="AO1308" s="130"/>
      <c r="AP1308" s="130"/>
      <c r="AQ1308" s="130"/>
      <c r="AR1308" s="130"/>
      <c r="AS1308" s="130"/>
      <c r="AT1308" s="130"/>
      <c r="AU1308" s="130"/>
      <c r="AV1308" s="130"/>
      <c r="AW1308" s="130"/>
      <c r="AX1308" s="130"/>
      <c r="AY1308" s="130"/>
    </row>
    <row r="1309" spans="1:51" x14ac:dyDescent="0.15">
      <c r="A1309" s="131">
        <v>1348</v>
      </c>
      <c r="B1309" s="129" t="s">
        <v>12673</v>
      </c>
      <c r="C1309" s="129" t="s">
        <v>1066</v>
      </c>
      <c r="D1309" s="129" t="s">
        <v>4257</v>
      </c>
      <c r="E1309" s="129" t="s">
        <v>4258</v>
      </c>
      <c r="F1309" s="129" t="s">
        <v>1449</v>
      </c>
      <c r="G1309" s="131" t="s">
        <v>168</v>
      </c>
      <c r="H1309" s="129" t="s">
        <v>14475</v>
      </c>
      <c r="I1309" s="129" t="s">
        <v>11830</v>
      </c>
      <c r="J1309" s="129" t="s">
        <v>4914</v>
      </c>
      <c r="K1309" s="129" t="s">
        <v>5220</v>
      </c>
      <c r="L1309" s="131" t="str">
        <f t="shared" si="60"/>
        <v>東濱　龍之介 (2)</v>
      </c>
      <c r="M1309" s="131" t="str">
        <f t="shared" si="61"/>
        <v>01</v>
      </c>
      <c r="N1309" s="131" t="str">
        <f t="shared" si="62"/>
        <v>Ryunosuke HIGASHIHAMA (01)</v>
      </c>
      <c r="O1309" s="217" t="s">
        <v>8161</v>
      </c>
      <c r="Y1309" s="130"/>
      <c r="Z1309" s="130"/>
      <c r="AA1309" s="130"/>
      <c r="AB1309" s="130"/>
      <c r="AC1309" s="142"/>
      <c r="AD1309" s="130"/>
      <c r="AE1309" s="130"/>
      <c r="AF1309" s="130"/>
      <c r="AG1309" s="130"/>
      <c r="AH1309" s="130"/>
      <c r="AI1309" s="130"/>
      <c r="AJ1309" s="130"/>
      <c r="AK1309" s="130"/>
      <c r="AL1309" s="130"/>
      <c r="AM1309" s="130"/>
      <c r="AN1309" s="130"/>
      <c r="AO1309" s="130"/>
      <c r="AP1309" s="130"/>
      <c r="AQ1309" s="130"/>
      <c r="AR1309" s="130"/>
      <c r="AS1309" s="130"/>
      <c r="AT1309" s="130"/>
      <c r="AU1309" s="130"/>
      <c r="AV1309" s="130"/>
      <c r="AW1309" s="130"/>
      <c r="AX1309" s="130"/>
      <c r="AY1309" s="130"/>
    </row>
    <row r="1310" spans="1:51" x14ac:dyDescent="0.15">
      <c r="A1310" s="131">
        <v>1349</v>
      </c>
      <c r="B1310" s="129" t="s">
        <v>12673</v>
      </c>
      <c r="C1310" s="129" t="s">
        <v>1066</v>
      </c>
      <c r="D1310" s="129" t="s">
        <v>3621</v>
      </c>
      <c r="E1310" s="129" t="s">
        <v>3622</v>
      </c>
      <c r="F1310" s="129" t="s">
        <v>2624</v>
      </c>
      <c r="G1310" s="131" t="s">
        <v>168</v>
      </c>
      <c r="H1310" s="129" t="s">
        <v>14447</v>
      </c>
      <c r="I1310" s="129" t="s">
        <v>11831</v>
      </c>
      <c r="J1310" s="129" t="s">
        <v>12499</v>
      </c>
      <c r="K1310" s="129" t="s">
        <v>5220</v>
      </c>
      <c r="L1310" s="131" t="str">
        <f t="shared" si="60"/>
        <v>森川　隼成 (2)</v>
      </c>
      <c r="M1310" s="131" t="str">
        <f t="shared" si="61"/>
        <v>01</v>
      </c>
      <c r="N1310" s="131" t="str">
        <f t="shared" si="62"/>
        <v>Toshinari MORIKAWA (01)</v>
      </c>
      <c r="O1310" s="217" t="s">
        <v>8162</v>
      </c>
      <c r="Y1310" s="130"/>
      <c r="Z1310" s="130"/>
      <c r="AA1310" s="130"/>
      <c r="AB1310" s="130"/>
      <c r="AC1310" s="142"/>
      <c r="AD1310" s="130"/>
      <c r="AE1310" s="130"/>
      <c r="AF1310" s="130"/>
      <c r="AG1310" s="130"/>
      <c r="AH1310" s="130"/>
      <c r="AI1310" s="130"/>
      <c r="AJ1310" s="130"/>
      <c r="AK1310" s="130"/>
      <c r="AL1310" s="130"/>
      <c r="AM1310" s="130"/>
      <c r="AN1310" s="130"/>
      <c r="AO1310" s="130"/>
      <c r="AP1310" s="130"/>
      <c r="AQ1310" s="130"/>
      <c r="AR1310" s="130"/>
      <c r="AS1310" s="130"/>
      <c r="AT1310" s="130"/>
      <c r="AU1310" s="130"/>
      <c r="AV1310" s="130"/>
      <c r="AW1310" s="130"/>
      <c r="AX1310" s="130"/>
      <c r="AY1310" s="130"/>
    </row>
    <row r="1311" spans="1:51" x14ac:dyDescent="0.15">
      <c r="A1311" s="131">
        <v>1350</v>
      </c>
      <c r="B1311" s="129" t="s">
        <v>12673</v>
      </c>
      <c r="C1311" s="129" t="s">
        <v>1066</v>
      </c>
      <c r="D1311" s="129" t="s">
        <v>3615</v>
      </c>
      <c r="E1311" s="129" t="s">
        <v>3616</v>
      </c>
      <c r="F1311" s="129" t="s">
        <v>3617</v>
      </c>
      <c r="G1311" s="131" t="s">
        <v>168</v>
      </c>
      <c r="H1311" s="129" t="s">
        <v>14447</v>
      </c>
      <c r="I1311" s="129" t="s">
        <v>5094</v>
      </c>
      <c r="J1311" s="129" t="s">
        <v>12382</v>
      </c>
      <c r="K1311" s="129" t="s">
        <v>5220</v>
      </c>
      <c r="L1311" s="131" t="str">
        <f t="shared" si="60"/>
        <v>中川　隼一 (2)</v>
      </c>
      <c r="M1311" s="131" t="str">
        <f t="shared" si="61"/>
        <v>01</v>
      </c>
      <c r="N1311" s="131" t="str">
        <f t="shared" si="62"/>
        <v>Shunichi NAKAGAWA (01)</v>
      </c>
      <c r="O1311" s="217" t="s">
        <v>8163</v>
      </c>
      <c r="Y1311" s="130"/>
      <c r="Z1311" s="130"/>
      <c r="AA1311" s="130"/>
      <c r="AB1311" s="130"/>
      <c r="AC1311" s="142"/>
      <c r="AD1311" s="130"/>
      <c r="AE1311" s="130"/>
      <c r="AF1311" s="130"/>
      <c r="AG1311" s="130"/>
      <c r="AH1311" s="130"/>
      <c r="AI1311" s="130"/>
      <c r="AJ1311" s="130"/>
      <c r="AK1311" s="130"/>
      <c r="AL1311" s="130"/>
      <c r="AM1311" s="130"/>
      <c r="AN1311" s="130"/>
      <c r="AO1311" s="130"/>
      <c r="AP1311" s="130"/>
      <c r="AQ1311" s="130"/>
      <c r="AR1311" s="130"/>
      <c r="AS1311" s="130"/>
      <c r="AT1311" s="130"/>
      <c r="AU1311" s="130"/>
      <c r="AV1311" s="130"/>
      <c r="AW1311" s="130"/>
      <c r="AX1311" s="130"/>
      <c r="AY1311" s="130"/>
    </row>
    <row r="1312" spans="1:51" x14ac:dyDescent="0.15">
      <c r="A1312" s="131">
        <v>1351</v>
      </c>
      <c r="B1312" s="129" t="s">
        <v>12673</v>
      </c>
      <c r="C1312" s="129" t="s">
        <v>1066</v>
      </c>
      <c r="D1312" s="129" t="s">
        <v>3618</v>
      </c>
      <c r="E1312" s="129" t="s">
        <v>3619</v>
      </c>
      <c r="F1312" s="129" t="s">
        <v>3620</v>
      </c>
      <c r="G1312" s="131" t="s">
        <v>168</v>
      </c>
      <c r="H1312" s="129" t="s">
        <v>14447</v>
      </c>
      <c r="I1312" s="129" t="s">
        <v>5110</v>
      </c>
      <c r="J1312" s="129" t="s">
        <v>4812</v>
      </c>
      <c r="K1312" s="129" t="s">
        <v>5220</v>
      </c>
      <c r="L1312" s="131" t="str">
        <f t="shared" si="60"/>
        <v>森　玲 (2)</v>
      </c>
      <c r="M1312" s="131" t="str">
        <f t="shared" si="61"/>
        <v>01</v>
      </c>
      <c r="N1312" s="131" t="str">
        <f t="shared" si="62"/>
        <v>Ryo MORI (01)</v>
      </c>
      <c r="O1312" s="217" t="s">
        <v>8164</v>
      </c>
      <c r="Y1312" s="130"/>
      <c r="Z1312" s="130"/>
      <c r="AA1312" s="130"/>
      <c r="AB1312" s="130"/>
      <c r="AC1312" s="142"/>
      <c r="AD1312" s="130"/>
      <c r="AE1312" s="130"/>
      <c r="AF1312" s="130"/>
      <c r="AG1312" s="130"/>
      <c r="AH1312" s="130"/>
      <c r="AI1312" s="130"/>
      <c r="AJ1312" s="130"/>
      <c r="AK1312" s="130"/>
      <c r="AL1312" s="130"/>
      <c r="AM1312" s="130"/>
      <c r="AN1312" s="130"/>
      <c r="AO1312" s="130"/>
      <c r="AP1312" s="130"/>
      <c r="AQ1312" s="130"/>
      <c r="AR1312" s="130"/>
      <c r="AS1312" s="130"/>
      <c r="AT1312" s="130"/>
      <c r="AU1312" s="130"/>
      <c r="AV1312" s="130"/>
      <c r="AW1312" s="130"/>
      <c r="AX1312" s="130"/>
      <c r="AY1312" s="130"/>
    </row>
    <row r="1313" spans="1:51" x14ac:dyDescent="0.15">
      <c r="A1313" s="131">
        <v>1352</v>
      </c>
      <c r="B1313" s="129" t="s">
        <v>12673</v>
      </c>
      <c r="C1313" s="129" t="s">
        <v>1066</v>
      </c>
      <c r="D1313" s="129" t="s">
        <v>3613</v>
      </c>
      <c r="E1313" s="129" t="s">
        <v>3614</v>
      </c>
      <c r="F1313" s="129" t="s">
        <v>2602</v>
      </c>
      <c r="G1313" s="131" t="s">
        <v>168</v>
      </c>
      <c r="H1313" s="129" t="s">
        <v>14447</v>
      </c>
      <c r="I1313" s="129" t="s">
        <v>11832</v>
      </c>
      <c r="J1313" s="129" t="s">
        <v>4906</v>
      </c>
      <c r="K1313" s="129" t="s">
        <v>5220</v>
      </c>
      <c r="L1313" s="131" t="str">
        <f t="shared" si="60"/>
        <v>有田　優也 (2)</v>
      </c>
      <c r="M1313" s="131" t="str">
        <f t="shared" si="61"/>
        <v>01</v>
      </c>
      <c r="N1313" s="131" t="str">
        <f t="shared" si="62"/>
        <v>Yuya ARITA (01)</v>
      </c>
      <c r="O1313" s="217" t="s">
        <v>8165</v>
      </c>
      <c r="Y1313" s="130"/>
      <c r="Z1313" s="130"/>
      <c r="AA1313" s="130"/>
      <c r="AB1313" s="130"/>
      <c r="AC1313" s="142"/>
      <c r="AD1313" s="130"/>
      <c r="AE1313" s="130"/>
      <c r="AF1313" s="130"/>
      <c r="AG1313" s="130"/>
      <c r="AH1313" s="130"/>
      <c r="AI1313" s="130"/>
      <c r="AJ1313" s="130"/>
      <c r="AK1313" s="130"/>
      <c r="AL1313" s="130"/>
      <c r="AM1313" s="130"/>
      <c r="AN1313" s="130"/>
      <c r="AO1313" s="130"/>
      <c r="AP1313" s="130"/>
      <c r="AQ1313" s="130"/>
      <c r="AR1313" s="130"/>
      <c r="AS1313" s="130"/>
      <c r="AT1313" s="130"/>
      <c r="AU1313" s="130"/>
      <c r="AV1313" s="130"/>
      <c r="AW1313" s="130"/>
      <c r="AX1313" s="130"/>
      <c r="AY1313" s="130"/>
    </row>
    <row r="1314" spans="1:51" x14ac:dyDescent="0.15">
      <c r="A1314" s="131">
        <v>1353</v>
      </c>
      <c r="B1314" s="129" t="s">
        <v>12673</v>
      </c>
      <c r="C1314" s="129" t="s">
        <v>1066</v>
      </c>
      <c r="D1314" s="129" t="s">
        <v>9817</v>
      </c>
      <c r="E1314" s="129" t="s">
        <v>10496</v>
      </c>
      <c r="F1314" s="129" t="s">
        <v>11107</v>
      </c>
      <c r="G1314" s="131" t="s">
        <v>173</v>
      </c>
      <c r="H1314" s="129" t="s">
        <v>14454</v>
      </c>
      <c r="I1314" s="129" t="s">
        <v>6707</v>
      </c>
      <c r="J1314" s="129" t="s">
        <v>12500</v>
      </c>
      <c r="K1314" s="129" t="s">
        <v>5220</v>
      </c>
      <c r="L1314" s="131" t="str">
        <f t="shared" si="60"/>
        <v>山下　遼也 (1)</v>
      </c>
      <c r="M1314" s="131" t="str">
        <f t="shared" si="61"/>
        <v>02</v>
      </c>
      <c r="N1314" s="131" t="str">
        <f t="shared" si="62"/>
        <v>Ryoya YAMASHITA (02)</v>
      </c>
      <c r="O1314" s="217" t="s">
        <v>8166</v>
      </c>
      <c r="Y1314" s="130"/>
      <c r="Z1314" s="130"/>
      <c r="AA1314" s="130"/>
      <c r="AB1314" s="130"/>
      <c r="AC1314" s="142"/>
      <c r="AD1314" s="130"/>
      <c r="AE1314" s="130"/>
      <c r="AF1314" s="130"/>
      <c r="AG1314" s="130"/>
      <c r="AH1314" s="130"/>
      <c r="AI1314" s="130"/>
      <c r="AJ1314" s="130"/>
      <c r="AK1314" s="130"/>
      <c r="AL1314" s="130"/>
      <c r="AM1314" s="130"/>
      <c r="AN1314" s="130"/>
      <c r="AO1314" s="130"/>
      <c r="AP1314" s="130"/>
      <c r="AQ1314" s="130"/>
      <c r="AR1314" s="130"/>
      <c r="AS1314" s="130"/>
      <c r="AT1314" s="130"/>
      <c r="AU1314" s="130"/>
      <c r="AV1314" s="130"/>
      <c r="AW1314" s="130"/>
      <c r="AX1314" s="130"/>
      <c r="AY1314" s="130"/>
    </row>
    <row r="1315" spans="1:51" x14ac:dyDescent="0.15">
      <c r="A1315" s="131">
        <v>1354</v>
      </c>
      <c r="B1315" s="129" t="s">
        <v>12673</v>
      </c>
      <c r="C1315" s="129" t="s">
        <v>1066</v>
      </c>
      <c r="D1315" s="129" t="s">
        <v>9818</v>
      </c>
      <c r="E1315" s="129" t="s">
        <v>10497</v>
      </c>
      <c r="F1315" s="129" t="s">
        <v>11108</v>
      </c>
      <c r="G1315" s="131" t="s">
        <v>173</v>
      </c>
      <c r="H1315" s="129" t="s">
        <v>14447</v>
      </c>
      <c r="I1315" s="129" t="s">
        <v>4984</v>
      </c>
      <c r="J1315" s="129" t="s">
        <v>12501</v>
      </c>
      <c r="K1315" s="129" t="s">
        <v>5220</v>
      </c>
      <c r="L1315" s="131" t="str">
        <f t="shared" si="60"/>
        <v>前川　誠之介 (1)</v>
      </c>
      <c r="M1315" s="131" t="str">
        <f t="shared" si="61"/>
        <v>02</v>
      </c>
      <c r="N1315" s="131" t="str">
        <f t="shared" si="62"/>
        <v>Seinosuke MAEKAWA (02)</v>
      </c>
      <c r="O1315" s="217" t="s">
        <v>8167</v>
      </c>
      <c r="Y1315" s="130"/>
      <c r="Z1315" s="130"/>
      <c r="AA1315" s="130"/>
      <c r="AB1315" s="130"/>
      <c r="AC1315" s="142"/>
      <c r="AD1315" s="130"/>
      <c r="AE1315" s="130"/>
      <c r="AF1315" s="130"/>
      <c r="AG1315" s="130"/>
      <c r="AH1315" s="130"/>
      <c r="AI1315" s="130"/>
      <c r="AJ1315" s="130"/>
      <c r="AK1315" s="130"/>
      <c r="AL1315" s="130"/>
      <c r="AM1315" s="130"/>
      <c r="AN1315" s="130"/>
      <c r="AO1315" s="130"/>
      <c r="AP1315" s="130"/>
      <c r="AQ1315" s="130"/>
      <c r="AR1315" s="130"/>
      <c r="AS1315" s="130"/>
      <c r="AT1315" s="130"/>
      <c r="AU1315" s="130"/>
      <c r="AV1315" s="130"/>
      <c r="AW1315" s="130"/>
      <c r="AX1315" s="130"/>
      <c r="AY1315" s="130"/>
    </row>
    <row r="1316" spans="1:51" x14ac:dyDescent="0.15">
      <c r="A1316" s="131">
        <v>1355</v>
      </c>
      <c r="B1316" s="129" t="s">
        <v>12673</v>
      </c>
      <c r="C1316" s="129" t="s">
        <v>1066</v>
      </c>
      <c r="D1316" s="129" t="s">
        <v>9819</v>
      </c>
      <c r="E1316" s="129" t="s">
        <v>10498</v>
      </c>
      <c r="F1316" s="129" t="s">
        <v>11109</v>
      </c>
      <c r="G1316" s="131" t="s">
        <v>173</v>
      </c>
      <c r="H1316" s="129" t="s">
        <v>14447</v>
      </c>
      <c r="I1316" s="129" t="s">
        <v>11833</v>
      </c>
      <c r="J1316" s="129" t="s">
        <v>4810</v>
      </c>
      <c r="K1316" s="129" t="s">
        <v>5220</v>
      </c>
      <c r="L1316" s="131" t="str">
        <f t="shared" si="60"/>
        <v>昆陽　海士 (1)</v>
      </c>
      <c r="M1316" s="131" t="str">
        <f t="shared" si="61"/>
        <v>02</v>
      </c>
      <c r="N1316" s="131" t="str">
        <f t="shared" si="62"/>
        <v>Kaito KONYO (02)</v>
      </c>
      <c r="O1316" s="217" t="s">
        <v>8168</v>
      </c>
      <c r="Y1316" s="130"/>
      <c r="Z1316" s="130"/>
      <c r="AA1316" s="130"/>
      <c r="AB1316" s="130"/>
      <c r="AC1316" s="142"/>
      <c r="AD1316" s="130"/>
      <c r="AE1316" s="130"/>
      <c r="AF1316" s="130"/>
      <c r="AG1316" s="130"/>
      <c r="AH1316" s="130"/>
      <c r="AI1316" s="130"/>
      <c r="AJ1316" s="130"/>
      <c r="AK1316" s="130"/>
      <c r="AL1316" s="130"/>
      <c r="AM1316" s="130"/>
      <c r="AN1316" s="130"/>
      <c r="AO1316" s="130"/>
      <c r="AP1316" s="130"/>
      <c r="AQ1316" s="130"/>
      <c r="AR1316" s="130"/>
      <c r="AS1316" s="130"/>
      <c r="AT1316" s="130"/>
      <c r="AU1316" s="130"/>
      <c r="AV1316" s="130"/>
      <c r="AW1316" s="130"/>
      <c r="AX1316" s="130"/>
      <c r="AY1316" s="130"/>
    </row>
    <row r="1317" spans="1:51" x14ac:dyDescent="0.15">
      <c r="A1317" s="131">
        <v>1356</v>
      </c>
      <c r="B1317" s="129" t="s">
        <v>12673</v>
      </c>
      <c r="C1317" s="129" t="s">
        <v>1066</v>
      </c>
      <c r="D1317" s="129" t="s">
        <v>9820</v>
      </c>
      <c r="E1317" s="129" t="s">
        <v>10499</v>
      </c>
      <c r="F1317" s="129" t="s">
        <v>11110</v>
      </c>
      <c r="G1317" s="131" t="s">
        <v>173</v>
      </c>
      <c r="H1317" s="129" t="s">
        <v>14447</v>
      </c>
      <c r="I1317" s="129" t="s">
        <v>11834</v>
      </c>
      <c r="J1317" s="129" t="s">
        <v>12475</v>
      </c>
      <c r="K1317" s="129" t="s">
        <v>5220</v>
      </c>
      <c r="L1317" s="131" t="str">
        <f t="shared" si="60"/>
        <v>桐月　健斗 (1)</v>
      </c>
      <c r="M1317" s="131" t="str">
        <f t="shared" si="61"/>
        <v>02</v>
      </c>
      <c r="N1317" s="131" t="str">
        <f t="shared" si="62"/>
        <v>Taketo KIRIZUKI (02)</v>
      </c>
      <c r="O1317" s="217" t="s">
        <v>8169</v>
      </c>
      <c r="Y1317" s="130"/>
      <c r="Z1317" s="130"/>
      <c r="AA1317" s="130"/>
      <c r="AB1317" s="130"/>
      <c r="AC1317" s="142"/>
      <c r="AD1317" s="130"/>
      <c r="AE1317" s="130"/>
      <c r="AF1317" s="130"/>
      <c r="AG1317" s="130"/>
      <c r="AH1317" s="130"/>
      <c r="AI1317" s="130"/>
      <c r="AJ1317" s="130"/>
      <c r="AK1317" s="130"/>
      <c r="AL1317" s="130"/>
      <c r="AM1317" s="130"/>
      <c r="AN1317" s="130"/>
      <c r="AO1317" s="130"/>
      <c r="AP1317" s="130"/>
      <c r="AQ1317" s="130"/>
      <c r="AR1317" s="130"/>
      <c r="AS1317" s="130"/>
      <c r="AT1317" s="130"/>
      <c r="AU1317" s="130"/>
      <c r="AV1317" s="130"/>
      <c r="AW1317" s="130"/>
      <c r="AX1317" s="130"/>
      <c r="AY1317" s="130"/>
    </row>
    <row r="1318" spans="1:51" x14ac:dyDescent="0.15">
      <c r="A1318" s="131">
        <v>1357</v>
      </c>
      <c r="B1318" s="129" t="s">
        <v>12673</v>
      </c>
      <c r="C1318" s="129" t="s">
        <v>1066</v>
      </c>
      <c r="D1318" s="129" t="s">
        <v>9821</v>
      </c>
      <c r="E1318" s="129" t="s">
        <v>10500</v>
      </c>
      <c r="F1318" s="129" t="s">
        <v>11017</v>
      </c>
      <c r="G1318" s="131" t="s">
        <v>173</v>
      </c>
      <c r="H1318" s="129" t="s">
        <v>14447</v>
      </c>
      <c r="I1318" s="129" t="s">
        <v>5023</v>
      </c>
      <c r="J1318" s="129" t="s">
        <v>4965</v>
      </c>
      <c r="K1318" s="129" t="s">
        <v>5220</v>
      </c>
      <c r="L1318" s="131" t="str">
        <f t="shared" si="60"/>
        <v>大西　遼太郎 (1)</v>
      </c>
      <c r="M1318" s="131" t="str">
        <f t="shared" si="61"/>
        <v>03</v>
      </c>
      <c r="N1318" s="131" t="str">
        <f t="shared" si="62"/>
        <v>Ryotaro ONISHI (03)</v>
      </c>
      <c r="O1318" s="217" t="s">
        <v>8170</v>
      </c>
      <c r="Y1318" s="130"/>
      <c r="Z1318" s="130"/>
      <c r="AA1318" s="130"/>
      <c r="AB1318" s="130"/>
      <c r="AC1318" s="142"/>
      <c r="AD1318" s="130"/>
      <c r="AE1318" s="130"/>
      <c r="AF1318" s="130"/>
      <c r="AG1318" s="130"/>
      <c r="AH1318" s="130"/>
      <c r="AI1318" s="130"/>
      <c r="AJ1318" s="130"/>
      <c r="AK1318" s="130"/>
      <c r="AL1318" s="130"/>
      <c r="AM1318" s="130"/>
      <c r="AN1318" s="130"/>
      <c r="AO1318" s="130"/>
      <c r="AP1318" s="130"/>
      <c r="AQ1318" s="130"/>
      <c r="AR1318" s="130"/>
      <c r="AS1318" s="130"/>
      <c r="AT1318" s="130"/>
      <c r="AU1318" s="130"/>
      <c r="AV1318" s="130"/>
      <c r="AW1318" s="130"/>
      <c r="AX1318" s="130"/>
      <c r="AY1318" s="130"/>
    </row>
    <row r="1319" spans="1:51" x14ac:dyDescent="0.15">
      <c r="A1319" s="131">
        <v>1358</v>
      </c>
      <c r="B1319" s="129" t="s">
        <v>12673</v>
      </c>
      <c r="C1319" s="129" t="s">
        <v>1066</v>
      </c>
      <c r="D1319" s="129" t="s">
        <v>9822</v>
      </c>
      <c r="E1319" s="129" t="s">
        <v>10501</v>
      </c>
      <c r="F1319" s="129" t="s">
        <v>11111</v>
      </c>
      <c r="G1319" s="131" t="s">
        <v>173</v>
      </c>
      <c r="H1319" s="129" t="s">
        <v>14447</v>
      </c>
      <c r="I1319" s="129" t="s">
        <v>9446</v>
      </c>
      <c r="J1319" s="129" t="s">
        <v>5119</v>
      </c>
      <c r="K1319" s="129" t="s">
        <v>5220</v>
      </c>
      <c r="L1319" s="131" t="str">
        <f t="shared" si="60"/>
        <v>立花　元希 (1)</v>
      </c>
      <c r="M1319" s="131" t="str">
        <f t="shared" si="61"/>
        <v>02</v>
      </c>
      <c r="N1319" s="131" t="str">
        <f t="shared" si="62"/>
        <v>Genki TACHIBANA (02)</v>
      </c>
      <c r="O1319" s="217" t="s">
        <v>8171</v>
      </c>
      <c r="Y1319" s="130"/>
      <c r="Z1319" s="130"/>
      <c r="AA1319" s="130"/>
      <c r="AB1319" s="130"/>
      <c r="AC1319" s="142"/>
      <c r="AD1319" s="130"/>
      <c r="AE1319" s="130"/>
      <c r="AF1319" s="130"/>
      <c r="AG1319" s="130"/>
      <c r="AH1319" s="130"/>
      <c r="AI1319" s="130"/>
      <c r="AJ1319" s="130"/>
      <c r="AK1319" s="130"/>
      <c r="AL1319" s="130"/>
      <c r="AM1319" s="130"/>
      <c r="AN1319" s="130"/>
      <c r="AO1319" s="130"/>
      <c r="AP1319" s="130"/>
      <c r="AQ1319" s="130"/>
      <c r="AR1319" s="130"/>
      <c r="AS1319" s="130"/>
      <c r="AT1319" s="130"/>
      <c r="AU1319" s="130"/>
      <c r="AV1319" s="130"/>
      <c r="AW1319" s="130"/>
      <c r="AX1319" s="130"/>
      <c r="AY1319" s="130"/>
    </row>
    <row r="1320" spans="1:51" x14ac:dyDescent="0.15">
      <c r="A1320" s="131">
        <v>1359</v>
      </c>
      <c r="B1320" s="129" t="s">
        <v>5243</v>
      </c>
      <c r="C1320" s="129" t="s">
        <v>1062</v>
      </c>
      <c r="D1320" s="129" t="s">
        <v>690</v>
      </c>
      <c r="E1320" s="129" t="s">
        <v>691</v>
      </c>
      <c r="F1320" s="129" t="s">
        <v>561</v>
      </c>
      <c r="G1320" s="131" t="s">
        <v>185</v>
      </c>
      <c r="H1320" s="129" t="s">
        <v>14447</v>
      </c>
      <c r="I1320" s="129" t="s">
        <v>4989</v>
      </c>
      <c r="J1320" s="129" t="s">
        <v>12386</v>
      </c>
      <c r="K1320" s="129" t="s">
        <v>5220</v>
      </c>
      <c r="L1320" s="131" t="str">
        <f t="shared" si="60"/>
        <v>坂本　研介 (M2)</v>
      </c>
      <c r="M1320" s="131" t="str">
        <f t="shared" si="61"/>
        <v>98</v>
      </c>
      <c r="N1320" s="131" t="str">
        <f t="shared" si="62"/>
        <v>Kensuke SAKAMOTO (98)</v>
      </c>
      <c r="O1320" s="217" t="s">
        <v>8172</v>
      </c>
      <c r="Y1320" s="130"/>
      <c r="Z1320" s="130"/>
      <c r="AA1320" s="130"/>
      <c r="AB1320" s="130"/>
      <c r="AC1320" s="142"/>
      <c r="AD1320" s="130"/>
      <c r="AE1320" s="130"/>
      <c r="AF1320" s="130"/>
      <c r="AG1320" s="130"/>
      <c r="AH1320" s="130"/>
      <c r="AI1320" s="130"/>
      <c r="AJ1320" s="130"/>
      <c r="AK1320" s="130"/>
      <c r="AL1320" s="130"/>
      <c r="AM1320" s="130"/>
      <c r="AN1320" s="130"/>
      <c r="AO1320" s="130"/>
      <c r="AP1320" s="130"/>
      <c r="AQ1320" s="130"/>
      <c r="AR1320" s="130"/>
      <c r="AS1320" s="130"/>
      <c r="AT1320" s="130"/>
      <c r="AU1320" s="130"/>
      <c r="AV1320" s="130"/>
      <c r="AW1320" s="130"/>
      <c r="AX1320" s="130"/>
      <c r="AY1320" s="130"/>
    </row>
    <row r="1321" spans="1:51" x14ac:dyDescent="0.15">
      <c r="A1321" s="131">
        <v>1360</v>
      </c>
      <c r="B1321" s="129" t="s">
        <v>5243</v>
      </c>
      <c r="C1321" s="129" t="s">
        <v>1062</v>
      </c>
      <c r="D1321" s="129" t="s">
        <v>692</v>
      </c>
      <c r="E1321" s="129" t="s">
        <v>693</v>
      </c>
      <c r="F1321" s="129" t="s">
        <v>511</v>
      </c>
      <c r="G1321" s="131" t="s">
        <v>185</v>
      </c>
      <c r="H1321" s="129" t="s">
        <v>14447</v>
      </c>
      <c r="I1321" s="129" t="s">
        <v>11474</v>
      </c>
      <c r="J1321" s="129" t="s">
        <v>4831</v>
      </c>
      <c r="K1321" s="129" t="s">
        <v>5220</v>
      </c>
      <c r="L1321" s="131" t="str">
        <f t="shared" si="60"/>
        <v>西川　廉 (M2)</v>
      </c>
      <c r="M1321" s="131" t="str">
        <f t="shared" si="61"/>
        <v>97</v>
      </c>
      <c r="N1321" s="131" t="str">
        <f t="shared" si="62"/>
        <v>Ren NISHIKAWA (97)</v>
      </c>
      <c r="O1321" s="217" t="s">
        <v>8173</v>
      </c>
      <c r="Y1321" s="130"/>
      <c r="Z1321" s="130"/>
      <c r="AA1321" s="130"/>
      <c r="AB1321" s="130"/>
      <c r="AC1321" s="142"/>
      <c r="AD1321" s="130"/>
      <c r="AE1321" s="130"/>
      <c r="AF1321" s="130"/>
      <c r="AG1321" s="130"/>
      <c r="AH1321" s="130"/>
      <c r="AI1321" s="130"/>
      <c r="AJ1321" s="130"/>
      <c r="AK1321" s="130"/>
      <c r="AL1321" s="130"/>
      <c r="AM1321" s="130"/>
      <c r="AN1321" s="130"/>
      <c r="AO1321" s="130"/>
      <c r="AP1321" s="130"/>
      <c r="AQ1321" s="130"/>
      <c r="AR1321" s="130"/>
      <c r="AS1321" s="130"/>
      <c r="AT1321" s="130"/>
      <c r="AU1321" s="130"/>
      <c r="AV1321" s="130"/>
      <c r="AW1321" s="130"/>
      <c r="AX1321" s="130"/>
      <c r="AY1321" s="130"/>
    </row>
    <row r="1322" spans="1:51" x14ac:dyDescent="0.15">
      <c r="A1322" s="131">
        <v>1361</v>
      </c>
      <c r="B1322" s="129" t="s">
        <v>5243</v>
      </c>
      <c r="C1322" s="129" t="s">
        <v>1062</v>
      </c>
      <c r="D1322" s="129" t="s">
        <v>694</v>
      </c>
      <c r="E1322" s="129" t="s">
        <v>695</v>
      </c>
      <c r="F1322" s="129" t="s">
        <v>636</v>
      </c>
      <c r="G1322" s="131" t="s">
        <v>185</v>
      </c>
      <c r="H1322" s="129" t="s">
        <v>14447</v>
      </c>
      <c r="I1322" s="129" t="s">
        <v>11835</v>
      </c>
      <c r="J1322" s="129" t="s">
        <v>5034</v>
      </c>
      <c r="K1322" s="129" t="s">
        <v>5220</v>
      </c>
      <c r="L1322" s="131" t="str">
        <f t="shared" si="60"/>
        <v>峯　卓馬 (M2)</v>
      </c>
      <c r="M1322" s="131" t="str">
        <f t="shared" si="61"/>
        <v>96</v>
      </c>
      <c r="N1322" s="131" t="str">
        <f t="shared" si="62"/>
        <v>Takuma MINE (96)</v>
      </c>
      <c r="O1322" s="217" t="s">
        <v>8174</v>
      </c>
      <c r="Y1322" s="130"/>
      <c r="Z1322" s="130"/>
      <c r="AA1322" s="130"/>
      <c r="AB1322" s="130"/>
      <c r="AC1322" s="142"/>
      <c r="AD1322" s="130"/>
      <c r="AE1322" s="130"/>
      <c r="AF1322" s="130"/>
      <c r="AG1322" s="130"/>
      <c r="AH1322" s="130"/>
      <c r="AI1322" s="130"/>
      <c r="AJ1322" s="130"/>
      <c r="AK1322" s="130"/>
      <c r="AL1322" s="130"/>
      <c r="AM1322" s="130"/>
      <c r="AN1322" s="130"/>
      <c r="AO1322" s="130"/>
      <c r="AP1322" s="130"/>
      <c r="AQ1322" s="130"/>
      <c r="AR1322" s="130"/>
      <c r="AS1322" s="130"/>
      <c r="AT1322" s="130"/>
      <c r="AU1322" s="130"/>
      <c r="AV1322" s="130"/>
      <c r="AW1322" s="130"/>
      <c r="AX1322" s="130"/>
      <c r="AY1322" s="130"/>
    </row>
    <row r="1323" spans="1:51" x14ac:dyDescent="0.15">
      <c r="A1323" s="131">
        <v>1362</v>
      </c>
      <c r="B1323" s="129" t="s">
        <v>5243</v>
      </c>
      <c r="C1323" s="129" t="s">
        <v>1062</v>
      </c>
      <c r="D1323" s="129" t="s">
        <v>953</v>
      </c>
      <c r="E1323" s="129" t="s">
        <v>954</v>
      </c>
      <c r="F1323" s="129" t="s">
        <v>905</v>
      </c>
      <c r="G1323" s="131" t="s">
        <v>176</v>
      </c>
      <c r="H1323" s="129" t="s">
        <v>14447</v>
      </c>
      <c r="I1323" s="129" t="s">
        <v>11836</v>
      </c>
      <c r="J1323" s="129" t="s">
        <v>4922</v>
      </c>
      <c r="K1323" s="129" t="s">
        <v>5220</v>
      </c>
      <c r="L1323" s="131" t="str">
        <f t="shared" si="60"/>
        <v>森口　勇輝 (M1)</v>
      </c>
      <c r="M1323" s="131" t="str">
        <f t="shared" si="61"/>
        <v>98</v>
      </c>
      <c r="N1323" s="131" t="str">
        <f t="shared" si="62"/>
        <v>Yuki MORIGUCHI (98)</v>
      </c>
      <c r="O1323" s="217" t="s">
        <v>8175</v>
      </c>
      <c r="Y1323" s="130"/>
      <c r="Z1323" s="130"/>
      <c r="AA1323" s="130"/>
      <c r="AB1323" s="130"/>
      <c r="AC1323" s="142"/>
      <c r="AD1323" s="130"/>
      <c r="AE1323" s="130"/>
      <c r="AF1323" s="130"/>
      <c r="AG1323" s="130"/>
      <c r="AH1323" s="130"/>
      <c r="AI1323" s="130"/>
      <c r="AJ1323" s="130"/>
      <c r="AK1323" s="130"/>
      <c r="AL1323" s="130"/>
      <c r="AM1323" s="130"/>
      <c r="AN1323" s="130"/>
      <c r="AO1323" s="130"/>
      <c r="AP1323" s="130"/>
      <c r="AQ1323" s="130"/>
      <c r="AR1323" s="130"/>
      <c r="AS1323" s="130"/>
      <c r="AT1323" s="130"/>
      <c r="AU1323" s="130"/>
      <c r="AV1323" s="130"/>
      <c r="AW1323" s="130"/>
      <c r="AX1323" s="130"/>
      <c r="AY1323" s="130"/>
    </row>
    <row r="1324" spans="1:51" x14ac:dyDescent="0.15">
      <c r="A1324" s="131">
        <v>1363</v>
      </c>
      <c r="B1324" s="129" t="s">
        <v>5243</v>
      </c>
      <c r="C1324" s="129" t="s">
        <v>1062</v>
      </c>
      <c r="D1324" s="129" t="s">
        <v>3500</v>
      </c>
      <c r="E1324" s="129" t="s">
        <v>3501</v>
      </c>
      <c r="F1324" s="129" t="s">
        <v>3502</v>
      </c>
      <c r="G1324" s="131" t="s">
        <v>146</v>
      </c>
      <c r="H1324" s="129" t="s">
        <v>14447</v>
      </c>
      <c r="I1324" s="129" t="s">
        <v>11837</v>
      </c>
      <c r="J1324" s="129" t="s">
        <v>5137</v>
      </c>
      <c r="K1324" s="129" t="s">
        <v>5220</v>
      </c>
      <c r="L1324" s="131" t="str">
        <f t="shared" si="60"/>
        <v>島中　翼 (4)</v>
      </c>
      <c r="M1324" s="131" t="str">
        <f t="shared" si="61"/>
        <v>98</v>
      </c>
      <c r="N1324" s="131" t="str">
        <f t="shared" si="62"/>
        <v>Tsubasa SHIMANAKA (98)</v>
      </c>
      <c r="O1324" s="217" t="s">
        <v>8176</v>
      </c>
      <c r="Y1324" s="130"/>
      <c r="Z1324" s="130"/>
      <c r="AA1324" s="130"/>
      <c r="AB1324" s="130"/>
      <c r="AC1324" s="142"/>
      <c r="AD1324" s="130"/>
      <c r="AE1324" s="130"/>
      <c r="AF1324" s="130"/>
      <c r="AG1324" s="130"/>
      <c r="AH1324" s="130"/>
      <c r="AI1324" s="130"/>
      <c r="AJ1324" s="130"/>
      <c r="AK1324" s="130"/>
      <c r="AL1324" s="130"/>
      <c r="AM1324" s="130"/>
      <c r="AN1324" s="130"/>
      <c r="AO1324" s="130"/>
      <c r="AP1324" s="130"/>
      <c r="AQ1324" s="130"/>
      <c r="AR1324" s="130"/>
      <c r="AS1324" s="130"/>
      <c r="AT1324" s="130"/>
      <c r="AU1324" s="130"/>
      <c r="AV1324" s="130"/>
      <c r="AW1324" s="130"/>
      <c r="AX1324" s="130"/>
      <c r="AY1324" s="130"/>
    </row>
    <row r="1325" spans="1:51" x14ac:dyDescent="0.15">
      <c r="A1325" s="131">
        <v>1364</v>
      </c>
      <c r="B1325" s="129" t="s">
        <v>5243</v>
      </c>
      <c r="C1325" s="129" t="s">
        <v>1062</v>
      </c>
      <c r="D1325" s="129" t="s">
        <v>951</v>
      </c>
      <c r="E1325" s="129" t="s">
        <v>952</v>
      </c>
      <c r="F1325" s="129" t="s">
        <v>875</v>
      </c>
      <c r="G1325" s="131" t="s">
        <v>146</v>
      </c>
      <c r="H1325" s="129" t="s">
        <v>14447</v>
      </c>
      <c r="I1325" s="129" t="s">
        <v>4858</v>
      </c>
      <c r="J1325" s="129" t="s">
        <v>4902</v>
      </c>
      <c r="K1325" s="129" t="s">
        <v>5220</v>
      </c>
      <c r="L1325" s="131" t="str">
        <f t="shared" si="60"/>
        <v>清水　祥吾 (4)</v>
      </c>
      <c r="M1325" s="131" t="str">
        <f t="shared" si="61"/>
        <v>98</v>
      </c>
      <c r="N1325" s="131" t="str">
        <f t="shared" si="62"/>
        <v>Shogo SHIMIZU (98)</v>
      </c>
      <c r="O1325" s="217" t="s">
        <v>8177</v>
      </c>
      <c r="Y1325" s="130"/>
      <c r="Z1325" s="130"/>
      <c r="AA1325" s="130"/>
      <c r="AB1325" s="130"/>
      <c r="AC1325" s="142"/>
      <c r="AD1325" s="130"/>
      <c r="AE1325" s="130"/>
      <c r="AF1325" s="130"/>
      <c r="AG1325" s="130"/>
      <c r="AH1325" s="130"/>
      <c r="AI1325" s="130"/>
      <c r="AJ1325" s="130"/>
      <c r="AK1325" s="130"/>
      <c r="AL1325" s="130"/>
      <c r="AM1325" s="130"/>
      <c r="AN1325" s="130"/>
      <c r="AO1325" s="130"/>
      <c r="AP1325" s="130"/>
      <c r="AQ1325" s="130"/>
      <c r="AR1325" s="130"/>
      <c r="AS1325" s="130"/>
      <c r="AT1325" s="130"/>
      <c r="AU1325" s="130"/>
      <c r="AV1325" s="130"/>
      <c r="AW1325" s="130"/>
      <c r="AX1325" s="130"/>
      <c r="AY1325" s="130"/>
    </row>
    <row r="1326" spans="1:51" x14ac:dyDescent="0.15">
      <c r="A1326" s="131">
        <v>1365</v>
      </c>
      <c r="B1326" s="129" t="s">
        <v>5243</v>
      </c>
      <c r="C1326" s="129" t="s">
        <v>1062</v>
      </c>
      <c r="D1326" s="129" t="s">
        <v>3503</v>
      </c>
      <c r="E1326" s="129" t="s">
        <v>3504</v>
      </c>
      <c r="F1326" s="129" t="s">
        <v>2454</v>
      </c>
      <c r="G1326" s="131" t="s">
        <v>146</v>
      </c>
      <c r="H1326" s="129" t="s">
        <v>14447</v>
      </c>
      <c r="I1326" s="129" t="s">
        <v>11838</v>
      </c>
      <c r="J1326" s="129" t="s">
        <v>12502</v>
      </c>
      <c r="K1326" s="129" t="s">
        <v>5220</v>
      </c>
      <c r="L1326" s="131" t="str">
        <f t="shared" si="60"/>
        <v>白髭　一翔 (4)</v>
      </c>
      <c r="M1326" s="131" t="str">
        <f t="shared" si="61"/>
        <v>99</v>
      </c>
      <c r="N1326" s="131" t="str">
        <f t="shared" si="62"/>
        <v>Issho SHIRAHIGE (99)</v>
      </c>
      <c r="O1326" s="217" t="s">
        <v>8178</v>
      </c>
      <c r="Y1326" s="130"/>
      <c r="Z1326" s="130"/>
      <c r="AA1326" s="130"/>
      <c r="AB1326" s="130"/>
      <c r="AC1326" s="142"/>
      <c r="AD1326" s="130"/>
      <c r="AE1326" s="130"/>
      <c r="AF1326" s="130"/>
      <c r="AG1326" s="130"/>
      <c r="AH1326" s="130"/>
      <c r="AI1326" s="130"/>
      <c r="AJ1326" s="130"/>
      <c r="AK1326" s="130"/>
      <c r="AL1326" s="130"/>
      <c r="AM1326" s="130"/>
      <c r="AN1326" s="130"/>
      <c r="AO1326" s="130"/>
      <c r="AP1326" s="130"/>
      <c r="AQ1326" s="130"/>
      <c r="AR1326" s="130"/>
      <c r="AS1326" s="130"/>
      <c r="AT1326" s="130"/>
      <c r="AU1326" s="130"/>
      <c r="AV1326" s="130"/>
      <c r="AW1326" s="130"/>
      <c r="AX1326" s="130"/>
      <c r="AY1326" s="130"/>
    </row>
    <row r="1327" spans="1:51" x14ac:dyDescent="0.15">
      <c r="A1327" s="131">
        <v>1366</v>
      </c>
      <c r="B1327" s="129" t="s">
        <v>5243</v>
      </c>
      <c r="C1327" s="129" t="s">
        <v>1062</v>
      </c>
      <c r="D1327" s="129" t="s">
        <v>3505</v>
      </c>
      <c r="E1327" s="129" t="s">
        <v>3506</v>
      </c>
      <c r="F1327" s="129" t="s">
        <v>1123</v>
      </c>
      <c r="G1327" s="131" t="s">
        <v>146</v>
      </c>
      <c r="H1327" s="129" t="s">
        <v>14447</v>
      </c>
      <c r="I1327" s="129" t="s">
        <v>11839</v>
      </c>
      <c r="J1327" s="129" t="s">
        <v>4900</v>
      </c>
      <c r="K1327" s="129" t="s">
        <v>5220</v>
      </c>
      <c r="L1327" s="131" t="str">
        <f t="shared" si="60"/>
        <v>豊岡　尚弥 (4)</v>
      </c>
      <c r="M1327" s="131" t="str">
        <f t="shared" si="61"/>
        <v>99</v>
      </c>
      <c r="N1327" s="131" t="str">
        <f t="shared" si="62"/>
        <v>Naoya TOYOOKA (99)</v>
      </c>
      <c r="O1327" s="217" t="s">
        <v>8179</v>
      </c>
      <c r="Y1327" s="130"/>
      <c r="Z1327" s="130"/>
      <c r="AA1327" s="130"/>
      <c r="AB1327" s="130"/>
      <c r="AC1327" s="142"/>
      <c r="AD1327" s="130"/>
      <c r="AE1327" s="130"/>
      <c r="AF1327" s="130"/>
      <c r="AG1327" s="130"/>
      <c r="AH1327" s="130"/>
      <c r="AI1327" s="130"/>
      <c r="AJ1327" s="130"/>
      <c r="AK1327" s="130"/>
      <c r="AL1327" s="130"/>
      <c r="AM1327" s="130"/>
      <c r="AN1327" s="130"/>
      <c r="AO1327" s="130"/>
      <c r="AP1327" s="130"/>
      <c r="AQ1327" s="130"/>
      <c r="AR1327" s="130"/>
      <c r="AS1327" s="130"/>
      <c r="AT1327" s="130"/>
      <c r="AU1327" s="130"/>
      <c r="AV1327" s="130"/>
      <c r="AW1327" s="130"/>
      <c r="AX1327" s="130"/>
      <c r="AY1327" s="130"/>
    </row>
    <row r="1328" spans="1:51" x14ac:dyDescent="0.15">
      <c r="A1328" s="131">
        <v>1367</v>
      </c>
      <c r="B1328" s="129" t="s">
        <v>5243</v>
      </c>
      <c r="C1328" s="129" t="s">
        <v>1062</v>
      </c>
      <c r="D1328" s="129" t="s">
        <v>9823</v>
      </c>
      <c r="E1328" s="129" t="s">
        <v>10502</v>
      </c>
      <c r="F1328" s="129" t="s">
        <v>2163</v>
      </c>
      <c r="G1328" s="131" t="s">
        <v>146</v>
      </c>
      <c r="H1328" s="129" t="s">
        <v>14447</v>
      </c>
      <c r="I1328" s="129" t="s">
        <v>4878</v>
      </c>
      <c r="J1328" s="129" t="s">
        <v>4841</v>
      </c>
      <c r="K1328" s="129" t="s">
        <v>5220</v>
      </c>
      <c r="L1328" s="131" t="str">
        <f t="shared" si="60"/>
        <v>永野　隆丞 (4)</v>
      </c>
      <c r="M1328" s="131" t="str">
        <f t="shared" si="61"/>
        <v>99</v>
      </c>
      <c r="N1328" s="131" t="str">
        <f t="shared" si="62"/>
        <v>Ryusuke NAGANO (99)</v>
      </c>
      <c r="O1328" s="217" t="s">
        <v>8180</v>
      </c>
      <c r="Y1328" s="130"/>
      <c r="Z1328" s="130"/>
      <c r="AA1328" s="130"/>
      <c r="AB1328" s="130"/>
      <c r="AC1328" s="142"/>
      <c r="AD1328" s="130"/>
      <c r="AE1328" s="130"/>
      <c r="AF1328" s="130"/>
      <c r="AG1328" s="130"/>
      <c r="AH1328" s="130"/>
      <c r="AI1328" s="130"/>
      <c r="AJ1328" s="130"/>
      <c r="AK1328" s="130"/>
      <c r="AL1328" s="130"/>
      <c r="AM1328" s="130"/>
      <c r="AN1328" s="130"/>
      <c r="AO1328" s="130"/>
      <c r="AP1328" s="130"/>
      <c r="AQ1328" s="130"/>
      <c r="AR1328" s="130"/>
      <c r="AS1328" s="130"/>
      <c r="AT1328" s="130"/>
      <c r="AU1328" s="130"/>
      <c r="AV1328" s="130"/>
      <c r="AW1328" s="130"/>
      <c r="AX1328" s="130"/>
      <c r="AY1328" s="130"/>
    </row>
    <row r="1329" spans="1:51" x14ac:dyDescent="0.15">
      <c r="A1329" s="131">
        <v>1368</v>
      </c>
      <c r="B1329" s="129" t="s">
        <v>5243</v>
      </c>
      <c r="C1329" s="129" t="s">
        <v>1062</v>
      </c>
      <c r="D1329" s="129" t="s">
        <v>9824</v>
      </c>
      <c r="E1329" s="129" t="s">
        <v>3507</v>
      </c>
      <c r="F1329" s="129" t="s">
        <v>2114</v>
      </c>
      <c r="G1329" s="131" t="s">
        <v>146</v>
      </c>
      <c r="H1329" s="129" t="s">
        <v>14447</v>
      </c>
      <c r="I1329" s="129" t="s">
        <v>11445</v>
      </c>
      <c r="J1329" s="129" t="s">
        <v>12503</v>
      </c>
      <c r="K1329" s="129" t="s">
        <v>5220</v>
      </c>
      <c r="L1329" s="131" t="str">
        <f t="shared" si="60"/>
        <v>平井　遥次朗 (4)</v>
      </c>
      <c r="M1329" s="131" t="str">
        <f t="shared" si="61"/>
        <v>99</v>
      </c>
      <c r="N1329" s="131" t="str">
        <f t="shared" si="62"/>
        <v>Yojiro HIRAI (99)</v>
      </c>
      <c r="O1329" s="217" t="s">
        <v>8181</v>
      </c>
      <c r="Y1329" s="130"/>
      <c r="Z1329" s="130"/>
      <c r="AA1329" s="130"/>
      <c r="AB1329" s="130"/>
      <c r="AC1329" s="142"/>
      <c r="AD1329" s="130"/>
      <c r="AE1329" s="130"/>
      <c r="AF1329" s="130"/>
      <c r="AG1329" s="130"/>
      <c r="AH1329" s="130"/>
      <c r="AI1329" s="130"/>
      <c r="AJ1329" s="130"/>
      <c r="AK1329" s="130"/>
      <c r="AL1329" s="130"/>
      <c r="AM1329" s="130"/>
      <c r="AN1329" s="130"/>
      <c r="AO1329" s="130"/>
      <c r="AP1329" s="130"/>
      <c r="AQ1329" s="130"/>
      <c r="AR1329" s="130"/>
      <c r="AS1329" s="130"/>
      <c r="AT1329" s="130"/>
      <c r="AU1329" s="130"/>
      <c r="AV1329" s="130"/>
      <c r="AW1329" s="130"/>
      <c r="AX1329" s="130"/>
      <c r="AY1329" s="130"/>
    </row>
    <row r="1330" spans="1:51" x14ac:dyDescent="0.15">
      <c r="A1330" s="131">
        <v>1369</v>
      </c>
      <c r="B1330" s="129" t="s">
        <v>5243</v>
      </c>
      <c r="C1330" s="129" t="s">
        <v>1062</v>
      </c>
      <c r="D1330" s="129" t="s">
        <v>3508</v>
      </c>
      <c r="E1330" s="129" t="s">
        <v>3509</v>
      </c>
      <c r="F1330" s="129" t="s">
        <v>2136</v>
      </c>
      <c r="G1330" s="131" t="s">
        <v>146</v>
      </c>
      <c r="H1330" s="129" t="s">
        <v>14447</v>
      </c>
      <c r="I1330" s="129" t="s">
        <v>11840</v>
      </c>
      <c r="J1330" s="129" t="s">
        <v>4996</v>
      </c>
      <c r="K1330" s="129" t="s">
        <v>5220</v>
      </c>
      <c r="L1330" s="131" t="str">
        <f t="shared" si="60"/>
        <v>松永　大輝 (4)</v>
      </c>
      <c r="M1330" s="131" t="str">
        <f t="shared" si="61"/>
        <v>99</v>
      </c>
      <c r="N1330" s="131" t="str">
        <f t="shared" si="62"/>
        <v>Taiki MATSUNAGA (99)</v>
      </c>
      <c r="O1330" s="217" t="s">
        <v>8182</v>
      </c>
      <c r="Y1330" s="130"/>
      <c r="Z1330" s="130"/>
      <c r="AA1330" s="130"/>
      <c r="AB1330" s="130"/>
      <c r="AC1330" s="142"/>
      <c r="AD1330" s="130"/>
      <c r="AE1330" s="130"/>
      <c r="AF1330" s="130"/>
      <c r="AG1330" s="130"/>
      <c r="AH1330" s="130"/>
      <c r="AI1330" s="130"/>
      <c r="AJ1330" s="130"/>
      <c r="AK1330" s="130"/>
      <c r="AL1330" s="130"/>
      <c r="AM1330" s="130"/>
      <c r="AN1330" s="130"/>
      <c r="AO1330" s="130"/>
      <c r="AP1330" s="130"/>
      <c r="AQ1330" s="130"/>
      <c r="AR1330" s="130"/>
      <c r="AS1330" s="130"/>
      <c r="AT1330" s="130"/>
      <c r="AU1330" s="130"/>
      <c r="AV1330" s="130"/>
      <c r="AW1330" s="130"/>
      <c r="AX1330" s="130"/>
      <c r="AY1330" s="130"/>
    </row>
    <row r="1331" spans="1:51" x14ac:dyDescent="0.15">
      <c r="A1331" s="131">
        <v>1370</v>
      </c>
      <c r="B1331" s="129" t="s">
        <v>5243</v>
      </c>
      <c r="C1331" s="129" t="s">
        <v>1062</v>
      </c>
      <c r="D1331" s="129" t="s">
        <v>3510</v>
      </c>
      <c r="E1331" s="129" t="s">
        <v>3511</v>
      </c>
      <c r="F1331" s="129" t="s">
        <v>3512</v>
      </c>
      <c r="G1331" s="131" t="s">
        <v>146</v>
      </c>
      <c r="H1331" s="129" t="s">
        <v>14447</v>
      </c>
      <c r="I1331" s="129" t="s">
        <v>11841</v>
      </c>
      <c r="J1331" s="129" t="s">
        <v>4985</v>
      </c>
      <c r="K1331" s="129" t="s">
        <v>5220</v>
      </c>
      <c r="L1331" s="131" t="str">
        <f t="shared" si="60"/>
        <v>水畑　樹 (4)</v>
      </c>
      <c r="M1331" s="131" t="str">
        <f t="shared" si="61"/>
        <v>99</v>
      </c>
      <c r="N1331" s="131" t="str">
        <f t="shared" si="62"/>
        <v>Itsuki MIZUHATA (99)</v>
      </c>
      <c r="O1331" s="217" t="s">
        <v>8183</v>
      </c>
      <c r="Y1331" s="130"/>
      <c r="Z1331" s="130"/>
      <c r="AA1331" s="130"/>
      <c r="AB1331" s="130"/>
      <c r="AC1331" s="142"/>
      <c r="AD1331" s="130"/>
      <c r="AE1331" s="130"/>
      <c r="AF1331" s="130"/>
      <c r="AG1331" s="130"/>
      <c r="AH1331" s="130"/>
      <c r="AI1331" s="130"/>
      <c r="AJ1331" s="130"/>
      <c r="AK1331" s="130"/>
      <c r="AL1331" s="130"/>
      <c r="AM1331" s="130"/>
      <c r="AN1331" s="130"/>
      <c r="AO1331" s="130"/>
      <c r="AP1331" s="130"/>
      <c r="AQ1331" s="130"/>
      <c r="AR1331" s="130"/>
      <c r="AS1331" s="130"/>
      <c r="AT1331" s="130"/>
      <c r="AU1331" s="130"/>
      <c r="AV1331" s="130"/>
      <c r="AW1331" s="130"/>
      <c r="AX1331" s="130"/>
      <c r="AY1331" s="130"/>
    </row>
    <row r="1332" spans="1:51" x14ac:dyDescent="0.15">
      <c r="A1332" s="131">
        <v>1371</v>
      </c>
      <c r="B1332" s="129" t="s">
        <v>5243</v>
      </c>
      <c r="C1332" s="129" t="s">
        <v>1062</v>
      </c>
      <c r="D1332" s="129" t="s">
        <v>3513</v>
      </c>
      <c r="E1332" s="129" t="s">
        <v>3514</v>
      </c>
      <c r="F1332" s="129" t="s">
        <v>2865</v>
      </c>
      <c r="G1332" s="131" t="s">
        <v>146</v>
      </c>
      <c r="H1332" s="129" t="s">
        <v>14447</v>
      </c>
      <c r="I1332" s="129" t="s">
        <v>9457</v>
      </c>
      <c r="J1332" s="129" t="s">
        <v>12504</v>
      </c>
      <c r="K1332" s="129" t="s">
        <v>5220</v>
      </c>
      <c r="L1332" s="131" t="str">
        <f t="shared" si="60"/>
        <v>八尾　知典 (4)</v>
      </c>
      <c r="M1332" s="131" t="str">
        <f t="shared" si="61"/>
        <v>99</v>
      </c>
      <c r="N1332" s="131" t="str">
        <f t="shared" si="62"/>
        <v>Tomonori YAO (99)</v>
      </c>
      <c r="O1332" s="217" t="s">
        <v>8184</v>
      </c>
      <c r="Y1332" s="130"/>
      <c r="Z1332" s="130"/>
      <c r="AA1332" s="130"/>
      <c r="AB1332" s="130"/>
      <c r="AC1332" s="142"/>
      <c r="AD1332" s="130"/>
      <c r="AE1332" s="130"/>
      <c r="AF1332" s="130"/>
      <c r="AG1332" s="130"/>
      <c r="AH1332" s="130"/>
      <c r="AI1332" s="130"/>
      <c r="AJ1332" s="130"/>
      <c r="AK1332" s="130"/>
      <c r="AL1332" s="130"/>
      <c r="AM1332" s="130"/>
      <c r="AN1332" s="130"/>
      <c r="AO1332" s="130"/>
      <c r="AP1332" s="130"/>
      <c r="AQ1332" s="130"/>
      <c r="AR1332" s="130"/>
      <c r="AS1332" s="130"/>
      <c r="AT1332" s="130"/>
      <c r="AU1332" s="130"/>
      <c r="AV1332" s="130"/>
      <c r="AW1332" s="130"/>
      <c r="AX1332" s="130"/>
      <c r="AY1332" s="130"/>
    </row>
    <row r="1333" spans="1:51" x14ac:dyDescent="0.15">
      <c r="A1333" s="131">
        <v>1372</v>
      </c>
      <c r="B1333" s="129" t="s">
        <v>5243</v>
      </c>
      <c r="C1333" s="129" t="s">
        <v>1062</v>
      </c>
      <c r="D1333" s="129" t="s">
        <v>3515</v>
      </c>
      <c r="E1333" s="129" t="s">
        <v>3516</v>
      </c>
      <c r="F1333" s="129" t="s">
        <v>3517</v>
      </c>
      <c r="G1333" s="131" t="s">
        <v>146</v>
      </c>
      <c r="H1333" s="129" t="s">
        <v>14447</v>
      </c>
      <c r="I1333" s="129" t="s">
        <v>11842</v>
      </c>
      <c r="J1333" s="129" t="s">
        <v>4879</v>
      </c>
      <c r="K1333" s="129" t="s">
        <v>5220</v>
      </c>
      <c r="L1333" s="131" t="str">
        <f t="shared" si="60"/>
        <v>横川　和輝 (4)</v>
      </c>
      <c r="M1333" s="131" t="str">
        <f t="shared" si="61"/>
        <v>99</v>
      </c>
      <c r="N1333" s="131" t="str">
        <f t="shared" si="62"/>
        <v>Kazuki YOKOGAWA (99)</v>
      </c>
      <c r="O1333" s="217" t="s">
        <v>8185</v>
      </c>
      <c r="Y1333" s="130"/>
      <c r="Z1333" s="130"/>
      <c r="AA1333" s="130"/>
      <c r="AB1333" s="130"/>
      <c r="AC1333" s="142"/>
      <c r="AD1333" s="130"/>
      <c r="AE1333" s="130"/>
      <c r="AF1333" s="130"/>
      <c r="AG1333" s="130"/>
      <c r="AH1333" s="130"/>
      <c r="AI1333" s="130"/>
      <c r="AJ1333" s="130"/>
      <c r="AK1333" s="130"/>
      <c r="AL1333" s="130"/>
      <c r="AM1333" s="130"/>
      <c r="AN1333" s="130"/>
      <c r="AO1333" s="130"/>
      <c r="AP1333" s="130"/>
      <c r="AQ1333" s="130"/>
      <c r="AR1333" s="130"/>
      <c r="AS1333" s="130"/>
      <c r="AT1333" s="130"/>
      <c r="AU1333" s="130"/>
      <c r="AV1333" s="130"/>
      <c r="AW1333" s="130"/>
      <c r="AX1333" s="130"/>
      <c r="AY1333" s="130"/>
    </row>
    <row r="1334" spans="1:51" x14ac:dyDescent="0.15">
      <c r="A1334" s="131">
        <v>1373</v>
      </c>
      <c r="B1334" s="129" t="s">
        <v>5243</v>
      </c>
      <c r="C1334" s="129" t="s">
        <v>1062</v>
      </c>
      <c r="D1334" s="129" t="s">
        <v>3518</v>
      </c>
      <c r="E1334" s="129" t="s">
        <v>3519</v>
      </c>
      <c r="F1334" s="129" t="s">
        <v>2163</v>
      </c>
      <c r="G1334" s="131" t="s">
        <v>164</v>
      </c>
      <c r="H1334" s="129" t="s">
        <v>14447</v>
      </c>
      <c r="I1334" s="129" t="s">
        <v>5091</v>
      </c>
      <c r="J1334" s="129" t="s">
        <v>12505</v>
      </c>
      <c r="K1334" s="129" t="s">
        <v>5220</v>
      </c>
      <c r="L1334" s="131" t="str">
        <f t="shared" si="60"/>
        <v>井上　達裕 (3)</v>
      </c>
      <c r="M1334" s="131" t="str">
        <f t="shared" si="61"/>
        <v>99</v>
      </c>
      <c r="N1334" s="131" t="str">
        <f t="shared" si="62"/>
        <v>Tatsuhiro INOUE (99)</v>
      </c>
      <c r="O1334" s="217" t="s">
        <v>8186</v>
      </c>
      <c r="Y1334" s="130"/>
      <c r="Z1334" s="130"/>
      <c r="AA1334" s="130"/>
      <c r="AB1334" s="130"/>
      <c r="AC1334" s="142"/>
      <c r="AD1334" s="130"/>
      <c r="AE1334" s="130"/>
      <c r="AF1334" s="130"/>
      <c r="AG1334" s="130"/>
      <c r="AH1334" s="130"/>
      <c r="AI1334" s="130"/>
      <c r="AJ1334" s="130"/>
      <c r="AK1334" s="130"/>
      <c r="AL1334" s="130"/>
      <c r="AM1334" s="130"/>
      <c r="AN1334" s="130"/>
      <c r="AO1334" s="130"/>
      <c r="AP1334" s="130"/>
      <c r="AQ1334" s="130"/>
      <c r="AR1334" s="130"/>
      <c r="AS1334" s="130"/>
      <c r="AT1334" s="130"/>
      <c r="AU1334" s="130"/>
      <c r="AV1334" s="130"/>
      <c r="AW1334" s="130"/>
      <c r="AX1334" s="130"/>
      <c r="AY1334" s="130"/>
    </row>
    <row r="1335" spans="1:51" x14ac:dyDescent="0.15">
      <c r="A1335" s="131">
        <v>1374</v>
      </c>
      <c r="B1335" s="129" t="s">
        <v>5243</v>
      </c>
      <c r="C1335" s="129" t="s">
        <v>1062</v>
      </c>
      <c r="D1335" s="129" t="s">
        <v>3520</v>
      </c>
      <c r="E1335" s="129" t="s">
        <v>3521</v>
      </c>
      <c r="F1335" s="129" t="s">
        <v>2703</v>
      </c>
      <c r="G1335" s="131" t="s">
        <v>164</v>
      </c>
      <c r="H1335" s="129" t="s">
        <v>14447</v>
      </c>
      <c r="I1335" s="129" t="s">
        <v>4838</v>
      </c>
      <c r="J1335" s="129" t="s">
        <v>12506</v>
      </c>
      <c r="K1335" s="129" t="s">
        <v>5220</v>
      </c>
      <c r="L1335" s="131" t="str">
        <f t="shared" si="60"/>
        <v>上田　皓一 (3)</v>
      </c>
      <c r="M1335" s="131" t="str">
        <f t="shared" si="61"/>
        <v>00</v>
      </c>
      <c r="N1335" s="131" t="str">
        <f t="shared" si="62"/>
        <v>Koichi UEDA (00)</v>
      </c>
      <c r="O1335" s="217" t="s">
        <v>8187</v>
      </c>
      <c r="Y1335" s="130"/>
      <c r="Z1335" s="130"/>
      <c r="AA1335" s="130"/>
      <c r="AB1335" s="130"/>
      <c r="AC1335" s="142"/>
      <c r="AD1335" s="130"/>
      <c r="AE1335" s="130"/>
      <c r="AF1335" s="130"/>
      <c r="AG1335" s="130"/>
      <c r="AH1335" s="130"/>
      <c r="AI1335" s="130"/>
      <c r="AJ1335" s="130"/>
      <c r="AK1335" s="130"/>
      <c r="AL1335" s="130"/>
      <c r="AM1335" s="130"/>
      <c r="AN1335" s="130"/>
      <c r="AO1335" s="130"/>
      <c r="AP1335" s="130"/>
      <c r="AQ1335" s="130"/>
      <c r="AR1335" s="130"/>
      <c r="AS1335" s="130"/>
      <c r="AT1335" s="130"/>
      <c r="AU1335" s="130"/>
      <c r="AV1335" s="130"/>
      <c r="AW1335" s="130"/>
      <c r="AX1335" s="130"/>
      <c r="AY1335" s="130"/>
    </row>
    <row r="1336" spans="1:51" x14ac:dyDescent="0.15">
      <c r="A1336" s="131">
        <v>1375</v>
      </c>
      <c r="B1336" s="129" t="s">
        <v>5243</v>
      </c>
      <c r="C1336" s="129" t="s">
        <v>1062</v>
      </c>
      <c r="D1336" s="129" t="s">
        <v>3522</v>
      </c>
      <c r="E1336" s="129" t="s">
        <v>3523</v>
      </c>
      <c r="F1336" s="129" t="s">
        <v>3141</v>
      </c>
      <c r="G1336" s="131" t="s">
        <v>164</v>
      </c>
      <c r="H1336" s="129" t="s">
        <v>14447</v>
      </c>
      <c r="I1336" s="129" t="s">
        <v>5045</v>
      </c>
      <c r="J1336" s="129" t="s">
        <v>4810</v>
      </c>
      <c r="K1336" s="129" t="s">
        <v>5220</v>
      </c>
      <c r="L1336" s="131" t="str">
        <f t="shared" si="60"/>
        <v>小林　海斗 (3)</v>
      </c>
      <c r="M1336" s="131" t="str">
        <f t="shared" si="61"/>
        <v>00</v>
      </c>
      <c r="N1336" s="131" t="str">
        <f t="shared" si="62"/>
        <v>Kaito KOBAYASHI (00)</v>
      </c>
      <c r="O1336" s="217" t="s">
        <v>8188</v>
      </c>
      <c r="Y1336" s="130"/>
      <c r="Z1336" s="130"/>
      <c r="AA1336" s="130"/>
      <c r="AB1336" s="130"/>
      <c r="AC1336" s="142"/>
      <c r="AD1336" s="130"/>
      <c r="AE1336" s="130"/>
      <c r="AF1336" s="130"/>
      <c r="AG1336" s="130"/>
      <c r="AH1336" s="130"/>
      <c r="AI1336" s="130"/>
      <c r="AJ1336" s="130"/>
      <c r="AK1336" s="130"/>
      <c r="AL1336" s="130"/>
      <c r="AM1336" s="130"/>
      <c r="AN1336" s="130"/>
      <c r="AO1336" s="130"/>
      <c r="AP1336" s="130"/>
      <c r="AQ1336" s="130"/>
      <c r="AR1336" s="130"/>
      <c r="AS1336" s="130"/>
      <c r="AT1336" s="130"/>
      <c r="AU1336" s="130"/>
      <c r="AV1336" s="130"/>
      <c r="AW1336" s="130"/>
      <c r="AX1336" s="130"/>
      <c r="AY1336" s="130"/>
    </row>
    <row r="1337" spans="1:51" x14ac:dyDescent="0.15">
      <c r="A1337" s="131">
        <v>1376</v>
      </c>
      <c r="B1337" s="129" t="s">
        <v>5243</v>
      </c>
      <c r="C1337" s="129" t="s">
        <v>1062</v>
      </c>
      <c r="D1337" s="129" t="s">
        <v>3524</v>
      </c>
      <c r="E1337" s="129" t="s">
        <v>3525</v>
      </c>
      <c r="F1337" s="129" t="s">
        <v>3526</v>
      </c>
      <c r="G1337" s="131" t="s">
        <v>164</v>
      </c>
      <c r="H1337" s="129" t="s">
        <v>14447</v>
      </c>
      <c r="I1337" s="129" t="s">
        <v>11690</v>
      </c>
      <c r="J1337" s="129" t="s">
        <v>12507</v>
      </c>
      <c r="K1337" s="129" t="s">
        <v>5220</v>
      </c>
      <c r="L1337" s="131" t="str">
        <f t="shared" si="60"/>
        <v>千田　健一郎 (3)</v>
      </c>
      <c r="M1337" s="131" t="str">
        <f t="shared" si="61"/>
        <v>01</v>
      </c>
      <c r="N1337" s="131" t="str">
        <f t="shared" si="62"/>
        <v>Kenichiro SENDA (01)</v>
      </c>
      <c r="O1337" s="217" t="s">
        <v>8189</v>
      </c>
      <c r="Y1337" s="130"/>
      <c r="Z1337" s="130"/>
      <c r="AA1337" s="130"/>
      <c r="AB1337" s="130"/>
      <c r="AC1337" s="142"/>
      <c r="AD1337" s="130"/>
      <c r="AE1337" s="130"/>
      <c r="AF1337" s="130"/>
      <c r="AG1337" s="130"/>
      <c r="AH1337" s="130"/>
      <c r="AI1337" s="130"/>
      <c r="AJ1337" s="130"/>
      <c r="AK1337" s="130"/>
      <c r="AL1337" s="130"/>
      <c r="AM1337" s="130"/>
      <c r="AN1337" s="130"/>
      <c r="AO1337" s="130"/>
      <c r="AP1337" s="130"/>
      <c r="AQ1337" s="130"/>
      <c r="AR1337" s="130"/>
      <c r="AS1337" s="130"/>
      <c r="AT1337" s="130"/>
      <c r="AU1337" s="130"/>
      <c r="AV1337" s="130"/>
      <c r="AW1337" s="130"/>
      <c r="AX1337" s="130"/>
      <c r="AY1337" s="130"/>
    </row>
    <row r="1338" spans="1:51" x14ac:dyDescent="0.15">
      <c r="A1338" s="131">
        <v>1377</v>
      </c>
      <c r="B1338" s="129" t="s">
        <v>5243</v>
      </c>
      <c r="C1338" s="129" t="s">
        <v>1062</v>
      </c>
      <c r="D1338" s="129" t="s">
        <v>3527</v>
      </c>
      <c r="E1338" s="129" t="s">
        <v>3528</v>
      </c>
      <c r="F1338" s="129" t="s">
        <v>1230</v>
      </c>
      <c r="G1338" s="131" t="s">
        <v>164</v>
      </c>
      <c r="H1338" s="129" t="s">
        <v>14447</v>
      </c>
      <c r="I1338" s="129" t="s">
        <v>11843</v>
      </c>
      <c r="J1338" s="129" t="s">
        <v>12508</v>
      </c>
      <c r="K1338" s="129" t="s">
        <v>5220</v>
      </c>
      <c r="L1338" s="131" t="str">
        <f t="shared" si="60"/>
        <v>備　未来貴 (3)</v>
      </c>
      <c r="M1338" s="131" t="str">
        <f t="shared" si="61"/>
        <v>00</v>
      </c>
      <c r="N1338" s="131" t="str">
        <f t="shared" si="62"/>
        <v>Miraki SONAE (00)</v>
      </c>
      <c r="O1338" s="217" t="s">
        <v>8190</v>
      </c>
      <c r="Y1338" s="130"/>
      <c r="Z1338" s="130"/>
      <c r="AA1338" s="130"/>
      <c r="AB1338" s="130"/>
      <c r="AC1338" s="142"/>
      <c r="AD1338" s="130"/>
      <c r="AE1338" s="130"/>
      <c r="AF1338" s="130"/>
      <c r="AG1338" s="130"/>
      <c r="AH1338" s="130"/>
      <c r="AI1338" s="130"/>
      <c r="AJ1338" s="130"/>
      <c r="AK1338" s="130"/>
      <c r="AL1338" s="130"/>
      <c r="AM1338" s="130"/>
      <c r="AN1338" s="130"/>
      <c r="AO1338" s="130"/>
      <c r="AP1338" s="130"/>
      <c r="AQ1338" s="130"/>
      <c r="AR1338" s="130"/>
      <c r="AS1338" s="130"/>
      <c r="AT1338" s="130"/>
      <c r="AU1338" s="130"/>
      <c r="AV1338" s="130"/>
      <c r="AW1338" s="130"/>
      <c r="AX1338" s="130"/>
      <c r="AY1338" s="130"/>
    </row>
    <row r="1339" spans="1:51" x14ac:dyDescent="0.15">
      <c r="A1339" s="131">
        <v>1378</v>
      </c>
      <c r="B1339" s="129" t="s">
        <v>5243</v>
      </c>
      <c r="C1339" s="129" t="s">
        <v>1062</v>
      </c>
      <c r="D1339" s="129" t="s">
        <v>3529</v>
      </c>
      <c r="E1339" s="129" t="s">
        <v>3530</v>
      </c>
      <c r="F1339" s="129" t="s">
        <v>1260</v>
      </c>
      <c r="G1339" s="131" t="s">
        <v>164</v>
      </c>
      <c r="H1339" s="129" t="s">
        <v>14447</v>
      </c>
      <c r="I1339" s="129" t="s">
        <v>11844</v>
      </c>
      <c r="J1339" s="129" t="s">
        <v>4936</v>
      </c>
      <c r="K1339" s="129" t="s">
        <v>5220</v>
      </c>
      <c r="L1339" s="131" t="str">
        <f t="shared" si="60"/>
        <v>寺垣内　啓吾 (3)</v>
      </c>
      <c r="M1339" s="131" t="str">
        <f t="shared" si="61"/>
        <v>01</v>
      </c>
      <c r="N1339" s="131" t="str">
        <f t="shared" si="62"/>
        <v>Keigo TERAGAITO (01)</v>
      </c>
      <c r="O1339" s="217" t="s">
        <v>8191</v>
      </c>
      <c r="Y1339" s="130"/>
      <c r="Z1339" s="130"/>
      <c r="AA1339" s="130"/>
      <c r="AB1339" s="130"/>
      <c r="AC1339" s="142"/>
      <c r="AD1339" s="130"/>
      <c r="AE1339" s="130"/>
      <c r="AF1339" s="130"/>
      <c r="AG1339" s="130"/>
      <c r="AH1339" s="130"/>
      <c r="AI1339" s="130"/>
      <c r="AJ1339" s="130"/>
      <c r="AK1339" s="130"/>
      <c r="AL1339" s="130"/>
      <c r="AM1339" s="130"/>
      <c r="AN1339" s="130"/>
      <c r="AO1339" s="130"/>
      <c r="AP1339" s="130"/>
      <c r="AQ1339" s="130"/>
      <c r="AR1339" s="130"/>
      <c r="AS1339" s="130"/>
      <c r="AT1339" s="130"/>
      <c r="AU1339" s="130"/>
      <c r="AV1339" s="130"/>
      <c r="AW1339" s="130"/>
      <c r="AX1339" s="130"/>
      <c r="AY1339" s="130"/>
    </row>
    <row r="1340" spans="1:51" x14ac:dyDescent="0.15">
      <c r="A1340" s="131">
        <v>1379</v>
      </c>
      <c r="B1340" s="129" t="s">
        <v>5243</v>
      </c>
      <c r="C1340" s="129" t="s">
        <v>1062</v>
      </c>
      <c r="D1340" s="129" t="s">
        <v>3531</v>
      </c>
      <c r="E1340" s="129" t="s">
        <v>3532</v>
      </c>
      <c r="F1340" s="129" t="s">
        <v>2133</v>
      </c>
      <c r="G1340" s="131" t="s">
        <v>164</v>
      </c>
      <c r="H1340" s="129" t="s">
        <v>14447</v>
      </c>
      <c r="I1340" s="129" t="s">
        <v>4971</v>
      </c>
      <c r="J1340" s="129" t="s">
        <v>5192</v>
      </c>
      <c r="K1340" s="129" t="s">
        <v>5220</v>
      </c>
      <c r="L1340" s="131" t="str">
        <f t="shared" si="60"/>
        <v>中野　光喜 (3)</v>
      </c>
      <c r="M1340" s="131" t="str">
        <f t="shared" si="61"/>
        <v>99</v>
      </c>
      <c r="N1340" s="131" t="str">
        <f t="shared" si="62"/>
        <v>Koki NAKANO (99)</v>
      </c>
      <c r="O1340" s="217" t="s">
        <v>8192</v>
      </c>
      <c r="Y1340" s="130"/>
      <c r="Z1340" s="130"/>
      <c r="AA1340" s="130"/>
      <c r="AB1340" s="130"/>
      <c r="AC1340" s="142"/>
      <c r="AD1340" s="130"/>
      <c r="AE1340" s="130"/>
      <c r="AF1340" s="130"/>
      <c r="AG1340" s="130"/>
      <c r="AH1340" s="130"/>
      <c r="AI1340" s="130"/>
      <c r="AJ1340" s="130"/>
      <c r="AK1340" s="130"/>
      <c r="AL1340" s="130"/>
      <c r="AM1340" s="130"/>
      <c r="AN1340" s="130"/>
      <c r="AO1340" s="130"/>
      <c r="AP1340" s="130"/>
      <c r="AQ1340" s="130"/>
      <c r="AR1340" s="130"/>
      <c r="AS1340" s="130"/>
      <c r="AT1340" s="130"/>
      <c r="AU1340" s="130"/>
      <c r="AV1340" s="130"/>
      <c r="AW1340" s="130"/>
      <c r="AX1340" s="130"/>
      <c r="AY1340" s="130"/>
    </row>
    <row r="1341" spans="1:51" x14ac:dyDescent="0.15">
      <c r="A1341" s="131">
        <v>1380</v>
      </c>
      <c r="B1341" s="129" t="s">
        <v>5243</v>
      </c>
      <c r="C1341" s="129" t="s">
        <v>1062</v>
      </c>
      <c r="D1341" s="129" t="s">
        <v>3533</v>
      </c>
      <c r="E1341" s="129" t="s">
        <v>3534</v>
      </c>
      <c r="F1341" s="129" t="s">
        <v>3535</v>
      </c>
      <c r="G1341" s="131" t="s">
        <v>164</v>
      </c>
      <c r="H1341" s="129" t="s">
        <v>14447</v>
      </c>
      <c r="I1341" s="129" t="s">
        <v>4901</v>
      </c>
      <c r="J1341" s="129" t="s">
        <v>5115</v>
      </c>
      <c r="K1341" s="129" t="s">
        <v>5220</v>
      </c>
      <c r="L1341" s="131" t="str">
        <f t="shared" si="60"/>
        <v>村上　翔太 (3)</v>
      </c>
      <c r="M1341" s="131" t="str">
        <f t="shared" si="61"/>
        <v>00</v>
      </c>
      <c r="N1341" s="131" t="str">
        <f t="shared" si="62"/>
        <v>Shota MURAKAMI (00)</v>
      </c>
      <c r="O1341" s="217" t="s">
        <v>8193</v>
      </c>
      <c r="Y1341" s="130"/>
      <c r="Z1341" s="130"/>
      <c r="AA1341" s="130"/>
      <c r="AB1341" s="130"/>
      <c r="AC1341" s="142"/>
      <c r="AD1341" s="130"/>
      <c r="AE1341" s="130"/>
      <c r="AF1341" s="130"/>
      <c r="AG1341" s="130"/>
      <c r="AH1341" s="130"/>
      <c r="AI1341" s="130"/>
      <c r="AJ1341" s="130"/>
      <c r="AK1341" s="130"/>
      <c r="AL1341" s="130"/>
      <c r="AM1341" s="130"/>
      <c r="AN1341" s="130"/>
      <c r="AO1341" s="130"/>
      <c r="AP1341" s="130"/>
      <c r="AQ1341" s="130"/>
      <c r="AR1341" s="130"/>
      <c r="AS1341" s="130"/>
      <c r="AT1341" s="130"/>
      <c r="AU1341" s="130"/>
      <c r="AV1341" s="130"/>
      <c r="AW1341" s="130"/>
      <c r="AX1341" s="130"/>
      <c r="AY1341" s="130"/>
    </row>
    <row r="1342" spans="1:51" x14ac:dyDescent="0.15">
      <c r="A1342" s="131">
        <v>1381</v>
      </c>
      <c r="B1342" s="129" t="s">
        <v>5243</v>
      </c>
      <c r="C1342" s="129" t="s">
        <v>1062</v>
      </c>
      <c r="D1342" s="129" t="s">
        <v>3536</v>
      </c>
      <c r="E1342" s="129" t="s">
        <v>3537</v>
      </c>
      <c r="F1342" s="129" t="s">
        <v>1207</v>
      </c>
      <c r="G1342" s="131" t="s">
        <v>164</v>
      </c>
      <c r="H1342" s="129" t="s">
        <v>14447</v>
      </c>
      <c r="I1342" s="129" t="s">
        <v>6736</v>
      </c>
      <c r="J1342" s="129" t="s">
        <v>4885</v>
      </c>
      <c r="K1342" s="129" t="s">
        <v>5220</v>
      </c>
      <c r="L1342" s="131" t="str">
        <f t="shared" si="60"/>
        <v>吉田　雄馬 (3)</v>
      </c>
      <c r="M1342" s="131" t="str">
        <f t="shared" si="61"/>
        <v>00</v>
      </c>
      <c r="N1342" s="131" t="str">
        <f t="shared" si="62"/>
        <v>Yuma YOSHIDA (00)</v>
      </c>
      <c r="O1342" s="217" t="s">
        <v>8194</v>
      </c>
      <c r="Y1342" s="130"/>
      <c r="Z1342" s="130"/>
      <c r="AA1342" s="130"/>
      <c r="AB1342" s="130"/>
      <c r="AC1342" s="142"/>
      <c r="AD1342" s="130"/>
      <c r="AE1342" s="130"/>
      <c r="AF1342" s="130"/>
      <c r="AG1342" s="130"/>
      <c r="AH1342" s="130"/>
      <c r="AI1342" s="130"/>
      <c r="AJ1342" s="130"/>
      <c r="AK1342" s="130"/>
      <c r="AL1342" s="130"/>
      <c r="AM1342" s="130"/>
      <c r="AN1342" s="130"/>
      <c r="AO1342" s="130"/>
      <c r="AP1342" s="130"/>
      <c r="AQ1342" s="130"/>
      <c r="AR1342" s="130"/>
      <c r="AS1342" s="130"/>
      <c r="AT1342" s="130"/>
      <c r="AU1342" s="130"/>
      <c r="AV1342" s="130"/>
      <c r="AW1342" s="130"/>
      <c r="AX1342" s="130"/>
      <c r="AY1342" s="130"/>
    </row>
    <row r="1343" spans="1:51" x14ac:dyDescent="0.15">
      <c r="A1343" s="131">
        <v>1382</v>
      </c>
      <c r="B1343" s="129" t="s">
        <v>5243</v>
      </c>
      <c r="C1343" s="129" t="s">
        <v>1062</v>
      </c>
      <c r="D1343" s="129" t="s">
        <v>9180</v>
      </c>
      <c r="E1343" s="129" t="s">
        <v>9200</v>
      </c>
      <c r="F1343" s="129" t="s">
        <v>2934</v>
      </c>
      <c r="G1343" s="131" t="s">
        <v>168</v>
      </c>
      <c r="H1343" s="129" t="s">
        <v>14447</v>
      </c>
      <c r="I1343" s="129" t="s">
        <v>4838</v>
      </c>
      <c r="J1343" s="129" t="s">
        <v>4843</v>
      </c>
      <c r="K1343" s="129" t="s">
        <v>5220</v>
      </c>
      <c r="L1343" s="131" t="str">
        <f t="shared" si="60"/>
        <v>上田　健登 (2)</v>
      </c>
      <c r="M1343" s="131" t="str">
        <f t="shared" si="61"/>
        <v>01</v>
      </c>
      <c r="N1343" s="131" t="str">
        <f t="shared" si="62"/>
        <v>Kento UEDA (01)</v>
      </c>
      <c r="O1343" s="217" t="s">
        <v>8195</v>
      </c>
      <c r="Y1343" s="130"/>
      <c r="Z1343" s="130"/>
      <c r="AA1343" s="130"/>
      <c r="AB1343" s="130"/>
      <c r="AC1343" s="142"/>
      <c r="AD1343" s="130"/>
      <c r="AE1343" s="130"/>
      <c r="AF1343" s="130"/>
      <c r="AG1343" s="130"/>
      <c r="AH1343" s="130"/>
      <c r="AI1343" s="130"/>
      <c r="AJ1343" s="130"/>
      <c r="AK1343" s="130"/>
      <c r="AL1343" s="130"/>
      <c r="AM1343" s="130"/>
      <c r="AN1343" s="130"/>
      <c r="AO1343" s="130"/>
      <c r="AP1343" s="130"/>
      <c r="AQ1343" s="130"/>
      <c r="AR1343" s="130"/>
      <c r="AS1343" s="130"/>
      <c r="AT1343" s="130"/>
      <c r="AU1343" s="130"/>
      <c r="AV1343" s="130"/>
      <c r="AW1343" s="130"/>
      <c r="AX1343" s="130"/>
      <c r="AY1343" s="130"/>
    </row>
    <row r="1344" spans="1:51" x14ac:dyDescent="0.15">
      <c r="A1344" s="131">
        <v>1383</v>
      </c>
      <c r="B1344" s="129" t="s">
        <v>5243</v>
      </c>
      <c r="C1344" s="129" t="s">
        <v>1062</v>
      </c>
      <c r="D1344" s="129" t="s">
        <v>9181</v>
      </c>
      <c r="E1344" s="129" t="s">
        <v>9201</v>
      </c>
      <c r="F1344" s="129" t="s">
        <v>9228</v>
      </c>
      <c r="G1344" s="131" t="s">
        <v>168</v>
      </c>
      <c r="H1344" s="129" t="s">
        <v>14447</v>
      </c>
      <c r="I1344" s="129" t="s">
        <v>5176</v>
      </c>
      <c r="J1344" s="129" t="s">
        <v>4902</v>
      </c>
      <c r="K1344" s="129" t="s">
        <v>5220</v>
      </c>
      <c r="L1344" s="131" t="str">
        <f t="shared" si="60"/>
        <v>大原　聖悟 (2)</v>
      </c>
      <c r="M1344" s="131" t="str">
        <f t="shared" si="61"/>
        <v>01</v>
      </c>
      <c r="N1344" s="131" t="str">
        <f t="shared" si="62"/>
        <v>Shogo OHARA (01)</v>
      </c>
      <c r="O1344" s="217" t="s">
        <v>8196</v>
      </c>
      <c r="Y1344" s="130"/>
      <c r="Z1344" s="130"/>
      <c r="AA1344" s="130"/>
      <c r="AB1344" s="130"/>
      <c r="AC1344" s="142"/>
      <c r="AD1344" s="130"/>
      <c r="AE1344" s="130"/>
      <c r="AF1344" s="130"/>
      <c r="AG1344" s="130"/>
      <c r="AH1344" s="130"/>
      <c r="AI1344" s="130"/>
      <c r="AJ1344" s="130"/>
      <c r="AK1344" s="130"/>
      <c r="AL1344" s="130"/>
      <c r="AM1344" s="130"/>
      <c r="AN1344" s="130"/>
      <c r="AO1344" s="130"/>
      <c r="AP1344" s="130"/>
      <c r="AQ1344" s="130"/>
      <c r="AR1344" s="130"/>
      <c r="AS1344" s="130"/>
      <c r="AT1344" s="130"/>
      <c r="AU1344" s="130"/>
      <c r="AV1344" s="130"/>
      <c r="AW1344" s="130"/>
      <c r="AX1344" s="130"/>
      <c r="AY1344" s="130"/>
    </row>
    <row r="1345" spans="1:51" x14ac:dyDescent="0.15">
      <c r="A1345" s="131">
        <v>1384</v>
      </c>
      <c r="B1345" s="129" t="s">
        <v>5243</v>
      </c>
      <c r="C1345" s="129" t="s">
        <v>1062</v>
      </c>
      <c r="D1345" s="129" t="s">
        <v>9825</v>
      </c>
      <c r="E1345" s="129" t="s">
        <v>10503</v>
      </c>
      <c r="F1345" s="129" t="s">
        <v>11112</v>
      </c>
      <c r="G1345" s="131" t="s">
        <v>168</v>
      </c>
      <c r="H1345" s="129" t="s">
        <v>14447</v>
      </c>
      <c r="I1345" s="129" t="s">
        <v>4989</v>
      </c>
      <c r="J1345" s="129" t="s">
        <v>4968</v>
      </c>
      <c r="K1345" s="129" t="s">
        <v>5220</v>
      </c>
      <c r="L1345" s="131" t="str">
        <f t="shared" si="60"/>
        <v>坂本　裕太 (2)</v>
      </c>
      <c r="M1345" s="131" t="str">
        <f t="shared" si="61"/>
        <v>02</v>
      </c>
      <c r="N1345" s="131" t="str">
        <f t="shared" si="62"/>
        <v>Yuta SAKAMOTO (02)</v>
      </c>
      <c r="O1345" s="217" t="s">
        <v>8197</v>
      </c>
      <c r="Y1345" s="130"/>
      <c r="Z1345" s="130"/>
      <c r="AA1345" s="130"/>
      <c r="AB1345" s="130"/>
      <c r="AC1345" s="142"/>
      <c r="AD1345" s="130"/>
      <c r="AE1345" s="130"/>
      <c r="AF1345" s="130"/>
      <c r="AG1345" s="130"/>
      <c r="AH1345" s="130"/>
      <c r="AI1345" s="130"/>
      <c r="AJ1345" s="130"/>
      <c r="AK1345" s="130"/>
      <c r="AL1345" s="130"/>
      <c r="AM1345" s="130"/>
      <c r="AN1345" s="130"/>
      <c r="AO1345" s="130"/>
      <c r="AP1345" s="130"/>
      <c r="AQ1345" s="130"/>
      <c r="AR1345" s="130"/>
      <c r="AS1345" s="130"/>
      <c r="AT1345" s="130"/>
      <c r="AU1345" s="130"/>
      <c r="AV1345" s="130"/>
      <c r="AW1345" s="130"/>
      <c r="AX1345" s="130"/>
      <c r="AY1345" s="130"/>
    </row>
    <row r="1346" spans="1:51" x14ac:dyDescent="0.15">
      <c r="A1346" s="131">
        <v>1385</v>
      </c>
      <c r="B1346" s="129" t="s">
        <v>5243</v>
      </c>
      <c r="C1346" s="129" t="s">
        <v>1062</v>
      </c>
      <c r="D1346" s="129" t="s">
        <v>9826</v>
      </c>
      <c r="E1346" s="129" t="s">
        <v>9381</v>
      </c>
      <c r="F1346" s="129" t="s">
        <v>3815</v>
      </c>
      <c r="G1346" s="131" t="s">
        <v>168</v>
      </c>
      <c r="H1346" s="129" t="s">
        <v>14447</v>
      </c>
      <c r="I1346" s="129" t="s">
        <v>4905</v>
      </c>
      <c r="J1346" s="129" t="s">
        <v>4868</v>
      </c>
      <c r="K1346" s="129" t="s">
        <v>5220</v>
      </c>
      <c r="L1346" s="131" t="str">
        <f t="shared" si="60"/>
        <v>山口　智也 (2)</v>
      </c>
      <c r="M1346" s="131" t="str">
        <f t="shared" si="61"/>
        <v>01</v>
      </c>
      <c r="N1346" s="131" t="str">
        <f t="shared" si="62"/>
        <v>Tomoya YAMAGUCHI (01)</v>
      </c>
      <c r="O1346" s="217" t="s">
        <v>8198</v>
      </c>
      <c r="Y1346" s="130"/>
      <c r="Z1346" s="130"/>
      <c r="AA1346" s="130"/>
      <c r="AB1346" s="130"/>
      <c r="AC1346" s="142"/>
      <c r="AD1346" s="130"/>
      <c r="AE1346" s="130"/>
      <c r="AF1346" s="130"/>
      <c r="AG1346" s="130"/>
      <c r="AH1346" s="130"/>
      <c r="AI1346" s="130"/>
      <c r="AJ1346" s="130"/>
      <c r="AK1346" s="130"/>
      <c r="AL1346" s="130"/>
      <c r="AM1346" s="130"/>
      <c r="AN1346" s="130"/>
      <c r="AO1346" s="130"/>
      <c r="AP1346" s="130"/>
      <c r="AQ1346" s="130"/>
      <c r="AR1346" s="130"/>
      <c r="AS1346" s="130"/>
      <c r="AT1346" s="130"/>
      <c r="AU1346" s="130"/>
      <c r="AV1346" s="130"/>
      <c r="AW1346" s="130"/>
      <c r="AX1346" s="130"/>
      <c r="AY1346" s="130"/>
    </row>
    <row r="1347" spans="1:51" x14ac:dyDescent="0.15">
      <c r="A1347" s="131">
        <v>1386</v>
      </c>
      <c r="B1347" s="129" t="s">
        <v>5243</v>
      </c>
      <c r="C1347" s="129" t="s">
        <v>1062</v>
      </c>
      <c r="D1347" s="129" t="s">
        <v>9331</v>
      </c>
      <c r="E1347" s="129" t="s">
        <v>9382</v>
      </c>
      <c r="F1347" s="129" t="s">
        <v>6652</v>
      </c>
      <c r="G1347" s="131" t="s">
        <v>168</v>
      </c>
      <c r="H1347" s="129" t="s">
        <v>14447</v>
      </c>
      <c r="I1347" s="129" t="s">
        <v>4905</v>
      </c>
      <c r="J1347" s="129" t="s">
        <v>9477</v>
      </c>
      <c r="K1347" s="129" t="s">
        <v>5220</v>
      </c>
      <c r="L1347" s="131" t="str">
        <f t="shared" ref="L1347:L1410" si="63">D1347&amp;" ("&amp;G1347&amp;")"</f>
        <v>山口　祐司 (2)</v>
      </c>
      <c r="M1347" s="131" t="str">
        <f t="shared" ref="M1347:M1410" si="64">LEFT(F1347,2)</f>
        <v>01</v>
      </c>
      <c r="N1347" s="131" t="str">
        <f t="shared" ref="N1347:N1410" si="65">J1347&amp;" "&amp;I1347&amp;" ("&amp;M1347&amp;")"</f>
        <v>Yuji YAMAGUCHI (01)</v>
      </c>
      <c r="O1347" s="217" t="s">
        <v>8199</v>
      </c>
      <c r="Y1347" s="130"/>
      <c r="Z1347" s="130"/>
      <c r="AA1347" s="130"/>
      <c r="AB1347" s="130"/>
      <c r="AC1347" s="142"/>
      <c r="AD1347" s="130"/>
      <c r="AE1347" s="130"/>
      <c r="AF1347" s="130"/>
      <c r="AG1347" s="130"/>
      <c r="AH1347" s="130"/>
      <c r="AI1347" s="130"/>
      <c r="AJ1347" s="130"/>
      <c r="AK1347" s="130"/>
      <c r="AL1347" s="130"/>
      <c r="AM1347" s="130"/>
      <c r="AN1347" s="130"/>
      <c r="AO1347" s="130"/>
      <c r="AP1347" s="130"/>
      <c r="AQ1347" s="130"/>
      <c r="AR1347" s="130"/>
      <c r="AS1347" s="130"/>
      <c r="AT1347" s="130"/>
      <c r="AU1347" s="130"/>
      <c r="AV1347" s="130"/>
      <c r="AW1347" s="130"/>
      <c r="AX1347" s="130"/>
      <c r="AY1347" s="130"/>
    </row>
    <row r="1348" spans="1:51" x14ac:dyDescent="0.15">
      <c r="A1348" s="131">
        <v>1387</v>
      </c>
      <c r="B1348" s="129" t="s">
        <v>5243</v>
      </c>
      <c r="C1348" s="129" t="s">
        <v>1062</v>
      </c>
      <c r="D1348" s="129" t="s">
        <v>9182</v>
      </c>
      <c r="E1348" s="129" t="s">
        <v>9202</v>
      </c>
      <c r="F1348" s="129" t="s">
        <v>4667</v>
      </c>
      <c r="G1348" s="131" t="s">
        <v>168</v>
      </c>
      <c r="H1348" s="129" t="s">
        <v>14447</v>
      </c>
      <c r="I1348" s="129" t="s">
        <v>5182</v>
      </c>
      <c r="J1348" s="129" t="s">
        <v>9232</v>
      </c>
      <c r="K1348" s="129" t="s">
        <v>5220</v>
      </c>
      <c r="L1348" s="131" t="str">
        <f t="shared" si="63"/>
        <v>山﨑　広夢 (2)</v>
      </c>
      <c r="M1348" s="131" t="str">
        <f t="shared" si="64"/>
        <v>01</v>
      </c>
      <c r="N1348" s="131" t="str">
        <f t="shared" si="65"/>
        <v>Hiromu YAMASAKI (01)</v>
      </c>
      <c r="O1348" s="217" t="s">
        <v>8200</v>
      </c>
      <c r="Y1348" s="130"/>
      <c r="Z1348" s="130"/>
      <c r="AA1348" s="130"/>
      <c r="AB1348" s="130"/>
      <c r="AC1348" s="142"/>
      <c r="AD1348" s="130"/>
      <c r="AE1348" s="130"/>
      <c r="AF1348" s="130"/>
      <c r="AG1348" s="130"/>
      <c r="AH1348" s="130"/>
      <c r="AI1348" s="130"/>
      <c r="AJ1348" s="130"/>
      <c r="AK1348" s="130"/>
      <c r="AL1348" s="130"/>
      <c r="AM1348" s="130"/>
      <c r="AN1348" s="130"/>
      <c r="AO1348" s="130"/>
      <c r="AP1348" s="130"/>
      <c r="AQ1348" s="130"/>
      <c r="AR1348" s="130"/>
      <c r="AS1348" s="130"/>
      <c r="AT1348" s="130"/>
      <c r="AU1348" s="130"/>
      <c r="AV1348" s="130"/>
      <c r="AW1348" s="130"/>
      <c r="AX1348" s="130"/>
      <c r="AY1348" s="130"/>
    </row>
    <row r="1349" spans="1:51" x14ac:dyDescent="0.15">
      <c r="A1349" s="131">
        <v>1388</v>
      </c>
      <c r="B1349" s="129" t="s">
        <v>5243</v>
      </c>
      <c r="C1349" s="129" t="s">
        <v>1062</v>
      </c>
      <c r="D1349" s="129" t="s">
        <v>9183</v>
      </c>
      <c r="E1349" s="129" t="s">
        <v>9203</v>
      </c>
      <c r="F1349" s="129" t="s">
        <v>4438</v>
      </c>
      <c r="G1349" s="131" t="s">
        <v>168</v>
      </c>
      <c r="H1349" s="129" t="s">
        <v>14447</v>
      </c>
      <c r="I1349" s="129" t="s">
        <v>6736</v>
      </c>
      <c r="J1349" s="129" t="s">
        <v>4829</v>
      </c>
      <c r="K1349" s="129" t="s">
        <v>5220</v>
      </c>
      <c r="L1349" s="131" t="str">
        <f t="shared" si="63"/>
        <v>吉田　圭太 (2)</v>
      </c>
      <c r="M1349" s="131" t="str">
        <f t="shared" si="64"/>
        <v>01</v>
      </c>
      <c r="N1349" s="131" t="str">
        <f t="shared" si="65"/>
        <v>Keita YOSHIDA (01)</v>
      </c>
      <c r="O1349" s="217" t="s">
        <v>8201</v>
      </c>
      <c r="Y1349" s="130"/>
      <c r="Z1349" s="130"/>
      <c r="AA1349" s="130"/>
      <c r="AB1349" s="130"/>
      <c r="AC1349" s="142"/>
      <c r="AD1349" s="130"/>
      <c r="AE1349" s="130"/>
      <c r="AF1349" s="130"/>
      <c r="AG1349" s="130"/>
      <c r="AH1349" s="130"/>
      <c r="AI1349" s="130"/>
      <c r="AJ1349" s="130"/>
      <c r="AK1349" s="130"/>
      <c r="AL1349" s="130"/>
      <c r="AM1349" s="130"/>
      <c r="AN1349" s="130"/>
      <c r="AO1349" s="130"/>
      <c r="AP1349" s="130"/>
      <c r="AQ1349" s="130"/>
      <c r="AR1349" s="130"/>
      <c r="AS1349" s="130"/>
      <c r="AT1349" s="130"/>
      <c r="AU1349" s="130"/>
      <c r="AV1349" s="130"/>
      <c r="AW1349" s="130"/>
      <c r="AX1349" s="130"/>
      <c r="AY1349" s="130"/>
    </row>
    <row r="1350" spans="1:51" x14ac:dyDescent="0.15">
      <c r="A1350" s="131">
        <v>1389</v>
      </c>
      <c r="B1350" s="129" t="s">
        <v>14494</v>
      </c>
      <c r="C1350" s="129" t="s">
        <v>1064</v>
      </c>
      <c r="D1350" s="129" t="s">
        <v>3608</v>
      </c>
      <c r="E1350" s="129" t="s">
        <v>3609</v>
      </c>
      <c r="F1350" s="129" t="s">
        <v>1714</v>
      </c>
      <c r="G1350" s="131" t="s">
        <v>164</v>
      </c>
      <c r="H1350" s="129" t="s">
        <v>14447</v>
      </c>
      <c r="I1350" s="129" t="s">
        <v>11845</v>
      </c>
      <c r="J1350" s="129" t="s">
        <v>12509</v>
      </c>
      <c r="K1350" s="129" t="s">
        <v>5220</v>
      </c>
      <c r="L1350" s="131" t="str">
        <f t="shared" si="63"/>
        <v>濱田　岳登 (3)</v>
      </c>
      <c r="M1350" s="131" t="str">
        <f t="shared" si="64"/>
        <v>00</v>
      </c>
      <c r="N1350" s="131" t="str">
        <f t="shared" si="65"/>
        <v>Gakuto HAMADA  (00)</v>
      </c>
      <c r="O1350" s="217" t="s">
        <v>8202</v>
      </c>
      <c r="Y1350" s="130"/>
      <c r="Z1350" s="130"/>
      <c r="AA1350" s="130"/>
      <c r="AB1350" s="130"/>
      <c r="AC1350" s="142"/>
      <c r="AD1350" s="130"/>
      <c r="AE1350" s="130"/>
      <c r="AF1350" s="130"/>
      <c r="AG1350" s="130"/>
      <c r="AH1350" s="130"/>
      <c r="AI1350" s="130"/>
      <c r="AJ1350" s="130"/>
      <c r="AK1350" s="130"/>
      <c r="AL1350" s="130"/>
      <c r="AM1350" s="130"/>
      <c r="AN1350" s="130"/>
      <c r="AO1350" s="130"/>
      <c r="AP1350" s="130"/>
      <c r="AQ1350" s="130"/>
      <c r="AR1350" s="130"/>
      <c r="AS1350" s="130"/>
      <c r="AT1350" s="130"/>
      <c r="AU1350" s="130"/>
      <c r="AV1350" s="130"/>
      <c r="AW1350" s="130"/>
      <c r="AX1350" s="130"/>
      <c r="AY1350" s="130"/>
    </row>
    <row r="1351" spans="1:51" x14ac:dyDescent="0.15">
      <c r="A1351" s="131">
        <v>1390</v>
      </c>
      <c r="B1351" s="129" t="s">
        <v>14494</v>
      </c>
      <c r="C1351" s="129" t="s">
        <v>1064</v>
      </c>
      <c r="D1351" s="129" t="s">
        <v>3605</v>
      </c>
      <c r="E1351" s="129" t="s">
        <v>3606</v>
      </c>
      <c r="F1351" s="129" t="s">
        <v>3607</v>
      </c>
      <c r="G1351" s="131" t="s">
        <v>164</v>
      </c>
      <c r="H1351" s="129" t="s">
        <v>14447</v>
      </c>
      <c r="I1351" s="129" t="s">
        <v>11846</v>
      </c>
      <c r="J1351" s="129" t="s">
        <v>5019</v>
      </c>
      <c r="K1351" s="129" t="s">
        <v>5220</v>
      </c>
      <c r="L1351" s="131" t="str">
        <f t="shared" si="63"/>
        <v>大塩　拓夢 (3)</v>
      </c>
      <c r="M1351" s="131" t="str">
        <f t="shared" si="64"/>
        <v>00</v>
      </c>
      <c r="N1351" s="131" t="str">
        <f t="shared" si="65"/>
        <v>Takumu OSHIO (00)</v>
      </c>
      <c r="O1351" s="217" t="s">
        <v>8203</v>
      </c>
      <c r="Y1351" s="130"/>
      <c r="Z1351" s="130"/>
      <c r="AA1351" s="130"/>
      <c r="AB1351" s="130"/>
      <c r="AC1351" s="142"/>
      <c r="AD1351" s="130"/>
      <c r="AE1351" s="130"/>
      <c r="AF1351" s="130"/>
      <c r="AG1351" s="130"/>
      <c r="AH1351" s="130"/>
      <c r="AI1351" s="130"/>
      <c r="AJ1351" s="130"/>
      <c r="AK1351" s="130"/>
      <c r="AL1351" s="130"/>
      <c r="AM1351" s="130"/>
      <c r="AN1351" s="130"/>
      <c r="AO1351" s="130"/>
      <c r="AP1351" s="130"/>
      <c r="AQ1351" s="130"/>
      <c r="AR1351" s="130"/>
      <c r="AS1351" s="130"/>
      <c r="AT1351" s="130"/>
      <c r="AU1351" s="130"/>
      <c r="AV1351" s="130"/>
      <c r="AW1351" s="130"/>
      <c r="AX1351" s="130"/>
      <c r="AY1351" s="130"/>
    </row>
    <row r="1352" spans="1:51" x14ac:dyDescent="0.15">
      <c r="A1352" s="131">
        <v>1391</v>
      </c>
      <c r="B1352" s="129" t="s">
        <v>14494</v>
      </c>
      <c r="C1352" s="129" t="s">
        <v>1064</v>
      </c>
      <c r="D1352" s="129" t="s">
        <v>9827</v>
      </c>
      <c r="E1352" s="129" t="s">
        <v>10504</v>
      </c>
      <c r="F1352" s="129" t="s">
        <v>3373</v>
      </c>
      <c r="G1352" s="131" t="s">
        <v>168</v>
      </c>
      <c r="H1352" s="129" t="s">
        <v>14447</v>
      </c>
      <c r="I1352" s="129" t="s">
        <v>4919</v>
      </c>
      <c r="J1352" s="129" t="s">
        <v>4996</v>
      </c>
      <c r="K1352" s="129" t="s">
        <v>5220</v>
      </c>
      <c r="L1352" s="131" t="str">
        <f t="shared" si="63"/>
        <v>松岡　泰貴 (2)</v>
      </c>
      <c r="M1352" s="131" t="str">
        <f t="shared" si="64"/>
        <v>02</v>
      </c>
      <c r="N1352" s="131" t="str">
        <f t="shared" si="65"/>
        <v>Taiki MATSUOKA (02)</v>
      </c>
      <c r="O1352" s="217" t="s">
        <v>8204</v>
      </c>
      <c r="Y1352" s="130"/>
      <c r="Z1352" s="130"/>
      <c r="AA1352" s="130"/>
      <c r="AB1352" s="130"/>
      <c r="AC1352" s="142"/>
      <c r="AD1352" s="130"/>
      <c r="AE1352" s="130"/>
      <c r="AF1352" s="130"/>
      <c r="AG1352" s="130"/>
      <c r="AH1352" s="130"/>
      <c r="AI1352" s="130"/>
      <c r="AJ1352" s="130"/>
      <c r="AK1352" s="130"/>
      <c r="AL1352" s="130"/>
      <c r="AM1352" s="130"/>
      <c r="AN1352" s="130"/>
      <c r="AO1352" s="130"/>
      <c r="AP1352" s="130"/>
      <c r="AQ1352" s="130"/>
      <c r="AR1352" s="130"/>
      <c r="AS1352" s="130"/>
      <c r="AT1352" s="130"/>
      <c r="AU1352" s="130"/>
      <c r="AV1352" s="130"/>
      <c r="AW1352" s="130"/>
      <c r="AX1352" s="130"/>
      <c r="AY1352" s="130"/>
    </row>
    <row r="1353" spans="1:51" x14ac:dyDescent="0.15">
      <c r="A1353" s="131">
        <v>1392</v>
      </c>
      <c r="B1353" s="129" t="s">
        <v>14494</v>
      </c>
      <c r="C1353" s="129" t="s">
        <v>1064</v>
      </c>
      <c r="D1353" s="129" t="s">
        <v>9828</v>
      </c>
      <c r="E1353" s="129" t="s">
        <v>10505</v>
      </c>
      <c r="F1353" s="129" t="s">
        <v>1401</v>
      </c>
      <c r="G1353" s="131" t="s">
        <v>168</v>
      </c>
      <c r="H1353" s="129" t="s">
        <v>14447</v>
      </c>
      <c r="I1353" s="129" t="s">
        <v>5011</v>
      </c>
      <c r="J1353" s="129" t="s">
        <v>9247</v>
      </c>
      <c r="K1353" s="129" t="s">
        <v>5220</v>
      </c>
      <c r="L1353" s="131" t="str">
        <f t="shared" si="63"/>
        <v>櫻井　悠登 (2)</v>
      </c>
      <c r="M1353" s="131" t="str">
        <f t="shared" si="64"/>
        <v>00</v>
      </c>
      <c r="N1353" s="131" t="str">
        <f t="shared" si="65"/>
        <v>Yuto SAKURAI (00)</v>
      </c>
      <c r="O1353" s="217" t="s">
        <v>8205</v>
      </c>
      <c r="Y1353" s="130"/>
      <c r="Z1353" s="130"/>
      <c r="AA1353" s="130"/>
      <c r="AB1353" s="130"/>
      <c r="AC1353" s="142"/>
      <c r="AD1353" s="130"/>
      <c r="AE1353" s="130"/>
      <c r="AF1353" s="130"/>
      <c r="AG1353" s="130"/>
      <c r="AH1353" s="130"/>
      <c r="AI1353" s="130"/>
      <c r="AJ1353" s="130"/>
      <c r="AK1353" s="130"/>
      <c r="AL1353" s="130"/>
      <c r="AM1353" s="130"/>
      <c r="AN1353" s="130"/>
      <c r="AO1353" s="130"/>
      <c r="AP1353" s="130"/>
      <c r="AQ1353" s="130"/>
      <c r="AR1353" s="130"/>
      <c r="AS1353" s="130"/>
      <c r="AT1353" s="130"/>
      <c r="AU1353" s="130"/>
      <c r="AV1353" s="130"/>
      <c r="AW1353" s="130"/>
      <c r="AX1353" s="130"/>
      <c r="AY1353" s="130"/>
    </row>
    <row r="1354" spans="1:51" x14ac:dyDescent="0.15">
      <c r="A1354" s="131">
        <v>1393</v>
      </c>
      <c r="B1354" s="129" t="s">
        <v>5242</v>
      </c>
      <c r="C1354" s="129" t="s">
        <v>1059</v>
      </c>
      <c r="D1354" s="129" t="s">
        <v>3384</v>
      </c>
      <c r="E1354" s="129" t="s">
        <v>3385</v>
      </c>
      <c r="F1354" s="129" t="s">
        <v>1843</v>
      </c>
      <c r="G1354" s="131" t="s">
        <v>146</v>
      </c>
      <c r="H1354" s="129" t="s">
        <v>11319</v>
      </c>
      <c r="I1354" s="129" t="s">
        <v>11847</v>
      </c>
      <c r="J1354" s="129" t="s">
        <v>9235</v>
      </c>
      <c r="K1354" s="129" t="s">
        <v>5220</v>
      </c>
      <c r="L1354" s="131" t="str">
        <f t="shared" si="63"/>
        <v>須田　真生 (4)</v>
      </c>
      <c r="M1354" s="131" t="str">
        <f t="shared" si="64"/>
        <v>99</v>
      </c>
      <c r="N1354" s="131" t="str">
        <f t="shared" si="65"/>
        <v>Masaki SUDA (99)</v>
      </c>
      <c r="O1354" s="217" t="s">
        <v>8206</v>
      </c>
      <c r="Y1354" s="130"/>
      <c r="Z1354" s="130"/>
      <c r="AA1354" s="130"/>
      <c r="AB1354" s="130"/>
      <c r="AC1354" s="142"/>
      <c r="AD1354" s="130"/>
      <c r="AE1354" s="130"/>
      <c r="AF1354" s="130"/>
      <c r="AG1354" s="130"/>
      <c r="AH1354" s="130"/>
      <c r="AI1354" s="130"/>
      <c r="AJ1354" s="130"/>
      <c r="AK1354" s="130"/>
      <c r="AL1354" s="130"/>
      <c r="AM1354" s="130"/>
      <c r="AN1354" s="130"/>
      <c r="AO1354" s="130"/>
      <c r="AP1354" s="130"/>
      <c r="AQ1354" s="130"/>
      <c r="AR1354" s="130"/>
      <c r="AS1354" s="130"/>
      <c r="AT1354" s="130"/>
      <c r="AU1354" s="130"/>
      <c r="AV1354" s="130"/>
      <c r="AW1354" s="130"/>
      <c r="AX1354" s="130"/>
      <c r="AY1354" s="130"/>
    </row>
    <row r="1355" spans="1:51" x14ac:dyDescent="0.15">
      <c r="A1355" s="131">
        <v>1394</v>
      </c>
      <c r="B1355" s="129" t="s">
        <v>5242</v>
      </c>
      <c r="C1355" s="129" t="s">
        <v>1059</v>
      </c>
      <c r="D1355" s="129" t="s">
        <v>3381</v>
      </c>
      <c r="E1355" s="129" t="s">
        <v>3382</v>
      </c>
      <c r="F1355" s="129" t="s">
        <v>3383</v>
      </c>
      <c r="G1355" s="131" t="s">
        <v>146</v>
      </c>
      <c r="H1355" s="129" t="s">
        <v>14447</v>
      </c>
      <c r="I1355" s="129" t="s">
        <v>11848</v>
      </c>
      <c r="J1355" s="129" t="s">
        <v>12367</v>
      </c>
      <c r="K1355" s="129" t="s">
        <v>5220</v>
      </c>
      <c r="L1355" s="131" t="str">
        <f t="shared" si="63"/>
        <v>楠田　貴幸 (4)</v>
      </c>
      <c r="M1355" s="131" t="str">
        <f t="shared" si="64"/>
        <v>00</v>
      </c>
      <c r="N1355" s="131" t="str">
        <f t="shared" si="65"/>
        <v>Takayuki KUSUDA (00)</v>
      </c>
      <c r="O1355" s="217" t="s">
        <v>8207</v>
      </c>
      <c r="Y1355" s="130"/>
      <c r="Z1355" s="130"/>
      <c r="AA1355" s="130"/>
      <c r="AB1355" s="130"/>
      <c r="AC1355" s="142"/>
      <c r="AD1355" s="130"/>
      <c r="AE1355" s="130"/>
      <c r="AF1355" s="130"/>
      <c r="AG1355" s="130"/>
      <c r="AH1355" s="130"/>
      <c r="AI1355" s="130"/>
      <c r="AJ1355" s="130"/>
      <c r="AK1355" s="130"/>
      <c r="AL1355" s="130"/>
      <c r="AM1355" s="130"/>
      <c r="AN1355" s="130"/>
      <c r="AO1355" s="130"/>
      <c r="AP1355" s="130"/>
      <c r="AQ1355" s="130"/>
      <c r="AR1355" s="130"/>
      <c r="AS1355" s="130"/>
      <c r="AT1355" s="130"/>
      <c r="AU1355" s="130"/>
      <c r="AV1355" s="130"/>
      <c r="AW1355" s="130"/>
      <c r="AX1355" s="130"/>
      <c r="AY1355" s="130"/>
    </row>
    <row r="1356" spans="1:51" x14ac:dyDescent="0.15">
      <c r="A1356" s="131">
        <v>1395</v>
      </c>
      <c r="B1356" s="129" t="s">
        <v>5242</v>
      </c>
      <c r="C1356" s="129" t="s">
        <v>1059</v>
      </c>
      <c r="D1356" s="129" t="s">
        <v>3390</v>
      </c>
      <c r="E1356" s="129" t="s">
        <v>3391</v>
      </c>
      <c r="F1356" s="129" t="s">
        <v>3392</v>
      </c>
      <c r="G1356" s="131" t="s">
        <v>146</v>
      </c>
      <c r="H1356" s="129" t="s">
        <v>14447</v>
      </c>
      <c r="I1356" s="129" t="s">
        <v>4816</v>
      </c>
      <c r="J1356" s="129" t="s">
        <v>4822</v>
      </c>
      <c r="K1356" s="129" t="s">
        <v>5220</v>
      </c>
      <c r="L1356" s="131" t="str">
        <f t="shared" si="63"/>
        <v>藤原　亮太 (4)</v>
      </c>
      <c r="M1356" s="131" t="str">
        <f t="shared" si="64"/>
        <v>99</v>
      </c>
      <c r="N1356" s="131" t="str">
        <f t="shared" si="65"/>
        <v>Ryota FUJIWARA (99)</v>
      </c>
      <c r="O1356" s="217" t="s">
        <v>8208</v>
      </c>
      <c r="Y1356" s="130"/>
      <c r="Z1356" s="130"/>
      <c r="AA1356" s="130"/>
      <c r="AB1356" s="130"/>
      <c r="AC1356" s="142"/>
      <c r="AD1356" s="130"/>
      <c r="AE1356" s="130"/>
      <c r="AF1356" s="130"/>
      <c r="AG1356" s="130"/>
      <c r="AH1356" s="130"/>
      <c r="AI1356" s="130"/>
      <c r="AJ1356" s="130"/>
      <c r="AK1356" s="130"/>
      <c r="AL1356" s="130"/>
      <c r="AM1356" s="130"/>
      <c r="AN1356" s="130"/>
      <c r="AO1356" s="130"/>
      <c r="AP1356" s="130"/>
      <c r="AQ1356" s="130"/>
      <c r="AR1356" s="130"/>
      <c r="AS1356" s="130"/>
      <c r="AT1356" s="130"/>
      <c r="AU1356" s="130"/>
      <c r="AV1356" s="130"/>
      <c r="AW1356" s="130"/>
      <c r="AX1356" s="130"/>
      <c r="AY1356" s="130"/>
    </row>
    <row r="1357" spans="1:51" x14ac:dyDescent="0.15">
      <c r="A1357" s="131">
        <v>1396</v>
      </c>
      <c r="B1357" s="129" t="s">
        <v>5242</v>
      </c>
      <c r="C1357" s="129" t="s">
        <v>1059</v>
      </c>
      <c r="D1357" s="129" t="s">
        <v>3386</v>
      </c>
      <c r="E1357" s="129" t="s">
        <v>3387</v>
      </c>
      <c r="F1357" s="129" t="s">
        <v>3138</v>
      </c>
      <c r="G1357" s="131" t="s">
        <v>146</v>
      </c>
      <c r="H1357" s="129" t="s">
        <v>11319</v>
      </c>
      <c r="I1357" s="129" t="s">
        <v>11616</v>
      </c>
      <c r="J1357" s="129" t="s">
        <v>4922</v>
      </c>
      <c r="K1357" s="129" t="s">
        <v>5220</v>
      </c>
      <c r="L1357" s="131" t="str">
        <f t="shared" si="63"/>
        <v>真鍋　友貴 (4)</v>
      </c>
      <c r="M1357" s="131" t="str">
        <f t="shared" si="64"/>
        <v>99</v>
      </c>
      <c r="N1357" s="131" t="str">
        <f t="shared" si="65"/>
        <v>Yuki MANABE (99)</v>
      </c>
      <c r="O1357" s="217" t="s">
        <v>8209</v>
      </c>
      <c r="Y1357" s="130"/>
      <c r="Z1357" s="130"/>
      <c r="AA1357" s="130"/>
      <c r="AB1357" s="130"/>
      <c r="AC1357" s="142"/>
      <c r="AD1357" s="130"/>
      <c r="AE1357" s="130"/>
      <c r="AF1357" s="130"/>
      <c r="AG1357" s="130"/>
      <c r="AH1357" s="130"/>
      <c r="AI1357" s="130"/>
      <c r="AJ1357" s="130"/>
      <c r="AK1357" s="130"/>
      <c r="AL1357" s="130"/>
      <c r="AM1357" s="130"/>
      <c r="AN1357" s="130"/>
      <c r="AO1357" s="130"/>
      <c r="AP1357" s="130"/>
      <c r="AQ1357" s="130"/>
      <c r="AR1357" s="130"/>
      <c r="AS1357" s="130"/>
      <c r="AT1357" s="130"/>
      <c r="AU1357" s="130"/>
      <c r="AV1357" s="130"/>
      <c r="AW1357" s="130"/>
      <c r="AX1357" s="130"/>
      <c r="AY1357" s="130"/>
    </row>
    <row r="1358" spans="1:51" x14ac:dyDescent="0.15">
      <c r="A1358" s="131">
        <v>1397</v>
      </c>
      <c r="B1358" s="129" t="s">
        <v>5242</v>
      </c>
      <c r="C1358" s="129" t="s">
        <v>1059</v>
      </c>
      <c r="D1358" s="129" t="s">
        <v>9829</v>
      </c>
      <c r="E1358" s="129" t="s">
        <v>3396</v>
      </c>
      <c r="F1358" s="129" t="s">
        <v>2671</v>
      </c>
      <c r="G1358" s="131" t="s">
        <v>146</v>
      </c>
      <c r="H1358" s="129" t="s">
        <v>14447</v>
      </c>
      <c r="I1358" s="129" t="s">
        <v>5109</v>
      </c>
      <c r="J1358" s="129" t="s">
        <v>12510</v>
      </c>
      <c r="K1358" s="129" t="s">
        <v>5220</v>
      </c>
      <c r="L1358" s="131" t="str">
        <f t="shared" si="63"/>
        <v>後藤　槙翼 (4)</v>
      </c>
      <c r="M1358" s="131" t="str">
        <f t="shared" si="64"/>
        <v>99</v>
      </c>
      <c r="N1358" s="131" t="str">
        <f t="shared" si="65"/>
        <v>Shimba GOTO (99)</v>
      </c>
      <c r="O1358" s="217" t="s">
        <v>8210</v>
      </c>
      <c r="Y1358" s="130"/>
      <c r="Z1358" s="130"/>
      <c r="AA1358" s="130"/>
      <c r="AB1358" s="130"/>
      <c r="AC1358" s="142"/>
      <c r="AD1358" s="130"/>
      <c r="AE1358" s="130"/>
      <c r="AF1358" s="130"/>
      <c r="AG1358" s="130"/>
      <c r="AH1358" s="130"/>
      <c r="AI1358" s="130"/>
      <c r="AJ1358" s="130"/>
      <c r="AK1358" s="130"/>
      <c r="AL1358" s="130"/>
      <c r="AM1358" s="130"/>
      <c r="AN1358" s="130"/>
      <c r="AO1358" s="130"/>
      <c r="AP1358" s="130"/>
      <c r="AQ1358" s="130"/>
      <c r="AR1358" s="130"/>
      <c r="AS1358" s="130"/>
      <c r="AT1358" s="130"/>
      <c r="AU1358" s="130"/>
      <c r="AV1358" s="130"/>
      <c r="AW1358" s="130"/>
      <c r="AX1358" s="130"/>
      <c r="AY1358" s="130"/>
    </row>
    <row r="1359" spans="1:51" x14ac:dyDescent="0.15">
      <c r="A1359" s="131">
        <v>1398</v>
      </c>
      <c r="B1359" s="129" t="s">
        <v>5242</v>
      </c>
      <c r="C1359" s="129" t="s">
        <v>1059</v>
      </c>
      <c r="D1359" s="129" t="s">
        <v>3399</v>
      </c>
      <c r="E1359" s="129" t="s">
        <v>3400</v>
      </c>
      <c r="F1359" s="129" t="s">
        <v>3401</v>
      </c>
      <c r="G1359" s="131" t="s">
        <v>146</v>
      </c>
      <c r="H1359" s="129" t="s">
        <v>14447</v>
      </c>
      <c r="I1359" s="129" t="s">
        <v>11849</v>
      </c>
      <c r="J1359" s="129" t="s">
        <v>12291</v>
      </c>
      <c r="K1359" s="129" t="s">
        <v>5220</v>
      </c>
      <c r="L1359" s="131" t="str">
        <f t="shared" si="63"/>
        <v>杉原　大輝 (4)</v>
      </c>
      <c r="M1359" s="131" t="str">
        <f t="shared" si="64"/>
        <v>99</v>
      </c>
      <c r="N1359" s="131" t="str">
        <f t="shared" si="65"/>
        <v>Daiki SUGIHARA (99)</v>
      </c>
      <c r="O1359" s="217" t="s">
        <v>8211</v>
      </c>
      <c r="Y1359" s="130"/>
      <c r="Z1359" s="130"/>
      <c r="AA1359" s="130"/>
      <c r="AB1359" s="130"/>
      <c r="AC1359" s="142"/>
      <c r="AD1359" s="130"/>
      <c r="AE1359" s="130"/>
      <c r="AF1359" s="130"/>
      <c r="AG1359" s="130"/>
      <c r="AH1359" s="130"/>
      <c r="AI1359" s="130"/>
      <c r="AJ1359" s="130"/>
      <c r="AK1359" s="130"/>
      <c r="AL1359" s="130"/>
      <c r="AM1359" s="130"/>
      <c r="AN1359" s="130"/>
      <c r="AO1359" s="130"/>
      <c r="AP1359" s="130"/>
      <c r="AQ1359" s="130"/>
      <c r="AR1359" s="130"/>
      <c r="AS1359" s="130"/>
      <c r="AT1359" s="130"/>
      <c r="AU1359" s="130"/>
      <c r="AV1359" s="130"/>
      <c r="AW1359" s="130"/>
      <c r="AX1359" s="130"/>
      <c r="AY1359" s="130"/>
    </row>
    <row r="1360" spans="1:51" x14ac:dyDescent="0.15">
      <c r="A1360" s="131">
        <v>1399</v>
      </c>
      <c r="B1360" s="129" t="s">
        <v>5242</v>
      </c>
      <c r="C1360" s="129" t="s">
        <v>1059</v>
      </c>
      <c r="D1360" s="129" t="s">
        <v>3397</v>
      </c>
      <c r="E1360" s="129" t="s">
        <v>3398</v>
      </c>
      <c r="F1360" s="129" t="s">
        <v>11113</v>
      </c>
      <c r="G1360" s="131" t="s">
        <v>146</v>
      </c>
      <c r="H1360" s="129" t="s">
        <v>11319</v>
      </c>
      <c r="I1360" s="129" t="s">
        <v>4972</v>
      </c>
      <c r="J1360" s="129" t="s">
        <v>4853</v>
      </c>
      <c r="K1360" s="129" t="s">
        <v>5220</v>
      </c>
      <c r="L1360" s="131" t="str">
        <f t="shared" si="63"/>
        <v>鈴木　吏空 (4)</v>
      </c>
      <c r="M1360" s="131" t="str">
        <f t="shared" si="64"/>
        <v>99</v>
      </c>
      <c r="N1360" s="131" t="str">
        <f t="shared" si="65"/>
        <v>Riku SUZUKI (99)</v>
      </c>
      <c r="O1360" s="217" t="s">
        <v>8212</v>
      </c>
      <c r="Y1360" s="130"/>
      <c r="Z1360" s="130"/>
      <c r="AA1360" s="130"/>
      <c r="AB1360" s="130"/>
      <c r="AC1360" s="142"/>
      <c r="AD1360" s="130"/>
      <c r="AE1360" s="130"/>
      <c r="AF1360" s="130"/>
      <c r="AG1360" s="130"/>
      <c r="AH1360" s="130"/>
      <c r="AI1360" s="130"/>
      <c r="AJ1360" s="130"/>
      <c r="AK1360" s="130"/>
      <c r="AL1360" s="130"/>
      <c r="AM1360" s="130"/>
      <c r="AN1360" s="130"/>
      <c r="AO1360" s="130"/>
      <c r="AP1360" s="130"/>
      <c r="AQ1360" s="130"/>
      <c r="AR1360" s="130"/>
      <c r="AS1360" s="130"/>
      <c r="AT1360" s="130"/>
      <c r="AU1360" s="130"/>
      <c r="AV1360" s="130"/>
      <c r="AW1360" s="130"/>
      <c r="AX1360" s="130"/>
      <c r="AY1360" s="130"/>
    </row>
    <row r="1361" spans="1:51" x14ac:dyDescent="0.15">
      <c r="A1361" s="131">
        <v>1400</v>
      </c>
      <c r="B1361" s="129" t="s">
        <v>5242</v>
      </c>
      <c r="C1361" s="129" t="s">
        <v>1059</v>
      </c>
      <c r="D1361" s="129" t="s">
        <v>3393</v>
      </c>
      <c r="E1361" s="129" t="s">
        <v>3394</v>
      </c>
      <c r="F1361" s="129" t="s">
        <v>3395</v>
      </c>
      <c r="G1361" s="131" t="s">
        <v>146</v>
      </c>
      <c r="H1361" s="129" t="s">
        <v>11319</v>
      </c>
      <c r="I1361" s="129" t="s">
        <v>4963</v>
      </c>
      <c r="J1361" s="129" t="s">
        <v>12511</v>
      </c>
      <c r="K1361" s="129" t="s">
        <v>5220</v>
      </c>
      <c r="L1361" s="131" t="str">
        <f t="shared" si="63"/>
        <v>藤井　南希 (4)</v>
      </c>
      <c r="M1361" s="131" t="str">
        <f t="shared" si="64"/>
        <v>99</v>
      </c>
      <c r="N1361" s="131" t="str">
        <f t="shared" si="65"/>
        <v>Minaki FUJI (99)</v>
      </c>
      <c r="O1361" s="217" t="s">
        <v>8213</v>
      </c>
      <c r="Y1361" s="130"/>
      <c r="Z1361" s="130"/>
      <c r="AA1361" s="130"/>
      <c r="AB1361" s="130"/>
      <c r="AC1361" s="142"/>
      <c r="AD1361" s="130"/>
      <c r="AE1361" s="130"/>
      <c r="AF1361" s="130"/>
      <c r="AG1361" s="130"/>
      <c r="AH1361" s="130"/>
      <c r="AI1361" s="130"/>
      <c r="AJ1361" s="130"/>
      <c r="AK1361" s="130"/>
      <c r="AL1361" s="130"/>
      <c r="AM1361" s="130"/>
      <c r="AN1361" s="130"/>
      <c r="AO1361" s="130"/>
      <c r="AP1361" s="130"/>
      <c r="AQ1361" s="130"/>
      <c r="AR1361" s="130"/>
      <c r="AS1361" s="130"/>
      <c r="AT1361" s="130"/>
      <c r="AU1361" s="130"/>
      <c r="AV1361" s="130"/>
      <c r="AW1361" s="130"/>
      <c r="AX1361" s="130"/>
      <c r="AY1361" s="130"/>
    </row>
    <row r="1362" spans="1:51" x14ac:dyDescent="0.15">
      <c r="A1362" s="131">
        <v>1401</v>
      </c>
      <c r="B1362" s="129" t="s">
        <v>5242</v>
      </c>
      <c r="C1362" s="129" t="s">
        <v>1059</v>
      </c>
      <c r="D1362" s="129" t="s">
        <v>3388</v>
      </c>
      <c r="E1362" s="129" t="s">
        <v>3389</v>
      </c>
      <c r="F1362" s="129" t="s">
        <v>2131</v>
      </c>
      <c r="G1362" s="131" t="s">
        <v>146</v>
      </c>
      <c r="H1362" s="129" t="s">
        <v>14447</v>
      </c>
      <c r="I1362" s="129" t="s">
        <v>11850</v>
      </c>
      <c r="J1362" s="129" t="s">
        <v>4949</v>
      </c>
      <c r="K1362" s="129" t="s">
        <v>5220</v>
      </c>
      <c r="L1362" s="131" t="str">
        <f t="shared" si="63"/>
        <v>西　隼人 (4)</v>
      </c>
      <c r="M1362" s="131" t="str">
        <f t="shared" si="64"/>
        <v>99</v>
      </c>
      <c r="N1362" s="131" t="str">
        <f t="shared" si="65"/>
        <v>Hayato NISHI  (99)</v>
      </c>
      <c r="O1362" s="217" t="s">
        <v>8214</v>
      </c>
      <c r="Y1362" s="130"/>
      <c r="Z1362" s="130"/>
      <c r="AA1362" s="130"/>
      <c r="AB1362" s="130"/>
      <c r="AC1362" s="142"/>
      <c r="AD1362" s="130"/>
      <c r="AE1362" s="130"/>
      <c r="AF1362" s="130"/>
      <c r="AG1362" s="130"/>
      <c r="AH1362" s="130"/>
      <c r="AI1362" s="130"/>
      <c r="AJ1362" s="130"/>
      <c r="AK1362" s="130"/>
      <c r="AL1362" s="130"/>
      <c r="AM1362" s="130"/>
      <c r="AN1362" s="130"/>
      <c r="AO1362" s="130"/>
      <c r="AP1362" s="130"/>
      <c r="AQ1362" s="130"/>
      <c r="AR1362" s="130"/>
      <c r="AS1362" s="130"/>
      <c r="AT1362" s="130"/>
      <c r="AU1362" s="130"/>
      <c r="AV1362" s="130"/>
      <c r="AW1362" s="130"/>
      <c r="AX1362" s="130"/>
      <c r="AY1362" s="130"/>
    </row>
    <row r="1363" spans="1:51" x14ac:dyDescent="0.15">
      <c r="A1363" s="131">
        <v>1402</v>
      </c>
      <c r="B1363" s="129" t="s">
        <v>5242</v>
      </c>
      <c r="C1363" s="129" t="s">
        <v>1059</v>
      </c>
      <c r="D1363" s="129" t="s">
        <v>3403</v>
      </c>
      <c r="E1363" s="129" t="s">
        <v>3404</v>
      </c>
      <c r="F1363" s="129" t="s">
        <v>3405</v>
      </c>
      <c r="G1363" s="131" t="s">
        <v>168</v>
      </c>
      <c r="H1363" s="129" t="s">
        <v>14447</v>
      </c>
      <c r="I1363" s="129" t="s">
        <v>11851</v>
      </c>
      <c r="J1363" s="129" t="s">
        <v>5034</v>
      </c>
      <c r="K1363" s="129" t="s">
        <v>5220</v>
      </c>
      <c r="L1363" s="131" t="str">
        <f t="shared" si="63"/>
        <v>大畠　拓馬 (2)</v>
      </c>
      <c r="M1363" s="131" t="str">
        <f t="shared" si="64"/>
        <v>01</v>
      </c>
      <c r="N1363" s="131" t="str">
        <f t="shared" si="65"/>
        <v>Takuma OHATA (01)</v>
      </c>
      <c r="O1363" s="217" t="s">
        <v>8215</v>
      </c>
      <c r="Y1363" s="130"/>
      <c r="Z1363" s="130"/>
      <c r="AA1363" s="130"/>
      <c r="AB1363" s="130"/>
      <c r="AC1363" s="142"/>
      <c r="AD1363" s="130"/>
      <c r="AE1363" s="130"/>
      <c r="AF1363" s="130"/>
      <c r="AG1363" s="130"/>
      <c r="AH1363" s="130"/>
      <c r="AI1363" s="130"/>
      <c r="AJ1363" s="130"/>
      <c r="AK1363" s="130"/>
      <c r="AL1363" s="130"/>
      <c r="AM1363" s="130"/>
      <c r="AN1363" s="130"/>
      <c r="AO1363" s="130"/>
      <c r="AP1363" s="130"/>
      <c r="AQ1363" s="130"/>
      <c r="AR1363" s="130"/>
      <c r="AS1363" s="130"/>
      <c r="AT1363" s="130"/>
      <c r="AU1363" s="130"/>
      <c r="AV1363" s="130"/>
      <c r="AW1363" s="130"/>
      <c r="AX1363" s="130"/>
      <c r="AY1363" s="130"/>
    </row>
    <row r="1364" spans="1:51" x14ac:dyDescent="0.15">
      <c r="A1364" s="131">
        <v>1403</v>
      </c>
      <c r="B1364" s="129" t="s">
        <v>5242</v>
      </c>
      <c r="C1364" s="129" t="s">
        <v>1059</v>
      </c>
      <c r="D1364" s="129" t="s">
        <v>3406</v>
      </c>
      <c r="E1364" s="129" t="s">
        <v>3407</v>
      </c>
      <c r="F1364" s="129" t="s">
        <v>3408</v>
      </c>
      <c r="G1364" s="131" t="s">
        <v>164</v>
      </c>
      <c r="H1364" s="129" t="s">
        <v>11319</v>
      </c>
      <c r="I1364" s="129" t="s">
        <v>6743</v>
      </c>
      <c r="J1364" s="129" t="s">
        <v>4831</v>
      </c>
      <c r="K1364" s="129" t="s">
        <v>5220</v>
      </c>
      <c r="L1364" s="131" t="str">
        <f t="shared" si="63"/>
        <v>片山　蓮 (3)</v>
      </c>
      <c r="M1364" s="131" t="str">
        <f t="shared" si="64"/>
        <v>01</v>
      </c>
      <c r="N1364" s="131" t="str">
        <f t="shared" si="65"/>
        <v>Ren KATAYAMA (01)</v>
      </c>
      <c r="O1364" s="217" t="s">
        <v>8216</v>
      </c>
      <c r="Y1364" s="130"/>
      <c r="Z1364" s="130"/>
      <c r="AA1364" s="130"/>
      <c r="AB1364" s="130"/>
      <c r="AC1364" s="142"/>
      <c r="AD1364" s="130"/>
      <c r="AE1364" s="130"/>
      <c r="AF1364" s="130"/>
      <c r="AG1364" s="130"/>
      <c r="AH1364" s="130"/>
      <c r="AI1364" s="130"/>
      <c r="AJ1364" s="130"/>
      <c r="AK1364" s="130"/>
      <c r="AL1364" s="130"/>
      <c r="AM1364" s="130"/>
      <c r="AN1364" s="130"/>
      <c r="AO1364" s="130"/>
      <c r="AP1364" s="130"/>
      <c r="AQ1364" s="130"/>
      <c r="AR1364" s="130"/>
      <c r="AS1364" s="130"/>
      <c r="AT1364" s="130"/>
      <c r="AU1364" s="130"/>
      <c r="AV1364" s="130"/>
      <c r="AW1364" s="130"/>
      <c r="AX1364" s="130"/>
      <c r="AY1364" s="130"/>
    </row>
    <row r="1365" spans="1:51" x14ac:dyDescent="0.15">
      <c r="A1365" s="131">
        <v>1404</v>
      </c>
      <c r="B1365" s="129" t="s">
        <v>5242</v>
      </c>
      <c r="C1365" s="129" t="s">
        <v>1059</v>
      </c>
      <c r="D1365" s="129" t="s">
        <v>3409</v>
      </c>
      <c r="E1365" s="129" t="s">
        <v>3410</v>
      </c>
      <c r="F1365" s="129" t="s">
        <v>1696</v>
      </c>
      <c r="G1365" s="131" t="s">
        <v>164</v>
      </c>
      <c r="H1365" s="129" t="s">
        <v>11319</v>
      </c>
      <c r="I1365" s="129" t="s">
        <v>11852</v>
      </c>
      <c r="J1365" s="129" t="s">
        <v>5034</v>
      </c>
      <c r="K1365" s="129" t="s">
        <v>5220</v>
      </c>
      <c r="L1365" s="131" t="str">
        <f t="shared" si="63"/>
        <v>楠本　拓真 (3)</v>
      </c>
      <c r="M1365" s="131" t="str">
        <f t="shared" si="64"/>
        <v>00</v>
      </c>
      <c r="N1365" s="131" t="str">
        <f t="shared" si="65"/>
        <v>Takuma KUSUMOTO (00)</v>
      </c>
      <c r="O1365" s="217" t="s">
        <v>8217</v>
      </c>
      <c r="Y1365" s="130"/>
      <c r="Z1365" s="130"/>
      <c r="AA1365" s="130"/>
      <c r="AB1365" s="130"/>
      <c r="AC1365" s="142"/>
      <c r="AD1365" s="130"/>
      <c r="AE1365" s="130"/>
      <c r="AF1365" s="130"/>
      <c r="AG1365" s="130"/>
      <c r="AH1365" s="130"/>
      <c r="AI1365" s="130"/>
      <c r="AJ1365" s="130"/>
      <c r="AK1365" s="130"/>
      <c r="AL1365" s="130"/>
      <c r="AM1365" s="130"/>
      <c r="AN1365" s="130"/>
      <c r="AO1365" s="130"/>
      <c r="AP1365" s="130"/>
      <c r="AQ1365" s="130"/>
      <c r="AR1365" s="130"/>
      <c r="AS1365" s="130"/>
      <c r="AT1365" s="130"/>
      <c r="AU1365" s="130"/>
      <c r="AV1365" s="130"/>
      <c r="AW1365" s="130"/>
      <c r="AX1365" s="130"/>
      <c r="AY1365" s="130"/>
    </row>
    <row r="1366" spans="1:51" x14ac:dyDescent="0.15">
      <c r="A1366" s="131">
        <v>1405</v>
      </c>
      <c r="B1366" s="129" t="s">
        <v>5242</v>
      </c>
      <c r="C1366" s="129" t="s">
        <v>1059</v>
      </c>
      <c r="D1366" s="129" t="s">
        <v>3415</v>
      </c>
      <c r="E1366" s="129" t="s">
        <v>3416</v>
      </c>
      <c r="F1366" s="129" t="s">
        <v>3408</v>
      </c>
      <c r="G1366" s="131" t="s">
        <v>164</v>
      </c>
      <c r="H1366" s="129" t="s">
        <v>11319</v>
      </c>
      <c r="I1366" s="129" t="s">
        <v>4892</v>
      </c>
      <c r="J1366" s="129" t="s">
        <v>9492</v>
      </c>
      <c r="K1366" s="129" t="s">
        <v>5220</v>
      </c>
      <c r="L1366" s="131" t="str">
        <f t="shared" si="63"/>
        <v>佐々木　凜太郎 (3)</v>
      </c>
      <c r="M1366" s="131" t="str">
        <f t="shared" si="64"/>
        <v>01</v>
      </c>
      <c r="N1366" s="131" t="str">
        <f t="shared" si="65"/>
        <v>Rintaro SASAKI (01)</v>
      </c>
      <c r="O1366" s="217" t="s">
        <v>8218</v>
      </c>
      <c r="Y1366" s="130"/>
      <c r="Z1366" s="130"/>
      <c r="AA1366" s="130"/>
      <c r="AB1366" s="130"/>
      <c r="AC1366" s="142"/>
      <c r="AD1366" s="130"/>
      <c r="AE1366" s="130"/>
      <c r="AF1366" s="130"/>
      <c r="AG1366" s="130"/>
      <c r="AH1366" s="130"/>
      <c r="AI1366" s="130"/>
      <c r="AJ1366" s="130"/>
      <c r="AK1366" s="130"/>
      <c r="AL1366" s="130"/>
      <c r="AM1366" s="130"/>
      <c r="AN1366" s="130"/>
      <c r="AO1366" s="130"/>
      <c r="AP1366" s="130"/>
      <c r="AQ1366" s="130"/>
      <c r="AR1366" s="130"/>
      <c r="AS1366" s="130"/>
      <c r="AT1366" s="130"/>
      <c r="AU1366" s="130"/>
      <c r="AV1366" s="130"/>
      <c r="AW1366" s="130"/>
      <c r="AX1366" s="130"/>
      <c r="AY1366" s="130"/>
    </row>
    <row r="1367" spans="1:51" x14ac:dyDescent="0.15">
      <c r="A1367" s="131">
        <v>1406</v>
      </c>
      <c r="B1367" s="129" t="s">
        <v>5242</v>
      </c>
      <c r="C1367" s="129" t="s">
        <v>1059</v>
      </c>
      <c r="D1367" s="129" t="s">
        <v>3411</v>
      </c>
      <c r="E1367" s="129" t="s">
        <v>3412</v>
      </c>
      <c r="F1367" s="129" t="s">
        <v>1720</v>
      </c>
      <c r="G1367" s="131" t="s">
        <v>164</v>
      </c>
      <c r="H1367" s="129" t="s">
        <v>11319</v>
      </c>
      <c r="I1367" s="129" t="s">
        <v>5033</v>
      </c>
      <c r="J1367" s="129" t="s">
        <v>12252</v>
      </c>
      <c r="K1367" s="129" t="s">
        <v>5220</v>
      </c>
      <c r="L1367" s="131" t="str">
        <f t="shared" si="63"/>
        <v>杉本　翔 (3)</v>
      </c>
      <c r="M1367" s="131" t="str">
        <f t="shared" si="64"/>
        <v>00</v>
      </c>
      <c r="N1367" s="131" t="str">
        <f t="shared" si="65"/>
        <v>Sho SUGIMOTO (00)</v>
      </c>
      <c r="O1367" s="217" t="s">
        <v>8219</v>
      </c>
      <c r="Y1367" s="130"/>
      <c r="Z1367" s="130"/>
      <c r="AA1367" s="130"/>
      <c r="AB1367" s="130"/>
      <c r="AC1367" s="142"/>
      <c r="AD1367" s="130"/>
      <c r="AE1367" s="130"/>
      <c r="AF1367" s="130"/>
      <c r="AG1367" s="130"/>
      <c r="AH1367" s="130"/>
      <c r="AI1367" s="130"/>
      <c r="AJ1367" s="130"/>
      <c r="AK1367" s="130"/>
      <c r="AL1367" s="130"/>
      <c r="AM1367" s="130"/>
      <c r="AN1367" s="130"/>
      <c r="AO1367" s="130"/>
      <c r="AP1367" s="130"/>
      <c r="AQ1367" s="130"/>
      <c r="AR1367" s="130"/>
      <c r="AS1367" s="130"/>
      <c r="AT1367" s="130"/>
      <c r="AU1367" s="130"/>
      <c r="AV1367" s="130"/>
      <c r="AW1367" s="130"/>
      <c r="AX1367" s="130"/>
      <c r="AY1367" s="130"/>
    </row>
    <row r="1368" spans="1:51" x14ac:dyDescent="0.15">
      <c r="A1368" s="131">
        <v>1407</v>
      </c>
      <c r="B1368" s="129" t="s">
        <v>5242</v>
      </c>
      <c r="C1368" s="129" t="s">
        <v>1059</v>
      </c>
      <c r="D1368" s="129" t="s">
        <v>3417</v>
      </c>
      <c r="E1368" s="129" t="s">
        <v>3418</v>
      </c>
      <c r="F1368" s="129" t="s">
        <v>2498</v>
      </c>
      <c r="G1368" s="131" t="s">
        <v>164</v>
      </c>
      <c r="H1368" s="129" t="s">
        <v>14447</v>
      </c>
      <c r="I1368" s="129" t="s">
        <v>11684</v>
      </c>
      <c r="J1368" s="129" t="s">
        <v>12512</v>
      </c>
      <c r="K1368" s="129" t="s">
        <v>5220</v>
      </c>
      <c r="L1368" s="131" t="str">
        <f t="shared" si="63"/>
        <v>中安　真一 (3)</v>
      </c>
      <c r="M1368" s="131" t="str">
        <f t="shared" si="64"/>
        <v>00</v>
      </c>
      <c r="N1368" s="131" t="str">
        <f t="shared" si="65"/>
        <v>Shinichi NAKAYASU (00)</v>
      </c>
      <c r="O1368" s="217" t="s">
        <v>8220</v>
      </c>
      <c r="Y1368" s="130"/>
      <c r="Z1368" s="130"/>
      <c r="AA1368" s="130"/>
      <c r="AB1368" s="130"/>
      <c r="AC1368" s="142"/>
      <c r="AD1368" s="130"/>
      <c r="AE1368" s="130"/>
      <c r="AF1368" s="130"/>
      <c r="AG1368" s="130"/>
      <c r="AH1368" s="130"/>
      <c r="AI1368" s="130"/>
      <c r="AJ1368" s="130"/>
      <c r="AK1368" s="130"/>
      <c r="AL1368" s="130"/>
      <c r="AM1368" s="130"/>
      <c r="AN1368" s="130"/>
      <c r="AO1368" s="130"/>
      <c r="AP1368" s="130"/>
      <c r="AQ1368" s="130"/>
      <c r="AR1368" s="130"/>
      <c r="AS1368" s="130"/>
      <c r="AT1368" s="130"/>
      <c r="AU1368" s="130"/>
      <c r="AV1368" s="130"/>
      <c r="AW1368" s="130"/>
      <c r="AX1368" s="130"/>
      <c r="AY1368" s="130"/>
    </row>
    <row r="1369" spans="1:51" x14ac:dyDescent="0.15">
      <c r="A1369" s="131">
        <v>1408</v>
      </c>
      <c r="B1369" s="129" t="s">
        <v>5242</v>
      </c>
      <c r="C1369" s="129" t="s">
        <v>1059</v>
      </c>
      <c r="D1369" s="129" t="s">
        <v>3413</v>
      </c>
      <c r="E1369" s="129" t="s">
        <v>3414</v>
      </c>
      <c r="F1369" s="129" t="s">
        <v>1241</v>
      </c>
      <c r="G1369" s="131" t="s">
        <v>164</v>
      </c>
      <c r="H1369" s="129" t="s">
        <v>14468</v>
      </c>
      <c r="I1369" s="129" t="s">
        <v>11474</v>
      </c>
      <c r="J1369" s="129" t="s">
        <v>4922</v>
      </c>
      <c r="K1369" s="129" t="s">
        <v>5220</v>
      </c>
      <c r="L1369" s="131" t="str">
        <f t="shared" si="63"/>
        <v>西川　雄貴 (3)</v>
      </c>
      <c r="M1369" s="131" t="str">
        <f t="shared" si="64"/>
        <v>01</v>
      </c>
      <c r="N1369" s="131" t="str">
        <f t="shared" si="65"/>
        <v>Yuki NISHIKAWA (01)</v>
      </c>
      <c r="O1369" s="217" t="s">
        <v>8221</v>
      </c>
      <c r="Y1369" s="130"/>
      <c r="Z1369" s="130"/>
      <c r="AA1369" s="130"/>
      <c r="AB1369" s="130"/>
      <c r="AC1369" s="142"/>
      <c r="AD1369" s="130"/>
      <c r="AE1369" s="130"/>
      <c r="AF1369" s="130"/>
      <c r="AG1369" s="130"/>
      <c r="AH1369" s="130"/>
      <c r="AI1369" s="130"/>
      <c r="AJ1369" s="130"/>
      <c r="AK1369" s="130"/>
      <c r="AL1369" s="130"/>
      <c r="AM1369" s="130"/>
      <c r="AN1369" s="130"/>
      <c r="AO1369" s="130"/>
      <c r="AP1369" s="130"/>
      <c r="AQ1369" s="130"/>
      <c r="AR1369" s="130"/>
      <c r="AS1369" s="130"/>
      <c r="AT1369" s="130"/>
      <c r="AU1369" s="130"/>
      <c r="AV1369" s="130"/>
      <c r="AW1369" s="130"/>
      <c r="AX1369" s="130"/>
      <c r="AY1369" s="130"/>
    </row>
    <row r="1370" spans="1:51" x14ac:dyDescent="0.15">
      <c r="A1370" s="131">
        <v>1409</v>
      </c>
      <c r="B1370" s="129" t="s">
        <v>5242</v>
      </c>
      <c r="C1370" s="129" t="s">
        <v>1059</v>
      </c>
      <c r="D1370" s="129" t="s">
        <v>9830</v>
      </c>
      <c r="E1370" s="129" t="s">
        <v>3421</v>
      </c>
      <c r="F1370" s="129" t="s">
        <v>3402</v>
      </c>
      <c r="G1370" s="131" t="s">
        <v>164</v>
      </c>
      <c r="H1370" s="129" t="s">
        <v>14447</v>
      </c>
      <c r="I1370" s="129" t="s">
        <v>5178</v>
      </c>
      <c r="J1370" s="129" t="s">
        <v>12513</v>
      </c>
      <c r="K1370" s="129" t="s">
        <v>5220</v>
      </c>
      <c r="L1370" s="131" t="str">
        <f t="shared" si="63"/>
        <v>髙味　珠眞 (3)</v>
      </c>
      <c r="M1370" s="131" t="str">
        <f t="shared" si="64"/>
        <v>00</v>
      </c>
      <c r="N1370" s="131" t="str">
        <f t="shared" si="65"/>
        <v>Juma TAKAMI (00)</v>
      </c>
      <c r="O1370" s="217" t="s">
        <v>8222</v>
      </c>
      <c r="Y1370" s="130"/>
      <c r="Z1370" s="130"/>
      <c r="AA1370" s="130"/>
      <c r="AB1370" s="130"/>
      <c r="AC1370" s="142"/>
      <c r="AD1370" s="130"/>
      <c r="AE1370" s="130"/>
      <c r="AF1370" s="130"/>
      <c r="AG1370" s="130"/>
      <c r="AH1370" s="130"/>
      <c r="AI1370" s="130"/>
      <c r="AJ1370" s="130"/>
      <c r="AK1370" s="130"/>
      <c r="AL1370" s="130"/>
      <c r="AM1370" s="130"/>
      <c r="AN1370" s="130"/>
      <c r="AO1370" s="130"/>
      <c r="AP1370" s="130"/>
      <c r="AQ1370" s="130"/>
      <c r="AR1370" s="130"/>
      <c r="AS1370" s="130"/>
      <c r="AT1370" s="130"/>
      <c r="AU1370" s="130"/>
      <c r="AV1370" s="130"/>
      <c r="AW1370" s="130"/>
      <c r="AX1370" s="130"/>
      <c r="AY1370" s="130"/>
    </row>
    <row r="1371" spans="1:51" x14ac:dyDescent="0.15">
      <c r="A1371" s="131">
        <v>1410</v>
      </c>
      <c r="B1371" s="129" t="s">
        <v>5242</v>
      </c>
      <c r="C1371" s="129" t="s">
        <v>1059</v>
      </c>
      <c r="D1371" s="129" t="s">
        <v>3419</v>
      </c>
      <c r="E1371" s="129" t="s">
        <v>3420</v>
      </c>
      <c r="F1371" s="129" t="s">
        <v>1418</v>
      </c>
      <c r="G1371" s="131" t="s">
        <v>164</v>
      </c>
      <c r="H1371" s="129" t="s">
        <v>14451</v>
      </c>
      <c r="I1371" s="129" t="s">
        <v>4869</v>
      </c>
      <c r="J1371" s="129" t="s">
        <v>5009</v>
      </c>
      <c r="K1371" s="129" t="s">
        <v>5220</v>
      </c>
      <c r="L1371" s="131" t="str">
        <f t="shared" si="63"/>
        <v>田邉　一真 (3)</v>
      </c>
      <c r="M1371" s="131" t="str">
        <f t="shared" si="64"/>
        <v>00</v>
      </c>
      <c r="N1371" s="131" t="str">
        <f t="shared" si="65"/>
        <v>Kazuma TANABE (00)</v>
      </c>
      <c r="O1371" s="217" t="s">
        <v>8223</v>
      </c>
      <c r="Y1371" s="130"/>
      <c r="Z1371" s="130"/>
      <c r="AA1371" s="130"/>
      <c r="AB1371" s="130"/>
      <c r="AC1371" s="142"/>
      <c r="AD1371" s="130"/>
      <c r="AE1371" s="130"/>
      <c r="AF1371" s="130"/>
      <c r="AG1371" s="130"/>
      <c r="AH1371" s="130"/>
      <c r="AI1371" s="130"/>
      <c r="AJ1371" s="130"/>
      <c r="AK1371" s="130"/>
      <c r="AL1371" s="130"/>
      <c r="AM1371" s="130"/>
      <c r="AN1371" s="130"/>
      <c r="AO1371" s="130"/>
      <c r="AP1371" s="130"/>
      <c r="AQ1371" s="130"/>
      <c r="AR1371" s="130"/>
      <c r="AS1371" s="130"/>
      <c r="AT1371" s="130"/>
      <c r="AU1371" s="130"/>
      <c r="AV1371" s="130"/>
      <c r="AW1371" s="130"/>
      <c r="AX1371" s="130"/>
      <c r="AY1371" s="130"/>
    </row>
    <row r="1372" spans="1:51" x14ac:dyDescent="0.15">
      <c r="A1372" s="131">
        <v>1411</v>
      </c>
      <c r="B1372" s="129" t="s">
        <v>5242</v>
      </c>
      <c r="C1372" s="129" t="s">
        <v>1059</v>
      </c>
      <c r="D1372" s="129" t="s">
        <v>3433</v>
      </c>
      <c r="E1372" s="129" t="s">
        <v>3434</v>
      </c>
      <c r="F1372" s="129" t="s">
        <v>1259</v>
      </c>
      <c r="G1372" s="131" t="s">
        <v>164</v>
      </c>
      <c r="H1372" s="129" t="s">
        <v>11319</v>
      </c>
      <c r="I1372" s="129" t="s">
        <v>11853</v>
      </c>
      <c r="J1372" s="129" t="s">
        <v>4833</v>
      </c>
      <c r="K1372" s="129" t="s">
        <v>5220</v>
      </c>
      <c r="L1372" s="131" t="str">
        <f t="shared" si="63"/>
        <v>堀戸　智博 (3)</v>
      </c>
      <c r="M1372" s="131" t="str">
        <f t="shared" si="64"/>
        <v>00</v>
      </c>
      <c r="N1372" s="131" t="str">
        <f t="shared" si="65"/>
        <v>Chihiro HORITO (00)</v>
      </c>
      <c r="O1372" s="217" t="s">
        <v>8224</v>
      </c>
      <c r="Y1372" s="130"/>
      <c r="Z1372" s="130"/>
      <c r="AA1372" s="130"/>
      <c r="AB1372" s="130"/>
      <c r="AC1372" s="142"/>
      <c r="AD1372" s="130"/>
      <c r="AE1372" s="130"/>
      <c r="AF1372" s="130"/>
      <c r="AG1372" s="130"/>
      <c r="AH1372" s="130"/>
      <c r="AI1372" s="130"/>
      <c r="AJ1372" s="130"/>
      <c r="AK1372" s="130"/>
      <c r="AL1372" s="130"/>
      <c r="AM1372" s="130"/>
      <c r="AN1372" s="130"/>
      <c r="AO1372" s="130"/>
      <c r="AP1372" s="130"/>
      <c r="AQ1372" s="130"/>
      <c r="AR1372" s="130"/>
      <c r="AS1372" s="130"/>
      <c r="AT1372" s="130"/>
      <c r="AU1372" s="130"/>
      <c r="AV1372" s="130"/>
      <c r="AW1372" s="130"/>
      <c r="AX1372" s="130"/>
      <c r="AY1372" s="130"/>
    </row>
    <row r="1373" spans="1:51" x14ac:dyDescent="0.15">
      <c r="A1373" s="131">
        <v>1412</v>
      </c>
      <c r="B1373" s="129" t="s">
        <v>5242</v>
      </c>
      <c r="C1373" s="129" t="s">
        <v>1059</v>
      </c>
      <c r="D1373" s="129" t="s">
        <v>9184</v>
      </c>
      <c r="E1373" s="129" t="s">
        <v>9204</v>
      </c>
      <c r="F1373" s="129" t="s">
        <v>2210</v>
      </c>
      <c r="G1373" s="131" t="s">
        <v>168</v>
      </c>
      <c r="H1373" s="129" t="s">
        <v>14447</v>
      </c>
      <c r="I1373" s="129" t="s">
        <v>5091</v>
      </c>
      <c r="J1373" s="129" t="s">
        <v>5212</v>
      </c>
      <c r="K1373" s="129" t="s">
        <v>5220</v>
      </c>
      <c r="L1373" s="131" t="str">
        <f t="shared" si="63"/>
        <v>井上　瑞貴 (2)</v>
      </c>
      <c r="M1373" s="131" t="str">
        <f t="shared" si="64"/>
        <v>01</v>
      </c>
      <c r="N1373" s="131" t="str">
        <f t="shared" si="65"/>
        <v>Mizuki INOUE (01)</v>
      </c>
      <c r="O1373" s="217" t="s">
        <v>8225</v>
      </c>
      <c r="Y1373" s="130"/>
      <c r="Z1373" s="130"/>
      <c r="AA1373" s="130"/>
      <c r="AB1373" s="130"/>
      <c r="AC1373" s="142"/>
      <c r="AD1373" s="130"/>
      <c r="AE1373" s="130"/>
      <c r="AF1373" s="130"/>
      <c r="AG1373" s="130"/>
      <c r="AH1373" s="130"/>
      <c r="AI1373" s="130"/>
      <c r="AJ1373" s="130"/>
      <c r="AK1373" s="130"/>
      <c r="AL1373" s="130"/>
      <c r="AM1373" s="130"/>
      <c r="AN1373" s="130"/>
      <c r="AO1373" s="130"/>
      <c r="AP1373" s="130"/>
      <c r="AQ1373" s="130"/>
      <c r="AR1373" s="130"/>
      <c r="AS1373" s="130"/>
      <c r="AT1373" s="130"/>
      <c r="AU1373" s="130"/>
      <c r="AV1373" s="130"/>
      <c r="AW1373" s="130"/>
      <c r="AX1373" s="130"/>
      <c r="AY1373" s="130"/>
    </row>
    <row r="1374" spans="1:51" x14ac:dyDescent="0.15">
      <c r="A1374" s="131">
        <v>1413</v>
      </c>
      <c r="B1374" s="129" t="s">
        <v>5242</v>
      </c>
      <c r="C1374" s="129" t="s">
        <v>1059</v>
      </c>
      <c r="D1374" s="129" t="s">
        <v>3431</v>
      </c>
      <c r="E1374" s="129" t="s">
        <v>3432</v>
      </c>
      <c r="F1374" s="129" t="s">
        <v>1575</v>
      </c>
      <c r="G1374" s="131" t="s">
        <v>168</v>
      </c>
      <c r="H1374" s="129" t="s">
        <v>14447</v>
      </c>
      <c r="I1374" s="129" t="s">
        <v>9233</v>
      </c>
      <c r="J1374" s="129" t="s">
        <v>9247</v>
      </c>
      <c r="K1374" s="129" t="s">
        <v>5220</v>
      </c>
      <c r="L1374" s="131" t="str">
        <f t="shared" si="63"/>
        <v>木本　悠翔 (2)</v>
      </c>
      <c r="M1374" s="131" t="str">
        <f t="shared" si="64"/>
        <v>01</v>
      </c>
      <c r="N1374" s="131" t="str">
        <f t="shared" si="65"/>
        <v>Yuto KIMOTO (01)</v>
      </c>
      <c r="O1374" s="217" t="s">
        <v>8226</v>
      </c>
      <c r="Y1374" s="130"/>
      <c r="Z1374" s="130"/>
      <c r="AA1374" s="130"/>
      <c r="AB1374" s="130"/>
      <c r="AC1374" s="142"/>
      <c r="AD1374" s="130"/>
      <c r="AE1374" s="130"/>
      <c r="AF1374" s="130"/>
      <c r="AG1374" s="130"/>
      <c r="AH1374" s="130"/>
      <c r="AI1374" s="130"/>
      <c r="AJ1374" s="130"/>
      <c r="AK1374" s="130"/>
      <c r="AL1374" s="130"/>
      <c r="AM1374" s="130"/>
      <c r="AN1374" s="130"/>
      <c r="AO1374" s="130"/>
      <c r="AP1374" s="130"/>
      <c r="AQ1374" s="130"/>
      <c r="AR1374" s="130"/>
      <c r="AS1374" s="130"/>
      <c r="AT1374" s="130"/>
      <c r="AU1374" s="130"/>
      <c r="AV1374" s="130"/>
      <c r="AW1374" s="130"/>
      <c r="AX1374" s="130"/>
      <c r="AY1374" s="130"/>
    </row>
    <row r="1375" spans="1:51" x14ac:dyDescent="0.15">
      <c r="A1375" s="131">
        <v>1414</v>
      </c>
      <c r="B1375" s="129" t="s">
        <v>5242</v>
      </c>
      <c r="C1375" s="129" t="s">
        <v>1059</v>
      </c>
      <c r="D1375" s="129" t="s">
        <v>3422</v>
      </c>
      <c r="E1375" s="129" t="s">
        <v>3423</v>
      </c>
      <c r="F1375" s="129" t="s">
        <v>3424</v>
      </c>
      <c r="G1375" s="131" t="s">
        <v>168</v>
      </c>
      <c r="H1375" s="129" t="s">
        <v>11319</v>
      </c>
      <c r="I1375" s="129" t="s">
        <v>4989</v>
      </c>
      <c r="J1375" s="129" t="s">
        <v>5070</v>
      </c>
      <c r="K1375" s="129" t="s">
        <v>5220</v>
      </c>
      <c r="L1375" s="131" t="str">
        <f t="shared" si="63"/>
        <v>坂本　智基 (2)</v>
      </c>
      <c r="M1375" s="131" t="str">
        <f t="shared" si="64"/>
        <v>01</v>
      </c>
      <c r="N1375" s="131" t="str">
        <f t="shared" si="65"/>
        <v>Tomoki SAKAMOTO (01)</v>
      </c>
      <c r="O1375" s="217" t="s">
        <v>8227</v>
      </c>
      <c r="Y1375" s="130"/>
      <c r="Z1375" s="130"/>
      <c r="AA1375" s="130"/>
      <c r="AB1375" s="130"/>
      <c r="AC1375" s="142"/>
      <c r="AD1375" s="130"/>
      <c r="AE1375" s="130"/>
      <c r="AF1375" s="130"/>
      <c r="AG1375" s="130"/>
      <c r="AH1375" s="130"/>
      <c r="AI1375" s="130"/>
      <c r="AJ1375" s="130"/>
      <c r="AK1375" s="130"/>
      <c r="AL1375" s="130"/>
      <c r="AM1375" s="130"/>
      <c r="AN1375" s="130"/>
      <c r="AO1375" s="130"/>
      <c r="AP1375" s="130"/>
      <c r="AQ1375" s="130"/>
      <c r="AR1375" s="130"/>
      <c r="AS1375" s="130"/>
      <c r="AT1375" s="130"/>
      <c r="AU1375" s="130"/>
      <c r="AV1375" s="130"/>
      <c r="AW1375" s="130"/>
      <c r="AX1375" s="130"/>
      <c r="AY1375" s="130"/>
    </row>
    <row r="1376" spans="1:51" x14ac:dyDescent="0.15">
      <c r="A1376" s="131">
        <v>1415</v>
      </c>
      <c r="B1376" s="129" t="s">
        <v>5242</v>
      </c>
      <c r="C1376" s="129" t="s">
        <v>1059</v>
      </c>
      <c r="D1376" s="129" t="s">
        <v>3437</v>
      </c>
      <c r="E1376" s="129" t="s">
        <v>3438</v>
      </c>
      <c r="F1376" s="129" t="s">
        <v>2085</v>
      </c>
      <c r="G1376" s="131" t="s">
        <v>168</v>
      </c>
      <c r="H1376" s="129" t="s">
        <v>14454</v>
      </c>
      <c r="I1376" s="129" t="s">
        <v>11854</v>
      </c>
      <c r="J1376" s="129" t="s">
        <v>12514</v>
      </c>
      <c r="K1376" s="129" t="s">
        <v>5220</v>
      </c>
      <c r="L1376" s="131" t="str">
        <f t="shared" si="63"/>
        <v>島野　和志 (2)</v>
      </c>
      <c r="M1376" s="131" t="str">
        <f t="shared" si="64"/>
        <v>01</v>
      </c>
      <c r="N1376" s="131" t="str">
        <f t="shared" si="65"/>
        <v>Kazuyuki SHIMANO (01)</v>
      </c>
      <c r="O1376" s="217" t="s">
        <v>8228</v>
      </c>
      <c r="Y1376" s="130"/>
      <c r="Z1376" s="130"/>
      <c r="AA1376" s="130"/>
      <c r="AB1376" s="130"/>
      <c r="AC1376" s="142"/>
      <c r="AD1376" s="130"/>
      <c r="AE1376" s="130"/>
      <c r="AF1376" s="130"/>
      <c r="AG1376" s="130"/>
      <c r="AH1376" s="130"/>
      <c r="AI1376" s="130"/>
      <c r="AJ1376" s="130"/>
      <c r="AK1376" s="130"/>
      <c r="AL1376" s="130"/>
      <c r="AM1376" s="130"/>
      <c r="AN1376" s="130"/>
      <c r="AO1376" s="130"/>
      <c r="AP1376" s="130"/>
      <c r="AQ1376" s="130"/>
      <c r="AR1376" s="130"/>
      <c r="AS1376" s="130"/>
      <c r="AT1376" s="130"/>
      <c r="AU1376" s="130"/>
      <c r="AV1376" s="130"/>
      <c r="AW1376" s="130"/>
      <c r="AX1376" s="130"/>
      <c r="AY1376" s="130"/>
    </row>
    <row r="1377" spans="1:51" x14ac:dyDescent="0.15">
      <c r="A1377" s="131">
        <v>1416</v>
      </c>
      <c r="B1377" s="129" t="s">
        <v>5242</v>
      </c>
      <c r="C1377" s="129" t="s">
        <v>1059</v>
      </c>
      <c r="D1377" s="129" t="s">
        <v>3425</v>
      </c>
      <c r="E1377" s="129" t="s">
        <v>3426</v>
      </c>
      <c r="F1377" s="129" t="s">
        <v>3427</v>
      </c>
      <c r="G1377" s="131" t="s">
        <v>168</v>
      </c>
      <c r="H1377" s="129" t="s">
        <v>11319</v>
      </c>
      <c r="I1377" s="129" t="s">
        <v>5033</v>
      </c>
      <c r="J1377" s="129" t="s">
        <v>12515</v>
      </c>
      <c r="K1377" s="129" t="s">
        <v>5220</v>
      </c>
      <c r="L1377" s="131" t="str">
        <f t="shared" si="63"/>
        <v>杉本　平汰 (2)</v>
      </c>
      <c r="M1377" s="131" t="str">
        <f t="shared" si="64"/>
        <v>01</v>
      </c>
      <c r="N1377" s="131" t="str">
        <f t="shared" si="65"/>
        <v>Heita SUGIMOTO (01)</v>
      </c>
      <c r="O1377" s="217" t="s">
        <v>8229</v>
      </c>
      <c r="Y1377" s="130"/>
      <c r="Z1377" s="130"/>
      <c r="AA1377" s="130"/>
      <c r="AB1377" s="130"/>
      <c r="AC1377" s="142"/>
      <c r="AD1377" s="130"/>
      <c r="AE1377" s="130"/>
      <c r="AF1377" s="130"/>
      <c r="AG1377" s="130"/>
      <c r="AH1377" s="130"/>
      <c r="AI1377" s="130"/>
      <c r="AJ1377" s="130"/>
      <c r="AK1377" s="130"/>
      <c r="AL1377" s="130"/>
      <c r="AM1377" s="130"/>
      <c r="AN1377" s="130"/>
      <c r="AO1377" s="130"/>
      <c r="AP1377" s="130"/>
      <c r="AQ1377" s="130"/>
      <c r="AR1377" s="130"/>
      <c r="AS1377" s="130"/>
      <c r="AT1377" s="130"/>
      <c r="AU1377" s="130"/>
      <c r="AV1377" s="130"/>
      <c r="AW1377" s="130"/>
      <c r="AX1377" s="130"/>
      <c r="AY1377" s="130"/>
    </row>
    <row r="1378" spans="1:51" x14ac:dyDescent="0.15">
      <c r="A1378" s="131">
        <v>1417</v>
      </c>
      <c r="B1378" s="129" t="s">
        <v>5242</v>
      </c>
      <c r="C1378" s="129" t="s">
        <v>1059</v>
      </c>
      <c r="D1378" s="129" t="s">
        <v>3428</v>
      </c>
      <c r="E1378" s="129" t="s">
        <v>3429</v>
      </c>
      <c r="F1378" s="129" t="s">
        <v>3430</v>
      </c>
      <c r="G1378" s="131" t="s">
        <v>168</v>
      </c>
      <c r="H1378" s="129" t="s">
        <v>11319</v>
      </c>
      <c r="I1378" s="129" t="s">
        <v>11855</v>
      </c>
      <c r="J1378" s="129" t="s">
        <v>5088</v>
      </c>
      <c r="K1378" s="129" t="s">
        <v>5220</v>
      </c>
      <c r="L1378" s="131" t="str">
        <f t="shared" si="63"/>
        <v>中角　航大 (2)</v>
      </c>
      <c r="M1378" s="131" t="str">
        <f t="shared" si="64"/>
        <v>01</v>
      </c>
      <c r="N1378" s="131" t="str">
        <f t="shared" si="65"/>
        <v>Kodai NAKAZUMI (01)</v>
      </c>
      <c r="O1378" s="217" t="s">
        <v>8230</v>
      </c>
      <c r="Y1378" s="130"/>
      <c r="Z1378" s="130"/>
      <c r="AA1378" s="130"/>
      <c r="AB1378" s="130"/>
      <c r="AC1378" s="142"/>
      <c r="AD1378" s="130"/>
      <c r="AE1378" s="130"/>
      <c r="AF1378" s="130"/>
      <c r="AG1378" s="130"/>
      <c r="AH1378" s="130"/>
      <c r="AI1378" s="130"/>
      <c r="AJ1378" s="130"/>
      <c r="AK1378" s="130"/>
      <c r="AL1378" s="130"/>
      <c r="AM1378" s="130"/>
      <c r="AN1378" s="130"/>
      <c r="AO1378" s="130"/>
      <c r="AP1378" s="130"/>
      <c r="AQ1378" s="130"/>
      <c r="AR1378" s="130"/>
      <c r="AS1378" s="130"/>
      <c r="AT1378" s="130"/>
      <c r="AU1378" s="130"/>
      <c r="AV1378" s="130"/>
      <c r="AW1378" s="130"/>
      <c r="AX1378" s="130"/>
      <c r="AY1378" s="130"/>
    </row>
    <row r="1379" spans="1:51" x14ac:dyDescent="0.15">
      <c r="A1379" s="131">
        <v>1418</v>
      </c>
      <c r="B1379" s="129" t="s">
        <v>5242</v>
      </c>
      <c r="C1379" s="129" t="s">
        <v>1059</v>
      </c>
      <c r="D1379" s="129" t="s">
        <v>3435</v>
      </c>
      <c r="E1379" s="129" t="s">
        <v>3436</v>
      </c>
      <c r="F1379" s="129" t="s">
        <v>1280</v>
      </c>
      <c r="G1379" s="131" t="s">
        <v>168</v>
      </c>
      <c r="H1379" s="129" t="s">
        <v>11319</v>
      </c>
      <c r="I1379" s="129" t="s">
        <v>6693</v>
      </c>
      <c r="J1379" s="129" t="s">
        <v>5007</v>
      </c>
      <c r="K1379" s="129" t="s">
        <v>5220</v>
      </c>
      <c r="L1379" s="131" t="str">
        <f t="shared" si="63"/>
        <v>堀　拓海 (2)</v>
      </c>
      <c r="M1379" s="131" t="str">
        <f t="shared" si="64"/>
        <v>01</v>
      </c>
      <c r="N1379" s="131" t="str">
        <f t="shared" si="65"/>
        <v>Takumi HORI (01)</v>
      </c>
      <c r="O1379" s="217" t="s">
        <v>8231</v>
      </c>
      <c r="Y1379" s="130"/>
      <c r="Z1379" s="130"/>
      <c r="AA1379" s="130"/>
      <c r="AB1379" s="130"/>
      <c r="AC1379" s="142"/>
      <c r="AD1379" s="130"/>
      <c r="AE1379" s="130"/>
      <c r="AF1379" s="130"/>
      <c r="AG1379" s="130"/>
      <c r="AH1379" s="130"/>
      <c r="AI1379" s="130"/>
      <c r="AJ1379" s="130"/>
      <c r="AK1379" s="130"/>
      <c r="AL1379" s="130"/>
      <c r="AM1379" s="130"/>
      <c r="AN1379" s="130"/>
      <c r="AO1379" s="130"/>
      <c r="AP1379" s="130"/>
      <c r="AQ1379" s="130"/>
      <c r="AR1379" s="130"/>
      <c r="AS1379" s="130"/>
      <c r="AT1379" s="130"/>
      <c r="AU1379" s="130"/>
      <c r="AV1379" s="130"/>
      <c r="AW1379" s="130"/>
      <c r="AX1379" s="130"/>
      <c r="AY1379" s="130"/>
    </row>
    <row r="1380" spans="1:51" x14ac:dyDescent="0.15">
      <c r="A1380" s="131">
        <v>1419</v>
      </c>
      <c r="B1380" s="129" t="s">
        <v>5242</v>
      </c>
      <c r="C1380" s="129" t="s">
        <v>1059</v>
      </c>
      <c r="D1380" s="129" t="s">
        <v>3442</v>
      </c>
      <c r="E1380" s="129" t="s">
        <v>3443</v>
      </c>
      <c r="F1380" s="129" t="s">
        <v>3444</v>
      </c>
      <c r="G1380" s="131" t="s">
        <v>168</v>
      </c>
      <c r="H1380" s="129" t="s">
        <v>14447</v>
      </c>
      <c r="I1380" s="129" t="s">
        <v>9237</v>
      </c>
      <c r="J1380" s="129" t="s">
        <v>12516</v>
      </c>
      <c r="K1380" s="129" t="s">
        <v>5220</v>
      </c>
      <c r="L1380" s="131" t="str">
        <f t="shared" si="63"/>
        <v>谷　純太朗 (2)</v>
      </c>
      <c r="M1380" s="131" t="str">
        <f t="shared" si="64"/>
        <v>01</v>
      </c>
      <c r="N1380" s="131" t="str">
        <f t="shared" si="65"/>
        <v>Juntaro TANI (01)</v>
      </c>
      <c r="O1380" s="217" t="s">
        <v>8232</v>
      </c>
      <c r="Y1380" s="130"/>
      <c r="Z1380" s="130"/>
      <c r="AA1380" s="130"/>
      <c r="AB1380" s="130"/>
      <c r="AC1380" s="142"/>
      <c r="AD1380" s="130"/>
      <c r="AE1380" s="130"/>
      <c r="AF1380" s="130"/>
      <c r="AG1380" s="130"/>
      <c r="AH1380" s="130"/>
      <c r="AI1380" s="130"/>
      <c r="AJ1380" s="130"/>
      <c r="AK1380" s="130"/>
      <c r="AL1380" s="130"/>
      <c r="AM1380" s="130"/>
      <c r="AN1380" s="130"/>
      <c r="AO1380" s="130"/>
      <c r="AP1380" s="130"/>
      <c r="AQ1380" s="130"/>
      <c r="AR1380" s="130"/>
      <c r="AS1380" s="130"/>
      <c r="AT1380" s="130"/>
      <c r="AU1380" s="130"/>
      <c r="AV1380" s="130"/>
      <c r="AW1380" s="130"/>
      <c r="AX1380" s="130"/>
      <c r="AY1380" s="130"/>
    </row>
    <row r="1381" spans="1:51" x14ac:dyDescent="0.15">
      <c r="A1381" s="131">
        <v>1420</v>
      </c>
      <c r="B1381" s="129" t="s">
        <v>5242</v>
      </c>
      <c r="C1381" s="129" t="s">
        <v>1059</v>
      </c>
      <c r="D1381" s="129" t="s">
        <v>3439</v>
      </c>
      <c r="E1381" s="129" t="s">
        <v>3440</v>
      </c>
      <c r="F1381" s="129" t="s">
        <v>3441</v>
      </c>
      <c r="G1381" s="131" t="s">
        <v>168</v>
      </c>
      <c r="H1381" s="129" t="s">
        <v>11319</v>
      </c>
      <c r="I1381" s="129" t="s">
        <v>5209</v>
      </c>
      <c r="J1381" s="129" t="s">
        <v>5192</v>
      </c>
      <c r="K1381" s="129" t="s">
        <v>5220</v>
      </c>
      <c r="L1381" s="131" t="str">
        <f t="shared" si="63"/>
        <v>濱田　光貴 (2)</v>
      </c>
      <c r="M1381" s="131" t="str">
        <f t="shared" si="64"/>
        <v>01</v>
      </c>
      <c r="N1381" s="131" t="str">
        <f t="shared" si="65"/>
        <v>Koki HAMADA (01)</v>
      </c>
      <c r="O1381" s="217" t="s">
        <v>8233</v>
      </c>
      <c r="Y1381" s="130"/>
      <c r="Z1381" s="130"/>
      <c r="AA1381" s="130"/>
      <c r="AB1381" s="130"/>
      <c r="AC1381" s="142"/>
      <c r="AD1381" s="130"/>
      <c r="AE1381" s="130"/>
      <c r="AF1381" s="130"/>
      <c r="AG1381" s="130"/>
      <c r="AH1381" s="130"/>
      <c r="AI1381" s="130"/>
      <c r="AJ1381" s="130"/>
      <c r="AK1381" s="130"/>
      <c r="AL1381" s="130"/>
      <c r="AM1381" s="130"/>
      <c r="AN1381" s="130"/>
      <c r="AO1381" s="130"/>
      <c r="AP1381" s="130"/>
      <c r="AQ1381" s="130"/>
      <c r="AR1381" s="130"/>
      <c r="AS1381" s="130"/>
      <c r="AT1381" s="130"/>
      <c r="AU1381" s="130"/>
      <c r="AV1381" s="130"/>
      <c r="AW1381" s="130"/>
      <c r="AX1381" s="130"/>
      <c r="AY1381" s="130"/>
    </row>
    <row r="1382" spans="1:51" x14ac:dyDescent="0.15">
      <c r="A1382" s="131">
        <v>1421</v>
      </c>
      <c r="B1382" s="129" t="s">
        <v>5242</v>
      </c>
      <c r="C1382" s="129" t="s">
        <v>1059</v>
      </c>
      <c r="D1382" s="129" t="s">
        <v>9613</v>
      </c>
      <c r="E1382" s="129" t="s">
        <v>10506</v>
      </c>
      <c r="F1382" s="129" t="s">
        <v>11065</v>
      </c>
      <c r="G1382" s="131" t="s">
        <v>173</v>
      </c>
      <c r="H1382" s="129" t="s">
        <v>11319</v>
      </c>
      <c r="I1382" s="129" t="s">
        <v>4856</v>
      </c>
      <c r="J1382" s="129" t="s">
        <v>12293</v>
      </c>
      <c r="K1382" s="129" t="s">
        <v>5220</v>
      </c>
      <c r="L1382" s="131" t="str">
        <f t="shared" si="63"/>
        <v>佐藤　颯 (1)</v>
      </c>
      <c r="M1382" s="131" t="str">
        <f t="shared" si="64"/>
        <v>02</v>
      </c>
      <c r="N1382" s="131" t="str">
        <f t="shared" si="65"/>
        <v>Hayate SATO (02)</v>
      </c>
      <c r="O1382" s="217" t="s">
        <v>8234</v>
      </c>
      <c r="Y1382" s="130"/>
      <c r="Z1382" s="130"/>
      <c r="AA1382" s="130"/>
      <c r="AB1382" s="130"/>
      <c r="AC1382" s="142"/>
      <c r="AD1382" s="244"/>
      <c r="AE1382" s="130"/>
      <c r="AF1382" s="130"/>
      <c r="AG1382" s="130"/>
      <c r="AH1382" s="130"/>
      <c r="AI1382" s="130"/>
      <c r="AJ1382" s="130"/>
      <c r="AK1382" s="130"/>
      <c r="AL1382" s="130"/>
      <c r="AM1382" s="130"/>
      <c r="AN1382" s="130"/>
      <c r="AO1382" s="130"/>
      <c r="AP1382" s="130"/>
      <c r="AQ1382" s="130"/>
      <c r="AR1382" s="130"/>
      <c r="AS1382" s="130"/>
      <c r="AT1382" s="130"/>
      <c r="AU1382" s="130"/>
      <c r="AV1382" s="130"/>
      <c r="AW1382" s="130"/>
      <c r="AX1382" s="130"/>
      <c r="AY1382" s="130"/>
    </row>
    <row r="1383" spans="1:51" x14ac:dyDescent="0.15">
      <c r="A1383" s="131">
        <v>1422</v>
      </c>
      <c r="B1383" s="129" t="s">
        <v>5242</v>
      </c>
      <c r="C1383" s="129" t="s">
        <v>1059</v>
      </c>
      <c r="D1383" s="129" t="s">
        <v>9831</v>
      </c>
      <c r="E1383" s="129" t="s">
        <v>10507</v>
      </c>
      <c r="F1383" s="129" t="s">
        <v>11011</v>
      </c>
      <c r="G1383" s="131" t="s">
        <v>173</v>
      </c>
      <c r="H1383" s="129" t="s">
        <v>14447</v>
      </c>
      <c r="I1383" s="129" t="s">
        <v>11856</v>
      </c>
      <c r="J1383" s="129" t="s">
        <v>4918</v>
      </c>
      <c r="K1383" s="129" t="s">
        <v>5220</v>
      </c>
      <c r="L1383" s="131" t="str">
        <f t="shared" si="63"/>
        <v>寺谷　光汰 (1)</v>
      </c>
      <c r="M1383" s="131" t="str">
        <f t="shared" si="64"/>
        <v>02</v>
      </c>
      <c r="N1383" s="131" t="str">
        <f t="shared" si="65"/>
        <v>Kota TERATANI (02)</v>
      </c>
      <c r="O1383" s="217" t="s">
        <v>8235</v>
      </c>
      <c r="Y1383" s="130"/>
      <c r="Z1383" s="130"/>
      <c r="AA1383" s="130"/>
      <c r="AB1383" s="130"/>
      <c r="AC1383" s="142"/>
      <c r="AD1383" s="130"/>
      <c r="AE1383" s="130"/>
      <c r="AF1383" s="130"/>
      <c r="AG1383" s="130"/>
      <c r="AH1383" s="130"/>
      <c r="AI1383" s="130"/>
      <c r="AJ1383" s="130"/>
      <c r="AK1383" s="130"/>
      <c r="AL1383" s="130"/>
      <c r="AM1383" s="130"/>
      <c r="AN1383" s="130"/>
      <c r="AO1383" s="130"/>
      <c r="AP1383" s="130"/>
      <c r="AQ1383" s="130"/>
      <c r="AR1383" s="130"/>
      <c r="AS1383" s="130"/>
      <c r="AT1383" s="130"/>
      <c r="AU1383" s="130"/>
      <c r="AV1383" s="130"/>
      <c r="AW1383" s="130"/>
      <c r="AX1383" s="130"/>
      <c r="AY1383" s="130"/>
    </row>
    <row r="1384" spans="1:51" x14ac:dyDescent="0.15">
      <c r="A1384" s="131">
        <v>1423</v>
      </c>
      <c r="B1384" s="129" t="s">
        <v>5242</v>
      </c>
      <c r="C1384" s="129" t="s">
        <v>1059</v>
      </c>
      <c r="D1384" s="129" t="s">
        <v>9832</v>
      </c>
      <c r="E1384" s="129" t="s">
        <v>10508</v>
      </c>
      <c r="F1384" s="129" t="s">
        <v>11011</v>
      </c>
      <c r="G1384" s="131" t="s">
        <v>173</v>
      </c>
      <c r="H1384" s="129" t="s">
        <v>14447</v>
      </c>
      <c r="I1384" s="129" t="s">
        <v>11856</v>
      </c>
      <c r="J1384" s="129" t="s">
        <v>5157</v>
      </c>
      <c r="K1384" s="129" t="s">
        <v>5220</v>
      </c>
      <c r="L1384" s="131" t="str">
        <f t="shared" si="63"/>
        <v>寺谷　壮汰 (1)</v>
      </c>
      <c r="M1384" s="131" t="str">
        <f t="shared" si="64"/>
        <v>02</v>
      </c>
      <c r="N1384" s="131" t="str">
        <f t="shared" si="65"/>
        <v>Sota TERATANI (02)</v>
      </c>
      <c r="O1384" s="217" t="s">
        <v>8236</v>
      </c>
      <c r="Y1384" s="130"/>
      <c r="Z1384" s="130"/>
      <c r="AA1384" s="130"/>
      <c r="AB1384" s="130"/>
      <c r="AC1384" s="142"/>
      <c r="AD1384" s="130"/>
      <c r="AE1384" s="130"/>
      <c r="AF1384" s="130"/>
      <c r="AG1384" s="130"/>
      <c r="AH1384" s="130"/>
      <c r="AI1384" s="130"/>
      <c r="AJ1384" s="130"/>
      <c r="AK1384" s="130"/>
      <c r="AL1384" s="130"/>
      <c r="AM1384" s="130"/>
      <c r="AN1384" s="130"/>
      <c r="AO1384" s="130"/>
      <c r="AP1384" s="130"/>
      <c r="AQ1384" s="130"/>
      <c r="AR1384" s="130"/>
      <c r="AS1384" s="130"/>
      <c r="AT1384" s="130"/>
      <c r="AU1384" s="130"/>
      <c r="AV1384" s="130"/>
      <c r="AW1384" s="130"/>
      <c r="AX1384" s="130"/>
      <c r="AY1384" s="130"/>
    </row>
    <row r="1385" spans="1:51" x14ac:dyDescent="0.15">
      <c r="A1385" s="131">
        <v>1424</v>
      </c>
      <c r="B1385" s="129" t="s">
        <v>5242</v>
      </c>
      <c r="C1385" s="129" t="s">
        <v>1059</v>
      </c>
      <c r="D1385" s="129" t="s">
        <v>9833</v>
      </c>
      <c r="E1385" s="129" t="s">
        <v>10509</v>
      </c>
      <c r="F1385" s="129" t="s">
        <v>11114</v>
      </c>
      <c r="G1385" s="131" t="s">
        <v>173</v>
      </c>
      <c r="H1385" s="129" t="s">
        <v>11319</v>
      </c>
      <c r="I1385" s="129" t="s">
        <v>9440</v>
      </c>
      <c r="J1385" s="129" t="s">
        <v>5192</v>
      </c>
      <c r="K1385" s="129" t="s">
        <v>5220</v>
      </c>
      <c r="L1385" s="131" t="str">
        <f t="shared" si="63"/>
        <v>平野　幸季 (1)</v>
      </c>
      <c r="M1385" s="131" t="str">
        <f t="shared" si="64"/>
        <v>02</v>
      </c>
      <c r="N1385" s="131" t="str">
        <f t="shared" si="65"/>
        <v>Koki HIRANO (02)</v>
      </c>
      <c r="O1385" s="217" t="s">
        <v>8237</v>
      </c>
      <c r="Y1385" s="130"/>
      <c r="Z1385" s="130"/>
      <c r="AA1385" s="130"/>
      <c r="AB1385" s="130"/>
      <c r="AC1385" s="142"/>
      <c r="AD1385" s="130"/>
      <c r="AE1385" s="130"/>
      <c r="AF1385" s="130"/>
      <c r="AG1385" s="130"/>
      <c r="AH1385" s="130"/>
      <c r="AI1385" s="130"/>
      <c r="AJ1385" s="130"/>
      <c r="AK1385" s="130"/>
      <c r="AL1385" s="130"/>
      <c r="AM1385" s="130"/>
      <c r="AN1385" s="130"/>
      <c r="AO1385" s="130"/>
      <c r="AP1385" s="130"/>
      <c r="AQ1385" s="130"/>
      <c r="AR1385" s="130"/>
      <c r="AS1385" s="130"/>
      <c r="AT1385" s="130"/>
      <c r="AU1385" s="130"/>
      <c r="AV1385" s="130"/>
      <c r="AW1385" s="130"/>
      <c r="AX1385" s="130"/>
      <c r="AY1385" s="130"/>
    </row>
    <row r="1386" spans="1:51" x14ac:dyDescent="0.15">
      <c r="A1386" s="131">
        <v>1425</v>
      </c>
      <c r="B1386" s="129" t="s">
        <v>5242</v>
      </c>
      <c r="C1386" s="129" t="s">
        <v>1059</v>
      </c>
      <c r="D1386" s="129" t="s">
        <v>9834</v>
      </c>
      <c r="E1386" s="129" t="s">
        <v>10510</v>
      </c>
      <c r="F1386" s="129" t="s">
        <v>11115</v>
      </c>
      <c r="G1386" s="131" t="s">
        <v>173</v>
      </c>
      <c r="H1386" s="129" t="s">
        <v>11319</v>
      </c>
      <c r="I1386" s="129" t="s">
        <v>11760</v>
      </c>
      <c r="J1386" s="129" t="s">
        <v>12517</v>
      </c>
      <c r="K1386" s="129" t="s">
        <v>5220</v>
      </c>
      <c r="L1386" s="131" t="str">
        <f t="shared" si="63"/>
        <v>藤村　晴夫 (1)</v>
      </c>
      <c r="M1386" s="131" t="str">
        <f t="shared" si="64"/>
        <v>02</v>
      </c>
      <c r="N1386" s="131" t="str">
        <f t="shared" si="65"/>
        <v>Haruo FUJIMURA (02)</v>
      </c>
      <c r="O1386" s="217" t="s">
        <v>8238</v>
      </c>
      <c r="Y1386" s="130"/>
      <c r="Z1386" s="130"/>
      <c r="AA1386" s="130"/>
      <c r="AB1386" s="130"/>
      <c r="AC1386" s="142"/>
      <c r="AD1386" s="130"/>
      <c r="AE1386" s="130"/>
      <c r="AF1386" s="130"/>
      <c r="AG1386" s="130"/>
      <c r="AH1386" s="130"/>
      <c r="AI1386" s="130"/>
      <c r="AJ1386" s="130"/>
      <c r="AK1386" s="130"/>
      <c r="AL1386" s="130"/>
      <c r="AM1386" s="130"/>
      <c r="AN1386" s="130"/>
      <c r="AO1386" s="130"/>
      <c r="AP1386" s="130"/>
      <c r="AQ1386" s="130"/>
      <c r="AR1386" s="130"/>
      <c r="AS1386" s="130"/>
      <c r="AT1386" s="130"/>
      <c r="AU1386" s="130"/>
      <c r="AV1386" s="130"/>
      <c r="AW1386" s="130"/>
      <c r="AX1386" s="130"/>
      <c r="AY1386" s="130"/>
    </row>
    <row r="1387" spans="1:51" x14ac:dyDescent="0.15">
      <c r="A1387" s="131">
        <v>1426</v>
      </c>
      <c r="B1387" s="129" t="s">
        <v>5242</v>
      </c>
      <c r="C1387" s="129" t="s">
        <v>1059</v>
      </c>
      <c r="D1387" s="129" t="s">
        <v>9835</v>
      </c>
      <c r="E1387" s="129" t="s">
        <v>10511</v>
      </c>
      <c r="F1387" s="129" t="s">
        <v>11116</v>
      </c>
      <c r="G1387" s="131" t="s">
        <v>173</v>
      </c>
      <c r="H1387" s="129" t="s">
        <v>11319</v>
      </c>
      <c r="I1387" s="129" t="s">
        <v>4865</v>
      </c>
      <c r="J1387" s="129" t="s">
        <v>5064</v>
      </c>
      <c r="K1387" s="129" t="s">
        <v>5220</v>
      </c>
      <c r="L1387" s="131" t="str">
        <f t="shared" si="63"/>
        <v>田中　俊輔 (1)</v>
      </c>
      <c r="M1387" s="131" t="str">
        <f t="shared" si="64"/>
        <v>02</v>
      </c>
      <c r="N1387" s="131" t="str">
        <f t="shared" si="65"/>
        <v>Shunsuke TANAKA (02)</v>
      </c>
      <c r="O1387" s="217" t="s">
        <v>8239</v>
      </c>
      <c r="Y1387" s="130"/>
      <c r="Z1387" s="130"/>
      <c r="AA1387" s="130"/>
      <c r="AB1387" s="130"/>
      <c r="AC1387" s="142"/>
      <c r="AD1387" s="130"/>
      <c r="AE1387" s="130"/>
      <c r="AF1387" s="130"/>
      <c r="AG1387" s="130"/>
      <c r="AH1387" s="130"/>
      <c r="AI1387" s="130"/>
      <c r="AJ1387" s="130"/>
      <c r="AK1387" s="130"/>
      <c r="AL1387" s="130"/>
      <c r="AM1387" s="130"/>
      <c r="AN1387" s="130"/>
      <c r="AO1387" s="130"/>
      <c r="AP1387" s="130"/>
      <c r="AQ1387" s="130"/>
      <c r="AR1387" s="130"/>
      <c r="AS1387" s="130"/>
      <c r="AT1387" s="130"/>
      <c r="AU1387" s="130"/>
      <c r="AV1387" s="130"/>
      <c r="AW1387" s="130"/>
      <c r="AX1387" s="130"/>
      <c r="AY1387" s="130"/>
    </row>
    <row r="1388" spans="1:51" x14ac:dyDescent="0.15">
      <c r="A1388" s="131">
        <v>1427</v>
      </c>
      <c r="B1388" s="129" t="s">
        <v>5242</v>
      </c>
      <c r="C1388" s="129" t="s">
        <v>1059</v>
      </c>
      <c r="D1388" s="129" t="s">
        <v>9836</v>
      </c>
      <c r="E1388" s="129" t="s">
        <v>10512</v>
      </c>
      <c r="F1388" s="129" t="s">
        <v>11117</v>
      </c>
      <c r="G1388" s="131" t="s">
        <v>173</v>
      </c>
      <c r="H1388" s="129" t="s">
        <v>11319</v>
      </c>
      <c r="I1388" s="129" t="s">
        <v>11857</v>
      </c>
      <c r="J1388" s="129" t="s">
        <v>12518</v>
      </c>
      <c r="K1388" s="129" t="s">
        <v>5220</v>
      </c>
      <c r="L1388" s="131" t="str">
        <f t="shared" si="63"/>
        <v>正田　陽人 (1)</v>
      </c>
      <c r="M1388" s="131" t="str">
        <f t="shared" si="64"/>
        <v>02</v>
      </c>
      <c r="N1388" s="131" t="str">
        <f t="shared" si="65"/>
        <v>Yohito MASADA (02)</v>
      </c>
      <c r="O1388" s="217" t="s">
        <v>8240</v>
      </c>
      <c r="Y1388" s="130"/>
      <c r="Z1388" s="130"/>
      <c r="AA1388" s="130"/>
      <c r="AB1388" s="130"/>
      <c r="AC1388" s="142"/>
      <c r="AD1388" s="130"/>
      <c r="AE1388" s="130"/>
      <c r="AF1388" s="130"/>
      <c r="AG1388" s="130"/>
      <c r="AH1388" s="130"/>
      <c r="AI1388" s="130"/>
      <c r="AJ1388" s="130"/>
      <c r="AK1388" s="130"/>
      <c r="AL1388" s="130"/>
      <c r="AM1388" s="130"/>
      <c r="AN1388" s="130"/>
      <c r="AO1388" s="130"/>
      <c r="AP1388" s="130"/>
      <c r="AQ1388" s="130"/>
      <c r="AR1388" s="130"/>
      <c r="AS1388" s="130"/>
      <c r="AT1388" s="130"/>
      <c r="AU1388" s="130"/>
      <c r="AV1388" s="130"/>
      <c r="AW1388" s="130"/>
      <c r="AX1388" s="130"/>
      <c r="AY1388" s="130"/>
    </row>
    <row r="1389" spans="1:51" x14ac:dyDescent="0.15">
      <c r="A1389" s="131">
        <v>1428</v>
      </c>
      <c r="B1389" s="129" t="s">
        <v>14495</v>
      </c>
      <c r="C1389" s="129" t="s">
        <v>787</v>
      </c>
      <c r="D1389" s="129" t="s">
        <v>3116</v>
      </c>
      <c r="E1389" s="129" t="s">
        <v>3117</v>
      </c>
      <c r="F1389" s="129" t="s">
        <v>1963</v>
      </c>
      <c r="G1389" s="131" t="s">
        <v>164</v>
      </c>
      <c r="H1389" s="129" t="s">
        <v>14458</v>
      </c>
      <c r="I1389" s="129" t="s">
        <v>11858</v>
      </c>
      <c r="J1389" s="129" t="s">
        <v>4812</v>
      </c>
      <c r="K1389" s="129" t="s">
        <v>5220</v>
      </c>
      <c r="L1389" s="131" t="str">
        <f t="shared" si="63"/>
        <v>植益　亮 (3)</v>
      </c>
      <c r="M1389" s="131" t="str">
        <f t="shared" si="64"/>
        <v>00</v>
      </c>
      <c r="N1389" s="131" t="str">
        <f t="shared" si="65"/>
        <v>Ryo UEMASU (00)</v>
      </c>
      <c r="O1389" s="217" t="s">
        <v>8241</v>
      </c>
      <c r="Y1389" s="130"/>
      <c r="Z1389" s="130"/>
      <c r="AA1389" s="130"/>
      <c r="AB1389" s="130"/>
      <c r="AC1389" s="142"/>
      <c r="AD1389" s="130"/>
      <c r="AE1389" s="130"/>
      <c r="AF1389" s="130"/>
      <c r="AG1389" s="130"/>
      <c r="AH1389" s="130"/>
      <c r="AI1389" s="130"/>
      <c r="AJ1389" s="130"/>
      <c r="AK1389" s="130"/>
      <c r="AL1389" s="130"/>
      <c r="AM1389" s="130"/>
      <c r="AN1389" s="130"/>
      <c r="AO1389" s="130"/>
      <c r="AP1389" s="130"/>
      <c r="AQ1389" s="130"/>
      <c r="AR1389" s="130"/>
      <c r="AS1389" s="130"/>
      <c r="AT1389" s="130"/>
      <c r="AU1389" s="130"/>
      <c r="AV1389" s="130"/>
      <c r="AW1389" s="130"/>
      <c r="AX1389" s="130"/>
      <c r="AY1389" s="130"/>
    </row>
    <row r="1390" spans="1:51" x14ac:dyDescent="0.15">
      <c r="A1390" s="131">
        <v>1429</v>
      </c>
      <c r="B1390" s="129" t="s">
        <v>14495</v>
      </c>
      <c r="C1390" s="129" t="s">
        <v>787</v>
      </c>
      <c r="D1390" s="129" t="s">
        <v>3109</v>
      </c>
      <c r="E1390" s="129" t="s">
        <v>3110</v>
      </c>
      <c r="F1390" s="129" t="s">
        <v>3111</v>
      </c>
      <c r="G1390" s="131" t="s">
        <v>146</v>
      </c>
      <c r="H1390" s="129" t="s">
        <v>11319</v>
      </c>
      <c r="I1390" s="129" t="s">
        <v>5194</v>
      </c>
      <c r="J1390" s="129" t="s">
        <v>5085</v>
      </c>
      <c r="K1390" s="129" t="s">
        <v>5220</v>
      </c>
      <c r="L1390" s="131" t="str">
        <f t="shared" si="63"/>
        <v>安部　康平 (4)</v>
      </c>
      <c r="M1390" s="131" t="str">
        <f t="shared" si="64"/>
        <v>00</v>
      </c>
      <c r="N1390" s="131" t="str">
        <f t="shared" si="65"/>
        <v>Kohei ABE (00)</v>
      </c>
      <c r="O1390" s="217" t="s">
        <v>8242</v>
      </c>
      <c r="Y1390" s="130"/>
      <c r="Z1390" s="130"/>
      <c r="AA1390" s="130"/>
      <c r="AB1390" s="130"/>
      <c r="AC1390" s="142"/>
      <c r="AD1390" s="130"/>
      <c r="AE1390" s="130"/>
      <c r="AF1390" s="130"/>
      <c r="AG1390" s="130"/>
      <c r="AH1390" s="130"/>
      <c r="AI1390" s="130"/>
      <c r="AJ1390" s="130"/>
      <c r="AK1390" s="130"/>
      <c r="AL1390" s="130"/>
      <c r="AM1390" s="130"/>
      <c r="AN1390" s="130"/>
      <c r="AO1390" s="130"/>
      <c r="AP1390" s="130"/>
      <c r="AQ1390" s="130"/>
      <c r="AR1390" s="130"/>
      <c r="AS1390" s="130"/>
      <c r="AT1390" s="130"/>
      <c r="AU1390" s="130"/>
      <c r="AV1390" s="130"/>
      <c r="AW1390" s="130"/>
      <c r="AX1390" s="130"/>
      <c r="AY1390" s="130"/>
    </row>
    <row r="1391" spans="1:51" x14ac:dyDescent="0.15">
      <c r="A1391" s="131">
        <v>1430</v>
      </c>
      <c r="B1391" s="129" t="s">
        <v>14495</v>
      </c>
      <c r="C1391" s="129" t="s">
        <v>787</v>
      </c>
      <c r="D1391" s="129" t="s">
        <v>3118</v>
      </c>
      <c r="E1391" s="129" t="s">
        <v>3119</v>
      </c>
      <c r="F1391" s="129" t="s">
        <v>1946</v>
      </c>
      <c r="G1391" s="131" t="s">
        <v>164</v>
      </c>
      <c r="H1391" s="129" t="s">
        <v>11319</v>
      </c>
      <c r="I1391" s="129" t="s">
        <v>4926</v>
      </c>
      <c r="J1391" s="129" t="s">
        <v>4812</v>
      </c>
      <c r="K1391" s="129" t="s">
        <v>5220</v>
      </c>
      <c r="L1391" s="131" t="str">
        <f t="shared" si="63"/>
        <v>岡本　涼 (3)</v>
      </c>
      <c r="M1391" s="131" t="str">
        <f t="shared" si="64"/>
        <v>00</v>
      </c>
      <c r="N1391" s="131" t="str">
        <f t="shared" si="65"/>
        <v>Ryo OKAMOTO (00)</v>
      </c>
      <c r="O1391" s="217" t="s">
        <v>8243</v>
      </c>
      <c r="Y1391" s="130"/>
      <c r="Z1391" s="130"/>
      <c r="AA1391" s="130"/>
      <c r="AB1391" s="130"/>
      <c r="AC1391" s="142"/>
      <c r="AD1391" s="130"/>
      <c r="AE1391" s="130"/>
      <c r="AF1391" s="130"/>
      <c r="AG1391" s="130"/>
      <c r="AH1391" s="130"/>
      <c r="AI1391" s="130"/>
      <c r="AJ1391" s="130"/>
      <c r="AK1391" s="130"/>
      <c r="AL1391" s="130"/>
      <c r="AM1391" s="130"/>
      <c r="AN1391" s="130"/>
      <c r="AO1391" s="130"/>
      <c r="AP1391" s="130"/>
      <c r="AQ1391" s="130"/>
      <c r="AR1391" s="130"/>
      <c r="AS1391" s="130"/>
      <c r="AT1391" s="130"/>
      <c r="AU1391" s="130"/>
      <c r="AV1391" s="130"/>
      <c r="AW1391" s="130"/>
      <c r="AX1391" s="130"/>
      <c r="AY1391" s="130"/>
    </row>
    <row r="1392" spans="1:51" x14ac:dyDescent="0.15">
      <c r="A1392" s="131">
        <v>1431</v>
      </c>
      <c r="B1392" s="129" t="s">
        <v>14495</v>
      </c>
      <c r="C1392" s="129" t="s">
        <v>787</v>
      </c>
      <c r="D1392" s="129" t="s">
        <v>3114</v>
      </c>
      <c r="E1392" s="129" t="s">
        <v>3115</v>
      </c>
      <c r="F1392" s="129" t="s">
        <v>1759</v>
      </c>
      <c r="G1392" s="131" t="s">
        <v>164</v>
      </c>
      <c r="H1392" s="129" t="s">
        <v>11319</v>
      </c>
      <c r="I1392" s="129" t="s">
        <v>11859</v>
      </c>
      <c r="J1392" s="129" t="s">
        <v>4822</v>
      </c>
      <c r="K1392" s="129" t="s">
        <v>5220</v>
      </c>
      <c r="L1392" s="131" t="str">
        <f t="shared" si="63"/>
        <v>亀川　凌太 (3)</v>
      </c>
      <c r="M1392" s="131" t="str">
        <f t="shared" si="64"/>
        <v>01</v>
      </c>
      <c r="N1392" s="131" t="str">
        <f t="shared" si="65"/>
        <v>Ryota KAMEGAWA (01)</v>
      </c>
      <c r="O1392" s="217" t="s">
        <v>8244</v>
      </c>
      <c r="Y1392" s="130"/>
      <c r="Z1392" s="130"/>
      <c r="AA1392" s="130"/>
      <c r="AB1392" s="130"/>
      <c r="AC1392" s="142"/>
      <c r="AD1392" s="130"/>
      <c r="AE1392" s="130"/>
      <c r="AF1392" s="130"/>
      <c r="AG1392" s="130"/>
      <c r="AH1392" s="130"/>
      <c r="AI1392" s="130"/>
      <c r="AJ1392" s="130"/>
      <c r="AK1392" s="130"/>
      <c r="AL1392" s="130"/>
      <c r="AM1392" s="130"/>
      <c r="AN1392" s="130"/>
      <c r="AO1392" s="130"/>
      <c r="AP1392" s="130"/>
      <c r="AQ1392" s="130"/>
      <c r="AR1392" s="130"/>
      <c r="AS1392" s="130"/>
      <c r="AT1392" s="130"/>
      <c r="AU1392" s="130"/>
      <c r="AV1392" s="130"/>
      <c r="AW1392" s="130"/>
      <c r="AX1392" s="130"/>
      <c r="AY1392" s="130"/>
    </row>
    <row r="1393" spans="1:51" x14ac:dyDescent="0.15">
      <c r="A1393" s="131">
        <v>1432</v>
      </c>
      <c r="B1393" s="129" t="s">
        <v>14495</v>
      </c>
      <c r="C1393" s="129" t="s">
        <v>787</v>
      </c>
      <c r="D1393" s="129" t="s">
        <v>3112</v>
      </c>
      <c r="E1393" s="129" t="s">
        <v>3113</v>
      </c>
      <c r="F1393" s="129" t="s">
        <v>1523</v>
      </c>
      <c r="G1393" s="131" t="s">
        <v>164</v>
      </c>
      <c r="H1393" s="129" t="s">
        <v>11319</v>
      </c>
      <c r="I1393" s="129" t="s">
        <v>4915</v>
      </c>
      <c r="J1393" s="129" t="s">
        <v>5112</v>
      </c>
      <c r="K1393" s="129" t="s">
        <v>5220</v>
      </c>
      <c r="L1393" s="131" t="str">
        <f t="shared" si="63"/>
        <v>藤田　浩登 (3)</v>
      </c>
      <c r="M1393" s="131" t="str">
        <f t="shared" si="64"/>
        <v>00</v>
      </c>
      <c r="N1393" s="131" t="str">
        <f t="shared" si="65"/>
        <v>Hiroto FUJITA (00)</v>
      </c>
      <c r="O1393" s="217" t="s">
        <v>8245</v>
      </c>
      <c r="Y1393" s="130"/>
      <c r="Z1393" s="130"/>
      <c r="AA1393" s="130"/>
      <c r="AB1393" s="130"/>
      <c r="AC1393" s="142"/>
      <c r="AD1393" s="130"/>
      <c r="AE1393" s="130"/>
      <c r="AF1393" s="130"/>
      <c r="AG1393" s="130"/>
      <c r="AH1393" s="130"/>
      <c r="AI1393" s="130"/>
      <c r="AJ1393" s="130"/>
      <c r="AK1393" s="130"/>
      <c r="AL1393" s="130"/>
      <c r="AM1393" s="130"/>
      <c r="AN1393" s="130"/>
      <c r="AO1393" s="130"/>
      <c r="AP1393" s="130"/>
      <c r="AQ1393" s="130"/>
      <c r="AR1393" s="130"/>
      <c r="AS1393" s="130"/>
      <c r="AT1393" s="130"/>
      <c r="AU1393" s="130"/>
      <c r="AV1393" s="130"/>
      <c r="AW1393" s="130"/>
      <c r="AX1393" s="130"/>
      <c r="AY1393" s="130"/>
    </row>
    <row r="1394" spans="1:51" x14ac:dyDescent="0.15">
      <c r="A1394" s="131">
        <v>1433</v>
      </c>
      <c r="B1394" s="129" t="s">
        <v>1087</v>
      </c>
      <c r="C1394" s="129" t="s">
        <v>1047</v>
      </c>
      <c r="D1394" s="129" t="s">
        <v>747</v>
      </c>
      <c r="E1394" s="129" t="s">
        <v>748</v>
      </c>
      <c r="F1394" s="129" t="s">
        <v>525</v>
      </c>
      <c r="G1394" s="131" t="s">
        <v>146</v>
      </c>
      <c r="H1394" s="129" t="s">
        <v>11319</v>
      </c>
      <c r="I1394" s="129" t="s">
        <v>11475</v>
      </c>
      <c r="J1394" s="129" t="s">
        <v>12382</v>
      </c>
      <c r="K1394" s="129" t="s">
        <v>5220</v>
      </c>
      <c r="L1394" s="131" t="str">
        <f t="shared" si="63"/>
        <v>谷本　駿一 (4)</v>
      </c>
      <c r="M1394" s="131" t="str">
        <f t="shared" si="64"/>
        <v>97</v>
      </c>
      <c r="N1394" s="131" t="str">
        <f t="shared" si="65"/>
        <v>Shunichi TANIMOTO (97)</v>
      </c>
      <c r="O1394" s="217" t="s">
        <v>8246</v>
      </c>
      <c r="Y1394" s="130"/>
      <c r="Z1394" s="130"/>
      <c r="AA1394" s="130"/>
      <c r="AB1394" s="130"/>
      <c r="AC1394" s="142"/>
      <c r="AD1394" s="130"/>
      <c r="AE1394" s="130"/>
      <c r="AF1394" s="130"/>
      <c r="AG1394" s="130"/>
      <c r="AH1394" s="130"/>
      <c r="AI1394" s="130"/>
      <c r="AJ1394" s="130"/>
      <c r="AK1394" s="130"/>
      <c r="AL1394" s="130"/>
      <c r="AM1394" s="130"/>
      <c r="AN1394" s="130"/>
      <c r="AO1394" s="130"/>
      <c r="AP1394" s="130"/>
      <c r="AQ1394" s="130"/>
      <c r="AR1394" s="130"/>
      <c r="AS1394" s="130"/>
      <c r="AT1394" s="130"/>
      <c r="AU1394" s="130"/>
      <c r="AV1394" s="130"/>
      <c r="AW1394" s="130"/>
      <c r="AX1394" s="130"/>
      <c r="AY1394" s="130"/>
    </row>
    <row r="1395" spans="1:51" x14ac:dyDescent="0.15">
      <c r="A1395" s="131">
        <v>1434</v>
      </c>
      <c r="B1395" s="129" t="s">
        <v>1087</v>
      </c>
      <c r="C1395" s="129" t="s">
        <v>1047</v>
      </c>
      <c r="D1395" s="129" t="s">
        <v>752</v>
      </c>
      <c r="E1395" s="129" t="s">
        <v>753</v>
      </c>
      <c r="F1395" s="129" t="s">
        <v>754</v>
      </c>
      <c r="G1395" s="131" t="s">
        <v>146</v>
      </c>
      <c r="H1395" s="129" t="s">
        <v>11319</v>
      </c>
      <c r="I1395" s="129" t="s">
        <v>11860</v>
      </c>
      <c r="J1395" s="129" t="s">
        <v>4812</v>
      </c>
      <c r="K1395" s="129" t="s">
        <v>5220</v>
      </c>
      <c r="L1395" s="131" t="str">
        <f t="shared" si="63"/>
        <v>河内　崚 (4)</v>
      </c>
      <c r="M1395" s="131" t="str">
        <f t="shared" si="64"/>
        <v>99</v>
      </c>
      <c r="N1395" s="131" t="str">
        <f t="shared" si="65"/>
        <v>Ryo KAWACHI (99)</v>
      </c>
      <c r="O1395" s="217" t="s">
        <v>8247</v>
      </c>
      <c r="Y1395" s="130"/>
      <c r="Z1395" s="130"/>
      <c r="AA1395" s="130"/>
      <c r="AB1395" s="130"/>
      <c r="AC1395" s="142"/>
      <c r="AD1395" s="130"/>
      <c r="AE1395" s="130"/>
      <c r="AF1395" s="130"/>
      <c r="AG1395" s="130"/>
      <c r="AH1395" s="130"/>
      <c r="AI1395" s="130"/>
      <c r="AJ1395" s="130"/>
      <c r="AK1395" s="130"/>
      <c r="AL1395" s="130"/>
      <c r="AM1395" s="130"/>
      <c r="AN1395" s="130"/>
      <c r="AO1395" s="130"/>
      <c r="AP1395" s="130"/>
      <c r="AQ1395" s="130"/>
      <c r="AR1395" s="130"/>
      <c r="AS1395" s="130"/>
      <c r="AT1395" s="130"/>
      <c r="AU1395" s="130"/>
      <c r="AV1395" s="130"/>
      <c r="AW1395" s="130"/>
      <c r="AX1395" s="130"/>
      <c r="AY1395" s="130"/>
    </row>
    <row r="1396" spans="1:51" x14ac:dyDescent="0.15">
      <c r="A1396" s="131">
        <v>1435</v>
      </c>
      <c r="B1396" s="129" t="s">
        <v>1087</v>
      </c>
      <c r="C1396" s="129" t="s">
        <v>1047</v>
      </c>
      <c r="D1396" s="129" t="s">
        <v>2849</v>
      </c>
      <c r="E1396" s="129" t="s">
        <v>2850</v>
      </c>
      <c r="F1396" s="129" t="s">
        <v>1790</v>
      </c>
      <c r="G1396" s="131" t="s">
        <v>146</v>
      </c>
      <c r="H1396" s="129" t="s">
        <v>11319</v>
      </c>
      <c r="I1396" s="129" t="s">
        <v>11861</v>
      </c>
      <c r="J1396" s="129" t="s">
        <v>4949</v>
      </c>
      <c r="K1396" s="129" t="s">
        <v>5220</v>
      </c>
      <c r="L1396" s="131" t="str">
        <f t="shared" si="63"/>
        <v>東　颯人 (4)</v>
      </c>
      <c r="M1396" s="131" t="str">
        <f t="shared" si="64"/>
        <v>99</v>
      </c>
      <c r="N1396" s="131" t="str">
        <f t="shared" si="65"/>
        <v>Hayato AZUMA (99)</v>
      </c>
      <c r="O1396" s="217" t="s">
        <v>8248</v>
      </c>
      <c r="Y1396" s="130"/>
      <c r="Z1396" s="130"/>
      <c r="AA1396" s="130"/>
      <c r="AB1396" s="130"/>
      <c r="AC1396" s="142"/>
      <c r="AD1396" s="130"/>
      <c r="AE1396" s="130"/>
      <c r="AF1396" s="130"/>
      <c r="AG1396" s="130"/>
      <c r="AH1396" s="130"/>
      <c r="AI1396" s="130"/>
      <c r="AJ1396" s="130"/>
      <c r="AK1396" s="130"/>
      <c r="AL1396" s="130"/>
      <c r="AM1396" s="130"/>
      <c r="AN1396" s="130"/>
      <c r="AO1396" s="130"/>
      <c r="AP1396" s="130"/>
      <c r="AQ1396" s="130"/>
      <c r="AR1396" s="130"/>
      <c r="AS1396" s="130"/>
      <c r="AT1396" s="130"/>
      <c r="AU1396" s="130"/>
      <c r="AV1396" s="130"/>
      <c r="AW1396" s="130"/>
      <c r="AX1396" s="130"/>
      <c r="AY1396" s="130"/>
    </row>
    <row r="1397" spans="1:51" x14ac:dyDescent="0.15">
      <c r="A1397" s="131">
        <v>1436</v>
      </c>
      <c r="B1397" s="129" t="s">
        <v>1087</v>
      </c>
      <c r="C1397" s="129" t="s">
        <v>1047</v>
      </c>
      <c r="D1397" s="129" t="s">
        <v>2851</v>
      </c>
      <c r="E1397" s="129" t="s">
        <v>2852</v>
      </c>
      <c r="F1397" s="129" t="s">
        <v>2853</v>
      </c>
      <c r="G1397" s="131" t="s">
        <v>146</v>
      </c>
      <c r="H1397" s="129" t="s">
        <v>14471</v>
      </c>
      <c r="I1397" s="129" t="s">
        <v>11862</v>
      </c>
      <c r="J1397" s="129" t="s">
        <v>4893</v>
      </c>
      <c r="K1397" s="129" t="s">
        <v>5220</v>
      </c>
      <c r="L1397" s="131" t="str">
        <f t="shared" si="63"/>
        <v>網干　汰一 (4)</v>
      </c>
      <c r="M1397" s="131" t="str">
        <f t="shared" si="64"/>
        <v>99</v>
      </c>
      <c r="N1397" s="131" t="str">
        <f t="shared" si="65"/>
        <v>Taichi ABOSHI (99)</v>
      </c>
      <c r="O1397" s="217" t="s">
        <v>8249</v>
      </c>
      <c r="Y1397" s="130"/>
      <c r="Z1397" s="130"/>
      <c r="AA1397" s="130"/>
      <c r="AB1397" s="130"/>
      <c r="AC1397" s="142"/>
      <c r="AD1397" s="130"/>
      <c r="AE1397" s="130"/>
      <c r="AF1397" s="130"/>
      <c r="AG1397" s="130"/>
      <c r="AH1397" s="130"/>
      <c r="AI1397" s="130"/>
      <c r="AJ1397" s="130"/>
      <c r="AK1397" s="130"/>
      <c r="AL1397" s="130"/>
      <c r="AM1397" s="130"/>
      <c r="AN1397" s="130"/>
      <c r="AO1397" s="130"/>
      <c r="AP1397" s="130"/>
      <c r="AQ1397" s="130"/>
      <c r="AR1397" s="130"/>
      <c r="AS1397" s="130"/>
      <c r="AT1397" s="130"/>
      <c r="AU1397" s="130"/>
      <c r="AV1397" s="130"/>
      <c r="AW1397" s="130"/>
      <c r="AX1397" s="130"/>
      <c r="AY1397" s="130"/>
    </row>
    <row r="1398" spans="1:51" x14ac:dyDescent="0.15">
      <c r="A1398" s="131">
        <v>1437</v>
      </c>
      <c r="B1398" s="129" t="s">
        <v>1087</v>
      </c>
      <c r="C1398" s="129" t="s">
        <v>1047</v>
      </c>
      <c r="D1398" s="129" t="s">
        <v>2854</v>
      </c>
      <c r="E1398" s="129" t="s">
        <v>2855</v>
      </c>
      <c r="F1398" s="129" t="s">
        <v>2856</v>
      </c>
      <c r="G1398" s="131" t="s">
        <v>146</v>
      </c>
      <c r="H1398" s="129" t="s">
        <v>14448</v>
      </c>
      <c r="I1398" s="129" t="s">
        <v>9536</v>
      </c>
      <c r="J1398" s="129" t="s">
        <v>4846</v>
      </c>
      <c r="K1398" s="129" t="s">
        <v>5220</v>
      </c>
      <c r="L1398" s="131" t="str">
        <f t="shared" si="63"/>
        <v>粟津　諒平 (4)</v>
      </c>
      <c r="M1398" s="131" t="str">
        <f t="shared" si="64"/>
        <v>00</v>
      </c>
      <c r="N1398" s="131" t="str">
        <f t="shared" si="65"/>
        <v>Ryohei AWAZU (00)</v>
      </c>
      <c r="O1398" s="217" t="s">
        <v>8250</v>
      </c>
      <c r="Y1398" s="130"/>
      <c r="Z1398" s="130"/>
      <c r="AA1398" s="130"/>
      <c r="AB1398" s="130"/>
      <c r="AC1398" s="142"/>
      <c r="AD1398" s="130"/>
      <c r="AE1398" s="130"/>
      <c r="AF1398" s="130"/>
      <c r="AG1398" s="130"/>
      <c r="AH1398" s="130"/>
      <c r="AI1398" s="130"/>
      <c r="AJ1398" s="130"/>
      <c r="AK1398" s="130"/>
      <c r="AL1398" s="130"/>
      <c r="AM1398" s="130"/>
      <c r="AN1398" s="130"/>
      <c r="AO1398" s="130"/>
      <c r="AP1398" s="130"/>
      <c r="AQ1398" s="130"/>
      <c r="AR1398" s="130"/>
      <c r="AS1398" s="130"/>
      <c r="AT1398" s="130"/>
      <c r="AU1398" s="130"/>
      <c r="AV1398" s="130"/>
      <c r="AW1398" s="130"/>
      <c r="AX1398" s="130"/>
      <c r="AY1398" s="130"/>
    </row>
    <row r="1399" spans="1:51" x14ac:dyDescent="0.15">
      <c r="A1399" s="131">
        <v>1438</v>
      </c>
      <c r="B1399" s="129" t="s">
        <v>1087</v>
      </c>
      <c r="C1399" s="129" t="s">
        <v>1047</v>
      </c>
      <c r="D1399" s="129" t="s">
        <v>2857</v>
      </c>
      <c r="E1399" s="129" t="s">
        <v>2858</v>
      </c>
      <c r="F1399" s="129" t="s">
        <v>2859</v>
      </c>
      <c r="G1399" s="131" t="s">
        <v>146</v>
      </c>
      <c r="H1399" s="129" t="s">
        <v>11319</v>
      </c>
      <c r="I1399" s="129" t="s">
        <v>5091</v>
      </c>
      <c r="J1399" s="129" t="s">
        <v>4922</v>
      </c>
      <c r="K1399" s="129" t="s">
        <v>5220</v>
      </c>
      <c r="L1399" s="131" t="str">
        <f t="shared" si="63"/>
        <v>井上　雄揮 (4)</v>
      </c>
      <c r="M1399" s="131" t="str">
        <f t="shared" si="64"/>
        <v>99</v>
      </c>
      <c r="N1399" s="131" t="str">
        <f t="shared" si="65"/>
        <v>Yuki INOUE (99)</v>
      </c>
      <c r="O1399" s="217" t="s">
        <v>8251</v>
      </c>
      <c r="Y1399" s="130"/>
      <c r="Z1399" s="130"/>
      <c r="AA1399" s="130"/>
      <c r="AB1399" s="130"/>
      <c r="AC1399" s="142"/>
      <c r="AD1399" s="130"/>
      <c r="AE1399" s="130"/>
      <c r="AF1399" s="130"/>
      <c r="AG1399" s="130"/>
      <c r="AH1399" s="130"/>
      <c r="AI1399" s="130"/>
      <c r="AJ1399" s="130"/>
      <c r="AK1399" s="130"/>
      <c r="AL1399" s="130"/>
      <c r="AM1399" s="130"/>
      <c r="AN1399" s="130"/>
      <c r="AO1399" s="130"/>
      <c r="AP1399" s="130"/>
      <c r="AQ1399" s="130"/>
      <c r="AR1399" s="130"/>
      <c r="AS1399" s="130"/>
      <c r="AT1399" s="130"/>
      <c r="AU1399" s="130"/>
      <c r="AV1399" s="130"/>
      <c r="AW1399" s="130"/>
      <c r="AX1399" s="130"/>
      <c r="AY1399" s="130"/>
    </row>
    <row r="1400" spans="1:51" x14ac:dyDescent="0.15">
      <c r="A1400" s="131">
        <v>1439</v>
      </c>
      <c r="B1400" s="129" t="s">
        <v>1087</v>
      </c>
      <c r="C1400" s="129" t="s">
        <v>1047</v>
      </c>
      <c r="D1400" s="129" t="s">
        <v>2860</v>
      </c>
      <c r="E1400" s="129" t="s">
        <v>2861</v>
      </c>
      <c r="F1400" s="129" t="s">
        <v>2862</v>
      </c>
      <c r="G1400" s="131" t="s">
        <v>146</v>
      </c>
      <c r="H1400" s="129" t="s">
        <v>11319</v>
      </c>
      <c r="I1400" s="129" t="s">
        <v>11863</v>
      </c>
      <c r="J1400" s="129" t="s">
        <v>4918</v>
      </c>
      <c r="K1400" s="129" t="s">
        <v>5220</v>
      </c>
      <c r="L1400" s="131" t="str">
        <f t="shared" si="63"/>
        <v>尾上　公太 (4)</v>
      </c>
      <c r="M1400" s="131" t="str">
        <f t="shared" si="64"/>
        <v>99</v>
      </c>
      <c r="N1400" s="131" t="str">
        <f t="shared" si="65"/>
        <v>Kota ONOUE (99)</v>
      </c>
      <c r="O1400" s="217" t="s">
        <v>8252</v>
      </c>
      <c r="Y1400" s="130"/>
      <c r="Z1400" s="130"/>
      <c r="AA1400" s="130"/>
      <c r="AB1400" s="130"/>
      <c r="AC1400" s="142"/>
      <c r="AD1400" s="130"/>
      <c r="AE1400" s="130"/>
      <c r="AF1400" s="130"/>
      <c r="AG1400" s="130"/>
      <c r="AH1400" s="130"/>
      <c r="AI1400" s="130"/>
      <c r="AJ1400" s="130"/>
      <c r="AK1400" s="130"/>
      <c r="AL1400" s="130"/>
      <c r="AM1400" s="130"/>
      <c r="AN1400" s="130"/>
      <c r="AO1400" s="130"/>
      <c r="AP1400" s="130"/>
      <c r="AQ1400" s="130"/>
      <c r="AR1400" s="130"/>
      <c r="AS1400" s="130"/>
      <c r="AT1400" s="130"/>
      <c r="AU1400" s="130"/>
      <c r="AV1400" s="130"/>
      <c r="AW1400" s="130"/>
      <c r="AX1400" s="130"/>
      <c r="AY1400" s="130"/>
    </row>
    <row r="1401" spans="1:51" x14ac:dyDescent="0.15">
      <c r="A1401" s="131">
        <v>1440</v>
      </c>
      <c r="B1401" s="129" t="s">
        <v>1087</v>
      </c>
      <c r="C1401" s="129" t="s">
        <v>1047</v>
      </c>
      <c r="D1401" s="129" t="s">
        <v>2863</v>
      </c>
      <c r="E1401" s="129" t="s">
        <v>2864</v>
      </c>
      <c r="F1401" s="129" t="s">
        <v>2865</v>
      </c>
      <c r="G1401" s="131" t="s">
        <v>146</v>
      </c>
      <c r="H1401" s="129" t="s">
        <v>11319</v>
      </c>
      <c r="I1401" s="129" t="s">
        <v>11864</v>
      </c>
      <c r="J1401" s="129" t="s">
        <v>4902</v>
      </c>
      <c r="K1401" s="129" t="s">
        <v>5220</v>
      </c>
      <c r="L1401" s="131" t="str">
        <f t="shared" si="63"/>
        <v>黒岡　将伍 (4)</v>
      </c>
      <c r="M1401" s="131" t="str">
        <f t="shared" si="64"/>
        <v>99</v>
      </c>
      <c r="N1401" s="131" t="str">
        <f t="shared" si="65"/>
        <v>Shogo KUROOKA (99)</v>
      </c>
      <c r="O1401" s="217" t="s">
        <v>8253</v>
      </c>
      <c r="Y1401" s="130"/>
      <c r="Z1401" s="130"/>
      <c r="AA1401" s="130"/>
      <c r="AB1401" s="130"/>
      <c r="AC1401" s="142"/>
      <c r="AD1401" s="130"/>
      <c r="AE1401" s="130"/>
      <c r="AF1401" s="130"/>
      <c r="AG1401" s="130"/>
      <c r="AH1401" s="130"/>
      <c r="AI1401" s="130"/>
      <c r="AJ1401" s="130"/>
      <c r="AK1401" s="130"/>
      <c r="AL1401" s="130"/>
      <c r="AM1401" s="130"/>
      <c r="AN1401" s="130"/>
      <c r="AO1401" s="130"/>
      <c r="AP1401" s="130"/>
      <c r="AQ1401" s="130"/>
      <c r="AR1401" s="130"/>
      <c r="AS1401" s="130"/>
      <c r="AT1401" s="130"/>
      <c r="AU1401" s="130"/>
      <c r="AV1401" s="130"/>
      <c r="AW1401" s="130"/>
      <c r="AX1401" s="130"/>
      <c r="AY1401" s="130"/>
    </row>
    <row r="1402" spans="1:51" x14ac:dyDescent="0.15">
      <c r="A1402" s="131">
        <v>1441</v>
      </c>
      <c r="B1402" s="129" t="s">
        <v>1087</v>
      </c>
      <c r="C1402" s="129" t="s">
        <v>1047</v>
      </c>
      <c r="D1402" s="129" t="s">
        <v>2866</v>
      </c>
      <c r="E1402" s="129" t="s">
        <v>2867</v>
      </c>
      <c r="F1402" s="129" t="s">
        <v>2868</v>
      </c>
      <c r="G1402" s="131" t="s">
        <v>146</v>
      </c>
      <c r="H1402" s="129" t="s">
        <v>14458</v>
      </c>
      <c r="I1402" s="129" t="s">
        <v>11865</v>
      </c>
      <c r="J1402" s="129" t="s">
        <v>4825</v>
      </c>
      <c r="K1402" s="129" t="s">
        <v>5220</v>
      </c>
      <c r="L1402" s="131" t="str">
        <f t="shared" si="63"/>
        <v>黒淵　尚樹 (4)</v>
      </c>
      <c r="M1402" s="131" t="str">
        <f t="shared" si="64"/>
        <v>99</v>
      </c>
      <c r="N1402" s="131" t="str">
        <f t="shared" si="65"/>
        <v>Naoki KUROBUCHI (99)</v>
      </c>
      <c r="O1402" s="217" t="s">
        <v>8254</v>
      </c>
      <c r="Y1402" s="130"/>
      <c r="Z1402" s="130"/>
      <c r="AA1402" s="130"/>
      <c r="AB1402" s="130"/>
      <c r="AC1402" s="142"/>
      <c r="AD1402" s="130"/>
      <c r="AE1402" s="130"/>
      <c r="AF1402" s="130"/>
      <c r="AG1402" s="130"/>
      <c r="AH1402" s="130"/>
      <c r="AI1402" s="130"/>
      <c r="AJ1402" s="130"/>
      <c r="AK1402" s="130"/>
      <c r="AL1402" s="130"/>
      <c r="AM1402" s="130"/>
      <c r="AN1402" s="130"/>
      <c r="AO1402" s="130"/>
      <c r="AP1402" s="130"/>
      <c r="AQ1402" s="130"/>
      <c r="AR1402" s="130"/>
      <c r="AS1402" s="130"/>
      <c r="AT1402" s="130"/>
      <c r="AU1402" s="130"/>
      <c r="AV1402" s="130"/>
      <c r="AW1402" s="130"/>
      <c r="AX1402" s="130"/>
      <c r="AY1402" s="130"/>
    </row>
    <row r="1403" spans="1:51" x14ac:dyDescent="0.15">
      <c r="A1403" s="131">
        <v>1442</v>
      </c>
      <c r="B1403" s="129" t="s">
        <v>1087</v>
      </c>
      <c r="C1403" s="129" t="s">
        <v>1047</v>
      </c>
      <c r="D1403" s="129" t="s">
        <v>2869</v>
      </c>
      <c r="E1403" s="129" t="s">
        <v>2870</v>
      </c>
      <c r="F1403" s="129" t="s">
        <v>2528</v>
      </c>
      <c r="G1403" s="131" t="s">
        <v>146</v>
      </c>
      <c r="H1403" s="129" t="s">
        <v>11319</v>
      </c>
      <c r="I1403" s="129" t="s">
        <v>5149</v>
      </c>
      <c r="J1403" s="129" t="s">
        <v>4906</v>
      </c>
      <c r="K1403" s="129" t="s">
        <v>5220</v>
      </c>
      <c r="L1403" s="131" t="str">
        <f t="shared" si="63"/>
        <v>小西　佑弥 (4)</v>
      </c>
      <c r="M1403" s="131" t="str">
        <f t="shared" si="64"/>
        <v>99</v>
      </c>
      <c r="N1403" s="131" t="str">
        <f t="shared" si="65"/>
        <v>Yuya KONISHI (99)</v>
      </c>
      <c r="O1403" s="217" t="s">
        <v>8255</v>
      </c>
      <c r="Y1403" s="130"/>
      <c r="Z1403" s="130"/>
      <c r="AA1403" s="130"/>
      <c r="AB1403" s="130"/>
      <c r="AC1403" s="142"/>
      <c r="AD1403" s="130"/>
      <c r="AE1403" s="130"/>
      <c r="AF1403" s="130"/>
      <c r="AG1403" s="130"/>
      <c r="AH1403" s="130"/>
      <c r="AI1403" s="130"/>
      <c r="AJ1403" s="130"/>
      <c r="AK1403" s="130"/>
      <c r="AL1403" s="130"/>
      <c r="AM1403" s="130"/>
      <c r="AN1403" s="130"/>
      <c r="AO1403" s="130"/>
      <c r="AP1403" s="130"/>
      <c r="AQ1403" s="130"/>
      <c r="AR1403" s="130"/>
      <c r="AS1403" s="130"/>
      <c r="AT1403" s="130"/>
      <c r="AU1403" s="130"/>
      <c r="AV1403" s="130"/>
      <c r="AW1403" s="130"/>
      <c r="AX1403" s="130"/>
      <c r="AY1403" s="130"/>
    </row>
    <row r="1404" spans="1:51" x14ac:dyDescent="0.15">
      <c r="A1404" s="131">
        <v>1443</v>
      </c>
      <c r="B1404" s="129" t="s">
        <v>1087</v>
      </c>
      <c r="C1404" s="129" t="s">
        <v>1047</v>
      </c>
      <c r="D1404" s="129" t="s">
        <v>2871</v>
      </c>
      <c r="E1404" s="129" t="s">
        <v>2872</v>
      </c>
      <c r="F1404" s="129" t="s">
        <v>2873</v>
      </c>
      <c r="G1404" s="131" t="s">
        <v>146</v>
      </c>
      <c r="H1404" s="129" t="s">
        <v>11319</v>
      </c>
      <c r="I1404" s="129" t="s">
        <v>11866</v>
      </c>
      <c r="J1404" s="129" t="s">
        <v>12519</v>
      </c>
      <c r="K1404" s="129" t="s">
        <v>5220</v>
      </c>
      <c r="L1404" s="131" t="str">
        <f t="shared" si="63"/>
        <v>最所　永遠 (4)</v>
      </c>
      <c r="M1404" s="131" t="str">
        <f t="shared" si="64"/>
        <v>99</v>
      </c>
      <c r="N1404" s="131" t="str">
        <f t="shared" si="65"/>
        <v>Towa SAISHO (99)</v>
      </c>
      <c r="O1404" s="217" t="s">
        <v>8256</v>
      </c>
      <c r="Y1404" s="130"/>
      <c r="Z1404" s="130"/>
      <c r="AA1404" s="130"/>
      <c r="AB1404" s="130"/>
      <c r="AC1404" s="142"/>
      <c r="AD1404" s="130"/>
      <c r="AE1404" s="130"/>
      <c r="AF1404" s="130"/>
      <c r="AG1404" s="130"/>
      <c r="AH1404" s="130"/>
      <c r="AI1404" s="130"/>
      <c r="AJ1404" s="130"/>
      <c r="AK1404" s="130"/>
      <c r="AL1404" s="130"/>
      <c r="AM1404" s="130"/>
      <c r="AN1404" s="130"/>
      <c r="AO1404" s="130"/>
      <c r="AP1404" s="130"/>
      <c r="AQ1404" s="130"/>
      <c r="AR1404" s="130"/>
      <c r="AS1404" s="130"/>
      <c r="AT1404" s="130"/>
      <c r="AU1404" s="130"/>
      <c r="AV1404" s="130"/>
      <c r="AW1404" s="130"/>
      <c r="AX1404" s="130"/>
      <c r="AY1404" s="130"/>
    </row>
    <row r="1405" spans="1:51" x14ac:dyDescent="0.15">
      <c r="A1405" s="131">
        <v>1444</v>
      </c>
      <c r="B1405" s="129" t="s">
        <v>1087</v>
      </c>
      <c r="C1405" s="129" t="s">
        <v>1047</v>
      </c>
      <c r="D1405" s="129" t="s">
        <v>2874</v>
      </c>
      <c r="E1405" s="129" t="s">
        <v>2875</v>
      </c>
      <c r="F1405" s="129" t="s">
        <v>2876</v>
      </c>
      <c r="G1405" s="131" t="s">
        <v>146</v>
      </c>
      <c r="H1405" s="129" t="s">
        <v>11319</v>
      </c>
      <c r="I1405" s="129" t="s">
        <v>11867</v>
      </c>
      <c r="J1405" s="129" t="s">
        <v>4825</v>
      </c>
      <c r="K1405" s="129" t="s">
        <v>5220</v>
      </c>
      <c r="L1405" s="131" t="str">
        <f t="shared" si="63"/>
        <v>澤　直樹 (4)</v>
      </c>
      <c r="M1405" s="131" t="str">
        <f t="shared" si="64"/>
        <v>99</v>
      </c>
      <c r="N1405" s="131" t="str">
        <f t="shared" si="65"/>
        <v>Naoki SAWA (99)</v>
      </c>
      <c r="O1405" s="217" t="s">
        <v>8257</v>
      </c>
      <c r="Y1405" s="130"/>
      <c r="Z1405" s="130"/>
      <c r="AA1405" s="130"/>
      <c r="AB1405" s="130"/>
      <c r="AC1405" s="142"/>
      <c r="AD1405" s="130"/>
      <c r="AE1405" s="130"/>
      <c r="AF1405" s="130"/>
      <c r="AG1405" s="130"/>
      <c r="AH1405" s="130"/>
      <c r="AI1405" s="130"/>
      <c r="AJ1405" s="130"/>
      <c r="AK1405" s="130"/>
      <c r="AL1405" s="130"/>
      <c r="AM1405" s="130"/>
      <c r="AN1405" s="130"/>
      <c r="AO1405" s="130"/>
      <c r="AP1405" s="130"/>
      <c r="AQ1405" s="130"/>
      <c r="AR1405" s="130"/>
      <c r="AS1405" s="130"/>
      <c r="AT1405" s="130"/>
      <c r="AU1405" s="130"/>
      <c r="AV1405" s="130"/>
      <c r="AW1405" s="130"/>
      <c r="AX1405" s="130"/>
      <c r="AY1405" s="130"/>
    </row>
    <row r="1406" spans="1:51" x14ac:dyDescent="0.15">
      <c r="A1406" s="131">
        <v>1445</v>
      </c>
      <c r="B1406" s="129" t="s">
        <v>1087</v>
      </c>
      <c r="C1406" s="129" t="s">
        <v>1047</v>
      </c>
      <c r="D1406" s="129" t="s">
        <v>2877</v>
      </c>
      <c r="E1406" s="129" t="s">
        <v>2878</v>
      </c>
      <c r="F1406" s="129" t="s">
        <v>2879</v>
      </c>
      <c r="G1406" s="131" t="s">
        <v>146</v>
      </c>
      <c r="H1406" s="129" t="s">
        <v>14454</v>
      </c>
      <c r="I1406" s="129" t="s">
        <v>11868</v>
      </c>
      <c r="J1406" s="129" t="s">
        <v>4942</v>
      </c>
      <c r="K1406" s="129" t="s">
        <v>5220</v>
      </c>
      <c r="L1406" s="131" t="str">
        <f t="shared" si="63"/>
        <v>白石　光太朗 (4)</v>
      </c>
      <c r="M1406" s="131" t="str">
        <f t="shared" si="64"/>
        <v>99</v>
      </c>
      <c r="N1406" s="131" t="str">
        <f t="shared" si="65"/>
        <v>Kotaro SHIRAISHI (99)</v>
      </c>
      <c r="O1406" s="217" t="s">
        <v>8258</v>
      </c>
      <c r="Y1406" s="130"/>
      <c r="Z1406" s="130"/>
      <c r="AA1406" s="130"/>
      <c r="AB1406" s="130"/>
      <c r="AC1406" s="142"/>
      <c r="AD1406" s="130"/>
      <c r="AE1406" s="130"/>
      <c r="AF1406" s="130"/>
      <c r="AG1406" s="130"/>
      <c r="AH1406" s="130"/>
      <c r="AI1406" s="130"/>
      <c r="AJ1406" s="130"/>
      <c r="AK1406" s="130"/>
      <c r="AL1406" s="130"/>
      <c r="AM1406" s="130"/>
      <c r="AN1406" s="130"/>
      <c r="AO1406" s="130"/>
      <c r="AP1406" s="130"/>
      <c r="AQ1406" s="130"/>
      <c r="AR1406" s="130"/>
      <c r="AS1406" s="130"/>
      <c r="AT1406" s="130"/>
      <c r="AU1406" s="130"/>
      <c r="AV1406" s="130"/>
      <c r="AW1406" s="130"/>
      <c r="AX1406" s="130"/>
      <c r="AY1406" s="130"/>
    </row>
    <row r="1407" spans="1:51" x14ac:dyDescent="0.15">
      <c r="A1407" s="131">
        <v>1446</v>
      </c>
      <c r="B1407" s="129" t="s">
        <v>1087</v>
      </c>
      <c r="C1407" s="129" t="s">
        <v>1047</v>
      </c>
      <c r="D1407" s="129" t="s">
        <v>2880</v>
      </c>
      <c r="E1407" s="129" t="s">
        <v>2881</v>
      </c>
      <c r="F1407" s="129" t="s">
        <v>3198</v>
      </c>
      <c r="G1407" s="131" t="s">
        <v>146</v>
      </c>
      <c r="H1407" s="129" t="s">
        <v>14447</v>
      </c>
      <c r="I1407" s="129" t="s">
        <v>11638</v>
      </c>
      <c r="J1407" s="129" t="s">
        <v>4922</v>
      </c>
      <c r="K1407" s="129" t="s">
        <v>5220</v>
      </c>
      <c r="L1407" s="131" t="str">
        <f t="shared" si="63"/>
        <v>塚本　裕貴 (4)</v>
      </c>
      <c r="M1407" s="131" t="str">
        <f t="shared" si="64"/>
        <v>99</v>
      </c>
      <c r="N1407" s="131" t="str">
        <f t="shared" si="65"/>
        <v>Yuki TSUKAMOTO (99)</v>
      </c>
      <c r="O1407" s="217" t="s">
        <v>8259</v>
      </c>
      <c r="Y1407" s="130"/>
      <c r="Z1407" s="130"/>
      <c r="AA1407" s="130"/>
      <c r="AB1407" s="130"/>
      <c r="AC1407" s="142"/>
      <c r="AD1407" s="130"/>
      <c r="AE1407" s="130"/>
      <c r="AF1407" s="130"/>
      <c r="AG1407" s="130"/>
      <c r="AH1407" s="130"/>
      <c r="AI1407" s="130"/>
      <c r="AJ1407" s="130"/>
      <c r="AK1407" s="130"/>
      <c r="AL1407" s="130"/>
      <c r="AM1407" s="130"/>
      <c r="AN1407" s="130"/>
      <c r="AO1407" s="130"/>
      <c r="AP1407" s="130"/>
      <c r="AQ1407" s="130"/>
      <c r="AR1407" s="130"/>
      <c r="AS1407" s="130"/>
      <c r="AT1407" s="130"/>
      <c r="AU1407" s="130"/>
      <c r="AV1407" s="130"/>
      <c r="AW1407" s="130"/>
      <c r="AX1407" s="130"/>
      <c r="AY1407" s="130"/>
    </row>
    <row r="1408" spans="1:51" x14ac:dyDescent="0.15">
      <c r="A1408" s="131">
        <v>1447</v>
      </c>
      <c r="B1408" s="129" t="s">
        <v>1087</v>
      </c>
      <c r="C1408" s="129" t="s">
        <v>1047</v>
      </c>
      <c r="D1408" s="129" t="s">
        <v>2882</v>
      </c>
      <c r="E1408" s="129" t="s">
        <v>2883</v>
      </c>
      <c r="F1408" s="129" t="s">
        <v>2884</v>
      </c>
      <c r="G1408" s="131" t="s">
        <v>146</v>
      </c>
      <c r="H1408" s="129" t="s">
        <v>14454</v>
      </c>
      <c r="I1408" s="129" t="s">
        <v>5030</v>
      </c>
      <c r="J1408" s="129" t="s">
        <v>9247</v>
      </c>
      <c r="K1408" s="129" t="s">
        <v>5220</v>
      </c>
      <c r="L1408" s="131" t="str">
        <f t="shared" si="63"/>
        <v>中西　悠仁 (4)</v>
      </c>
      <c r="M1408" s="131" t="str">
        <f t="shared" si="64"/>
        <v>99</v>
      </c>
      <c r="N1408" s="131" t="str">
        <f t="shared" si="65"/>
        <v>Yuto NAKANISHI (99)</v>
      </c>
      <c r="O1408" s="217" t="s">
        <v>8260</v>
      </c>
      <c r="Y1408" s="130"/>
      <c r="Z1408" s="130"/>
      <c r="AA1408" s="130"/>
      <c r="AB1408" s="130"/>
      <c r="AC1408" s="142"/>
      <c r="AD1408" s="130"/>
      <c r="AE1408" s="130"/>
      <c r="AF1408" s="130"/>
      <c r="AG1408" s="130"/>
      <c r="AH1408" s="130"/>
      <c r="AI1408" s="130"/>
      <c r="AJ1408" s="130"/>
      <c r="AK1408" s="130"/>
      <c r="AL1408" s="130"/>
      <c r="AM1408" s="130"/>
      <c r="AN1408" s="130"/>
      <c r="AO1408" s="130"/>
      <c r="AP1408" s="130"/>
      <c r="AQ1408" s="130"/>
      <c r="AR1408" s="130"/>
      <c r="AS1408" s="130"/>
      <c r="AT1408" s="130"/>
      <c r="AU1408" s="130"/>
      <c r="AV1408" s="130"/>
      <c r="AW1408" s="130"/>
      <c r="AX1408" s="130"/>
      <c r="AY1408" s="130"/>
    </row>
    <row r="1409" spans="1:51" x14ac:dyDescent="0.15">
      <c r="A1409" s="131">
        <v>1448</v>
      </c>
      <c r="B1409" s="129" t="s">
        <v>1087</v>
      </c>
      <c r="C1409" s="129" t="s">
        <v>1047</v>
      </c>
      <c r="D1409" s="129" t="s">
        <v>2885</v>
      </c>
      <c r="E1409" s="129" t="s">
        <v>2886</v>
      </c>
      <c r="F1409" s="129" t="s">
        <v>2887</v>
      </c>
      <c r="G1409" s="131" t="s">
        <v>146</v>
      </c>
      <c r="H1409" s="129" t="s">
        <v>11319</v>
      </c>
      <c r="I1409" s="129" t="s">
        <v>11869</v>
      </c>
      <c r="J1409" s="129" t="s">
        <v>9247</v>
      </c>
      <c r="K1409" s="129" t="s">
        <v>5220</v>
      </c>
      <c r="L1409" s="131" t="str">
        <f t="shared" si="63"/>
        <v>根岸　悠人 (4)</v>
      </c>
      <c r="M1409" s="131" t="str">
        <f t="shared" si="64"/>
        <v>99</v>
      </c>
      <c r="N1409" s="131" t="str">
        <f t="shared" si="65"/>
        <v>Yuto NEGISHI (99)</v>
      </c>
      <c r="O1409" s="217" t="s">
        <v>8261</v>
      </c>
      <c r="Y1409" s="130"/>
      <c r="Z1409" s="130"/>
      <c r="AA1409" s="130"/>
      <c r="AB1409" s="130"/>
      <c r="AC1409" s="142"/>
      <c r="AD1409" s="130"/>
      <c r="AE1409" s="130"/>
      <c r="AF1409" s="130"/>
      <c r="AG1409" s="130"/>
      <c r="AH1409" s="130"/>
      <c r="AI1409" s="130"/>
      <c r="AJ1409" s="130"/>
      <c r="AK1409" s="130"/>
      <c r="AL1409" s="130"/>
      <c r="AM1409" s="130"/>
      <c r="AN1409" s="130"/>
      <c r="AO1409" s="130"/>
      <c r="AP1409" s="130"/>
      <c r="AQ1409" s="130"/>
      <c r="AR1409" s="130"/>
      <c r="AS1409" s="130"/>
      <c r="AT1409" s="130"/>
      <c r="AU1409" s="130"/>
      <c r="AV1409" s="130"/>
      <c r="AW1409" s="130"/>
      <c r="AX1409" s="130"/>
      <c r="AY1409" s="130"/>
    </row>
    <row r="1410" spans="1:51" x14ac:dyDescent="0.15">
      <c r="A1410" s="131">
        <v>1449</v>
      </c>
      <c r="B1410" s="129" t="s">
        <v>1087</v>
      </c>
      <c r="C1410" s="129" t="s">
        <v>1047</v>
      </c>
      <c r="D1410" s="129" t="s">
        <v>2888</v>
      </c>
      <c r="E1410" s="129" t="s">
        <v>2889</v>
      </c>
      <c r="F1410" s="129" t="s">
        <v>2890</v>
      </c>
      <c r="G1410" s="131" t="s">
        <v>146</v>
      </c>
      <c r="H1410" s="129" t="s">
        <v>11319</v>
      </c>
      <c r="I1410" s="129" t="s">
        <v>11870</v>
      </c>
      <c r="J1410" s="129" t="s">
        <v>12380</v>
      </c>
      <c r="K1410" s="129" t="s">
        <v>5220</v>
      </c>
      <c r="L1410" s="131" t="str">
        <f t="shared" si="63"/>
        <v>平林　海星 (4)</v>
      </c>
      <c r="M1410" s="131" t="str">
        <f t="shared" si="64"/>
        <v>99</v>
      </c>
      <c r="N1410" s="131" t="str">
        <f t="shared" si="65"/>
        <v>Kaisei HIRABAYASHI (99)</v>
      </c>
      <c r="O1410" s="217" t="s">
        <v>8262</v>
      </c>
      <c r="Y1410" s="130"/>
      <c r="Z1410" s="130"/>
      <c r="AA1410" s="130"/>
      <c r="AB1410" s="130"/>
      <c r="AC1410" s="142"/>
      <c r="AD1410" s="130"/>
      <c r="AE1410" s="130"/>
      <c r="AF1410" s="130"/>
      <c r="AG1410" s="130"/>
      <c r="AH1410" s="130"/>
      <c r="AI1410" s="130"/>
      <c r="AJ1410" s="130"/>
      <c r="AK1410" s="130"/>
      <c r="AL1410" s="130"/>
      <c r="AM1410" s="130"/>
      <c r="AN1410" s="130"/>
      <c r="AO1410" s="130"/>
      <c r="AP1410" s="130"/>
      <c r="AQ1410" s="130"/>
      <c r="AR1410" s="130"/>
      <c r="AS1410" s="130"/>
      <c r="AT1410" s="130"/>
      <c r="AU1410" s="130"/>
      <c r="AV1410" s="130"/>
      <c r="AW1410" s="130"/>
      <c r="AX1410" s="130"/>
      <c r="AY1410" s="130"/>
    </row>
    <row r="1411" spans="1:51" x14ac:dyDescent="0.15">
      <c r="A1411" s="131">
        <v>1450</v>
      </c>
      <c r="B1411" s="129" t="s">
        <v>1087</v>
      </c>
      <c r="C1411" s="129" t="s">
        <v>1047</v>
      </c>
      <c r="D1411" s="129" t="s">
        <v>2891</v>
      </c>
      <c r="E1411" s="129" t="s">
        <v>2892</v>
      </c>
      <c r="F1411" s="129" t="s">
        <v>2893</v>
      </c>
      <c r="G1411" s="131" t="s">
        <v>146</v>
      </c>
      <c r="H1411" s="129" t="s">
        <v>11319</v>
      </c>
      <c r="I1411" s="129" t="s">
        <v>11871</v>
      </c>
      <c r="J1411" s="129" t="s">
        <v>5000</v>
      </c>
      <c r="K1411" s="129" t="s">
        <v>5220</v>
      </c>
      <c r="L1411" s="131" t="str">
        <f t="shared" ref="L1411:L1474" si="66">D1411&amp;" ("&amp;G1411&amp;")"</f>
        <v>前野　良真 (4)</v>
      </c>
      <c r="M1411" s="131" t="str">
        <f t="shared" ref="M1411:M1474" si="67">LEFT(F1411,2)</f>
        <v>99</v>
      </c>
      <c r="N1411" s="131" t="str">
        <f t="shared" ref="N1411:N1474" si="68">J1411&amp;" "&amp;I1411&amp;" ("&amp;M1411&amp;")"</f>
        <v>Ryoma MAENO (99)</v>
      </c>
      <c r="O1411" s="217" t="s">
        <v>8263</v>
      </c>
      <c r="Y1411" s="130"/>
      <c r="Z1411" s="130"/>
      <c r="AA1411" s="130"/>
      <c r="AB1411" s="130"/>
      <c r="AC1411" s="142"/>
      <c r="AD1411" s="130"/>
      <c r="AE1411" s="130"/>
      <c r="AF1411" s="130"/>
      <c r="AG1411" s="130"/>
      <c r="AH1411" s="130"/>
      <c r="AI1411" s="130"/>
      <c r="AJ1411" s="130"/>
      <c r="AK1411" s="130"/>
      <c r="AL1411" s="130"/>
      <c r="AM1411" s="130"/>
      <c r="AN1411" s="130"/>
      <c r="AO1411" s="130"/>
      <c r="AP1411" s="130"/>
      <c r="AQ1411" s="130"/>
      <c r="AR1411" s="130"/>
      <c r="AS1411" s="130"/>
      <c r="AT1411" s="130"/>
      <c r="AU1411" s="130"/>
      <c r="AV1411" s="130"/>
      <c r="AW1411" s="130"/>
      <c r="AX1411" s="130"/>
      <c r="AY1411" s="130"/>
    </row>
    <row r="1412" spans="1:51" x14ac:dyDescent="0.15">
      <c r="A1412" s="131">
        <v>1451</v>
      </c>
      <c r="B1412" s="129" t="s">
        <v>1087</v>
      </c>
      <c r="C1412" s="129" t="s">
        <v>1047</v>
      </c>
      <c r="D1412" s="129" t="s">
        <v>2894</v>
      </c>
      <c r="E1412" s="129" t="s">
        <v>2895</v>
      </c>
      <c r="F1412" s="129" t="s">
        <v>1796</v>
      </c>
      <c r="G1412" s="131" t="s">
        <v>146</v>
      </c>
      <c r="H1412" s="129" t="s">
        <v>11319</v>
      </c>
      <c r="I1412" s="129" t="s">
        <v>11426</v>
      </c>
      <c r="J1412" s="129" t="s">
        <v>4930</v>
      </c>
      <c r="K1412" s="129" t="s">
        <v>5220</v>
      </c>
      <c r="L1412" s="131" t="str">
        <f t="shared" si="66"/>
        <v>松井　拓人 (4)</v>
      </c>
      <c r="M1412" s="131" t="str">
        <f t="shared" si="67"/>
        <v>99</v>
      </c>
      <c r="N1412" s="131" t="str">
        <f t="shared" si="68"/>
        <v>Takuto MATSUI (99)</v>
      </c>
      <c r="O1412" s="217" t="s">
        <v>8264</v>
      </c>
      <c r="Y1412" s="130"/>
      <c r="Z1412" s="130"/>
      <c r="AA1412" s="130"/>
      <c r="AB1412" s="130"/>
      <c r="AC1412" s="142"/>
      <c r="AD1412" s="130"/>
      <c r="AE1412" s="130"/>
      <c r="AF1412" s="130"/>
      <c r="AG1412" s="130"/>
      <c r="AH1412" s="130"/>
      <c r="AI1412" s="130"/>
      <c r="AJ1412" s="130"/>
      <c r="AK1412" s="130"/>
      <c r="AL1412" s="130"/>
      <c r="AM1412" s="130"/>
      <c r="AN1412" s="130"/>
      <c r="AO1412" s="130"/>
      <c r="AP1412" s="130"/>
      <c r="AQ1412" s="130"/>
      <c r="AR1412" s="130"/>
      <c r="AS1412" s="130"/>
      <c r="AT1412" s="130"/>
      <c r="AU1412" s="130"/>
      <c r="AV1412" s="130"/>
      <c r="AW1412" s="130"/>
      <c r="AX1412" s="130"/>
      <c r="AY1412" s="130"/>
    </row>
    <row r="1413" spans="1:51" x14ac:dyDescent="0.15">
      <c r="A1413" s="131">
        <v>1452</v>
      </c>
      <c r="B1413" s="129" t="s">
        <v>1087</v>
      </c>
      <c r="C1413" s="129" t="s">
        <v>1047</v>
      </c>
      <c r="D1413" s="129" t="s">
        <v>2896</v>
      </c>
      <c r="E1413" s="129" t="s">
        <v>2897</v>
      </c>
      <c r="F1413" s="129" t="s">
        <v>2898</v>
      </c>
      <c r="G1413" s="131" t="s">
        <v>146</v>
      </c>
      <c r="H1413" s="129" t="s">
        <v>14458</v>
      </c>
      <c r="I1413" s="129" t="s">
        <v>5159</v>
      </c>
      <c r="J1413" s="129" t="s">
        <v>12260</v>
      </c>
      <c r="K1413" s="129" t="s">
        <v>5220</v>
      </c>
      <c r="L1413" s="131" t="str">
        <f t="shared" si="66"/>
        <v>村田　秀太 (4)</v>
      </c>
      <c r="M1413" s="131" t="str">
        <f t="shared" si="67"/>
        <v>99</v>
      </c>
      <c r="N1413" s="131" t="str">
        <f t="shared" si="68"/>
        <v>Shuta MURATA (99)</v>
      </c>
      <c r="O1413" s="217" t="s">
        <v>8265</v>
      </c>
      <c r="Y1413" s="130"/>
      <c r="Z1413" s="130"/>
      <c r="AA1413" s="130"/>
      <c r="AB1413" s="130"/>
      <c r="AC1413" s="142"/>
      <c r="AD1413" s="130"/>
      <c r="AE1413" s="130"/>
      <c r="AF1413" s="130"/>
      <c r="AG1413" s="130"/>
      <c r="AH1413" s="130"/>
      <c r="AI1413" s="130"/>
      <c r="AJ1413" s="130"/>
      <c r="AK1413" s="130"/>
      <c r="AL1413" s="130"/>
      <c r="AM1413" s="130"/>
      <c r="AN1413" s="130"/>
      <c r="AO1413" s="130"/>
      <c r="AP1413" s="130"/>
      <c r="AQ1413" s="130"/>
      <c r="AR1413" s="130"/>
      <c r="AS1413" s="130"/>
      <c r="AT1413" s="130"/>
      <c r="AU1413" s="130"/>
      <c r="AV1413" s="130"/>
      <c r="AW1413" s="130"/>
      <c r="AX1413" s="130"/>
      <c r="AY1413" s="130"/>
    </row>
    <row r="1414" spans="1:51" x14ac:dyDescent="0.15">
      <c r="A1414" s="131">
        <v>1453</v>
      </c>
      <c r="B1414" s="129" t="s">
        <v>1087</v>
      </c>
      <c r="C1414" s="129" t="s">
        <v>1047</v>
      </c>
      <c r="D1414" s="129" t="s">
        <v>2899</v>
      </c>
      <c r="E1414" s="129" t="s">
        <v>2900</v>
      </c>
      <c r="F1414" s="129" t="s">
        <v>2901</v>
      </c>
      <c r="G1414" s="131" t="s">
        <v>146</v>
      </c>
      <c r="H1414" s="129" t="s">
        <v>14454</v>
      </c>
      <c r="I1414" s="129" t="s">
        <v>11872</v>
      </c>
      <c r="J1414" s="129" t="s">
        <v>12520</v>
      </c>
      <c r="K1414" s="129" t="s">
        <v>5220</v>
      </c>
      <c r="L1414" s="131" t="str">
        <f t="shared" si="66"/>
        <v>本西　優慈 (4)</v>
      </c>
      <c r="M1414" s="131" t="str">
        <f t="shared" si="67"/>
        <v>99</v>
      </c>
      <c r="N1414" s="131" t="str">
        <f t="shared" si="68"/>
        <v>YujI MOTONISHI (99)</v>
      </c>
      <c r="O1414" s="217" t="s">
        <v>8266</v>
      </c>
      <c r="Y1414" s="130"/>
      <c r="Z1414" s="130"/>
      <c r="AA1414" s="130"/>
      <c r="AB1414" s="130"/>
      <c r="AC1414" s="142"/>
      <c r="AD1414" s="130"/>
      <c r="AE1414" s="130"/>
      <c r="AF1414" s="130"/>
      <c r="AG1414" s="130"/>
      <c r="AH1414" s="130"/>
      <c r="AI1414" s="130"/>
      <c r="AJ1414" s="130"/>
      <c r="AK1414" s="130"/>
      <c r="AL1414" s="130"/>
      <c r="AM1414" s="130"/>
      <c r="AN1414" s="130"/>
      <c r="AO1414" s="130"/>
      <c r="AP1414" s="130"/>
      <c r="AQ1414" s="130"/>
      <c r="AR1414" s="130"/>
      <c r="AS1414" s="130"/>
      <c r="AT1414" s="130"/>
      <c r="AU1414" s="130"/>
      <c r="AV1414" s="130"/>
      <c r="AW1414" s="130"/>
      <c r="AX1414" s="130"/>
      <c r="AY1414" s="130"/>
    </row>
    <row r="1415" spans="1:51" x14ac:dyDescent="0.15">
      <c r="A1415" s="131">
        <v>1454</v>
      </c>
      <c r="B1415" s="129" t="s">
        <v>1087</v>
      </c>
      <c r="C1415" s="129" t="s">
        <v>1047</v>
      </c>
      <c r="D1415" s="129" t="s">
        <v>2902</v>
      </c>
      <c r="E1415" s="129" t="s">
        <v>2903</v>
      </c>
      <c r="F1415" s="129" t="s">
        <v>2160</v>
      </c>
      <c r="G1415" s="131" t="s">
        <v>146</v>
      </c>
      <c r="H1415" s="129" t="s">
        <v>14447</v>
      </c>
      <c r="I1415" s="129" t="s">
        <v>4921</v>
      </c>
      <c r="J1415" s="129" t="s">
        <v>4812</v>
      </c>
      <c r="K1415" s="129" t="s">
        <v>5220</v>
      </c>
      <c r="L1415" s="131" t="str">
        <f t="shared" si="66"/>
        <v>安田　凌 (4)</v>
      </c>
      <c r="M1415" s="131" t="str">
        <f t="shared" si="67"/>
        <v>99</v>
      </c>
      <c r="N1415" s="131" t="str">
        <f t="shared" si="68"/>
        <v>Ryo YASUDA (99)</v>
      </c>
      <c r="O1415" s="217" t="s">
        <v>8267</v>
      </c>
      <c r="Y1415" s="130"/>
      <c r="Z1415" s="130"/>
      <c r="AA1415" s="130"/>
      <c r="AB1415" s="130"/>
      <c r="AC1415" s="142"/>
      <c r="AD1415" s="130"/>
      <c r="AE1415" s="130"/>
      <c r="AF1415" s="130"/>
      <c r="AG1415" s="130"/>
      <c r="AH1415" s="130"/>
      <c r="AI1415" s="130"/>
      <c r="AJ1415" s="130"/>
      <c r="AK1415" s="130"/>
      <c r="AL1415" s="130"/>
      <c r="AM1415" s="130"/>
      <c r="AN1415" s="130"/>
      <c r="AO1415" s="130"/>
      <c r="AP1415" s="130"/>
      <c r="AQ1415" s="130"/>
      <c r="AR1415" s="130"/>
      <c r="AS1415" s="130"/>
      <c r="AT1415" s="130"/>
      <c r="AU1415" s="130"/>
      <c r="AV1415" s="130"/>
      <c r="AW1415" s="130"/>
      <c r="AX1415" s="130"/>
      <c r="AY1415" s="130"/>
    </row>
    <row r="1416" spans="1:51" x14ac:dyDescent="0.15">
      <c r="A1416" s="131">
        <v>1455</v>
      </c>
      <c r="B1416" s="129" t="s">
        <v>1087</v>
      </c>
      <c r="C1416" s="129" t="s">
        <v>1047</v>
      </c>
      <c r="D1416" s="129" t="s">
        <v>2904</v>
      </c>
      <c r="E1416" s="129" t="s">
        <v>2905</v>
      </c>
      <c r="F1416" s="129" t="s">
        <v>784</v>
      </c>
      <c r="G1416" s="131" t="s">
        <v>146</v>
      </c>
      <c r="H1416" s="129" t="s">
        <v>11319</v>
      </c>
      <c r="I1416" s="129" t="s">
        <v>5089</v>
      </c>
      <c r="J1416" s="129" t="s">
        <v>12521</v>
      </c>
      <c r="K1416" s="129" t="s">
        <v>5220</v>
      </c>
      <c r="L1416" s="131" t="str">
        <f t="shared" si="66"/>
        <v>山田　兼奨 (4)</v>
      </c>
      <c r="M1416" s="131" t="str">
        <f t="shared" si="67"/>
        <v>99</v>
      </c>
      <c r="N1416" s="131" t="str">
        <f t="shared" si="68"/>
        <v>Kensho YAMADA (99)</v>
      </c>
      <c r="O1416" s="217" t="s">
        <v>8268</v>
      </c>
      <c r="Y1416" s="130"/>
      <c r="Z1416" s="130"/>
      <c r="AA1416" s="130"/>
      <c r="AB1416" s="130"/>
      <c r="AC1416" s="142"/>
      <c r="AD1416" s="130"/>
      <c r="AE1416" s="130"/>
      <c r="AF1416" s="130"/>
      <c r="AG1416" s="130"/>
      <c r="AH1416" s="130"/>
      <c r="AI1416" s="130"/>
      <c r="AJ1416" s="130"/>
      <c r="AK1416" s="130"/>
      <c r="AL1416" s="130"/>
      <c r="AM1416" s="130"/>
      <c r="AN1416" s="130"/>
      <c r="AO1416" s="130"/>
      <c r="AP1416" s="130"/>
      <c r="AQ1416" s="130"/>
      <c r="AR1416" s="130"/>
      <c r="AS1416" s="130"/>
      <c r="AT1416" s="130"/>
      <c r="AU1416" s="130"/>
      <c r="AV1416" s="130"/>
      <c r="AW1416" s="130"/>
      <c r="AX1416" s="130"/>
      <c r="AY1416" s="130"/>
    </row>
    <row r="1417" spans="1:51" x14ac:dyDescent="0.15">
      <c r="A1417" s="131">
        <v>1456</v>
      </c>
      <c r="B1417" s="129" t="s">
        <v>1087</v>
      </c>
      <c r="C1417" s="129" t="s">
        <v>1047</v>
      </c>
      <c r="D1417" s="129" t="s">
        <v>2907</v>
      </c>
      <c r="E1417" s="129" t="s">
        <v>2908</v>
      </c>
      <c r="F1417" s="129" t="s">
        <v>2909</v>
      </c>
      <c r="G1417" s="131" t="s">
        <v>146</v>
      </c>
      <c r="H1417" s="129" t="s">
        <v>11319</v>
      </c>
      <c r="I1417" s="129" t="s">
        <v>4821</v>
      </c>
      <c r="J1417" s="129" t="s">
        <v>4964</v>
      </c>
      <c r="K1417" s="129" t="s">
        <v>5220</v>
      </c>
      <c r="L1417" s="131" t="str">
        <f t="shared" si="66"/>
        <v>山本　理貴 (4)</v>
      </c>
      <c r="M1417" s="131" t="str">
        <f t="shared" si="67"/>
        <v>99</v>
      </c>
      <c r="N1417" s="131" t="str">
        <f t="shared" si="68"/>
        <v>Riki YAMAMOTO (99)</v>
      </c>
      <c r="O1417" s="217" t="s">
        <v>8269</v>
      </c>
      <c r="Y1417" s="130"/>
      <c r="Z1417" s="130"/>
      <c r="AA1417" s="130"/>
      <c r="AB1417" s="130"/>
      <c r="AC1417" s="142"/>
      <c r="AD1417" s="130"/>
      <c r="AE1417" s="130"/>
      <c r="AF1417" s="130"/>
      <c r="AG1417" s="130"/>
      <c r="AH1417" s="130"/>
      <c r="AI1417" s="130"/>
      <c r="AJ1417" s="130"/>
      <c r="AK1417" s="130"/>
      <c r="AL1417" s="130"/>
      <c r="AM1417" s="130"/>
      <c r="AN1417" s="130"/>
      <c r="AO1417" s="130"/>
      <c r="AP1417" s="130"/>
      <c r="AQ1417" s="130"/>
      <c r="AR1417" s="130"/>
      <c r="AS1417" s="130"/>
      <c r="AT1417" s="130"/>
      <c r="AU1417" s="130"/>
      <c r="AV1417" s="130"/>
      <c r="AW1417" s="130"/>
      <c r="AX1417" s="130"/>
      <c r="AY1417" s="130"/>
    </row>
    <row r="1418" spans="1:51" x14ac:dyDescent="0.15">
      <c r="A1418" s="131">
        <v>1457</v>
      </c>
      <c r="B1418" s="129" t="s">
        <v>1087</v>
      </c>
      <c r="C1418" s="129" t="s">
        <v>1047</v>
      </c>
      <c r="D1418" s="129" t="s">
        <v>2910</v>
      </c>
      <c r="E1418" s="129" t="s">
        <v>10513</v>
      </c>
      <c r="F1418" s="129" t="s">
        <v>2400</v>
      </c>
      <c r="G1418" s="131" t="s">
        <v>164</v>
      </c>
      <c r="H1418" s="129" t="s">
        <v>14466</v>
      </c>
      <c r="I1418" s="129" t="s">
        <v>11873</v>
      </c>
      <c r="J1418" s="129" t="s">
        <v>5070</v>
      </c>
      <c r="K1418" s="129" t="s">
        <v>5220</v>
      </c>
      <c r="L1418" s="131" t="str">
        <f t="shared" si="66"/>
        <v>石塚　友貴 (3)</v>
      </c>
      <c r="M1418" s="131" t="str">
        <f t="shared" si="67"/>
        <v>00</v>
      </c>
      <c r="N1418" s="131" t="str">
        <f t="shared" si="68"/>
        <v>Tomoki ISHIZUKA (00)</v>
      </c>
      <c r="O1418" s="217" t="s">
        <v>8270</v>
      </c>
      <c r="Y1418" s="130"/>
      <c r="Z1418" s="130"/>
      <c r="AA1418" s="130"/>
      <c r="AB1418" s="130"/>
      <c r="AC1418" s="142"/>
      <c r="AD1418" s="130"/>
      <c r="AE1418" s="130"/>
      <c r="AF1418" s="130"/>
      <c r="AG1418" s="130"/>
      <c r="AH1418" s="130"/>
      <c r="AI1418" s="130"/>
      <c r="AJ1418" s="130"/>
      <c r="AK1418" s="130"/>
      <c r="AL1418" s="130"/>
      <c r="AM1418" s="130"/>
      <c r="AN1418" s="130"/>
      <c r="AO1418" s="130"/>
      <c r="AP1418" s="130"/>
      <c r="AQ1418" s="130"/>
      <c r="AR1418" s="130"/>
      <c r="AS1418" s="130"/>
      <c r="AT1418" s="130"/>
      <c r="AU1418" s="130"/>
      <c r="AV1418" s="130"/>
      <c r="AW1418" s="130"/>
      <c r="AX1418" s="130"/>
      <c r="AY1418" s="130"/>
    </row>
    <row r="1419" spans="1:51" x14ac:dyDescent="0.15">
      <c r="A1419" s="131">
        <v>1458</v>
      </c>
      <c r="B1419" s="129" t="s">
        <v>1087</v>
      </c>
      <c r="C1419" s="129" t="s">
        <v>1047</v>
      </c>
      <c r="D1419" s="129" t="s">
        <v>2911</v>
      </c>
      <c r="E1419" s="129" t="s">
        <v>2912</v>
      </c>
      <c r="F1419" s="129" t="s">
        <v>2564</v>
      </c>
      <c r="G1419" s="131" t="s">
        <v>164</v>
      </c>
      <c r="H1419" s="129" t="s">
        <v>11319</v>
      </c>
      <c r="I1419" s="129" t="s">
        <v>11874</v>
      </c>
      <c r="J1419" s="129" t="s">
        <v>12522</v>
      </c>
      <c r="K1419" s="129" t="s">
        <v>5220</v>
      </c>
      <c r="L1419" s="131" t="str">
        <f t="shared" si="66"/>
        <v>今堀　暁太 (3)</v>
      </c>
      <c r="M1419" s="131" t="str">
        <f t="shared" si="67"/>
        <v>00</v>
      </c>
      <c r="N1419" s="131" t="str">
        <f t="shared" si="68"/>
        <v>Kyota IMAHORI (00)</v>
      </c>
      <c r="O1419" s="217" t="s">
        <v>8271</v>
      </c>
      <c r="Y1419" s="130"/>
      <c r="Z1419" s="130"/>
      <c r="AA1419" s="130"/>
      <c r="AB1419" s="130"/>
      <c r="AC1419" s="142"/>
      <c r="AD1419" s="130"/>
      <c r="AE1419" s="130"/>
      <c r="AF1419" s="130"/>
      <c r="AG1419" s="130"/>
      <c r="AH1419" s="130"/>
      <c r="AI1419" s="130"/>
      <c r="AJ1419" s="130"/>
      <c r="AK1419" s="130"/>
      <c r="AL1419" s="130"/>
      <c r="AM1419" s="130"/>
      <c r="AN1419" s="130"/>
      <c r="AO1419" s="130"/>
      <c r="AP1419" s="130"/>
      <c r="AQ1419" s="130"/>
      <c r="AR1419" s="130"/>
      <c r="AS1419" s="130"/>
      <c r="AT1419" s="130"/>
      <c r="AU1419" s="130"/>
      <c r="AV1419" s="130"/>
      <c r="AW1419" s="130"/>
      <c r="AX1419" s="130"/>
      <c r="AY1419" s="130"/>
    </row>
    <row r="1420" spans="1:51" x14ac:dyDescent="0.15">
      <c r="A1420" s="131">
        <v>1459</v>
      </c>
      <c r="B1420" s="129" t="s">
        <v>1087</v>
      </c>
      <c r="C1420" s="129" t="s">
        <v>1047</v>
      </c>
      <c r="D1420" s="129" t="s">
        <v>9837</v>
      </c>
      <c r="E1420" s="129" t="s">
        <v>2916</v>
      </c>
      <c r="F1420" s="129" t="s">
        <v>1690</v>
      </c>
      <c r="G1420" s="131" t="s">
        <v>164</v>
      </c>
      <c r="H1420" s="129" t="s">
        <v>14458</v>
      </c>
      <c r="I1420" s="129" t="s">
        <v>11875</v>
      </c>
      <c r="J1420" s="129" t="s">
        <v>9496</v>
      </c>
      <c r="K1420" s="129" t="s">
        <v>5220</v>
      </c>
      <c r="L1420" s="131" t="str">
        <f t="shared" si="66"/>
        <v>濟木　圭介 (3)</v>
      </c>
      <c r="M1420" s="131" t="str">
        <f t="shared" si="67"/>
        <v>00</v>
      </c>
      <c r="N1420" s="131" t="str">
        <f t="shared" si="68"/>
        <v>Keisuke SAIKI (00)</v>
      </c>
      <c r="O1420" s="217" t="s">
        <v>8272</v>
      </c>
      <c r="Y1420" s="130"/>
      <c r="Z1420" s="130"/>
      <c r="AA1420" s="130"/>
      <c r="AB1420" s="130"/>
      <c r="AC1420" s="142"/>
      <c r="AD1420" s="130"/>
      <c r="AE1420" s="130"/>
      <c r="AF1420" s="130"/>
      <c r="AG1420" s="130"/>
      <c r="AH1420" s="130"/>
      <c r="AI1420" s="130"/>
      <c r="AJ1420" s="130"/>
      <c r="AK1420" s="130"/>
      <c r="AL1420" s="130"/>
      <c r="AM1420" s="130"/>
      <c r="AN1420" s="130"/>
      <c r="AO1420" s="130"/>
      <c r="AP1420" s="130"/>
      <c r="AQ1420" s="130"/>
      <c r="AR1420" s="130"/>
      <c r="AS1420" s="130"/>
      <c r="AT1420" s="130"/>
      <c r="AU1420" s="130"/>
      <c r="AV1420" s="130"/>
      <c r="AW1420" s="130"/>
      <c r="AX1420" s="130"/>
      <c r="AY1420" s="130"/>
    </row>
    <row r="1421" spans="1:51" x14ac:dyDescent="0.15">
      <c r="A1421" s="131">
        <v>1460</v>
      </c>
      <c r="B1421" s="129" t="s">
        <v>1087</v>
      </c>
      <c r="C1421" s="129" t="s">
        <v>1047</v>
      </c>
      <c r="D1421" s="129" t="s">
        <v>2917</v>
      </c>
      <c r="E1421" s="129" t="s">
        <v>2918</v>
      </c>
      <c r="F1421" s="129" t="s">
        <v>1544</v>
      </c>
      <c r="G1421" s="131" t="s">
        <v>164</v>
      </c>
      <c r="H1421" s="129" t="s">
        <v>11319</v>
      </c>
      <c r="I1421" s="129" t="s">
        <v>5193</v>
      </c>
      <c r="J1421" s="129" t="s">
        <v>4914</v>
      </c>
      <c r="K1421" s="129" t="s">
        <v>5220</v>
      </c>
      <c r="L1421" s="131" t="str">
        <f t="shared" si="66"/>
        <v>酒井　龍之介 (3)</v>
      </c>
      <c r="M1421" s="131" t="str">
        <f t="shared" si="67"/>
        <v>01</v>
      </c>
      <c r="N1421" s="131" t="str">
        <f t="shared" si="68"/>
        <v>Ryunosuke SAKAI (01)</v>
      </c>
      <c r="O1421" s="217" t="s">
        <v>8273</v>
      </c>
      <c r="Y1421" s="130"/>
      <c r="Z1421" s="130"/>
      <c r="AA1421" s="130"/>
      <c r="AB1421" s="130"/>
      <c r="AC1421" s="142"/>
      <c r="AD1421" s="130"/>
      <c r="AE1421" s="130"/>
      <c r="AF1421" s="130"/>
      <c r="AG1421" s="130"/>
      <c r="AH1421" s="130"/>
      <c r="AI1421" s="130"/>
      <c r="AJ1421" s="130"/>
      <c r="AK1421" s="130"/>
      <c r="AL1421" s="130"/>
      <c r="AM1421" s="130"/>
      <c r="AN1421" s="130"/>
      <c r="AO1421" s="130"/>
      <c r="AP1421" s="130"/>
      <c r="AQ1421" s="130"/>
      <c r="AR1421" s="130"/>
      <c r="AS1421" s="130"/>
      <c r="AT1421" s="130"/>
      <c r="AU1421" s="130"/>
      <c r="AV1421" s="130"/>
      <c r="AW1421" s="130"/>
      <c r="AX1421" s="130"/>
      <c r="AY1421" s="130"/>
    </row>
    <row r="1422" spans="1:51" x14ac:dyDescent="0.15">
      <c r="A1422" s="131">
        <v>1461</v>
      </c>
      <c r="B1422" s="129" t="s">
        <v>1087</v>
      </c>
      <c r="C1422" s="129" t="s">
        <v>1047</v>
      </c>
      <c r="D1422" s="129" t="s">
        <v>2919</v>
      </c>
      <c r="E1422" s="129" t="s">
        <v>2920</v>
      </c>
      <c r="F1422" s="129" t="s">
        <v>1887</v>
      </c>
      <c r="G1422" s="131" t="s">
        <v>164</v>
      </c>
      <c r="H1422" s="129" t="s">
        <v>11319</v>
      </c>
      <c r="I1422" s="129" t="s">
        <v>4854</v>
      </c>
      <c r="J1422" s="129" t="s">
        <v>4902</v>
      </c>
      <c r="K1422" s="129" t="s">
        <v>5220</v>
      </c>
      <c r="L1422" s="131" t="str">
        <f t="shared" si="66"/>
        <v>阪上　翔悟 (3)</v>
      </c>
      <c r="M1422" s="131" t="str">
        <f t="shared" si="67"/>
        <v>00</v>
      </c>
      <c r="N1422" s="131" t="str">
        <f t="shared" si="68"/>
        <v>Shogo SAKAGAMI (00)</v>
      </c>
      <c r="O1422" s="217" t="s">
        <v>8274</v>
      </c>
      <c r="Y1422" s="130"/>
      <c r="Z1422" s="130"/>
      <c r="AA1422" s="130"/>
      <c r="AB1422" s="130"/>
      <c r="AC1422" s="142"/>
      <c r="AD1422" s="130"/>
      <c r="AE1422" s="130"/>
      <c r="AF1422" s="130"/>
      <c r="AG1422" s="130"/>
      <c r="AH1422" s="130"/>
      <c r="AI1422" s="130"/>
      <c r="AJ1422" s="130"/>
      <c r="AK1422" s="130"/>
      <c r="AL1422" s="130"/>
      <c r="AM1422" s="130"/>
      <c r="AN1422" s="130"/>
      <c r="AO1422" s="130"/>
      <c r="AP1422" s="130"/>
      <c r="AQ1422" s="130"/>
      <c r="AR1422" s="130"/>
      <c r="AS1422" s="130"/>
      <c r="AT1422" s="130"/>
      <c r="AU1422" s="130"/>
      <c r="AV1422" s="130"/>
      <c r="AW1422" s="130"/>
      <c r="AX1422" s="130"/>
      <c r="AY1422" s="130"/>
    </row>
    <row r="1423" spans="1:51" x14ac:dyDescent="0.15">
      <c r="A1423" s="131">
        <v>1462</v>
      </c>
      <c r="B1423" s="129" t="s">
        <v>1087</v>
      </c>
      <c r="C1423" s="129" t="s">
        <v>1047</v>
      </c>
      <c r="D1423" s="129" t="s">
        <v>2921</v>
      </c>
      <c r="E1423" s="129" t="s">
        <v>2922</v>
      </c>
      <c r="F1423" s="129" t="s">
        <v>2923</v>
      </c>
      <c r="G1423" s="131" t="s">
        <v>164</v>
      </c>
      <c r="H1423" s="129" t="s">
        <v>11319</v>
      </c>
      <c r="I1423" s="129" t="s">
        <v>4989</v>
      </c>
      <c r="J1423" s="129" t="s">
        <v>5031</v>
      </c>
      <c r="K1423" s="129" t="s">
        <v>5220</v>
      </c>
      <c r="L1423" s="131" t="str">
        <f t="shared" si="66"/>
        <v>坂本　龍星 (3)</v>
      </c>
      <c r="M1423" s="131" t="str">
        <f t="shared" si="67"/>
        <v>00</v>
      </c>
      <c r="N1423" s="131" t="str">
        <f t="shared" si="68"/>
        <v>Ryusei SAKAMOTO (00)</v>
      </c>
      <c r="O1423" s="217" t="s">
        <v>8275</v>
      </c>
      <c r="Y1423" s="130"/>
      <c r="Z1423" s="130"/>
      <c r="AA1423" s="130"/>
      <c r="AB1423" s="130"/>
      <c r="AC1423" s="142"/>
      <c r="AD1423" s="130"/>
      <c r="AE1423" s="130"/>
      <c r="AF1423" s="130"/>
      <c r="AG1423" s="130"/>
      <c r="AH1423" s="130"/>
      <c r="AI1423" s="130"/>
      <c r="AJ1423" s="130"/>
      <c r="AK1423" s="130"/>
      <c r="AL1423" s="130"/>
      <c r="AM1423" s="130"/>
      <c r="AN1423" s="130"/>
      <c r="AO1423" s="130"/>
      <c r="AP1423" s="130"/>
      <c r="AQ1423" s="130"/>
      <c r="AR1423" s="130"/>
      <c r="AS1423" s="130"/>
      <c r="AT1423" s="130"/>
      <c r="AU1423" s="130"/>
      <c r="AV1423" s="130"/>
      <c r="AW1423" s="130"/>
      <c r="AX1423" s="130"/>
      <c r="AY1423" s="130"/>
    </row>
    <row r="1424" spans="1:51" x14ac:dyDescent="0.15">
      <c r="A1424" s="131">
        <v>1463</v>
      </c>
      <c r="B1424" s="129" t="s">
        <v>1087</v>
      </c>
      <c r="C1424" s="129" t="s">
        <v>1047</v>
      </c>
      <c r="D1424" s="129" t="s">
        <v>2924</v>
      </c>
      <c r="E1424" s="129" t="s">
        <v>2925</v>
      </c>
      <c r="F1424" s="129" t="s">
        <v>2926</v>
      </c>
      <c r="G1424" s="131" t="s">
        <v>164</v>
      </c>
      <c r="H1424" s="129" t="s">
        <v>14454</v>
      </c>
      <c r="I1424" s="129" t="s">
        <v>4986</v>
      </c>
      <c r="J1424" s="129" t="s">
        <v>5066</v>
      </c>
      <c r="K1424" s="129" t="s">
        <v>5220</v>
      </c>
      <c r="L1424" s="131" t="str">
        <f t="shared" si="66"/>
        <v>杉田　響 (3)</v>
      </c>
      <c r="M1424" s="131" t="str">
        <f t="shared" si="67"/>
        <v>00</v>
      </c>
      <c r="N1424" s="131" t="str">
        <f t="shared" si="68"/>
        <v>Hibiki SUGITA (00)</v>
      </c>
      <c r="O1424" s="217" t="s">
        <v>8276</v>
      </c>
      <c r="Y1424" s="130"/>
      <c r="Z1424" s="130"/>
      <c r="AA1424" s="130"/>
      <c r="AB1424" s="130"/>
      <c r="AC1424" s="142"/>
      <c r="AD1424" s="130"/>
      <c r="AE1424" s="130"/>
      <c r="AF1424" s="130"/>
      <c r="AG1424" s="130"/>
      <c r="AH1424" s="130"/>
      <c r="AI1424" s="130"/>
      <c r="AJ1424" s="130"/>
      <c r="AK1424" s="130"/>
      <c r="AL1424" s="130"/>
      <c r="AM1424" s="130"/>
      <c r="AN1424" s="130"/>
      <c r="AO1424" s="130"/>
      <c r="AP1424" s="130"/>
      <c r="AQ1424" s="130"/>
      <c r="AR1424" s="130"/>
      <c r="AS1424" s="130"/>
      <c r="AT1424" s="130"/>
      <c r="AU1424" s="130"/>
      <c r="AV1424" s="130"/>
      <c r="AW1424" s="130"/>
      <c r="AX1424" s="130"/>
      <c r="AY1424" s="130"/>
    </row>
    <row r="1425" spans="1:51" x14ac:dyDescent="0.15">
      <c r="A1425" s="131">
        <v>1464</v>
      </c>
      <c r="B1425" s="129" t="s">
        <v>1087</v>
      </c>
      <c r="C1425" s="129" t="s">
        <v>1047</v>
      </c>
      <c r="D1425" s="129" t="s">
        <v>2914</v>
      </c>
      <c r="E1425" s="129" t="s">
        <v>2915</v>
      </c>
      <c r="F1425" s="129" t="s">
        <v>1195</v>
      </c>
      <c r="G1425" s="131" t="s">
        <v>164</v>
      </c>
      <c r="H1425" s="129" t="s">
        <v>11319</v>
      </c>
      <c r="I1425" s="129" t="s">
        <v>11876</v>
      </c>
      <c r="J1425" s="129" t="s">
        <v>12523</v>
      </c>
      <c r="K1425" s="129" t="s">
        <v>5220</v>
      </c>
      <c r="L1425" s="131" t="str">
        <f t="shared" si="66"/>
        <v>岸脇　伊吹 (3)</v>
      </c>
      <c r="M1425" s="131" t="str">
        <f t="shared" si="67"/>
        <v>00</v>
      </c>
      <c r="N1425" s="131" t="str">
        <f t="shared" si="68"/>
        <v>Ibuki KISHIWAKI (00)</v>
      </c>
      <c r="O1425" s="217" t="s">
        <v>8277</v>
      </c>
      <c r="Y1425" s="130"/>
      <c r="Z1425" s="130"/>
      <c r="AA1425" s="130"/>
      <c r="AB1425" s="130"/>
      <c r="AC1425" s="142"/>
      <c r="AD1425" s="130"/>
      <c r="AE1425" s="130"/>
      <c r="AF1425" s="130"/>
      <c r="AG1425" s="130"/>
      <c r="AH1425" s="130"/>
      <c r="AI1425" s="130"/>
      <c r="AJ1425" s="130"/>
      <c r="AK1425" s="130"/>
      <c r="AL1425" s="130"/>
      <c r="AM1425" s="130"/>
      <c r="AN1425" s="130"/>
      <c r="AO1425" s="130"/>
      <c r="AP1425" s="130"/>
      <c r="AQ1425" s="130"/>
      <c r="AR1425" s="130"/>
      <c r="AS1425" s="130"/>
      <c r="AT1425" s="130"/>
      <c r="AU1425" s="130"/>
      <c r="AV1425" s="130"/>
      <c r="AW1425" s="130"/>
      <c r="AX1425" s="130"/>
      <c r="AY1425" s="130"/>
    </row>
    <row r="1426" spans="1:51" x14ac:dyDescent="0.15">
      <c r="A1426" s="131">
        <v>1465</v>
      </c>
      <c r="B1426" s="129" t="s">
        <v>1087</v>
      </c>
      <c r="C1426" s="129" t="s">
        <v>1047</v>
      </c>
      <c r="D1426" s="129" t="s">
        <v>2927</v>
      </c>
      <c r="E1426" s="129" t="s">
        <v>547</v>
      </c>
      <c r="F1426" s="129" t="s">
        <v>2324</v>
      </c>
      <c r="G1426" s="131" t="s">
        <v>164</v>
      </c>
      <c r="H1426" s="129" t="s">
        <v>14458</v>
      </c>
      <c r="I1426" s="129" t="s">
        <v>6670</v>
      </c>
      <c r="J1426" s="129" t="s">
        <v>5192</v>
      </c>
      <c r="K1426" s="129" t="s">
        <v>5220</v>
      </c>
      <c r="L1426" s="131" t="str">
        <f t="shared" si="66"/>
        <v>高橋　光輝 (3)</v>
      </c>
      <c r="M1426" s="131" t="str">
        <f t="shared" si="67"/>
        <v>01</v>
      </c>
      <c r="N1426" s="131" t="str">
        <f t="shared" si="68"/>
        <v>Koki TAKAHASHI (01)</v>
      </c>
      <c r="O1426" s="217" t="s">
        <v>8278</v>
      </c>
      <c r="Y1426" s="130"/>
      <c r="Z1426" s="130"/>
      <c r="AA1426" s="130"/>
      <c r="AB1426" s="130"/>
      <c r="AC1426" s="142"/>
      <c r="AD1426" s="130"/>
      <c r="AE1426" s="130"/>
      <c r="AF1426" s="130"/>
      <c r="AG1426" s="130"/>
      <c r="AH1426" s="130"/>
      <c r="AI1426" s="130"/>
      <c r="AJ1426" s="130"/>
      <c r="AK1426" s="130"/>
      <c r="AL1426" s="130"/>
      <c r="AM1426" s="130"/>
      <c r="AN1426" s="130"/>
      <c r="AO1426" s="130"/>
      <c r="AP1426" s="130"/>
      <c r="AQ1426" s="130"/>
      <c r="AR1426" s="130"/>
      <c r="AS1426" s="130"/>
      <c r="AT1426" s="130"/>
      <c r="AU1426" s="130"/>
      <c r="AV1426" s="130"/>
      <c r="AW1426" s="130"/>
      <c r="AX1426" s="130"/>
      <c r="AY1426" s="130"/>
    </row>
    <row r="1427" spans="1:51" x14ac:dyDescent="0.15">
      <c r="A1427" s="131">
        <v>1466</v>
      </c>
      <c r="B1427" s="129" t="s">
        <v>1087</v>
      </c>
      <c r="C1427" s="129" t="s">
        <v>1047</v>
      </c>
      <c r="D1427" s="129" t="s">
        <v>2965</v>
      </c>
      <c r="E1427" s="129" t="s">
        <v>2966</v>
      </c>
      <c r="F1427" s="129" t="s">
        <v>2967</v>
      </c>
      <c r="G1427" s="131" t="s">
        <v>164</v>
      </c>
      <c r="H1427" s="129" t="s">
        <v>14481</v>
      </c>
      <c r="I1427" s="129" t="s">
        <v>11877</v>
      </c>
      <c r="J1427" s="129" t="s">
        <v>12524</v>
      </c>
      <c r="K1427" s="129" t="s">
        <v>5220</v>
      </c>
      <c r="L1427" s="131" t="str">
        <f t="shared" si="66"/>
        <v>瀬長　邦仁 (3)</v>
      </c>
      <c r="M1427" s="131" t="str">
        <f t="shared" si="67"/>
        <v>99</v>
      </c>
      <c r="N1427" s="131" t="str">
        <f t="shared" si="68"/>
        <v>Kunihito SENAGA (99)</v>
      </c>
      <c r="O1427" s="217" t="s">
        <v>8279</v>
      </c>
      <c r="Y1427" s="130"/>
      <c r="Z1427" s="130"/>
      <c r="AA1427" s="130"/>
      <c r="AB1427" s="130"/>
      <c r="AC1427" s="142"/>
      <c r="AD1427" s="130"/>
      <c r="AE1427" s="130"/>
      <c r="AF1427" s="130"/>
      <c r="AG1427" s="130"/>
      <c r="AH1427" s="130"/>
      <c r="AI1427" s="130"/>
      <c r="AJ1427" s="130"/>
      <c r="AK1427" s="130"/>
      <c r="AL1427" s="130"/>
      <c r="AM1427" s="130"/>
      <c r="AN1427" s="130"/>
      <c r="AO1427" s="130"/>
      <c r="AP1427" s="130"/>
      <c r="AQ1427" s="130"/>
      <c r="AR1427" s="130"/>
      <c r="AS1427" s="130"/>
      <c r="AT1427" s="130"/>
      <c r="AU1427" s="130"/>
      <c r="AV1427" s="130"/>
      <c r="AW1427" s="130"/>
      <c r="AX1427" s="130"/>
      <c r="AY1427" s="130"/>
    </row>
    <row r="1428" spans="1:51" x14ac:dyDescent="0.15">
      <c r="A1428" s="131">
        <v>1467</v>
      </c>
      <c r="B1428" s="129" t="s">
        <v>1087</v>
      </c>
      <c r="C1428" s="129" t="s">
        <v>1047</v>
      </c>
      <c r="D1428" s="129" t="s">
        <v>9838</v>
      </c>
      <c r="E1428" s="129" t="s">
        <v>2928</v>
      </c>
      <c r="F1428" s="129" t="s">
        <v>1260</v>
      </c>
      <c r="G1428" s="131" t="s">
        <v>164</v>
      </c>
      <c r="H1428" s="129" t="s">
        <v>11319</v>
      </c>
      <c r="I1428" s="129" t="s">
        <v>11878</v>
      </c>
      <c r="J1428" s="129" t="s">
        <v>12335</v>
      </c>
      <c r="K1428" s="129" t="s">
        <v>5220</v>
      </c>
      <c r="L1428" s="131" t="str">
        <f t="shared" si="66"/>
        <v>田崎　奨真 (3)</v>
      </c>
      <c r="M1428" s="131" t="str">
        <f t="shared" si="67"/>
        <v>01</v>
      </c>
      <c r="N1428" s="131" t="str">
        <f t="shared" si="68"/>
        <v>Shoma TASAKI (01)</v>
      </c>
      <c r="O1428" s="217" t="s">
        <v>8280</v>
      </c>
      <c r="Y1428" s="130"/>
      <c r="Z1428" s="130"/>
      <c r="AA1428" s="130"/>
      <c r="AB1428" s="130"/>
      <c r="AC1428" s="142"/>
      <c r="AD1428" s="130"/>
      <c r="AE1428" s="130"/>
      <c r="AF1428" s="130"/>
      <c r="AG1428" s="130"/>
      <c r="AH1428" s="130"/>
      <c r="AI1428" s="130"/>
      <c r="AJ1428" s="130"/>
      <c r="AK1428" s="130"/>
      <c r="AL1428" s="130"/>
      <c r="AM1428" s="130"/>
      <c r="AN1428" s="130"/>
      <c r="AO1428" s="130"/>
      <c r="AP1428" s="130"/>
      <c r="AQ1428" s="130"/>
      <c r="AR1428" s="130"/>
      <c r="AS1428" s="130"/>
      <c r="AT1428" s="130"/>
      <c r="AU1428" s="130"/>
      <c r="AV1428" s="130"/>
      <c r="AW1428" s="130"/>
      <c r="AX1428" s="130"/>
      <c r="AY1428" s="130"/>
    </row>
    <row r="1429" spans="1:51" x14ac:dyDescent="0.15">
      <c r="A1429" s="131">
        <v>1468</v>
      </c>
      <c r="B1429" s="129" t="s">
        <v>1087</v>
      </c>
      <c r="C1429" s="129" t="s">
        <v>1047</v>
      </c>
      <c r="D1429" s="129" t="s">
        <v>2929</v>
      </c>
      <c r="E1429" s="129" t="s">
        <v>2930</v>
      </c>
      <c r="F1429" s="129" t="s">
        <v>1767</v>
      </c>
      <c r="G1429" s="131" t="s">
        <v>164</v>
      </c>
      <c r="H1429" s="129" t="s">
        <v>14458</v>
      </c>
      <c r="I1429" s="129" t="s">
        <v>4865</v>
      </c>
      <c r="J1429" s="129" t="s">
        <v>12525</v>
      </c>
      <c r="K1429" s="129" t="s">
        <v>5220</v>
      </c>
      <c r="L1429" s="131" t="str">
        <f t="shared" si="66"/>
        <v>田中　匡 (3)</v>
      </c>
      <c r="M1429" s="131" t="str">
        <f t="shared" si="67"/>
        <v>01</v>
      </c>
      <c r="N1429" s="131" t="str">
        <f t="shared" si="68"/>
        <v>Masashi TANAKA (01)</v>
      </c>
      <c r="O1429" s="217" t="s">
        <v>8281</v>
      </c>
      <c r="Y1429" s="130"/>
      <c r="Z1429" s="130"/>
      <c r="AA1429" s="130"/>
      <c r="AB1429" s="130"/>
      <c r="AC1429" s="142"/>
      <c r="AD1429" s="130"/>
      <c r="AE1429" s="130"/>
      <c r="AF1429" s="130"/>
      <c r="AG1429" s="130"/>
      <c r="AH1429" s="130"/>
      <c r="AI1429" s="130"/>
      <c r="AJ1429" s="130"/>
      <c r="AK1429" s="130"/>
      <c r="AL1429" s="130"/>
      <c r="AM1429" s="130"/>
      <c r="AN1429" s="130"/>
      <c r="AO1429" s="130"/>
      <c r="AP1429" s="130"/>
      <c r="AQ1429" s="130"/>
      <c r="AR1429" s="130"/>
      <c r="AS1429" s="130"/>
      <c r="AT1429" s="130"/>
      <c r="AU1429" s="130"/>
      <c r="AV1429" s="130"/>
      <c r="AW1429" s="130"/>
      <c r="AX1429" s="130"/>
      <c r="AY1429" s="130"/>
    </row>
    <row r="1430" spans="1:51" x14ac:dyDescent="0.15">
      <c r="A1430" s="131">
        <v>1469</v>
      </c>
      <c r="B1430" s="129" t="s">
        <v>1087</v>
      </c>
      <c r="C1430" s="129" t="s">
        <v>1047</v>
      </c>
      <c r="D1430" s="129" t="s">
        <v>2931</v>
      </c>
      <c r="E1430" s="129" t="s">
        <v>2932</v>
      </c>
      <c r="F1430" s="129" t="s">
        <v>2933</v>
      </c>
      <c r="G1430" s="131" t="s">
        <v>164</v>
      </c>
      <c r="H1430" s="129" t="s">
        <v>14454</v>
      </c>
      <c r="I1430" s="129" t="s">
        <v>11879</v>
      </c>
      <c r="J1430" s="129" t="s">
        <v>12246</v>
      </c>
      <c r="K1430" s="129" t="s">
        <v>5220</v>
      </c>
      <c r="L1430" s="131" t="str">
        <f t="shared" si="66"/>
        <v>辻中　悠河 (3)</v>
      </c>
      <c r="M1430" s="131" t="str">
        <f t="shared" si="67"/>
        <v>00</v>
      </c>
      <c r="N1430" s="131" t="str">
        <f t="shared" si="68"/>
        <v>Yuga TSUJINAKA (00)</v>
      </c>
      <c r="O1430" s="217" t="s">
        <v>8282</v>
      </c>
      <c r="Y1430" s="130"/>
      <c r="Z1430" s="130"/>
      <c r="AA1430" s="130"/>
      <c r="AB1430" s="130"/>
      <c r="AC1430" s="142"/>
      <c r="AD1430" s="130"/>
      <c r="AE1430" s="130"/>
      <c r="AF1430" s="130"/>
      <c r="AG1430" s="130"/>
      <c r="AH1430" s="130"/>
      <c r="AI1430" s="130"/>
      <c r="AJ1430" s="130"/>
      <c r="AK1430" s="130"/>
      <c r="AL1430" s="130"/>
      <c r="AM1430" s="130"/>
      <c r="AN1430" s="130"/>
      <c r="AO1430" s="130"/>
      <c r="AP1430" s="130"/>
      <c r="AQ1430" s="130"/>
      <c r="AR1430" s="130"/>
      <c r="AS1430" s="130"/>
      <c r="AT1430" s="130"/>
      <c r="AU1430" s="130"/>
      <c r="AV1430" s="130"/>
      <c r="AW1430" s="130"/>
      <c r="AX1430" s="130"/>
      <c r="AY1430" s="130"/>
    </row>
    <row r="1431" spans="1:51" x14ac:dyDescent="0.15">
      <c r="A1431" s="131">
        <v>1470</v>
      </c>
      <c r="B1431" s="129" t="s">
        <v>1087</v>
      </c>
      <c r="C1431" s="129" t="s">
        <v>1047</v>
      </c>
      <c r="D1431" s="129" t="s">
        <v>9839</v>
      </c>
      <c r="E1431" s="129" t="s">
        <v>10514</v>
      </c>
      <c r="F1431" s="129" t="s">
        <v>2934</v>
      </c>
      <c r="G1431" s="131" t="s">
        <v>164</v>
      </c>
      <c r="H1431" s="129" t="s">
        <v>14458</v>
      </c>
      <c r="I1431" s="129" t="s">
        <v>11880</v>
      </c>
      <c r="J1431" s="129" t="s">
        <v>12343</v>
      </c>
      <c r="K1431" s="129" t="s">
        <v>5220</v>
      </c>
      <c r="L1431" s="131" t="str">
        <f t="shared" si="66"/>
        <v>宅間　泰河 (3)</v>
      </c>
      <c r="M1431" s="131" t="str">
        <f t="shared" si="67"/>
        <v>01</v>
      </c>
      <c r="N1431" s="131" t="str">
        <f t="shared" si="68"/>
        <v>Taiga TAKUMA (01)</v>
      </c>
      <c r="O1431" s="217" t="s">
        <v>8283</v>
      </c>
      <c r="Y1431" s="130"/>
      <c r="Z1431" s="130"/>
      <c r="AA1431" s="130"/>
      <c r="AB1431" s="130"/>
      <c r="AC1431" s="142"/>
      <c r="AD1431" s="130"/>
      <c r="AE1431" s="130"/>
      <c r="AF1431" s="130"/>
      <c r="AG1431" s="130"/>
      <c r="AH1431" s="130"/>
      <c r="AI1431" s="130"/>
      <c r="AJ1431" s="130"/>
      <c r="AK1431" s="130"/>
      <c r="AL1431" s="130"/>
      <c r="AM1431" s="130"/>
      <c r="AN1431" s="130"/>
      <c r="AO1431" s="130"/>
      <c r="AP1431" s="130"/>
      <c r="AQ1431" s="130"/>
      <c r="AR1431" s="130"/>
      <c r="AS1431" s="130"/>
      <c r="AT1431" s="130"/>
      <c r="AU1431" s="130"/>
      <c r="AV1431" s="130"/>
      <c r="AW1431" s="130"/>
      <c r="AX1431" s="130"/>
      <c r="AY1431" s="130"/>
    </row>
    <row r="1432" spans="1:51" x14ac:dyDescent="0.15">
      <c r="A1432" s="131">
        <v>1471</v>
      </c>
      <c r="B1432" s="129" t="s">
        <v>1087</v>
      </c>
      <c r="C1432" s="129" t="s">
        <v>1047</v>
      </c>
      <c r="D1432" s="129" t="s">
        <v>2935</v>
      </c>
      <c r="E1432" s="129" t="s">
        <v>2936</v>
      </c>
      <c r="F1432" s="129" t="s">
        <v>1720</v>
      </c>
      <c r="G1432" s="131" t="s">
        <v>164</v>
      </c>
      <c r="H1432" s="129" t="s">
        <v>11319</v>
      </c>
      <c r="I1432" s="129" t="s">
        <v>11881</v>
      </c>
      <c r="J1432" s="129" t="s">
        <v>5064</v>
      </c>
      <c r="K1432" s="129" t="s">
        <v>5220</v>
      </c>
      <c r="L1432" s="131" t="str">
        <f t="shared" si="66"/>
        <v>出水　駿佑 (3)</v>
      </c>
      <c r="M1432" s="131" t="str">
        <f t="shared" si="67"/>
        <v>00</v>
      </c>
      <c r="N1432" s="131" t="str">
        <f t="shared" si="68"/>
        <v>Shunsuke DEMIZU (00)</v>
      </c>
      <c r="O1432" s="217" t="s">
        <v>8284</v>
      </c>
      <c r="Y1432" s="130"/>
      <c r="Z1432" s="130"/>
      <c r="AA1432" s="130"/>
      <c r="AB1432" s="130"/>
      <c r="AC1432" s="142"/>
      <c r="AD1432" s="130"/>
      <c r="AE1432" s="130"/>
      <c r="AF1432" s="130"/>
      <c r="AG1432" s="130"/>
      <c r="AH1432" s="130"/>
      <c r="AI1432" s="130"/>
      <c r="AJ1432" s="130"/>
      <c r="AK1432" s="130"/>
      <c r="AL1432" s="130"/>
      <c r="AM1432" s="130"/>
      <c r="AN1432" s="130"/>
      <c r="AO1432" s="130"/>
      <c r="AP1432" s="130"/>
      <c r="AQ1432" s="130"/>
      <c r="AR1432" s="130"/>
      <c r="AS1432" s="130"/>
      <c r="AT1432" s="130"/>
      <c r="AU1432" s="130"/>
      <c r="AV1432" s="130"/>
      <c r="AW1432" s="130"/>
      <c r="AX1432" s="130"/>
      <c r="AY1432" s="130"/>
    </row>
    <row r="1433" spans="1:51" x14ac:dyDescent="0.15">
      <c r="A1433" s="131">
        <v>1472</v>
      </c>
      <c r="B1433" s="129" t="s">
        <v>1087</v>
      </c>
      <c r="C1433" s="129" t="s">
        <v>1047</v>
      </c>
      <c r="D1433" s="129" t="s">
        <v>2937</v>
      </c>
      <c r="E1433" s="129" t="s">
        <v>2938</v>
      </c>
      <c r="F1433" s="129" t="s">
        <v>1720</v>
      </c>
      <c r="G1433" s="131" t="s">
        <v>164</v>
      </c>
      <c r="H1433" s="129" t="s">
        <v>11319</v>
      </c>
      <c r="I1433" s="129" t="s">
        <v>11881</v>
      </c>
      <c r="J1433" s="129" t="s">
        <v>5084</v>
      </c>
      <c r="K1433" s="129" t="s">
        <v>5220</v>
      </c>
      <c r="L1433" s="131" t="str">
        <f t="shared" si="66"/>
        <v>出水　颯真 (3)</v>
      </c>
      <c r="M1433" s="131" t="str">
        <f t="shared" si="67"/>
        <v>00</v>
      </c>
      <c r="N1433" s="131" t="str">
        <f t="shared" si="68"/>
        <v>Soma DEMIZU (00)</v>
      </c>
      <c r="O1433" s="217" t="s">
        <v>8285</v>
      </c>
      <c r="Y1433" s="130"/>
      <c r="Z1433" s="130"/>
      <c r="AA1433" s="130"/>
      <c r="AB1433" s="130"/>
      <c r="AC1433" s="142"/>
      <c r="AD1433" s="130"/>
      <c r="AE1433" s="130"/>
      <c r="AF1433" s="130"/>
      <c r="AG1433" s="130"/>
      <c r="AH1433" s="130"/>
      <c r="AI1433" s="130"/>
      <c r="AJ1433" s="130"/>
      <c r="AK1433" s="130"/>
      <c r="AL1433" s="130"/>
      <c r="AM1433" s="130"/>
      <c r="AN1433" s="130"/>
      <c r="AO1433" s="130"/>
      <c r="AP1433" s="130"/>
      <c r="AQ1433" s="130"/>
      <c r="AR1433" s="130"/>
      <c r="AS1433" s="130"/>
      <c r="AT1433" s="130"/>
      <c r="AU1433" s="130"/>
      <c r="AV1433" s="130"/>
      <c r="AW1433" s="130"/>
      <c r="AX1433" s="130"/>
      <c r="AY1433" s="130"/>
    </row>
    <row r="1434" spans="1:51" x14ac:dyDescent="0.15">
      <c r="A1434" s="131">
        <v>1473</v>
      </c>
      <c r="B1434" s="129" t="s">
        <v>1087</v>
      </c>
      <c r="C1434" s="129" t="s">
        <v>1047</v>
      </c>
      <c r="D1434" s="129" t="s">
        <v>2939</v>
      </c>
      <c r="E1434" s="129" t="s">
        <v>2940</v>
      </c>
      <c r="F1434" s="129" t="s">
        <v>1690</v>
      </c>
      <c r="G1434" s="131" t="s">
        <v>164</v>
      </c>
      <c r="H1434" s="129" t="s">
        <v>11319</v>
      </c>
      <c r="I1434" s="129" t="s">
        <v>11882</v>
      </c>
      <c r="J1434" s="129" t="s">
        <v>12273</v>
      </c>
      <c r="K1434" s="129" t="s">
        <v>5220</v>
      </c>
      <c r="L1434" s="131" t="str">
        <f t="shared" si="66"/>
        <v>徳永　康生 (3)</v>
      </c>
      <c r="M1434" s="131" t="str">
        <f t="shared" si="67"/>
        <v>00</v>
      </c>
      <c r="N1434" s="131" t="str">
        <f t="shared" si="68"/>
        <v>Kosei TOKUNAGA (00)</v>
      </c>
      <c r="O1434" s="217" t="s">
        <v>8286</v>
      </c>
      <c r="Y1434" s="130"/>
      <c r="Z1434" s="130"/>
      <c r="AA1434" s="130"/>
      <c r="AB1434" s="130"/>
      <c r="AC1434" s="142"/>
      <c r="AD1434" s="130"/>
      <c r="AE1434" s="130"/>
      <c r="AF1434" s="130"/>
      <c r="AG1434" s="130"/>
      <c r="AH1434" s="130"/>
      <c r="AI1434" s="130"/>
      <c r="AJ1434" s="130"/>
      <c r="AK1434" s="130"/>
      <c r="AL1434" s="130"/>
      <c r="AM1434" s="130"/>
      <c r="AN1434" s="130"/>
      <c r="AO1434" s="130"/>
      <c r="AP1434" s="130"/>
      <c r="AQ1434" s="130"/>
      <c r="AR1434" s="130"/>
      <c r="AS1434" s="130"/>
      <c r="AT1434" s="130"/>
      <c r="AU1434" s="130"/>
      <c r="AV1434" s="130"/>
      <c r="AW1434" s="130"/>
      <c r="AX1434" s="130"/>
      <c r="AY1434" s="130"/>
    </row>
    <row r="1435" spans="1:51" x14ac:dyDescent="0.15">
      <c r="A1435" s="131">
        <v>1474</v>
      </c>
      <c r="B1435" s="129" t="s">
        <v>1087</v>
      </c>
      <c r="C1435" s="129" t="s">
        <v>1047</v>
      </c>
      <c r="D1435" s="129" t="s">
        <v>2941</v>
      </c>
      <c r="E1435" s="129" t="s">
        <v>2942</v>
      </c>
      <c r="F1435" s="129" t="s">
        <v>1189</v>
      </c>
      <c r="G1435" s="131" t="s">
        <v>164</v>
      </c>
      <c r="H1435" s="129" t="s">
        <v>11319</v>
      </c>
      <c r="I1435" s="129" t="s">
        <v>11883</v>
      </c>
      <c r="J1435" s="129" t="s">
        <v>5034</v>
      </c>
      <c r="K1435" s="129" t="s">
        <v>5220</v>
      </c>
      <c r="L1435" s="131" t="str">
        <f t="shared" si="66"/>
        <v>西川　拓真 (3)</v>
      </c>
      <c r="M1435" s="131" t="str">
        <f t="shared" si="67"/>
        <v>00</v>
      </c>
      <c r="N1435" s="131" t="str">
        <f t="shared" si="68"/>
        <v>Takuma NISHIKAWA  (00)</v>
      </c>
      <c r="O1435" s="217" t="s">
        <v>8287</v>
      </c>
      <c r="Y1435" s="130"/>
      <c r="Z1435" s="130"/>
      <c r="AA1435" s="130"/>
      <c r="AB1435" s="130"/>
      <c r="AC1435" s="142"/>
      <c r="AD1435" s="130"/>
      <c r="AE1435" s="130"/>
      <c r="AF1435" s="130"/>
      <c r="AG1435" s="130"/>
      <c r="AH1435" s="130"/>
      <c r="AI1435" s="130"/>
      <c r="AJ1435" s="130"/>
      <c r="AK1435" s="130"/>
      <c r="AL1435" s="130"/>
      <c r="AM1435" s="130"/>
      <c r="AN1435" s="130"/>
      <c r="AO1435" s="130"/>
      <c r="AP1435" s="130"/>
      <c r="AQ1435" s="130"/>
      <c r="AR1435" s="130"/>
      <c r="AS1435" s="130"/>
      <c r="AT1435" s="130"/>
      <c r="AU1435" s="130"/>
      <c r="AV1435" s="130"/>
      <c r="AW1435" s="130"/>
      <c r="AX1435" s="130"/>
      <c r="AY1435" s="130"/>
    </row>
    <row r="1436" spans="1:51" x14ac:dyDescent="0.15">
      <c r="A1436" s="131">
        <v>1475</v>
      </c>
      <c r="B1436" s="129" t="s">
        <v>1087</v>
      </c>
      <c r="C1436" s="129" t="s">
        <v>1047</v>
      </c>
      <c r="D1436" s="129" t="s">
        <v>2943</v>
      </c>
      <c r="E1436" s="129" t="s">
        <v>2944</v>
      </c>
      <c r="F1436" s="129" t="s">
        <v>1195</v>
      </c>
      <c r="G1436" s="131" t="s">
        <v>164</v>
      </c>
      <c r="H1436" s="129" t="s">
        <v>11319</v>
      </c>
      <c r="I1436" s="129" t="s">
        <v>6668</v>
      </c>
      <c r="J1436" s="129" t="s">
        <v>12526</v>
      </c>
      <c r="K1436" s="129" t="s">
        <v>5220</v>
      </c>
      <c r="L1436" s="131" t="str">
        <f t="shared" si="66"/>
        <v>西村　赳成 (3)</v>
      </c>
      <c r="M1436" s="131" t="str">
        <f t="shared" si="67"/>
        <v>00</v>
      </c>
      <c r="N1436" s="131" t="str">
        <f t="shared" si="68"/>
        <v>Takenari NISHIMURA (00)</v>
      </c>
      <c r="O1436" s="217" t="s">
        <v>8288</v>
      </c>
      <c r="Y1436" s="130"/>
      <c r="Z1436" s="130"/>
      <c r="AA1436" s="130"/>
      <c r="AB1436" s="130"/>
      <c r="AC1436" s="142"/>
      <c r="AD1436" s="130"/>
      <c r="AE1436" s="130"/>
      <c r="AF1436" s="130"/>
      <c r="AG1436" s="130"/>
      <c r="AH1436" s="130"/>
      <c r="AI1436" s="130"/>
      <c r="AJ1436" s="130"/>
      <c r="AK1436" s="130"/>
      <c r="AL1436" s="130"/>
      <c r="AM1436" s="130"/>
      <c r="AN1436" s="130"/>
      <c r="AO1436" s="130"/>
      <c r="AP1436" s="130"/>
      <c r="AQ1436" s="130"/>
      <c r="AR1436" s="130"/>
      <c r="AS1436" s="130"/>
      <c r="AT1436" s="130"/>
      <c r="AU1436" s="130"/>
      <c r="AV1436" s="130"/>
      <c r="AW1436" s="130"/>
      <c r="AX1436" s="130"/>
      <c r="AY1436" s="130"/>
    </row>
    <row r="1437" spans="1:51" x14ac:dyDescent="0.15">
      <c r="A1437" s="131">
        <v>1476</v>
      </c>
      <c r="B1437" s="129" t="s">
        <v>1087</v>
      </c>
      <c r="C1437" s="129" t="s">
        <v>1047</v>
      </c>
      <c r="D1437" s="129" t="s">
        <v>2945</v>
      </c>
      <c r="E1437" s="129" t="s">
        <v>2946</v>
      </c>
      <c r="F1437" s="129" t="s">
        <v>1201</v>
      </c>
      <c r="G1437" s="131" t="s">
        <v>164</v>
      </c>
      <c r="H1437" s="129" t="s">
        <v>11319</v>
      </c>
      <c r="I1437" s="129" t="s">
        <v>11386</v>
      </c>
      <c r="J1437" s="129" t="s">
        <v>12527</v>
      </c>
      <c r="K1437" s="129" t="s">
        <v>5220</v>
      </c>
      <c r="L1437" s="131" t="str">
        <f t="shared" si="66"/>
        <v>野村　元将 (3)</v>
      </c>
      <c r="M1437" s="131" t="str">
        <f t="shared" si="67"/>
        <v>00</v>
      </c>
      <c r="N1437" s="131" t="str">
        <f t="shared" si="68"/>
        <v>Motomasa NOMURA (00)</v>
      </c>
      <c r="O1437" s="217" t="s">
        <v>8289</v>
      </c>
      <c r="Y1437" s="130"/>
      <c r="Z1437" s="130"/>
      <c r="AA1437" s="130"/>
      <c r="AB1437" s="130"/>
      <c r="AC1437" s="142"/>
      <c r="AD1437" s="130"/>
      <c r="AE1437" s="130"/>
      <c r="AF1437" s="130"/>
      <c r="AG1437" s="130"/>
      <c r="AH1437" s="130"/>
      <c r="AI1437" s="130"/>
      <c r="AJ1437" s="130"/>
      <c r="AK1437" s="130"/>
      <c r="AL1437" s="130"/>
      <c r="AM1437" s="130"/>
      <c r="AN1437" s="130"/>
      <c r="AO1437" s="130"/>
      <c r="AP1437" s="130"/>
      <c r="AQ1437" s="130"/>
      <c r="AR1437" s="130"/>
      <c r="AS1437" s="130"/>
      <c r="AT1437" s="130"/>
      <c r="AU1437" s="130"/>
      <c r="AV1437" s="130"/>
      <c r="AW1437" s="130"/>
      <c r="AX1437" s="130"/>
      <c r="AY1437" s="130"/>
    </row>
    <row r="1438" spans="1:51" x14ac:dyDescent="0.15">
      <c r="A1438" s="131">
        <v>1477</v>
      </c>
      <c r="B1438" s="129" t="s">
        <v>1087</v>
      </c>
      <c r="C1438" s="129" t="s">
        <v>1047</v>
      </c>
      <c r="D1438" s="129" t="s">
        <v>2947</v>
      </c>
      <c r="E1438" s="129" t="s">
        <v>2948</v>
      </c>
      <c r="F1438" s="129" t="s">
        <v>2949</v>
      </c>
      <c r="G1438" s="131" t="s">
        <v>164</v>
      </c>
      <c r="H1438" s="129" t="s">
        <v>11319</v>
      </c>
      <c r="I1438" s="129" t="s">
        <v>5051</v>
      </c>
      <c r="J1438" s="129" t="s">
        <v>5031</v>
      </c>
      <c r="K1438" s="129" t="s">
        <v>5220</v>
      </c>
      <c r="L1438" s="131" t="str">
        <f t="shared" si="66"/>
        <v>早川　流星 (3)</v>
      </c>
      <c r="M1438" s="131" t="str">
        <f t="shared" si="67"/>
        <v>00</v>
      </c>
      <c r="N1438" s="131" t="str">
        <f t="shared" si="68"/>
        <v>Ryusei HAYAKAWA (00)</v>
      </c>
      <c r="O1438" s="217" t="s">
        <v>8290</v>
      </c>
      <c r="Y1438" s="130"/>
      <c r="Z1438" s="130"/>
      <c r="AA1438" s="130"/>
      <c r="AB1438" s="130"/>
      <c r="AC1438" s="142"/>
      <c r="AD1438" s="130"/>
      <c r="AE1438" s="130"/>
      <c r="AF1438" s="130"/>
      <c r="AG1438" s="130"/>
      <c r="AH1438" s="130"/>
      <c r="AI1438" s="130"/>
      <c r="AJ1438" s="130"/>
      <c r="AK1438" s="130"/>
      <c r="AL1438" s="130"/>
      <c r="AM1438" s="130"/>
      <c r="AN1438" s="130"/>
      <c r="AO1438" s="130"/>
      <c r="AP1438" s="130"/>
      <c r="AQ1438" s="130"/>
      <c r="AR1438" s="130"/>
      <c r="AS1438" s="130"/>
      <c r="AT1438" s="130"/>
      <c r="AU1438" s="130"/>
      <c r="AV1438" s="130"/>
      <c r="AW1438" s="130"/>
      <c r="AX1438" s="130"/>
      <c r="AY1438" s="130"/>
    </row>
    <row r="1439" spans="1:51" x14ac:dyDescent="0.15">
      <c r="A1439" s="131">
        <v>1478</v>
      </c>
      <c r="B1439" s="129" t="s">
        <v>1087</v>
      </c>
      <c r="C1439" s="129" t="s">
        <v>1047</v>
      </c>
      <c r="D1439" s="129" t="s">
        <v>2950</v>
      </c>
      <c r="E1439" s="129" t="s">
        <v>2951</v>
      </c>
      <c r="F1439" s="129" t="s">
        <v>1222</v>
      </c>
      <c r="G1439" s="131" t="s">
        <v>164</v>
      </c>
      <c r="H1439" s="129" t="s">
        <v>14458</v>
      </c>
      <c r="I1439" s="129" t="s">
        <v>11884</v>
      </c>
      <c r="J1439" s="129" t="s">
        <v>4822</v>
      </c>
      <c r="K1439" s="129" t="s">
        <v>5220</v>
      </c>
      <c r="L1439" s="131" t="str">
        <f t="shared" si="66"/>
        <v>林原　諒汰 (3)</v>
      </c>
      <c r="M1439" s="131" t="str">
        <f t="shared" si="67"/>
        <v>00</v>
      </c>
      <c r="N1439" s="131" t="str">
        <f t="shared" si="68"/>
        <v>Ryota HAYASHIBARA (00)</v>
      </c>
      <c r="O1439" s="217" t="s">
        <v>8291</v>
      </c>
      <c r="Y1439" s="130"/>
      <c r="Z1439" s="130"/>
      <c r="AA1439" s="130"/>
      <c r="AB1439" s="130"/>
      <c r="AC1439" s="142"/>
      <c r="AD1439" s="130"/>
      <c r="AE1439" s="130"/>
      <c r="AF1439" s="130"/>
      <c r="AG1439" s="130"/>
      <c r="AH1439" s="130"/>
      <c r="AI1439" s="130"/>
      <c r="AJ1439" s="130"/>
      <c r="AK1439" s="130"/>
      <c r="AL1439" s="130"/>
      <c r="AM1439" s="130"/>
      <c r="AN1439" s="130"/>
      <c r="AO1439" s="130"/>
      <c r="AP1439" s="130"/>
      <c r="AQ1439" s="130"/>
      <c r="AR1439" s="130"/>
      <c r="AS1439" s="130"/>
      <c r="AT1439" s="130"/>
      <c r="AU1439" s="130"/>
      <c r="AV1439" s="130"/>
      <c r="AW1439" s="130"/>
      <c r="AX1439" s="130"/>
      <c r="AY1439" s="130"/>
    </row>
    <row r="1440" spans="1:51" x14ac:dyDescent="0.15">
      <c r="A1440" s="131">
        <v>1479</v>
      </c>
      <c r="B1440" s="129" t="s">
        <v>1087</v>
      </c>
      <c r="C1440" s="129" t="s">
        <v>1047</v>
      </c>
      <c r="D1440" s="129" t="s">
        <v>2952</v>
      </c>
      <c r="E1440" s="129" t="s">
        <v>2953</v>
      </c>
      <c r="F1440" s="129" t="s">
        <v>2304</v>
      </c>
      <c r="G1440" s="131" t="s">
        <v>164</v>
      </c>
      <c r="H1440" s="129" t="s">
        <v>11319</v>
      </c>
      <c r="I1440" s="129" t="s">
        <v>11380</v>
      </c>
      <c r="J1440" s="129" t="s">
        <v>9247</v>
      </c>
      <c r="K1440" s="129" t="s">
        <v>5220</v>
      </c>
      <c r="L1440" s="131" t="str">
        <f t="shared" si="66"/>
        <v>福田　悠翔 (3)</v>
      </c>
      <c r="M1440" s="131" t="str">
        <f t="shared" si="67"/>
        <v>00</v>
      </c>
      <c r="N1440" s="131" t="str">
        <f t="shared" si="68"/>
        <v>Yuto FUKUDA (00)</v>
      </c>
      <c r="O1440" s="217" t="s">
        <v>8292</v>
      </c>
      <c r="Y1440" s="130"/>
      <c r="Z1440" s="130"/>
      <c r="AA1440" s="130"/>
      <c r="AB1440" s="130"/>
      <c r="AC1440" s="142"/>
      <c r="AD1440" s="130"/>
      <c r="AE1440" s="130"/>
      <c r="AF1440" s="130"/>
      <c r="AG1440" s="130"/>
      <c r="AH1440" s="130"/>
      <c r="AI1440" s="130"/>
      <c r="AJ1440" s="130"/>
      <c r="AK1440" s="130"/>
      <c r="AL1440" s="130"/>
      <c r="AM1440" s="130"/>
      <c r="AN1440" s="130"/>
      <c r="AO1440" s="130"/>
      <c r="AP1440" s="130"/>
      <c r="AQ1440" s="130"/>
      <c r="AR1440" s="130"/>
      <c r="AS1440" s="130"/>
      <c r="AT1440" s="130"/>
      <c r="AU1440" s="130"/>
      <c r="AV1440" s="130"/>
      <c r="AW1440" s="130"/>
      <c r="AX1440" s="130"/>
      <c r="AY1440" s="130"/>
    </row>
    <row r="1441" spans="1:51" x14ac:dyDescent="0.15">
      <c r="A1441" s="131">
        <v>1480</v>
      </c>
      <c r="B1441" s="129" t="s">
        <v>1087</v>
      </c>
      <c r="C1441" s="129" t="s">
        <v>1047</v>
      </c>
      <c r="D1441" s="129" t="s">
        <v>2954</v>
      </c>
      <c r="E1441" s="129" t="s">
        <v>2955</v>
      </c>
      <c r="F1441" s="129" t="s">
        <v>1905</v>
      </c>
      <c r="G1441" s="131" t="s">
        <v>164</v>
      </c>
      <c r="H1441" s="129" t="s">
        <v>14458</v>
      </c>
      <c r="I1441" s="129" t="s">
        <v>11885</v>
      </c>
      <c r="J1441" s="129" t="s">
        <v>4804</v>
      </c>
      <c r="K1441" s="129" t="s">
        <v>5220</v>
      </c>
      <c r="L1441" s="131" t="str">
        <f t="shared" si="66"/>
        <v>伏見　将佑 (3)</v>
      </c>
      <c r="M1441" s="131" t="str">
        <f t="shared" si="67"/>
        <v>00</v>
      </c>
      <c r="N1441" s="131" t="str">
        <f t="shared" si="68"/>
        <v>Masahiro FUSHIMI (00)</v>
      </c>
      <c r="O1441" s="217" t="s">
        <v>8293</v>
      </c>
      <c r="Y1441" s="130"/>
      <c r="Z1441" s="130"/>
      <c r="AA1441" s="130"/>
      <c r="AB1441" s="130"/>
      <c r="AC1441" s="142"/>
      <c r="AD1441" s="130"/>
      <c r="AE1441" s="130"/>
      <c r="AF1441" s="130"/>
      <c r="AG1441" s="130"/>
      <c r="AH1441" s="130"/>
      <c r="AI1441" s="130"/>
      <c r="AJ1441" s="130"/>
      <c r="AK1441" s="130"/>
      <c r="AL1441" s="130"/>
      <c r="AM1441" s="130"/>
      <c r="AN1441" s="130"/>
      <c r="AO1441" s="130"/>
      <c r="AP1441" s="130"/>
      <c r="AQ1441" s="130"/>
      <c r="AR1441" s="130"/>
      <c r="AS1441" s="130"/>
      <c r="AT1441" s="130"/>
      <c r="AU1441" s="130"/>
      <c r="AV1441" s="130"/>
      <c r="AW1441" s="130"/>
      <c r="AX1441" s="130"/>
      <c r="AY1441" s="130"/>
    </row>
    <row r="1442" spans="1:51" x14ac:dyDescent="0.15">
      <c r="A1442" s="131">
        <v>1481</v>
      </c>
      <c r="B1442" s="129" t="s">
        <v>1087</v>
      </c>
      <c r="C1442" s="129" t="s">
        <v>1047</v>
      </c>
      <c r="D1442" s="129" t="s">
        <v>2956</v>
      </c>
      <c r="E1442" s="129" t="s">
        <v>814</v>
      </c>
      <c r="F1442" s="129" t="s">
        <v>1430</v>
      </c>
      <c r="G1442" s="131" t="s">
        <v>164</v>
      </c>
      <c r="H1442" s="129" t="s">
        <v>11319</v>
      </c>
      <c r="I1442" s="129" t="s">
        <v>4915</v>
      </c>
      <c r="J1442" s="129" t="s">
        <v>12525</v>
      </c>
      <c r="K1442" s="129" t="s">
        <v>5220</v>
      </c>
      <c r="L1442" s="131" t="str">
        <f t="shared" si="66"/>
        <v>藤田　将史 (3)</v>
      </c>
      <c r="M1442" s="131" t="str">
        <f t="shared" si="67"/>
        <v>00</v>
      </c>
      <c r="N1442" s="131" t="str">
        <f t="shared" si="68"/>
        <v>Masashi FUJITA (00)</v>
      </c>
      <c r="O1442" s="217" t="s">
        <v>8294</v>
      </c>
      <c r="Y1442" s="130"/>
      <c r="Z1442" s="130"/>
      <c r="AA1442" s="130"/>
      <c r="AB1442" s="130"/>
      <c r="AC1442" s="142"/>
      <c r="AD1442" s="244"/>
      <c r="AE1442" s="130"/>
      <c r="AF1442" s="130"/>
      <c r="AG1442" s="130"/>
      <c r="AH1442" s="130"/>
      <c r="AI1442" s="130"/>
      <c r="AJ1442" s="130"/>
      <c r="AK1442" s="130"/>
      <c r="AL1442" s="130"/>
      <c r="AM1442" s="130"/>
      <c r="AN1442" s="130"/>
      <c r="AO1442" s="130"/>
      <c r="AP1442" s="130"/>
      <c r="AQ1442" s="130"/>
      <c r="AR1442" s="130"/>
      <c r="AS1442" s="130"/>
      <c r="AT1442" s="130"/>
      <c r="AU1442" s="130"/>
      <c r="AV1442" s="130"/>
      <c r="AW1442" s="130"/>
      <c r="AX1442" s="130"/>
      <c r="AY1442" s="130"/>
    </row>
    <row r="1443" spans="1:51" x14ac:dyDescent="0.15">
      <c r="A1443" s="131">
        <v>1482</v>
      </c>
      <c r="B1443" s="129" t="s">
        <v>1087</v>
      </c>
      <c r="C1443" s="129" t="s">
        <v>1047</v>
      </c>
      <c r="D1443" s="129" t="s">
        <v>2957</v>
      </c>
      <c r="E1443" s="129" t="s">
        <v>2958</v>
      </c>
      <c r="F1443" s="129" t="s">
        <v>2516</v>
      </c>
      <c r="G1443" s="131" t="s">
        <v>164</v>
      </c>
      <c r="H1443" s="129" t="s">
        <v>11319</v>
      </c>
      <c r="I1443" s="129" t="s">
        <v>4882</v>
      </c>
      <c r="J1443" s="129" t="s">
        <v>4930</v>
      </c>
      <c r="K1443" s="129" t="s">
        <v>5220</v>
      </c>
      <c r="L1443" s="131" t="str">
        <f t="shared" si="66"/>
        <v>真砂　拓冬 (3)</v>
      </c>
      <c r="M1443" s="131" t="str">
        <f t="shared" si="67"/>
        <v>00</v>
      </c>
      <c r="N1443" s="131" t="str">
        <f t="shared" si="68"/>
        <v>Takuto MASAGO (00)</v>
      </c>
      <c r="O1443" s="217" t="s">
        <v>8295</v>
      </c>
      <c r="Y1443" s="130"/>
      <c r="Z1443" s="130"/>
      <c r="AA1443" s="130"/>
      <c r="AB1443" s="130"/>
      <c r="AC1443" s="142"/>
      <c r="AD1443" s="130"/>
      <c r="AE1443" s="130"/>
      <c r="AF1443" s="130"/>
      <c r="AG1443" s="130"/>
      <c r="AH1443" s="130"/>
      <c r="AI1443" s="130"/>
      <c r="AJ1443" s="130"/>
      <c r="AK1443" s="130"/>
      <c r="AL1443" s="130"/>
      <c r="AM1443" s="130"/>
      <c r="AN1443" s="130"/>
      <c r="AO1443" s="130"/>
      <c r="AP1443" s="130"/>
      <c r="AQ1443" s="130"/>
      <c r="AR1443" s="130"/>
      <c r="AS1443" s="130"/>
      <c r="AT1443" s="130"/>
      <c r="AU1443" s="130"/>
      <c r="AV1443" s="130"/>
      <c r="AW1443" s="130"/>
      <c r="AX1443" s="130"/>
      <c r="AY1443" s="130"/>
    </row>
    <row r="1444" spans="1:51" x14ac:dyDescent="0.15">
      <c r="A1444" s="131">
        <v>1483</v>
      </c>
      <c r="B1444" s="129" t="s">
        <v>1087</v>
      </c>
      <c r="C1444" s="129" t="s">
        <v>1047</v>
      </c>
      <c r="D1444" s="129" t="s">
        <v>2959</v>
      </c>
      <c r="E1444" s="129" t="s">
        <v>2960</v>
      </c>
      <c r="F1444" s="129" t="s">
        <v>2961</v>
      </c>
      <c r="G1444" s="131" t="s">
        <v>164</v>
      </c>
      <c r="H1444" s="129" t="s">
        <v>11319</v>
      </c>
      <c r="I1444" s="129" t="s">
        <v>5125</v>
      </c>
      <c r="J1444" s="129" t="s">
        <v>5137</v>
      </c>
      <c r="K1444" s="129" t="s">
        <v>5220</v>
      </c>
      <c r="L1444" s="131" t="str">
        <f t="shared" si="66"/>
        <v>丸山　翼 (3)</v>
      </c>
      <c r="M1444" s="131" t="str">
        <f t="shared" si="67"/>
        <v>00</v>
      </c>
      <c r="N1444" s="131" t="str">
        <f t="shared" si="68"/>
        <v>Tsubasa MARUYAMA (00)</v>
      </c>
      <c r="O1444" s="217" t="s">
        <v>8296</v>
      </c>
      <c r="Y1444" s="130"/>
      <c r="Z1444" s="130"/>
      <c r="AA1444" s="130"/>
      <c r="AB1444" s="130"/>
      <c r="AC1444" s="142"/>
      <c r="AD1444" s="130"/>
      <c r="AE1444" s="130"/>
      <c r="AF1444" s="130"/>
      <c r="AG1444" s="130"/>
      <c r="AH1444" s="130"/>
      <c r="AI1444" s="130"/>
      <c r="AJ1444" s="130"/>
      <c r="AK1444" s="130"/>
      <c r="AL1444" s="130"/>
      <c r="AM1444" s="130"/>
      <c r="AN1444" s="130"/>
      <c r="AO1444" s="130"/>
      <c r="AP1444" s="130"/>
      <c r="AQ1444" s="130"/>
      <c r="AR1444" s="130"/>
      <c r="AS1444" s="130"/>
      <c r="AT1444" s="130"/>
      <c r="AU1444" s="130"/>
      <c r="AV1444" s="130"/>
      <c r="AW1444" s="130"/>
      <c r="AX1444" s="130"/>
      <c r="AY1444" s="130"/>
    </row>
    <row r="1445" spans="1:51" x14ac:dyDescent="0.15">
      <c r="A1445" s="131">
        <v>1484</v>
      </c>
      <c r="B1445" s="129" t="s">
        <v>1087</v>
      </c>
      <c r="C1445" s="129" t="s">
        <v>1047</v>
      </c>
      <c r="D1445" s="129" t="s">
        <v>2962</v>
      </c>
      <c r="E1445" s="129" t="s">
        <v>2963</v>
      </c>
      <c r="F1445" s="129" t="s">
        <v>2964</v>
      </c>
      <c r="G1445" s="131" t="s">
        <v>164</v>
      </c>
      <c r="H1445" s="129" t="s">
        <v>14447</v>
      </c>
      <c r="I1445" s="129" t="s">
        <v>9472</v>
      </c>
      <c r="J1445" s="129" t="s">
        <v>4846</v>
      </c>
      <c r="K1445" s="129" t="s">
        <v>5220</v>
      </c>
      <c r="L1445" s="131" t="str">
        <f t="shared" si="66"/>
        <v>宮崎　遼平 (3)</v>
      </c>
      <c r="M1445" s="131" t="str">
        <f t="shared" si="67"/>
        <v>00</v>
      </c>
      <c r="N1445" s="131" t="str">
        <f t="shared" si="68"/>
        <v>Ryohei MIYAZAKI (00)</v>
      </c>
      <c r="O1445" s="217" t="s">
        <v>8297</v>
      </c>
      <c r="Y1445" s="130"/>
      <c r="Z1445" s="130"/>
      <c r="AA1445" s="130"/>
      <c r="AB1445" s="130"/>
      <c r="AC1445" s="142"/>
      <c r="AD1445" s="130"/>
      <c r="AE1445" s="130"/>
      <c r="AF1445" s="130"/>
      <c r="AG1445" s="130"/>
      <c r="AH1445" s="130"/>
      <c r="AI1445" s="130"/>
      <c r="AJ1445" s="130"/>
      <c r="AK1445" s="130"/>
      <c r="AL1445" s="130"/>
      <c r="AM1445" s="130"/>
      <c r="AN1445" s="130"/>
      <c r="AO1445" s="130"/>
      <c r="AP1445" s="130"/>
      <c r="AQ1445" s="130"/>
      <c r="AR1445" s="130"/>
      <c r="AS1445" s="130"/>
      <c r="AT1445" s="130"/>
      <c r="AU1445" s="130"/>
      <c r="AV1445" s="130"/>
      <c r="AW1445" s="130"/>
      <c r="AX1445" s="130"/>
      <c r="AY1445" s="130"/>
    </row>
    <row r="1446" spans="1:51" x14ac:dyDescent="0.15">
      <c r="A1446" s="131">
        <v>1485</v>
      </c>
      <c r="B1446" s="129" t="s">
        <v>1087</v>
      </c>
      <c r="C1446" s="129" t="s">
        <v>1047</v>
      </c>
      <c r="D1446" s="129" t="s">
        <v>9345</v>
      </c>
      <c r="E1446" s="129" t="s">
        <v>9398</v>
      </c>
      <c r="F1446" s="129" t="s">
        <v>4748</v>
      </c>
      <c r="G1446" s="131" t="s">
        <v>168</v>
      </c>
      <c r="H1446" s="129" t="s">
        <v>11319</v>
      </c>
      <c r="I1446" s="129" t="s">
        <v>9450</v>
      </c>
      <c r="J1446" s="129" t="s">
        <v>4825</v>
      </c>
      <c r="K1446" s="129" t="s">
        <v>5220</v>
      </c>
      <c r="L1446" s="131" t="str">
        <f t="shared" si="66"/>
        <v>飯島　直祈 (2)</v>
      </c>
      <c r="M1446" s="131" t="str">
        <f t="shared" si="67"/>
        <v>01</v>
      </c>
      <c r="N1446" s="131" t="str">
        <f t="shared" si="68"/>
        <v>Naoki IIJIMA (01)</v>
      </c>
      <c r="O1446" s="217" t="s">
        <v>8298</v>
      </c>
      <c r="Y1446" s="130"/>
      <c r="Z1446" s="130"/>
      <c r="AA1446" s="130"/>
      <c r="AB1446" s="130"/>
      <c r="AC1446" s="142"/>
      <c r="AD1446" s="130"/>
      <c r="AE1446" s="130"/>
      <c r="AF1446" s="130"/>
      <c r="AG1446" s="130"/>
      <c r="AH1446" s="130"/>
      <c r="AI1446" s="130"/>
      <c r="AJ1446" s="130"/>
      <c r="AK1446" s="130"/>
      <c r="AL1446" s="130"/>
      <c r="AM1446" s="130"/>
      <c r="AN1446" s="130"/>
      <c r="AO1446" s="130"/>
      <c r="AP1446" s="130"/>
      <c r="AQ1446" s="130"/>
      <c r="AR1446" s="130"/>
      <c r="AS1446" s="130"/>
      <c r="AT1446" s="130"/>
      <c r="AU1446" s="130"/>
      <c r="AV1446" s="130"/>
      <c r="AW1446" s="130"/>
      <c r="AX1446" s="130"/>
      <c r="AY1446" s="130"/>
    </row>
    <row r="1447" spans="1:51" x14ac:dyDescent="0.15">
      <c r="A1447" s="131">
        <v>1486</v>
      </c>
      <c r="B1447" s="129" t="s">
        <v>1087</v>
      </c>
      <c r="C1447" s="129" t="s">
        <v>1047</v>
      </c>
      <c r="D1447" s="129" t="s">
        <v>9346</v>
      </c>
      <c r="E1447" s="129" t="s">
        <v>9399</v>
      </c>
      <c r="F1447" s="129" t="s">
        <v>2103</v>
      </c>
      <c r="G1447" s="131" t="s">
        <v>168</v>
      </c>
      <c r="H1447" s="129" t="s">
        <v>11319</v>
      </c>
      <c r="I1447" s="129" t="s">
        <v>9451</v>
      </c>
      <c r="J1447" s="129" t="s">
        <v>4802</v>
      </c>
      <c r="K1447" s="129" t="s">
        <v>5220</v>
      </c>
      <c r="L1447" s="131" t="str">
        <f t="shared" si="66"/>
        <v>井内　陽希 (2)</v>
      </c>
      <c r="M1447" s="131" t="str">
        <f t="shared" si="67"/>
        <v>01</v>
      </c>
      <c r="N1447" s="131" t="str">
        <f t="shared" si="68"/>
        <v>Haruki IUCHI (01)</v>
      </c>
      <c r="O1447" s="217" t="s">
        <v>8299</v>
      </c>
      <c r="Y1447" s="130"/>
      <c r="Z1447" s="130"/>
      <c r="AA1447" s="130"/>
      <c r="AB1447" s="130"/>
      <c r="AC1447" s="142"/>
      <c r="AD1447" s="130"/>
      <c r="AE1447" s="130"/>
      <c r="AF1447" s="130"/>
      <c r="AG1447" s="130"/>
      <c r="AH1447" s="130"/>
      <c r="AI1447" s="130"/>
      <c r="AJ1447" s="130"/>
      <c r="AK1447" s="130"/>
      <c r="AL1447" s="130"/>
      <c r="AM1447" s="130"/>
      <c r="AN1447" s="130"/>
      <c r="AO1447" s="130"/>
      <c r="AP1447" s="130"/>
      <c r="AQ1447" s="130"/>
      <c r="AR1447" s="130"/>
      <c r="AS1447" s="130"/>
      <c r="AT1447" s="130"/>
      <c r="AU1447" s="130"/>
      <c r="AV1447" s="130"/>
      <c r="AW1447" s="130"/>
      <c r="AX1447" s="130"/>
      <c r="AY1447" s="130"/>
    </row>
    <row r="1448" spans="1:51" x14ac:dyDescent="0.15">
      <c r="A1448" s="131">
        <v>1487</v>
      </c>
      <c r="B1448" s="129" t="s">
        <v>1087</v>
      </c>
      <c r="C1448" s="129" t="s">
        <v>1047</v>
      </c>
      <c r="D1448" s="129" t="s">
        <v>4381</v>
      </c>
      <c r="E1448" s="129" t="s">
        <v>4382</v>
      </c>
      <c r="F1448" s="129" t="s">
        <v>4347</v>
      </c>
      <c r="G1448" s="131" t="s">
        <v>168</v>
      </c>
      <c r="H1448" s="129" t="s">
        <v>11319</v>
      </c>
      <c r="I1448" s="129" t="s">
        <v>4991</v>
      </c>
      <c r="J1448" s="129" t="s">
        <v>4833</v>
      </c>
      <c r="K1448" s="129" t="s">
        <v>5220</v>
      </c>
      <c r="L1448" s="131" t="str">
        <f t="shared" si="66"/>
        <v>池田　智紘 (2)</v>
      </c>
      <c r="M1448" s="131" t="str">
        <f t="shared" si="67"/>
        <v>01</v>
      </c>
      <c r="N1448" s="131" t="str">
        <f t="shared" si="68"/>
        <v>Chihiro IKEDA (01)</v>
      </c>
      <c r="O1448" s="217" t="s">
        <v>8300</v>
      </c>
      <c r="Y1448" s="130"/>
      <c r="Z1448" s="130"/>
      <c r="AA1448" s="130"/>
      <c r="AB1448" s="130"/>
      <c r="AC1448" s="142"/>
      <c r="AD1448" s="130"/>
      <c r="AE1448" s="130"/>
      <c r="AF1448" s="130"/>
      <c r="AG1448" s="130"/>
      <c r="AH1448" s="130"/>
      <c r="AI1448" s="130"/>
      <c r="AJ1448" s="130"/>
      <c r="AK1448" s="130"/>
      <c r="AL1448" s="130"/>
      <c r="AM1448" s="130"/>
      <c r="AN1448" s="130"/>
      <c r="AO1448" s="130"/>
      <c r="AP1448" s="130"/>
      <c r="AQ1448" s="130"/>
      <c r="AR1448" s="130"/>
      <c r="AS1448" s="130"/>
      <c r="AT1448" s="130"/>
      <c r="AU1448" s="130"/>
      <c r="AV1448" s="130"/>
      <c r="AW1448" s="130"/>
      <c r="AX1448" s="130"/>
      <c r="AY1448" s="130"/>
    </row>
    <row r="1449" spans="1:51" x14ac:dyDescent="0.15">
      <c r="A1449" s="131">
        <v>1488</v>
      </c>
      <c r="B1449" s="129" t="s">
        <v>1087</v>
      </c>
      <c r="C1449" s="129" t="s">
        <v>1047</v>
      </c>
      <c r="D1449" s="129" t="s">
        <v>9361</v>
      </c>
      <c r="E1449" s="129" t="s">
        <v>9415</v>
      </c>
      <c r="F1449" s="129" t="s">
        <v>3696</v>
      </c>
      <c r="G1449" s="131" t="s">
        <v>168</v>
      </c>
      <c r="H1449" s="129" t="s">
        <v>11319</v>
      </c>
      <c r="I1449" s="129" t="s">
        <v>4933</v>
      </c>
      <c r="J1449" s="129" t="s">
        <v>9486</v>
      </c>
      <c r="K1449" s="129" t="s">
        <v>5220</v>
      </c>
      <c r="L1449" s="131" t="str">
        <f t="shared" si="66"/>
        <v>石井　克樹 (2)</v>
      </c>
      <c r="M1449" s="131" t="str">
        <f t="shared" si="67"/>
        <v>01</v>
      </c>
      <c r="N1449" s="131" t="str">
        <f t="shared" si="68"/>
        <v>Katsuki ISHII (01)</v>
      </c>
      <c r="O1449" s="217" t="s">
        <v>8301</v>
      </c>
      <c r="Y1449" s="130"/>
      <c r="Z1449" s="130"/>
      <c r="AA1449" s="130"/>
      <c r="AB1449" s="130"/>
      <c r="AC1449" s="142"/>
      <c r="AD1449" s="130"/>
      <c r="AE1449" s="130"/>
      <c r="AF1449" s="130"/>
      <c r="AG1449" s="130"/>
      <c r="AH1449" s="130"/>
      <c r="AI1449" s="130"/>
      <c r="AJ1449" s="130"/>
      <c r="AK1449" s="130"/>
      <c r="AL1449" s="130"/>
      <c r="AM1449" s="130"/>
      <c r="AN1449" s="130"/>
      <c r="AO1449" s="130"/>
      <c r="AP1449" s="130"/>
      <c r="AQ1449" s="130"/>
      <c r="AR1449" s="130"/>
      <c r="AS1449" s="130"/>
      <c r="AT1449" s="130"/>
      <c r="AU1449" s="130"/>
      <c r="AV1449" s="130"/>
      <c r="AW1449" s="130"/>
      <c r="AX1449" s="130"/>
      <c r="AY1449" s="130"/>
    </row>
    <row r="1450" spans="1:51" x14ac:dyDescent="0.15">
      <c r="A1450" s="131">
        <v>1489</v>
      </c>
      <c r="B1450" s="129" t="s">
        <v>1087</v>
      </c>
      <c r="C1450" s="129" t="s">
        <v>1047</v>
      </c>
      <c r="D1450" s="129" t="s">
        <v>9347</v>
      </c>
      <c r="E1450" s="129" t="s">
        <v>9400</v>
      </c>
      <c r="F1450" s="129" t="s">
        <v>3710</v>
      </c>
      <c r="G1450" s="131" t="s">
        <v>168</v>
      </c>
      <c r="H1450" s="129" t="s">
        <v>11319</v>
      </c>
      <c r="I1450" s="129" t="s">
        <v>4834</v>
      </c>
      <c r="J1450" s="129" t="s">
        <v>9484</v>
      </c>
      <c r="K1450" s="129" t="s">
        <v>5220</v>
      </c>
      <c r="L1450" s="131" t="str">
        <f t="shared" si="66"/>
        <v>石田　莉人 (2)</v>
      </c>
      <c r="M1450" s="131" t="str">
        <f t="shared" si="67"/>
        <v>01</v>
      </c>
      <c r="N1450" s="131" t="str">
        <f t="shared" si="68"/>
        <v>Rihito ISHIDA (01)</v>
      </c>
      <c r="O1450" s="217" t="s">
        <v>8302</v>
      </c>
      <c r="Y1450" s="130"/>
      <c r="Z1450" s="130"/>
      <c r="AA1450" s="130"/>
      <c r="AB1450" s="130"/>
      <c r="AC1450" s="142"/>
      <c r="AD1450" s="130"/>
      <c r="AE1450" s="130"/>
      <c r="AF1450" s="130"/>
      <c r="AG1450" s="130"/>
      <c r="AH1450" s="130"/>
      <c r="AI1450" s="130"/>
      <c r="AJ1450" s="130"/>
      <c r="AK1450" s="130"/>
      <c r="AL1450" s="130"/>
      <c r="AM1450" s="130"/>
      <c r="AN1450" s="130"/>
      <c r="AO1450" s="130"/>
      <c r="AP1450" s="130"/>
      <c r="AQ1450" s="130"/>
      <c r="AR1450" s="130"/>
      <c r="AS1450" s="130"/>
      <c r="AT1450" s="130"/>
      <c r="AU1450" s="130"/>
      <c r="AV1450" s="130"/>
      <c r="AW1450" s="130"/>
      <c r="AX1450" s="130"/>
      <c r="AY1450" s="130"/>
    </row>
    <row r="1451" spans="1:51" x14ac:dyDescent="0.15">
      <c r="A1451" s="131">
        <v>1490</v>
      </c>
      <c r="B1451" s="129" t="s">
        <v>1087</v>
      </c>
      <c r="C1451" s="129" t="s">
        <v>1047</v>
      </c>
      <c r="D1451" s="129" t="s">
        <v>4345</v>
      </c>
      <c r="E1451" s="129" t="s">
        <v>4346</v>
      </c>
      <c r="F1451" s="129" t="s">
        <v>4347</v>
      </c>
      <c r="G1451" s="131" t="s">
        <v>168</v>
      </c>
      <c r="H1451" s="129" t="s">
        <v>14454</v>
      </c>
      <c r="I1451" s="129" t="s">
        <v>4926</v>
      </c>
      <c r="J1451" s="129" t="s">
        <v>12356</v>
      </c>
      <c r="K1451" s="129" t="s">
        <v>5220</v>
      </c>
      <c r="L1451" s="131" t="str">
        <f t="shared" si="66"/>
        <v>岡本　斗真 (2)</v>
      </c>
      <c r="M1451" s="131" t="str">
        <f t="shared" si="67"/>
        <v>01</v>
      </c>
      <c r="N1451" s="131" t="str">
        <f t="shared" si="68"/>
        <v>Toma OKAMOTO (01)</v>
      </c>
      <c r="O1451" s="217" t="s">
        <v>8303</v>
      </c>
      <c r="Y1451" s="130"/>
      <c r="Z1451" s="130"/>
      <c r="AA1451" s="130"/>
      <c r="AB1451" s="130"/>
      <c r="AC1451" s="142"/>
      <c r="AD1451" s="130"/>
      <c r="AE1451" s="130"/>
      <c r="AF1451" s="130"/>
      <c r="AG1451" s="130"/>
      <c r="AH1451" s="130"/>
      <c r="AI1451" s="130"/>
      <c r="AJ1451" s="130"/>
      <c r="AK1451" s="130"/>
      <c r="AL1451" s="130"/>
      <c r="AM1451" s="130"/>
      <c r="AN1451" s="130"/>
      <c r="AO1451" s="130"/>
      <c r="AP1451" s="130"/>
      <c r="AQ1451" s="130"/>
      <c r="AR1451" s="130"/>
      <c r="AS1451" s="130"/>
      <c r="AT1451" s="130"/>
      <c r="AU1451" s="130"/>
      <c r="AV1451" s="130"/>
      <c r="AW1451" s="130"/>
      <c r="AX1451" s="130"/>
      <c r="AY1451" s="130"/>
    </row>
    <row r="1452" spans="1:51" x14ac:dyDescent="0.15">
      <c r="A1452" s="131">
        <v>1491</v>
      </c>
      <c r="B1452" s="129" t="s">
        <v>1087</v>
      </c>
      <c r="C1452" s="129" t="s">
        <v>1047</v>
      </c>
      <c r="D1452" s="129" t="s">
        <v>4374</v>
      </c>
      <c r="E1452" s="129" t="s">
        <v>4375</v>
      </c>
      <c r="F1452" s="129" t="s">
        <v>2241</v>
      </c>
      <c r="G1452" s="131" t="s">
        <v>168</v>
      </c>
      <c r="H1452" s="129" t="s">
        <v>11319</v>
      </c>
      <c r="I1452" s="129" t="s">
        <v>4987</v>
      </c>
      <c r="J1452" s="129" t="s">
        <v>4885</v>
      </c>
      <c r="K1452" s="129" t="s">
        <v>5220</v>
      </c>
      <c r="L1452" s="131" t="str">
        <f t="shared" si="66"/>
        <v>小川　侑真 (2)</v>
      </c>
      <c r="M1452" s="131" t="str">
        <f t="shared" si="67"/>
        <v>02</v>
      </c>
      <c r="N1452" s="131" t="str">
        <f t="shared" si="68"/>
        <v>Yuma OGAWA (02)</v>
      </c>
      <c r="O1452" s="217" t="s">
        <v>8304</v>
      </c>
      <c r="Y1452" s="130"/>
      <c r="Z1452" s="130"/>
      <c r="AA1452" s="130"/>
      <c r="AB1452" s="130"/>
      <c r="AC1452" s="142"/>
      <c r="AD1452" s="130"/>
      <c r="AE1452" s="130"/>
      <c r="AF1452" s="130"/>
      <c r="AG1452" s="130"/>
      <c r="AH1452" s="130"/>
      <c r="AI1452" s="130"/>
      <c r="AJ1452" s="130"/>
      <c r="AK1452" s="130"/>
      <c r="AL1452" s="130"/>
      <c r="AM1452" s="130"/>
      <c r="AN1452" s="130"/>
      <c r="AO1452" s="130"/>
      <c r="AP1452" s="130"/>
      <c r="AQ1452" s="130"/>
      <c r="AR1452" s="130"/>
      <c r="AS1452" s="130"/>
      <c r="AT1452" s="130"/>
      <c r="AU1452" s="130"/>
      <c r="AV1452" s="130"/>
      <c r="AW1452" s="130"/>
      <c r="AX1452" s="130"/>
      <c r="AY1452" s="130"/>
    </row>
    <row r="1453" spans="1:51" x14ac:dyDescent="0.15">
      <c r="A1453" s="131">
        <v>1492</v>
      </c>
      <c r="B1453" s="129" t="s">
        <v>1087</v>
      </c>
      <c r="C1453" s="129" t="s">
        <v>1047</v>
      </c>
      <c r="D1453" s="129" t="s">
        <v>4348</v>
      </c>
      <c r="E1453" s="129" t="s">
        <v>4349</v>
      </c>
      <c r="F1453" s="129" t="s">
        <v>1305</v>
      </c>
      <c r="G1453" s="131" t="s">
        <v>168</v>
      </c>
      <c r="H1453" s="129" t="s">
        <v>14454</v>
      </c>
      <c r="I1453" s="129" t="s">
        <v>4975</v>
      </c>
      <c r="J1453" s="129" t="s">
        <v>4976</v>
      </c>
      <c r="K1453" s="129" t="s">
        <v>5220</v>
      </c>
      <c r="L1453" s="131" t="str">
        <f t="shared" si="66"/>
        <v>尾崎　舷太 (2)</v>
      </c>
      <c r="M1453" s="131" t="str">
        <f t="shared" si="67"/>
        <v>01</v>
      </c>
      <c r="N1453" s="131" t="str">
        <f t="shared" si="68"/>
        <v>Genta OZAKI (01)</v>
      </c>
      <c r="O1453" s="217" t="s">
        <v>8305</v>
      </c>
      <c r="Y1453" s="130"/>
      <c r="Z1453" s="130"/>
      <c r="AA1453" s="130"/>
      <c r="AB1453" s="130"/>
      <c r="AC1453" s="142"/>
      <c r="AD1453" s="130"/>
      <c r="AE1453" s="130"/>
      <c r="AF1453" s="130"/>
      <c r="AG1453" s="130"/>
      <c r="AH1453" s="130"/>
      <c r="AI1453" s="130"/>
      <c r="AJ1453" s="130"/>
      <c r="AK1453" s="130"/>
      <c r="AL1453" s="130"/>
      <c r="AM1453" s="130"/>
      <c r="AN1453" s="130"/>
      <c r="AO1453" s="130"/>
      <c r="AP1453" s="130"/>
      <c r="AQ1453" s="130"/>
      <c r="AR1453" s="130"/>
      <c r="AS1453" s="130"/>
      <c r="AT1453" s="130"/>
      <c r="AU1453" s="130"/>
      <c r="AV1453" s="130"/>
      <c r="AW1453" s="130"/>
      <c r="AX1453" s="130"/>
      <c r="AY1453" s="130"/>
    </row>
    <row r="1454" spans="1:51" x14ac:dyDescent="0.15">
      <c r="A1454" s="131">
        <v>1493</v>
      </c>
      <c r="B1454" s="129" t="s">
        <v>1087</v>
      </c>
      <c r="C1454" s="129" t="s">
        <v>1047</v>
      </c>
      <c r="D1454" s="129" t="s">
        <v>4359</v>
      </c>
      <c r="E1454" s="129" t="s">
        <v>4360</v>
      </c>
      <c r="F1454" s="129" t="s">
        <v>2103</v>
      </c>
      <c r="G1454" s="131" t="s">
        <v>168</v>
      </c>
      <c r="H1454" s="129" t="s">
        <v>14458</v>
      </c>
      <c r="I1454" s="129" t="s">
        <v>11886</v>
      </c>
      <c r="J1454" s="129" t="s">
        <v>12528</v>
      </c>
      <c r="K1454" s="129" t="s">
        <v>5220</v>
      </c>
      <c r="L1454" s="131" t="str">
        <f t="shared" si="66"/>
        <v>海江田　祥瑛 (2)</v>
      </c>
      <c r="M1454" s="131" t="str">
        <f t="shared" si="67"/>
        <v>01</v>
      </c>
      <c r="N1454" s="131" t="str">
        <f t="shared" si="68"/>
        <v>Shoei KAIEDA (01)</v>
      </c>
      <c r="O1454" s="217" t="s">
        <v>8306</v>
      </c>
      <c r="Y1454" s="130"/>
      <c r="Z1454" s="130"/>
      <c r="AA1454" s="130"/>
      <c r="AB1454" s="130"/>
      <c r="AC1454" s="142"/>
      <c r="AD1454" s="130"/>
      <c r="AE1454" s="130"/>
      <c r="AF1454" s="130"/>
      <c r="AG1454" s="130"/>
      <c r="AH1454" s="130"/>
      <c r="AI1454" s="130"/>
      <c r="AJ1454" s="130"/>
      <c r="AK1454" s="130"/>
      <c r="AL1454" s="130"/>
      <c r="AM1454" s="130"/>
      <c r="AN1454" s="130"/>
      <c r="AO1454" s="130"/>
      <c r="AP1454" s="130"/>
      <c r="AQ1454" s="130"/>
      <c r="AR1454" s="130"/>
      <c r="AS1454" s="130"/>
      <c r="AT1454" s="130"/>
      <c r="AU1454" s="130"/>
      <c r="AV1454" s="130"/>
      <c r="AW1454" s="130"/>
      <c r="AX1454" s="130"/>
      <c r="AY1454" s="130"/>
    </row>
    <row r="1455" spans="1:51" x14ac:dyDescent="0.15">
      <c r="A1455" s="131">
        <v>1494</v>
      </c>
      <c r="B1455" s="129" t="s">
        <v>1087</v>
      </c>
      <c r="C1455" s="129" t="s">
        <v>1047</v>
      </c>
      <c r="D1455" s="129" t="s">
        <v>4342</v>
      </c>
      <c r="E1455" s="129" t="s">
        <v>4343</v>
      </c>
      <c r="F1455" s="129" t="s">
        <v>4344</v>
      </c>
      <c r="G1455" s="131" t="s">
        <v>168</v>
      </c>
      <c r="H1455" s="129" t="s">
        <v>11319</v>
      </c>
      <c r="I1455" s="129" t="s">
        <v>4974</v>
      </c>
      <c r="J1455" s="129" t="s">
        <v>4885</v>
      </c>
      <c r="K1455" s="129" t="s">
        <v>5220</v>
      </c>
      <c r="L1455" s="131" t="str">
        <f t="shared" si="66"/>
        <v>加治木　悠真 (2)</v>
      </c>
      <c r="M1455" s="131" t="str">
        <f t="shared" si="67"/>
        <v>02</v>
      </c>
      <c r="N1455" s="131" t="str">
        <f t="shared" si="68"/>
        <v>Yuma KAJIKI (02)</v>
      </c>
      <c r="O1455" s="217" t="s">
        <v>8307</v>
      </c>
      <c r="Y1455" s="130"/>
      <c r="Z1455" s="130"/>
      <c r="AA1455" s="130"/>
      <c r="AB1455" s="130"/>
      <c r="AC1455" s="142"/>
      <c r="AD1455" s="130"/>
      <c r="AE1455" s="130"/>
      <c r="AF1455" s="130"/>
      <c r="AG1455" s="130"/>
      <c r="AH1455" s="130"/>
      <c r="AI1455" s="130"/>
      <c r="AJ1455" s="130"/>
      <c r="AK1455" s="130"/>
      <c r="AL1455" s="130"/>
      <c r="AM1455" s="130"/>
      <c r="AN1455" s="130"/>
      <c r="AO1455" s="130"/>
      <c r="AP1455" s="130"/>
      <c r="AQ1455" s="130"/>
      <c r="AR1455" s="130"/>
      <c r="AS1455" s="130"/>
      <c r="AT1455" s="130"/>
      <c r="AU1455" s="130"/>
      <c r="AV1455" s="130"/>
      <c r="AW1455" s="130"/>
      <c r="AX1455" s="130"/>
      <c r="AY1455" s="130"/>
    </row>
    <row r="1456" spans="1:51" x14ac:dyDescent="0.15">
      <c r="A1456" s="131">
        <v>1495</v>
      </c>
      <c r="B1456" s="129" t="s">
        <v>1087</v>
      </c>
      <c r="C1456" s="129" t="s">
        <v>1047</v>
      </c>
      <c r="D1456" s="129" t="s">
        <v>4335</v>
      </c>
      <c r="E1456" s="129" t="s">
        <v>4336</v>
      </c>
      <c r="F1456" s="129" t="s">
        <v>4337</v>
      </c>
      <c r="G1456" s="131" t="s">
        <v>168</v>
      </c>
      <c r="H1456" s="129" t="s">
        <v>11319</v>
      </c>
      <c r="I1456" s="129" t="s">
        <v>9308</v>
      </c>
      <c r="J1456" s="129" t="s">
        <v>4970</v>
      </c>
      <c r="K1456" s="129" t="s">
        <v>5220</v>
      </c>
      <c r="L1456" s="131" t="str">
        <f t="shared" si="66"/>
        <v>加藤　真郷 (2)</v>
      </c>
      <c r="M1456" s="131" t="str">
        <f t="shared" si="67"/>
        <v>01</v>
      </c>
      <c r="N1456" s="131" t="str">
        <f t="shared" si="68"/>
        <v>Masato KATO (01)</v>
      </c>
      <c r="O1456" s="217" t="s">
        <v>8308</v>
      </c>
      <c r="Y1456" s="130"/>
      <c r="Z1456" s="130"/>
      <c r="AA1456" s="130"/>
      <c r="AB1456" s="130"/>
      <c r="AC1456" s="142"/>
      <c r="AD1456" s="130"/>
      <c r="AE1456" s="130"/>
      <c r="AF1456" s="130"/>
      <c r="AG1456" s="130"/>
      <c r="AH1456" s="130"/>
      <c r="AI1456" s="130"/>
      <c r="AJ1456" s="130"/>
      <c r="AK1456" s="130"/>
      <c r="AL1456" s="130"/>
      <c r="AM1456" s="130"/>
      <c r="AN1456" s="130"/>
      <c r="AO1456" s="130"/>
      <c r="AP1456" s="130"/>
      <c r="AQ1456" s="130"/>
      <c r="AR1456" s="130"/>
      <c r="AS1456" s="130"/>
      <c r="AT1456" s="130"/>
      <c r="AU1456" s="130"/>
      <c r="AV1456" s="130"/>
      <c r="AW1456" s="130"/>
      <c r="AX1456" s="130"/>
      <c r="AY1456" s="130"/>
    </row>
    <row r="1457" spans="1:51" x14ac:dyDescent="0.15">
      <c r="A1457" s="131">
        <v>1496</v>
      </c>
      <c r="B1457" s="129" t="s">
        <v>1087</v>
      </c>
      <c r="C1457" s="129" t="s">
        <v>1047</v>
      </c>
      <c r="D1457" s="129" t="s">
        <v>4355</v>
      </c>
      <c r="E1457" s="129" t="s">
        <v>10515</v>
      </c>
      <c r="F1457" s="129" t="s">
        <v>4356</v>
      </c>
      <c r="G1457" s="131" t="s">
        <v>168</v>
      </c>
      <c r="H1457" s="129" t="s">
        <v>11319</v>
      </c>
      <c r="I1457" s="129" t="s">
        <v>11473</v>
      </c>
      <c r="J1457" s="129" t="s">
        <v>4980</v>
      </c>
      <c r="K1457" s="129" t="s">
        <v>5220</v>
      </c>
      <c r="L1457" s="131" t="str">
        <f t="shared" si="66"/>
        <v>河野　龍也 (2)</v>
      </c>
      <c r="M1457" s="131" t="str">
        <f t="shared" si="67"/>
        <v>01</v>
      </c>
      <c r="N1457" s="131" t="str">
        <f t="shared" si="68"/>
        <v>Tatsuya KONO (01)</v>
      </c>
      <c r="O1457" s="217" t="s">
        <v>8309</v>
      </c>
      <c r="Y1457" s="130"/>
      <c r="Z1457" s="130"/>
      <c r="AA1457" s="130"/>
      <c r="AB1457" s="130"/>
      <c r="AC1457" s="142"/>
      <c r="AD1457" s="130"/>
      <c r="AE1457" s="130"/>
      <c r="AF1457" s="130"/>
      <c r="AG1457" s="130"/>
      <c r="AH1457" s="130"/>
      <c r="AI1457" s="130"/>
      <c r="AJ1457" s="130"/>
      <c r="AK1457" s="130"/>
      <c r="AL1457" s="130"/>
      <c r="AM1457" s="130"/>
      <c r="AN1457" s="130"/>
      <c r="AO1457" s="130"/>
      <c r="AP1457" s="130"/>
      <c r="AQ1457" s="130"/>
      <c r="AR1457" s="130"/>
      <c r="AS1457" s="130"/>
      <c r="AT1457" s="130"/>
      <c r="AU1457" s="130"/>
      <c r="AV1457" s="130"/>
      <c r="AW1457" s="130"/>
      <c r="AX1457" s="130"/>
      <c r="AY1457" s="130"/>
    </row>
    <row r="1458" spans="1:51" x14ac:dyDescent="0.15">
      <c r="A1458" s="131">
        <v>1497</v>
      </c>
      <c r="B1458" s="129" t="s">
        <v>1087</v>
      </c>
      <c r="C1458" s="129" t="s">
        <v>1047</v>
      </c>
      <c r="D1458" s="129" t="s">
        <v>4357</v>
      </c>
      <c r="E1458" s="129" t="s">
        <v>4358</v>
      </c>
      <c r="F1458" s="129" t="s">
        <v>2099</v>
      </c>
      <c r="G1458" s="131" t="s">
        <v>168</v>
      </c>
      <c r="H1458" s="129" t="s">
        <v>14458</v>
      </c>
      <c r="I1458" s="129" t="s">
        <v>4966</v>
      </c>
      <c r="J1458" s="129" t="s">
        <v>4981</v>
      </c>
      <c r="K1458" s="129" t="s">
        <v>5220</v>
      </c>
      <c r="L1458" s="131" t="str">
        <f t="shared" si="66"/>
        <v>阪口　颯良 (2)</v>
      </c>
      <c r="M1458" s="131" t="str">
        <f t="shared" si="67"/>
        <v>01</v>
      </c>
      <c r="N1458" s="131" t="str">
        <f t="shared" si="68"/>
        <v>Sora SAKAGUCHI (01)</v>
      </c>
      <c r="O1458" s="217" t="s">
        <v>8310</v>
      </c>
      <c r="Y1458" s="130"/>
      <c r="Z1458" s="130"/>
      <c r="AA1458" s="130"/>
      <c r="AB1458" s="130"/>
      <c r="AC1458" s="142"/>
      <c r="AD1458" s="130"/>
      <c r="AE1458" s="130"/>
      <c r="AF1458" s="130"/>
      <c r="AG1458" s="130"/>
      <c r="AH1458" s="130"/>
      <c r="AI1458" s="130"/>
      <c r="AJ1458" s="130"/>
      <c r="AK1458" s="130"/>
      <c r="AL1458" s="130"/>
      <c r="AM1458" s="130"/>
      <c r="AN1458" s="130"/>
      <c r="AO1458" s="130"/>
      <c r="AP1458" s="130"/>
      <c r="AQ1458" s="130"/>
      <c r="AR1458" s="130"/>
      <c r="AS1458" s="130"/>
      <c r="AT1458" s="130"/>
      <c r="AU1458" s="130"/>
      <c r="AV1458" s="130"/>
      <c r="AW1458" s="130"/>
      <c r="AX1458" s="130"/>
      <c r="AY1458" s="130"/>
    </row>
    <row r="1459" spans="1:51" x14ac:dyDescent="0.15">
      <c r="A1459" s="131">
        <v>1498</v>
      </c>
      <c r="B1459" s="129" t="s">
        <v>1087</v>
      </c>
      <c r="C1459" s="129" t="s">
        <v>1047</v>
      </c>
      <c r="D1459" s="129" t="s">
        <v>4379</v>
      </c>
      <c r="E1459" s="129" t="s">
        <v>4380</v>
      </c>
      <c r="F1459" s="129" t="s">
        <v>4356</v>
      </c>
      <c r="G1459" s="131" t="s">
        <v>168</v>
      </c>
      <c r="H1459" s="129" t="s">
        <v>14475</v>
      </c>
      <c r="I1459" s="129" t="s">
        <v>4989</v>
      </c>
      <c r="J1459" s="129" t="s">
        <v>4990</v>
      </c>
      <c r="K1459" s="129" t="s">
        <v>5220</v>
      </c>
      <c r="L1459" s="131" t="str">
        <f t="shared" si="66"/>
        <v>坂本　高誼 (2)</v>
      </c>
      <c r="M1459" s="131" t="str">
        <f t="shared" si="67"/>
        <v>01</v>
      </c>
      <c r="N1459" s="131" t="str">
        <f t="shared" si="68"/>
        <v>Takayoshi SAKAMOTO (01)</v>
      </c>
      <c r="O1459" s="217" t="s">
        <v>8311</v>
      </c>
      <c r="Y1459" s="130"/>
      <c r="Z1459" s="130"/>
      <c r="AA1459" s="130"/>
      <c r="AB1459" s="130"/>
      <c r="AC1459" s="142"/>
      <c r="AD1459" s="130"/>
      <c r="AE1459" s="130"/>
      <c r="AF1459" s="130"/>
      <c r="AG1459" s="130"/>
      <c r="AH1459" s="130"/>
      <c r="AI1459" s="130"/>
      <c r="AJ1459" s="130"/>
      <c r="AK1459" s="130"/>
      <c r="AL1459" s="130"/>
      <c r="AM1459" s="130"/>
      <c r="AN1459" s="130"/>
      <c r="AO1459" s="130"/>
      <c r="AP1459" s="130"/>
      <c r="AQ1459" s="130"/>
      <c r="AR1459" s="130"/>
      <c r="AS1459" s="130"/>
      <c r="AT1459" s="130"/>
      <c r="AU1459" s="130"/>
      <c r="AV1459" s="130"/>
      <c r="AW1459" s="130"/>
      <c r="AX1459" s="130"/>
      <c r="AY1459" s="130"/>
    </row>
    <row r="1460" spans="1:51" x14ac:dyDescent="0.15">
      <c r="A1460" s="131">
        <v>1499</v>
      </c>
      <c r="B1460" s="129" t="s">
        <v>1087</v>
      </c>
      <c r="C1460" s="129" t="s">
        <v>1047</v>
      </c>
      <c r="D1460" s="129" t="s">
        <v>4369</v>
      </c>
      <c r="E1460" s="129" t="s">
        <v>4370</v>
      </c>
      <c r="F1460" s="129" t="s">
        <v>4106</v>
      </c>
      <c r="G1460" s="131" t="s">
        <v>168</v>
      </c>
      <c r="H1460" s="129" t="s">
        <v>11319</v>
      </c>
      <c r="I1460" s="129" t="s">
        <v>4986</v>
      </c>
      <c r="J1460" s="129" t="s">
        <v>12470</v>
      </c>
      <c r="K1460" s="129" t="s">
        <v>5220</v>
      </c>
      <c r="L1460" s="131" t="str">
        <f t="shared" si="66"/>
        <v>杉田　想一朗 (2)</v>
      </c>
      <c r="M1460" s="131" t="str">
        <f t="shared" si="67"/>
        <v>01</v>
      </c>
      <c r="N1460" s="131" t="str">
        <f t="shared" si="68"/>
        <v>Soichiro SUGITA (01)</v>
      </c>
      <c r="O1460" s="217" t="s">
        <v>8312</v>
      </c>
      <c r="Y1460" s="130"/>
      <c r="Z1460" s="130"/>
      <c r="AA1460" s="130"/>
      <c r="AB1460" s="130"/>
      <c r="AC1460" s="142"/>
      <c r="AD1460" s="130"/>
      <c r="AE1460" s="130"/>
      <c r="AF1460" s="130"/>
      <c r="AG1460" s="130"/>
      <c r="AH1460" s="130"/>
      <c r="AI1460" s="130"/>
      <c r="AJ1460" s="130"/>
      <c r="AK1460" s="130"/>
      <c r="AL1460" s="130"/>
      <c r="AM1460" s="130"/>
      <c r="AN1460" s="130"/>
      <c r="AO1460" s="130"/>
      <c r="AP1460" s="130"/>
      <c r="AQ1460" s="130"/>
      <c r="AR1460" s="130"/>
      <c r="AS1460" s="130"/>
      <c r="AT1460" s="130"/>
      <c r="AU1460" s="130"/>
      <c r="AV1460" s="130"/>
      <c r="AW1460" s="130"/>
      <c r="AX1460" s="130"/>
      <c r="AY1460" s="130"/>
    </row>
    <row r="1461" spans="1:51" x14ac:dyDescent="0.15">
      <c r="A1461" s="131">
        <v>1500</v>
      </c>
      <c r="B1461" s="129" t="s">
        <v>1087</v>
      </c>
      <c r="C1461" s="129" t="s">
        <v>1047</v>
      </c>
      <c r="D1461" s="129" t="s">
        <v>4340</v>
      </c>
      <c r="E1461" s="129" t="s">
        <v>4341</v>
      </c>
      <c r="F1461" s="129" t="s">
        <v>2765</v>
      </c>
      <c r="G1461" s="131" t="s">
        <v>168</v>
      </c>
      <c r="H1461" s="129" t="s">
        <v>11319</v>
      </c>
      <c r="I1461" s="129" t="s">
        <v>4972</v>
      </c>
      <c r="J1461" s="129" t="s">
        <v>4973</v>
      </c>
      <c r="K1461" s="129" t="s">
        <v>5220</v>
      </c>
      <c r="L1461" s="131" t="str">
        <f t="shared" si="66"/>
        <v>鈴木　敦也 (2)</v>
      </c>
      <c r="M1461" s="131" t="str">
        <f t="shared" si="67"/>
        <v>02</v>
      </c>
      <c r="N1461" s="131" t="str">
        <f t="shared" si="68"/>
        <v>Atsuya SUZUKI (02)</v>
      </c>
      <c r="O1461" s="217" t="s">
        <v>8313</v>
      </c>
      <c r="Y1461" s="130"/>
      <c r="Z1461" s="130"/>
      <c r="AA1461" s="130"/>
      <c r="AB1461" s="130"/>
      <c r="AC1461" s="142"/>
      <c r="AD1461" s="130"/>
      <c r="AE1461" s="130"/>
      <c r="AF1461" s="130"/>
      <c r="AG1461" s="130"/>
      <c r="AH1461" s="130"/>
      <c r="AI1461" s="130"/>
      <c r="AJ1461" s="130"/>
      <c r="AK1461" s="130"/>
      <c r="AL1461" s="130"/>
      <c r="AM1461" s="130"/>
      <c r="AN1461" s="130"/>
      <c r="AO1461" s="130"/>
      <c r="AP1461" s="130"/>
      <c r="AQ1461" s="130"/>
      <c r="AR1461" s="130"/>
      <c r="AS1461" s="130"/>
      <c r="AT1461" s="130"/>
      <c r="AU1461" s="130"/>
      <c r="AV1461" s="130"/>
      <c r="AW1461" s="130"/>
      <c r="AX1461" s="130"/>
      <c r="AY1461" s="130"/>
    </row>
    <row r="1462" spans="1:51" x14ac:dyDescent="0.15">
      <c r="A1462" s="131">
        <v>1501</v>
      </c>
      <c r="B1462" s="129" t="s">
        <v>1087</v>
      </c>
      <c r="C1462" s="129" t="s">
        <v>1047</v>
      </c>
      <c r="D1462" s="129" t="s">
        <v>9840</v>
      </c>
      <c r="E1462" s="129" t="s">
        <v>4105</v>
      </c>
      <c r="F1462" s="129" t="s">
        <v>4106</v>
      </c>
      <c r="G1462" s="131" t="s">
        <v>168</v>
      </c>
      <c r="H1462" s="129" t="s">
        <v>11319</v>
      </c>
      <c r="I1462" s="129" t="s">
        <v>4817</v>
      </c>
      <c r="J1462" s="129" t="s">
        <v>4818</v>
      </c>
      <c r="K1462" s="129" t="s">
        <v>5220</v>
      </c>
      <c r="L1462" s="131" t="str">
        <f t="shared" si="66"/>
        <v>高松　千也 (2)</v>
      </c>
      <c r="M1462" s="131" t="str">
        <f t="shared" si="67"/>
        <v>01</v>
      </c>
      <c r="N1462" s="131" t="str">
        <f t="shared" si="68"/>
        <v>Chinari TAKAMATSU (01)</v>
      </c>
      <c r="O1462" s="217" t="s">
        <v>8314</v>
      </c>
      <c r="Y1462" s="130"/>
      <c r="Z1462" s="130"/>
      <c r="AA1462" s="130"/>
      <c r="AB1462" s="130"/>
      <c r="AC1462" s="142"/>
      <c r="AD1462" s="130"/>
      <c r="AE1462" s="130"/>
      <c r="AF1462" s="130"/>
      <c r="AG1462" s="130"/>
      <c r="AH1462" s="130"/>
      <c r="AI1462" s="130"/>
      <c r="AJ1462" s="130"/>
      <c r="AK1462" s="130"/>
      <c r="AL1462" s="130"/>
      <c r="AM1462" s="130"/>
      <c r="AN1462" s="130"/>
      <c r="AO1462" s="130"/>
      <c r="AP1462" s="130"/>
      <c r="AQ1462" s="130"/>
      <c r="AR1462" s="130"/>
      <c r="AS1462" s="130"/>
      <c r="AT1462" s="130"/>
      <c r="AU1462" s="130"/>
      <c r="AV1462" s="130"/>
      <c r="AW1462" s="130"/>
      <c r="AX1462" s="130"/>
      <c r="AY1462" s="130"/>
    </row>
    <row r="1463" spans="1:51" x14ac:dyDescent="0.15">
      <c r="A1463" s="131">
        <v>1502</v>
      </c>
      <c r="B1463" s="129" t="s">
        <v>1087</v>
      </c>
      <c r="C1463" s="129" t="s">
        <v>1047</v>
      </c>
      <c r="D1463" s="129" t="s">
        <v>9363</v>
      </c>
      <c r="E1463" s="129" t="s">
        <v>9417</v>
      </c>
      <c r="F1463" s="129" t="s">
        <v>4755</v>
      </c>
      <c r="G1463" s="131" t="s">
        <v>168</v>
      </c>
      <c r="H1463" s="129" t="s">
        <v>14454</v>
      </c>
      <c r="I1463" s="129" t="s">
        <v>4865</v>
      </c>
      <c r="J1463" s="129" t="s">
        <v>4799</v>
      </c>
      <c r="K1463" s="129" t="s">
        <v>5220</v>
      </c>
      <c r="L1463" s="131" t="str">
        <f t="shared" si="66"/>
        <v>田中　大督 (2)</v>
      </c>
      <c r="M1463" s="131" t="str">
        <f t="shared" si="67"/>
        <v>01</v>
      </c>
      <c r="N1463" s="131" t="str">
        <f t="shared" si="68"/>
        <v>Daisuke TANAKA (01)</v>
      </c>
      <c r="O1463" s="217" t="s">
        <v>8315</v>
      </c>
      <c r="Y1463" s="130"/>
      <c r="Z1463" s="130"/>
      <c r="AA1463" s="130"/>
      <c r="AB1463" s="130"/>
      <c r="AC1463" s="142"/>
      <c r="AD1463" s="130"/>
      <c r="AE1463" s="130"/>
      <c r="AF1463" s="130"/>
      <c r="AG1463" s="130"/>
      <c r="AH1463" s="130"/>
      <c r="AI1463" s="130"/>
      <c r="AJ1463" s="130"/>
      <c r="AK1463" s="130"/>
      <c r="AL1463" s="130"/>
      <c r="AM1463" s="130"/>
      <c r="AN1463" s="130"/>
      <c r="AO1463" s="130"/>
      <c r="AP1463" s="130"/>
      <c r="AQ1463" s="130"/>
      <c r="AR1463" s="130"/>
      <c r="AS1463" s="130"/>
      <c r="AT1463" s="130"/>
      <c r="AU1463" s="130"/>
      <c r="AV1463" s="130"/>
      <c r="AW1463" s="130"/>
      <c r="AX1463" s="130"/>
      <c r="AY1463" s="130"/>
    </row>
    <row r="1464" spans="1:51" x14ac:dyDescent="0.15">
      <c r="A1464" s="131">
        <v>1503</v>
      </c>
      <c r="B1464" s="129" t="s">
        <v>1087</v>
      </c>
      <c r="C1464" s="129" t="s">
        <v>1047</v>
      </c>
      <c r="D1464" s="129" t="s">
        <v>4338</v>
      </c>
      <c r="E1464" s="129" t="s">
        <v>4339</v>
      </c>
      <c r="F1464" s="129" t="s">
        <v>4061</v>
      </c>
      <c r="G1464" s="131" t="s">
        <v>168</v>
      </c>
      <c r="H1464" s="129" t="s">
        <v>14454</v>
      </c>
      <c r="I1464" s="129" t="s">
        <v>4971</v>
      </c>
      <c r="J1464" s="129" t="s">
        <v>4949</v>
      </c>
      <c r="K1464" s="129" t="s">
        <v>5220</v>
      </c>
      <c r="L1464" s="131" t="str">
        <f t="shared" si="66"/>
        <v>中野　隼 (2)</v>
      </c>
      <c r="M1464" s="131" t="str">
        <f t="shared" si="67"/>
        <v>01</v>
      </c>
      <c r="N1464" s="131" t="str">
        <f t="shared" si="68"/>
        <v>Hayato NAKANO (01)</v>
      </c>
      <c r="O1464" s="217" t="s">
        <v>8316</v>
      </c>
      <c r="Y1464" s="130"/>
      <c r="Z1464" s="130"/>
      <c r="AA1464" s="130"/>
      <c r="AB1464" s="130"/>
      <c r="AC1464" s="142"/>
      <c r="AD1464" s="130"/>
      <c r="AE1464" s="130"/>
      <c r="AF1464" s="130"/>
      <c r="AG1464" s="130"/>
      <c r="AH1464" s="130"/>
      <c r="AI1464" s="130"/>
      <c r="AJ1464" s="130"/>
      <c r="AK1464" s="130"/>
      <c r="AL1464" s="130"/>
      <c r="AM1464" s="130"/>
      <c r="AN1464" s="130"/>
      <c r="AO1464" s="130"/>
      <c r="AP1464" s="130"/>
      <c r="AQ1464" s="130"/>
      <c r="AR1464" s="130"/>
      <c r="AS1464" s="130"/>
      <c r="AT1464" s="130"/>
      <c r="AU1464" s="130"/>
      <c r="AV1464" s="130"/>
      <c r="AW1464" s="130"/>
      <c r="AX1464" s="130"/>
      <c r="AY1464" s="130"/>
    </row>
    <row r="1465" spans="1:51" x14ac:dyDescent="0.15">
      <c r="A1465" s="131">
        <v>1504</v>
      </c>
      <c r="B1465" s="129" t="s">
        <v>1087</v>
      </c>
      <c r="C1465" s="129" t="s">
        <v>1047</v>
      </c>
      <c r="D1465" s="129" t="s">
        <v>4361</v>
      </c>
      <c r="E1465" s="129" t="s">
        <v>4362</v>
      </c>
      <c r="F1465" s="129" t="s">
        <v>4363</v>
      </c>
      <c r="G1465" s="131" t="s">
        <v>168</v>
      </c>
      <c r="H1465" s="129" t="s">
        <v>11319</v>
      </c>
      <c r="I1465" s="129" t="s">
        <v>4982</v>
      </c>
      <c r="J1465" s="129" t="s">
        <v>4970</v>
      </c>
      <c r="K1465" s="129" t="s">
        <v>5220</v>
      </c>
      <c r="L1465" s="131" t="str">
        <f t="shared" si="66"/>
        <v>中間　雅人 (2)</v>
      </c>
      <c r="M1465" s="131" t="str">
        <f t="shared" si="67"/>
        <v>01</v>
      </c>
      <c r="N1465" s="131" t="str">
        <f t="shared" si="68"/>
        <v>Masato NAKAMA (01)</v>
      </c>
      <c r="O1465" s="217" t="s">
        <v>8317</v>
      </c>
      <c r="Y1465" s="130"/>
      <c r="Z1465" s="130"/>
      <c r="AA1465" s="130"/>
      <c r="AB1465" s="130"/>
      <c r="AC1465" s="142"/>
      <c r="AD1465" s="130"/>
      <c r="AE1465" s="130"/>
      <c r="AF1465" s="130"/>
      <c r="AG1465" s="130"/>
      <c r="AH1465" s="130"/>
      <c r="AI1465" s="130"/>
      <c r="AJ1465" s="130"/>
      <c r="AK1465" s="130"/>
      <c r="AL1465" s="130"/>
      <c r="AM1465" s="130"/>
      <c r="AN1465" s="130"/>
      <c r="AO1465" s="130"/>
      <c r="AP1465" s="130"/>
      <c r="AQ1465" s="130"/>
      <c r="AR1465" s="130"/>
      <c r="AS1465" s="130"/>
      <c r="AT1465" s="130"/>
      <c r="AU1465" s="130"/>
      <c r="AV1465" s="130"/>
      <c r="AW1465" s="130"/>
      <c r="AX1465" s="130"/>
      <c r="AY1465" s="130"/>
    </row>
    <row r="1466" spans="1:51" x14ac:dyDescent="0.15">
      <c r="A1466" s="131">
        <v>1505</v>
      </c>
      <c r="B1466" s="129" t="s">
        <v>1087</v>
      </c>
      <c r="C1466" s="129" t="s">
        <v>1047</v>
      </c>
      <c r="D1466" s="129" t="s">
        <v>4376</v>
      </c>
      <c r="E1466" s="129" t="s">
        <v>4377</v>
      </c>
      <c r="F1466" s="129" t="s">
        <v>4378</v>
      </c>
      <c r="G1466" s="131" t="s">
        <v>168</v>
      </c>
      <c r="H1466" s="129" t="s">
        <v>14475</v>
      </c>
      <c r="I1466" s="129" t="s">
        <v>4988</v>
      </c>
      <c r="J1466" s="129" t="s">
        <v>4909</v>
      </c>
      <c r="K1466" s="129" t="s">
        <v>5220</v>
      </c>
      <c r="L1466" s="131" t="str">
        <f t="shared" si="66"/>
        <v>中山　貴晶 (2)</v>
      </c>
      <c r="M1466" s="131" t="str">
        <f t="shared" si="67"/>
        <v>02</v>
      </c>
      <c r="N1466" s="131" t="str">
        <f t="shared" si="68"/>
        <v>Takaaki NAKAYAMA (02)</v>
      </c>
      <c r="O1466" s="217" t="s">
        <v>8318</v>
      </c>
      <c r="Y1466" s="130"/>
      <c r="Z1466" s="130"/>
      <c r="AA1466" s="130"/>
      <c r="AB1466" s="130"/>
      <c r="AC1466" s="142"/>
      <c r="AD1466" s="130"/>
      <c r="AE1466" s="130"/>
      <c r="AF1466" s="130"/>
      <c r="AG1466" s="130"/>
      <c r="AH1466" s="130"/>
      <c r="AI1466" s="130"/>
      <c r="AJ1466" s="130"/>
      <c r="AK1466" s="130"/>
      <c r="AL1466" s="130"/>
      <c r="AM1466" s="130"/>
      <c r="AN1466" s="130"/>
      <c r="AO1466" s="130"/>
      <c r="AP1466" s="130"/>
      <c r="AQ1466" s="130"/>
      <c r="AR1466" s="130"/>
      <c r="AS1466" s="130"/>
      <c r="AT1466" s="130"/>
      <c r="AU1466" s="130"/>
      <c r="AV1466" s="130"/>
      <c r="AW1466" s="130"/>
      <c r="AX1466" s="130"/>
      <c r="AY1466" s="130"/>
    </row>
    <row r="1467" spans="1:51" x14ac:dyDescent="0.15">
      <c r="A1467" s="131">
        <v>1506</v>
      </c>
      <c r="B1467" s="129" t="s">
        <v>1087</v>
      </c>
      <c r="C1467" s="129" t="s">
        <v>1047</v>
      </c>
      <c r="D1467" s="129" t="s">
        <v>9348</v>
      </c>
      <c r="E1467" s="129" t="s">
        <v>9401</v>
      </c>
      <c r="F1467" s="129" t="s">
        <v>6634</v>
      </c>
      <c r="G1467" s="131" t="s">
        <v>168</v>
      </c>
      <c r="H1467" s="129" t="s">
        <v>14460</v>
      </c>
      <c r="I1467" s="129" t="s">
        <v>9452</v>
      </c>
      <c r="J1467" s="129" t="s">
        <v>9245</v>
      </c>
      <c r="K1467" s="129" t="s">
        <v>5220</v>
      </c>
      <c r="L1467" s="131" t="str">
        <f t="shared" si="66"/>
        <v>本田　貴大 (2)</v>
      </c>
      <c r="M1467" s="131" t="str">
        <f t="shared" si="67"/>
        <v>02</v>
      </c>
      <c r="N1467" s="131" t="str">
        <f t="shared" si="68"/>
        <v>Takahiro HONDA (02)</v>
      </c>
      <c r="O1467" s="217" t="s">
        <v>8319</v>
      </c>
      <c r="Y1467" s="130"/>
      <c r="Z1467" s="130"/>
      <c r="AA1467" s="130"/>
      <c r="AB1467" s="130"/>
      <c r="AC1467" s="142"/>
      <c r="AD1467" s="130"/>
      <c r="AE1467" s="130"/>
      <c r="AF1467" s="130"/>
      <c r="AG1467" s="130"/>
      <c r="AH1467" s="130"/>
      <c r="AI1467" s="130"/>
      <c r="AJ1467" s="130"/>
      <c r="AK1467" s="130"/>
      <c r="AL1467" s="130"/>
      <c r="AM1467" s="130"/>
      <c r="AN1467" s="130"/>
      <c r="AO1467" s="130"/>
      <c r="AP1467" s="130"/>
      <c r="AQ1467" s="130"/>
      <c r="AR1467" s="130"/>
      <c r="AS1467" s="130"/>
      <c r="AT1467" s="130"/>
      <c r="AU1467" s="130"/>
      <c r="AV1467" s="130"/>
      <c r="AW1467" s="130"/>
      <c r="AX1467" s="130"/>
      <c r="AY1467" s="130"/>
    </row>
    <row r="1468" spans="1:51" x14ac:dyDescent="0.15">
      <c r="A1468" s="131">
        <v>1507</v>
      </c>
      <c r="B1468" s="129" t="s">
        <v>1087</v>
      </c>
      <c r="C1468" s="129" t="s">
        <v>1047</v>
      </c>
      <c r="D1468" s="129" t="s">
        <v>4350</v>
      </c>
      <c r="E1468" s="129" t="s">
        <v>4351</v>
      </c>
      <c r="F1468" s="129" t="s">
        <v>2582</v>
      </c>
      <c r="G1468" s="131" t="s">
        <v>168</v>
      </c>
      <c r="H1468" s="129" t="s">
        <v>11319</v>
      </c>
      <c r="I1468" s="129" t="s">
        <v>4977</v>
      </c>
      <c r="J1468" s="129" t="s">
        <v>4825</v>
      </c>
      <c r="K1468" s="129" t="s">
        <v>5220</v>
      </c>
      <c r="L1468" s="131" t="str">
        <f t="shared" si="66"/>
        <v>初田　尚基 (2)</v>
      </c>
      <c r="M1468" s="131" t="str">
        <f t="shared" si="67"/>
        <v>01</v>
      </c>
      <c r="N1468" s="131" t="str">
        <f t="shared" si="68"/>
        <v>Naoki HATSUDA (01)</v>
      </c>
      <c r="O1468" s="217" t="s">
        <v>8320</v>
      </c>
      <c r="Y1468" s="130"/>
      <c r="Z1468" s="130"/>
      <c r="AA1468" s="130"/>
      <c r="AB1468" s="130"/>
      <c r="AC1468" s="142"/>
      <c r="AD1468" s="130"/>
      <c r="AE1468" s="130"/>
      <c r="AF1468" s="130"/>
      <c r="AG1468" s="130"/>
      <c r="AH1468" s="130"/>
      <c r="AI1468" s="130"/>
      <c r="AJ1468" s="130"/>
      <c r="AK1468" s="130"/>
      <c r="AL1468" s="130"/>
      <c r="AM1468" s="130"/>
      <c r="AN1468" s="130"/>
      <c r="AO1468" s="130"/>
      <c r="AP1468" s="130"/>
      <c r="AQ1468" s="130"/>
      <c r="AR1468" s="130"/>
      <c r="AS1468" s="130"/>
      <c r="AT1468" s="130"/>
      <c r="AU1468" s="130"/>
      <c r="AV1468" s="130"/>
      <c r="AW1468" s="130"/>
      <c r="AX1468" s="130"/>
      <c r="AY1468" s="130"/>
    </row>
    <row r="1469" spans="1:51" x14ac:dyDescent="0.15">
      <c r="A1469" s="131">
        <v>1508</v>
      </c>
      <c r="B1469" s="129" t="s">
        <v>1087</v>
      </c>
      <c r="C1469" s="129" t="s">
        <v>1047</v>
      </c>
      <c r="D1469" s="129" t="s">
        <v>9362</v>
      </c>
      <c r="E1469" s="129" t="s">
        <v>9416</v>
      </c>
      <c r="F1469" s="129" t="s">
        <v>4533</v>
      </c>
      <c r="G1469" s="131" t="s">
        <v>168</v>
      </c>
      <c r="H1469" s="129" t="s">
        <v>11319</v>
      </c>
      <c r="I1469" s="129" t="s">
        <v>9465</v>
      </c>
      <c r="J1469" s="129" t="s">
        <v>4968</v>
      </c>
      <c r="K1469" s="129" t="s">
        <v>5220</v>
      </c>
      <c r="L1469" s="131" t="str">
        <f t="shared" si="66"/>
        <v>二井　悠太 (2)</v>
      </c>
      <c r="M1469" s="131" t="str">
        <f t="shared" si="67"/>
        <v>01</v>
      </c>
      <c r="N1469" s="131" t="str">
        <f t="shared" si="68"/>
        <v>Yuta FUTAI (01)</v>
      </c>
      <c r="O1469" s="217" t="s">
        <v>8321</v>
      </c>
      <c r="Y1469" s="130"/>
      <c r="Z1469" s="130"/>
      <c r="AA1469" s="130"/>
      <c r="AB1469" s="130"/>
      <c r="AC1469" s="142"/>
      <c r="AD1469" s="130"/>
      <c r="AE1469" s="130"/>
      <c r="AF1469" s="130"/>
      <c r="AG1469" s="130"/>
      <c r="AH1469" s="130"/>
      <c r="AI1469" s="130"/>
      <c r="AJ1469" s="130"/>
      <c r="AK1469" s="130"/>
      <c r="AL1469" s="130"/>
      <c r="AM1469" s="130"/>
      <c r="AN1469" s="130"/>
      <c r="AO1469" s="130"/>
      <c r="AP1469" s="130"/>
      <c r="AQ1469" s="130"/>
      <c r="AR1469" s="130"/>
      <c r="AS1469" s="130"/>
      <c r="AT1469" s="130"/>
      <c r="AU1469" s="130"/>
      <c r="AV1469" s="130"/>
      <c r="AW1469" s="130"/>
      <c r="AX1469" s="130"/>
      <c r="AY1469" s="130"/>
    </row>
    <row r="1470" spans="1:51" x14ac:dyDescent="0.15">
      <c r="A1470" s="131">
        <v>1509</v>
      </c>
      <c r="B1470" s="129" t="s">
        <v>1087</v>
      </c>
      <c r="C1470" s="129" t="s">
        <v>1047</v>
      </c>
      <c r="D1470" s="129" t="s">
        <v>4367</v>
      </c>
      <c r="E1470" s="129" t="s">
        <v>4368</v>
      </c>
      <c r="F1470" s="129" t="s">
        <v>3444</v>
      </c>
      <c r="G1470" s="131" t="s">
        <v>168</v>
      </c>
      <c r="H1470" s="129" t="s">
        <v>11319</v>
      </c>
      <c r="I1470" s="129" t="s">
        <v>4984</v>
      </c>
      <c r="J1470" s="129" t="s">
        <v>4985</v>
      </c>
      <c r="K1470" s="129" t="s">
        <v>5220</v>
      </c>
      <c r="L1470" s="131" t="str">
        <f t="shared" si="66"/>
        <v>前川　樹 (2)</v>
      </c>
      <c r="M1470" s="131" t="str">
        <f t="shared" si="67"/>
        <v>01</v>
      </c>
      <c r="N1470" s="131" t="str">
        <f t="shared" si="68"/>
        <v>Itsuki MAEKAWA (01)</v>
      </c>
      <c r="O1470" s="217" t="s">
        <v>8322</v>
      </c>
      <c r="Y1470" s="130"/>
      <c r="Z1470" s="130"/>
      <c r="AA1470" s="130"/>
      <c r="AB1470" s="130"/>
      <c r="AC1470" s="142"/>
      <c r="AD1470" s="130"/>
      <c r="AE1470" s="130"/>
      <c r="AF1470" s="130"/>
      <c r="AG1470" s="130"/>
      <c r="AH1470" s="130"/>
      <c r="AI1470" s="130"/>
      <c r="AJ1470" s="130"/>
      <c r="AK1470" s="130"/>
      <c r="AL1470" s="130"/>
      <c r="AM1470" s="130"/>
      <c r="AN1470" s="130"/>
      <c r="AO1470" s="130"/>
      <c r="AP1470" s="130"/>
      <c r="AQ1470" s="130"/>
      <c r="AR1470" s="130"/>
      <c r="AS1470" s="130"/>
      <c r="AT1470" s="130"/>
      <c r="AU1470" s="130"/>
      <c r="AV1470" s="130"/>
      <c r="AW1470" s="130"/>
      <c r="AX1470" s="130"/>
      <c r="AY1470" s="130"/>
    </row>
    <row r="1471" spans="1:51" x14ac:dyDescent="0.15">
      <c r="A1471" s="131">
        <v>1510</v>
      </c>
      <c r="B1471" s="129" t="s">
        <v>1087</v>
      </c>
      <c r="C1471" s="129" t="s">
        <v>1047</v>
      </c>
      <c r="D1471" s="129" t="s">
        <v>9349</v>
      </c>
      <c r="E1471" s="129" t="s">
        <v>9402</v>
      </c>
      <c r="F1471" s="129" t="s">
        <v>1410</v>
      </c>
      <c r="G1471" s="131" t="s">
        <v>168</v>
      </c>
      <c r="H1471" s="129" t="s">
        <v>11319</v>
      </c>
      <c r="I1471" s="129" t="s">
        <v>4891</v>
      </c>
      <c r="J1471" s="129" t="s">
        <v>12529</v>
      </c>
      <c r="K1471" s="129" t="s">
        <v>5220</v>
      </c>
      <c r="L1471" s="131" t="str">
        <f t="shared" si="66"/>
        <v>松原　天馬 (2)</v>
      </c>
      <c r="M1471" s="131" t="str">
        <f t="shared" si="67"/>
        <v>01</v>
      </c>
      <c r="N1471" s="131" t="str">
        <f t="shared" si="68"/>
        <v>Temma MATSUBARA (01)</v>
      </c>
      <c r="O1471" s="217" t="s">
        <v>8323</v>
      </c>
      <c r="Y1471" s="130"/>
      <c r="Z1471" s="130"/>
      <c r="AA1471" s="130"/>
      <c r="AB1471" s="130"/>
      <c r="AC1471" s="142"/>
      <c r="AD1471" s="130"/>
      <c r="AE1471" s="130"/>
      <c r="AF1471" s="130"/>
      <c r="AG1471" s="130"/>
      <c r="AH1471" s="130"/>
      <c r="AI1471" s="130"/>
      <c r="AJ1471" s="130"/>
      <c r="AK1471" s="130"/>
      <c r="AL1471" s="130"/>
      <c r="AM1471" s="130"/>
      <c r="AN1471" s="130"/>
      <c r="AO1471" s="130"/>
      <c r="AP1471" s="130"/>
      <c r="AQ1471" s="130"/>
      <c r="AR1471" s="130"/>
      <c r="AS1471" s="130"/>
      <c r="AT1471" s="130"/>
      <c r="AU1471" s="130"/>
      <c r="AV1471" s="130"/>
      <c r="AW1471" s="130"/>
      <c r="AX1471" s="130"/>
      <c r="AY1471" s="130"/>
    </row>
    <row r="1472" spans="1:51" x14ac:dyDescent="0.15">
      <c r="A1472" s="131">
        <v>1511</v>
      </c>
      <c r="B1472" s="129" t="s">
        <v>1087</v>
      </c>
      <c r="C1472" s="129" t="s">
        <v>1047</v>
      </c>
      <c r="D1472" s="129" t="s">
        <v>4364</v>
      </c>
      <c r="E1472" s="129" t="s">
        <v>4365</v>
      </c>
      <c r="F1472" s="129" t="s">
        <v>4366</v>
      </c>
      <c r="G1472" s="131" t="s">
        <v>168</v>
      </c>
      <c r="H1472" s="129" t="s">
        <v>11319</v>
      </c>
      <c r="I1472" s="129" t="s">
        <v>4821</v>
      </c>
      <c r="J1472" s="129" t="s">
        <v>4983</v>
      </c>
      <c r="K1472" s="129" t="s">
        <v>5220</v>
      </c>
      <c r="L1472" s="131" t="str">
        <f t="shared" si="66"/>
        <v>山本　稔太 (2)</v>
      </c>
      <c r="M1472" s="131" t="str">
        <f t="shared" si="67"/>
        <v>01</v>
      </c>
      <c r="N1472" s="131" t="str">
        <f t="shared" si="68"/>
        <v>Jinta YAMAMOTO (01)</v>
      </c>
      <c r="O1472" s="217" t="s">
        <v>8324</v>
      </c>
      <c r="Y1472" s="130"/>
      <c r="Z1472" s="130"/>
      <c r="AA1472" s="130"/>
      <c r="AB1472" s="130"/>
      <c r="AC1472" s="142"/>
      <c r="AD1472" s="130"/>
      <c r="AE1472" s="130"/>
      <c r="AF1472" s="130"/>
      <c r="AG1472" s="130"/>
      <c r="AH1472" s="130"/>
      <c r="AI1472" s="130"/>
      <c r="AJ1472" s="130"/>
      <c r="AK1472" s="130"/>
      <c r="AL1472" s="130"/>
      <c r="AM1472" s="130"/>
      <c r="AN1472" s="130"/>
      <c r="AO1472" s="130"/>
      <c r="AP1472" s="130"/>
      <c r="AQ1472" s="130"/>
      <c r="AR1472" s="130"/>
      <c r="AS1472" s="130"/>
      <c r="AT1472" s="130"/>
      <c r="AU1472" s="130"/>
      <c r="AV1472" s="130"/>
      <c r="AW1472" s="130"/>
      <c r="AX1472" s="130"/>
      <c r="AY1472" s="130"/>
    </row>
    <row r="1473" spans="1:51" x14ac:dyDescent="0.15">
      <c r="A1473" s="131">
        <v>1512</v>
      </c>
      <c r="B1473" s="129" t="s">
        <v>1087</v>
      </c>
      <c r="C1473" s="129" t="s">
        <v>1047</v>
      </c>
      <c r="D1473" s="129" t="s">
        <v>4371</v>
      </c>
      <c r="E1473" s="129" t="s">
        <v>4372</v>
      </c>
      <c r="F1473" s="129" t="s">
        <v>4373</v>
      </c>
      <c r="G1473" s="131" t="s">
        <v>168</v>
      </c>
      <c r="H1473" s="129" t="s">
        <v>11319</v>
      </c>
      <c r="I1473" s="129" t="s">
        <v>4821</v>
      </c>
      <c r="J1473" s="129" t="s">
        <v>12530</v>
      </c>
      <c r="K1473" s="129" t="s">
        <v>5220</v>
      </c>
      <c r="L1473" s="131" t="str">
        <f t="shared" si="66"/>
        <v>山本　頼希 (2)</v>
      </c>
      <c r="M1473" s="131" t="str">
        <f t="shared" si="67"/>
        <v>02</v>
      </c>
      <c r="N1473" s="131" t="str">
        <f t="shared" si="68"/>
        <v>Raiki YAMAMOTO (02)</v>
      </c>
      <c r="O1473" s="217" t="s">
        <v>8325</v>
      </c>
      <c r="Y1473" s="130"/>
      <c r="Z1473" s="130"/>
      <c r="AA1473" s="130"/>
      <c r="AB1473" s="130"/>
      <c r="AC1473" s="142"/>
      <c r="AD1473" s="130"/>
      <c r="AE1473" s="130"/>
      <c r="AF1473" s="130"/>
      <c r="AG1473" s="130"/>
      <c r="AH1473" s="130"/>
      <c r="AI1473" s="130"/>
      <c r="AJ1473" s="130"/>
      <c r="AK1473" s="130"/>
      <c r="AL1473" s="130"/>
      <c r="AM1473" s="130"/>
      <c r="AN1473" s="130"/>
      <c r="AO1473" s="130"/>
      <c r="AP1473" s="130"/>
      <c r="AQ1473" s="130"/>
      <c r="AR1473" s="130"/>
      <c r="AS1473" s="130"/>
      <c r="AT1473" s="130"/>
      <c r="AU1473" s="130"/>
      <c r="AV1473" s="130"/>
      <c r="AW1473" s="130"/>
      <c r="AX1473" s="130"/>
      <c r="AY1473" s="130"/>
    </row>
    <row r="1474" spans="1:51" x14ac:dyDescent="0.15">
      <c r="A1474" s="131">
        <v>1513</v>
      </c>
      <c r="B1474" s="129" t="s">
        <v>1087</v>
      </c>
      <c r="C1474" s="129" t="s">
        <v>1047</v>
      </c>
      <c r="D1474" s="129" t="s">
        <v>4352</v>
      </c>
      <c r="E1474" s="129" t="s">
        <v>4353</v>
      </c>
      <c r="F1474" s="129" t="s">
        <v>4354</v>
      </c>
      <c r="G1474" s="131" t="s">
        <v>168</v>
      </c>
      <c r="H1474" s="129" t="s">
        <v>11319</v>
      </c>
      <c r="I1474" s="129" t="s">
        <v>4978</v>
      </c>
      <c r="J1474" s="129" t="s">
        <v>4825</v>
      </c>
      <c r="K1474" s="129" t="s">
        <v>5220</v>
      </c>
      <c r="L1474" s="131" t="str">
        <f t="shared" si="66"/>
        <v>諸山　直樹 (2)</v>
      </c>
      <c r="M1474" s="131" t="str">
        <f t="shared" si="67"/>
        <v>01</v>
      </c>
      <c r="N1474" s="131" t="str">
        <f t="shared" si="68"/>
        <v>Naoki MOROYAMA (01)</v>
      </c>
      <c r="O1474" s="217" t="s">
        <v>8326</v>
      </c>
      <c r="Y1474" s="130"/>
      <c r="Z1474" s="130"/>
      <c r="AA1474" s="130"/>
      <c r="AB1474" s="130"/>
      <c r="AC1474" s="142"/>
      <c r="AD1474" s="130"/>
      <c r="AE1474" s="130"/>
      <c r="AF1474" s="130"/>
      <c r="AG1474" s="130"/>
      <c r="AH1474" s="130"/>
      <c r="AI1474" s="130"/>
      <c r="AJ1474" s="130"/>
      <c r="AK1474" s="130"/>
      <c r="AL1474" s="130"/>
      <c r="AM1474" s="130"/>
      <c r="AN1474" s="130"/>
      <c r="AO1474" s="130"/>
      <c r="AP1474" s="130"/>
      <c r="AQ1474" s="130"/>
      <c r="AR1474" s="130"/>
      <c r="AS1474" s="130"/>
      <c r="AT1474" s="130"/>
      <c r="AU1474" s="130"/>
      <c r="AV1474" s="130"/>
      <c r="AW1474" s="130"/>
      <c r="AX1474" s="130"/>
      <c r="AY1474" s="130"/>
    </row>
    <row r="1475" spans="1:51" x14ac:dyDescent="0.15">
      <c r="A1475" s="131">
        <v>1514</v>
      </c>
      <c r="B1475" s="129" t="s">
        <v>1087</v>
      </c>
      <c r="C1475" s="129" t="s">
        <v>1047</v>
      </c>
      <c r="D1475" s="129" t="s">
        <v>9841</v>
      </c>
      <c r="E1475" s="129" t="s">
        <v>10516</v>
      </c>
      <c r="F1475" s="129" t="s">
        <v>11118</v>
      </c>
      <c r="G1475" s="131" t="s">
        <v>173</v>
      </c>
      <c r="H1475" s="129" t="s">
        <v>11319</v>
      </c>
      <c r="I1475" s="129" t="s">
        <v>11806</v>
      </c>
      <c r="J1475" s="129" t="s">
        <v>12293</v>
      </c>
      <c r="K1475" s="129" t="s">
        <v>5220</v>
      </c>
      <c r="L1475" s="131" t="str">
        <f t="shared" ref="L1475:L1538" si="69">D1475&amp;" ("&amp;G1475&amp;")"</f>
        <v>浅尾　颯 (1)</v>
      </c>
      <c r="M1475" s="131" t="str">
        <f t="shared" ref="M1475:M1538" si="70">LEFT(F1475,2)</f>
        <v>03</v>
      </c>
      <c r="N1475" s="131" t="str">
        <f t="shared" ref="N1475:N1538" si="71">J1475&amp;" "&amp;I1475&amp;" ("&amp;M1475&amp;")"</f>
        <v>Hayate ASAO (03)</v>
      </c>
      <c r="O1475" s="217" t="s">
        <v>8327</v>
      </c>
      <c r="Y1475" s="130"/>
      <c r="Z1475" s="130"/>
      <c r="AA1475" s="130"/>
      <c r="AB1475" s="130"/>
      <c r="AC1475" s="142"/>
      <c r="AD1475" s="130"/>
      <c r="AE1475" s="130"/>
      <c r="AF1475" s="130"/>
      <c r="AG1475" s="130"/>
      <c r="AH1475" s="130"/>
      <c r="AI1475" s="130"/>
      <c r="AJ1475" s="130"/>
      <c r="AK1475" s="130"/>
      <c r="AL1475" s="130"/>
      <c r="AM1475" s="130"/>
      <c r="AN1475" s="130"/>
      <c r="AO1475" s="130"/>
      <c r="AP1475" s="130"/>
      <c r="AQ1475" s="130"/>
      <c r="AR1475" s="130"/>
      <c r="AS1475" s="130"/>
      <c r="AT1475" s="130"/>
      <c r="AU1475" s="130"/>
      <c r="AV1475" s="130"/>
      <c r="AW1475" s="130"/>
      <c r="AX1475" s="130"/>
      <c r="AY1475" s="130"/>
    </row>
    <row r="1476" spans="1:51" x14ac:dyDescent="0.15">
      <c r="A1476" s="131">
        <v>1515</v>
      </c>
      <c r="B1476" s="129" t="s">
        <v>1087</v>
      </c>
      <c r="C1476" s="129" t="s">
        <v>1047</v>
      </c>
      <c r="D1476" s="129" t="s">
        <v>2398</v>
      </c>
      <c r="E1476" s="129" t="s">
        <v>2399</v>
      </c>
      <c r="F1476" s="129" t="s">
        <v>11119</v>
      </c>
      <c r="G1476" s="131" t="s">
        <v>173</v>
      </c>
      <c r="H1476" s="129" t="s">
        <v>11319</v>
      </c>
      <c r="I1476" s="129" t="s">
        <v>4834</v>
      </c>
      <c r="J1476" s="129" t="s">
        <v>4843</v>
      </c>
      <c r="K1476" s="129" t="s">
        <v>5220</v>
      </c>
      <c r="L1476" s="131" t="str">
        <f t="shared" si="69"/>
        <v>石田　健人 (1)</v>
      </c>
      <c r="M1476" s="131" t="str">
        <f t="shared" si="70"/>
        <v>02</v>
      </c>
      <c r="N1476" s="131" t="str">
        <f t="shared" si="71"/>
        <v>Kento ISHIDA (02)</v>
      </c>
      <c r="O1476" s="217" t="s">
        <v>8328</v>
      </c>
      <c r="Y1476" s="130"/>
      <c r="Z1476" s="130"/>
      <c r="AA1476" s="130"/>
      <c r="AB1476" s="130"/>
      <c r="AC1476" s="142"/>
      <c r="AD1476" s="244"/>
      <c r="AE1476" s="130"/>
      <c r="AF1476" s="130"/>
      <c r="AG1476" s="130"/>
      <c r="AH1476" s="130"/>
      <c r="AI1476" s="130"/>
      <c r="AJ1476" s="130"/>
      <c r="AK1476" s="130"/>
      <c r="AL1476" s="130"/>
      <c r="AM1476" s="130"/>
      <c r="AN1476" s="130"/>
      <c r="AO1476" s="130"/>
      <c r="AP1476" s="130"/>
      <c r="AQ1476" s="130"/>
      <c r="AR1476" s="130"/>
      <c r="AS1476" s="130"/>
      <c r="AT1476" s="130"/>
      <c r="AU1476" s="130"/>
      <c r="AV1476" s="130"/>
      <c r="AW1476" s="130"/>
      <c r="AX1476" s="130"/>
      <c r="AY1476" s="130"/>
    </row>
    <row r="1477" spans="1:51" x14ac:dyDescent="0.15">
      <c r="A1477" s="131">
        <v>1516</v>
      </c>
      <c r="B1477" s="129" t="s">
        <v>1087</v>
      </c>
      <c r="C1477" s="129" t="s">
        <v>1047</v>
      </c>
      <c r="D1477" s="129" t="s">
        <v>9842</v>
      </c>
      <c r="E1477" s="129" t="s">
        <v>10517</v>
      </c>
      <c r="F1477" s="129" t="s">
        <v>11120</v>
      </c>
      <c r="G1477" s="131" t="s">
        <v>173</v>
      </c>
      <c r="H1477" s="129" t="s">
        <v>11319</v>
      </c>
      <c r="I1477" s="129" t="s">
        <v>11887</v>
      </c>
      <c r="J1477" s="129" t="s">
        <v>12329</v>
      </c>
      <c r="K1477" s="129" t="s">
        <v>5220</v>
      </c>
      <c r="L1477" s="131" t="str">
        <f t="shared" si="69"/>
        <v>茨木　大和 (1)</v>
      </c>
      <c r="M1477" s="131" t="str">
        <f t="shared" si="70"/>
        <v>02</v>
      </c>
      <c r="N1477" s="131" t="str">
        <f t="shared" si="71"/>
        <v>Yamato IBARAKI (02)</v>
      </c>
      <c r="O1477" s="217" t="s">
        <v>8329</v>
      </c>
      <c r="Y1477" s="130"/>
      <c r="Z1477" s="130"/>
      <c r="AA1477" s="130"/>
      <c r="AB1477" s="130"/>
      <c r="AC1477" s="142"/>
      <c r="AD1477" s="130"/>
      <c r="AE1477" s="130"/>
      <c r="AF1477" s="130"/>
      <c r="AG1477" s="130"/>
      <c r="AH1477" s="130"/>
      <c r="AI1477" s="130"/>
      <c r="AJ1477" s="130"/>
      <c r="AK1477" s="130"/>
      <c r="AL1477" s="130"/>
      <c r="AM1477" s="130"/>
      <c r="AN1477" s="130"/>
      <c r="AO1477" s="130"/>
      <c r="AP1477" s="130"/>
      <c r="AQ1477" s="130"/>
      <c r="AR1477" s="130"/>
      <c r="AS1477" s="130"/>
      <c r="AT1477" s="130"/>
      <c r="AU1477" s="130"/>
      <c r="AV1477" s="130"/>
      <c r="AW1477" s="130"/>
      <c r="AX1477" s="130"/>
      <c r="AY1477" s="130"/>
    </row>
    <row r="1478" spans="1:51" x14ac:dyDescent="0.15">
      <c r="A1478" s="131">
        <v>1517</v>
      </c>
      <c r="B1478" s="129" t="s">
        <v>1087</v>
      </c>
      <c r="C1478" s="129" t="s">
        <v>1047</v>
      </c>
      <c r="D1478" s="129" t="s">
        <v>9843</v>
      </c>
      <c r="E1478" s="129" t="s">
        <v>10518</v>
      </c>
      <c r="F1478" s="129" t="s">
        <v>11121</v>
      </c>
      <c r="G1478" s="131" t="s">
        <v>173</v>
      </c>
      <c r="H1478" s="129" t="s">
        <v>11319</v>
      </c>
      <c r="I1478" s="129" t="s">
        <v>11888</v>
      </c>
      <c r="J1478" s="129" t="s">
        <v>5115</v>
      </c>
      <c r="K1478" s="129" t="s">
        <v>5220</v>
      </c>
      <c r="L1478" s="131" t="str">
        <f t="shared" si="69"/>
        <v>柏堂　翔太 (1)</v>
      </c>
      <c r="M1478" s="131" t="str">
        <f t="shared" si="70"/>
        <v>03</v>
      </c>
      <c r="N1478" s="131" t="str">
        <f t="shared" si="71"/>
        <v>Shota KASHIWADO (03)</v>
      </c>
      <c r="O1478" s="217" t="s">
        <v>8330</v>
      </c>
      <c r="Y1478" s="130"/>
      <c r="Z1478" s="130"/>
      <c r="AA1478" s="130"/>
      <c r="AB1478" s="130"/>
      <c r="AC1478" s="142"/>
      <c r="AD1478" s="130"/>
      <c r="AE1478" s="130"/>
      <c r="AF1478" s="130"/>
      <c r="AG1478" s="130"/>
      <c r="AH1478" s="130"/>
      <c r="AI1478" s="130"/>
      <c r="AJ1478" s="130"/>
      <c r="AK1478" s="130"/>
      <c r="AL1478" s="130"/>
      <c r="AM1478" s="130"/>
      <c r="AN1478" s="130"/>
      <c r="AO1478" s="130"/>
      <c r="AP1478" s="130"/>
      <c r="AQ1478" s="130"/>
      <c r="AR1478" s="130"/>
      <c r="AS1478" s="130"/>
      <c r="AT1478" s="130"/>
      <c r="AU1478" s="130"/>
      <c r="AV1478" s="130"/>
      <c r="AW1478" s="130"/>
      <c r="AX1478" s="130"/>
      <c r="AY1478" s="130"/>
    </row>
    <row r="1479" spans="1:51" x14ac:dyDescent="0.15">
      <c r="A1479" s="131">
        <v>1518</v>
      </c>
      <c r="B1479" s="129" t="s">
        <v>1087</v>
      </c>
      <c r="C1479" s="129" t="s">
        <v>1047</v>
      </c>
      <c r="D1479" s="129" t="s">
        <v>9844</v>
      </c>
      <c r="E1479" s="129" t="s">
        <v>10519</v>
      </c>
      <c r="F1479" s="129" t="s">
        <v>11122</v>
      </c>
      <c r="G1479" s="131" t="s">
        <v>173</v>
      </c>
      <c r="H1479" s="129" t="s">
        <v>14447</v>
      </c>
      <c r="I1479" s="129" t="s">
        <v>5063</v>
      </c>
      <c r="J1479" s="129" t="s">
        <v>4857</v>
      </c>
      <c r="K1479" s="129" t="s">
        <v>5220</v>
      </c>
      <c r="L1479" s="131" t="str">
        <f t="shared" si="69"/>
        <v>河村　颯志 (1)</v>
      </c>
      <c r="M1479" s="131" t="str">
        <f t="shared" si="70"/>
        <v>02</v>
      </c>
      <c r="N1479" s="131" t="str">
        <f t="shared" si="71"/>
        <v>Soshi KAWAMURA (02)</v>
      </c>
      <c r="O1479" s="217" t="s">
        <v>8331</v>
      </c>
      <c r="Y1479" s="130"/>
      <c r="Z1479" s="130"/>
      <c r="AA1479" s="130"/>
      <c r="AB1479" s="130"/>
      <c r="AC1479" s="142"/>
      <c r="AD1479" s="130"/>
      <c r="AE1479" s="130"/>
      <c r="AF1479" s="130"/>
      <c r="AG1479" s="130"/>
      <c r="AH1479" s="130"/>
      <c r="AI1479" s="130"/>
      <c r="AJ1479" s="130"/>
      <c r="AK1479" s="130"/>
      <c r="AL1479" s="130"/>
      <c r="AM1479" s="130"/>
      <c r="AN1479" s="130"/>
      <c r="AO1479" s="130"/>
      <c r="AP1479" s="130"/>
      <c r="AQ1479" s="130"/>
      <c r="AR1479" s="130"/>
      <c r="AS1479" s="130"/>
      <c r="AT1479" s="130"/>
      <c r="AU1479" s="130"/>
      <c r="AV1479" s="130"/>
      <c r="AW1479" s="130"/>
      <c r="AX1479" s="130"/>
      <c r="AY1479" s="130"/>
    </row>
    <row r="1480" spans="1:51" x14ac:dyDescent="0.15">
      <c r="A1480" s="131">
        <v>1519</v>
      </c>
      <c r="B1480" s="129" t="s">
        <v>1087</v>
      </c>
      <c r="C1480" s="129" t="s">
        <v>1047</v>
      </c>
      <c r="D1480" s="129" t="s">
        <v>9845</v>
      </c>
      <c r="E1480" s="129" t="s">
        <v>10520</v>
      </c>
      <c r="F1480" s="129" t="s">
        <v>11123</v>
      </c>
      <c r="G1480" s="131" t="s">
        <v>173</v>
      </c>
      <c r="H1480" s="129" t="s">
        <v>11319</v>
      </c>
      <c r="I1480" s="129" t="s">
        <v>11889</v>
      </c>
      <c r="J1480" s="129" t="s">
        <v>5127</v>
      </c>
      <c r="K1480" s="129" t="s">
        <v>5220</v>
      </c>
      <c r="L1480" s="131" t="str">
        <f t="shared" si="69"/>
        <v>呉原　昌希 (1)</v>
      </c>
      <c r="M1480" s="131" t="str">
        <f t="shared" si="70"/>
        <v>02</v>
      </c>
      <c r="N1480" s="131" t="str">
        <f t="shared" si="71"/>
        <v>Shoki KUREHARA (02)</v>
      </c>
      <c r="O1480" s="217" t="s">
        <v>8332</v>
      </c>
      <c r="Y1480" s="130"/>
      <c r="Z1480" s="130"/>
      <c r="AA1480" s="130"/>
      <c r="AB1480" s="130"/>
      <c r="AC1480" s="142"/>
      <c r="AD1480" s="130"/>
      <c r="AE1480" s="130"/>
      <c r="AF1480" s="130"/>
      <c r="AG1480" s="130"/>
      <c r="AH1480" s="130"/>
      <c r="AI1480" s="130"/>
      <c r="AJ1480" s="130"/>
      <c r="AK1480" s="130"/>
      <c r="AL1480" s="130"/>
      <c r="AM1480" s="130"/>
      <c r="AN1480" s="130"/>
      <c r="AO1480" s="130"/>
      <c r="AP1480" s="130"/>
      <c r="AQ1480" s="130"/>
      <c r="AR1480" s="130"/>
      <c r="AS1480" s="130"/>
      <c r="AT1480" s="130"/>
      <c r="AU1480" s="130"/>
      <c r="AV1480" s="130"/>
      <c r="AW1480" s="130"/>
      <c r="AX1480" s="130"/>
      <c r="AY1480" s="130"/>
    </row>
    <row r="1481" spans="1:51" x14ac:dyDescent="0.15">
      <c r="A1481" s="131">
        <v>1520</v>
      </c>
      <c r="B1481" s="129" t="s">
        <v>1087</v>
      </c>
      <c r="C1481" s="129" t="s">
        <v>1047</v>
      </c>
      <c r="D1481" s="129" t="s">
        <v>9846</v>
      </c>
      <c r="E1481" s="129" t="s">
        <v>10521</v>
      </c>
      <c r="F1481" s="129" t="s">
        <v>11107</v>
      </c>
      <c r="G1481" s="131" t="s">
        <v>173</v>
      </c>
      <c r="H1481" s="129" t="s">
        <v>11319</v>
      </c>
      <c r="I1481" s="129" t="s">
        <v>11890</v>
      </c>
      <c r="J1481" s="129" t="s">
        <v>5192</v>
      </c>
      <c r="K1481" s="129" t="s">
        <v>5220</v>
      </c>
      <c r="L1481" s="131" t="str">
        <f t="shared" si="69"/>
        <v>河内山　広基 (1)</v>
      </c>
      <c r="M1481" s="131" t="str">
        <f t="shared" si="70"/>
        <v>02</v>
      </c>
      <c r="N1481" s="131" t="str">
        <f t="shared" si="71"/>
        <v>Koki KOCHIYAMA (02)</v>
      </c>
      <c r="O1481" s="217" t="s">
        <v>8333</v>
      </c>
      <c r="Y1481" s="130"/>
      <c r="Z1481" s="130"/>
      <c r="AA1481" s="130"/>
      <c r="AB1481" s="130"/>
      <c r="AC1481" s="142"/>
      <c r="AD1481" s="130"/>
      <c r="AE1481" s="130"/>
      <c r="AF1481" s="130"/>
      <c r="AG1481" s="130"/>
      <c r="AH1481" s="130"/>
      <c r="AI1481" s="130"/>
      <c r="AJ1481" s="130"/>
      <c r="AK1481" s="130"/>
      <c r="AL1481" s="130"/>
      <c r="AM1481" s="130"/>
      <c r="AN1481" s="130"/>
      <c r="AO1481" s="130"/>
      <c r="AP1481" s="130"/>
      <c r="AQ1481" s="130"/>
      <c r="AR1481" s="130"/>
      <c r="AS1481" s="130"/>
      <c r="AT1481" s="130"/>
      <c r="AU1481" s="130"/>
      <c r="AV1481" s="130"/>
      <c r="AW1481" s="130"/>
      <c r="AX1481" s="130"/>
      <c r="AY1481" s="130"/>
    </row>
    <row r="1482" spans="1:51" x14ac:dyDescent="0.15">
      <c r="A1482" s="131">
        <v>1521</v>
      </c>
      <c r="B1482" s="129" t="s">
        <v>1087</v>
      </c>
      <c r="C1482" s="129" t="s">
        <v>1047</v>
      </c>
      <c r="D1482" s="129" t="s">
        <v>9847</v>
      </c>
      <c r="E1482" s="129" t="s">
        <v>10522</v>
      </c>
      <c r="F1482" s="129" t="s">
        <v>11124</v>
      </c>
      <c r="G1482" s="131" t="s">
        <v>173</v>
      </c>
      <c r="H1482" s="129" t="s">
        <v>11319</v>
      </c>
      <c r="I1482" s="129" t="s">
        <v>5149</v>
      </c>
      <c r="J1482" s="129" t="s">
        <v>5007</v>
      </c>
      <c r="K1482" s="129" t="s">
        <v>5220</v>
      </c>
      <c r="L1482" s="131" t="str">
        <f t="shared" si="69"/>
        <v>小西　巧海 (1)</v>
      </c>
      <c r="M1482" s="131" t="str">
        <f t="shared" si="70"/>
        <v>02</v>
      </c>
      <c r="N1482" s="131" t="str">
        <f t="shared" si="71"/>
        <v>Takumi KONISHI (02)</v>
      </c>
      <c r="O1482" s="217" t="s">
        <v>8334</v>
      </c>
      <c r="Y1482" s="130"/>
      <c r="Z1482" s="130"/>
      <c r="AA1482" s="130"/>
      <c r="AB1482" s="130"/>
      <c r="AC1482" s="142"/>
      <c r="AD1482" s="130"/>
      <c r="AE1482" s="130"/>
      <c r="AF1482" s="130"/>
      <c r="AG1482" s="130"/>
      <c r="AH1482" s="130"/>
      <c r="AI1482" s="130"/>
      <c r="AJ1482" s="130"/>
      <c r="AK1482" s="130"/>
      <c r="AL1482" s="130"/>
      <c r="AM1482" s="130"/>
      <c r="AN1482" s="130"/>
      <c r="AO1482" s="130"/>
      <c r="AP1482" s="130"/>
      <c r="AQ1482" s="130"/>
      <c r="AR1482" s="130"/>
      <c r="AS1482" s="130"/>
      <c r="AT1482" s="130"/>
      <c r="AU1482" s="130"/>
      <c r="AV1482" s="130"/>
      <c r="AW1482" s="130"/>
      <c r="AX1482" s="130"/>
      <c r="AY1482" s="130"/>
    </row>
    <row r="1483" spans="1:51" x14ac:dyDescent="0.15">
      <c r="A1483" s="131">
        <v>1522</v>
      </c>
      <c r="B1483" s="129" t="s">
        <v>1087</v>
      </c>
      <c r="C1483" s="129" t="s">
        <v>1047</v>
      </c>
      <c r="D1483" s="129" t="s">
        <v>9848</v>
      </c>
      <c r="E1483" s="129" t="s">
        <v>10523</v>
      </c>
      <c r="F1483" s="129" t="s">
        <v>11125</v>
      </c>
      <c r="G1483" s="131" t="s">
        <v>173</v>
      </c>
      <c r="H1483" s="129" t="s">
        <v>11319</v>
      </c>
      <c r="I1483" s="129" t="s">
        <v>11891</v>
      </c>
      <c r="J1483" s="129" t="s">
        <v>4949</v>
      </c>
      <c r="K1483" s="129" t="s">
        <v>5220</v>
      </c>
      <c r="L1483" s="131" t="str">
        <f t="shared" si="69"/>
        <v>新田　颯斗 (1)</v>
      </c>
      <c r="M1483" s="131" t="str">
        <f t="shared" si="70"/>
        <v>02</v>
      </c>
      <c r="N1483" s="131" t="str">
        <f t="shared" si="71"/>
        <v>Hayato SHINDEN (02)</v>
      </c>
      <c r="O1483" s="217" t="s">
        <v>8335</v>
      </c>
      <c r="Y1483" s="130"/>
      <c r="Z1483" s="130"/>
      <c r="AA1483" s="130"/>
      <c r="AB1483" s="130"/>
      <c r="AC1483" s="142"/>
      <c r="AD1483" s="130"/>
      <c r="AE1483" s="130"/>
      <c r="AF1483" s="130"/>
      <c r="AG1483" s="130"/>
      <c r="AH1483" s="130"/>
      <c r="AI1483" s="130"/>
      <c r="AJ1483" s="130"/>
      <c r="AK1483" s="130"/>
      <c r="AL1483" s="130"/>
      <c r="AM1483" s="130"/>
      <c r="AN1483" s="130"/>
      <c r="AO1483" s="130"/>
      <c r="AP1483" s="130"/>
      <c r="AQ1483" s="130"/>
      <c r="AR1483" s="130"/>
      <c r="AS1483" s="130"/>
      <c r="AT1483" s="130"/>
      <c r="AU1483" s="130"/>
      <c r="AV1483" s="130"/>
      <c r="AW1483" s="130"/>
      <c r="AX1483" s="130"/>
      <c r="AY1483" s="130"/>
    </row>
    <row r="1484" spans="1:51" x14ac:dyDescent="0.15">
      <c r="A1484" s="131">
        <v>1523</v>
      </c>
      <c r="B1484" s="129" t="s">
        <v>1087</v>
      </c>
      <c r="C1484" s="129" t="s">
        <v>1047</v>
      </c>
      <c r="D1484" s="129" t="s">
        <v>9849</v>
      </c>
      <c r="E1484" s="129" t="s">
        <v>10524</v>
      </c>
      <c r="F1484" s="129" t="s">
        <v>11126</v>
      </c>
      <c r="G1484" s="131" t="s">
        <v>173</v>
      </c>
      <c r="H1484" s="129" t="s">
        <v>11319</v>
      </c>
      <c r="I1484" s="129" t="s">
        <v>11361</v>
      </c>
      <c r="J1484" s="129" t="s">
        <v>12260</v>
      </c>
      <c r="K1484" s="129" t="s">
        <v>5220</v>
      </c>
      <c r="L1484" s="131" t="str">
        <f t="shared" si="69"/>
        <v>鶴崎　柊太 (1)</v>
      </c>
      <c r="M1484" s="131" t="str">
        <f t="shared" si="70"/>
        <v>02</v>
      </c>
      <c r="N1484" s="131" t="str">
        <f t="shared" si="71"/>
        <v>Shuta TSURUSAKI (02)</v>
      </c>
      <c r="O1484" s="217" t="s">
        <v>8336</v>
      </c>
      <c r="Y1484" s="130"/>
      <c r="Z1484" s="130"/>
      <c r="AA1484" s="130"/>
      <c r="AB1484" s="130"/>
      <c r="AC1484" s="142"/>
      <c r="AD1484" s="130"/>
      <c r="AE1484" s="130"/>
      <c r="AF1484" s="130"/>
      <c r="AG1484" s="130"/>
      <c r="AH1484" s="130"/>
      <c r="AI1484" s="130"/>
      <c r="AJ1484" s="130"/>
      <c r="AK1484" s="130"/>
      <c r="AL1484" s="130"/>
      <c r="AM1484" s="130"/>
      <c r="AN1484" s="130"/>
      <c r="AO1484" s="130"/>
      <c r="AP1484" s="130"/>
      <c r="AQ1484" s="130"/>
      <c r="AR1484" s="130"/>
      <c r="AS1484" s="130"/>
      <c r="AT1484" s="130"/>
      <c r="AU1484" s="130"/>
      <c r="AV1484" s="130"/>
      <c r="AW1484" s="130"/>
      <c r="AX1484" s="130"/>
      <c r="AY1484" s="130"/>
    </row>
    <row r="1485" spans="1:51" x14ac:dyDescent="0.15">
      <c r="A1485" s="131">
        <v>1524</v>
      </c>
      <c r="B1485" s="129" t="s">
        <v>1087</v>
      </c>
      <c r="C1485" s="129" t="s">
        <v>1047</v>
      </c>
      <c r="D1485" s="129" t="s">
        <v>9850</v>
      </c>
      <c r="E1485" s="129" t="s">
        <v>10525</v>
      </c>
      <c r="F1485" s="129" t="s">
        <v>11127</v>
      </c>
      <c r="G1485" s="131" t="s">
        <v>173</v>
      </c>
      <c r="H1485" s="129" t="s">
        <v>14454</v>
      </c>
      <c r="I1485" s="129" t="s">
        <v>11892</v>
      </c>
      <c r="J1485" s="129" t="s">
        <v>6663</v>
      </c>
      <c r="K1485" s="129" t="s">
        <v>5220</v>
      </c>
      <c r="L1485" s="131" t="str">
        <f t="shared" si="69"/>
        <v>服部　結月 (1)</v>
      </c>
      <c r="M1485" s="131" t="str">
        <f t="shared" si="70"/>
        <v>03</v>
      </c>
      <c r="N1485" s="131" t="str">
        <f t="shared" si="71"/>
        <v>Yuzuki HATTORI (03)</v>
      </c>
      <c r="O1485" s="217" t="s">
        <v>8337</v>
      </c>
      <c r="Y1485" s="130"/>
      <c r="Z1485" s="130"/>
      <c r="AA1485" s="130"/>
      <c r="AB1485" s="130"/>
      <c r="AC1485" s="142"/>
      <c r="AD1485" s="130"/>
      <c r="AE1485" s="130"/>
      <c r="AF1485" s="130"/>
      <c r="AG1485" s="130"/>
      <c r="AH1485" s="130"/>
      <c r="AI1485" s="130"/>
      <c r="AJ1485" s="130"/>
      <c r="AK1485" s="130"/>
      <c r="AL1485" s="130"/>
      <c r="AM1485" s="130"/>
      <c r="AN1485" s="130"/>
      <c r="AO1485" s="130"/>
      <c r="AP1485" s="130"/>
      <c r="AQ1485" s="130"/>
      <c r="AR1485" s="130"/>
      <c r="AS1485" s="130"/>
      <c r="AT1485" s="130"/>
      <c r="AU1485" s="130"/>
      <c r="AV1485" s="130"/>
      <c r="AW1485" s="130"/>
      <c r="AX1485" s="130"/>
      <c r="AY1485" s="130"/>
    </row>
    <row r="1486" spans="1:51" x14ac:dyDescent="0.15">
      <c r="A1486" s="131">
        <v>1525</v>
      </c>
      <c r="B1486" s="129" t="s">
        <v>1087</v>
      </c>
      <c r="C1486" s="129" t="s">
        <v>1047</v>
      </c>
      <c r="D1486" s="129" t="s">
        <v>9851</v>
      </c>
      <c r="E1486" s="129" t="s">
        <v>10526</v>
      </c>
      <c r="F1486" s="129" t="s">
        <v>11128</v>
      </c>
      <c r="G1486" s="131" t="s">
        <v>173</v>
      </c>
      <c r="H1486" s="129" t="s">
        <v>14460</v>
      </c>
      <c r="I1486" s="129" t="s">
        <v>11612</v>
      </c>
      <c r="J1486" s="129" t="s">
        <v>4851</v>
      </c>
      <c r="K1486" s="129" t="s">
        <v>5220</v>
      </c>
      <c r="L1486" s="131" t="str">
        <f t="shared" si="69"/>
        <v>平岡　照土 (1)</v>
      </c>
      <c r="M1486" s="131" t="str">
        <f t="shared" si="70"/>
        <v>02</v>
      </c>
      <c r="N1486" s="131" t="str">
        <f t="shared" si="71"/>
        <v>Akito HIRAOKA (02)</v>
      </c>
      <c r="O1486" s="217" t="s">
        <v>8338</v>
      </c>
      <c r="Y1486" s="130"/>
      <c r="Z1486" s="130"/>
      <c r="AA1486" s="130"/>
      <c r="AB1486" s="130"/>
      <c r="AC1486" s="142"/>
      <c r="AD1486" s="130"/>
      <c r="AE1486" s="130"/>
      <c r="AF1486" s="130"/>
      <c r="AG1486" s="130"/>
      <c r="AH1486" s="130"/>
      <c r="AI1486" s="130"/>
      <c r="AJ1486" s="130"/>
      <c r="AK1486" s="130"/>
      <c r="AL1486" s="130"/>
      <c r="AM1486" s="130"/>
      <c r="AN1486" s="130"/>
      <c r="AO1486" s="130"/>
      <c r="AP1486" s="130"/>
      <c r="AQ1486" s="130"/>
      <c r="AR1486" s="130"/>
      <c r="AS1486" s="130"/>
      <c r="AT1486" s="130"/>
      <c r="AU1486" s="130"/>
      <c r="AV1486" s="130"/>
      <c r="AW1486" s="130"/>
      <c r="AX1486" s="130"/>
      <c r="AY1486" s="130"/>
    </row>
    <row r="1487" spans="1:51" x14ac:dyDescent="0.15">
      <c r="A1487" s="131">
        <v>1526</v>
      </c>
      <c r="B1487" s="129" t="s">
        <v>1087</v>
      </c>
      <c r="C1487" s="129" t="s">
        <v>1047</v>
      </c>
      <c r="D1487" s="129" t="s">
        <v>9852</v>
      </c>
      <c r="E1487" s="129" t="s">
        <v>10527</v>
      </c>
      <c r="F1487" s="129" t="s">
        <v>11014</v>
      </c>
      <c r="G1487" s="131" t="s">
        <v>173</v>
      </c>
      <c r="H1487" s="129" t="s">
        <v>11319</v>
      </c>
      <c r="I1487" s="129" t="s">
        <v>11893</v>
      </c>
      <c r="J1487" s="129" t="s">
        <v>5114</v>
      </c>
      <c r="K1487" s="129" t="s">
        <v>5220</v>
      </c>
      <c r="L1487" s="131" t="str">
        <f t="shared" si="69"/>
        <v>廣野　温大 (1)</v>
      </c>
      <c r="M1487" s="131" t="str">
        <f t="shared" si="70"/>
        <v>02</v>
      </c>
      <c r="N1487" s="131" t="str">
        <f t="shared" si="71"/>
        <v>Haruto HIRONO (02)</v>
      </c>
      <c r="O1487" s="217" t="s">
        <v>8339</v>
      </c>
      <c r="Y1487" s="130"/>
      <c r="Z1487" s="130"/>
      <c r="AA1487" s="130"/>
      <c r="AB1487" s="130"/>
      <c r="AC1487" s="142"/>
      <c r="AD1487" s="130"/>
      <c r="AE1487" s="130"/>
      <c r="AF1487" s="130"/>
      <c r="AG1487" s="130"/>
      <c r="AH1487" s="130"/>
      <c r="AI1487" s="130"/>
      <c r="AJ1487" s="130"/>
      <c r="AK1487" s="130"/>
      <c r="AL1487" s="130"/>
      <c r="AM1487" s="130"/>
      <c r="AN1487" s="130"/>
      <c r="AO1487" s="130"/>
      <c r="AP1487" s="130"/>
      <c r="AQ1487" s="130"/>
      <c r="AR1487" s="130"/>
      <c r="AS1487" s="130"/>
      <c r="AT1487" s="130"/>
      <c r="AU1487" s="130"/>
      <c r="AV1487" s="130"/>
      <c r="AW1487" s="130"/>
      <c r="AX1487" s="130"/>
      <c r="AY1487" s="130"/>
    </row>
    <row r="1488" spans="1:51" x14ac:dyDescent="0.15">
      <c r="A1488" s="131">
        <v>1527</v>
      </c>
      <c r="B1488" s="129" t="s">
        <v>1087</v>
      </c>
      <c r="C1488" s="129" t="s">
        <v>1047</v>
      </c>
      <c r="D1488" s="129" t="s">
        <v>9853</v>
      </c>
      <c r="E1488" s="129" t="s">
        <v>10528</v>
      </c>
      <c r="F1488" s="129" t="s">
        <v>11111</v>
      </c>
      <c r="G1488" s="131" t="s">
        <v>173</v>
      </c>
      <c r="H1488" s="129" t="s">
        <v>11319</v>
      </c>
      <c r="I1488" s="129" t="s">
        <v>11532</v>
      </c>
      <c r="J1488" s="129" t="s">
        <v>5112</v>
      </c>
      <c r="K1488" s="129" t="s">
        <v>5220</v>
      </c>
      <c r="L1488" s="131" t="str">
        <f t="shared" si="69"/>
        <v>古川　弘人 (1)</v>
      </c>
      <c r="M1488" s="131" t="str">
        <f t="shared" si="70"/>
        <v>02</v>
      </c>
      <c r="N1488" s="131" t="str">
        <f t="shared" si="71"/>
        <v>Hiroto FURUKAWA (02)</v>
      </c>
      <c r="O1488" s="217" t="s">
        <v>8340</v>
      </c>
      <c r="Y1488" s="130"/>
      <c r="Z1488" s="130"/>
      <c r="AA1488" s="130"/>
      <c r="AB1488" s="130"/>
      <c r="AC1488" s="142"/>
      <c r="AD1488" s="130"/>
      <c r="AE1488" s="130"/>
      <c r="AF1488" s="130"/>
      <c r="AG1488" s="130"/>
      <c r="AH1488" s="130"/>
      <c r="AI1488" s="130"/>
      <c r="AJ1488" s="130"/>
      <c r="AK1488" s="130"/>
      <c r="AL1488" s="130"/>
      <c r="AM1488" s="130"/>
      <c r="AN1488" s="130"/>
      <c r="AO1488" s="130"/>
      <c r="AP1488" s="130"/>
      <c r="AQ1488" s="130"/>
      <c r="AR1488" s="130"/>
      <c r="AS1488" s="130"/>
      <c r="AT1488" s="130"/>
      <c r="AU1488" s="130"/>
      <c r="AV1488" s="130"/>
      <c r="AW1488" s="130"/>
      <c r="AX1488" s="130"/>
      <c r="AY1488" s="130"/>
    </row>
    <row r="1489" spans="1:51" x14ac:dyDescent="0.15">
      <c r="A1489" s="131">
        <v>1528</v>
      </c>
      <c r="B1489" s="129" t="s">
        <v>1087</v>
      </c>
      <c r="C1489" s="129" t="s">
        <v>1047</v>
      </c>
      <c r="D1489" s="129" t="s">
        <v>9854</v>
      </c>
      <c r="E1489" s="129" t="s">
        <v>10529</v>
      </c>
      <c r="F1489" s="129" t="s">
        <v>11129</v>
      </c>
      <c r="G1489" s="131" t="s">
        <v>173</v>
      </c>
      <c r="H1489" s="129" t="s">
        <v>14454</v>
      </c>
      <c r="I1489" s="129" t="s">
        <v>11894</v>
      </c>
      <c r="J1489" s="129" t="s">
        <v>12531</v>
      </c>
      <c r="K1489" s="129" t="s">
        <v>5220</v>
      </c>
      <c r="L1489" s="131" t="str">
        <f t="shared" si="69"/>
        <v>古谷　皆人 (1)</v>
      </c>
      <c r="M1489" s="131" t="str">
        <f t="shared" si="70"/>
        <v>03</v>
      </c>
      <c r="N1489" s="131" t="str">
        <f t="shared" si="71"/>
        <v>Minato FURUTANI (03)</v>
      </c>
      <c r="O1489" s="217" t="s">
        <v>8341</v>
      </c>
      <c r="Y1489" s="130"/>
      <c r="Z1489" s="130"/>
      <c r="AA1489" s="130"/>
      <c r="AB1489" s="130"/>
      <c r="AC1489" s="142"/>
      <c r="AD1489" s="130"/>
      <c r="AE1489" s="130"/>
      <c r="AF1489" s="130"/>
      <c r="AG1489" s="130"/>
      <c r="AH1489" s="130"/>
      <c r="AI1489" s="130"/>
      <c r="AJ1489" s="130"/>
      <c r="AK1489" s="130"/>
      <c r="AL1489" s="130"/>
      <c r="AM1489" s="130"/>
      <c r="AN1489" s="130"/>
      <c r="AO1489" s="130"/>
      <c r="AP1489" s="130"/>
      <c r="AQ1489" s="130"/>
      <c r="AR1489" s="130"/>
      <c r="AS1489" s="130"/>
      <c r="AT1489" s="130"/>
      <c r="AU1489" s="130"/>
      <c r="AV1489" s="130"/>
      <c r="AW1489" s="130"/>
      <c r="AX1489" s="130"/>
      <c r="AY1489" s="130"/>
    </row>
    <row r="1490" spans="1:51" x14ac:dyDescent="0.15">
      <c r="A1490" s="131">
        <v>1529</v>
      </c>
      <c r="B1490" s="129" t="s">
        <v>1087</v>
      </c>
      <c r="C1490" s="129" t="s">
        <v>1047</v>
      </c>
      <c r="D1490" s="129" t="s">
        <v>9855</v>
      </c>
      <c r="E1490" s="129" t="s">
        <v>10530</v>
      </c>
      <c r="F1490" s="129" t="s">
        <v>11082</v>
      </c>
      <c r="G1490" s="131" t="s">
        <v>173</v>
      </c>
      <c r="H1490" s="129" t="s">
        <v>11319</v>
      </c>
      <c r="I1490" s="129" t="s">
        <v>9452</v>
      </c>
      <c r="J1490" s="129" t="s">
        <v>9485</v>
      </c>
      <c r="K1490" s="129" t="s">
        <v>5220</v>
      </c>
      <c r="L1490" s="131" t="str">
        <f t="shared" si="69"/>
        <v>本多　凌生 (1)</v>
      </c>
      <c r="M1490" s="131" t="str">
        <f t="shared" si="70"/>
        <v>02</v>
      </c>
      <c r="N1490" s="131" t="str">
        <f t="shared" si="71"/>
        <v>Ryosei HONDA (02)</v>
      </c>
      <c r="O1490" s="217" t="s">
        <v>8342</v>
      </c>
      <c r="Y1490" s="130"/>
      <c r="Z1490" s="130"/>
      <c r="AA1490" s="130"/>
      <c r="AB1490" s="130"/>
      <c r="AC1490" s="142"/>
      <c r="AD1490" s="130"/>
      <c r="AE1490" s="130"/>
      <c r="AF1490" s="130"/>
      <c r="AG1490" s="130"/>
      <c r="AH1490" s="130"/>
      <c r="AI1490" s="130"/>
      <c r="AJ1490" s="130"/>
      <c r="AK1490" s="130"/>
      <c r="AL1490" s="130"/>
      <c r="AM1490" s="130"/>
      <c r="AN1490" s="130"/>
      <c r="AO1490" s="130"/>
      <c r="AP1490" s="130"/>
      <c r="AQ1490" s="130"/>
      <c r="AR1490" s="130"/>
      <c r="AS1490" s="130"/>
      <c r="AT1490" s="130"/>
      <c r="AU1490" s="130"/>
      <c r="AV1490" s="130"/>
      <c r="AW1490" s="130"/>
      <c r="AX1490" s="130"/>
      <c r="AY1490" s="130"/>
    </row>
    <row r="1491" spans="1:51" x14ac:dyDescent="0.15">
      <c r="A1491" s="131">
        <v>1530</v>
      </c>
      <c r="B1491" s="129" t="s">
        <v>1087</v>
      </c>
      <c r="C1491" s="129" t="s">
        <v>1047</v>
      </c>
      <c r="D1491" s="129" t="s">
        <v>9856</v>
      </c>
      <c r="E1491" s="129" t="s">
        <v>10531</v>
      </c>
      <c r="F1491" s="129" t="s">
        <v>11130</v>
      </c>
      <c r="G1491" s="131" t="s">
        <v>173</v>
      </c>
      <c r="H1491" s="129" t="s">
        <v>11319</v>
      </c>
      <c r="I1491" s="129" t="s">
        <v>11686</v>
      </c>
      <c r="J1491" s="129" t="s">
        <v>9252</v>
      </c>
      <c r="K1491" s="129" t="s">
        <v>5220</v>
      </c>
      <c r="L1491" s="131" t="str">
        <f t="shared" si="69"/>
        <v>三原　光 (1)</v>
      </c>
      <c r="M1491" s="131" t="str">
        <f t="shared" si="70"/>
        <v>02</v>
      </c>
      <c r="N1491" s="131" t="str">
        <f t="shared" si="71"/>
        <v>Akira MIHARA (02)</v>
      </c>
      <c r="O1491" s="217" t="s">
        <v>8343</v>
      </c>
      <c r="Y1491" s="130"/>
      <c r="Z1491" s="130"/>
      <c r="AA1491" s="130"/>
      <c r="AB1491" s="130"/>
      <c r="AC1491" s="142"/>
      <c r="AD1491" s="130"/>
      <c r="AE1491" s="130"/>
      <c r="AF1491" s="130"/>
      <c r="AG1491" s="130"/>
      <c r="AH1491" s="130"/>
      <c r="AI1491" s="130"/>
      <c r="AJ1491" s="130"/>
      <c r="AK1491" s="130"/>
      <c r="AL1491" s="130"/>
      <c r="AM1491" s="130"/>
      <c r="AN1491" s="130"/>
      <c r="AO1491" s="130"/>
      <c r="AP1491" s="130"/>
      <c r="AQ1491" s="130"/>
      <c r="AR1491" s="130"/>
      <c r="AS1491" s="130"/>
      <c r="AT1491" s="130"/>
      <c r="AU1491" s="130"/>
      <c r="AV1491" s="130"/>
      <c r="AW1491" s="130"/>
      <c r="AX1491" s="130"/>
      <c r="AY1491" s="130"/>
    </row>
    <row r="1492" spans="1:51" x14ac:dyDescent="0.15">
      <c r="A1492" s="131">
        <v>1531</v>
      </c>
      <c r="B1492" s="129" t="s">
        <v>1087</v>
      </c>
      <c r="C1492" s="129" t="s">
        <v>1047</v>
      </c>
      <c r="D1492" s="129" t="s">
        <v>9857</v>
      </c>
      <c r="E1492" s="129" t="s">
        <v>10532</v>
      </c>
      <c r="F1492" s="129" t="s">
        <v>11131</v>
      </c>
      <c r="G1492" s="131" t="s">
        <v>173</v>
      </c>
      <c r="H1492" s="129" t="s">
        <v>14467</v>
      </c>
      <c r="I1492" s="129" t="s">
        <v>6762</v>
      </c>
      <c r="J1492" s="129" t="s">
        <v>12273</v>
      </c>
      <c r="K1492" s="129" t="s">
        <v>5220</v>
      </c>
      <c r="L1492" s="131" t="str">
        <f t="shared" si="69"/>
        <v>宮本　康成 (1)</v>
      </c>
      <c r="M1492" s="131" t="str">
        <f t="shared" si="70"/>
        <v>02</v>
      </c>
      <c r="N1492" s="131" t="str">
        <f t="shared" si="71"/>
        <v>Kosei MIYAMOTO (02)</v>
      </c>
      <c r="O1492" s="217" t="s">
        <v>8344</v>
      </c>
      <c r="Y1492" s="130"/>
      <c r="Z1492" s="130"/>
      <c r="AA1492" s="130"/>
      <c r="AB1492" s="130"/>
      <c r="AC1492" s="142"/>
      <c r="AD1492" s="130"/>
      <c r="AE1492" s="130"/>
      <c r="AF1492" s="130"/>
      <c r="AG1492" s="130"/>
      <c r="AH1492" s="130"/>
      <c r="AI1492" s="130"/>
      <c r="AJ1492" s="130"/>
      <c r="AK1492" s="130"/>
      <c r="AL1492" s="130"/>
      <c r="AM1492" s="130"/>
      <c r="AN1492" s="130"/>
      <c r="AO1492" s="130"/>
      <c r="AP1492" s="130"/>
      <c r="AQ1492" s="130"/>
      <c r="AR1492" s="130"/>
      <c r="AS1492" s="130"/>
      <c r="AT1492" s="130"/>
      <c r="AU1492" s="130"/>
      <c r="AV1492" s="130"/>
      <c r="AW1492" s="130"/>
      <c r="AX1492" s="130"/>
      <c r="AY1492" s="130"/>
    </row>
    <row r="1493" spans="1:51" x14ac:dyDescent="0.15">
      <c r="A1493" s="131">
        <v>1532</v>
      </c>
      <c r="B1493" s="129" t="s">
        <v>1087</v>
      </c>
      <c r="C1493" s="129" t="s">
        <v>1047</v>
      </c>
      <c r="D1493" s="129" t="s">
        <v>9858</v>
      </c>
      <c r="E1493" s="129" t="s">
        <v>10533</v>
      </c>
      <c r="F1493" s="129" t="s">
        <v>11132</v>
      </c>
      <c r="G1493" s="131" t="s">
        <v>173</v>
      </c>
      <c r="H1493" s="129" t="s">
        <v>14475</v>
      </c>
      <c r="I1493" s="129" t="s">
        <v>11895</v>
      </c>
      <c r="J1493" s="129" t="s">
        <v>4922</v>
      </c>
      <c r="K1493" s="129" t="s">
        <v>5220</v>
      </c>
      <c r="L1493" s="131" t="str">
        <f t="shared" si="69"/>
        <v>宗石　悠希 (1)</v>
      </c>
      <c r="M1493" s="131" t="str">
        <f t="shared" si="70"/>
        <v>03</v>
      </c>
      <c r="N1493" s="131" t="str">
        <f t="shared" si="71"/>
        <v>Yuki MUNEISHI (03)</v>
      </c>
      <c r="O1493" s="217" t="s">
        <v>8345</v>
      </c>
      <c r="Y1493" s="130"/>
      <c r="Z1493" s="130"/>
      <c r="AA1493" s="130"/>
      <c r="AB1493" s="130"/>
      <c r="AC1493" s="142"/>
      <c r="AD1493" s="130"/>
      <c r="AE1493" s="130"/>
      <c r="AF1493" s="130"/>
      <c r="AG1493" s="130"/>
      <c r="AH1493" s="130"/>
      <c r="AI1493" s="130"/>
      <c r="AJ1493" s="130"/>
      <c r="AK1493" s="130"/>
      <c r="AL1493" s="130"/>
      <c r="AM1493" s="130"/>
      <c r="AN1493" s="130"/>
      <c r="AO1493" s="130"/>
      <c r="AP1493" s="130"/>
      <c r="AQ1493" s="130"/>
      <c r="AR1493" s="130"/>
      <c r="AS1493" s="130"/>
      <c r="AT1493" s="130"/>
      <c r="AU1493" s="130"/>
      <c r="AV1493" s="130"/>
      <c r="AW1493" s="130"/>
      <c r="AX1493" s="130"/>
      <c r="AY1493" s="130"/>
    </row>
    <row r="1494" spans="1:51" x14ac:dyDescent="0.15">
      <c r="A1494" s="131">
        <v>1533</v>
      </c>
      <c r="B1494" s="129" t="s">
        <v>1087</v>
      </c>
      <c r="C1494" s="129" t="s">
        <v>1047</v>
      </c>
      <c r="D1494" s="129" t="s">
        <v>9859</v>
      </c>
      <c r="E1494" s="129" t="s">
        <v>10534</v>
      </c>
      <c r="F1494" s="129" t="s">
        <v>4403</v>
      </c>
      <c r="G1494" s="131" t="s">
        <v>173</v>
      </c>
      <c r="H1494" s="129" t="s">
        <v>11319</v>
      </c>
      <c r="I1494" s="129" t="s">
        <v>11896</v>
      </c>
      <c r="J1494" s="129" t="s">
        <v>12297</v>
      </c>
      <c r="K1494" s="129" t="s">
        <v>12671</v>
      </c>
      <c r="L1494" s="131" t="str">
        <f t="shared" si="69"/>
        <v>安本　晃時 (1)</v>
      </c>
      <c r="M1494" s="131" t="str">
        <f t="shared" si="70"/>
        <v>01</v>
      </c>
      <c r="N1494" s="131" t="str">
        <f t="shared" si="71"/>
        <v>Koji YASUMOTO (01)</v>
      </c>
      <c r="O1494" s="217" t="s">
        <v>8346</v>
      </c>
      <c r="Y1494" s="130"/>
      <c r="Z1494" s="130"/>
      <c r="AA1494" s="130"/>
      <c r="AB1494" s="130"/>
      <c r="AC1494" s="142"/>
      <c r="AD1494" s="130"/>
      <c r="AE1494" s="130"/>
      <c r="AF1494" s="130"/>
      <c r="AG1494" s="130"/>
      <c r="AH1494" s="130"/>
      <c r="AI1494" s="130"/>
      <c r="AJ1494" s="130"/>
      <c r="AK1494" s="130"/>
      <c r="AL1494" s="130"/>
      <c r="AM1494" s="130"/>
      <c r="AN1494" s="130"/>
      <c r="AO1494" s="130"/>
      <c r="AP1494" s="130"/>
      <c r="AQ1494" s="130"/>
      <c r="AR1494" s="130"/>
      <c r="AS1494" s="130"/>
      <c r="AT1494" s="130"/>
      <c r="AU1494" s="130"/>
      <c r="AV1494" s="130"/>
      <c r="AW1494" s="130"/>
      <c r="AX1494" s="130"/>
      <c r="AY1494" s="130"/>
    </row>
    <row r="1495" spans="1:51" x14ac:dyDescent="0.15">
      <c r="A1495" s="131">
        <v>1534</v>
      </c>
      <c r="B1495" s="129" t="s">
        <v>1087</v>
      </c>
      <c r="C1495" s="129" t="s">
        <v>1047</v>
      </c>
      <c r="D1495" s="129" t="s">
        <v>9860</v>
      </c>
      <c r="E1495" s="129" t="s">
        <v>10535</v>
      </c>
      <c r="F1495" s="129" t="s">
        <v>11133</v>
      </c>
      <c r="G1495" s="131" t="s">
        <v>173</v>
      </c>
      <c r="H1495" s="129" t="s">
        <v>11319</v>
      </c>
      <c r="I1495" s="129" t="s">
        <v>11897</v>
      </c>
      <c r="J1495" s="129" t="s">
        <v>4934</v>
      </c>
      <c r="K1495" s="129" t="s">
        <v>5220</v>
      </c>
      <c r="L1495" s="131" t="str">
        <f t="shared" si="69"/>
        <v>祐島　陸人 (1)</v>
      </c>
      <c r="M1495" s="131" t="str">
        <f t="shared" si="70"/>
        <v>02</v>
      </c>
      <c r="N1495" s="131" t="str">
        <f t="shared" si="71"/>
        <v>Rikuto YUSHIMA (02)</v>
      </c>
      <c r="O1495" s="217" t="s">
        <v>8347</v>
      </c>
      <c r="Y1495" s="130"/>
      <c r="Z1495" s="130"/>
      <c r="AA1495" s="130"/>
      <c r="AB1495" s="130"/>
      <c r="AC1495" s="142"/>
      <c r="AD1495" s="130"/>
      <c r="AE1495" s="130"/>
      <c r="AF1495" s="130"/>
      <c r="AG1495" s="130"/>
      <c r="AH1495" s="130"/>
      <c r="AI1495" s="130"/>
      <c r="AJ1495" s="130"/>
      <c r="AK1495" s="130"/>
      <c r="AL1495" s="130"/>
      <c r="AM1495" s="130"/>
      <c r="AN1495" s="130"/>
      <c r="AO1495" s="130"/>
      <c r="AP1495" s="130"/>
      <c r="AQ1495" s="130"/>
      <c r="AR1495" s="130"/>
      <c r="AS1495" s="130"/>
      <c r="AT1495" s="130"/>
      <c r="AU1495" s="130"/>
      <c r="AV1495" s="130"/>
      <c r="AW1495" s="130"/>
      <c r="AX1495" s="130"/>
      <c r="AY1495" s="130"/>
    </row>
    <row r="1496" spans="1:51" x14ac:dyDescent="0.15">
      <c r="A1496" s="131">
        <v>1535</v>
      </c>
      <c r="B1496" s="129" t="s">
        <v>5233</v>
      </c>
      <c r="C1496" s="129" t="s">
        <v>1048</v>
      </c>
      <c r="D1496" s="129" t="s">
        <v>757</v>
      </c>
      <c r="E1496" s="129" t="s">
        <v>758</v>
      </c>
      <c r="F1496" s="129" t="s">
        <v>759</v>
      </c>
      <c r="G1496" s="131" t="s">
        <v>185</v>
      </c>
      <c r="H1496" s="129" t="s">
        <v>14467</v>
      </c>
      <c r="I1496" s="129" t="s">
        <v>5089</v>
      </c>
      <c r="J1496" s="129" t="s">
        <v>4967</v>
      </c>
      <c r="K1496" s="129" t="s">
        <v>5220</v>
      </c>
      <c r="L1496" s="131" t="str">
        <f t="shared" si="69"/>
        <v>山田　貫太 (M2)</v>
      </c>
      <c r="M1496" s="131" t="str">
        <f t="shared" si="70"/>
        <v>97</v>
      </c>
      <c r="N1496" s="131" t="str">
        <f t="shared" si="71"/>
        <v>Kanta YAMADA (97)</v>
      </c>
      <c r="O1496" s="217" t="s">
        <v>8348</v>
      </c>
      <c r="Y1496" s="130"/>
      <c r="Z1496" s="130"/>
      <c r="AA1496" s="130"/>
      <c r="AB1496" s="130"/>
      <c r="AC1496" s="142"/>
      <c r="AD1496" s="130"/>
      <c r="AE1496" s="130"/>
      <c r="AF1496" s="130"/>
      <c r="AG1496" s="130"/>
      <c r="AH1496" s="130"/>
      <c r="AI1496" s="130"/>
      <c r="AJ1496" s="130"/>
      <c r="AK1496" s="130"/>
      <c r="AL1496" s="130"/>
      <c r="AM1496" s="130"/>
      <c r="AN1496" s="130"/>
      <c r="AO1496" s="130"/>
      <c r="AP1496" s="130"/>
      <c r="AQ1496" s="130"/>
      <c r="AR1496" s="130"/>
      <c r="AS1496" s="130"/>
      <c r="AT1496" s="130"/>
      <c r="AU1496" s="130"/>
      <c r="AV1496" s="130"/>
      <c r="AW1496" s="130"/>
      <c r="AX1496" s="130"/>
      <c r="AY1496" s="130"/>
    </row>
    <row r="1497" spans="1:51" x14ac:dyDescent="0.15">
      <c r="A1497" s="131">
        <v>1536</v>
      </c>
      <c r="B1497" s="129" t="s">
        <v>5233</v>
      </c>
      <c r="C1497" s="129" t="s">
        <v>1048</v>
      </c>
      <c r="D1497" s="129" t="s">
        <v>2968</v>
      </c>
      <c r="E1497" s="129" t="s">
        <v>2969</v>
      </c>
      <c r="F1497" s="129" t="s">
        <v>530</v>
      </c>
      <c r="G1497" s="131" t="s">
        <v>185</v>
      </c>
      <c r="H1497" s="129" t="s">
        <v>14467</v>
      </c>
      <c r="I1497" s="129" t="s">
        <v>4821</v>
      </c>
      <c r="J1497" s="129" t="s">
        <v>12532</v>
      </c>
      <c r="K1497" s="129" t="s">
        <v>5220</v>
      </c>
      <c r="L1497" s="131" t="str">
        <f t="shared" si="69"/>
        <v>山本　玲於奈 (M2)</v>
      </c>
      <c r="M1497" s="131" t="str">
        <f t="shared" si="70"/>
        <v>98</v>
      </c>
      <c r="N1497" s="131" t="str">
        <f t="shared" si="71"/>
        <v>Reona YAMAMOTO (98)</v>
      </c>
      <c r="O1497" s="217" t="s">
        <v>8349</v>
      </c>
      <c r="Y1497" s="130"/>
      <c r="Z1497" s="130"/>
      <c r="AA1497" s="130"/>
      <c r="AB1497" s="130"/>
      <c r="AC1497" s="142"/>
      <c r="AD1497" s="130"/>
      <c r="AE1497" s="130"/>
      <c r="AF1497" s="130"/>
      <c r="AG1497" s="130"/>
      <c r="AH1497" s="130"/>
      <c r="AI1497" s="130"/>
      <c r="AJ1497" s="130"/>
      <c r="AK1497" s="130"/>
      <c r="AL1497" s="130"/>
      <c r="AM1497" s="130"/>
      <c r="AN1497" s="130"/>
      <c r="AO1497" s="130"/>
      <c r="AP1497" s="130"/>
      <c r="AQ1497" s="130"/>
      <c r="AR1497" s="130"/>
      <c r="AS1497" s="130"/>
      <c r="AT1497" s="130"/>
      <c r="AU1497" s="130"/>
      <c r="AV1497" s="130"/>
      <c r="AW1497" s="130"/>
      <c r="AX1497" s="130"/>
      <c r="AY1497" s="130"/>
    </row>
    <row r="1498" spans="1:51" x14ac:dyDescent="0.15">
      <c r="A1498" s="131">
        <v>1537</v>
      </c>
      <c r="B1498" s="129" t="s">
        <v>5233</v>
      </c>
      <c r="C1498" s="129" t="s">
        <v>1048</v>
      </c>
      <c r="D1498" s="129" t="s">
        <v>2970</v>
      </c>
      <c r="E1498" s="129" t="s">
        <v>2971</v>
      </c>
      <c r="F1498" s="129" t="s">
        <v>2972</v>
      </c>
      <c r="G1498" s="131" t="s">
        <v>146</v>
      </c>
      <c r="H1498" s="129" t="s">
        <v>14467</v>
      </c>
      <c r="I1498" s="129" t="s">
        <v>11898</v>
      </c>
      <c r="J1498" s="129" t="s">
        <v>12306</v>
      </c>
      <c r="K1498" s="129" t="s">
        <v>5220</v>
      </c>
      <c r="L1498" s="131" t="str">
        <f t="shared" si="69"/>
        <v>梅本　一平 (4)</v>
      </c>
      <c r="M1498" s="131" t="str">
        <f t="shared" si="70"/>
        <v>99</v>
      </c>
      <c r="N1498" s="131" t="str">
        <f t="shared" si="71"/>
        <v>Ippei UMEMOTO (99)</v>
      </c>
      <c r="O1498" s="217" t="s">
        <v>8350</v>
      </c>
      <c r="Y1498" s="130"/>
      <c r="Z1498" s="130"/>
      <c r="AA1498" s="130"/>
      <c r="AB1498" s="130"/>
      <c r="AC1498" s="142"/>
      <c r="AD1498" s="130"/>
      <c r="AE1498" s="130"/>
      <c r="AF1498" s="130"/>
      <c r="AG1498" s="130"/>
      <c r="AH1498" s="130"/>
      <c r="AI1498" s="130"/>
      <c r="AJ1498" s="130"/>
      <c r="AK1498" s="130"/>
      <c r="AL1498" s="130"/>
      <c r="AM1498" s="130"/>
      <c r="AN1498" s="130"/>
      <c r="AO1498" s="130"/>
      <c r="AP1498" s="130"/>
      <c r="AQ1498" s="130"/>
      <c r="AR1498" s="130"/>
      <c r="AS1498" s="130"/>
      <c r="AT1498" s="130"/>
      <c r="AU1498" s="130"/>
      <c r="AV1498" s="130"/>
      <c r="AW1498" s="130"/>
      <c r="AX1498" s="130"/>
      <c r="AY1498" s="130"/>
    </row>
    <row r="1499" spans="1:51" x14ac:dyDescent="0.15">
      <c r="A1499" s="131">
        <v>1538</v>
      </c>
      <c r="B1499" s="129" t="s">
        <v>5233</v>
      </c>
      <c r="C1499" s="129" t="s">
        <v>1048</v>
      </c>
      <c r="D1499" s="129" t="s">
        <v>2973</v>
      </c>
      <c r="E1499" s="129" t="s">
        <v>2974</v>
      </c>
      <c r="F1499" s="129" t="s">
        <v>1137</v>
      </c>
      <c r="G1499" s="131" t="s">
        <v>146</v>
      </c>
      <c r="H1499" s="129" t="s">
        <v>14467</v>
      </c>
      <c r="I1499" s="129" t="s">
        <v>6716</v>
      </c>
      <c r="J1499" s="129" t="s">
        <v>12276</v>
      </c>
      <c r="K1499" s="129" t="s">
        <v>5220</v>
      </c>
      <c r="L1499" s="131" t="str">
        <f t="shared" si="69"/>
        <v>川口　慎也 (4)</v>
      </c>
      <c r="M1499" s="131" t="str">
        <f t="shared" si="70"/>
        <v>99</v>
      </c>
      <c r="N1499" s="131" t="str">
        <f t="shared" si="71"/>
        <v>Shinya KAWAGUCHI (99)</v>
      </c>
      <c r="O1499" s="217" t="s">
        <v>8351</v>
      </c>
      <c r="Y1499" s="130"/>
      <c r="Z1499" s="130"/>
      <c r="AA1499" s="130"/>
      <c r="AB1499" s="130"/>
      <c r="AC1499" s="142"/>
      <c r="AD1499" s="130"/>
      <c r="AE1499" s="130"/>
      <c r="AF1499" s="130"/>
      <c r="AG1499" s="130"/>
      <c r="AH1499" s="130"/>
      <c r="AI1499" s="130"/>
      <c r="AJ1499" s="130"/>
      <c r="AK1499" s="130"/>
      <c r="AL1499" s="130"/>
      <c r="AM1499" s="130"/>
      <c r="AN1499" s="130"/>
      <c r="AO1499" s="130"/>
      <c r="AP1499" s="130"/>
      <c r="AQ1499" s="130"/>
      <c r="AR1499" s="130"/>
      <c r="AS1499" s="130"/>
      <c r="AT1499" s="130"/>
      <c r="AU1499" s="130"/>
      <c r="AV1499" s="130"/>
      <c r="AW1499" s="130"/>
      <c r="AX1499" s="130"/>
      <c r="AY1499" s="130"/>
    </row>
    <row r="1500" spans="1:51" x14ac:dyDescent="0.15">
      <c r="A1500" s="131">
        <v>1539</v>
      </c>
      <c r="B1500" s="129" t="s">
        <v>5233</v>
      </c>
      <c r="C1500" s="129" t="s">
        <v>1048</v>
      </c>
      <c r="D1500" s="129" t="s">
        <v>2975</v>
      </c>
      <c r="E1500" s="129" t="s">
        <v>2976</v>
      </c>
      <c r="F1500" s="129" t="s">
        <v>1164</v>
      </c>
      <c r="G1500" s="131" t="s">
        <v>146</v>
      </c>
      <c r="H1500" s="129" t="s">
        <v>14467</v>
      </c>
      <c r="I1500" s="129" t="s">
        <v>11757</v>
      </c>
      <c r="J1500" s="129" t="s">
        <v>5192</v>
      </c>
      <c r="K1500" s="129" t="s">
        <v>5220</v>
      </c>
      <c r="L1500" s="131" t="str">
        <f t="shared" si="69"/>
        <v>久保　輝希 (4)</v>
      </c>
      <c r="M1500" s="131" t="str">
        <f t="shared" si="70"/>
        <v>99</v>
      </c>
      <c r="N1500" s="131" t="str">
        <f t="shared" si="71"/>
        <v>Koki KUBO (99)</v>
      </c>
      <c r="O1500" s="217" t="s">
        <v>8352</v>
      </c>
      <c r="Y1500" s="130"/>
      <c r="Z1500" s="130"/>
      <c r="AA1500" s="130"/>
      <c r="AB1500" s="130"/>
      <c r="AC1500" s="142"/>
      <c r="AD1500" s="130"/>
      <c r="AE1500" s="130"/>
      <c r="AF1500" s="130"/>
      <c r="AG1500" s="130"/>
      <c r="AH1500" s="130"/>
      <c r="AI1500" s="130"/>
      <c r="AJ1500" s="130"/>
      <c r="AK1500" s="130"/>
      <c r="AL1500" s="130"/>
      <c r="AM1500" s="130"/>
      <c r="AN1500" s="130"/>
      <c r="AO1500" s="130"/>
      <c r="AP1500" s="130"/>
      <c r="AQ1500" s="130"/>
      <c r="AR1500" s="130"/>
      <c r="AS1500" s="130"/>
      <c r="AT1500" s="130"/>
      <c r="AU1500" s="130"/>
      <c r="AV1500" s="130"/>
      <c r="AW1500" s="130"/>
      <c r="AX1500" s="130"/>
      <c r="AY1500" s="130"/>
    </row>
    <row r="1501" spans="1:51" x14ac:dyDescent="0.15">
      <c r="A1501" s="131">
        <v>1540</v>
      </c>
      <c r="B1501" s="129" t="s">
        <v>5233</v>
      </c>
      <c r="C1501" s="129" t="s">
        <v>1048</v>
      </c>
      <c r="D1501" s="129" t="s">
        <v>2977</v>
      </c>
      <c r="E1501" s="129" t="s">
        <v>2978</v>
      </c>
      <c r="F1501" s="129" t="s">
        <v>2366</v>
      </c>
      <c r="G1501" s="131" t="s">
        <v>146</v>
      </c>
      <c r="H1501" s="129" t="s">
        <v>14467</v>
      </c>
      <c r="I1501" s="129" t="s">
        <v>11899</v>
      </c>
      <c r="J1501" s="129" t="s">
        <v>4962</v>
      </c>
      <c r="K1501" s="129" t="s">
        <v>5220</v>
      </c>
      <c r="L1501" s="131" t="str">
        <f t="shared" si="69"/>
        <v>中岡　孝輔 (4)</v>
      </c>
      <c r="M1501" s="131" t="str">
        <f t="shared" si="70"/>
        <v>99</v>
      </c>
      <c r="N1501" s="131" t="str">
        <f t="shared" si="71"/>
        <v>Kosuke NAKAOKA (99)</v>
      </c>
      <c r="O1501" s="217" t="s">
        <v>8353</v>
      </c>
      <c r="Y1501" s="130"/>
      <c r="Z1501" s="130"/>
      <c r="AA1501" s="130"/>
      <c r="AB1501" s="130"/>
      <c r="AC1501" s="142"/>
      <c r="AD1501" s="130"/>
      <c r="AE1501" s="130"/>
      <c r="AF1501" s="130"/>
      <c r="AG1501" s="130"/>
      <c r="AH1501" s="130"/>
      <c r="AI1501" s="130"/>
      <c r="AJ1501" s="130"/>
      <c r="AK1501" s="130"/>
      <c r="AL1501" s="130"/>
      <c r="AM1501" s="130"/>
      <c r="AN1501" s="130"/>
      <c r="AO1501" s="130"/>
      <c r="AP1501" s="130"/>
      <c r="AQ1501" s="130"/>
      <c r="AR1501" s="130"/>
      <c r="AS1501" s="130"/>
      <c r="AT1501" s="130"/>
      <c r="AU1501" s="130"/>
      <c r="AV1501" s="130"/>
      <c r="AW1501" s="130"/>
      <c r="AX1501" s="130"/>
      <c r="AY1501" s="130"/>
    </row>
    <row r="1502" spans="1:51" x14ac:dyDescent="0.15">
      <c r="A1502" s="131">
        <v>1541</v>
      </c>
      <c r="B1502" s="129" t="s">
        <v>5233</v>
      </c>
      <c r="C1502" s="129" t="s">
        <v>1048</v>
      </c>
      <c r="D1502" s="129" t="s">
        <v>2979</v>
      </c>
      <c r="E1502" s="129" t="s">
        <v>2980</v>
      </c>
      <c r="F1502" s="129" t="s">
        <v>2981</v>
      </c>
      <c r="G1502" s="131" t="s">
        <v>146</v>
      </c>
      <c r="H1502" s="129" t="s">
        <v>14467</v>
      </c>
      <c r="I1502" s="129" t="s">
        <v>11900</v>
      </c>
      <c r="J1502" s="129" t="s">
        <v>4814</v>
      </c>
      <c r="K1502" s="129" t="s">
        <v>5220</v>
      </c>
      <c r="L1502" s="131" t="str">
        <f t="shared" si="69"/>
        <v>西角　祐亮 (4)</v>
      </c>
      <c r="M1502" s="131" t="str">
        <f t="shared" si="70"/>
        <v>99</v>
      </c>
      <c r="N1502" s="131" t="str">
        <f t="shared" si="71"/>
        <v>Yusuke NISHIKAKU (99)</v>
      </c>
      <c r="O1502" s="217" t="s">
        <v>8354</v>
      </c>
      <c r="Y1502" s="130"/>
      <c r="Z1502" s="130"/>
      <c r="AA1502" s="130"/>
      <c r="AB1502" s="130"/>
      <c r="AC1502" s="142"/>
      <c r="AD1502" s="130"/>
      <c r="AE1502" s="130"/>
      <c r="AF1502" s="130"/>
      <c r="AG1502" s="130"/>
      <c r="AH1502" s="130"/>
      <c r="AI1502" s="130"/>
      <c r="AJ1502" s="130"/>
      <c r="AK1502" s="130"/>
      <c r="AL1502" s="130"/>
      <c r="AM1502" s="130"/>
      <c r="AN1502" s="130"/>
      <c r="AO1502" s="130"/>
      <c r="AP1502" s="130"/>
      <c r="AQ1502" s="130"/>
      <c r="AR1502" s="130"/>
      <c r="AS1502" s="130"/>
      <c r="AT1502" s="130"/>
      <c r="AU1502" s="130"/>
      <c r="AV1502" s="130"/>
      <c r="AW1502" s="130"/>
      <c r="AX1502" s="130"/>
      <c r="AY1502" s="130"/>
    </row>
    <row r="1503" spans="1:51" x14ac:dyDescent="0.15">
      <c r="A1503" s="131">
        <v>1542</v>
      </c>
      <c r="B1503" s="129" t="s">
        <v>5233</v>
      </c>
      <c r="C1503" s="129" t="s">
        <v>1048</v>
      </c>
      <c r="D1503" s="129" t="s">
        <v>2982</v>
      </c>
      <c r="E1503" s="129" t="s">
        <v>2983</v>
      </c>
      <c r="F1503" s="129" t="s">
        <v>2984</v>
      </c>
      <c r="G1503" s="131" t="s">
        <v>146</v>
      </c>
      <c r="H1503" s="129" t="s">
        <v>14467</v>
      </c>
      <c r="I1503" s="129" t="s">
        <v>11457</v>
      </c>
      <c r="J1503" s="129" t="s">
        <v>4936</v>
      </c>
      <c r="K1503" s="129" t="s">
        <v>5220</v>
      </c>
      <c r="L1503" s="131" t="str">
        <f t="shared" si="69"/>
        <v>橋本　佳吾 (4)</v>
      </c>
      <c r="M1503" s="131" t="str">
        <f t="shared" si="70"/>
        <v>99</v>
      </c>
      <c r="N1503" s="131" t="str">
        <f t="shared" si="71"/>
        <v>Keigo HASHIMOTO (99)</v>
      </c>
      <c r="O1503" s="217" t="s">
        <v>8355</v>
      </c>
      <c r="Y1503" s="130"/>
      <c r="Z1503" s="130"/>
      <c r="AA1503" s="130"/>
      <c r="AB1503" s="130"/>
      <c r="AC1503" s="142"/>
      <c r="AD1503" s="130"/>
      <c r="AE1503" s="130"/>
      <c r="AF1503" s="130"/>
      <c r="AG1503" s="130"/>
      <c r="AH1503" s="130"/>
      <c r="AI1503" s="130"/>
      <c r="AJ1503" s="130"/>
      <c r="AK1503" s="130"/>
      <c r="AL1503" s="130"/>
      <c r="AM1503" s="130"/>
      <c r="AN1503" s="130"/>
      <c r="AO1503" s="130"/>
      <c r="AP1503" s="130"/>
      <c r="AQ1503" s="130"/>
      <c r="AR1503" s="130"/>
      <c r="AS1503" s="130"/>
      <c r="AT1503" s="130"/>
      <c r="AU1503" s="130"/>
      <c r="AV1503" s="130"/>
      <c r="AW1503" s="130"/>
      <c r="AX1503" s="130"/>
      <c r="AY1503" s="130"/>
    </row>
    <row r="1504" spans="1:51" x14ac:dyDescent="0.15">
      <c r="A1504" s="131">
        <v>1543</v>
      </c>
      <c r="B1504" s="129" t="s">
        <v>5233</v>
      </c>
      <c r="C1504" s="129" t="s">
        <v>1048</v>
      </c>
      <c r="D1504" s="129" t="s">
        <v>2985</v>
      </c>
      <c r="E1504" s="129" t="s">
        <v>2986</v>
      </c>
      <c r="F1504" s="129" t="s">
        <v>1506</v>
      </c>
      <c r="G1504" s="131" t="s">
        <v>146</v>
      </c>
      <c r="H1504" s="129" t="s">
        <v>14467</v>
      </c>
      <c r="I1504" s="129" t="s">
        <v>11901</v>
      </c>
      <c r="J1504" s="129" t="s">
        <v>4837</v>
      </c>
      <c r="K1504" s="129" t="s">
        <v>5220</v>
      </c>
      <c r="L1504" s="131" t="str">
        <f t="shared" si="69"/>
        <v>穂垣　智博 (4)</v>
      </c>
      <c r="M1504" s="131" t="str">
        <f t="shared" si="70"/>
        <v>99</v>
      </c>
      <c r="N1504" s="131" t="str">
        <f t="shared" si="71"/>
        <v>Tomohiro HOGAKI (99)</v>
      </c>
      <c r="O1504" s="217" t="s">
        <v>8356</v>
      </c>
      <c r="Y1504" s="130"/>
      <c r="Z1504" s="130"/>
      <c r="AA1504" s="130"/>
      <c r="AB1504" s="130"/>
      <c r="AC1504" s="142"/>
      <c r="AD1504" s="130"/>
      <c r="AE1504" s="130"/>
      <c r="AF1504" s="130"/>
      <c r="AG1504" s="130"/>
      <c r="AH1504" s="130"/>
      <c r="AI1504" s="130"/>
      <c r="AJ1504" s="130"/>
      <c r="AK1504" s="130"/>
      <c r="AL1504" s="130"/>
      <c r="AM1504" s="130"/>
      <c r="AN1504" s="130"/>
      <c r="AO1504" s="130"/>
      <c r="AP1504" s="130"/>
      <c r="AQ1504" s="130"/>
      <c r="AR1504" s="130"/>
      <c r="AS1504" s="130"/>
      <c r="AT1504" s="130"/>
      <c r="AU1504" s="130"/>
      <c r="AV1504" s="130"/>
      <c r="AW1504" s="130"/>
      <c r="AX1504" s="130"/>
      <c r="AY1504" s="130"/>
    </row>
    <row r="1505" spans="1:51" x14ac:dyDescent="0.15">
      <c r="A1505" s="131">
        <v>1544</v>
      </c>
      <c r="B1505" s="129" t="s">
        <v>5233</v>
      </c>
      <c r="C1505" s="129" t="s">
        <v>1048</v>
      </c>
      <c r="D1505" s="129" t="s">
        <v>2987</v>
      </c>
      <c r="E1505" s="129" t="s">
        <v>2988</v>
      </c>
      <c r="F1505" s="129" t="s">
        <v>2989</v>
      </c>
      <c r="G1505" s="131" t="s">
        <v>146</v>
      </c>
      <c r="H1505" s="129" t="s">
        <v>14467</v>
      </c>
      <c r="I1505" s="129" t="s">
        <v>11902</v>
      </c>
      <c r="J1505" s="129" t="s">
        <v>12533</v>
      </c>
      <c r="K1505" s="129" t="s">
        <v>5220</v>
      </c>
      <c r="L1505" s="131" t="str">
        <f t="shared" si="69"/>
        <v>丸尾　和誠 (4)</v>
      </c>
      <c r="M1505" s="131" t="str">
        <f t="shared" si="70"/>
        <v>99</v>
      </c>
      <c r="N1505" s="131" t="str">
        <f t="shared" si="71"/>
        <v>Kazuaki MARUO (99)</v>
      </c>
      <c r="O1505" s="217" t="s">
        <v>8357</v>
      </c>
      <c r="Y1505" s="130"/>
      <c r="Z1505" s="130"/>
      <c r="AA1505" s="130"/>
      <c r="AB1505" s="130"/>
      <c r="AC1505" s="142"/>
      <c r="AD1505" s="130"/>
      <c r="AE1505" s="130"/>
      <c r="AF1505" s="130"/>
      <c r="AG1505" s="130"/>
      <c r="AH1505" s="130"/>
      <c r="AI1505" s="130"/>
      <c r="AJ1505" s="130"/>
      <c r="AK1505" s="130"/>
      <c r="AL1505" s="130"/>
      <c r="AM1505" s="130"/>
      <c r="AN1505" s="130"/>
      <c r="AO1505" s="130"/>
      <c r="AP1505" s="130"/>
      <c r="AQ1505" s="130"/>
      <c r="AR1505" s="130"/>
      <c r="AS1505" s="130"/>
      <c r="AT1505" s="130"/>
      <c r="AU1505" s="130"/>
      <c r="AV1505" s="130"/>
      <c r="AW1505" s="130"/>
      <c r="AX1505" s="130"/>
      <c r="AY1505" s="130"/>
    </row>
    <row r="1506" spans="1:51" x14ac:dyDescent="0.15">
      <c r="A1506" s="131">
        <v>1545</v>
      </c>
      <c r="B1506" s="129" t="s">
        <v>5233</v>
      </c>
      <c r="C1506" s="129" t="s">
        <v>1048</v>
      </c>
      <c r="D1506" s="129" t="s">
        <v>2990</v>
      </c>
      <c r="E1506" s="129" t="s">
        <v>2991</v>
      </c>
      <c r="F1506" s="129" t="s">
        <v>2890</v>
      </c>
      <c r="G1506" s="131" t="s">
        <v>146</v>
      </c>
      <c r="H1506" s="129" t="s">
        <v>14467</v>
      </c>
      <c r="I1506" s="129" t="s">
        <v>5057</v>
      </c>
      <c r="J1506" s="129" t="s">
        <v>12534</v>
      </c>
      <c r="K1506" s="129" t="s">
        <v>5220</v>
      </c>
      <c r="L1506" s="131" t="str">
        <f t="shared" si="69"/>
        <v>和田　智 (4)</v>
      </c>
      <c r="M1506" s="131" t="str">
        <f t="shared" si="70"/>
        <v>99</v>
      </c>
      <c r="N1506" s="131" t="str">
        <f t="shared" si="71"/>
        <v>Tomo WADA (99)</v>
      </c>
      <c r="O1506" s="217" t="s">
        <v>8358</v>
      </c>
      <c r="Y1506" s="130"/>
      <c r="Z1506" s="130"/>
      <c r="AA1506" s="130"/>
      <c r="AB1506" s="130"/>
      <c r="AC1506" s="142"/>
      <c r="AD1506" s="130"/>
      <c r="AE1506" s="130"/>
      <c r="AF1506" s="130"/>
      <c r="AG1506" s="130"/>
      <c r="AH1506" s="130"/>
      <c r="AI1506" s="130"/>
      <c r="AJ1506" s="130"/>
      <c r="AK1506" s="130"/>
      <c r="AL1506" s="130"/>
      <c r="AM1506" s="130"/>
      <c r="AN1506" s="130"/>
      <c r="AO1506" s="130"/>
      <c r="AP1506" s="130"/>
      <c r="AQ1506" s="130"/>
      <c r="AR1506" s="130"/>
      <c r="AS1506" s="130"/>
      <c r="AT1506" s="130"/>
      <c r="AU1506" s="130"/>
      <c r="AV1506" s="130"/>
      <c r="AW1506" s="130"/>
      <c r="AX1506" s="130"/>
      <c r="AY1506" s="130"/>
    </row>
    <row r="1507" spans="1:51" x14ac:dyDescent="0.15">
      <c r="A1507" s="131">
        <v>1546</v>
      </c>
      <c r="B1507" s="129" t="s">
        <v>5233</v>
      </c>
      <c r="C1507" s="129" t="s">
        <v>1048</v>
      </c>
      <c r="D1507" s="129" t="s">
        <v>9861</v>
      </c>
      <c r="E1507" s="129" t="s">
        <v>2992</v>
      </c>
      <c r="F1507" s="129" t="s">
        <v>2993</v>
      </c>
      <c r="G1507" s="131" t="s">
        <v>164</v>
      </c>
      <c r="H1507" s="129" t="s">
        <v>14467</v>
      </c>
      <c r="I1507" s="129" t="s">
        <v>5104</v>
      </c>
      <c r="J1507" s="129" t="s">
        <v>12277</v>
      </c>
      <c r="K1507" s="129" t="s">
        <v>5220</v>
      </c>
      <c r="L1507" s="131" t="str">
        <f t="shared" si="69"/>
        <v>伊藤　？晟 (3)</v>
      </c>
      <c r="M1507" s="131" t="str">
        <f t="shared" si="70"/>
        <v>00</v>
      </c>
      <c r="N1507" s="131" t="str">
        <f t="shared" si="71"/>
        <v>Yusei ITO (00)</v>
      </c>
      <c r="O1507" s="217" t="s">
        <v>8359</v>
      </c>
      <c r="Y1507" s="130"/>
      <c r="Z1507" s="130"/>
      <c r="AA1507" s="130"/>
      <c r="AB1507" s="130"/>
      <c r="AC1507" s="142"/>
      <c r="AD1507" s="130"/>
      <c r="AE1507" s="130"/>
      <c r="AF1507" s="130"/>
      <c r="AG1507" s="130"/>
      <c r="AH1507" s="130"/>
      <c r="AI1507" s="130"/>
      <c r="AJ1507" s="130"/>
      <c r="AK1507" s="130"/>
      <c r="AL1507" s="130"/>
      <c r="AM1507" s="130"/>
      <c r="AN1507" s="130"/>
      <c r="AO1507" s="130"/>
      <c r="AP1507" s="130"/>
      <c r="AQ1507" s="130"/>
      <c r="AR1507" s="130"/>
      <c r="AS1507" s="130"/>
      <c r="AT1507" s="130"/>
      <c r="AU1507" s="130"/>
      <c r="AV1507" s="130"/>
      <c r="AW1507" s="130"/>
      <c r="AX1507" s="130"/>
      <c r="AY1507" s="130"/>
    </row>
    <row r="1508" spans="1:51" x14ac:dyDescent="0.15">
      <c r="A1508" s="131">
        <v>1547</v>
      </c>
      <c r="B1508" s="129" t="s">
        <v>5233</v>
      </c>
      <c r="C1508" s="129" t="s">
        <v>1048</v>
      </c>
      <c r="D1508" s="129" t="s">
        <v>9862</v>
      </c>
      <c r="E1508" s="129" t="s">
        <v>2994</v>
      </c>
      <c r="F1508" s="129" t="s">
        <v>2995</v>
      </c>
      <c r="G1508" s="131" t="s">
        <v>164</v>
      </c>
      <c r="H1508" s="129" t="s">
        <v>14467</v>
      </c>
      <c r="I1508" s="129" t="s">
        <v>9320</v>
      </c>
      <c r="J1508" s="129" t="s">
        <v>5000</v>
      </c>
      <c r="K1508" s="129" t="s">
        <v>5220</v>
      </c>
      <c r="L1508" s="131" t="str">
        <f t="shared" si="69"/>
        <v>大岡　諒真 (3)</v>
      </c>
      <c r="M1508" s="131" t="str">
        <f t="shared" si="70"/>
        <v>00</v>
      </c>
      <c r="N1508" s="131" t="str">
        <f t="shared" si="71"/>
        <v>Ryoma OOKA (00)</v>
      </c>
      <c r="O1508" s="217" t="s">
        <v>8360</v>
      </c>
      <c r="Y1508" s="130"/>
      <c r="Z1508" s="130"/>
      <c r="AA1508" s="130"/>
      <c r="AB1508" s="130"/>
      <c r="AC1508" s="142"/>
      <c r="AD1508" s="130"/>
      <c r="AE1508" s="130"/>
      <c r="AF1508" s="130"/>
      <c r="AG1508" s="130"/>
      <c r="AH1508" s="130"/>
      <c r="AI1508" s="130"/>
      <c r="AJ1508" s="130"/>
      <c r="AK1508" s="130"/>
      <c r="AL1508" s="130"/>
      <c r="AM1508" s="130"/>
      <c r="AN1508" s="130"/>
      <c r="AO1508" s="130"/>
      <c r="AP1508" s="130"/>
      <c r="AQ1508" s="130"/>
      <c r="AR1508" s="130"/>
      <c r="AS1508" s="130"/>
      <c r="AT1508" s="130"/>
      <c r="AU1508" s="130"/>
      <c r="AV1508" s="130"/>
      <c r="AW1508" s="130"/>
      <c r="AX1508" s="130"/>
      <c r="AY1508" s="130"/>
    </row>
    <row r="1509" spans="1:51" x14ac:dyDescent="0.15">
      <c r="A1509" s="131">
        <v>1548</v>
      </c>
      <c r="B1509" s="129" t="s">
        <v>5233</v>
      </c>
      <c r="C1509" s="129" t="s">
        <v>1048</v>
      </c>
      <c r="D1509" s="129" t="s">
        <v>2996</v>
      </c>
      <c r="E1509" s="129" t="s">
        <v>2997</v>
      </c>
      <c r="F1509" s="129" t="s">
        <v>1398</v>
      </c>
      <c r="G1509" s="131" t="s">
        <v>164</v>
      </c>
      <c r="H1509" s="129" t="s">
        <v>14467</v>
      </c>
      <c r="I1509" s="129" t="s">
        <v>6743</v>
      </c>
      <c r="J1509" s="129" t="s">
        <v>12535</v>
      </c>
      <c r="K1509" s="129" t="s">
        <v>5220</v>
      </c>
      <c r="L1509" s="131" t="str">
        <f t="shared" si="69"/>
        <v>片山　尚則 (3)</v>
      </c>
      <c r="M1509" s="131" t="str">
        <f t="shared" si="70"/>
        <v>00</v>
      </c>
      <c r="N1509" s="131" t="str">
        <f t="shared" si="71"/>
        <v>Hisanori KATAYAMA (00)</v>
      </c>
      <c r="O1509" s="217" t="s">
        <v>8361</v>
      </c>
      <c r="Y1509" s="130"/>
      <c r="Z1509" s="130"/>
      <c r="AA1509" s="130"/>
      <c r="AB1509" s="130"/>
      <c r="AC1509" s="142"/>
      <c r="AD1509" s="130"/>
      <c r="AE1509" s="130"/>
      <c r="AF1509" s="130"/>
      <c r="AG1509" s="130"/>
      <c r="AH1509" s="130"/>
      <c r="AI1509" s="130"/>
      <c r="AJ1509" s="130"/>
      <c r="AK1509" s="130"/>
      <c r="AL1509" s="130"/>
      <c r="AM1509" s="130"/>
      <c r="AN1509" s="130"/>
      <c r="AO1509" s="130"/>
      <c r="AP1509" s="130"/>
      <c r="AQ1509" s="130"/>
      <c r="AR1509" s="130"/>
      <c r="AS1509" s="130"/>
      <c r="AT1509" s="130"/>
      <c r="AU1509" s="130"/>
      <c r="AV1509" s="130"/>
      <c r="AW1509" s="130"/>
      <c r="AX1509" s="130"/>
      <c r="AY1509" s="130"/>
    </row>
    <row r="1510" spans="1:51" x14ac:dyDescent="0.15">
      <c r="A1510" s="131">
        <v>1549</v>
      </c>
      <c r="B1510" s="129" t="s">
        <v>5233</v>
      </c>
      <c r="C1510" s="129" t="s">
        <v>1048</v>
      </c>
      <c r="D1510" s="129" t="s">
        <v>2998</v>
      </c>
      <c r="E1510" s="129" t="s">
        <v>2999</v>
      </c>
      <c r="F1510" s="129" t="s">
        <v>3000</v>
      </c>
      <c r="G1510" s="131" t="s">
        <v>164</v>
      </c>
      <c r="H1510" s="129" t="s">
        <v>14467</v>
      </c>
      <c r="I1510" s="129" t="s">
        <v>11903</v>
      </c>
      <c r="J1510" s="129" t="s">
        <v>5064</v>
      </c>
      <c r="K1510" s="129" t="s">
        <v>5220</v>
      </c>
      <c r="L1510" s="131" t="str">
        <f t="shared" si="69"/>
        <v>木坊子　俊資 (3)</v>
      </c>
      <c r="M1510" s="131" t="str">
        <f t="shared" si="70"/>
        <v>00</v>
      </c>
      <c r="N1510" s="131" t="str">
        <f t="shared" si="71"/>
        <v>Shunsuke KIBOSHI (00)</v>
      </c>
      <c r="O1510" s="217" t="s">
        <v>8362</v>
      </c>
      <c r="Y1510" s="130"/>
      <c r="Z1510" s="130"/>
      <c r="AA1510" s="130"/>
      <c r="AB1510" s="130"/>
      <c r="AC1510" s="142"/>
      <c r="AD1510" s="130"/>
      <c r="AE1510" s="130"/>
      <c r="AF1510" s="130"/>
      <c r="AG1510" s="130"/>
      <c r="AH1510" s="130"/>
      <c r="AI1510" s="130"/>
      <c r="AJ1510" s="130"/>
      <c r="AK1510" s="130"/>
      <c r="AL1510" s="130"/>
      <c r="AM1510" s="130"/>
      <c r="AN1510" s="130"/>
      <c r="AO1510" s="130"/>
      <c r="AP1510" s="130"/>
      <c r="AQ1510" s="130"/>
      <c r="AR1510" s="130"/>
      <c r="AS1510" s="130"/>
      <c r="AT1510" s="130"/>
      <c r="AU1510" s="130"/>
      <c r="AV1510" s="130"/>
      <c r="AW1510" s="130"/>
      <c r="AX1510" s="130"/>
      <c r="AY1510" s="130"/>
    </row>
    <row r="1511" spans="1:51" x14ac:dyDescent="0.15">
      <c r="A1511" s="131">
        <v>1550</v>
      </c>
      <c r="B1511" s="129" t="s">
        <v>5233</v>
      </c>
      <c r="C1511" s="129" t="s">
        <v>1048</v>
      </c>
      <c r="D1511" s="129" t="s">
        <v>3001</v>
      </c>
      <c r="E1511" s="129" t="s">
        <v>3002</v>
      </c>
      <c r="F1511" s="129" t="s">
        <v>3003</v>
      </c>
      <c r="G1511" s="131" t="s">
        <v>164</v>
      </c>
      <c r="H1511" s="129" t="s">
        <v>14467</v>
      </c>
      <c r="I1511" s="129" t="s">
        <v>11904</v>
      </c>
      <c r="J1511" s="129" t="s">
        <v>5157</v>
      </c>
      <c r="K1511" s="129" t="s">
        <v>5220</v>
      </c>
      <c r="L1511" s="131" t="str">
        <f t="shared" si="69"/>
        <v>阪上　蒼太 (3)</v>
      </c>
      <c r="M1511" s="131" t="str">
        <f t="shared" si="70"/>
        <v>99</v>
      </c>
      <c r="N1511" s="131" t="str">
        <f t="shared" si="71"/>
        <v>Sota SAKAUE (99)</v>
      </c>
      <c r="O1511" s="217" t="s">
        <v>8363</v>
      </c>
      <c r="Y1511" s="130"/>
      <c r="Z1511" s="130"/>
      <c r="AA1511" s="130"/>
      <c r="AB1511" s="130"/>
      <c r="AC1511" s="142"/>
      <c r="AD1511" s="130"/>
      <c r="AE1511" s="130"/>
      <c r="AF1511" s="130"/>
      <c r="AG1511" s="130"/>
      <c r="AH1511" s="130"/>
      <c r="AI1511" s="130"/>
      <c r="AJ1511" s="130"/>
      <c r="AK1511" s="130"/>
      <c r="AL1511" s="130"/>
      <c r="AM1511" s="130"/>
      <c r="AN1511" s="130"/>
      <c r="AO1511" s="130"/>
      <c r="AP1511" s="130"/>
      <c r="AQ1511" s="130"/>
      <c r="AR1511" s="130"/>
      <c r="AS1511" s="130"/>
      <c r="AT1511" s="130"/>
      <c r="AU1511" s="130"/>
      <c r="AV1511" s="130"/>
      <c r="AW1511" s="130"/>
      <c r="AX1511" s="130"/>
      <c r="AY1511" s="130"/>
    </row>
    <row r="1512" spans="1:51" x14ac:dyDescent="0.15">
      <c r="A1512" s="131">
        <v>1551</v>
      </c>
      <c r="B1512" s="129" t="s">
        <v>5233</v>
      </c>
      <c r="C1512" s="129" t="s">
        <v>1048</v>
      </c>
      <c r="D1512" s="129" t="s">
        <v>3004</v>
      </c>
      <c r="E1512" s="129" t="s">
        <v>2453</v>
      </c>
      <c r="F1512" s="129" t="s">
        <v>3005</v>
      </c>
      <c r="G1512" s="131" t="s">
        <v>164</v>
      </c>
      <c r="H1512" s="129" t="s">
        <v>14467</v>
      </c>
      <c r="I1512" s="129" t="s">
        <v>4865</v>
      </c>
      <c r="J1512" s="129" t="s">
        <v>4893</v>
      </c>
      <c r="K1512" s="129" t="s">
        <v>5220</v>
      </c>
      <c r="L1512" s="131" t="str">
        <f t="shared" si="69"/>
        <v>田中　太一 (3)</v>
      </c>
      <c r="M1512" s="131" t="str">
        <f t="shared" si="70"/>
        <v>00</v>
      </c>
      <c r="N1512" s="131" t="str">
        <f t="shared" si="71"/>
        <v>Taichi TANAKA (00)</v>
      </c>
      <c r="O1512" s="217" t="s">
        <v>8364</v>
      </c>
      <c r="Y1512" s="130"/>
      <c r="Z1512" s="130"/>
      <c r="AA1512" s="130"/>
      <c r="AB1512" s="130"/>
      <c r="AC1512" s="142"/>
      <c r="AD1512" s="130"/>
      <c r="AE1512" s="130"/>
      <c r="AF1512" s="130"/>
      <c r="AG1512" s="130"/>
      <c r="AH1512" s="130"/>
      <c r="AI1512" s="130"/>
      <c r="AJ1512" s="130"/>
      <c r="AK1512" s="130"/>
      <c r="AL1512" s="130"/>
      <c r="AM1512" s="130"/>
      <c r="AN1512" s="130"/>
      <c r="AO1512" s="130"/>
      <c r="AP1512" s="130"/>
      <c r="AQ1512" s="130"/>
      <c r="AR1512" s="130"/>
      <c r="AS1512" s="130"/>
      <c r="AT1512" s="130"/>
      <c r="AU1512" s="130"/>
      <c r="AV1512" s="130"/>
      <c r="AW1512" s="130"/>
      <c r="AX1512" s="130"/>
      <c r="AY1512" s="130"/>
    </row>
    <row r="1513" spans="1:51" x14ac:dyDescent="0.15">
      <c r="A1513" s="131">
        <v>1552</v>
      </c>
      <c r="B1513" s="129" t="s">
        <v>5233</v>
      </c>
      <c r="C1513" s="129" t="s">
        <v>1048</v>
      </c>
      <c r="D1513" s="129" t="s">
        <v>3006</v>
      </c>
      <c r="E1513" s="129" t="s">
        <v>3007</v>
      </c>
      <c r="F1513" s="129" t="s">
        <v>2043</v>
      </c>
      <c r="G1513" s="131" t="s">
        <v>164</v>
      </c>
      <c r="H1513" s="129" t="s">
        <v>14467</v>
      </c>
      <c r="I1513" s="129" t="s">
        <v>11905</v>
      </c>
      <c r="J1513" s="129" t="s">
        <v>5022</v>
      </c>
      <c r="K1513" s="129" t="s">
        <v>5220</v>
      </c>
      <c r="L1513" s="131" t="str">
        <f t="shared" si="69"/>
        <v>谷村　風真 (3)</v>
      </c>
      <c r="M1513" s="131" t="str">
        <f t="shared" si="70"/>
        <v>00</v>
      </c>
      <c r="N1513" s="131" t="str">
        <f t="shared" si="71"/>
        <v>Fuma TANIMURA (00)</v>
      </c>
      <c r="O1513" s="217" t="s">
        <v>8365</v>
      </c>
      <c r="Y1513" s="130"/>
      <c r="Z1513" s="130"/>
      <c r="AA1513" s="130"/>
      <c r="AB1513" s="130"/>
      <c r="AC1513" s="142"/>
      <c r="AD1513" s="130"/>
      <c r="AE1513" s="130"/>
      <c r="AF1513" s="130"/>
      <c r="AG1513" s="130"/>
      <c r="AH1513" s="130"/>
      <c r="AI1513" s="130"/>
      <c r="AJ1513" s="130"/>
      <c r="AK1513" s="130"/>
      <c r="AL1513" s="130"/>
      <c r="AM1513" s="130"/>
      <c r="AN1513" s="130"/>
      <c r="AO1513" s="130"/>
      <c r="AP1513" s="130"/>
      <c r="AQ1513" s="130"/>
      <c r="AR1513" s="130"/>
      <c r="AS1513" s="130"/>
      <c r="AT1513" s="130"/>
      <c r="AU1513" s="130"/>
      <c r="AV1513" s="130"/>
      <c r="AW1513" s="130"/>
      <c r="AX1513" s="130"/>
      <c r="AY1513" s="130"/>
    </row>
    <row r="1514" spans="1:51" x14ac:dyDescent="0.15">
      <c r="A1514" s="131">
        <v>1553</v>
      </c>
      <c r="B1514" s="129" t="s">
        <v>5233</v>
      </c>
      <c r="C1514" s="129" t="s">
        <v>1048</v>
      </c>
      <c r="D1514" s="129" t="s">
        <v>3008</v>
      </c>
      <c r="E1514" s="129" t="s">
        <v>3009</v>
      </c>
      <c r="F1514" s="129" t="s">
        <v>3005</v>
      </c>
      <c r="G1514" s="131" t="s">
        <v>164</v>
      </c>
      <c r="H1514" s="129" t="s">
        <v>14467</v>
      </c>
      <c r="I1514" s="129" t="s">
        <v>4876</v>
      </c>
      <c r="J1514" s="129" t="s">
        <v>4867</v>
      </c>
      <c r="K1514" s="129" t="s">
        <v>5220</v>
      </c>
      <c r="L1514" s="131" t="str">
        <f t="shared" si="69"/>
        <v>中村　憲太郎 (3)</v>
      </c>
      <c r="M1514" s="131" t="str">
        <f t="shared" si="70"/>
        <v>00</v>
      </c>
      <c r="N1514" s="131" t="str">
        <f t="shared" si="71"/>
        <v>Kentaro NAKAMURA (00)</v>
      </c>
      <c r="O1514" s="217" t="s">
        <v>8366</v>
      </c>
      <c r="Y1514" s="130"/>
      <c r="Z1514" s="130"/>
      <c r="AA1514" s="130"/>
      <c r="AB1514" s="130"/>
      <c r="AC1514" s="142"/>
      <c r="AD1514" s="130"/>
      <c r="AE1514" s="130"/>
      <c r="AF1514" s="130"/>
      <c r="AG1514" s="130"/>
      <c r="AH1514" s="130"/>
      <c r="AI1514" s="130"/>
      <c r="AJ1514" s="130"/>
      <c r="AK1514" s="130"/>
      <c r="AL1514" s="130"/>
      <c r="AM1514" s="130"/>
      <c r="AN1514" s="130"/>
      <c r="AO1514" s="130"/>
      <c r="AP1514" s="130"/>
      <c r="AQ1514" s="130"/>
      <c r="AR1514" s="130"/>
      <c r="AS1514" s="130"/>
      <c r="AT1514" s="130"/>
      <c r="AU1514" s="130"/>
      <c r="AV1514" s="130"/>
      <c r="AW1514" s="130"/>
      <c r="AX1514" s="130"/>
      <c r="AY1514" s="130"/>
    </row>
    <row r="1515" spans="1:51" x14ac:dyDescent="0.15">
      <c r="A1515" s="131">
        <v>1554</v>
      </c>
      <c r="B1515" s="129" t="s">
        <v>5233</v>
      </c>
      <c r="C1515" s="129" t="s">
        <v>1048</v>
      </c>
      <c r="D1515" s="129" t="s">
        <v>3010</v>
      </c>
      <c r="E1515" s="129" t="s">
        <v>542</v>
      </c>
      <c r="F1515" s="129" t="s">
        <v>1175</v>
      </c>
      <c r="G1515" s="131" t="s">
        <v>164</v>
      </c>
      <c r="H1515" s="129" t="s">
        <v>14467</v>
      </c>
      <c r="I1515" s="129" t="s">
        <v>9445</v>
      </c>
      <c r="J1515" s="129" t="s">
        <v>4922</v>
      </c>
      <c r="K1515" s="129" t="s">
        <v>5220</v>
      </c>
      <c r="L1515" s="131" t="str">
        <f t="shared" si="69"/>
        <v>中矢　優輝 (3)</v>
      </c>
      <c r="M1515" s="131" t="str">
        <f t="shared" si="70"/>
        <v>99</v>
      </c>
      <c r="N1515" s="131" t="str">
        <f t="shared" si="71"/>
        <v>Yuki NAKAYA (99)</v>
      </c>
      <c r="O1515" s="217" t="s">
        <v>8367</v>
      </c>
      <c r="Y1515" s="130"/>
      <c r="Z1515" s="130"/>
      <c r="AA1515" s="130"/>
      <c r="AB1515" s="130"/>
      <c r="AC1515" s="142"/>
      <c r="AD1515" s="130"/>
      <c r="AE1515" s="130"/>
      <c r="AF1515" s="130"/>
      <c r="AG1515" s="130"/>
      <c r="AH1515" s="130"/>
      <c r="AI1515" s="130"/>
      <c r="AJ1515" s="130"/>
      <c r="AK1515" s="130"/>
      <c r="AL1515" s="130"/>
      <c r="AM1515" s="130"/>
      <c r="AN1515" s="130"/>
      <c r="AO1515" s="130"/>
      <c r="AP1515" s="130"/>
      <c r="AQ1515" s="130"/>
      <c r="AR1515" s="130"/>
      <c r="AS1515" s="130"/>
      <c r="AT1515" s="130"/>
      <c r="AU1515" s="130"/>
      <c r="AV1515" s="130"/>
      <c r="AW1515" s="130"/>
      <c r="AX1515" s="130"/>
      <c r="AY1515" s="130"/>
    </row>
    <row r="1516" spans="1:51" x14ac:dyDescent="0.15">
      <c r="A1516" s="131">
        <v>1555</v>
      </c>
      <c r="B1516" s="129" t="s">
        <v>5233</v>
      </c>
      <c r="C1516" s="129" t="s">
        <v>1048</v>
      </c>
      <c r="D1516" s="129" t="s">
        <v>3011</v>
      </c>
      <c r="E1516" s="129" t="s">
        <v>3012</v>
      </c>
      <c r="F1516" s="129" t="s">
        <v>3013</v>
      </c>
      <c r="G1516" s="131" t="s">
        <v>164</v>
      </c>
      <c r="H1516" s="129" t="s">
        <v>14467</v>
      </c>
      <c r="I1516" s="129" t="s">
        <v>11906</v>
      </c>
      <c r="J1516" s="129" t="s">
        <v>12463</v>
      </c>
      <c r="K1516" s="129" t="s">
        <v>5220</v>
      </c>
      <c r="L1516" s="131" t="str">
        <f t="shared" si="69"/>
        <v>明貝　隼汰 (3)</v>
      </c>
      <c r="M1516" s="131" t="str">
        <f t="shared" si="70"/>
        <v>00</v>
      </c>
      <c r="N1516" s="131" t="str">
        <f t="shared" si="71"/>
        <v>Hayata MYOKAI (00)</v>
      </c>
      <c r="O1516" s="217" t="s">
        <v>8368</v>
      </c>
      <c r="Y1516" s="130"/>
      <c r="Z1516" s="130"/>
      <c r="AA1516" s="130"/>
      <c r="AB1516" s="130"/>
      <c r="AC1516" s="142"/>
      <c r="AD1516" s="130"/>
      <c r="AE1516" s="130"/>
      <c r="AF1516" s="130"/>
      <c r="AG1516" s="130"/>
      <c r="AH1516" s="130"/>
      <c r="AI1516" s="130"/>
      <c r="AJ1516" s="130"/>
      <c r="AK1516" s="130"/>
      <c r="AL1516" s="130"/>
      <c r="AM1516" s="130"/>
      <c r="AN1516" s="130"/>
      <c r="AO1516" s="130"/>
      <c r="AP1516" s="130"/>
      <c r="AQ1516" s="130"/>
      <c r="AR1516" s="130"/>
      <c r="AS1516" s="130"/>
      <c r="AT1516" s="130"/>
      <c r="AU1516" s="130"/>
      <c r="AV1516" s="130"/>
      <c r="AW1516" s="130"/>
      <c r="AX1516" s="130"/>
      <c r="AY1516" s="130"/>
    </row>
    <row r="1517" spans="1:51" x14ac:dyDescent="0.15">
      <c r="A1517" s="131">
        <v>1556</v>
      </c>
      <c r="B1517" s="129" t="s">
        <v>5233</v>
      </c>
      <c r="C1517" s="129" t="s">
        <v>1048</v>
      </c>
      <c r="D1517" s="129" t="s">
        <v>3014</v>
      </c>
      <c r="E1517" s="129" t="s">
        <v>3015</v>
      </c>
      <c r="F1517" s="129" t="s">
        <v>3016</v>
      </c>
      <c r="G1517" s="131" t="s">
        <v>164</v>
      </c>
      <c r="H1517" s="129" t="s">
        <v>14467</v>
      </c>
      <c r="I1517" s="129" t="s">
        <v>11513</v>
      </c>
      <c r="J1517" s="129" t="s">
        <v>4825</v>
      </c>
      <c r="K1517" s="129" t="s">
        <v>5220</v>
      </c>
      <c r="L1517" s="131" t="str">
        <f t="shared" si="69"/>
        <v>内田　直希 (3)</v>
      </c>
      <c r="M1517" s="131" t="str">
        <f t="shared" si="70"/>
        <v>99</v>
      </c>
      <c r="N1517" s="131" t="str">
        <f t="shared" si="71"/>
        <v>Naoki UCHIDA (99)</v>
      </c>
      <c r="O1517" s="217" t="s">
        <v>8369</v>
      </c>
      <c r="Y1517" s="130"/>
      <c r="Z1517" s="130"/>
      <c r="AA1517" s="130"/>
      <c r="AB1517" s="130"/>
      <c r="AC1517" s="142"/>
      <c r="AD1517" s="130"/>
      <c r="AE1517" s="130"/>
      <c r="AF1517" s="130"/>
      <c r="AG1517" s="130"/>
      <c r="AH1517" s="130"/>
      <c r="AI1517" s="130"/>
      <c r="AJ1517" s="130"/>
      <c r="AK1517" s="130"/>
      <c r="AL1517" s="130"/>
      <c r="AM1517" s="130"/>
      <c r="AN1517" s="130"/>
      <c r="AO1517" s="130"/>
      <c r="AP1517" s="130"/>
      <c r="AQ1517" s="130"/>
      <c r="AR1517" s="130"/>
      <c r="AS1517" s="130"/>
      <c r="AT1517" s="130"/>
      <c r="AU1517" s="130"/>
      <c r="AV1517" s="130"/>
      <c r="AW1517" s="130"/>
      <c r="AX1517" s="130"/>
      <c r="AY1517" s="130"/>
    </row>
    <row r="1518" spans="1:51" x14ac:dyDescent="0.15">
      <c r="A1518" s="131">
        <v>1557</v>
      </c>
      <c r="B1518" s="129" t="s">
        <v>5233</v>
      </c>
      <c r="C1518" s="129" t="s">
        <v>1048</v>
      </c>
      <c r="D1518" s="129" t="s">
        <v>3017</v>
      </c>
      <c r="E1518" s="129" t="s">
        <v>3018</v>
      </c>
      <c r="F1518" s="129" t="s">
        <v>3019</v>
      </c>
      <c r="G1518" s="131" t="s">
        <v>164</v>
      </c>
      <c r="H1518" s="129" t="s">
        <v>14467</v>
      </c>
      <c r="I1518" s="129" t="s">
        <v>11907</v>
      </c>
      <c r="J1518" s="129" t="s">
        <v>4949</v>
      </c>
      <c r="K1518" s="129" t="s">
        <v>5220</v>
      </c>
      <c r="L1518" s="131" t="str">
        <f t="shared" si="69"/>
        <v>鳥居　勇斗 (3)</v>
      </c>
      <c r="M1518" s="131" t="str">
        <f t="shared" si="70"/>
        <v>99</v>
      </c>
      <c r="N1518" s="131" t="str">
        <f t="shared" si="71"/>
        <v>Hayato TORI (99)</v>
      </c>
      <c r="O1518" s="217" t="s">
        <v>8370</v>
      </c>
      <c r="Y1518" s="130"/>
      <c r="Z1518" s="130"/>
      <c r="AA1518" s="130"/>
      <c r="AB1518" s="130"/>
      <c r="AC1518" s="142"/>
      <c r="AD1518" s="130"/>
      <c r="AE1518" s="130"/>
      <c r="AF1518" s="130"/>
      <c r="AG1518" s="130"/>
      <c r="AH1518" s="130"/>
      <c r="AI1518" s="130"/>
      <c r="AJ1518" s="130"/>
      <c r="AK1518" s="130"/>
      <c r="AL1518" s="130"/>
      <c r="AM1518" s="130"/>
      <c r="AN1518" s="130"/>
      <c r="AO1518" s="130"/>
      <c r="AP1518" s="130"/>
      <c r="AQ1518" s="130"/>
      <c r="AR1518" s="130"/>
      <c r="AS1518" s="130"/>
      <c r="AT1518" s="130"/>
      <c r="AU1518" s="130"/>
      <c r="AV1518" s="130"/>
      <c r="AW1518" s="130"/>
      <c r="AX1518" s="130"/>
      <c r="AY1518" s="130"/>
    </row>
    <row r="1519" spans="1:51" x14ac:dyDescent="0.15">
      <c r="A1519" s="131">
        <v>1558</v>
      </c>
      <c r="B1519" s="129" t="s">
        <v>5233</v>
      </c>
      <c r="C1519" s="129" t="s">
        <v>1048</v>
      </c>
      <c r="D1519" s="129" t="s">
        <v>3020</v>
      </c>
      <c r="E1519" s="129" t="s">
        <v>3021</v>
      </c>
      <c r="F1519" s="129" t="s">
        <v>1920</v>
      </c>
      <c r="G1519" s="131" t="s">
        <v>164</v>
      </c>
      <c r="H1519" s="129" t="s">
        <v>14467</v>
      </c>
      <c r="I1519" s="129" t="s">
        <v>11908</v>
      </c>
      <c r="J1519" s="129" t="s">
        <v>12536</v>
      </c>
      <c r="K1519" s="129" t="s">
        <v>5220</v>
      </c>
      <c r="L1519" s="131" t="str">
        <f t="shared" si="69"/>
        <v>谷岡　義隆 (3)</v>
      </c>
      <c r="M1519" s="131" t="str">
        <f t="shared" si="70"/>
        <v>00</v>
      </c>
      <c r="N1519" s="131" t="str">
        <f t="shared" si="71"/>
        <v>Yoshitaka TANIOKA (00)</v>
      </c>
      <c r="O1519" s="217" t="s">
        <v>8371</v>
      </c>
      <c r="Y1519" s="130"/>
      <c r="Z1519" s="130"/>
      <c r="AA1519" s="130"/>
      <c r="AB1519" s="130"/>
      <c r="AC1519" s="142"/>
      <c r="AD1519" s="130"/>
      <c r="AE1519" s="130"/>
      <c r="AF1519" s="130"/>
      <c r="AG1519" s="130"/>
      <c r="AH1519" s="130"/>
      <c r="AI1519" s="130"/>
      <c r="AJ1519" s="130"/>
      <c r="AK1519" s="130"/>
      <c r="AL1519" s="130"/>
      <c r="AM1519" s="130"/>
      <c r="AN1519" s="130"/>
      <c r="AO1519" s="130"/>
      <c r="AP1519" s="130"/>
      <c r="AQ1519" s="130"/>
      <c r="AR1519" s="130"/>
      <c r="AS1519" s="130"/>
      <c r="AT1519" s="130"/>
      <c r="AU1519" s="130"/>
      <c r="AV1519" s="130"/>
      <c r="AW1519" s="130"/>
      <c r="AX1519" s="130"/>
      <c r="AY1519" s="130"/>
    </row>
    <row r="1520" spans="1:51" x14ac:dyDescent="0.15">
      <c r="A1520" s="131">
        <v>1559</v>
      </c>
      <c r="B1520" s="129" t="s">
        <v>5233</v>
      </c>
      <c r="C1520" s="129" t="s">
        <v>1048</v>
      </c>
      <c r="D1520" s="129" t="s">
        <v>3022</v>
      </c>
      <c r="E1520" s="129" t="s">
        <v>3023</v>
      </c>
      <c r="F1520" s="129" t="s">
        <v>1917</v>
      </c>
      <c r="G1520" s="131" t="s">
        <v>164</v>
      </c>
      <c r="H1520" s="129" t="s">
        <v>14467</v>
      </c>
      <c r="I1520" s="129" t="s">
        <v>4840</v>
      </c>
      <c r="J1520" s="129" t="s">
        <v>4812</v>
      </c>
      <c r="K1520" s="129" t="s">
        <v>5220</v>
      </c>
      <c r="L1520" s="131" t="str">
        <f t="shared" si="69"/>
        <v>上野　僚 (3)</v>
      </c>
      <c r="M1520" s="131" t="str">
        <f t="shared" si="70"/>
        <v>00</v>
      </c>
      <c r="N1520" s="131" t="str">
        <f t="shared" si="71"/>
        <v>Ryo UENO (00)</v>
      </c>
      <c r="O1520" s="217" t="s">
        <v>8372</v>
      </c>
      <c r="Y1520" s="130"/>
      <c r="Z1520" s="130"/>
      <c r="AA1520" s="130"/>
      <c r="AB1520" s="130"/>
      <c r="AC1520" s="142"/>
      <c r="AD1520" s="130"/>
      <c r="AE1520" s="130"/>
      <c r="AF1520" s="130"/>
      <c r="AG1520" s="130"/>
      <c r="AH1520" s="130"/>
      <c r="AI1520" s="130"/>
      <c r="AJ1520" s="130"/>
      <c r="AK1520" s="130"/>
      <c r="AL1520" s="130"/>
      <c r="AM1520" s="130"/>
      <c r="AN1520" s="130"/>
      <c r="AO1520" s="130"/>
      <c r="AP1520" s="130"/>
      <c r="AQ1520" s="130"/>
      <c r="AR1520" s="130"/>
      <c r="AS1520" s="130"/>
      <c r="AT1520" s="130"/>
      <c r="AU1520" s="130"/>
      <c r="AV1520" s="130"/>
      <c r="AW1520" s="130"/>
      <c r="AX1520" s="130"/>
      <c r="AY1520" s="130"/>
    </row>
    <row r="1521" spans="1:51" x14ac:dyDescent="0.15">
      <c r="A1521" s="131">
        <v>1560</v>
      </c>
      <c r="B1521" s="129" t="s">
        <v>5233</v>
      </c>
      <c r="C1521" s="129" t="s">
        <v>1048</v>
      </c>
      <c r="D1521" s="129" t="s">
        <v>760</v>
      </c>
      <c r="E1521" s="129" t="s">
        <v>761</v>
      </c>
      <c r="F1521" s="129" t="s">
        <v>618</v>
      </c>
      <c r="G1521" s="131" t="s">
        <v>185</v>
      </c>
      <c r="H1521" s="129" t="s">
        <v>14467</v>
      </c>
      <c r="I1521" s="129" t="s">
        <v>11909</v>
      </c>
      <c r="J1521" s="129" t="s">
        <v>4922</v>
      </c>
      <c r="K1521" s="129" t="s">
        <v>5220</v>
      </c>
      <c r="L1521" s="131" t="str">
        <f t="shared" si="69"/>
        <v>大場　悠暉 (M2)</v>
      </c>
      <c r="M1521" s="131" t="str">
        <f t="shared" si="70"/>
        <v>97</v>
      </c>
      <c r="N1521" s="131" t="str">
        <f t="shared" si="71"/>
        <v>Yuki OBA (97)</v>
      </c>
      <c r="O1521" s="217" t="s">
        <v>8373</v>
      </c>
      <c r="Y1521" s="130"/>
      <c r="Z1521" s="130"/>
      <c r="AA1521" s="130"/>
      <c r="AB1521" s="130"/>
      <c r="AC1521" s="142"/>
      <c r="AD1521" s="130"/>
      <c r="AE1521" s="130"/>
      <c r="AF1521" s="130"/>
      <c r="AG1521" s="130"/>
      <c r="AH1521" s="130"/>
      <c r="AI1521" s="130"/>
      <c r="AJ1521" s="130"/>
      <c r="AK1521" s="130"/>
      <c r="AL1521" s="130"/>
      <c r="AM1521" s="130"/>
      <c r="AN1521" s="130"/>
      <c r="AO1521" s="130"/>
      <c r="AP1521" s="130"/>
      <c r="AQ1521" s="130"/>
      <c r="AR1521" s="130"/>
      <c r="AS1521" s="130"/>
      <c r="AT1521" s="130"/>
      <c r="AU1521" s="130"/>
      <c r="AV1521" s="130"/>
      <c r="AW1521" s="130"/>
      <c r="AX1521" s="130"/>
      <c r="AY1521" s="130"/>
    </row>
    <row r="1522" spans="1:51" x14ac:dyDescent="0.15">
      <c r="A1522" s="131">
        <v>1561</v>
      </c>
      <c r="B1522" s="129" t="s">
        <v>5233</v>
      </c>
      <c r="C1522" s="129" t="s">
        <v>1048</v>
      </c>
      <c r="D1522" s="129" t="s">
        <v>3167</v>
      </c>
      <c r="E1522" s="129" t="s">
        <v>3168</v>
      </c>
      <c r="F1522" s="129" t="s">
        <v>3169</v>
      </c>
      <c r="G1522" s="131" t="s">
        <v>164</v>
      </c>
      <c r="H1522" s="129" t="s">
        <v>14467</v>
      </c>
      <c r="I1522" s="129" t="s">
        <v>9463</v>
      </c>
      <c r="J1522" s="129" t="s">
        <v>5155</v>
      </c>
      <c r="K1522" s="129" t="s">
        <v>5220</v>
      </c>
      <c r="L1522" s="131" t="str">
        <f t="shared" si="69"/>
        <v>谷口　瑛祐 (3)</v>
      </c>
      <c r="M1522" s="131" t="str">
        <f t="shared" si="70"/>
        <v>99</v>
      </c>
      <c r="N1522" s="131" t="str">
        <f t="shared" si="71"/>
        <v>Eisuke TANIGUCHI (99)</v>
      </c>
      <c r="O1522" s="217" t="s">
        <v>8374</v>
      </c>
      <c r="Y1522" s="130"/>
      <c r="Z1522" s="130"/>
      <c r="AA1522" s="130"/>
      <c r="AB1522" s="130"/>
      <c r="AC1522" s="142"/>
      <c r="AD1522" s="130"/>
      <c r="AE1522" s="130"/>
      <c r="AF1522" s="130"/>
      <c r="AG1522" s="130"/>
      <c r="AH1522" s="130"/>
      <c r="AI1522" s="130"/>
      <c r="AJ1522" s="130"/>
      <c r="AK1522" s="130"/>
      <c r="AL1522" s="130"/>
      <c r="AM1522" s="130"/>
      <c r="AN1522" s="130"/>
      <c r="AO1522" s="130"/>
      <c r="AP1522" s="130"/>
      <c r="AQ1522" s="130"/>
      <c r="AR1522" s="130"/>
      <c r="AS1522" s="130"/>
      <c r="AT1522" s="130"/>
      <c r="AU1522" s="130"/>
      <c r="AV1522" s="130"/>
      <c r="AW1522" s="130"/>
      <c r="AX1522" s="130"/>
      <c r="AY1522" s="130"/>
    </row>
    <row r="1523" spans="1:51" x14ac:dyDescent="0.15">
      <c r="A1523" s="131">
        <v>1562</v>
      </c>
      <c r="B1523" s="129" t="s">
        <v>5233</v>
      </c>
      <c r="C1523" s="129" t="s">
        <v>1048</v>
      </c>
      <c r="D1523" s="129" t="s">
        <v>4650</v>
      </c>
      <c r="E1523" s="129" t="s">
        <v>4651</v>
      </c>
      <c r="F1523" s="129" t="s">
        <v>1685</v>
      </c>
      <c r="G1523" s="131" t="s">
        <v>168</v>
      </c>
      <c r="H1523" s="129" t="s">
        <v>14467</v>
      </c>
      <c r="I1523" s="129" t="s">
        <v>5104</v>
      </c>
      <c r="J1523" s="129" t="s">
        <v>5143</v>
      </c>
      <c r="K1523" s="129" t="s">
        <v>5220</v>
      </c>
      <c r="L1523" s="131" t="str">
        <f t="shared" si="69"/>
        <v>伊藤　祥希 (2)</v>
      </c>
      <c r="M1523" s="131" t="str">
        <f t="shared" si="70"/>
        <v>00</v>
      </c>
      <c r="N1523" s="131" t="str">
        <f t="shared" si="71"/>
        <v>Yoshiki ITO (00)</v>
      </c>
      <c r="O1523" s="217" t="s">
        <v>8375</v>
      </c>
      <c r="Y1523" s="130"/>
      <c r="Z1523" s="130"/>
      <c r="AA1523" s="130"/>
      <c r="AB1523" s="130"/>
      <c r="AC1523" s="142"/>
      <c r="AD1523" s="130"/>
      <c r="AE1523" s="130"/>
      <c r="AF1523" s="130"/>
      <c r="AG1523" s="130"/>
      <c r="AH1523" s="130"/>
      <c r="AI1523" s="130"/>
      <c r="AJ1523" s="130"/>
      <c r="AK1523" s="130"/>
      <c r="AL1523" s="130"/>
      <c r="AM1523" s="130"/>
      <c r="AN1523" s="130"/>
      <c r="AO1523" s="130"/>
      <c r="AP1523" s="130"/>
      <c r="AQ1523" s="130"/>
      <c r="AR1523" s="130"/>
      <c r="AS1523" s="130"/>
      <c r="AT1523" s="130"/>
      <c r="AU1523" s="130"/>
      <c r="AV1523" s="130"/>
      <c r="AW1523" s="130"/>
      <c r="AX1523" s="130"/>
      <c r="AY1523" s="130"/>
    </row>
    <row r="1524" spans="1:51" x14ac:dyDescent="0.15">
      <c r="A1524" s="131">
        <v>1563</v>
      </c>
      <c r="B1524" s="129" t="s">
        <v>5233</v>
      </c>
      <c r="C1524" s="129" t="s">
        <v>1048</v>
      </c>
      <c r="D1524" s="129" t="s">
        <v>4652</v>
      </c>
      <c r="E1524" s="129" t="s">
        <v>4653</v>
      </c>
      <c r="F1524" s="129" t="s">
        <v>2602</v>
      </c>
      <c r="G1524" s="131" t="s">
        <v>168</v>
      </c>
      <c r="H1524" s="129" t="s">
        <v>14467</v>
      </c>
      <c r="I1524" s="129" t="s">
        <v>5144</v>
      </c>
      <c r="J1524" s="129" t="s">
        <v>4843</v>
      </c>
      <c r="K1524" s="129" t="s">
        <v>5220</v>
      </c>
      <c r="L1524" s="131" t="str">
        <f t="shared" si="69"/>
        <v>井原　健人 (2)</v>
      </c>
      <c r="M1524" s="131" t="str">
        <f t="shared" si="70"/>
        <v>01</v>
      </c>
      <c r="N1524" s="131" t="str">
        <f t="shared" si="71"/>
        <v>Kento IHARA (01)</v>
      </c>
      <c r="O1524" s="217" t="s">
        <v>8376</v>
      </c>
      <c r="Y1524" s="130"/>
      <c r="Z1524" s="130"/>
      <c r="AA1524" s="130"/>
      <c r="AB1524" s="130"/>
      <c r="AC1524" s="142"/>
      <c r="AD1524" s="130"/>
      <c r="AE1524" s="130"/>
      <c r="AF1524" s="130"/>
      <c r="AG1524" s="130"/>
      <c r="AH1524" s="130"/>
      <c r="AI1524" s="130"/>
      <c r="AJ1524" s="130"/>
      <c r="AK1524" s="130"/>
      <c r="AL1524" s="130"/>
      <c r="AM1524" s="130"/>
      <c r="AN1524" s="130"/>
      <c r="AO1524" s="130"/>
      <c r="AP1524" s="130"/>
      <c r="AQ1524" s="130"/>
      <c r="AR1524" s="130"/>
      <c r="AS1524" s="130"/>
      <c r="AT1524" s="130"/>
      <c r="AU1524" s="130"/>
      <c r="AV1524" s="130"/>
      <c r="AW1524" s="130"/>
      <c r="AX1524" s="130"/>
      <c r="AY1524" s="130"/>
    </row>
    <row r="1525" spans="1:51" x14ac:dyDescent="0.15">
      <c r="A1525" s="131">
        <v>1564</v>
      </c>
      <c r="B1525" s="129" t="s">
        <v>5233</v>
      </c>
      <c r="C1525" s="129" t="s">
        <v>1048</v>
      </c>
      <c r="D1525" s="129" t="s">
        <v>4654</v>
      </c>
      <c r="E1525" s="129" t="s">
        <v>4655</v>
      </c>
      <c r="F1525" s="129" t="s">
        <v>4656</v>
      </c>
      <c r="G1525" s="131" t="s">
        <v>168</v>
      </c>
      <c r="H1525" s="129" t="s">
        <v>14467</v>
      </c>
      <c r="I1525" s="129" t="s">
        <v>5145</v>
      </c>
      <c r="J1525" s="129" t="s">
        <v>5146</v>
      </c>
      <c r="K1525" s="129" t="s">
        <v>5220</v>
      </c>
      <c r="L1525" s="131" t="str">
        <f t="shared" si="69"/>
        <v>岡室　風人 (2)</v>
      </c>
      <c r="M1525" s="131" t="str">
        <f t="shared" si="70"/>
        <v>01</v>
      </c>
      <c r="N1525" s="131" t="str">
        <f t="shared" si="71"/>
        <v>Futo OKAMURO (01)</v>
      </c>
      <c r="O1525" s="217" t="s">
        <v>8377</v>
      </c>
      <c r="Y1525" s="130"/>
      <c r="Z1525" s="130"/>
      <c r="AA1525" s="130"/>
      <c r="AB1525" s="130"/>
      <c r="AC1525" s="142"/>
      <c r="AD1525" s="130"/>
      <c r="AE1525" s="130"/>
      <c r="AF1525" s="130"/>
      <c r="AG1525" s="130"/>
      <c r="AH1525" s="130"/>
      <c r="AI1525" s="130"/>
      <c r="AJ1525" s="130"/>
      <c r="AK1525" s="130"/>
      <c r="AL1525" s="130"/>
      <c r="AM1525" s="130"/>
      <c r="AN1525" s="130"/>
      <c r="AO1525" s="130"/>
      <c r="AP1525" s="130"/>
      <c r="AQ1525" s="130"/>
      <c r="AR1525" s="130"/>
      <c r="AS1525" s="130"/>
      <c r="AT1525" s="130"/>
      <c r="AU1525" s="130"/>
      <c r="AV1525" s="130"/>
      <c r="AW1525" s="130"/>
      <c r="AX1525" s="130"/>
      <c r="AY1525" s="130"/>
    </row>
    <row r="1526" spans="1:51" x14ac:dyDescent="0.15">
      <c r="A1526" s="131">
        <v>1565</v>
      </c>
      <c r="B1526" s="129" t="s">
        <v>5233</v>
      </c>
      <c r="C1526" s="129" t="s">
        <v>1048</v>
      </c>
      <c r="D1526" s="129" t="s">
        <v>4657</v>
      </c>
      <c r="E1526" s="129" t="s">
        <v>4658</v>
      </c>
      <c r="F1526" s="129" t="s">
        <v>4165</v>
      </c>
      <c r="G1526" s="131" t="s">
        <v>168</v>
      </c>
      <c r="H1526" s="129" t="s">
        <v>14467</v>
      </c>
      <c r="I1526" s="129" t="s">
        <v>5147</v>
      </c>
      <c r="J1526" s="129" t="s">
        <v>5148</v>
      </c>
      <c r="K1526" s="129" t="s">
        <v>5220</v>
      </c>
      <c r="L1526" s="131" t="str">
        <f t="shared" si="69"/>
        <v>柏木　将次 (2)</v>
      </c>
      <c r="M1526" s="131" t="str">
        <f t="shared" si="70"/>
        <v>02</v>
      </c>
      <c r="N1526" s="131" t="str">
        <f t="shared" si="71"/>
        <v>Mazuki KASHIWAGI (02)</v>
      </c>
      <c r="O1526" s="217" t="s">
        <v>8378</v>
      </c>
      <c r="Y1526" s="130"/>
      <c r="Z1526" s="130"/>
      <c r="AA1526" s="130"/>
      <c r="AB1526" s="130"/>
      <c r="AC1526" s="142"/>
      <c r="AD1526" s="130"/>
      <c r="AE1526" s="130"/>
      <c r="AF1526" s="130"/>
      <c r="AG1526" s="130"/>
      <c r="AH1526" s="130"/>
      <c r="AI1526" s="130"/>
      <c r="AJ1526" s="130"/>
      <c r="AK1526" s="130"/>
      <c r="AL1526" s="130"/>
      <c r="AM1526" s="130"/>
      <c r="AN1526" s="130"/>
      <c r="AO1526" s="130"/>
      <c r="AP1526" s="130"/>
      <c r="AQ1526" s="130"/>
      <c r="AR1526" s="130"/>
      <c r="AS1526" s="130"/>
      <c r="AT1526" s="130"/>
      <c r="AU1526" s="130"/>
      <c r="AV1526" s="130"/>
      <c r="AW1526" s="130"/>
      <c r="AX1526" s="130"/>
      <c r="AY1526" s="130"/>
    </row>
    <row r="1527" spans="1:51" x14ac:dyDescent="0.15">
      <c r="A1527" s="131">
        <v>1566</v>
      </c>
      <c r="B1527" s="129" t="s">
        <v>5233</v>
      </c>
      <c r="C1527" s="129" t="s">
        <v>1048</v>
      </c>
      <c r="D1527" s="129" t="s">
        <v>4659</v>
      </c>
      <c r="E1527" s="129" t="s">
        <v>4660</v>
      </c>
      <c r="F1527" s="129" t="s">
        <v>2096</v>
      </c>
      <c r="G1527" s="131" t="s">
        <v>168</v>
      </c>
      <c r="H1527" s="129" t="s">
        <v>14467</v>
      </c>
      <c r="I1527" s="129" t="s">
        <v>5149</v>
      </c>
      <c r="J1527" s="129" t="s">
        <v>5085</v>
      </c>
      <c r="K1527" s="129" t="s">
        <v>5220</v>
      </c>
      <c r="L1527" s="131" t="str">
        <f t="shared" si="69"/>
        <v>小西　航平 (2)</v>
      </c>
      <c r="M1527" s="131" t="str">
        <f t="shared" si="70"/>
        <v>01</v>
      </c>
      <c r="N1527" s="131" t="str">
        <f t="shared" si="71"/>
        <v>Kohei KONISHI (01)</v>
      </c>
      <c r="O1527" s="217" t="s">
        <v>8379</v>
      </c>
      <c r="Y1527" s="130"/>
      <c r="Z1527" s="130"/>
      <c r="AA1527" s="130"/>
      <c r="AB1527" s="130"/>
      <c r="AC1527" s="142"/>
      <c r="AD1527" s="130"/>
      <c r="AE1527" s="130"/>
      <c r="AF1527" s="130"/>
      <c r="AG1527" s="130"/>
      <c r="AH1527" s="130"/>
      <c r="AI1527" s="130"/>
      <c r="AJ1527" s="130"/>
      <c r="AK1527" s="130"/>
      <c r="AL1527" s="130"/>
      <c r="AM1527" s="130"/>
      <c r="AN1527" s="130"/>
      <c r="AO1527" s="130"/>
      <c r="AP1527" s="130"/>
      <c r="AQ1527" s="130"/>
      <c r="AR1527" s="130"/>
      <c r="AS1527" s="130"/>
      <c r="AT1527" s="130"/>
      <c r="AU1527" s="130"/>
      <c r="AV1527" s="130"/>
      <c r="AW1527" s="130"/>
      <c r="AX1527" s="130"/>
      <c r="AY1527" s="130"/>
    </row>
    <row r="1528" spans="1:51" x14ac:dyDescent="0.15">
      <c r="A1528" s="131">
        <v>1567</v>
      </c>
      <c r="B1528" s="129" t="s">
        <v>5233</v>
      </c>
      <c r="C1528" s="129" t="s">
        <v>1048</v>
      </c>
      <c r="D1528" s="129" t="s">
        <v>4661</v>
      </c>
      <c r="E1528" s="129" t="s">
        <v>4662</v>
      </c>
      <c r="F1528" s="129" t="s">
        <v>3336</v>
      </c>
      <c r="G1528" s="131" t="s">
        <v>168</v>
      </c>
      <c r="H1528" s="129" t="s">
        <v>14467</v>
      </c>
      <c r="I1528" s="129" t="s">
        <v>5150</v>
      </c>
      <c r="J1528" s="129" t="s">
        <v>5151</v>
      </c>
      <c r="K1528" s="129" t="s">
        <v>5220</v>
      </c>
      <c r="L1528" s="131" t="str">
        <f t="shared" si="69"/>
        <v>高原　昌平 (2)</v>
      </c>
      <c r="M1528" s="131" t="str">
        <f t="shared" si="70"/>
        <v>00</v>
      </c>
      <c r="N1528" s="131" t="str">
        <f t="shared" si="71"/>
        <v>Shohei TAKAHARA (00)</v>
      </c>
      <c r="O1528" s="217" t="s">
        <v>8380</v>
      </c>
      <c r="Y1528" s="130"/>
      <c r="Z1528" s="130"/>
      <c r="AA1528" s="130"/>
      <c r="AB1528" s="130"/>
      <c r="AC1528" s="142"/>
      <c r="AD1528" s="130"/>
      <c r="AE1528" s="130"/>
      <c r="AF1528" s="130"/>
      <c r="AG1528" s="130"/>
      <c r="AH1528" s="130"/>
      <c r="AI1528" s="130"/>
      <c r="AJ1528" s="130"/>
      <c r="AK1528" s="130"/>
      <c r="AL1528" s="130"/>
      <c r="AM1528" s="130"/>
      <c r="AN1528" s="130"/>
      <c r="AO1528" s="130"/>
      <c r="AP1528" s="130"/>
      <c r="AQ1528" s="130"/>
      <c r="AR1528" s="130"/>
      <c r="AS1528" s="130"/>
      <c r="AT1528" s="130"/>
      <c r="AU1528" s="130"/>
      <c r="AV1528" s="130"/>
      <c r="AW1528" s="130"/>
      <c r="AX1528" s="130"/>
      <c r="AY1528" s="130"/>
    </row>
    <row r="1529" spans="1:51" x14ac:dyDescent="0.15">
      <c r="A1529" s="131">
        <v>1568</v>
      </c>
      <c r="B1529" s="129" t="s">
        <v>5233</v>
      </c>
      <c r="C1529" s="129" t="s">
        <v>1048</v>
      </c>
      <c r="D1529" s="129" t="s">
        <v>4663</v>
      </c>
      <c r="E1529" s="129" t="s">
        <v>4664</v>
      </c>
      <c r="F1529" s="129" t="s">
        <v>3526</v>
      </c>
      <c r="G1529" s="131" t="s">
        <v>168</v>
      </c>
      <c r="H1529" s="129" t="s">
        <v>14467</v>
      </c>
      <c r="I1529" s="129" t="s">
        <v>5152</v>
      </c>
      <c r="J1529" s="129" t="s">
        <v>5153</v>
      </c>
      <c r="K1529" s="129" t="s">
        <v>5220</v>
      </c>
      <c r="L1529" s="131" t="str">
        <f t="shared" si="69"/>
        <v>滝下　連太郎 (2)</v>
      </c>
      <c r="M1529" s="131" t="str">
        <f t="shared" si="70"/>
        <v>01</v>
      </c>
      <c r="N1529" s="131" t="str">
        <f t="shared" si="71"/>
        <v>Rentaro TAKISHITA (01)</v>
      </c>
      <c r="O1529" s="217" t="s">
        <v>8381</v>
      </c>
      <c r="Y1529" s="130"/>
      <c r="Z1529" s="130"/>
      <c r="AA1529" s="130"/>
      <c r="AB1529" s="130"/>
      <c r="AC1529" s="142"/>
      <c r="AD1529" s="130"/>
      <c r="AE1529" s="130"/>
      <c r="AF1529" s="130"/>
      <c r="AG1529" s="130"/>
      <c r="AH1529" s="130"/>
      <c r="AI1529" s="130"/>
      <c r="AJ1529" s="130"/>
      <c r="AK1529" s="130"/>
      <c r="AL1529" s="130"/>
      <c r="AM1529" s="130"/>
      <c r="AN1529" s="130"/>
      <c r="AO1529" s="130"/>
      <c r="AP1529" s="130"/>
      <c r="AQ1529" s="130"/>
      <c r="AR1529" s="130"/>
      <c r="AS1529" s="130"/>
      <c r="AT1529" s="130"/>
      <c r="AU1529" s="130"/>
      <c r="AV1529" s="130"/>
      <c r="AW1529" s="130"/>
      <c r="AX1529" s="130"/>
      <c r="AY1529" s="130"/>
    </row>
    <row r="1530" spans="1:51" x14ac:dyDescent="0.15">
      <c r="A1530" s="131">
        <v>1569</v>
      </c>
      <c r="B1530" s="129" t="s">
        <v>5233</v>
      </c>
      <c r="C1530" s="129" t="s">
        <v>1048</v>
      </c>
      <c r="D1530" s="129" t="s">
        <v>4665</v>
      </c>
      <c r="E1530" s="129" t="s">
        <v>4666</v>
      </c>
      <c r="F1530" s="129" t="s">
        <v>4667</v>
      </c>
      <c r="G1530" s="131" t="s">
        <v>168</v>
      </c>
      <c r="H1530" s="129" t="s">
        <v>14467</v>
      </c>
      <c r="I1530" s="129" t="s">
        <v>5154</v>
      </c>
      <c r="J1530" s="129" t="s">
        <v>5155</v>
      </c>
      <c r="K1530" s="129" t="s">
        <v>5220</v>
      </c>
      <c r="L1530" s="131" t="str">
        <f t="shared" si="69"/>
        <v>水野　詠介 (2)</v>
      </c>
      <c r="M1530" s="131" t="str">
        <f t="shared" si="70"/>
        <v>01</v>
      </c>
      <c r="N1530" s="131" t="str">
        <f t="shared" si="71"/>
        <v>Eisuke MIZUNO (01)</v>
      </c>
      <c r="O1530" s="217" t="s">
        <v>8382</v>
      </c>
      <c r="Y1530" s="130"/>
      <c r="Z1530" s="130"/>
      <c r="AA1530" s="130"/>
      <c r="AB1530" s="130"/>
      <c r="AC1530" s="142"/>
      <c r="AD1530" s="130"/>
      <c r="AE1530" s="130"/>
      <c r="AF1530" s="130"/>
      <c r="AG1530" s="130"/>
      <c r="AH1530" s="130"/>
      <c r="AI1530" s="130"/>
      <c r="AJ1530" s="130"/>
      <c r="AK1530" s="130"/>
      <c r="AL1530" s="130"/>
      <c r="AM1530" s="130"/>
      <c r="AN1530" s="130"/>
      <c r="AO1530" s="130"/>
      <c r="AP1530" s="130"/>
      <c r="AQ1530" s="130"/>
      <c r="AR1530" s="130"/>
      <c r="AS1530" s="130"/>
      <c r="AT1530" s="130"/>
      <c r="AU1530" s="130"/>
      <c r="AV1530" s="130"/>
      <c r="AW1530" s="130"/>
      <c r="AX1530" s="130"/>
      <c r="AY1530" s="130"/>
    </row>
    <row r="1531" spans="1:51" x14ac:dyDescent="0.15">
      <c r="A1531" s="131">
        <v>1570</v>
      </c>
      <c r="B1531" s="129" t="s">
        <v>14496</v>
      </c>
      <c r="C1531" s="129" t="s">
        <v>1046</v>
      </c>
      <c r="D1531" s="129" t="s">
        <v>9863</v>
      </c>
      <c r="E1531" s="129" t="s">
        <v>10536</v>
      </c>
      <c r="F1531" s="129" t="s">
        <v>4769</v>
      </c>
      <c r="G1531" s="131" t="s">
        <v>168</v>
      </c>
      <c r="H1531" s="129" t="s">
        <v>11319</v>
      </c>
      <c r="I1531" s="129" t="s">
        <v>11910</v>
      </c>
      <c r="J1531" s="129" t="s">
        <v>5170</v>
      </c>
      <c r="K1531" s="129" t="s">
        <v>5220</v>
      </c>
      <c r="L1531" s="131" t="str">
        <f t="shared" si="69"/>
        <v>出口　泰成 (2)</v>
      </c>
      <c r="M1531" s="131" t="str">
        <f t="shared" si="70"/>
        <v>01</v>
      </c>
      <c r="N1531" s="131" t="str">
        <f t="shared" si="71"/>
        <v>Taisei DEGUCHI (01)</v>
      </c>
      <c r="O1531" s="217" t="s">
        <v>8383</v>
      </c>
      <c r="Y1531" s="130"/>
      <c r="Z1531" s="130"/>
      <c r="AA1531" s="130"/>
      <c r="AB1531" s="130"/>
      <c r="AC1531" s="142"/>
      <c r="AD1531" s="130"/>
      <c r="AE1531" s="130"/>
      <c r="AF1531" s="130"/>
      <c r="AG1531" s="130"/>
      <c r="AH1531" s="130"/>
      <c r="AI1531" s="130"/>
      <c r="AJ1531" s="130"/>
      <c r="AK1531" s="130"/>
      <c r="AL1531" s="130"/>
      <c r="AM1531" s="130"/>
      <c r="AN1531" s="130"/>
      <c r="AO1531" s="130"/>
      <c r="AP1531" s="130"/>
      <c r="AQ1531" s="130"/>
      <c r="AR1531" s="130"/>
      <c r="AS1531" s="130"/>
      <c r="AT1531" s="130"/>
      <c r="AU1531" s="130"/>
      <c r="AV1531" s="130"/>
      <c r="AW1531" s="130"/>
      <c r="AX1531" s="130"/>
      <c r="AY1531" s="130"/>
    </row>
    <row r="1532" spans="1:51" x14ac:dyDescent="0.15">
      <c r="A1532" s="131">
        <v>1571</v>
      </c>
      <c r="B1532" s="129" t="s">
        <v>14496</v>
      </c>
      <c r="C1532" s="129" t="s">
        <v>1046</v>
      </c>
      <c r="D1532" s="129" t="s">
        <v>2805</v>
      </c>
      <c r="E1532" s="129" t="s">
        <v>10537</v>
      </c>
      <c r="F1532" s="129" t="s">
        <v>2981</v>
      </c>
      <c r="G1532" s="131" t="s">
        <v>146</v>
      </c>
      <c r="H1532" s="129" t="s">
        <v>14458</v>
      </c>
      <c r="I1532" s="129" t="s">
        <v>4905</v>
      </c>
      <c r="J1532" s="129" t="s">
        <v>4936</v>
      </c>
      <c r="K1532" s="129" t="s">
        <v>5220</v>
      </c>
      <c r="L1532" s="131" t="str">
        <f t="shared" si="69"/>
        <v>山口　馨吾 (4)</v>
      </c>
      <c r="M1532" s="131" t="str">
        <f t="shared" si="70"/>
        <v>99</v>
      </c>
      <c r="N1532" s="131" t="str">
        <f t="shared" si="71"/>
        <v>Keigo YAMAGUCHI (99)</v>
      </c>
      <c r="O1532" s="217" t="s">
        <v>8384</v>
      </c>
      <c r="Y1532" s="130"/>
      <c r="Z1532" s="130"/>
      <c r="AA1532" s="130"/>
      <c r="AB1532" s="130"/>
      <c r="AC1532" s="142"/>
      <c r="AD1532" s="130"/>
      <c r="AE1532" s="130"/>
      <c r="AF1532" s="130"/>
      <c r="AG1532" s="130"/>
      <c r="AH1532" s="130"/>
      <c r="AI1532" s="130"/>
      <c r="AJ1532" s="130"/>
      <c r="AK1532" s="130"/>
      <c r="AL1532" s="130"/>
      <c r="AM1532" s="130"/>
      <c r="AN1532" s="130"/>
      <c r="AO1532" s="130"/>
      <c r="AP1532" s="130"/>
      <c r="AQ1532" s="130"/>
      <c r="AR1532" s="130"/>
      <c r="AS1532" s="130"/>
      <c r="AT1532" s="130"/>
      <c r="AU1532" s="130"/>
      <c r="AV1532" s="130"/>
      <c r="AW1532" s="130"/>
      <c r="AX1532" s="130"/>
      <c r="AY1532" s="130"/>
    </row>
    <row r="1533" spans="1:51" x14ac:dyDescent="0.15">
      <c r="A1533" s="131">
        <v>1572</v>
      </c>
      <c r="B1533" s="129" t="s">
        <v>14496</v>
      </c>
      <c r="C1533" s="129" t="s">
        <v>1046</v>
      </c>
      <c r="D1533" s="129" t="s">
        <v>2802</v>
      </c>
      <c r="E1533" s="129" t="s">
        <v>2803</v>
      </c>
      <c r="F1533" s="129" t="s">
        <v>2804</v>
      </c>
      <c r="G1533" s="131" t="s">
        <v>146</v>
      </c>
      <c r="H1533" s="129" t="s">
        <v>11319</v>
      </c>
      <c r="I1533" s="129" t="s">
        <v>4972</v>
      </c>
      <c r="J1533" s="129" t="s">
        <v>5012</v>
      </c>
      <c r="K1533" s="129" t="s">
        <v>5220</v>
      </c>
      <c r="L1533" s="131" t="str">
        <f t="shared" si="69"/>
        <v>鈴木　健太 (4)</v>
      </c>
      <c r="M1533" s="131" t="str">
        <f t="shared" si="70"/>
        <v>99</v>
      </c>
      <c r="N1533" s="131" t="str">
        <f t="shared" si="71"/>
        <v>Kenta SUZUKI (99)</v>
      </c>
      <c r="O1533" s="217" t="s">
        <v>8385</v>
      </c>
      <c r="Y1533" s="130"/>
      <c r="Z1533" s="130"/>
      <c r="AA1533" s="130"/>
      <c r="AB1533" s="130"/>
      <c r="AC1533" s="142"/>
      <c r="AD1533" s="130"/>
      <c r="AE1533" s="130"/>
      <c r="AF1533" s="130"/>
      <c r="AG1533" s="130"/>
      <c r="AH1533" s="130"/>
      <c r="AI1533" s="130"/>
      <c r="AJ1533" s="130"/>
      <c r="AK1533" s="130"/>
      <c r="AL1533" s="130"/>
      <c r="AM1533" s="130"/>
      <c r="AN1533" s="130"/>
      <c r="AO1533" s="130"/>
      <c r="AP1533" s="130"/>
      <c r="AQ1533" s="130"/>
      <c r="AR1533" s="130"/>
      <c r="AS1533" s="130"/>
      <c r="AT1533" s="130"/>
      <c r="AU1533" s="130"/>
      <c r="AV1533" s="130"/>
      <c r="AW1533" s="130"/>
      <c r="AX1533" s="130"/>
      <c r="AY1533" s="130"/>
    </row>
    <row r="1534" spans="1:51" x14ac:dyDescent="0.15">
      <c r="A1534" s="131">
        <v>1573</v>
      </c>
      <c r="B1534" s="129" t="s">
        <v>14496</v>
      </c>
      <c r="C1534" s="129" t="s">
        <v>1046</v>
      </c>
      <c r="D1534" s="129" t="s">
        <v>2809</v>
      </c>
      <c r="E1534" s="129" t="s">
        <v>2810</v>
      </c>
      <c r="F1534" s="129" t="s">
        <v>1421</v>
      </c>
      <c r="G1534" s="131" t="s">
        <v>164</v>
      </c>
      <c r="H1534" s="129" t="s">
        <v>11319</v>
      </c>
      <c r="I1534" s="129" t="s">
        <v>11911</v>
      </c>
      <c r="J1534" s="129" t="s">
        <v>4893</v>
      </c>
      <c r="K1534" s="129" t="s">
        <v>5220</v>
      </c>
      <c r="L1534" s="131" t="str">
        <f t="shared" si="69"/>
        <v>原口　泰一 (3)</v>
      </c>
      <c r="M1534" s="131" t="str">
        <f t="shared" si="70"/>
        <v>00</v>
      </c>
      <c r="N1534" s="131" t="str">
        <f t="shared" si="71"/>
        <v>Taichi HARAGUCHI (00)</v>
      </c>
      <c r="O1534" s="217" t="s">
        <v>8386</v>
      </c>
      <c r="Y1534" s="130"/>
      <c r="Z1534" s="130"/>
      <c r="AA1534" s="130"/>
      <c r="AB1534" s="130"/>
      <c r="AC1534" s="142"/>
      <c r="AD1534" s="130"/>
      <c r="AE1534" s="130"/>
      <c r="AF1534" s="130"/>
      <c r="AG1534" s="130"/>
      <c r="AH1534" s="130"/>
      <c r="AI1534" s="130"/>
      <c r="AJ1534" s="130"/>
      <c r="AK1534" s="130"/>
      <c r="AL1534" s="130"/>
      <c r="AM1534" s="130"/>
      <c r="AN1534" s="130"/>
      <c r="AO1534" s="130"/>
      <c r="AP1534" s="130"/>
      <c r="AQ1534" s="130"/>
      <c r="AR1534" s="130"/>
      <c r="AS1534" s="130"/>
      <c r="AT1534" s="130"/>
      <c r="AU1534" s="130"/>
      <c r="AV1534" s="130"/>
      <c r="AW1534" s="130"/>
      <c r="AX1534" s="130"/>
      <c r="AY1534" s="130"/>
    </row>
    <row r="1535" spans="1:51" x14ac:dyDescent="0.15">
      <c r="A1535" s="131">
        <v>1574</v>
      </c>
      <c r="B1535" s="129" t="s">
        <v>14496</v>
      </c>
      <c r="C1535" s="129" t="s">
        <v>1046</v>
      </c>
      <c r="D1535" s="129" t="s">
        <v>2811</v>
      </c>
      <c r="E1535" s="129" t="s">
        <v>2812</v>
      </c>
      <c r="F1535" s="129" t="s">
        <v>1887</v>
      </c>
      <c r="G1535" s="131" t="s">
        <v>164</v>
      </c>
      <c r="H1535" s="129" t="s">
        <v>11319</v>
      </c>
      <c r="I1535" s="129" t="s">
        <v>11912</v>
      </c>
      <c r="J1535" s="129" t="s">
        <v>12277</v>
      </c>
      <c r="K1535" s="129" t="s">
        <v>5220</v>
      </c>
      <c r="L1535" s="131" t="str">
        <f t="shared" si="69"/>
        <v>長藤　由晟 (3)</v>
      </c>
      <c r="M1535" s="131" t="str">
        <f t="shared" si="70"/>
        <v>00</v>
      </c>
      <c r="N1535" s="131" t="str">
        <f t="shared" si="71"/>
        <v>Yusei NAGAFUJI (00)</v>
      </c>
      <c r="O1535" s="217" t="s">
        <v>8387</v>
      </c>
      <c r="Y1535" s="130"/>
      <c r="Z1535" s="130"/>
      <c r="AA1535" s="130"/>
      <c r="AB1535" s="130"/>
      <c r="AC1535" s="142"/>
      <c r="AD1535" s="130"/>
      <c r="AE1535" s="130"/>
      <c r="AF1535" s="130"/>
      <c r="AG1535" s="130"/>
      <c r="AH1535" s="130"/>
      <c r="AI1535" s="130"/>
      <c r="AJ1535" s="130"/>
      <c r="AK1535" s="130"/>
      <c r="AL1535" s="130"/>
      <c r="AM1535" s="130"/>
      <c r="AN1535" s="130"/>
      <c r="AO1535" s="130"/>
      <c r="AP1535" s="130"/>
      <c r="AQ1535" s="130"/>
      <c r="AR1535" s="130"/>
      <c r="AS1535" s="130"/>
      <c r="AT1535" s="130"/>
      <c r="AU1535" s="130"/>
      <c r="AV1535" s="130"/>
      <c r="AW1535" s="130"/>
      <c r="AX1535" s="130"/>
      <c r="AY1535" s="130"/>
    </row>
    <row r="1536" spans="1:51" x14ac:dyDescent="0.15">
      <c r="A1536" s="131">
        <v>1575</v>
      </c>
      <c r="B1536" s="129" t="s">
        <v>14496</v>
      </c>
      <c r="C1536" s="129" t="s">
        <v>1046</v>
      </c>
      <c r="D1536" s="129" t="s">
        <v>2806</v>
      </c>
      <c r="E1536" s="129" t="s">
        <v>2807</v>
      </c>
      <c r="F1536" s="129" t="s">
        <v>2808</v>
      </c>
      <c r="G1536" s="131" t="s">
        <v>164</v>
      </c>
      <c r="H1536" s="129" t="s">
        <v>11319</v>
      </c>
      <c r="I1536" s="129" t="s">
        <v>11913</v>
      </c>
      <c r="J1536" s="129" t="s">
        <v>9496</v>
      </c>
      <c r="K1536" s="129" t="s">
        <v>5220</v>
      </c>
      <c r="L1536" s="131" t="str">
        <f t="shared" si="69"/>
        <v>坂　佳祐 (3)</v>
      </c>
      <c r="M1536" s="131" t="str">
        <f t="shared" si="70"/>
        <v>00</v>
      </c>
      <c r="N1536" s="131" t="str">
        <f t="shared" si="71"/>
        <v>Keisuke SAKA (00)</v>
      </c>
      <c r="O1536" s="217" t="s">
        <v>8388</v>
      </c>
      <c r="Y1536" s="130"/>
      <c r="Z1536" s="130"/>
      <c r="AA1536" s="130"/>
      <c r="AB1536" s="130"/>
      <c r="AC1536" s="142"/>
      <c r="AD1536" s="130"/>
      <c r="AE1536" s="130"/>
      <c r="AF1536" s="130"/>
      <c r="AG1536" s="130"/>
      <c r="AH1536" s="130"/>
      <c r="AI1536" s="130"/>
      <c r="AJ1536" s="130"/>
      <c r="AK1536" s="130"/>
      <c r="AL1536" s="130"/>
      <c r="AM1536" s="130"/>
      <c r="AN1536" s="130"/>
      <c r="AO1536" s="130"/>
      <c r="AP1536" s="130"/>
      <c r="AQ1536" s="130"/>
      <c r="AR1536" s="130"/>
      <c r="AS1536" s="130"/>
      <c r="AT1536" s="130"/>
      <c r="AU1536" s="130"/>
      <c r="AV1536" s="130"/>
      <c r="AW1536" s="130"/>
      <c r="AX1536" s="130"/>
      <c r="AY1536" s="130"/>
    </row>
    <row r="1537" spans="1:51" x14ac:dyDescent="0.15">
      <c r="A1537" s="131">
        <v>1576</v>
      </c>
      <c r="B1537" s="129" t="s">
        <v>14496</v>
      </c>
      <c r="C1537" s="129" t="s">
        <v>1046</v>
      </c>
      <c r="D1537" s="129" t="s">
        <v>9864</v>
      </c>
      <c r="E1537" s="129" t="s">
        <v>4784</v>
      </c>
      <c r="F1537" s="129" t="s">
        <v>4197</v>
      </c>
      <c r="G1537" s="131" t="s">
        <v>168</v>
      </c>
      <c r="H1537" s="129" t="s">
        <v>11319</v>
      </c>
      <c r="I1537" s="129" t="s">
        <v>4876</v>
      </c>
      <c r="J1537" s="129" t="s">
        <v>5216</v>
      </c>
      <c r="K1537" s="129" t="s">
        <v>5220</v>
      </c>
      <c r="L1537" s="131" t="str">
        <f t="shared" si="69"/>
        <v>中村　悦人 (2)</v>
      </c>
      <c r="M1537" s="131" t="str">
        <f t="shared" si="70"/>
        <v>01</v>
      </c>
      <c r="N1537" s="131" t="str">
        <f t="shared" si="71"/>
        <v>Yoshito NAKAMURA (01)</v>
      </c>
      <c r="O1537" s="217" t="s">
        <v>8389</v>
      </c>
      <c r="Y1537" s="130"/>
      <c r="Z1537" s="130"/>
      <c r="AA1537" s="130"/>
      <c r="AB1537" s="130"/>
      <c r="AC1537" s="142"/>
      <c r="AD1537" s="130"/>
      <c r="AE1537" s="130"/>
      <c r="AF1537" s="130"/>
      <c r="AG1537" s="130"/>
      <c r="AH1537" s="130"/>
      <c r="AI1537" s="130"/>
      <c r="AJ1537" s="130"/>
      <c r="AK1537" s="130"/>
      <c r="AL1537" s="130"/>
      <c r="AM1537" s="130"/>
      <c r="AN1537" s="130"/>
      <c r="AO1537" s="130"/>
      <c r="AP1537" s="130"/>
      <c r="AQ1537" s="130"/>
      <c r="AR1537" s="130"/>
      <c r="AS1537" s="130"/>
      <c r="AT1537" s="130"/>
      <c r="AU1537" s="130"/>
      <c r="AV1537" s="130"/>
      <c r="AW1537" s="130"/>
      <c r="AX1537" s="130"/>
      <c r="AY1537" s="130"/>
    </row>
    <row r="1538" spans="1:51" x14ac:dyDescent="0.15">
      <c r="A1538" s="131">
        <v>1577</v>
      </c>
      <c r="B1538" s="129" t="s">
        <v>5250</v>
      </c>
      <c r="C1538" s="129" t="s">
        <v>1068</v>
      </c>
      <c r="D1538" s="129" t="s">
        <v>9338</v>
      </c>
      <c r="E1538" s="129" t="s">
        <v>9390</v>
      </c>
      <c r="F1538" s="129" t="s">
        <v>9230</v>
      </c>
      <c r="G1538" s="131" t="s">
        <v>168</v>
      </c>
      <c r="H1538" s="129" t="s">
        <v>14454</v>
      </c>
      <c r="I1538" s="129" t="s">
        <v>9443</v>
      </c>
      <c r="J1538" s="129" t="s">
        <v>12350</v>
      </c>
      <c r="K1538" s="129" t="s">
        <v>5220</v>
      </c>
      <c r="L1538" s="131" t="str">
        <f t="shared" si="69"/>
        <v>永田　秀悟 (2)</v>
      </c>
      <c r="M1538" s="131" t="str">
        <f t="shared" si="70"/>
        <v>02</v>
      </c>
      <c r="N1538" s="131" t="str">
        <f t="shared" si="71"/>
        <v>Shugo NAGATA (02)</v>
      </c>
      <c r="O1538" s="217" t="s">
        <v>8390</v>
      </c>
      <c r="Y1538" s="130"/>
      <c r="Z1538" s="130"/>
      <c r="AA1538" s="130"/>
      <c r="AB1538" s="130"/>
      <c r="AC1538" s="142"/>
      <c r="AD1538" s="142"/>
      <c r="AE1538" s="130"/>
      <c r="AF1538" s="130"/>
      <c r="AG1538" s="130"/>
      <c r="AH1538" s="130"/>
      <c r="AI1538" s="130"/>
      <c r="AJ1538" s="130"/>
      <c r="AK1538" s="130"/>
      <c r="AL1538" s="130"/>
      <c r="AM1538" s="130"/>
      <c r="AN1538" s="130"/>
      <c r="AO1538" s="130"/>
      <c r="AP1538" s="130"/>
      <c r="AQ1538" s="130"/>
      <c r="AR1538" s="130"/>
      <c r="AS1538" s="130"/>
      <c r="AT1538" s="130"/>
      <c r="AU1538" s="130"/>
      <c r="AV1538" s="130"/>
      <c r="AW1538" s="130"/>
      <c r="AX1538" s="130"/>
      <c r="AY1538" s="130"/>
    </row>
    <row r="1539" spans="1:51" x14ac:dyDescent="0.15">
      <c r="A1539" s="131">
        <v>1578</v>
      </c>
      <c r="B1539" s="129" t="s">
        <v>5250</v>
      </c>
      <c r="C1539" s="129" t="s">
        <v>1068</v>
      </c>
      <c r="D1539" s="129" t="s">
        <v>9865</v>
      </c>
      <c r="E1539" s="129" t="s">
        <v>10538</v>
      </c>
      <c r="F1539" s="129" t="s">
        <v>2221</v>
      </c>
      <c r="G1539" s="131" t="s">
        <v>168</v>
      </c>
      <c r="H1539" s="129" t="s">
        <v>14454</v>
      </c>
      <c r="I1539" s="129" t="s">
        <v>11914</v>
      </c>
      <c r="J1539" s="129" t="s">
        <v>4980</v>
      </c>
      <c r="K1539" s="129" t="s">
        <v>5220</v>
      </c>
      <c r="L1539" s="131" t="str">
        <f t="shared" ref="L1539:L1602" si="72">D1539&amp;" ("&amp;G1539&amp;")"</f>
        <v>髙野　龍也 (2)</v>
      </c>
      <c r="M1539" s="131" t="str">
        <f t="shared" ref="M1539:M1602" si="73">LEFT(F1539,2)</f>
        <v>02</v>
      </c>
      <c r="N1539" s="131" t="str">
        <f t="shared" ref="N1539:N1602" si="74">J1539&amp;" "&amp;I1539&amp;" ("&amp;M1539&amp;")"</f>
        <v>Tatsuya TAKANO (02)</v>
      </c>
      <c r="O1539" s="217" t="s">
        <v>8391</v>
      </c>
      <c r="Y1539" s="130"/>
      <c r="Z1539" s="130"/>
      <c r="AA1539" s="130"/>
      <c r="AB1539" s="130"/>
      <c r="AC1539" s="142"/>
      <c r="AD1539" s="130"/>
      <c r="AE1539" s="130"/>
      <c r="AF1539" s="130"/>
      <c r="AG1539" s="130"/>
      <c r="AH1539" s="130"/>
      <c r="AI1539" s="130"/>
      <c r="AJ1539" s="130"/>
      <c r="AK1539" s="130"/>
      <c r="AL1539" s="130"/>
      <c r="AM1539" s="130"/>
      <c r="AN1539" s="130"/>
      <c r="AO1539" s="130"/>
      <c r="AP1539" s="130"/>
      <c r="AQ1539" s="130"/>
      <c r="AR1539" s="130"/>
      <c r="AS1539" s="130"/>
      <c r="AT1539" s="130"/>
      <c r="AU1539" s="130"/>
      <c r="AV1539" s="130"/>
      <c r="AW1539" s="130"/>
      <c r="AX1539" s="130"/>
      <c r="AY1539" s="130"/>
    </row>
    <row r="1540" spans="1:51" x14ac:dyDescent="0.15">
      <c r="A1540" s="131">
        <v>1579</v>
      </c>
      <c r="B1540" s="129" t="s">
        <v>5250</v>
      </c>
      <c r="C1540" s="129" t="s">
        <v>1068</v>
      </c>
      <c r="D1540" s="129" t="s">
        <v>9866</v>
      </c>
      <c r="E1540" s="129" t="s">
        <v>10539</v>
      </c>
      <c r="F1540" s="129" t="s">
        <v>1295</v>
      </c>
      <c r="G1540" s="131" t="s">
        <v>168</v>
      </c>
      <c r="H1540" s="129" t="s">
        <v>14467</v>
      </c>
      <c r="I1540" s="129" t="s">
        <v>11915</v>
      </c>
      <c r="J1540" s="129" t="s">
        <v>5114</v>
      </c>
      <c r="K1540" s="129" t="s">
        <v>5220</v>
      </c>
      <c r="L1540" s="131" t="str">
        <f t="shared" si="72"/>
        <v>北野　陽大 (2)</v>
      </c>
      <c r="M1540" s="131" t="str">
        <f t="shared" si="73"/>
        <v>01</v>
      </c>
      <c r="N1540" s="131" t="str">
        <f t="shared" si="74"/>
        <v>Haruto KITANO (01)</v>
      </c>
      <c r="O1540" s="217" t="s">
        <v>8392</v>
      </c>
      <c r="Y1540" s="130"/>
      <c r="Z1540" s="130"/>
      <c r="AA1540" s="130"/>
      <c r="AB1540" s="130"/>
      <c r="AC1540" s="142"/>
      <c r="AD1540" s="130"/>
      <c r="AE1540" s="130"/>
      <c r="AF1540" s="130"/>
      <c r="AG1540" s="130"/>
      <c r="AH1540" s="130"/>
      <c r="AI1540" s="130"/>
      <c r="AJ1540" s="130"/>
      <c r="AK1540" s="130"/>
      <c r="AL1540" s="130"/>
      <c r="AM1540" s="130"/>
      <c r="AN1540" s="130"/>
      <c r="AO1540" s="130"/>
      <c r="AP1540" s="130"/>
      <c r="AQ1540" s="130"/>
      <c r="AR1540" s="130"/>
      <c r="AS1540" s="130"/>
      <c r="AT1540" s="130"/>
      <c r="AU1540" s="130"/>
      <c r="AV1540" s="130"/>
      <c r="AW1540" s="130"/>
      <c r="AX1540" s="130"/>
      <c r="AY1540" s="130"/>
    </row>
    <row r="1541" spans="1:51" x14ac:dyDescent="0.15">
      <c r="A1541" s="131">
        <v>1580</v>
      </c>
      <c r="B1541" s="129" t="s">
        <v>5237</v>
      </c>
      <c r="C1541" s="129" t="s">
        <v>1054</v>
      </c>
      <c r="D1541" s="129" t="s">
        <v>3175</v>
      </c>
      <c r="E1541" s="129" t="s">
        <v>3176</v>
      </c>
      <c r="F1541" s="129" t="s">
        <v>1861</v>
      </c>
      <c r="G1541" s="131" t="s">
        <v>146</v>
      </c>
      <c r="H1541" s="129" t="s">
        <v>14454</v>
      </c>
      <c r="I1541" s="129" t="s">
        <v>4821</v>
      </c>
      <c r="J1541" s="129" t="s">
        <v>12248</v>
      </c>
      <c r="K1541" s="129" t="s">
        <v>5220</v>
      </c>
      <c r="L1541" s="131" t="str">
        <f t="shared" si="72"/>
        <v>山本　隆 (4)</v>
      </c>
      <c r="M1541" s="131" t="str">
        <f t="shared" si="73"/>
        <v>99</v>
      </c>
      <c r="N1541" s="131" t="str">
        <f t="shared" si="74"/>
        <v>Takashi YAMAMOTO (99)</v>
      </c>
      <c r="O1541" s="217" t="s">
        <v>8393</v>
      </c>
      <c r="Y1541" s="130"/>
      <c r="Z1541" s="130"/>
      <c r="AA1541" s="130"/>
      <c r="AB1541" s="130"/>
      <c r="AC1541" s="142"/>
      <c r="AD1541" s="130"/>
      <c r="AE1541" s="130"/>
      <c r="AF1541" s="130"/>
      <c r="AG1541" s="130"/>
      <c r="AH1541" s="130"/>
      <c r="AI1541" s="130"/>
      <c r="AJ1541" s="130"/>
      <c r="AK1541" s="130"/>
      <c r="AL1541" s="130"/>
      <c r="AM1541" s="130"/>
      <c r="AN1541" s="130"/>
      <c r="AO1541" s="130"/>
      <c r="AP1541" s="130"/>
      <c r="AQ1541" s="130"/>
      <c r="AR1541" s="130"/>
      <c r="AS1541" s="130"/>
      <c r="AT1541" s="130"/>
      <c r="AU1541" s="130"/>
      <c r="AV1541" s="130"/>
      <c r="AW1541" s="130"/>
      <c r="AX1541" s="130"/>
      <c r="AY1541" s="130"/>
    </row>
    <row r="1542" spans="1:51" x14ac:dyDescent="0.15">
      <c r="A1542" s="131">
        <v>1581</v>
      </c>
      <c r="B1542" s="129" t="s">
        <v>5237</v>
      </c>
      <c r="C1542" s="129" t="s">
        <v>1054</v>
      </c>
      <c r="D1542" s="129" t="s">
        <v>3192</v>
      </c>
      <c r="E1542" s="129" t="s">
        <v>3193</v>
      </c>
      <c r="F1542" s="129" t="s">
        <v>2117</v>
      </c>
      <c r="G1542" s="131" t="s">
        <v>146</v>
      </c>
      <c r="H1542" s="129" t="s">
        <v>11319</v>
      </c>
      <c r="I1542" s="129" t="s">
        <v>4896</v>
      </c>
      <c r="J1542" s="129" t="s">
        <v>5056</v>
      </c>
      <c r="K1542" s="129" t="s">
        <v>5220</v>
      </c>
      <c r="L1542" s="131" t="str">
        <f t="shared" si="72"/>
        <v>福原　隆人 (4)</v>
      </c>
      <c r="M1542" s="131" t="str">
        <f t="shared" si="73"/>
        <v>99</v>
      </c>
      <c r="N1542" s="131" t="str">
        <f t="shared" si="74"/>
        <v>Takato FUKUHARA (99)</v>
      </c>
      <c r="O1542" s="217" t="s">
        <v>8394</v>
      </c>
      <c r="Y1542" s="130"/>
      <c r="Z1542" s="130"/>
      <c r="AA1542" s="130"/>
      <c r="AB1542" s="130"/>
      <c r="AC1542" s="142"/>
      <c r="AD1542" s="130"/>
      <c r="AE1542" s="130"/>
      <c r="AF1542" s="130"/>
      <c r="AG1542" s="130"/>
      <c r="AH1542" s="130"/>
      <c r="AI1542" s="130"/>
      <c r="AJ1542" s="130"/>
      <c r="AK1542" s="130"/>
      <c r="AL1542" s="130"/>
      <c r="AM1542" s="130"/>
      <c r="AN1542" s="130"/>
      <c r="AO1542" s="130"/>
      <c r="AP1542" s="130"/>
      <c r="AQ1542" s="130"/>
      <c r="AR1542" s="130"/>
      <c r="AS1542" s="130"/>
      <c r="AT1542" s="130"/>
      <c r="AU1542" s="130"/>
      <c r="AV1542" s="130"/>
      <c r="AW1542" s="130"/>
      <c r="AX1542" s="130"/>
      <c r="AY1542" s="130"/>
    </row>
    <row r="1543" spans="1:51" x14ac:dyDescent="0.15">
      <c r="A1543" s="131">
        <v>1582</v>
      </c>
      <c r="B1543" s="129" t="s">
        <v>5237</v>
      </c>
      <c r="C1543" s="129" t="s">
        <v>1054</v>
      </c>
      <c r="D1543" s="129" t="s">
        <v>3170</v>
      </c>
      <c r="E1543" s="129" t="s">
        <v>3171</v>
      </c>
      <c r="F1543" s="129" t="s">
        <v>3172</v>
      </c>
      <c r="G1543" s="131" t="s">
        <v>146</v>
      </c>
      <c r="H1543" s="129" t="s">
        <v>14447</v>
      </c>
      <c r="I1543" s="129" t="s">
        <v>11556</v>
      </c>
      <c r="J1543" s="129" t="s">
        <v>12537</v>
      </c>
      <c r="K1543" s="129" t="s">
        <v>5220</v>
      </c>
      <c r="L1543" s="131" t="str">
        <f t="shared" si="72"/>
        <v>瀬戸　路弾 (4)</v>
      </c>
      <c r="M1543" s="131" t="str">
        <f t="shared" si="73"/>
        <v>99</v>
      </c>
      <c r="N1543" s="131" t="str">
        <f t="shared" si="74"/>
        <v>Rodan SETO (99)</v>
      </c>
      <c r="O1543" s="217" t="s">
        <v>8395</v>
      </c>
      <c r="Y1543" s="130"/>
      <c r="Z1543" s="130"/>
      <c r="AA1543" s="130"/>
      <c r="AB1543" s="130"/>
      <c r="AC1543" s="142"/>
      <c r="AD1543" s="130"/>
      <c r="AE1543" s="130"/>
      <c r="AF1543" s="130"/>
      <c r="AG1543" s="130"/>
      <c r="AH1543" s="130"/>
      <c r="AI1543" s="130"/>
      <c r="AJ1543" s="130"/>
      <c r="AK1543" s="130"/>
      <c r="AL1543" s="130"/>
      <c r="AM1543" s="130"/>
      <c r="AN1543" s="130"/>
      <c r="AO1543" s="130"/>
      <c r="AP1543" s="130"/>
      <c r="AQ1543" s="130"/>
      <c r="AR1543" s="130"/>
      <c r="AS1543" s="130"/>
      <c r="AT1543" s="130"/>
      <c r="AU1543" s="130"/>
      <c r="AV1543" s="130"/>
      <c r="AW1543" s="130"/>
      <c r="AX1543" s="130"/>
      <c r="AY1543" s="130"/>
    </row>
    <row r="1544" spans="1:51" x14ac:dyDescent="0.15">
      <c r="A1544" s="131">
        <v>1583</v>
      </c>
      <c r="B1544" s="129" t="s">
        <v>5237</v>
      </c>
      <c r="C1544" s="129" t="s">
        <v>1054</v>
      </c>
      <c r="D1544" s="129" t="s">
        <v>3179</v>
      </c>
      <c r="E1544" s="129" t="s">
        <v>3180</v>
      </c>
      <c r="F1544" s="129" t="s">
        <v>3181</v>
      </c>
      <c r="G1544" s="131" t="s">
        <v>146</v>
      </c>
      <c r="H1544" s="129" t="s">
        <v>11319</v>
      </c>
      <c r="I1544" s="129" t="s">
        <v>11916</v>
      </c>
      <c r="J1544" s="129" t="s">
        <v>4867</v>
      </c>
      <c r="K1544" s="129" t="s">
        <v>5220</v>
      </c>
      <c r="L1544" s="131" t="str">
        <f t="shared" si="72"/>
        <v>三田　健太郎 (4)</v>
      </c>
      <c r="M1544" s="131" t="str">
        <f t="shared" si="73"/>
        <v>99</v>
      </c>
      <c r="N1544" s="131" t="str">
        <f t="shared" si="74"/>
        <v>Kentaro SANDA (99)</v>
      </c>
      <c r="O1544" s="217" t="s">
        <v>8396</v>
      </c>
      <c r="Y1544" s="130"/>
      <c r="Z1544" s="130"/>
      <c r="AA1544" s="130"/>
      <c r="AB1544" s="130"/>
      <c r="AC1544" s="142"/>
      <c r="AD1544" s="130"/>
      <c r="AE1544" s="130"/>
      <c r="AF1544" s="130"/>
      <c r="AG1544" s="130"/>
      <c r="AH1544" s="130"/>
      <c r="AI1544" s="130"/>
      <c r="AJ1544" s="130"/>
      <c r="AK1544" s="130"/>
      <c r="AL1544" s="130"/>
      <c r="AM1544" s="130"/>
      <c r="AN1544" s="130"/>
      <c r="AO1544" s="130"/>
      <c r="AP1544" s="130"/>
      <c r="AQ1544" s="130"/>
      <c r="AR1544" s="130"/>
      <c r="AS1544" s="130"/>
      <c r="AT1544" s="130"/>
      <c r="AU1544" s="130"/>
      <c r="AV1544" s="130"/>
      <c r="AW1544" s="130"/>
      <c r="AX1544" s="130"/>
      <c r="AY1544" s="130"/>
    </row>
    <row r="1545" spans="1:51" x14ac:dyDescent="0.15">
      <c r="A1545" s="131">
        <v>1584</v>
      </c>
      <c r="B1545" s="129" t="s">
        <v>5237</v>
      </c>
      <c r="C1545" s="129" t="s">
        <v>1054</v>
      </c>
      <c r="D1545" s="129" t="s">
        <v>3173</v>
      </c>
      <c r="E1545" s="129" t="s">
        <v>3174</v>
      </c>
      <c r="F1545" s="129" t="s">
        <v>1099</v>
      </c>
      <c r="G1545" s="131" t="s">
        <v>146</v>
      </c>
      <c r="H1545" s="129" t="s">
        <v>11319</v>
      </c>
      <c r="I1545" s="129" t="s">
        <v>5001</v>
      </c>
      <c r="J1545" s="129" t="s">
        <v>5112</v>
      </c>
      <c r="K1545" s="129" t="s">
        <v>5220</v>
      </c>
      <c r="L1545" s="131" t="str">
        <f t="shared" si="72"/>
        <v>寺井　滉人 (4)</v>
      </c>
      <c r="M1545" s="131" t="str">
        <f t="shared" si="73"/>
        <v>99</v>
      </c>
      <c r="N1545" s="131" t="str">
        <f t="shared" si="74"/>
        <v>Hiroto TERAI (99)</v>
      </c>
      <c r="O1545" s="217" t="s">
        <v>8397</v>
      </c>
      <c r="Y1545" s="130"/>
      <c r="Z1545" s="130"/>
      <c r="AA1545" s="130"/>
      <c r="AB1545" s="130"/>
      <c r="AC1545" s="142"/>
      <c r="AD1545" s="130"/>
      <c r="AE1545" s="130"/>
      <c r="AF1545" s="130"/>
      <c r="AG1545" s="130"/>
      <c r="AH1545" s="130"/>
      <c r="AI1545" s="130"/>
      <c r="AJ1545" s="130"/>
      <c r="AK1545" s="130"/>
      <c r="AL1545" s="130"/>
      <c r="AM1545" s="130"/>
      <c r="AN1545" s="130"/>
      <c r="AO1545" s="130"/>
      <c r="AP1545" s="130"/>
      <c r="AQ1545" s="130"/>
      <c r="AR1545" s="130"/>
      <c r="AS1545" s="130"/>
      <c r="AT1545" s="130"/>
      <c r="AU1545" s="130"/>
      <c r="AV1545" s="130"/>
      <c r="AW1545" s="130"/>
      <c r="AX1545" s="130"/>
      <c r="AY1545" s="130"/>
    </row>
    <row r="1546" spans="1:51" x14ac:dyDescent="0.15">
      <c r="A1546" s="131">
        <v>1585</v>
      </c>
      <c r="B1546" s="129" t="s">
        <v>5237</v>
      </c>
      <c r="C1546" s="129" t="s">
        <v>1054</v>
      </c>
      <c r="D1546" s="129" t="s">
        <v>9867</v>
      </c>
      <c r="E1546" s="129" t="s">
        <v>3177</v>
      </c>
      <c r="F1546" s="129" t="s">
        <v>3178</v>
      </c>
      <c r="G1546" s="131" t="s">
        <v>146</v>
      </c>
      <c r="H1546" s="129" t="s">
        <v>14473</v>
      </c>
      <c r="I1546" s="129" t="s">
        <v>11917</v>
      </c>
      <c r="J1546" s="129" t="s">
        <v>4868</v>
      </c>
      <c r="K1546" s="129" t="s">
        <v>5220</v>
      </c>
      <c r="L1546" s="131" t="str">
        <f t="shared" si="72"/>
        <v>有冨　智哉 (4)</v>
      </c>
      <c r="M1546" s="131" t="str">
        <f t="shared" si="73"/>
        <v>00</v>
      </c>
      <c r="N1546" s="131" t="str">
        <f t="shared" si="74"/>
        <v>Tomoya ARIDOMI (00)</v>
      </c>
      <c r="O1546" s="217" t="s">
        <v>8398</v>
      </c>
      <c r="Y1546" s="130"/>
      <c r="Z1546" s="130"/>
      <c r="AA1546" s="130"/>
      <c r="AB1546" s="130"/>
      <c r="AC1546" s="142"/>
      <c r="AD1546" s="130"/>
      <c r="AE1546" s="130"/>
      <c r="AF1546" s="130"/>
      <c r="AG1546" s="130"/>
      <c r="AH1546" s="130"/>
      <c r="AI1546" s="130"/>
      <c r="AJ1546" s="130"/>
      <c r="AK1546" s="130"/>
      <c r="AL1546" s="130"/>
      <c r="AM1546" s="130"/>
      <c r="AN1546" s="130"/>
      <c r="AO1546" s="130"/>
      <c r="AP1546" s="130"/>
      <c r="AQ1546" s="130"/>
      <c r="AR1546" s="130"/>
      <c r="AS1546" s="130"/>
      <c r="AT1546" s="130"/>
      <c r="AU1546" s="130"/>
      <c r="AV1546" s="130"/>
      <c r="AW1546" s="130"/>
      <c r="AX1546" s="130"/>
      <c r="AY1546" s="130"/>
    </row>
    <row r="1547" spans="1:51" x14ac:dyDescent="0.15">
      <c r="A1547" s="131">
        <v>1586</v>
      </c>
      <c r="B1547" s="129" t="s">
        <v>5237</v>
      </c>
      <c r="C1547" s="129" t="s">
        <v>1054</v>
      </c>
      <c r="D1547" s="129" t="s">
        <v>3187</v>
      </c>
      <c r="E1547" s="129" t="s">
        <v>3188</v>
      </c>
      <c r="F1547" s="129" t="s">
        <v>1836</v>
      </c>
      <c r="G1547" s="131" t="s">
        <v>164</v>
      </c>
      <c r="H1547" s="129" t="s">
        <v>14447</v>
      </c>
      <c r="I1547" s="129" t="s">
        <v>11918</v>
      </c>
      <c r="J1547" s="129" t="s">
        <v>4879</v>
      </c>
      <c r="K1547" s="129" t="s">
        <v>5220</v>
      </c>
      <c r="L1547" s="131" t="str">
        <f t="shared" si="72"/>
        <v>堀切　一輝 (3)</v>
      </c>
      <c r="M1547" s="131" t="str">
        <f t="shared" si="73"/>
        <v>99</v>
      </c>
      <c r="N1547" s="131" t="str">
        <f t="shared" si="74"/>
        <v>Kazuki HORIKIRI (99)</v>
      </c>
      <c r="O1547" s="217" t="s">
        <v>8399</v>
      </c>
      <c r="Y1547" s="130"/>
      <c r="Z1547" s="130"/>
      <c r="AA1547" s="130"/>
      <c r="AB1547" s="130"/>
      <c r="AC1547" s="142"/>
      <c r="AD1547" s="130"/>
      <c r="AE1547" s="130"/>
      <c r="AF1547" s="130"/>
      <c r="AG1547" s="130"/>
      <c r="AH1547" s="130"/>
      <c r="AI1547" s="130"/>
      <c r="AJ1547" s="130"/>
      <c r="AK1547" s="130"/>
      <c r="AL1547" s="130"/>
      <c r="AM1547" s="130"/>
      <c r="AN1547" s="130"/>
      <c r="AO1547" s="130"/>
      <c r="AP1547" s="130"/>
      <c r="AQ1547" s="130"/>
      <c r="AR1547" s="130"/>
      <c r="AS1547" s="130"/>
      <c r="AT1547" s="130"/>
      <c r="AU1547" s="130"/>
      <c r="AV1547" s="130"/>
      <c r="AW1547" s="130"/>
      <c r="AX1547" s="130"/>
      <c r="AY1547" s="130"/>
    </row>
    <row r="1548" spans="1:51" x14ac:dyDescent="0.15">
      <c r="A1548" s="131">
        <v>1587</v>
      </c>
      <c r="B1548" s="129" t="s">
        <v>5237</v>
      </c>
      <c r="C1548" s="129" t="s">
        <v>1054</v>
      </c>
      <c r="D1548" s="129" t="s">
        <v>3184</v>
      </c>
      <c r="E1548" s="129" t="s">
        <v>3185</v>
      </c>
      <c r="F1548" s="129" t="s">
        <v>3186</v>
      </c>
      <c r="G1548" s="131" t="s">
        <v>164</v>
      </c>
      <c r="H1548" s="129" t="s">
        <v>11319</v>
      </c>
      <c r="I1548" s="129" t="s">
        <v>6665</v>
      </c>
      <c r="J1548" s="129" t="s">
        <v>5114</v>
      </c>
      <c r="K1548" s="129" t="s">
        <v>5220</v>
      </c>
      <c r="L1548" s="131" t="str">
        <f t="shared" si="72"/>
        <v>小山　温大 (3)</v>
      </c>
      <c r="M1548" s="131" t="str">
        <f t="shared" si="73"/>
        <v>00</v>
      </c>
      <c r="N1548" s="131" t="str">
        <f t="shared" si="74"/>
        <v>Haruto KOYAMA (00)</v>
      </c>
      <c r="O1548" s="217" t="s">
        <v>8400</v>
      </c>
      <c r="Y1548" s="130"/>
      <c r="Z1548" s="130"/>
      <c r="AA1548" s="130"/>
      <c r="AB1548" s="130"/>
      <c r="AC1548" s="142"/>
      <c r="AD1548" s="130"/>
      <c r="AE1548" s="130"/>
      <c r="AF1548" s="130"/>
      <c r="AG1548" s="130"/>
      <c r="AH1548" s="130"/>
      <c r="AI1548" s="130"/>
      <c r="AJ1548" s="130"/>
      <c r="AK1548" s="130"/>
      <c r="AL1548" s="130"/>
      <c r="AM1548" s="130"/>
      <c r="AN1548" s="130"/>
      <c r="AO1548" s="130"/>
      <c r="AP1548" s="130"/>
      <c r="AQ1548" s="130"/>
      <c r="AR1548" s="130"/>
      <c r="AS1548" s="130"/>
      <c r="AT1548" s="130"/>
      <c r="AU1548" s="130"/>
      <c r="AV1548" s="130"/>
      <c r="AW1548" s="130"/>
      <c r="AX1548" s="130"/>
      <c r="AY1548" s="130"/>
    </row>
    <row r="1549" spans="1:51" x14ac:dyDescent="0.15">
      <c r="A1549" s="131">
        <v>1588</v>
      </c>
      <c r="B1549" s="129" t="s">
        <v>5237</v>
      </c>
      <c r="C1549" s="129" t="s">
        <v>1054</v>
      </c>
      <c r="D1549" s="129" t="s">
        <v>3182</v>
      </c>
      <c r="E1549" s="129" t="s">
        <v>3183</v>
      </c>
      <c r="F1549" s="129" t="s">
        <v>2182</v>
      </c>
      <c r="G1549" s="131" t="s">
        <v>164</v>
      </c>
      <c r="H1549" s="129" t="s">
        <v>14451</v>
      </c>
      <c r="I1549" s="129" t="s">
        <v>11384</v>
      </c>
      <c r="J1549" s="129" t="s">
        <v>4837</v>
      </c>
      <c r="K1549" s="129" t="s">
        <v>5220</v>
      </c>
      <c r="L1549" s="131" t="str">
        <f t="shared" si="72"/>
        <v>近藤　知宏 (3)</v>
      </c>
      <c r="M1549" s="131" t="str">
        <f t="shared" si="73"/>
        <v>00</v>
      </c>
      <c r="N1549" s="131" t="str">
        <f t="shared" si="74"/>
        <v>Tomohiro KONDO (00)</v>
      </c>
      <c r="O1549" s="217" t="s">
        <v>8401</v>
      </c>
      <c r="Y1549" s="130"/>
      <c r="Z1549" s="130"/>
      <c r="AA1549" s="130"/>
      <c r="AB1549" s="130"/>
      <c r="AC1549" s="142"/>
      <c r="AD1549" s="130"/>
      <c r="AE1549" s="130"/>
      <c r="AF1549" s="130"/>
      <c r="AG1549" s="130"/>
      <c r="AH1549" s="130"/>
      <c r="AI1549" s="130"/>
      <c r="AJ1549" s="130"/>
      <c r="AK1549" s="130"/>
      <c r="AL1549" s="130"/>
      <c r="AM1549" s="130"/>
      <c r="AN1549" s="130"/>
      <c r="AO1549" s="130"/>
      <c r="AP1549" s="130"/>
      <c r="AQ1549" s="130"/>
      <c r="AR1549" s="130"/>
      <c r="AS1549" s="130"/>
      <c r="AT1549" s="130"/>
      <c r="AU1549" s="130"/>
      <c r="AV1549" s="130"/>
      <c r="AW1549" s="130"/>
      <c r="AX1549" s="130"/>
      <c r="AY1549" s="130"/>
    </row>
    <row r="1550" spans="1:51" x14ac:dyDescent="0.15">
      <c r="A1550" s="131">
        <v>1589</v>
      </c>
      <c r="B1550" s="129" t="s">
        <v>5237</v>
      </c>
      <c r="C1550" s="129" t="s">
        <v>1054</v>
      </c>
      <c r="D1550" s="129" t="s">
        <v>3189</v>
      </c>
      <c r="E1550" s="129" t="s">
        <v>3190</v>
      </c>
      <c r="F1550" s="129" t="s">
        <v>3191</v>
      </c>
      <c r="G1550" s="131" t="s">
        <v>168</v>
      </c>
      <c r="H1550" s="129" t="s">
        <v>11319</v>
      </c>
      <c r="I1550" s="129" t="s">
        <v>5120</v>
      </c>
      <c r="J1550" s="129" t="s">
        <v>4822</v>
      </c>
      <c r="K1550" s="129" t="s">
        <v>5220</v>
      </c>
      <c r="L1550" s="131" t="str">
        <f t="shared" si="72"/>
        <v>西田　涼太 (2)</v>
      </c>
      <c r="M1550" s="131" t="str">
        <f t="shared" si="73"/>
        <v>01</v>
      </c>
      <c r="N1550" s="131" t="str">
        <f t="shared" si="74"/>
        <v>Ryota NISHIDA (01)</v>
      </c>
      <c r="O1550" s="217" t="s">
        <v>8402</v>
      </c>
      <c r="Y1550" s="130"/>
      <c r="Z1550" s="130"/>
      <c r="AA1550" s="130"/>
      <c r="AB1550" s="130"/>
      <c r="AC1550" s="142"/>
      <c r="AD1550" s="130"/>
      <c r="AE1550" s="130"/>
      <c r="AF1550" s="130"/>
      <c r="AG1550" s="130"/>
      <c r="AH1550" s="130"/>
      <c r="AI1550" s="130"/>
      <c r="AJ1550" s="130"/>
      <c r="AK1550" s="130"/>
      <c r="AL1550" s="130"/>
      <c r="AM1550" s="130"/>
      <c r="AN1550" s="130"/>
      <c r="AO1550" s="130"/>
      <c r="AP1550" s="130"/>
      <c r="AQ1550" s="130"/>
      <c r="AR1550" s="130"/>
      <c r="AS1550" s="130"/>
      <c r="AT1550" s="130"/>
      <c r="AU1550" s="130"/>
      <c r="AV1550" s="130"/>
      <c r="AW1550" s="130"/>
      <c r="AX1550" s="130"/>
      <c r="AY1550" s="130"/>
    </row>
    <row r="1551" spans="1:51" x14ac:dyDescent="0.15">
      <c r="A1551" s="131">
        <v>1590</v>
      </c>
      <c r="B1551" s="129" t="s">
        <v>5237</v>
      </c>
      <c r="C1551" s="129" t="s">
        <v>1054</v>
      </c>
      <c r="D1551" s="129" t="s">
        <v>9868</v>
      </c>
      <c r="E1551" s="129" t="s">
        <v>9386</v>
      </c>
      <c r="F1551" s="129" t="s">
        <v>2624</v>
      </c>
      <c r="G1551" s="131" t="s">
        <v>168</v>
      </c>
      <c r="H1551" s="129" t="s">
        <v>11319</v>
      </c>
      <c r="I1551" s="129" t="s">
        <v>4869</v>
      </c>
      <c r="J1551" s="129" t="s">
        <v>9478</v>
      </c>
      <c r="K1551" s="129" t="s">
        <v>5220</v>
      </c>
      <c r="L1551" s="131" t="str">
        <f t="shared" si="72"/>
        <v>田鍋　帆稀 (2)</v>
      </c>
      <c r="M1551" s="131" t="str">
        <f t="shared" si="73"/>
        <v>01</v>
      </c>
      <c r="N1551" s="131" t="str">
        <f t="shared" si="74"/>
        <v>Homare TANABE (01)</v>
      </c>
      <c r="O1551" s="217" t="s">
        <v>8403</v>
      </c>
      <c r="Y1551" s="130"/>
      <c r="Z1551" s="130"/>
      <c r="AA1551" s="130"/>
      <c r="AB1551" s="130"/>
      <c r="AC1551" s="142"/>
      <c r="AD1551" s="130"/>
      <c r="AE1551" s="130"/>
      <c r="AF1551" s="130"/>
      <c r="AG1551" s="130"/>
      <c r="AH1551" s="130"/>
      <c r="AI1551" s="130"/>
      <c r="AJ1551" s="130"/>
      <c r="AK1551" s="130"/>
      <c r="AL1551" s="130"/>
      <c r="AM1551" s="130"/>
      <c r="AN1551" s="130"/>
      <c r="AO1551" s="130"/>
      <c r="AP1551" s="130"/>
      <c r="AQ1551" s="130"/>
      <c r="AR1551" s="130"/>
      <c r="AS1551" s="130"/>
      <c r="AT1551" s="130"/>
      <c r="AU1551" s="130"/>
      <c r="AV1551" s="130"/>
      <c r="AW1551" s="130"/>
      <c r="AX1551" s="130"/>
      <c r="AY1551" s="130"/>
    </row>
    <row r="1552" spans="1:51" x14ac:dyDescent="0.15">
      <c r="A1552" s="131">
        <v>1591</v>
      </c>
      <c r="B1552" s="129" t="s">
        <v>5237</v>
      </c>
      <c r="C1552" s="129" t="s">
        <v>1054</v>
      </c>
      <c r="D1552" s="129" t="s">
        <v>9335</v>
      </c>
      <c r="E1552" s="129" t="s">
        <v>9387</v>
      </c>
      <c r="F1552" s="129" t="s">
        <v>2244</v>
      </c>
      <c r="G1552" s="131" t="s">
        <v>168</v>
      </c>
      <c r="H1552" s="129" t="s">
        <v>14458</v>
      </c>
      <c r="I1552" s="129" t="s">
        <v>5208</v>
      </c>
      <c r="J1552" s="129" t="s">
        <v>4829</v>
      </c>
      <c r="K1552" s="129" t="s">
        <v>5220</v>
      </c>
      <c r="L1552" s="131" t="str">
        <f t="shared" si="72"/>
        <v>前田　啓太 (2)</v>
      </c>
      <c r="M1552" s="131" t="str">
        <f t="shared" si="73"/>
        <v>01</v>
      </c>
      <c r="N1552" s="131" t="str">
        <f t="shared" si="74"/>
        <v>Keita MAEDA (01)</v>
      </c>
      <c r="O1552" s="217" t="s">
        <v>8404</v>
      </c>
      <c r="Y1552" s="130"/>
      <c r="Z1552" s="130"/>
      <c r="AA1552" s="130"/>
      <c r="AB1552" s="130"/>
      <c r="AC1552" s="142"/>
      <c r="AD1552" s="130"/>
      <c r="AE1552" s="130"/>
      <c r="AF1552" s="130"/>
      <c r="AG1552" s="130"/>
      <c r="AH1552" s="130"/>
      <c r="AI1552" s="130"/>
      <c r="AJ1552" s="130"/>
      <c r="AK1552" s="130"/>
      <c r="AL1552" s="130"/>
      <c r="AM1552" s="130"/>
      <c r="AN1552" s="130"/>
      <c r="AO1552" s="130"/>
      <c r="AP1552" s="130"/>
      <c r="AQ1552" s="130"/>
      <c r="AR1552" s="130"/>
      <c r="AS1552" s="130"/>
      <c r="AT1552" s="130"/>
      <c r="AU1552" s="130"/>
      <c r="AV1552" s="130"/>
      <c r="AW1552" s="130"/>
      <c r="AX1552" s="130"/>
      <c r="AY1552" s="130"/>
    </row>
    <row r="1553" spans="1:51" x14ac:dyDescent="0.15">
      <c r="A1553" s="131">
        <v>1592</v>
      </c>
      <c r="B1553" s="129" t="s">
        <v>5237</v>
      </c>
      <c r="C1553" s="129" t="s">
        <v>1054</v>
      </c>
      <c r="D1553" s="129" t="s">
        <v>9869</v>
      </c>
      <c r="E1553" s="129" t="s">
        <v>10540</v>
      </c>
      <c r="F1553" s="129" t="s">
        <v>4069</v>
      </c>
      <c r="G1553" s="131" t="s">
        <v>168</v>
      </c>
      <c r="H1553" s="129" t="s">
        <v>11319</v>
      </c>
      <c r="I1553" s="129" t="s">
        <v>11919</v>
      </c>
      <c r="J1553" s="129" t="s">
        <v>4900</v>
      </c>
      <c r="K1553" s="129" t="s">
        <v>5220</v>
      </c>
      <c r="L1553" s="131" t="str">
        <f t="shared" si="72"/>
        <v>徳田　尚也 (2)</v>
      </c>
      <c r="M1553" s="131" t="str">
        <f t="shared" si="73"/>
        <v>01</v>
      </c>
      <c r="N1553" s="131" t="str">
        <f t="shared" si="74"/>
        <v>Naoya TOKUDA (01)</v>
      </c>
      <c r="O1553" s="217" t="s">
        <v>8405</v>
      </c>
      <c r="Y1553" s="130"/>
      <c r="Z1553" s="130"/>
      <c r="AA1553" s="130"/>
      <c r="AB1553" s="130"/>
      <c r="AC1553" s="142"/>
      <c r="AD1553" s="130"/>
      <c r="AE1553" s="130"/>
      <c r="AF1553" s="130"/>
      <c r="AG1553" s="130"/>
      <c r="AH1553" s="130"/>
      <c r="AI1553" s="130"/>
      <c r="AJ1553" s="130"/>
      <c r="AK1553" s="130"/>
      <c r="AL1553" s="130"/>
      <c r="AM1553" s="130"/>
      <c r="AN1553" s="130"/>
      <c r="AO1553" s="130"/>
      <c r="AP1553" s="130"/>
      <c r="AQ1553" s="130"/>
      <c r="AR1553" s="130"/>
      <c r="AS1553" s="130"/>
      <c r="AT1553" s="130"/>
      <c r="AU1553" s="130"/>
      <c r="AV1553" s="130"/>
      <c r="AW1553" s="130"/>
      <c r="AX1553" s="130"/>
      <c r="AY1553" s="130"/>
    </row>
    <row r="1554" spans="1:51" x14ac:dyDescent="0.15">
      <c r="A1554" s="131">
        <v>1593</v>
      </c>
      <c r="B1554" s="129"/>
      <c r="C1554" s="129" t="s">
        <v>9597</v>
      </c>
      <c r="D1554" s="129" t="s">
        <v>798</v>
      </c>
      <c r="E1554" s="129" t="s">
        <v>799</v>
      </c>
      <c r="F1554" s="129" t="s">
        <v>567</v>
      </c>
      <c r="G1554" s="131" t="s">
        <v>141</v>
      </c>
      <c r="H1554" s="129" t="s">
        <v>11319</v>
      </c>
      <c r="I1554" s="129" t="s">
        <v>11329</v>
      </c>
      <c r="J1554" s="129" t="s">
        <v>4954</v>
      </c>
      <c r="K1554" s="129" t="s">
        <v>5220</v>
      </c>
      <c r="L1554" s="131" t="str">
        <f t="shared" si="72"/>
        <v>森田　章裕 (5)</v>
      </c>
      <c r="M1554" s="131" t="str">
        <f t="shared" si="73"/>
        <v>97</v>
      </c>
      <c r="N1554" s="131" t="str">
        <f t="shared" si="74"/>
        <v>Akihiro MORITA (97)</v>
      </c>
      <c r="O1554" s="217" t="s">
        <v>8406</v>
      </c>
      <c r="Y1554" s="130"/>
      <c r="Z1554" s="130"/>
      <c r="AA1554" s="130"/>
      <c r="AB1554" s="130"/>
      <c r="AC1554" s="142"/>
      <c r="AD1554" s="130"/>
      <c r="AE1554" s="130"/>
      <c r="AF1554" s="130"/>
      <c r="AG1554" s="130"/>
      <c r="AH1554" s="130"/>
      <c r="AI1554" s="130"/>
      <c r="AJ1554" s="130"/>
      <c r="AK1554" s="130"/>
      <c r="AL1554" s="130"/>
      <c r="AM1554" s="130"/>
      <c r="AN1554" s="130"/>
      <c r="AO1554" s="130"/>
      <c r="AP1554" s="130"/>
      <c r="AQ1554" s="130"/>
      <c r="AR1554" s="130"/>
      <c r="AS1554" s="130"/>
      <c r="AT1554" s="130"/>
      <c r="AU1554" s="130"/>
      <c r="AV1554" s="130"/>
      <c r="AW1554" s="130"/>
      <c r="AX1554" s="130"/>
      <c r="AY1554" s="130"/>
    </row>
    <row r="1555" spans="1:51" x14ac:dyDescent="0.15">
      <c r="A1555" s="131">
        <v>1594</v>
      </c>
      <c r="B1555" s="129"/>
      <c r="C1555" s="129" t="s">
        <v>9597</v>
      </c>
      <c r="D1555" s="129" t="s">
        <v>894</v>
      </c>
      <c r="E1555" s="129" t="s">
        <v>895</v>
      </c>
      <c r="F1555" s="129" t="s">
        <v>802</v>
      </c>
      <c r="G1555" s="131" t="s">
        <v>141</v>
      </c>
      <c r="H1555" s="129" t="s">
        <v>14454</v>
      </c>
      <c r="I1555" s="129" t="s">
        <v>11920</v>
      </c>
      <c r="J1555" s="129" t="s">
        <v>12538</v>
      </c>
      <c r="K1555" s="129" t="s">
        <v>5220</v>
      </c>
      <c r="L1555" s="131" t="str">
        <f t="shared" si="72"/>
        <v>氷置　佳也 (5)</v>
      </c>
      <c r="M1555" s="131" t="str">
        <f t="shared" si="73"/>
        <v>97</v>
      </c>
      <c r="N1555" s="131" t="str">
        <f t="shared" si="74"/>
        <v>Keya HIOKI (97)</v>
      </c>
      <c r="O1555" s="217" t="s">
        <v>8407</v>
      </c>
      <c r="Y1555" s="130"/>
      <c r="Z1555" s="130"/>
      <c r="AA1555" s="130"/>
      <c r="AB1555" s="130"/>
      <c r="AC1555" s="142"/>
      <c r="AD1555" s="130"/>
      <c r="AE1555" s="130"/>
      <c r="AF1555" s="130"/>
      <c r="AG1555" s="130"/>
      <c r="AH1555" s="130"/>
      <c r="AI1555" s="130"/>
      <c r="AJ1555" s="130"/>
      <c r="AK1555" s="130"/>
      <c r="AL1555" s="130"/>
      <c r="AM1555" s="130"/>
      <c r="AN1555" s="130"/>
      <c r="AO1555" s="130"/>
      <c r="AP1555" s="130"/>
      <c r="AQ1555" s="130"/>
      <c r="AR1555" s="130"/>
      <c r="AS1555" s="130"/>
      <c r="AT1555" s="130"/>
      <c r="AU1555" s="130"/>
      <c r="AV1555" s="130"/>
      <c r="AW1555" s="130"/>
      <c r="AX1555" s="130"/>
      <c r="AY1555" s="130"/>
    </row>
    <row r="1556" spans="1:51" x14ac:dyDescent="0.15">
      <c r="A1556" s="131">
        <v>1595</v>
      </c>
      <c r="B1556" s="129"/>
      <c r="C1556" s="129" t="s">
        <v>9597</v>
      </c>
      <c r="D1556" s="129" t="s">
        <v>3862</v>
      </c>
      <c r="E1556" s="129" t="s">
        <v>3863</v>
      </c>
      <c r="F1556" s="129" t="s">
        <v>3864</v>
      </c>
      <c r="G1556" s="131" t="s">
        <v>146</v>
      </c>
      <c r="H1556" s="129" t="s">
        <v>14454</v>
      </c>
      <c r="I1556" s="129" t="s">
        <v>11921</v>
      </c>
      <c r="J1556" s="129" t="s">
        <v>12539</v>
      </c>
      <c r="K1556" s="129" t="s">
        <v>5220</v>
      </c>
      <c r="L1556" s="131" t="str">
        <f t="shared" si="72"/>
        <v>福瀬　智隆 (4)</v>
      </c>
      <c r="M1556" s="131" t="str">
        <f t="shared" si="73"/>
        <v>94</v>
      </c>
      <c r="N1556" s="131" t="str">
        <f t="shared" si="74"/>
        <v>Tmotaka FUKUSE (94)</v>
      </c>
      <c r="O1556" s="217" t="s">
        <v>8408</v>
      </c>
      <c r="Y1556" s="130"/>
      <c r="Z1556" s="130"/>
      <c r="AA1556" s="130"/>
      <c r="AB1556" s="130"/>
      <c r="AC1556" s="142"/>
      <c r="AD1556" s="130"/>
      <c r="AE1556" s="130"/>
      <c r="AF1556" s="130"/>
      <c r="AG1556" s="130"/>
      <c r="AH1556" s="130"/>
      <c r="AI1556" s="130"/>
      <c r="AJ1556" s="130"/>
      <c r="AK1556" s="130"/>
      <c r="AL1556" s="130"/>
      <c r="AM1556" s="130"/>
      <c r="AN1556" s="130"/>
      <c r="AO1556" s="130"/>
      <c r="AP1556" s="130"/>
      <c r="AQ1556" s="130"/>
      <c r="AR1556" s="130"/>
      <c r="AS1556" s="130"/>
      <c r="AT1556" s="130"/>
      <c r="AU1556" s="130"/>
      <c r="AV1556" s="130"/>
      <c r="AW1556" s="130"/>
      <c r="AX1556" s="130"/>
      <c r="AY1556" s="130"/>
    </row>
    <row r="1557" spans="1:51" x14ac:dyDescent="0.15">
      <c r="A1557" s="131">
        <v>1596</v>
      </c>
      <c r="B1557" s="129"/>
      <c r="C1557" s="129" t="s">
        <v>9597</v>
      </c>
      <c r="D1557" s="129" t="s">
        <v>3865</v>
      </c>
      <c r="E1557" s="129" t="s">
        <v>3866</v>
      </c>
      <c r="F1557" s="129" t="s">
        <v>714</v>
      </c>
      <c r="G1557" s="131" t="s">
        <v>146</v>
      </c>
      <c r="H1557" s="129" t="s">
        <v>11319</v>
      </c>
      <c r="I1557" s="129" t="s">
        <v>4809</v>
      </c>
      <c r="J1557" s="129" t="s">
        <v>5151</v>
      </c>
      <c r="K1557" s="129" t="s">
        <v>5220</v>
      </c>
      <c r="L1557" s="131" t="str">
        <f t="shared" si="72"/>
        <v>辻　翔平 (4)</v>
      </c>
      <c r="M1557" s="131" t="str">
        <f t="shared" si="73"/>
        <v>97</v>
      </c>
      <c r="N1557" s="131" t="str">
        <f t="shared" si="74"/>
        <v>Shohei TSUJI (97)</v>
      </c>
      <c r="O1557" s="217" t="s">
        <v>8409</v>
      </c>
      <c r="Y1557" s="130"/>
      <c r="Z1557" s="130"/>
      <c r="AA1557" s="130"/>
      <c r="AB1557" s="130"/>
      <c r="AC1557" s="142"/>
      <c r="AD1557" s="130"/>
      <c r="AE1557" s="130"/>
      <c r="AF1557" s="130"/>
      <c r="AG1557" s="130"/>
      <c r="AH1557" s="130"/>
      <c r="AI1557" s="130"/>
      <c r="AJ1557" s="130"/>
      <c r="AK1557" s="130"/>
      <c r="AL1557" s="130"/>
      <c r="AM1557" s="130"/>
      <c r="AN1557" s="130"/>
      <c r="AO1557" s="130"/>
      <c r="AP1557" s="130"/>
      <c r="AQ1557" s="130"/>
      <c r="AR1557" s="130"/>
      <c r="AS1557" s="130"/>
      <c r="AT1557" s="130"/>
      <c r="AU1557" s="130"/>
      <c r="AV1557" s="130"/>
      <c r="AW1557" s="130"/>
      <c r="AX1557" s="130"/>
      <c r="AY1557" s="130"/>
    </row>
    <row r="1558" spans="1:51" x14ac:dyDescent="0.15">
      <c r="A1558" s="131">
        <v>1597</v>
      </c>
      <c r="B1558" s="129"/>
      <c r="C1558" s="129" t="s">
        <v>9597</v>
      </c>
      <c r="D1558" s="129" t="s">
        <v>507</v>
      </c>
      <c r="E1558" s="129" t="s">
        <v>508</v>
      </c>
      <c r="F1558" s="129" t="s">
        <v>960</v>
      </c>
      <c r="G1558" s="131" t="s">
        <v>146</v>
      </c>
      <c r="H1558" s="129" t="s">
        <v>11319</v>
      </c>
      <c r="I1558" s="129" t="s">
        <v>4886</v>
      </c>
      <c r="J1558" s="129" t="s">
        <v>12297</v>
      </c>
      <c r="K1558" s="129" t="s">
        <v>5220</v>
      </c>
      <c r="L1558" s="131" t="str">
        <f t="shared" si="72"/>
        <v>松本　光司 (4)</v>
      </c>
      <c r="M1558" s="131" t="str">
        <f t="shared" si="73"/>
        <v>98</v>
      </c>
      <c r="N1558" s="131" t="str">
        <f t="shared" si="74"/>
        <v>Koji MATSUMOTO (98)</v>
      </c>
      <c r="O1558" s="217" t="s">
        <v>8410</v>
      </c>
      <c r="Y1558" s="130"/>
      <c r="Z1558" s="130"/>
      <c r="AA1558" s="130"/>
      <c r="AB1558" s="130"/>
      <c r="AC1558" s="142"/>
      <c r="AD1558" s="130"/>
      <c r="AE1558" s="130"/>
      <c r="AF1558" s="130"/>
      <c r="AG1558" s="130"/>
      <c r="AH1558" s="130"/>
      <c r="AI1558" s="130"/>
      <c r="AJ1558" s="130"/>
      <c r="AK1558" s="130"/>
      <c r="AL1558" s="130"/>
      <c r="AM1558" s="130"/>
      <c r="AN1558" s="130"/>
      <c r="AO1558" s="130"/>
      <c r="AP1558" s="130"/>
      <c r="AQ1558" s="130"/>
      <c r="AR1558" s="130"/>
      <c r="AS1558" s="130"/>
      <c r="AT1558" s="130"/>
      <c r="AU1558" s="130"/>
      <c r="AV1558" s="130"/>
      <c r="AW1558" s="130"/>
      <c r="AX1558" s="130"/>
      <c r="AY1558" s="130"/>
    </row>
    <row r="1559" spans="1:51" x14ac:dyDescent="0.15">
      <c r="A1559" s="131">
        <v>1598</v>
      </c>
      <c r="B1559" s="129"/>
      <c r="C1559" s="129" t="s">
        <v>9597</v>
      </c>
      <c r="D1559" s="129" t="s">
        <v>9870</v>
      </c>
      <c r="E1559" s="129" t="s">
        <v>10541</v>
      </c>
      <c r="F1559" s="129" t="s">
        <v>1908</v>
      </c>
      <c r="G1559" s="131" t="s">
        <v>164</v>
      </c>
      <c r="H1559" s="129" t="s">
        <v>11319</v>
      </c>
      <c r="I1559" s="129" t="s">
        <v>11922</v>
      </c>
      <c r="J1559" s="129" t="s">
        <v>5212</v>
      </c>
      <c r="K1559" s="129" t="s">
        <v>5220</v>
      </c>
      <c r="L1559" s="131" t="str">
        <f t="shared" si="72"/>
        <v>神谷　瑞貴 (3)</v>
      </c>
      <c r="M1559" s="131" t="str">
        <f t="shared" si="73"/>
        <v>00</v>
      </c>
      <c r="N1559" s="131" t="str">
        <f t="shared" si="74"/>
        <v>Mizuki KAMIYA (00)</v>
      </c>
      <c r="O1559" s="217" t="s">
        <v>8411</v>
      </c>
      <c r="Y1559" s="130"/>
      <c r="Z1559" s="130"/>
      <c r="AA1559" s="130"/>
      <c r="AB1559" s="130"/>
      <c r="AC1559" s="142"/>
      <c r="AD1559" s="130"/>
      <c r="AE1559" s="130"/>
      <c r="AF1559" s="130"/>
      <c r="AG1559" s="130"/>
      <c r="AH1559" s="130"/>
      <c r="AI1559" s="130"/>
      <c r="AJ1559" s="130"/>
      <c r="AK1559" s="130"/>
      <c r="AL1559" s="130"/>
      <c r="AM1559" s="130"/>
      <c r="AN1559" s="130"/>
      <c r="AO1559" s="130"/>
      <c r="AP1559" s="130"/>
      <c r="AQ1559" s="130"/>
      <c r="AR1559" s="130"/>
      <c r="AS1559" s="130"/>
      <c r="AT1559" s="130"/>
      <c r="AU1559" s="130"/>
      <c r="AV1559" s="130"/>
      <c r="AW1559" s="130"/>
      <c r="AX1559" s="130"/>
      <c r="AY1559" s="130"/>
    </row>
    <row r="1560" spans="1:51" x14ac:dyDescent="0.15">
      <c r="A1560" s="131">
        <v>1599</v>
      </c>
      <c r="B1560" s="129"/>
      <c r="C1560" s="129" t="s">
        <v>9597</v>
      </c>
      <c r="D1560" s="129" t="s">
        <v>9871</v>
      </c>
      <c r="E1560" s="129" t="s">
        <v>10542</v>
      </c>
      <c r="F1560" s="129" t="s">
        <v>1218</v>
      </c>
      <c r="G1560" s="131" t="s">
        <v>164</v>
      </c>
      <c r="H1560" s="129" t="s">
        <v>11319</v>
      </c>
      <c r="I1560" s="129" t="s">
        <v>5028</v>
      </c>
      <c r="J1560" s="129" t="s">
        <v>12291</v>
      </c>
      <c r="K1560" s="129" t="s">
        <v>5220</v>
      </c>
      <c r="L1560" s="131" t="str">
        <f t="shared" si="72"/>
        <v>森下　太揮 (3)</v>
      </c>
      <c r="M1560" s="131" t="str">
        <f t="shared" si="73"/>
        <v>00</v>
      </c>
      <c r="N1560" s="131" t="str">
        <f t="shared" si="74"/>
        <v>Daiki MORISHITA (00)</v>
      </c>
      <c r="O1560" s="217" t="s">
        <v>8412</v>
      </c>
      <c r="Y1560" s="130"/>
      <c r="Z1560" s="130"/>
      <c r="AA1560" s="130"/>
      <c r="AB1560" s="130"/>
      <c r="AC1560" s="142"/>
      <c r="AD1560" s="130"/>
      <c r="AE1560" s="130"/>
      <c r="AF1560" s="130"/>
      <c r="AG1560" s="130"/>
      <c r="AH1560" s="130"/>
      <c r="AI1560" s="130"/>
      <c r="AJ1560" s="130"/>
      <c r="AK1560" s="130"/>
      <c r="AL1560" s="130"/>
      <c r="AM1560" s="130"/>
      <c r="AN1560" s="130"/>
      <c r="AO1560" s="130"/>
      <c r="AP1560" s="130"/>
      <c r="AQ1560" s="130"/>
      <c r="AR1560" s="130"/>
      <c r="AS1560" s="130"/>
      <c r="AT1560" s="130"/>
      <c r="AU1560" s="130"/>
      <c r="AV1560" s="130"/>
      <c r="AW1560" s="130"/>
      <c r="AX1560" s="130"/>
      <c r="AY1560" s="130"/>
    </row>
    <row r="1561" spans="1:51" x14ac:dyDescent="0.15">
      <c r="A1561" s="131">
        <v>1600</v>
      </c>
      <c r="B1561" s="129"/>
      <c r="C1561" s="129" t="s">
        <v>9597</v>
      </c>
      <c r="D1561" s="129" t="s">
        <v>9872</v>
      </c>
      <c r="E1561" s="129" t="s">
        <v>10543</v>
      </c>
      <c r="F1561" s="129" t="s">
        <v>1460</v>
      </c>
      <c r="G1561" s="131" t="s">
        <v>164</v>
      </c>
      <c r="H1561" s="129" t="s">
        <v>11319</v>
      </c>
      <c r="I1561" s="129" t="s">
        <v>11899</v>
      </c>
      <c r="J1561" s="129" t="s">
        <v>12435</v>
      </c>
      <c r="K1561" s="129" t="s">
        <v>5220</v>
      </c>
      <c r="L1561" s="131" t="str">
        <f t="shared" si="72"/>
        <v>中岡　太陽 (3)</v>
      </c>
      <c r="M1561" s="131" t="str">
        <f t="shared" si="73"/>
        <v>01</v>
      </c>
      <c r="N1561" s="131" t="str">
        <f t="shared" si="74"/>
        <v>Taiyo NAKAOKA (01)</v>
      </c>
      <c r="O1561" s="217" t="s">
        <v>8413</v>
      </c>
      <c r="Y1561" s="130"/>
      <c r="Z1561" s="130"/>
      <c r="AA1561" s="130"/>
      <c r="AB1561" s="130"/>
      <c r="AC1561" s="142"/>
      <c r="AD1561" s="130"/>
      <c r="AE1561" s="130"/>
      <c r="AF1561" s="130"/>
      <c r="AG1561" s="130"/>
      <c r="AH1561" s="130"/>
      <c r="AI1561" s="130"/>
      <c r="AJ1561" s="130"/>
      <c r="AK1561" s="130"/>
      <c r="AL1561" s="130"/>
      <c r="AM1561" s="130"/>
      <c r="AN1561" s="130"/>
      <c r="AO1561" s="130"/>
      <c r="AP1561" s="130"/>
      <c r="AQ1561" s="130"/>
      <c r="AR1561" s="130"/>
      <c r="AS1561" s="130"/>
      <c r="AT1561" s="130"/>
      <c r="AU1561" s="130"/>
      <c r="AV1561" s="130"/>
      <c r="AW1561" s="130"/>
      <c r="AX1561" s="130"/>
      <c r="AY1561" s="130"/>
    </row>
    <row r="1562" spans="1:51" x14ac:dyDescent="0.15">
      <c r="A1562" s="131">
        <v>1601</v>
      </c>
      <c r="B1562" s="129"/>
      <c r="C1562" s="129" t="s">
        <v>9597</v>
      </c>
      <c r="D1562" s="129" t="s">
        <v>9873</v>
      </c>
      <c r="E1562" s="129" t="s">
        <v>10544</v>
      </c>
      <c r="F1562" s="129" t="s">
        <v>1943</v>
      </c>
      <c r="G1562" s="131" t="s">
        <v>164</v>
      </c>
      <c r="H1562" s="129" t="s">
        <v>11319</v>
      </c>
      <c r="I1562" s="129" t="s">
        <v>11353</v>
      </c>
      <c r="J1562" s="129" t="s">
        <v>4968</v>
      </c>
      <c r="K1562" s="129" t="s">
        <v>5220</v>
      </c>
      <c r="L1562" s="131" t="str">
        <f t="shared" si="72"/>
        <v>安藤　優太 (3)</v>
      </c>
      <c r="M1562" s="131" t="str">
        <f t="shared" si="73"/>
        <v>01</v>
      </c>
      <c r="N1562" s="131" t="str">
        <f t="shared" si="74"/>
        <v>Yuta ANDO (01)</v>
      </c>
      <c r="O1562" s="217" t="s">
        <v>8414</v>
      </c>
      <c r="Y1562" s="130"/>
      <c r="Z1562" s="130"/>
      <c r="AA1562" s="130"/>
      <c r="AB1562" s="130"/>
      <c r="AC1562" s="142"/>
      <c r="AD1562" s="130"/>
      <c r="AE1562" s="130"/>
      <c r="AF1562" s="130"/>
      <c r="AG1562" s="130"/>
      <c r="AH1562" s="130"/>
      <c r="AI1562" s="130"/>
      <c r="AJ1562" s="130"/>
      <c r="AK1562" s="130"/>
      <c r="AL1562" s="130"/>
      <c r="AM1562" s="130"/>
      <c r="AN1562" s="130"/>
      <c r="AO1562" s="130"/>
      <c r="AP1562" s="130"/>
      <c r="AQ1562" s="130"/>
      <c r="AR1562" s="130"/>
      <c r="AS1562" s="130"/>
      <c r="AT1562" s="130"/>
      <c r="AU1562" s="130"/>
      <c r="AV1562" s="130"/>
      <c r="AW1562" s="130"/>
      <c r="AX1562" s="130"/>
      <c r="AY1562" s="130"/>
    </row>
    <row r="1563" spans="1:51" x14ac:dyDescent="0.15">
      <c r="A1563" s="131">
        <v>1602</v>
      </c>
      <c r="B1563" s="129"/>
      <c r="C1563" s="129" t="s">
        <v>9597</v>
      </c>
      <c r="D1563" s="129" t="s">
        <v>9874</v>
      </c>
      <c r="E1563" s="129" t="s">
        <v>10545</v>
      </c>
      <c r="F1563" s="129" t="s">
        <v>959</v>
      </c>
      <c r="G1563" s="131" t="s">
        <v>146</v>
      </c>
      <c r="H1563" s="129" t="s">
        <v>11319</v>
      </c>
      <c r="I1563" s="129" t="s">
        <v>11488</v>
      </c>
      <c r="J1563" s="129" t="s">
        <v>4812</v>
      </c>
      <c r="K1563" s="129" t="s">
        <v>5220</v>
      </c>
      <c r="L1563" s="131" t="str">
        <f t="shared" si="72"/>
        <v>的場　凌 (4)</v>
      </c>
      <c r="M1563" s="131" t="str">
        <f t="shared" si="73"/>
        <v>99</v>
      </c>
      <c r="N1563" s="131" t="str">
        <f t="shared" si="74"/>
        <v>Ryo MATOBA (99)</v>
      </c>
      <c r="O1563" s="217" t="s">
        <v>8415</v>
      </c>
      <c r="Y1563" s="130"/>
      <c r="Z1563" s="130"/>
      <c r="AA1563" s="130"/>
      <c r="AB1563" s="130"/>
      <c r="AC1563" s="142"/>
      <c r="AD1563" s="130"/>
      <c r="AE1563" s="130"/>
      <c r="AF1563" s="130"/>
      <c r="AG1563" s="130"/>
      <c r="AH1563" s="130"/>
      <c r="AI1563" s="130"/>
      <c r="AJ1563" s="130"/>
      <c r="AK1563" s="130"/>
      <c r="AL1563" s="130"/>
      <c r="AM1563" s="130"/>
      <c r="AN1563" s="130"/>
      <c r="AO1563" s="130"/>
      <c r="AP1563" s="130"/>
      <c r="AQ1563" s="130"/>
      <c r="AR1563" s="130"/>
      <c r="AS1563" s="130"/>
      <c r="AT1563" s="130"/>
      <c r="AU1563" s="130"/>
      <c r="AV1563" s="130"/>
      <c r="AW1563" s="130"/>
      <c r="AX1563" s="130"/>
      <c r="AY1563" s="130"/>
    </row>
    <row r="1564" spans="1:51" x14ac:dyDescent="0.15">
      <c r="A1564" s="131">
        <v>1603</v>
      </c>
      <c r="B1564" s="129"/>
      <c r="C1564" s="129" t="s">
        <v>9597</v>
      </c>
      <c r="D1564" s="129" t="s">
        <v>9875</v>
      </c>
      <c r="E1564" s="129" t="s">
        <v>10546</v>
      </c>
      <c r="F1564" s="129" t="s">
        <v>11134</v>
      </c>
      <c r="G1564" s="131" t="s">
        <v>141</v>
      </c>
      <c r="H1564" s="129" t="s">
        <v>11319</v>
      </c>
      <c r="I1564" s="129" t="s">
        <v>11923</v>
      </c>
      <c r="J1564" s="129" t="s">
        <v>4940</v>
      </c>
      <c r="K1564" s="129" t="s">
        <v>5220</v>
      </c>
      <c r="L1564" s="131" t="str">
        <f t="shared" si="72"/>
        <v>福塚　亮介 (5)</v>
      </c>
      <c r="M1564" s="131" t="str">
        <f t="shared" si="73"/>
        <v>98</v>
      </c>
      <c r="N1564" s="131" t="str">
        <f t="shared" si="74"/>
        <v>Ryosuke FUKUTSUKA (98)</v>
      </c>
      <c r="O1564" s="217" t="s">
        <v>8416</v>
      </c>
      <c r="Y1564" s="130"/>
      <c r="Z1564" s="130"/>
      <c r="AA1564" s="130"/>
      <c r="AB1564" s="130"/>
      <c r="AC1564" s="142"/>
      <c r="AD1564" s="130"/>
      <c r="AE1564" s="130"/>
      <c r="AF1564" s="130"/>
      <c r="AG1564" s="130"/>
      <c r="AH1564" s="130"/>
      <c r="AI1564" s="130"/>
      <c r="AJ1564" s="130"/>
      <c r="AK1564" s="130"/>
      <c r="AL1564" s="130"/>
      <c r="AM1564" s="130"/>
      <c r="AN1564" s="130"/>
      <c r="AO1564" s="130"/>
      <c r="AP1564" s="130"/>
      <c r="AQ1564" s="130"/>
      <c r="AR1564" s="130"/>
      <c r="AS1564" s="130"/>
      <c r="AT1564" s="130"/>
      <c r="AU1564" s="130"/>
      <c r="AV1564" s="130"/>
      <c r="AW1564" s="130"/>
      <c r="AX1564" s="130"/>
      <c r="AY1564" s="130"/>
    </row>
    <row r="1565" spans="1:51" x14ac:dyDescent="0.15">
      <c r="A1565" s="131">
        <v>1604</v>
      </c>
      <c r="B1565" s="129"/>
      <c r="C1565" s="129" t="s">
        <v>9597</v>
      </c>
      <c r="D1565" s="129" t="s">
        <v>9876</v>
      </c>
      <c r="E1565" s="129" t="s">
        <v>10547</v>
      </c>
      <c r="F1565" s="129" t="s">
        <v>11135</v>
      </c>
      <c r="G1565" s="131" t="s">
        <v>141</v>
      </c>
      <c r="H1565" s="129" t="s">
        <v>11319</v>
      </c>
      <c r="I1565" s="129" t="s">
        <v>4917</v>
      </c>
      <c r="J1565" s="129" t="s">
        <v>5012</v>
      </c>
      <c r="K1565" s="129" t="s">
        <v>5220</v>
      </c>
      <c r="L1565" s="131" t="str">
        <f t="shared" si="72"/>
        <v>細見　健太 (5)</v>
      </c>
      <c r="M1565" s="131" t="str">
        <f t="shared" si="73"/>
        <v>97</v>
      </c>
      <c r="N1565" s="131" t="str">
        <f t="shared" si="74"/>
        <v>Kenta HOSOMI (97)</v>
      </c>
      <c r="O1565" s="217" t="s">
        <v>8417</v>
      </c>
      <c r="Y1565" s="130"/>
      <c r="Z1565" s="130"/>
      <c r="AA1565" s="130"/>
      <c r="AB1565" s="130"/>
      <c r="AC1565" s="142"/>
      <c r="AD1565" s="130"/>
      <c r="AE1565" s="130"/>
      <c r="AF1565" s="130"/>
      <c r="AG1565" s="130"/>
      <c r="AH1565" s="130"/>
      <c r="AI1565" s="130"/>
      <c r="AJ1565" s="130"/>
      <c r="AK1565" s="130"/>
      <c r="AL1565" s="130"/>
      <c r="AM1565" s="130"/>
      <c r="AN1565" s="130"/>
      <c r="AO1565" s="130"/>
      <c r="AP1565" s="130"/>
      <c r="AQ1565" s="130"/>
      <c r="AR1565" s="130"/>
      <c r="AS1565" s="130"/>
      <c r="AT1565" s="130"/>
      <c r="AU1565" s="130"/>
      <c r="AV1565" s="130"/>
      <c r="AW1565" s="130"/>
      <c r="AX1565" s="130"/>
      <c r="AY1565" s="130"/>
    </row>
    <row r="1566" spans="1:51" x14ac:dyDescent="0.15">
      <c r="A1566" s="131">
        <v>1605</v>
      </c>
      <c r="B1566" s="129"/>
      <c r="C1566" s="129" t="s">
        <v>9597</v>
      </c>
      <c r="D1566" s="129" t="s">
        <v>9877</v>
      </c>
      <c r="E1566" s="129" t="s">
        <v>10548</v>
      </c>
      <c r="F1566" s="129" t="s">
        <v>11136</v>
      </c>
      <c r="G1566" s="131" t="s">
        <v>188</v>
      </c>
      <c r="H1566" s="129" t="s">
        <v>11319</v>
      </c>
      <c r="I1566" s="129" t="s">
        <v>4886</v>
      </c>
      <c r="J1566" s="129" t="s">
        <v>12506</v>
      </c>
      <c r="K1566" s="129" t="s">
        <v>5220</v>
      </c>
      <c r="L1566" s="131" t="str">
        <f t="shared" si="72"/>
        <v>松本　功一 (6)</v>
      </c>
      <c r="M1566" s="131" t="str">
        <f t="shared" si="73"/>
        <v>95</v>
      </c>
      <c r="N1566" s="131" t="str">
        <f t="shared" si="74"/>
        <v>Koichi MATSUMOTO (95)</v>
      </c>
      <c r="O1566" s="217" t="s">
        <v>8418</v>
      </c>
      <c r="Y1566" s="130"/>
      <c r="Z1566" s="130"/>
      <c r="AA1566" s="130"/>
      <c r="AB1566" s="130"/>
      <c r="AC1566" s="142"/>
      <c r="AD1566" s="130"/>
      <c r="AE1566" s="130"/>
      <c r="AF1566" s="130"/>
      <c r="AG1566" s="130"/>
      <c r="AH1566" s="130"/>
      <c r="AI1566" s="130"/>
      <c r="AJ1566" s="130"/>
      <c r="AK1566" s="130"/>
      <c r="AL1566" s="130"/>
      <c r="AM1566" s="130"/>
      <c r="AN1566" s="130"/>
      <c r="AO1566" s="130"/>
      <c r="AP1566" s="130"/>
      <c r="AQ1566" s="130"/>
      <c r="AR1566" s="130"/>
      <c r="AS1566" s="130"/>
      <c r="AT1566" s="130"/>
      <c r="AU1566" s="130"/>
      <c r="AV1566" s="130"/>
      <c r="AW1566" s="130"/>
      <c r="AX1566" s="130"/>
      <c r="AY1566" s="130"/>
    </row>
    <row r="1567" spans="1:51" x14ac:dyDescent="0.15">
      <c r="A1567" s="131">
        <v>1606</v>
      </c>
      <c r="B1567" s="129" t="s">
        <v>5232</v>
      </c>
      <c r="C1567" s="129" t="s">
        <v>766</v>
      </c>
      <c r="D1567" s="129" t="s">
        <v>2814</v>
      </c>
      <c r="E1567" s="129" t="s">
        <v>2815</v>
      </c>
      <c r="F1567" s="129" t="s">
        <v>2816</v>
      </c>
      <c r="G1567" s="131" t="s">
        <v>146</v>
      </c>
      <c r="H1567" s="129" t="s">
        <v>11319</v>
      </c>
      <c r="I1567" s="129" t="s">
        <v>11924</v>
      </c>
      <c r="J1567" s="129" t="s">
        <v>4822</v>
      </c>
      <c r="K1567" s="129" t="s">
        <v>5220</v>
      </c>
      <c r="L1567" s="131" t="str">
        <f t="shared" si="72"/>
        <v>岩藤　綾汰 (4)</v>
      </c>
      <c r="M1567" s="131" t="str">
        <f t="shared" si="73"/>
        <v>00</v>
      </c>
      <c r="N1567" s="131" t="str">
        <f t="shared" si="74"/>
        <v>Ryota IWATO (00)</v>
      </c>
      <c r="O1567" s="217" t="s">
        <v>8419</v>
      </c>
      <c r="Y1567" s="130"/>
      <c r="Z1567" s="130"/>
      <c r="AA1567" s="130"/>
      <c r="AB1567" s="130"/>
      <c r="AC1567" s="142"/>
      <c r="AD1567" s="130"/>
      <c r="AE1567" s="130"/>
      <c r="AF1567" s="130"/>
      <c r="AG1567" s="130"/>
      <c r="AH1567" s="130"/>
      <c r="AI1567" s="130"/>
      <c r="AJ1567" s="130"/>
      <c r="AK1567" s="130"/>
      <c r="AL1567" s="130"/>
      <c r="AM1567" s="130"/>
      <c r="AN1567" s="130"/>
      <c r="AO1567" s="130"/>
      <c r="AP1567" s="130"/>
      <c r="AQ1567" s="130"/>
      <c r="AR1567" s="130"/>
      <c r="AS1567" s="130"/>
      <c r="AT1567" s="130"/>
      <c r="AU1567" s="130"/>
      <c r="AV1567" s="130"/>
      <c r="AW1567" s="130"/>
      <c r="AX1567" s="130"/>
      <c r="AY1567" s="130"/>
    </row>
    <row r="1568" spans="1:51" x14ac:dyDescent="0.15">
      <c r="A1568" s="131">
        <v>1607</v>
      </c>
      <c r="B1568" s="129" t="s">
        <v>5232</v>
      </c>
      <c r="C1568" s="129" t="s">
        <v>766</v>
      </c>
      <c r="D1568" s="129" t="s">
        <v>2817</v>
      </c>
      <c r="E1568" s="129" t="s">
        <v>2818</v>
      </c>
      <c r="F1568" s="129" t="s">
        <v>2819</v>
      </c>
      <c r="G1568" s="131" t="s">
        <v>146</v>
      </c>
      <c r="H1568" s="129" t="s">
        <v>11319</v>
      </c>
      <c r="I1568" s="129" t="s">
        <v>5217</v>
      </c>
      <c r="J1568" s="129" t="s">
        <v>5085</v>
      </c>
      <c r="K1568" s="129" t="s">
        <v>5220</v>
      </c>
      <c r="L1568" s="131" t="str">
        <f t="shared" si="72"/>
        <v>上村　広平 (4)</v>
      </c>
      <c r="M1568" s="131" t="str">
        <f t="shared" si="73"/>
        <v>00</v>
      </c>
      <c r="N1568" s="131" t="str">
        <f t="shared" si="74"/>
        <v>Kohei UEMURA (00)</v>
      </c>
      <c r="O1568" s="217" t="s">
        <v>8420</v>
      </c>
      <c r="Y1568" s="130"/>
      <c r="Z1568" s="130"/>
      <c r="AA1568" s="130"/>
      <c r="AB1568" s="130"/>
      <c r="AC1568" s="142"/>
      <c r="AD1568" s="130"/>
      <c r="AE1568" s="130"/>
      <c r="AF1568" s="130"/>
      <c r="AG1568" s="130"/>
      <c r="AH1568" s="130"/>
      <c r="AI1568" s="130"/>
      <c r="AJ1568" s="130"/>
      <c r="AK1568" s="130"/>
      <c r="AL1568" s="130"/>
      <c r="AM1568" s="130"/>
      <c r="AN1568" s="130"/>
      <c r="AO1568" s="130"/>
      <c r="AP1568" s="130"/>
      <c r="AQ1568" s="130"/>
      <c r="AR1568" s="130"/>
      <c r="AS1568" s="130"/>
      <c r="AT1568" s="130"/>
      <c r="AU1568" s="130"/>
      <c r="AV1568" s="130"/>
      <c r="AW1568" s="130"/>
      <c r="AX1568" s="130"/>
      <c r="AY1568" s="130"/>
    </row>
    <row r="1569" spans="1:51" x14ac:dyDescent="0.15">
      <c r="A1569" s="131">
        <v>1608</v>
      </c>
      <c r="B1569" s="129" t="s">
        <v>5232</v>
      </c>
      <c r="C1569" s="129" t="s">
        <v>766</v>
      </c>
      <c r="D1569" s="129" t="s">
        <v>2820</v>
      </c>
      <c r="E1569" s="129" t="s">
        <v>2821</v>
      </c>
      <c r="F1569" s="129" t="s">
        <v>2804</v>
      </c>
      <c r="G1569" s="131" t="s">
        <v>146</v>
      </c>
      <c r="H1569" s="129" t="s">
        <v>14454</v>
      </c>
      <c r="I1569" s="129" t="s">
        <v>9308</v>
      </c>
      <c r="J1569" s="129" t="s">
        <v>4873</v>
      </c>
      <c r="K1569" s="129" t="s">
        <v>5220</v>
      </c>
      <c r="L1569" s="131" t="str">
        <f t="shared" si="72"/>
        <v>加藤　嵩人 (4)</v>
      </c>
      <c r="M1569" s="131" t="str">
        <f t="shared" si="73"/>
        <v>99</v>
      </c>
      <c r="N1569" s="131" t="str">
        <f t="shared" si="74"/>
        <v>Shuto KATO (99)</v>
      </c>
      <c r="O1569" s="217" t="s">
        <v>8421</v>
      </c>
      <c r="Y1569" s="130"/>
      <c r="Z1569" s="130"/>
      <c r="AA1569" s="130"/>
      <c r="AB1569" s="130"/>
      <c r="AC1569" s="142"/>
      <c r="AD1569" s="130"/>
      <c r="AE1569" s="130"/>
      <c r="AF1569" s="130"/>
      <c r="AG1569" s="130"/>
      <c r="AH1569" s="130"/>
      <c r="AI1569" s="130"/>
      <c r="AJ1569" s="130"/>
      <c r="AK1569" s="130"/>
      <c r="AL1569" s="130"/>
      <c r="AM1569" s="130"/>
      <c r="AN1569" s="130"/>
      <c r="AO1569" s="130"/>
      <c r="AP1569" s="130"/>
      <c r="AQ1569" s="130"/>
      <c r="AR1569" s="130"/>
      <c r="AS1569" s="130"/>
      <c r="AT1569" s="130"/>
      <c r="AU1569" s="130"/>
      <c r="AV1569" s="130"/>
      <c r="AW1569" s="130"/>
      <c r="AX1569" s="130"/>
      <c r="AY1569" s="130"/>
    </row>
    <row r="1570" spans="1:51" x14ac:dyDescent="0.15">
      <c r="A1570" s="131">
        <v>1609</v>
      </c>
      <c r="B1570" s="129" t="s">
        <v>5232</v>
      </c>
      <c r="C1570" s="129" t="s">
        <v>766</v>
      </c>
      <c r="D1570" s="129" t="s">
        <v>2822</v>
      </c>
      <c r="E1570" s="129" t="s">
        <v>2823</v>
      </c>
      <c r="F1570" s="129" t="s">
        <v>2625</v>
      </c>
      <c r="G1570" s="131" t="s">
        <v>146</v>
      </c>
      <c r="H1570" s="129" t="s">
        <v>14447</v>
      </c>
      <c r="I1570" s="129" t="s">
        <v>11473</v>
      </c>
      <c r="J1570" s="129" t="s">
        <v>12328</v>
      </c>
      <c r="K1570" s="129" t="s">
        <v>5220</v>
      </c>
      <c r="L1570" s="131" t="str">
        <f t="shared" si="72"/>
        <v>河野　侑吾 (4)</v>
      </c>
      <c r="M1570" s="131" t="str">
        <f t="shared" si="73"/>
        <v>99</v>
      </c>
      <c r="N1570" s="131" t="str">
        <f t="shared" si="74"/>
        <v>Yugo KONO (99)</v>
      </c>
      <c r="O1570" s="217" t="s">
        <v>8422</v>
      </c>
      <c r="Y1570" s="130"/>
      <c r="Z1570" s="130"/>
      <c r="AA1570" s="130"/>
      <c r="AB1570" s="130"/>
      <c r="AC1570" s="142"/>
      <c r="AD1570" s="130"/>
      <c r="AE1570" s="130"/>
      <c r="AF1570" s="130"/>
      <c r="AG1570" s="130"/>
      <c r="AH1570" s="130"/>
      <c r="AI1570" s="130"/>
      <c r="AJ1570" s="130"/>
      <c r="AK1570" s="130"/>
      <c r="AL1570" s="130"/>
      <c r="AM1570" s="130"/>
      <c r="AN1570" s="130"/>
      <c r="AO1570" s="130"/>
      <c r="AP1570" s="130"/>
      <c r="AQ1570" s="130"/>
      <c r="AR1570" s="130"/>
      <c r="AS1570" s="130"/>
      <c r="AT1570" s="130"/>
      <c r="AU1570" s="130"/>
      <c r="AV1570" s="130"/>
      <c r="AW1570" s="130"/>
      <c r="AX1570" s="130"/>
      <c r="AY1570" s="130"/>
    </row>
    <row r="1571" spans="1:51" x14ac:dyDescent="0.15">
      <c r="A1571" s="131">
        <v>1610</v>
      </c>
      <c r="B1571" s="129" t="s">
        <v>5232</v>
      </c>
      <c r="C1571" s="129" t="s">
        <v>766</v>
      </c>
      <c r="D1571" s="129" t="s">
        <v>2824</v>
      </c>
      <c r="E1571" s="129" t="s">
        <v>2825</v>
      </c>
      <c r="F1571" s="129" t="s">
        <v>2826</v>
      </c>
      <c r="G1571" s="131" t="s">
        <v>146</v>
      </c>
      <c r="H1571" s="129" t="s">
        <v>11319</v>
      </c>
      <c r="I1571" s="129" t="s">
        <v>5209</v>
      </c>
      <c r="J1571" s="129" t="s">
        <v>5081</v>
      </c>
      <c r="K1571" s="129" t="s">
        <v>5220</v>
      </c>
      <c r="L1571" s="131" t="str">
        <f t="shared" si="72"/>
        <v>濱田　聡 (4)</v>
      </c>
      <c r="M1571" s="131" t="str">
        <f t="shared" si="73"/>
        <v>99</v>
      </c>
      <c r="N1571" s="131" t="str">
        <f t="shared" si="74"/>
        <v>Satoshi HAMADA (99)</v>
      </c>
      <c r="O1571" s="217" t="s">
        <v>8423</v>
      </c>
      <c r="Y1571" s="130"/>
      <c r="Z1571" s="130"/>
      <c r="AA1571" s="130"/>
      <c r="AB1571" s="130"/>
      <c r="AC1571" s="142"/>
      <c r="AD1571" s="130"/>
      <c r="AE1571" s="130"/>
      <c r="AF1571" s="130"/>
      <c r="AG1571" s="130"/>
      <c r="AH1571" s="130"/>
      <c r="AI1571" s="130"/>
      <c r="AJ1571" s="130"/>
      <c r="AK1571" s="130"/>
      <c r="AL1571" s="130"/>
      <c r="AM1571" s="130"/>
      <c r="AN1571" s="130"/>
      <c r="AO1571" s="130"/>
      <c r="AP1571" s="130"/>
      <c r="AQ1571" s="130"/>
      <c r="AR1571" s="130"/>
      <c r="AS1571" s="130"/>
      <c r="AT1571" s="130"/>
      <c r="AU1571" s="130"/>
      <c r="AV1571" s="130"/>
      <c r="AW1571" s="130"/>
      <c r="AX1571" s="130"/>
      <c r="AY1571" s="130"/>
    </row>
    <row r="1572" spans="1:51" x14ac:dyDescent="0.15">
      <c r="A1572" s="131">
        <v>1611</v>
      </c>
      <c r="B1572" s="129" t="s">
        <v>5232</v>
      </c>
      <c r="C1572" s="129" t="s">
        <v>766</v>
      </c>
      <c r="D1572" s="129" t="s">
        <v>2827</v>
      </c>
      <c r="E1572" s="129" t="s">
        <v>2828</v>
      </c>
      <c r="F1572" s="129" t="s">
        <v>1790</v>
      </c>
      <c r="G1572" s="131" t="s">
        <v>146</v>
      </c>
      <c r="H1572" s="129" t="s">
        <v>14447</v>
      </c>
      <c r="I1572" s="129" t="s">
        <v>6709</v>
      </c>
      <c r="J1572" s="129" t="s">
        <v>4968</v>
      </c>
      <c r="K1572" s="129" t="s">
        <v>5220</v>
      </c>
      <c r="L1572" s="131" t="str">
        <f t="shared" si="72"/>
        <v>堀内　裕太 (4)</v>
      </c>
      <c r="M1572" s="131" t="str">
        <f t="shared" si="73"/>
        <v>99</v>
      </c>
      <c r="N1572" s="131" t="str">
        <f t="shared" si="74"/>
        <v>Yuta HORIUCHI (99)</v>
      </c>
      <c r="O1572" s="217" t="s">
        <v>8424</v>
      </c>
      <c r="Y1572" s="130"/>
      <c r="Z1572" s="130"/>
      <c r="AA1572" s="130"/>
      <c r="AB1572" s="130"/>
      <c r="AC1572" s="142"/>
      <c r="AD1572" s="130"/>
      <c r="AE1572" s="130"/>
      <c r="AF1572" s="130"/>
      <c r="AG1572" s="130"/>
      <c r="AH1572" s="130"/>
      <c r="AI1572" s="130"/>
      <c r="AJ1572" s="130"/>
      <c r="AK1572" s="130"/>
      <c r="AL1572" s="130"/>
      <c r="AM1572" s="130"/>
      <c r="AN1572" s="130"/>
      <c r="AO1572" s="130"/>
      <c r="AP1572" s="130"/>
      <c r="AQ1572" s="130"/>
      <c r="AR1572" s="130"/>
      <c r="AS1572" s="130"/>
      <c r="AT1572" s="130"/>
      <c r="AU1572" s="130"/>
      <c r="AV1572" s="130"/>
      <c r="AW1572" s="130"/>
      <c r="AX1572" s="130"/>
      <c r="AY1572" s="130"/>
    </row>
    <row r="1573" spans="1:51" x14ac:dyDescent="0.15">
      <c r="A1573" s="131">
        <v>1612</v>
      </c>
      <c r="B1573" s="129" t="s">
        <v>5232</v>
      </c>
      <c r="C1573" s="129" t="s">
        <v>766</v>
      </c>
      <c r="D1573" s="129" t="s">
        <v>2829</v>
      </c>
      <c r="E1573" s="129" t="s">
        <v>2830</v>
      </c>
      <c r="F1573" s="129" t="s">
        <v>2831</v>
      </c>
      <c r="G1573" s="131" t="s">
        <v>146</v>
      </c>
      <c r="H1573" s="129" t="s">
        <v>14474</v>
      </c>
      <c r="I1573" s="129" t="s">
        <v>11925</v>
      </c>
      <c r="J1573" s="129" t="s">
        <v>12540</v>
      </c>
      <c r="K1573" s="129" t="s">
        <v>5220</v>
      </c>
      <c r="L1573" s="131" t="str">
        <f t="shared" si="72"/>
        <v>増原　薫平 (4)</v>
      </c>
      <c r="M1573" s="131" t="str">
        <f t="shared" si="73"/>
        <v>99</v>
      </c>
      <c r="N1573" s="131" t="str">
        <f t="shared" si="74"/>
        <v>Kumpei MASUHARA (99)</v>
      </c>
      <c r="O1573" s="217" t="s">
        <v>8425</v>
      </c>
      <c r="Y1573" s="130"/>
      <c r="Z1573" s="130"/>
      <c r="AA1573" s="130"/>
      <c r="AB1573" s="130"/>
      <c r="AC1573" s="142"/>
      <c r="AD1573" s="130"/>
      <c r="AE1573" s="130"/>
      <c r="AF1573" s="130"/>
      <c r="AG1573" s="130"/>
      <c r="AH1573" s="130"/>
      <c r="AI1573" s="130"/>
      <c r="AJ1573" s="130"/>
      <c r="AK1573" s="130"/>
      <c r="AL1573" s="130"/>
      <c r="AM1573" s="130"/>
      <c r="AN1573" s="130"/>
      <c r="AO1573" s="130"/>
      <c r="AP1573" s="130"/>
      <c r="AQ1573" s="130"/>
      <c r="AR1573" s="130"/>
      <c r="AS1573" s="130"/>
      <c r="AT1573" s="130"/>
      <c r="AU1573" s="130"/>
      <c r="AV1573" s="130"/>
      <c r="AW1573" s="130"/>
      <c r="AX1573" s="130"/>
      <c r="AY1573" s="130"/>
    </row>
    <row r="1574" spans="1:51" x14ac:dyDescent="0.15">
      <c r="A1574" s="131">
        <v>1613</v>
      </c>
      <c r="B1574" s="129" t="s">
        <v>5232</v>
      </c>
      <c r="C1574" s="129" t="s">
        <v>766</v>
      </c>
      <c r="D1574" s="129" t="s">
        <v>2835</v>
      </c>
      <c r="E1574" s="129" t="s">
        <v>2836</v>
      </c>
      <c r="F1574" s="129" t="s">
        <v>2837</v>
      </c>
      <c r="G1574" s="131" t="s">
        <v>164</v>
      </c>
      <c r="H1574" s="129" t="s">
        <v>11319</v>
      </c>
      <c r="I1574" s="129" t="s">
        <v>11926</v>
      </c>
      <c r="J1574" s="129" t="s">
        <v>12541</v>
      </c>
      <c r="K1574" s="129" t="s">
        <v>5220</v>
      </c>
      <c r="L1574" s="131" t="str">
        <f t="shared" si="72"/>
        <v>池嶋　佳憲 (3)</v>
      </c>
      <c r="M1574" s="131" t="str">
        <f t="shared" si="73"/>
        <v>98</v>
      </c>
      <c r="N1574" s="131" t="str">
        <f t="shared" si="74"/>
        <v>Yoshinori IKEJIMA (98)</v>
      </c>
      <c r="O1574" s="217" t="s">
        <v>8426</v>
      </c>
      <c r="Y1574" s="130"/>
      <c r="Z1574" s="130"/>
      <c r="AA1574" s="130"/>
      <c r="AB1574" s="130"/>
      <c r="AC1574" s="142"/>
      <c r="AD1574" s="130"/>
      <c r="AE1574" s="130"/>
      <c r="AF1574" s="130"/>
      <c r="AG1574" s="130"/>
      <c r="AH1574" s="130"/>
      <c r="AI1574" s="130"/>
      <c r="AJ1574" s="130"/>
      <c r="AK1574" s="130"/>
      <c r="AL1574" s="130"/>
      <c r="AM1574" s="130"/>
      <c r="AN1574" s="130"/>
      <c r="AO1574" s="130"/>
      <c r="AP1574" s="130"/>
      <c r="AQ1574" s="130"/>
      <c r="AR1574" s="130"/>
      <c r="AS1574" s="130"/>
      <c r="AT1574" s="130"/>
      <c r="AU1574" s="130"/>
      <c r="AV1574" s="130"/>
      <c r="AW1574" s="130"/>
      <c r="AX1574" s="130"/>
      <c r="AY1574" s="130"/>
    </row>
    <row r="1575" spans="1:51" x14ac:dyDescent="0.15">
      <c r="A1575" s="131">
        <v>1614</v>
      </c>
      <c r="B1575" s="129" t="s">
        <v>5232</v>
      </c>
      <c r="C1575" s="129" t="s">
        <v>766</v>
      </c>
      <c r="D1575" s="129" t="s">
        <v>2833</v>
      </c>
      <c r="E1575" s="129" t="s">
        <v>2834</v>
      </c>
      <c r="F1575" s="129" t="s">
        <v>1541</v>
      </c>
      <c r="G1575" s="131" t="s">
        <v>164</v>
      </c>
      <c r="H1575" s="129" t="s">
        <v>11319</v>
      </c>
      <c r="I1575" s="129" t="s">
        <v>11473</v>
      </c>
      <c r="J1575" s="129" t="s">
        <v>12372</v>
      </c>
      <c r="K1575" s="129" t="s">
        <v>5220</v>
      </c>
      <c r="L1575" s="131" t="str">
        <f t="shared" si="72"/>
        <v>河野　嵩矢 (3)</v>
      </c>
      <c r="M1575" s="131" t="str">
        <f t="shared" si="73"/>
        <v>01</v>
      </c>
      <c r="N1575" s="131" t="str">
        <f t="shared" si="74"/>
        <v>Shuya KONO (01)</v>
      </c>
      <c r="O1575" s="217" t="s">
        <v>8427</v>
      </c>
      <c r="Y1575" s="130"/>
      <c r="Z1575" s="130"/>
      <c r="AA1575" s="130"/>
      <c r="AB1575" s="130"/>
      <c r="AC1575" s="142"/>
      <c r="AD1575" s="130"/>
      <c r="AE1575" s="130"/>
      <c r="AF1575" s="130"/>
      <c r="AG1575" s="130"/>
      <c r="AH1575" s="130"/>
      <c r="AI1575" s="130"/>
      <c r="AJ1575" s="130"/>
      <c r="AK1575" s="130"/>
      <c r="AL1575" s="130"/>
      <c r="AM1575" s="130"/>
      <c r="AN1575" s="130"/>
      <c r="AO1575" s="130"/>
      <c r="AP1575" s="130"/>
      <c r="AQ1575" s="130"/>
      <c r="AR1575" s="130"/>
      <c r="AS1575" s="130"/>
      <c r="AT1575" s="130"/>
      <c r="AU1575" s="130"/>
      <c r="AV1575" s="130"/>
      <c r="AW1575" s="130"/>
      <c r="AX1575" s="130"/>
      <c r="AY1575" s="130"/>
    </row>
    <row r="1576" spans="1:51" x14ac:dyDescent="0.15">
      <c r="A1576" s="131">
        <v>1615</v>
      </c>
      <c r="B1576" s="129" t="s">
        <v>5232</v>
      </c>
      <c r="C1576" s="129" t="s">
        <v>766</v>
      </c>
      <c r="D1576" s="129" t="s">
        <v>2838</v>
      </c>
      <c r="E1576" s="129" t="s">
        <v>2839</v>
      </c>
      <c r="F1576" s="129" t="s">
        <v>2840</v>
      </c>
      <c r="G1576" s="131" t="s">
        <v>164</v>
      </c>
      <c r="H1576" s="129" t="s">
        <v>11319</v>
      </c>
      <c r="I1576" s="129" t="s">
        <v>4858</v>
      </c>
      <c r="J1576" s="129" t="s">
        <v>9500</v>
      </c>
      <c r="K1576" s="129" t="s">
        <v>5220</v>
      </c>
      <c r="L1576" s="131" t="str">
        <f t="shared" si="72"/>
        <v>清水　裕次郎 (3)</v>
      </c>
      <c r="M1576" s="131" t="str">
        <f t="shared" si="73"/>
        <v>00</v>
      </c>
      <c r="N1576" s="131" t="str">
        <f t="shared" si="74"/>
        <v>Yujiro SHIMIZU (00)</v>
      </c>
      <c r="O1576" s="217" t="s">
        <v>8428</v>
      </c>
      <c r="Y1576" s="130"/>
      <c r="Z1576" s="130"/>
      <c r="AA1576" s="130"/>
      <c r="AB1576" s="130"/>
      <c r="AC1576" s="142"/>
      <c r="AD1576" s="130"/>
      <c r="AE1576" s="130"/>
      <c r="AF1576" s="130"/>
      <c r="AG1576" s="130"/>
      <c r="AH1576" s="130"/>
      <c r="AI1576" s="130"/>
      <c r="AJ1576" s="130"/>
      <c r="AK1576" s="130"/>
      <c r="AL1576" s="130"/>
      <c r="AM1576" s="130"/>
      <c r="AN1576" s="130"/>
      <c r="AO1576" s="130"/>
      <c r="AP1576" s="130"/>
      <c r="AQ1576" s="130"/>
      <c r="AR1576" s="130"/>
      <c r="AS1576" s="130"/>
      <c r="AT1576" s="130"/>
      <c r="AU1576" s="130"/>
      <c r="AV1576" s="130"/>
      <c r="AW1576" s="130"/>
      <c r="AX1576" s="130"/>
      <c r="AY1576" s="130"/>
    </row>
    <row r="1577" spans="1:51" x14ac:dyDescent="0.15">
      <c r="A1577" s="131">
        <v>1616</v>
      </c>
      <c r="B1577" s="129" t="s">
        <v>5232</v>
      </c>
      <c r="C1577" s="129" t="s">
        <v>766</v>
      </c>
      <c r="D1577" s="129" t="s">
        <v>2841</v>
      </c>
      <c r="E1577" s="129" t="s">
        <v>2842</v>
      </c>
      <c r="F1577" s="129" t="s">
        <v>3592</v>
      </c>
      <c r="G1577" s="131" t="s">
        <v>164</v>
      </c>
      <c r="H1577" s="129" t="s">
        <v>11319</v>
      </c>
      <c r="I1577" s="129" t="s">
        <v>11927</v>
      </c>
      <c r="J1577" s="129" t="s">
        <v>4961</v>
      </c>
      <c r="K1577" s="129" t="s">
        <v>5220</v>
      </c>
      <c r="L1577" s="131" t="str">
        <f t="shared" si="72"/>
        <v>高砂　直紘 (3)</v>
      </c>
      <c r="M1577" s="131" t="str">
        <f t="shared" si="73"/>
        <v>00</v>
      </c>
      <c r="N1577" s="131" t="str">
        <f t="shared" si="74"/>
        <v>Naohiro TAKASAGO (00)</v>
      </c>
      <c r="O1577" s="217" t="s">
        <v>8429</v>
      </c>
      <c r="Y1577" s="130"/>
      <c r="Z1577" s="130"/>
      <c r="AA1577" s="130"/>
      <c r="AB1577" s="130"/>
      <c r="AC1577" s="142"/>
      <c r="AD1577" s="130"/>
      <c r="AE1577" s="130"/>
      <c r="AF1577" s="130"/>
      <c r="AG1577" s="130"/>
      <c r="AH1577" s="130"/>
      <c r="AI1577" s="130"/>
      <c r="AJ1577" s="130"/>
      <c r="AK1577" s="130"/>
      <c r="AL1577" s="130"/>
      <c r="AM1577" s="130"/>
      <c r="AN1577" s="130"/>
      <c r="AO1577" s="130"/>
      <c r="AP1577" s="130"/>
      <c r="AQ1577" s="130"/>
      <c r="AR1577" s="130"/>
      <c r="AS1577" s="130"/>
      <c r="AT1577" s="130"/>
      <c r="AU1577" s="130"/>
      <c r="AV1577" s="130"/>
      <c r="AW1577" s="130"/>
      <c r="AX1577" s="130"/>
      <c r="AY1577" s="130"/>
    </row>
    <row r="1578" spans="1:51" x14ac:dyDescent="0.15">
      <c r="A1578" s="131">
        <v>1617</v>
      </c>
      <c r="B1578" s="129" t="s">
        <v>5232</v>
      </c>
      <c r="C1578" s="129" t="s">
        <v>766</v>
      </c>
      <c r="D1578" s="129" t="s">
        <v>2843</v>
      </c>
      <c r="E1578" s="129" t="s">
        <v>2844</v>
      </c>
      <c r="F1578" s="129" t="s">
        <v>2490</v>
      </c>
      <c r="G1578" s="131" t="s">
        <v>164</v>
      </c>
      <c r="H1578" s="129" t="s">
        <v>14447</v>
      </c>
      <c r="I1578" s="129" t="s">
        <v>11919</v>
      </c>
      <c r="J1578" s="129" t="s">
        <v>12251</v>
      </c>
      <c r="K1578" s="129" t="s">
        <v>5220</v>
      </c>
      <c r="L1578" s="131" t="str">
        <f t="shared" si="72"/>
        <v>徳田　航也 (3)</v>
      </c>
      <c r="M1578" s="131" t="str">
        <f t="shared" si="73"/>
        <v>00</v>
      </c>
      <c r="N1578" s="131" t="str">
        <f t="shared" si="74"/>
        <v>Koya TOKUDA (00)</v>
      </c>
      <c r="O1578" s="217" t="s">
        <v>8430</v>
      </c>
      <c r="Y1578" s="130"/>
      <c r="Z1578" s="130"/>
      <c r="AA1578" s="130"/>
      <c r="AB1578" s="130"/>
      <c r="AC1578" s="142"/>
      <c r="AD1578" s="130"/>
      <c r="AE1578" s="130"/>
      <c r="AF1578" s="130"/>
      <c r="AG1578" s="130"/>
      <c r="AH1578" s="130"/>
      <c r="AI1578" s="130"/>
      <c r="AJ1578" s="130"/>
      <c r="AK1578" s="130"/>
      <c r="AL1578" s="130"/>
      <c r="AM1578" s="130"/>
      <c r="AN1578" s="130"/>
      <c r="AO1578" s="130"/>
      <c r="AP1578" s="130"/>
      <c r="AQ1578" s="130"/>
      <c r="AR1578" s="130"/>
      <c r="AS1578" s="130"/>
      <c r="AT1578" s="130"/>
      <c r="AU1578" s="130"/>
      <c r="AV1578" s="130"/>
      <c r="AW1578" s="130"/>
      <c r="AX1578" s="130"/>
      <c r="AY1578" s="130"/>
    </row>
    <row r="1579" spans="1:51" x14ac:dyDescent="0.15">
      <c r="A1579" s="131">
        <v>1618</v>
      </c>
      <c r="B1579" s="129" t="s">
        <v>5232</v>
      </c>
      <c r="C1579" s="129" t="s">
        <v>766</v>
      </c>
      <c r="D1579" s="129" t="s">
        <v>4531</v>
      </c>
      <c r="E1579" s="129" t="s">
        <v>4532</v>
      </c>
      <c r="F1579" s="129" t="s">
        <v>1456</v>
      </c>
      <c r="G1579" s="131" t="s">
        <v>168</v>
      </c>
      <c r="H1579" s="129" t="s">
        <v>14451</v>
      </c>
      <c r="I1579" s="129" t="s">
        <v>11928</v>
      </c>
      <c r="J1579" s="129" t="s">
        <v>4970</v>
      </c>
      <c r="K1579" s="129" t="s">
        <v>5220</v>
      </c>
      <c r="L1579" s="131" t="str">
        <f t="shared" si="72"/>
        <v>石本　勝人 (2)</v>
      </c>
      <c r="M1579" s="131" t="str">
        <f t="shared" si="73"/>
        <v>01</v>
      </c>
      <c r="N1579" s="131" t="str">
        <f t="shared" si="74"/>
        <v>Masato ISHIMOTO (01)</v>
      </c>
      <c r="O1579" s="217" t="s">
        <v>8431</v>
      </c>
      <c r="Y1579" s="130"/>
      <c r="Z1579" s="130"/>
      <c r="AA1579" s="130"/>
      <c r="AB1579" s="130"/>
      <c r="AC1579" s="142"/>
      <c r="AD1579" s="130"/>
      <c r="AE1579" s="130"/>
      <c r="AF1579" s="130"/>
      <c r="AG1579" s="130"/>
      <c r="AH1579" s="130"/>
      <c r="AI1579" s="130"/>
      <c r="AJ1579" s="130"/>
      <c r="AK1579" s="130"/>
      <c r="AL1579" s="130"/>
      <c r="AM1579" s="130"/>
      <c r="AN1579" s="130"/>
      <c r="AO1579" s="130"/>
      <c r="AP1579" s="130"/>
      <c r="AQ1579" s="130"/>
      <c r="AR1579" s="130"/>
      <c r="AS1579" s="130"/>
      <c r="AT1579" s="130"/>
      <c r="AU1579" s="130"/>
      <c r="AV1579" s="130"/>
      <c r="AW1579" s="130"/>
      <c r="AX1579" s="130"/>
      <c r="AY1579" s="130"/>
    </row>
    <row r="1580" spans="1:51" x14ac:dyDescent="0.15">
      <c r="A1580" s="131">
        <v>1619</v>
      </c>
      <c r="B1580" s="129" t="s">
        <v>5232</v>
      </c>
      <c r="C1580" s="129" t="s">
        <v>766</v>
      </c>
      <c r="D1580" s="129" t="s">
        <v>9375</v>
      </c>
      <c r="E1580" s="129" t="s">
        <v>9429</v>
      </c>
      <c r="F1580" s="129" t="s">
        <v>4498</v>
      </c>
      <c r="G1580" s="131" t="s">
        <v>168</v>
      </c>
      <c r="H1580" s="129" t="s">
        <v>14475</v>
      </c>
      <c r="I1580" s="129" t="s">
        <v>9474</v>
      </c>
      <c r="J1580" s="129" t="s">
        <v>4934</v>
      </c>
      <c r="K1580" s="129" t="s">
        <v>5220</v>
      </c>
      <c r="L1580" s="131" t="str">
        <f t="shared" si="72"/>
        <v>大石　陸斗 (2)</v>
      </c>
      <c r="M1580" s="131" t="str">
        <f t="shared" si="73"/>
        <v>01</v>
      </c>
      <c r="N1580" s="131" t="str">
        <f t="shared" si="74"/>
        <v>Rikuto OISHI (01)</v>
      </c>
      <c r="O1580" s="217" t="s">
        <v>8432</v>
      </c>
      <c r="Y1580" s="130"/>
      <c r="Z1580" s="130"/>
      <c r="AA1580" s="130"/>
      <c r="AB1580" s="130"/>
      <c r="AC1580" s="142"/>
      <c r="AD1580" s="130"/>
      <c r="AE1580" s="130"/>
      <c r="AF1580" s="130"/>
      <c r="AG1580" s="130"/>
      <c r="AH1580" s="130"/>
      <c r="AI1580" s="130"/>
      <c r="AJ1580" s="130"/>
      <c r="AK1580" s="130"/>
      <c r="AL1580" s="130"/>
      <c r="AM1580" s="130"/>
      <c r="AN1580" s="130"/>
      <c r="AO1580" s="130"/>
      <c r="AP1580" s="130"/>
      <c r="AQ1580" s="130"/>
      <c r="AR1580" s="130"/>
      <c r="AS1580" s="130"/>
      <c r="AT1580" s="130"/>
      <c r="AU1580" s="130"/>
      <c r="AV1580" s="130"/>
      <c r="AW1580" s="130"/>
      <c r="AX1580" s="130"/>
      <c r="AY1580" s="130"/>
    </row>
    <row r="1581" spans="1:51" x14ac:dyDescent="0.15">
      <c r="A1581" s="131">
        <v>1620</v>
      </c>
      <c r="B1581" s="129" t="s">
        <v>5232</v>
      </c>
      <c r="C1581" s="129" t="s">
        <v>766</v>
      </c>
      <c r="D1581" s="129" t="s">
        <v>4675</v>
      </c>
      <c r="E1581" s="129" t="s">
        <v>4676</v>
      </c>
      <c r="F1581" s="129" t="s">
        <v>4677</v>
      </c>
      <c r="G1581" s="131" t="s">
        <v>168</v>
      </c>
      <c r="H1581" s="129" t="s">
        <v>14447</v>
      </c>
      <c r="I1581" s="129" t="s">
        <v>5163</v>
      </c>
      <c r="J1581" s="129" t="s">
        <v>5164</v>
      </c>
      <c r="K1581" s="129" t="s">
        <v>5220</v>
      </c>
      <c r="L1581" s="131" t="str">
        <f t="shared" si="72"/>
        <v>金岡　弘尚 (2)</v>
      </c>
      <c r="M1581" s="131" t="str">
        <f t="shared" si="73"/>
        <v>01</v>
      </c>
      <c r="N1581" s="131" t="str">
        <f t="shared" si="74"/>
        <v>Hironao KANAOKA (01)</v>
      </c>
      <c r="O1581" s="217" t="s">
        <v>8433</v>
      </c>
      <c r="Y1581" s="130"/>
      <c r="Z1581" s="130"/>
      <c r="AA1581" s="130"/>
      <c r="AB1581" s="130"/>
      <c r="AC1581" s="142"/>
      <c r="AD1581" s="130"/>
      <c r="AE1581" s="130"/>
      <c r="AF1581" s="130"/>
      <c r="AG1581" s="130"/>
      <c r="AH1581" s="130"/>
      <c r="AI1581" s="130"/>
      <c r="AJ1581" s="130"/>
      <c r="AK1581" s="130"/>
      <c r="AL1581" s="130"/>
      <c r="AM1581" s="130"/>
      <c r="AN1581" s="130"/>
      <c r="AO1581" s="130"/>
      <c r="AP1581" s="130"/>
      <c r="AQ1581" s="130"/>
      <c r="AR1581" s="130"/>
      <c r="AS1581" s="130"/>
      <c r="AT1581" s="130"/>
      <c r="AU1581" s="130"/>
      <c r="AV1581" s="130"/>
      <c r="AW1581" s="130"/>
      <c r="AX1581" s="130"/>
      <c r="AY1581" s="130"/>
    </row>
    <row r="1582" spans="1:51" x14ac:dyDescent="0.15">
      <c r="A1582" s="131">
        <v>1621</v>
      </c>
      <c r="B1582" s="129" t="s">
        <v>5232</v>
      </c>
      <c r="C1582" s="129" t="s">
        <v>766</v>
      </c>
      <c r="D1582" s="129" t="s">
        <v>9878</v>
      </c>
      <c r="E1582" s="129" t="s">
        <v>10549</v>
      </c>
      <c r="F1582" s="129" t="s">
        <v>4326</v>
      </c>
      <c r="G1582" s="131" t="s">
        <v>168</v>
      </c>
      <c r="H1582" s="129" t="s">
        <v>11319</v>
      </c>
      <c r="I1582" s="129" t="s">
        <v>5033</v>
      </c>
      <c r="J1582" s="129" t="s">
        <v>4804</v>
      </c>
      <c r="K1582" s="129" t="s">
        <v>5220</v>
      </c>
      <c r="L1582" s="131" t="str">
        <f t="shared" si="72"/>
        <v>杉本　誠大 (2)</v>
      </c>
      <c r="M1582" s="131" t="str">
        <f t="shared" si="73"/>
        <v>02</v>
      </c>
      <c r="N1582" s="131" t="str">
        <f t="shared" si="74"/>
        <v>Masahiro SUGIMOTO (02)</v>
      </c>
      <c r="O1582" s="217" t="s">
        <v>8434</v>
      </c>
      <c r="Y1582" s="130"/>
      <c r="Z1582" s="130"/>
      <c r="AA1582" s="130"/>
      <c r="AB1582" s="130"/>
      <c r="AC1582" s="142"/>
      <c r="AD1582" s="130"/>
      <c r="AE1582" s="130"/>
      <c r="AF1582" s="130"/>
      <c r="AG1582" s="130"/>
      <c r="AH1582" s="130"/>
      <c r="AI1582" s="130"/>
      <c r="AJ1582" s="130"/>
      <c r="AK1582" s="130"/>
      <c r="AL1582" s="130"/>
      <c r="AM1582" s="130"/>
      <c r="AN1582" s="130"/>
      <c r="AO1582" s="130"/>
      <c r="AP1582" s="130"/>
      <c r="AQ1582" s="130"/>
      <c r="AR1582" s="130"/>
      <c r="AS1582" s="130"/>
      <c r="AT1582" s="130"/>
      <c r="AU1582" s="130"/>
      <c r="AV1582" s="130"/>
      <c r="AW1582" s="130"/>
      <c r="AX1582" s="130"/>
      <c r="AY1582" s="130"/>
    </row>
    <row r="1583" spans="1:51" x14ac:dyDescent="0.15">
      <c r="A1583" s="131">
        <v>1622</v>
      </c>
      <c r="B1583" s="129" t="s">
        <v>5232</v>
      </c>
      <c r="C1583" s="129" t="s">
        <v>766</v>
      </c>
      <c r="D1583" s="129" t="s">
        <v>9879</v>
      </c>
      <c r="E1583" s="129" t="s">
        <v>10550</v>
      </c>
      <c r="F1583" s="129" t="s">
        <v>4363</v>
      </c>
      <c r="G1583" s="131" t="s">
        <v>168</v>
      </c>
      <c r="H1583" s="129" t="s">
        <v>11319</v>
      </c>
      <c r="I1583" s="129" t="s">
        <v>6707</v>
      </c>
      <c r="J1583" s="129" t="s">
        <v>12542</v>
      </c>
      <c r="K1583" s="129" t="s">
        <v>5220</v>
      </c>
      <c r="L1583" s="131" t="str">
        <f t="shared" si="72"/>
        <v>山下　新史 (2)</v>
      </c>
      <c r="M1583" s="131" t="str">
        <f t="shared" si="73"/>
        <v>01</v>
      </c>
      <c r="N1583" s="131" t="str">
        <f t="shared" si="74"/>
        <v>Arashi YAMASHITA (01)</v>
      </c>
      <c r="O1583" s="217" t="s">
        <v>8435</v>
      </c>
      <c r="Y1583" s="130"/>
      <c r="Z1583" s="130"/>
      <c r="AA1583" s="130"/>
      <c r="AB1583" s="130"/>
      <c r="AC1583" s="142"/>
      <c r="AD1583" s="130"/>
      <c r="AE1583" s="130"/>
      <c r="AF1583" s="130"/>
      <c r="AG1583" s="130"/>
      <c r="AH1583" s="130"/>
      <c r="AI1583" s="130"/>
      <c r="AJ1583" s="130"/>
      <c r="AK1583" s="130"/>
      <c r="AL1583" s="130"/>
      <c r="AM1583" s="130"/>
      <c r="AN1583" s="130"/>
      <c r="AO1583" s="130"/>
      <c r="AP1583" s="130"/>
      <c r="AQ1583" s="130"/>
      <c r="AR1583" s="130"/>
      <c r="AS1583" s="130"/>
      <c r="AT1583" s="130"/>
      <c r="AU1583" s="130"/>
      <c r="AV1583" s="130"/>
      <c r="AW1583" s="130"/>
      <c r="AX1583" s="130"/>
      <c r="AY1583" s="130"/>
    </row>
    <row r="1584" spans="1:51" x14ac:dyDescent="0.15">
      <c r="A1584" s="131">
        <v>1623</v>
      </c>
      <c r="B1584" s="129" t="s">
        <v>5232</v>
      </c>
      <c r="C1584" s="129" t="s">
        <v>766</v>
      </c>
      <c r="D1584" s="129" t="s">
        <v>9880</v>
      </c>
      <c r="E1584" s="129" t="s">
        <v>2847</v>
      </c>
      <c r="F1584" s="129" t="s">
        <v>2848</v>
      </c>
      <c r="G1584" s="131" t="s">
        <v>168</v>
      </c>
      <c r="H1584" s="129" t="s">
        <v>11319</v>
      </c>
      <c r="I1584" s="129" t="s">
        <v>11929</v>
      </c>
      <c r="J1584" s="129" t="s">
        <v>5032</v>
      </c>
      <c r="K1584" s="129" t="s">
        <v>5220</v>
      </c>
      <c r="L1584" s="131" t="str">
        <f t="shared" si="72"/>
        <v>横山　志穏 (2)</v>
      </c>
      <c r="M1584" s="131" t="str">
        <f t="shared" si="73"/>
        <v>01</v>
      </c>
      <c r="N1584" s="131" t="str">
        <f t="shared" si="74"/>
        <v>Shion YOKOYAMA (01)</v>
      </c>
      <c r="O1584" s="217" t="s">
        <v>8436</v>
      </c>
      <c r="Y1584" s="130"/>
      <c r="Z1584" s="130"/>
      <c r="AA1584" s="130"/>
      <c r="AB1584" s="130"/>
      <c r="AC1584" s="142"/>
      <c r="AD1584" s="130"/>
      <c r="AE1584" s="130"/>
      <c r="AF1584" s="130"/>
      <c r="AG1584" s="130"/>
      <c r="AH1584" s="130"/>
      <c r="AI1584" s="130"/>
      <c r="AJ1584" s="130"/>
      <c r="AK1584" s="130"/>
      <c r="AL1584" s="130"/>
      <c r="AM1584" s="130"/>
      <c r="AN1584" s="130"/>
      <c r="AO1584" s="130"/>
      <c r="AP1584" s="130"/>
      <c r="AQ1584" s="130"/>
      <c r="AR1584" s="130"/>
      <c r="AS1584" s="130"/>
      <c r="AT1584" s="130"/>
      <c r="AU1584" s="130"/>
      <c r="AV1584" s="130"/>
      <c r="AW1584" s="130"/>
      <c r="AX1584" s="130"/>
      <c r="AY1584" s="130"/>
    </row>
    <row r="1585" spans="1:51" x14ac:dyDescent="0.15">
      <c r="A1585" s="131">
        <v>1624</v>
      </c>
      <c r="B1585" s="129" t="s">
        <v>5232</v>
      </c>
      <c r="C1585" s="129" t="s">
        <v>766</v>
      </c>
      <c r="D1585" s="129" t="s">
        <v>9881</v>
      </c>
      <c r="E1585" s="129" t="s">
        <v>4534</v>
      </c>
      <c r="F1585" s="129" t="s">
        <v>4535</v>
      </c>
      <c r="G1585" s="131" t="s">
        <v>168</v>
      </c>
      <c r="H1585" s="129" t="s">
        <v>14475</v>
      </c>
      <c r="I1585" s="129" t="s">
        <v>5069</v>
      </c>
      <c r="J1585" s="129" t="s">
        <v>5070</v>
      </c>
      <c r="K1585" s="129" t="s">
        <v>5220</v>
      </c>
      <c r="L1585" s="131" t="str">
        <f t="shared" si="72"/>
        <v>依岡　朋紀 (2)</v>
      </c>
      <c r="M1585" s="131" t="str">
        <f t="shared" si="73"/>
        <v>01</v>
      </c>
      <c r="N1585" s="131" t="str">
        <f t="shared" si="74"/>
        <v>Tomoki YORIOKA (01)</v>
      </c>
      <c r="O1585" s="217" t="s">
        <v>8437</v>
      </c>
      <c r="Y1585" s="130"/>
      <c r="Z1585" s="130"/>
      <c r="AA1585" s="130"/>
      <c r="AB1585" s="130"/>
      <c r="AC1585" s="142"/>
      <c r="AD1585" s="130"/>
      <c r="AE1585" s="130"/>
      <c r="AF1585" s="130"/>
      <c r="AG1585" s="130"/>
      <c r="AH1585" s="130"/>
      <c r="AI1585" s="130"/>
      <c r="AJ1585" s="130"/>
      <c r="AK1585" s="130"/>
      <c r="AL1585" s="130"/>
      <c r="AM1585" s="130"/>
      <c r="AN1585" s="130"/>
      <c r="AO1585" s="130"/>
      <c r="AP1585" s="130"/>
      <c r="AQ1585" s="130"/>
      <c r="AR1585" s="130"/>
      <c r="AS1585" s="130"/>
      <c r="AT1585" s="130"/>
      <c r="AU1585" s="130"/>
      <c r="AV1585" s="130"/>
      <c r="AW1585" s="130"/>
      <c r="AX1585" s="130"/>
      <c r="AY1585" s="130"/>
    </row>
    <row r="1586" spans="1:51" x14ac:dyDescent="0.15">
      <c r="A1586" s="131">
        <v>1625</v>
      </c>
      <c r="B1586" s="129" t="s">
        <v>12675</v>
      </c>
      <c r="C1586" s="129" t="s">
        <v>1081</v>
      </c>
      <c r="D1586" s="129" t="s">
        <v>3919</v>
      </c>
      <c r="E1586" s="129" t="s">
        <v>786</v>
      </c>
      <c r="F1586" s="129" t="s">
        <v>600</v>
      </c>
      <c r="G1586" s="131" t="s">
        <v>146</v>
      </c>
      <c r="H1586" s="129" t="s">
        <v>14466</v>
      </c>
      <c r="I1586" s="129" t="s">
        <v>4838</v>
      </c>
      <c r="J1586" s="129" t="s">
        <v>5085</v>
      </c>
      <c r="K1586" s="129" t="s">
        <v>5220</v>
      </c>
      <c r="L1586" s="131" t="str">
        <f t="shared" si="72"/>
        <v>上田　浩平 (4)</v>
      </c>
      <c r="M1586" s="131" t="str">
        <f t="shared" si="73"/>
        <v>97</v>
      </c>
      <c r="N1586" s="131" t="str">
        <f t="shared" si="74"/>
        <v>Kohei UEDA (97)</v>
      </c>
      <c r="O1586" s="217" t="s">
        <v>8438</v>
      </c>
      <c r="Y1586" s="130"/>
      <c r="Z1586" s="130"/>
      <c r="AA1586" s="130"/>
      <c r="AB1586" s="130"/>
      <c r="AC1586" s="142"/>
      <c r="AD1586" s="130"/>
      <c r="AE1586" s="130"/>
      <c r="AF1586" s="130"/>
      <c r="AG1586" s="130"/>
      <c r="AH1586" s="130"/>
      <c r="AI1586" s="130"/>
      <c r="AJ1586" s="130"/>
      <c r="AK1586" s="130"/>
      <c r="AL1586" s="130"/>
      <c r="AM1586" s="130"/>
      <c r="AN1586" s="130"/>
      <c r="AO1586" s="130"/>
      <c r="AP1586" s="130"/>
      <c r="AQ1586" s="130"/>
      <c r="AR1586" s="130"/>
      <c r="AS1586" s="130"/>
      <c r="AT1586" s="130"/>
      <c r="AU1586" s="130"/>
      <c r="AV1586" s="130"/>
      <c r="AW1586" s="130"/>
      <c r="AX1586" s="130"/>
      <c r="AY1586" s="130"/>
    </row>
    <row r="1587" spans="1:51" x14ac:dyDescent="0.15">
      <c r="A1587" s="131">
        <v>1626</v>
      </c>
      <c r="B1587" s="129" t="s">
        <v>12675</v>
      </c>
      <c r="C1587" s="129" t="s">
        <v>1081</v>
      </c>
      <c r="D1587" s="129" t="s">
        <v>3913</v>
      </c>
      <c r="E1587" s="129" t="s">
        <v>3914</v>
      </c>
      <c r="F1587" s="129" t="s">
        <v>11137</v>
      </c>
      <c r="G1587" s="131" t="s">
        <v>146</v>
      </c>
      <c r="H1587" s="129" t="s">
        <v>11319</v>
      </c>
      <c r="I1587" s="129" t="s">
        <v>11930</v>
      </c>
      <c r="J1587" s="129" t="s">
        <v>4814</v>
      </c>
      <c r="K1587" s="129" t="s">
        <v>5220</v>
      </c>
      <c r="L1587" s="131" t="str">
        <f t="shared" si="72"/>
        <v>前川　佑介 (4)</v>
      </c>
      <c r="M1587" s="131" t="str">
        <f t="shared" si="73"/>
        <v>97</v>
      </c>
      <c r="N1587" s="131" t="str">
        <f t="shared" si="74"/>
        <v>Yusuke MAEGAWA (97)</v>
      </c>
      <c r="O1587" s="217" t="s">
        <v>8439</v>
      </c>
      <c r="Y1587" s="130"/>
      <c r="Z1587" s="130"/>
      <c r="AA1587" s="130"/>
      <c r="AB1587" s="130"/>
      <c r="AC1587" s="142"/>
      <c r="AD1587" s="130"/>
      <c r="AE1587" s="130"/>
      <c r="AF1587" s="130"/>
      <c r="AG1587" s="130"/>
      <c r="AH1587" s="130"/>
      <c r="AI1587" s="130"/>
      <c r="AJ1587" s="130"/>
      <c r="AK1587" s="130"/>
      <c r="AL1587" s="130"/>
      <c r="AM1587" s="130"/>
      <c r="AN1587" s="130"/>
      <c r="AO1587" s="130"/>
      <c r="AP1587" s="130"/>
      <c r="AQ1587" s="130"/>
      <c r="AR1587" s="130"/>
      <c r="AS1587" s="130"/>
      <c r="AT1587" s="130"/>
      <c r="AU1587" s="130"/>
      <c r="AV1587" s="130"/>
      <c r="AW1587" s="130"/>
      <c r="AX1587" s="130"/>
      <c r="AY1587" s="130"/>
    </row>
    <row r="1588" spans="1:51" x14ac:dyDescent="0.15">
      <c r="A1588" s="131">
        <v>1627</v>
      </c>
      <c r="B1588" s="129" t="s">
        <v>12675</v>
      </c>
      <c r="C1588" s="129" t="s">
        <v>1081</v>
      </c>
      <c r="D1588" s="129" t="s">
        <v>776</v>
      </c>
      <c r="E1588" s="129" t="s">
        <v>777</v>
      </c>
      <c r="F1588" s="129" t="s">
        <v>11138</v>
      </c>
      <c r="G1588" s="131" t="s">
        <v>188</v>
      </c>
      <c r="H1588" s="129" t="s">
        <v>11319</v>
      </c>
      <c r="I1588" s="129" t="s">
        <v>11931</v>
      </c>
      <c r="J1588" s="129" t="s">
        <v>4954</v>
      </c>
      <c r="K1588" s="129" t="s">
        <v>5220</v>
      </c>
      <c r="L1588" s="131" t="str">
        <f t="shared" si="72"/>
        <v>沖田　英寛 (6)</v>
      </c>
      <c r="M1588" s="131" t="str">
        <f t="shared" si="73"/>
        <v>95</v>
      </c>
      <c r="N1588" s="131" t="str">
        <f t="shared" si="74"/>
        <v>Akihiro OKITA (95)</v>
      </c>
      <c r="O1588" s="217" t="s">
        <v>8440</v>
      </c>
      <c r="Y1588" s="130"/>
      <c r="Z1588" s="130"/>
      <c r="AA1588" s="130"/>
      <c r="AB1588" s="130"/>
      <c r="AC1588" s="142"/>
      <c r="AD1588" s="130"/>
      <c r="AE1588" s="130"/>
      <c r="AF1588" s="130"/>
      <c r="AG1588" s="130"/>
      <c r="AH1588" s="130"/>
      <c r="AI1588" s="130"/>
      <c r="AJ1588" s="130"/>
      <c r="AK1588" s="130"/>
      <c r="AL1588" s="130"/>
      <c r="AM1588" s="130"/>
      <c r="AN1588" s="130"/>
      <c r="AO1588" s="130"/>
      <c r="AP1588" s="130"/>
      <c r="AQ1588" s="130"/>
      <c r="AR1588" s="130"/>
      <c r="AS1588" s="130"/>
      <c r="AT1588" s="130"/>
      <c r="AU1588" s="130"/>
      <c r="AV1588" s="130"/>
      <c r="AW1588" s="130"/>
      <c r="AX1588" s="130"/>
      <c r="AY1588" s="130"/>
    </row>
    <row r="1589" spans="1:51" x14ac:dyDescent="0.15">
      <c r="A1589" s="131">
        <v>1628</v>
      </c>
      <c r="B1589" s="129" t="s">
        <v>12675</v>
      </c>
      <c r="C1589" s="129" t="s">
        <v>1081</v>
      </c>
      <c r="D1589" s="129" t="s">
        <v>772</v>
      </c>
      <c r="E1589" s="129" t="s">
        <v>773</v>
      </c>
      <c r="F1589" s="129" t="s">
        <v>11139</v>
      </c>
      <c r="G1589" s="131" t="s">
        <v>188</v>
      </c>
      <c r="H1589" s="129" t="s">
        <v>11319</v>
      </c>
      <c r="I1589" s="129" t="s">
        <v>11932</v>
      </c>
      <c r="J1589" s="129" t="s">
        <v>12377</v>
      </c>
      <c r="K1589" s="129" t="s">
        <v>5220</v>
      </c>
      <c r="L1589" s="131" t="str">
        <f t="shared" si="72"/>
        <v>尾崎　文哉 (6)</v>
      </c>
      <c r="M1589" s="131" t="str">
        <f t="shared" si="73"/>
        <v>95</v>
      </c>
      <c r="N1589" s="131" t="str">
        <f t="shared" si="74"/>
        <v>Fumiya OSAKI (95)</v>
      </c>
      <c r="O1589" s="217" t="s">
        <v>8441</v>
      </c>
      <c r="Y1589" s="130"/>
      <c r="Z1589" s="130"/>
      <c r="AA1589" s="130"/>
      <c r="AB1589" s="130"/>
      <c r="AC1589" s="142"/>
      <c r="AD1589" s="130"/>
      <c r="AE1589" s="130"/>
      <c r="AF1589" s="130"/>
      <c r="AG1589" s="130"/>
      <c r="AH1589" s="130"/>
      <c r="AI1589" s="130"/>
      <c r="AJ1589" s="130"/>
      <c r="AK1589" s="130"/>
      <c r="AL1589" s="130"/>
      <c r="AM1589" s="130"/>
      <c r="AN1589" s="130"/>
      <c r="AO1589" s="130"/>
      <c r="AP1589" s="130"/>
      <c r="AQ1589" s="130"/>
      <c r="AR1589" s="130"/>
      <c r="AS1589" s="130"/>
      <c r="AT1589" s="130"/>
      <c r="AU1589" s="130"/>
      <c r="AV1589" s="130"/>
      <c r="AW1589" s="130"/>
      <c r="AX1589" s="130"/>
      <c r="AY1589" s="130"/>
    </row>
    <row r="1590" spans="1:51" x14ac:dyDescent="0.15">
      <c r="A1590" s="131">
        <v>1629</v>
      </c>
      <c r="B1590" s="129" t="s">
        <v>12675</v>
      </c>
      <c r="C1590" s="129" t="s">
        <v>1081</v>
      </c>
      <c r="D1590" s="129" t="s">
        <v>774</v>
      </c>
      <c r="E1590" s="129" t="s">
        <v>775</v>
      </c>
      <c r="F1590" s="129" t="s">
        <v>11140</v>
      </c>
      <c r="G1590" s="131" t="s">
        <v>188</v>
      </c>
      <c r="H1590" s="129" t="s">
        <v>11319</v>
      </c>
      <c r="I1590" s="129" t="s">
        <v>11933</v>
      </c>
      <c r="J1590" s="129" t="s">
        <v>4914</v>
      </c>
      <c r="K1590" s="129" t="s">
        <v>5220</v>
      </c>
      <c r="L1590" s="131" t="str">
        <f t="shared" si="72"/>
        <v>葉佐　竜之介 (6)</v>
      </c>
      <c r="M1590" s="131" t="str">
        <f t="shared" si="73"/>
        <v>95</v>
      </c>
      <c r="N1590" s="131" t="str">
        <f t="shared" si="74"/>
        <v>Ryunosuke HASA (95)</v>
      </c>
      <c r="O1590" s="217" t="s">
        <v>8442</v>
      </c>
      <c r="Y1590" s="130"/>
      <c r="Z1590" s="130"/>
      <c r="AA1590" s="130"/>
      <c r="AB1590" s="130"/>
      <c r="AC1590" s="142"/>
      <c r="AD1590" s="130"/>
      <c r="AE1590" s="130"/>
      <c r="AF1590" s="130"/>
      <c r="AG1590" s="130"/>
      <c r="AH1590" s="130"/>
      <c r="AI1590" s="130"/>
      <c r="AJ1590" s="130"/>
      <c r="AK1590" s="130"/>
      <c r="AL1590" s="130"/>
      <c r="AM1590" s="130"/>
      <c r="AN1590" s="130"/>
      <c r="AO1590" s="130"/>
      <c r="AP1590" s="130"/>
      <c r="AQ1590" s="130"/>
      <c r="AR1590" s="130"/>
      <c r="AS1590" s="130"/>
      <c r="AT1590" s="130"/>
      <c r="AU1590" s="130"/>
      <c r="AV1590" s="130"/>
      <c r="AW1590" s="130"/>
      <c r="AX1590" s="130"/>
      <c r="AY1590" s="130"/>
    </row>
    <row r="1591" spans="1:51" x14ac:dyDescent="0.15">
      <c r="A1591" s="131">
        <v>1630</v>
      </c>
      <c r="B1591" s="129" t="s">
        <v>12675</v>
      </c>
      <c r="C1591" s="129" t="s">
        <v>1081</v>
      </c>
      <c r="D1591" s="129" t="s">
        <v>770</v>
      </c>
      <c r="E1591" s="129" t="s">
        <v>771</v>
      </c>
      <c r="F1591" s="129" t="s">
        <v>11141</v>
      </c>
      <c r="G1591" s="131" t="s">
        <v>188</v>
      </c>
      <c r="H1591" s="129" t="s">
        <v>11319</v>
      </c>
      <c r="I1591" s="129" t="s">
        <v>11934</v>
      </c>
      <c r="J1591" s="129" t="s">
        <v>12273</v>
      </c>
      <c r="K1591" s="129" t="s">
        <v>5220</v>
      </c>
      <c r="L1591" s="131" t="str">
        <f t="shared" si="72"/>
        <v>山上　弘世 (6)</v>
      </c>
      <c r="M1591" s="131" t="str">
        <f t="shared" si="73"/>
        <v>96</v>
      </c>
      <c r="N1591" s="131" t="str">
        <f t="shared" si="74"/>
        <v>Kosei YAMAJO (96)</v>
      </c>
      <c r="O1591" s="217" t="s">
        <v>8443</v>
      </c>
      <c r="Y1591" s="130"/>
      <c r="Z1591" s="130"/>
      <c r="AA1591" s="130"/>
      <c r="AB1591" s="130"/>
      <c r="AC1591" s="142"/>
      <c r="AD1591" s="130"/>
      <c r="AE1591" s="130"/>
      <c r="AF1591" s="130"/>
      <c r="AG1591" s="130"/>
      <c r="AH1591" s="130"/>
      <c r="AI1591" s="130"/>
      <c r="AJ1591" s="130"/>
      <c r="AK1591" s="130"/>
      <c r="AL1591" s="130"/>
      <c r="AM1591" s="130"/>
      <c r="AN1591" s="130"/>
      <c r="AO1591" s="130"/>
      <c r="AP1591" s="130"/>
      <c r="AQ1591" s="130"/>
      <c r="AR1591" s="130"/>
      <c r="AS1591" s="130"/>
      <c r="AT1591" s="130"/>
      <c r="AU1591" s="130"/>
      <c r="AV1591" s="130"/>
      <c r="AW1591" s="130"/>
      <c r="AX1591" s="130"/>
      <c r="AY1591" s="130"/>
    </row>
    <row r="1592" spans="1:51" x14ac:dyDescent="0.15">
      <c r="A1592" s="131">
        <v>1631</v>
      </c>
      <c r="B1592" s="129" t="s">
        <v>12675</v>
      </c>
      <c r="C1592" s="129" t="s">
        <v>1081</v>
      </c>
      <c r="D1592" s="129" t="s">
        <v>883</v>
      </c>
      <c r="E1592" s="129" t="s">
        <v>884</v>
      </c>
      <c r="F1592" s="129" t="s">
        <v>885</v>
      </c>
      <c r="G1592" s="131" t="s">
        <v>141</v>
      </c>
      <c r="H1592" s="129" t="s">
        <v>11319</v>
      </c>
      <c r="I1592" s="129" t="s">
        <v>11470</v>
      </c>
      <c r="J1592" s="129" t="s">
        <v>4906</v>
      </c>
      <c r="K1592" s="129" t="s">
        <v>5220</v>
      </c>
      <c r="L1592" s="131" t="str">
        <f t="shared" si="72"/>
        <v>大嶋　優哉 (5)</v>
      </c>
      <c r="M1592" s="131" t="str">
        <f t="shared" si="73"/>
        <v>98</v>
      </c>
      <c r="N1592" s="131" t="str">
        <f t="shared" si="74"/>
        <v>Yuya OSHIMA (98)</v>
      </c>
      <c r="O1592" s="217" t="s">
        <v>8444</v>
      </c>
      <c r="Y1592" s="130"/>
      <c r="Z1592" s="130"/>
      <c r="AA1592" s="130"/>
      <c r="AB1592" s="130"/>
      <c r="AC1592" s="142"/>
      <c r="AD1592" s="130"/>
      <c r="AE1592" s="130"/>
      <c r="AF1592" s="130"/>
      <c r="AG1592" s="130"/>
      <c r="AH1592" s="130"/>
      <c r="AI1592" s="130"/>
      <c r="AJ1592" s="130"/>
      <c r="AK1592" s="130"/>
      <c r="AL1592" s="130"/>
      <c r="AM1592" s="130"/>
      <c r="AN1592" s="130"/>
      <c r="AO1592" s="130"/>
      <c r="AP1592" s="130"/>
      <c r="AQ1592" s="130"/>
      <c r="AR1592" s="130"/>
      <c r="AS1592" s="130"/>
      <c r="AT1592" s="130"/>
      <c r="AU1592" s="130"/>
      <c r="AV1592" s="130"/>
      <c r="AW1592" s="130"/>
      <c r="AX1592" s="130"/>
      <c r="AY1592" s="130"/>
    </row>
    <row r="1593" spans="1:51" x14ac:dyDescent="0.15">
      <c r="A1593" s="131">
        <v>1632</v>
      </c>
      <c r="B1593" s="129" t="s">
        <v>12675</v>
      </c>
      <c r="C1593" s="129" t="s">
        <v>1081</v>
      </c>
      <c r="D1593" s="129" t="s">
        <v>886</v>
      </c>
      <c r="E1593" s="129" t="s">
        <v>887</v>
      </c>
      <c r="F1593" s="129" t="s">
        <v>11142</v>
      </c>
      <c r="G1593" s="131" t="s">
        <v>141</v>
      </c>
      <c r="H1593" s="129" t="s">
        <v>11319</v>
      </c>
      <c r="I1593" s="129" t="s">
        <v>11935</v>
      </c>
      <c r="J1593" s="129" t="s">
        <v>4879</v>
      </c>
      <c r="K1593" s="129" t="s">
        <v>5220</v>
      </c>
      <c r="L1593" s="131" t="str">
        <f t="shared" si="72"/>
        <v>上月　一輝 (5)</v>
      </c>
      <c r="M1593" s="131" t="str">
        <f t="shared" si="73"/>
        <v>96</v>
      </c>
      <c r="N1593" s="131" t="str">
        <f t="shared" si="74"/>
        <v>Kazuki KOZUKI (96)</v>
      </c>
      <c r="O1593" s="217" t="s">
        <v>8445</v>
      </c>
      <c r="Y1593" s="130"/>
      <c r="Z1593" s="130"/>
      <c r="AA1593" s="130"/>
      <c r="AB1593" s="130"/>
      <c r="AC1593" s="142"/>
      <c r="AD1593" s="130"/>
      <c r="AE1593" s="130"/>
      <c r="AF1593" s="130"/>
      <c r="AG1593" s="130"/>
      <c r="AH1593" s="130"/>
      <c r="AI1593" s="130"/>
      <c r="AJ1593" s="130"/>
      <c r="AK1593" s="130"/>
      <c r="AL1593" s="130"/>
      <c r="AM1593" s="130"/>
      <c r="AN1593" s="130"/>
      <c r="AO1593" s="130"/>
      <c r="AP1593" s="130"/>
      <c r="AQ1593" s="130"/>
      <c r="AR1593" s="130"/>
      <c r="AS1593" s="130"/>
      <c r="AT1593" s="130"/>
      <c r="AU1593" s="130"/>
      <c r="AV1593" s="130"/>
      <c r="AW1593" s="130"/>
      <c r="AX1593" s="130"/>
      <c r="AY1593" s="130"/>
    </row>
    <row r="1594" spans="1:51" x14ac:dyDescent="0.15">
      <c r="A1594" s="131">
        <v>1633</v>
      </c>
      <c r="B1594" s="129" t="s">
        <v>12675</v>
      </c>
      <c r="C1594" s="129" t="s">
        <v>1081</v>
      </c>
      <c r="D1594" s="129" t="s">
        <v>888</v>
      </c>
      <c r="E1594" s="129" t="s">
        <v>889</v>
      </c>
      <c r="F1594" s="129" t="s">
        <v>792</v>
      </c>
      <c r="G1594" s="131" t="s">
        <v>141</v>
      </c>
      <c r="H1594" s="129" t="s">
        <v>11319</v>
      </c>
      <c r="I1594" s="129" t="s">
        <v>6668</v>
      </c>
      <c r="J1594" s="129" t="s">
        <v>12248</v>
      </c>
      <c r="K1594" s="129" t="s">
        <v>5220</v>
      </c>
      <c r="L1594" s="131" t="str">
        <f t="shared" si="72"/>
        <v>西村　崇 (5)</v>
      </c>
      <c r="M1594" s="131" t="str">
        <f t="shared" si="73"/>
        <v>96</v>
      </c>
      <c r="N1594" s="131" t="str">
        <f t="shared" si="74"/>
        <v>Takashi NISHIMURA (96)</v>
      </c>
      <c r="O1594" s="217" t="s">
        <v>8446</v>
      </c>
      <c r="Y1594" s="130"/>
      <c r="Z1594" s="130"/>
      <c r="AA1594" s="130"/>
      <c r="AB1594" s="130"/>
      <c r="AC1594" s="142"/>
      <c r="AD1594" s="130"/>
      <c r="AE1594" s="130"/>
      <c r="AF1594" s="130"/>
      <c r="AG1594" s="130"/>
      <c r="AH1594" s="130"/>
      <c r="AI1594" s="130"/>
      <c r="AJ1594" s="130"/>
      <c r="AK1594" s="130"/>
      <c r="AL1594" s="130"/>
      <c r="AM1594" s="130"/>
      <c r="AN1594" s="130"/>
      <c r="AO1594" s="130"/>
      <c r="AP1594" s="130"/>
      <c r="AQ1594" s="130"/>
      <c r="AR1594" s="130"/>
      <c r="AS1594" s="130"/>
      <c r="AT1594" s="130"/>
      <c r="AU1594" s="130"/>
      <c r="AV1594" s="130"/>
      <c r="AW1594" s="130"/>
      <c r="AX1594" s="130"/>
      <c r="AY1594" s="130"/>
    </row>
    <row r="1595" spans="1:51" x14ac:dyDescent="0.15">
      <c r="A1595" s="131">
        <v>1634</v>
      </c>
      <c r="B1595" s="129" t="s">
        <v>12675</v>
      </c>
      <c r="C1595" s="129" t="s">
        <v>1081</v>
      </c>
      <c r="D1595" s="129" t="s">
        <v>890</v>
      </c>
      <c r="E1595" s="129" t="s">
        <v>891</v>
      </c>
      <c r="F1595" s="129" t="s">
        <v>11143</v>
      </c>
      <c r="G1595" s="131" t="s">
        <v>141</v>
      </c>
      <c r="H1595" s="129" t="s">
        <v>11319</v>
      </c>
      <c r="I1595" s="129" t="s">
        <v>11936</v>
      </c>
      <c r="J1595" s="129" t="s">
        <v>4825</v>
      </c>
      <c r="K1595" s="129" t="s">
        <v>5220</v>
      </c>
      <c r="L1595" s="131" t="str">
        <f t="shared" si="72"/>
        <v>古田　直毅 (5)</v>
      </c>
      <c r="M1595" s="131" t="str">
        <f t="shared" si="73"/>
        <v>97</v>
      </c>
      <c r="N1595" s="131" t="str">
        <f t="shared" si="74"/>
        <v>Naoki FURUTA (97)</v>
      </c>
      <c r="O1595" s="217" t="s">
        <v>8447</v>
      </c>
      <c r="Y1595" s="130"/>
      <c r="Z1595" s="130"/>
      <c r="AA1595" s="130"/>
      <c r="AB1595" s="130"/>
      <c r="AC1595" s="142"/>
      <c r="AD1595" s="130"/>
      <c r="AE1595" s="130"/>
      <c r="AF1595" s="130"/>
      <c r="AG1595" s="130"/>
      <c r="AH1595" s="130"/>
      <c r="AI1595" s="130"/>
      <c r="AJ1595" s="130"/>
      <c r="AK1595" s="130"/>
      <c r="AL1595" s="130"/>
      <c r="AM1595" s="130"/>
      <c r="AN1595" s="130"/>
      <c r="AO1595" s="130"/>
      <c r="AP1595" s="130"/>
      <c r="AQ1595" s="130"/>
      <c r="AR1595" s="130"/>
      <c r="AS1595" s="130"/>
      <c r="AT1595" s="130"/>
      <c r="AU1595" s="130"/>
      <c r="AV1595" s="130"/>
      <c r="AW1595" s="130"/>
      <c r="AX1595" s="130"/>
      <c r="AY1595" s="130"/>
    </row>
    <row r="1596" spans="1:51" x14ac:dyDescent="0.15">
      <c r="A1596" s="131">
        <v>1635</v>
      </c>
      <c r="B1596" s="129" t="s">
        <v>12675</v>
      </c>
      <c r="C1596" s="129" t="s">
        <v>1081</v>
      </c>
      <c r="D1596" s="129" t="s">
        <v>3915</v>
      </c>
      <c r="E1596" s="129" t="s">
        <v>3916</v>
      </c>
      <c r="F1596" s="129" t="s">
        <v>5298</v>
      </c>
      <c r="G1596" s="131" t="s">
        <v>146</v>
      </c>
      <c r="H1596" s="129" t="s">
        <v>11319</v>
      </c>
      <c r="I1596" s="129" t="s">
        <v>11370</v>
      </c>
      <c r="J1596" s="129" t="s">
        <v>12543</v>
      </c>
      <c r="K1596" s="129" t="s">
        <v>5220</v>
      </c>
      <c r="L1596" s="131" t="str">
        <f t="shared" si="72"/>
        <v>内野　禎久 (4)</v>
      </c>
      <c r="M1596" s="131" t="str">
        <f t="shared" si="73"/>
        <v>99</v>
      </c>
      <c r="N1596" s="131" t="str">
        <f t="shared" si="74"/>
        <v>Tadahisa UCHINO (99)</v>
      </c>
      <c r="O1596" s="217" t="s">
        <v>8448</v>
      </c>
      <c r="Y1596" s="130"/>
      <c r="Z1596" s="130"/>
      <c r="AA1596" s="130"/>
      <c r="AB1596" s="130"/>
      <c r="AC1596" s="142"/>
      <c r="AD1596" s="130"/>
      <c r="AE1596" s="130"/>
      <c r="AF1596" s="130"/>
      <c r="AG1596" s="130"/>
      <c r="AH1596" s="130"/>
      <c r="AI1596" s="130"/>
      <c r="AJ1596" s="130"/>
      <c r="AK1596" s="130"/>
      <c r="AL1596" s="130"/>
      <c r="AM1596" s="130"/>
      <c r="AN1596" s="130"/>
      <c r="AO1596" s="130"/>
      <c r="AP1596" s="130"/>
      <c r="AQ1596" s="130"/>
      <c r="AR1596" s="130"/>
      <c r="AS1596" s="130"/>
      <c r="AT1596" s="130"/>
      <c r="AU1596" s="130"/>
      <c r="AV1596" s="130"/>
      <c r="AW1596" s="130"/>
      <c r="AX1596" s="130"/>
      <c r="AY1596" s="130"/>
    </row>
    <row r="1597" spans="1:51" x14ac:dyDescent="0.15">
      <c r="A1597" s="131">
        <v>1636</v>
      </c>
      <c r="B1597" s="129" t="s">
        <v>12675</v>
      </c>
      <c r="C1597" s="129" t="s">
        <v>1081</v>
      </c>
      <c r="D1597" s="129" t="s">
        <v>3917</v>
      </c>
      <c r="E1597" s="129" t="s">
        <v>3918</v>
      </c>
      <c r="F1597" s="129" t="s">
        <v>11144</v>
      </c>
      <c r="G1597" s="131" t="s">
        <v>146</v>
      </c>
      <c r="H1597" s="129" t="s">
        <v>11319</v>
      </c>
      <c r="I1597" s="129" t="s">
        <v>11937</v>
      </c>
      <c r="J1597" s="129" t="s">
        <v>5157</v>
      </c>
      <c r="K1597" s="129" t="s">
        <v>5220</v>
      </c>
      <c r="L1597" s="131" t="str">
        <f t="shared" si="72"/>
        <v>勝馬　爽太 (4)</v>
      </c>
      <c r="M1597" s="131" t="str">
        <f t="shared" si="73"/>
        <v>99</v>
      </c>
      <c r="N1597" s="131" t="str">
        <f t="shared" si="74"/>
        <v>Sota KATSUMA (99)</v>
      </c>
      <c r="O1597" s="217" t="s">
        <v>8449</v>
      </c>
      <c r="Y1597" s="130"/>
      <c r="Z1597" s="130"/>
      <c r="AA1597" s="130"/>
      <c r="AB1597" s="130"/>
      <c r="AC1597" s="142"/>
      <c r="AD1597" s="130"/>
      <c r="AE1597" s="130"/>
      <c r="AF1597" s="130"/>
      <c r="AG1597" s="130"/>
      <c r="AH1597" s="130"/>
      <c r="AI1597" s="130"/>
      <c r="AJ1597" s="130"/>
      <c r="AK1597" s="130"/>
      <c r="AL1597" s="130"/>
      <c r="AM1597" s="130"/>
      <c r="AN1597" s="130"/>
      <c r="AO1597" s="130"/>
      <c r="AP1597" s="130"/>
      <c r="AQ1597" s="130"/>
      <c r="AR1597" s="130"/>
      <c r="AS1597" s="130"/>
      <c r="AT1597" s="130"/>
      <c r="AU1597" s="130"/>
      <c r="AV1597" s="130"/>
      <c r="AW1597" s="130"/>
      <c r="AX1597" s="130"/>
      <c r="AY1597" s="130"/>
    </row>
    <row r="1598" spans="1:51" x14ac:dyDescent="0.15">
      <c r="A1598" s="131">
        <v>1637</v>
      </c>
      <c r="B1598" s="129" t="s">
        <v>12675</v>
      </c>
      <c r="C1598" s="129" t="s">
        <v>1081</v>
      </c>
      <c r="D1598" s="129" t="s">
        <v>3920</v>
      </c>
      <c r="E1598" s="129" t="s">
        <v>3921</v>
      </c>
      <c r="F1598" s="129" t="s">
        <v>717</v>
      </c>
      <c r="G1598" s="131" t="s">
        <v>164</v>
      </c>
      <c r="H1598" s="129" t="s">
        <v>11319</v>
      </c>
      <c r="I1598" s="129" t="s">
        <v>11938</v>
      </c>
      <c r="J1598" s="129" t="s">
        <v>12544</v>
      </c>
      <c r="K1598" s="129" t="s">
        <v>5220</v>
      </c>
      <c r="L1598" s="131" t="str">
        <f t="shared" si="72"/>
        <v>奥川　暁矢 (3)</v>
      </c>
      <c r="M1598" s="131" t="str">
        <f t="shared" si="73"/>
        <v>98</v>
      </c>
      <c r="N1598" s="131" t="str">
        <f t="shared" si="74"/>
        <v>Akiya OKUGAWA (98)</v>
      </c>
      <c r="O1598" s="217" t="s">
        <v>8450</v>
      </c>
      <c r="Y1598" s="130"/>
      <c r="Z1598" s="130"/>
      <c r="AA1598" s="130"/>
      <c r="AB1598" s="130"/>
      <c r="AC1598" s="142"/>
      <c r="AD1598" s="130"/>
      <c r="AE1598" s="130"/>
      <c r="AF1598" s="130"/>
      <c r="AG1598" s="130"/>
      <c r="AH1598" s="130"/>
      <c r="AI1598" s="130"/>
      <c r="AJ1598" s="130"/>
      <c r="AK1598" s="130"/>
      <c r="AL1598" s="130"/>
      <c r="AM1598" s="130"/>
      <c r="AN1598" s="130"/>
      <c r="AO1598" s="130"/>
      <c r="AP1598" s="130"/>
      <c r="AQ1598" s="130"/>
      <c r="AR1598" s="130"/>
      <c r="AS1598" s="130"/>
      <c r="AT1598" s="130"/>
      <c r="AU1598" s="130"/>
      <c r="AV1598" s="130"/>
      <c r="AW1598" s="130"/>
      <c r="AX1598" s="130"/>
      <c r="AY1598" s="130"/>
    </row>
    <row r="1599" spans="1:51" x14ac:dyDescent="0.15">
      <c r="A1599" s="131">
        <v>1638</v>
      </c>
      <c r="B1599" s="129" t="s">
        <v>12675</v>
      </c>
      <c r="C1599" s="129" t="s">
        <v>1081</v>
      </c>
      <c r="D1599" s="129" t="s">
        <v>3922</v>
      </c>
      <c r="E1599" s="129" t="s">
        <v>3923</v>
      </c>
      <c r="F1599" s="129" t="s">
        <v>11145</v>
      </c>
      <c r="G1599" s="131" t="s">
        <v>164</v>
      </c>
      <c r="H1599" s="129" t="s">
        <v>11319</v>
      </c>
      <c r="I1599" s="129" t="s">
        <v>11710</v>
      </c>
      <c r="J1599" s="129" t="s">
        <v>12545</v>
      </c>
      <c r="K1599" s="129" t="s">
        <v>5220</v>
      </c>
      <c r="L1599" s="131" t="str">
        <f t="shared" si="72"/>
        <v>嶋田　鉄男 (3)</v>
      </c>
      <c r="M1599" s="131" t="str">
        <f t="shared" si="73"/>
        <v>96</v>
      </c>
      <c r="N1599" s="131" t="str">
        <f t="shared" si="74"/>
        <v>Tetsuo SHIMADA (96)</v>
      </c>
      <c r="O1599" s="217" t="s">
        <v>8451</v>
      </c>
      <c r="Y1599" s="130"/>
      <c r="Z1599" s="130"/>
      <c r="AA1599" s="130"/>
      <c r="AB1599" s="130"/>
      <c r="AC1599" s="142"/>
      <c r="AD1599" s="130"/>
      <c r="AE1599" s="130"/>
      <c r="AF1599" s="130"/>
      <c r="AG1599" s="130"/>
      <c r="AH1599" s="130"/>
      <c r="AI1599" s="130"/>
      <c r="AJ1599" s="130"/>
      <c r="AK1599" s="130"/>
      <c r="AL1599" s="130"/>
      <c r="AM1599" s="130"/>
      <c r="AN1599" s="130"/>
      <c r="AO1599" s="130"/>
      <c r="AP1599" s="130"/>
      <c r="AQ1599" s="130"/>
      <c r="AR1599" s="130"/>
      <c r="AS1599" s="130"/>
      <c r="AT1599" s="130"/>
      <c r="AU1599" s="130"/>
      <c r="AV1599" s="130"/>
      <c r="AW1599" s="130"/>
      <c r="AX1599" s="130"/>
      <c r="AY1599" s="130"/>
    </row>
    <row r="1600" spans="1:51" x14ac:dyDescent="0.15">
      <c r="A1600" s="131">
        <v>1639</v>
      </c>
      <c r="B1600" s="129" t="s">
        <v>12675</v>
      </c>
      <c r="C1600" s="129" t="s">
        <v>1081</v>
      </c>
      <c r="D1600" s="129" t="s">
        <v>3924</v>
      </c>
      <c r="E1600" s="129" t="s">
        <v>3925</v>
      </c>
      <c r="F1600" s="129" t="s">
        <v>3926</v>
      </c>
      <c r="G1600" s="131" t="s">
        <v>164</v>
      </c>
      <c r="H1600" s="129" t="s">
        <v>14454</v>
      </c>
      <c r="I1600" s="129" t="s">
        <v>5057</v>
      </c>
      <c r="J1600" s="129" t="s">
        <v>4967</v>
      </c>
      <c r="K1600" s="129" t="s">
        <v>5220</v>
      </c>
      <c r="L1600" s="131" t="str">
        <f t="shared" si="72"/>
        <v>和田　寛大 (3)</v>
      </c>
      <c r="M1600" s="131" t="str">
        <f t="shared" si="73"/>
        <v>00</v>
      </c>
      <c r="N1600" s="131" t="str">
        <f t="shared" si="74"/>
        <v>Kanta WADA (00)</v>
      </c>
      <c r="O1600" s="217" t="s">
        <v>8452</v>
      </c>
      <c r="Y1600" s="130"/>
      <c r="Z1600" s="130"/>
      <c r="AA1600" s="130"/>
      <c r="AB1600" s="130"/>
      <c r="AC1600" s="142"/>
      <c r="AD1600" s="130"/>
      <c r="AE1600" s="130"/>
      <c r="AF1600" s="130"/>
      <c r="AG1600" s="130"/>
      <c r="AH1600" s="130"/>
      <c r="AI1600" s="130"/>
      <c r="AJ1600" s="130"/>
      <c r="AK1600" s="130"/>
      <c r="AL1600" s="130"/>
      <c r="AM1600" s="130"/>
      <c r="AN1600" s="130"/>
      <c r="AO1600" s="130"/>
      <c r="AP1600" s="130"/>
      <c r="AQ1600" s="130"/>
      <c r="AR1600" s="130"/>
      <c r="AS1600" s="130"/>
      <c r="AT1600" s="130"/>
      <c r="AU1600" s="130"/>
      <c r="AV1600" s="130"/>
      <c r="AW1600" s="130"/>
      <c r="AX1600" s="130"/>
      <c r="AY1600" s="130"/>
    </row>
    <row r="1601" spans="1:51" x14ac:dyDescent="0.15">
      <c r="A1601" s="131">
        <v>1640</v>
      </c>
      <c r="B1601" s="129" t="s">
        <v>5241</v>
      </c>
      <c r="C1601" s="129" t="s">
        <v>1058</v>
      </c>
      <c r="D1601" s="129" t="s">
        <v>3377</v>
      </c>
      <c r="E1601" s="129" t="s">
        <v>3378</v>
      </c>
      <c r="F1601" s="129" t="s">
        <v>1808</v>
      </c>
      <c r="G1601" s="131" t="s">
        <v>146</v>
      </c>
      <c r="H1601" s="129" t="s">
        <v>11319</v>
      </c>
      <c r="I1601" s="129" t="s">
        <v>11939</v>
      </c>
      <c r="J1601" s="129" t="s">
        <v>5007</v>
      </c>
      <c r="K1601" s="129" t="s">
        <v>5220</v>
      </c>
      <c r="L1601" s="131" t="str">
        <f t="shared" si="72"/>
        <v>玉田　匠 (4)</v>
      </c>
      <c r="M1601" s="131" t="str">
        <f t="shared" si="73"/>
        <v>99</v>
      </c>
      <c r="N1601" s="131" t="str">
        <f t="shared" si="74"/>
        <v>Takumi TAMADA (99)</v>
      </c>
      <c r="O1601" s="217" t="s">
        <v>8453</v>
      </c>
      <c r="Y1601" s="130"/>
      <c r="Z1601" s="130"/>
      <c r="AA1601" s="130"/>
      <c r="AB1601" s="130"/>
      <c r="AC1601" s="142"/>
      <c r="AD1601" s="130"/>
      <c r="AE1601" s="130"/>
      <c r="AF1601" s="130"/>
      <c r="AG1601" s="130"/>
      <c r="AH1601" s="130"/>
      <c r="AI1601" s="130"/>
      <c r="AJ1601" s="130"/>
      <c r="AK1601" s="130"/>
      <c r="AL1601" s="130"/>
      <c r="AM1601" s="130"/>
      <c r="AN1601" s="130"/>
      <c r="AO1601" s="130"/>
      <c r="AP1601" s="130"/>
      <c r="AQ1601" s="130"/>
      <c r="AR1601" s="130"/>
      <c r="AS1601" s="130"/>
      <c r="AT1601" s="130"/>
      <c r="AU1601" s="130"/>
      <c r="AV1601" s="130"/>
      <c r="AW1601" s="130"/>
      <c r="AX1601" s="130"/>
      <c r="AY1601" s="130"/>
    </row>
    <row r="1602" spans="1:51" x14ac:dyDescent="0.15">
      <c r="A1602" s="131">
        <v>1641</v>
      </c>
      <c r="B1602" s="129" t="s">
        <v>5241</v>
      </c>
      <c r="C1602" s="129" t="s">
        <v>1058</v>
      </c>
      <c r="D1602" s="129" t="s">
        <v>3360</v>
      </c>
      <c r="E1602" s="129" t="s">
        <v>3361</v>
      </c>
      <c r="F1602" s="129" t="s">
        <v>2826</v>
      </c>
      <c r="G1602" s="131" t="s">
        <v>146</v>
      </c>
      <c r="H1602" s="129" t="s">
        <v>11319</v>
      </c>
      <c r="I1602" s="129" t="s">
        <v>4886</v>
      </c>
      <c r="J1602" s="129" t="s">
        <v>4873</v>
      </c>
      <c r="K1602" s="129" t="s">
        <v>5220</v>
      </c>
      <c r="L1602" s="131" t="str">
        <f t="shared" si="72"/>
        <v>松本　柊斗 (4)</v>
      </c>
      <c r="M1602" s="131" t="str">
        <f t="shared" si="73"/>
        <v>99</v>
      </c>
      <c r="N1602" s="131" t="str">
        <f t="shared" si="74"/>
        <v>Shuto MATSUMOTO (99)</v>
      </c>
      <c r="O1602" s="217" t="s">
        <v>8454</v>
      </c>
      <c r="Y1602" s="130"/>
      <c r="Z1602" s="130"/>
      <c r="AA1602" s="130"/>
      <c r="AB1602" s="130"/>
      <c r="AC1602" s="142"/>
      <c r="AD1602" s="130"/>
      <c r="AE1602" s="130"/>
      <c r="AF1602" s="130"/>
      <c r="AG1602" s="130"/>
      <c r="AH1602" s="130"/>
      <c r="AI1602" s="130"/>
      <c r="AJ1602" s="130"/>
      <c r="AK1602" s="130"/>
      <c r="AL1602" s="130"/>
      <c r="AM1602" s="130"/>
      <c r="AN1602" s="130"/>
      <c r="AO1602" s="130"/>
      <c r="AP1602" s="130"/>
      <c r="AQ1602" s="130"/>
      <c r="AR1602" s="130"/>
      <c r="AS1602" s="130"/>
      <c r="AT1602" s="130"/>
      <c r="AU1602" s="130"/>
      <c r="AV1602" s="130"/>
      <c r="AW1602" s="130"/>
      <c r="AX1602" s="130"/>
      <c r="AY1602" s="130"/>
    </row>
    <row r="1603" spans="1:51" x14ac:dyDescent="0.15">
      <c r="A1603" s="131">
        <v>1642</v>
      </c>
      <c r="B1603" s="129" t="s">
        <v>5241</v>
      </c>
      <c r="C1603" s="129" t="s">
        <v>1058</v>
      </c>
      <c r="D1603" s="129" t="s">
        <v>3369</v>
      </c>
      <c r="E1603" s="129" t="s">
        <v>3370</v>
      </c>
      <c r="F1603" s="129" t="s">
        <v>2868</v>
      </c>
      <c r="G1603" s="131" t="s">
        <v>146</v>
      </c>
      <c r="H1603" s="129" t="s">
        <v>14467</v>
      </c>
      <c r="I1603" s="129" t="s">
        <v>11940</v>
      </c>
      <c r="J1603" s="129" t="s">
        <v>4968</v>
      </c>
      <c r="K1603" s="129" t="s">
        <v>5220</v>
      </c>
      <c r="L1603" s="131" t="str">
        <f t="shared" ref="L1603:L1666" si="75">D1603&amp;" ("&amp;G1603&amp;")"</f>
        <v>池邉　裕太 (4)</v>
      </c>
      <c r="M1603" s="131" t="str">
        <f t="shared" ref="M1603:M1666" si="76">LEFT(F1603,2)</f>
        <v>99</v>
      </c>
      <c r="N1603" s="131" t="str">
        <f t="shared" ref="N1603:N1666" si="77">J1603&amp;" "&amp;I1603&amp;" ("&amp;M1603&amp;")"</f>
        <v>Yuta IKEBE (99)</v>
      </c>
      <c r="O1603" s="217" t="s">
        <v>8455</v>
      </c>
      <c r="Y1603" s="130"/>
      <c r="Z1603" s="130"/>
      <c r="AA1603" s="130"/>
      <c r="AB1603" s="130"/>
      <c r="AC1603" s="142"/>
      <c r="AD1603" s="130"/>
      <c r="AE1603" s="130"/>
      <c r="AF1603" s="130"/>
      <c r="AG1603" s="130"/>
      <c r="AH1603" s="130"/>
      <c r="AI1603" s="130"/>
      <c r="AJ1603" s="130"/>
      <c r="AK1603" s="130"/>
      <c r="AL1603" s="130"/>
      <c r="AM1603" s="130"/>
      <c r="AN1603" s="130"/>
      <c r="AO1603" s="130"/>
      <c r="AP1603" s="130"/>
      <c r="AQ1603" s="130"/>
      <c r="AR1603" s="130"/>
      <c r="AS1603" s="130"/>
      <c r="AT1603" s="130"/>
      <c r="AU1603" s="130"/>
      <c r="AV1603" s="130"/>
      <c r="AW1603" s="130"/>
      <c r="AX1603" s="130"/>
      <c r="AY1603" s="130"/>
    </row>
    <row r="1604" spans="1:51" x14ac:dyDescent="0.15">
      <c r="A1604" s="131">
        <v>1643</v>
      </c>
      <c r="B1604" s="129" t="s">
        <v>5241</v>
      </c>
      <c r="C1604" s="129" t="s">
        <v>1058</v>
      </c>
      <c r="D1604" s="129" t="s">
        <v>3362</v>
      </c>
      <c r="E1604" s="129" t="s">
        <v>3363</v>
      </c>
      <c r="F1604" s="129" t="s">
        <v>3321</v>
      </c>
      <c r="G1604" s="131" t="s">
        <v>146</v>
      </c>
      <c r="H1604" s="129" t="s">
        <v>11319</v>
      </c>
      <c r="I1604" s="129" t="s">
        <v>11474</v>
      </c>
      <c r="J1604" s="129" t="s">
        <v>5077</v>
      </c>
      <c r="K1604" s="129" t="s">
        <v>5220</v>
      </c>
      <c r="L1604" s="131" t="str">
        <f t="shared" si="75"/>
        <v>西川　勝海 (4)</v>
      </c>
      <c r="M1604" s="131" t="str">
        <f t="shared" si="76"/>
        <v>99</v>
      </c>
      <c r="N1604" s="131" t="str">
        <f t="shared" si="77"/>
        <v>Katsumi NISHIKAWA (99)</v>
      </c>
      <c r="O1604" s="217" t="s">
        <v>8456</v>
      </c>
      <c r="Y1604" s="130"/>
      <c r="Z1604" s="130"/>
      <c r="AA1604" s="130"/>
      <c r="AB1604" s="130"/>
      <c r="AC1604" s="142"/>
      <c r="AD1604" s="130"/>
      <c r="AE1604" s="130"/>
      <c r="AF1604" s="130"/>
      <c r="AG1604" s="130"/>
      <c r="AH1604" s="130"/>
      <c r="AI1604" s="130"/>
      <c r="AJ1604" s="130"/>
      <c r="AK1604" s="130"/>
      <c r="AL1604" s="130"/>
      <c r="AM1604" s="130"/>
      <c r="AN1604" s="130"/>
      <c r="AO1604" s="130"/>
      <c r="AP1604" s="130"/>
      <c r="AQ1604" s="130"/>
      <c r="AR1604" s="130"/>
      <c r="AS1604" s="130"/>
      <c r="AT1604" s="130"/>
      <c r="AU1604" s="130"/>
      <c r="AV1604" s="130"/>
      <c r="AW1604" s="130"/>
      <c r="AX1604" s="130"/>
      <c r="AY1604" s="130"/>
    </row>
    <row r="1605" spans="1:51" x14ac:dyDescent="0.15">
      <c r="A1605" s="131">
        <v>1644</v>
      </c>
      <c r="B1605" s="129" t="s">
        <v>5241</v>
      </c>
      <c r="C1605" s="129" t="s">
        <v>1058</v>
      </c>
      <c r="D1605" s="129" t="s">
        <v>3366</v>
      </c>
      <c r="E1605" s="129" t="s">
        <v>3367</v>
      </c>
      <c r="F1605" s="129" t="s">
        <v>3368</v>
      </c>
      <c r="G1605" s="131" t="s">
        <v>146</v>
      </c>
      <c r="H1605" s="129" t="s">
        <v>11319</v>
      </c>
      <c r="I1605" s="129" t="s">
        <v>11941</v>
      </c>
      <c r="J1605" s="129" t="s">
        <v>4930</v>
      </c>
      <c r="K1605" s="129" t="s">
        <v>5220</v>
      </c>
      <c r="L1605" s="131" t="str">
        <f t="shared" si="75"/>
        <v>向田　拓人 (4)</v>
      </c>
      <c r="M1605" s="131" t="str">
        <f t="shared" si="76"/>
        <v>99</v>
      </c>
      <c r="N1605" s="131" t="str">
        <f t="shared" si="77"/>
        <v>Takuto KODA (99)</v>
      </c>
      <c r="O1605" s="217" t="s">
        <v>8457</v>
      </c>
      <c r="Y1605" s="130"/>
      <c r="Z1605" s="130"/>
      <c r="AA1605" s="130"/>
      <c r="AB1605" s="130"/>
      <c r="AC1605" s="142"/>
      <c r="AD1605" s="130"/>
      <c r="AE1605" s="130"/>
      <c r="AF1605" s="130"/>
      <c r="AG1605" s="130"/>
      <c r="AH1605" s="130"/>
      <c r="AI1605" s="130"/>
      <c r="AJ1605" s="130"/>
      <c r="AK1605" s="130"/>
      <c r="AL1605" s="130"/>
      <c r="AM1605" s="130"/>
      <c r="AN1605" s="130"/>
      <c r="AO1605" s="130"/>
      <c r="AP1605" s="130"/>
      <c r="AQ1605" s="130"/>
      <c r="AR1605" s="130"/>
      <c r="AS1605" s="130"/>
      <c r="AT1605" s="130"/>
      <c r="AU1605" s="130"/>
      <c r="AV1605" s="130"/>
      <c r="AW1605" s="130"/>
      <c r="AX1605" s="130"/>
      <c r="AY1605" s="130"/>
    </row>
    <row r="1606" spans="1:51" x14ac:dyDescent="0.15">
      <c r="A1606" s="131">
        <v>1645</v>
      </c>
      <c r="B1606" s="129" t="s">
        <v>5241</v>
      </c>
      <c r="C1606" s="129" t="s">
        <v>1058</v>
      </c>
      <c r="D1606" s="129" t="s">
        <v>3364</v>
      </c>
      <c r="E1606" s="129" t="s">
        <v>3365</v>
      </c>
      <c r="F1606" s="129" t="s">
        <v>3128</v>
      </c>
      <c r="G1606" s="131" t="s">
        <v>146</v>
      </c>
      <c r="H1606" s="129" t="s">
        <v>11319</v>
      </c>
      <c r="I1606" s="129" t="s">
        <v>11942</v>
      </c>
      <c r="J1606" s="129" t="s">
        <v>12546</v>
      </c>
      <c r="K1606" s="129" t="s">
        <v>5220</v>
      </c>
      <c r="L1606" s="131" t="str">
        <f t="shared" si="75"/>
        <v>榎本　秀一郎 (4)</v>
      </c>
      <c r="M1606" s="131" t="str">
        <f t="shared" si="76"/>
        <v>99</v>
      </c>
      <c r="N1606" s="131" t="str">
        <f t="shared" si="77"/>
        <v>Shuichiro ENOMOTO (99)</v>
      </c>
      <c r="O1606" s="217" t="s">
        <v>8458</v>
      </c>
      <c r="Y1606" s="130"/>
      <c r="Z1606" s="130"/>
      <c r="AA1606" s="130"/>
      <c r="AB1606" s="130"/>
      <c r="AC1606" s="142"/>
      <c r="AD1606" s="130"/>
      <c r="AE1606" s="130"/>
      <c r="AF1606" s="130"/>
      <c r="AG1606" s="130"/>
      <c r="AH1606" s="130"/>
      <c r="AI1606" s="130"/>
      <c r="AJ1606" s="130"/>
      <c r="AK1606" s="130"/>
      <c r="AL1606" s="130"/>
      <c r="AM1606" s="130"/>
      <c r="AN1606" s="130"/>
      <c r="AO1606" s="130"/>
      <c r="AP1606" s="130"/>
      <c r="AQ1606" s="130"/>
      <c r="AR1606" s="130"/>
      <c r="AS1606" s="130"/>
      <c r="AT1606" s="130"/>
      <c r="AU1606" s="130"/>
      <c r="AV1606" s="130"/>
      <c r="AW1606" s="130"/>
      <c r="AX1606" s="130"/>
      <c r="AY1606" s="130"/>
    </row>
    <row r="1607" spans="1:51" x14ac:dyDescent="0.15">
      <c r="A1607" s="131">
        <v>1646</v>
      </c>
      <c r="B1607" s="129" t="s">
        <v>5241</v>
      </c>
      <c r="C1607" s="129" t="s">
        <v>1058</v>
      </c>
      <c r="D1607" s="129" t="s">
        <v>3379</v>
      </c>
      <c r="E1607" s="129" t="s">
        <v>3380</v>
      </c>
      <c r="F1607" s="129" t="s">
        <v>2490</v>
      </c>
      <c r="G1607" s="131" t="s">
        <v>164</v>
      </c>
      <c r="H1607" s="129" t="s">
        <v>11319</v>
      </c>
      <c r="I1607" s="129" t="s">
        <v>11943</v>
      </c>
      <c r="J1607" s="129" t="s">
        <v>5143</v>
      </c>
      <c r="K1607" s="129" t="s">
        <v>5220</v>
      </c>
      <c r="L1607" s="131" t="str">
        <f t="shared" si="75"/>
        <v>瀧上　佳樹 (3)</v>
      </c>
      <c r="M1607" s="131" t="str">
        <f t="shared" si="76"/>
        <v>00</v>
      </c>
      <c r="N1607" s="131" t="str">
        <f t="shared" si="77"/>
        <v>Yoshiki TAKIGAMI (00)</v>
      </c>
      <c r="O1607" s="217" t="s">
        <v>8459</v>
      </c>
      <c r="Y1607" s="130"/>
      <c r="Z1607" s="130"/>
      <c r="AA1607" s="130"/>
      <c r="AB1607" s="130"/>
      <c r="AC1607" s="142"/>
      <c r="AD1607" s="130"/>
      <c r="AE1607" s="130"/>
      <c r="AF1607" s="130"/>
      <c r="AG1607" s="130"/>
      <c r="AH1607" s="130"/>
      <c r="AI1607" s="130"/>
      <c r="AJ1607" s="130"/>
      <c r="AK1607" s="130"/>
      <c r="AL1607" s="130"/>
      <c r="AM1607" s="130"/>
      <c r="AN1607" s="130"/>
      <c r="AO1607" s="130"/>
      <c r="AP1607" s="130"/>
      <c r="AQ1607" s="130"/>
      <c r="AR1607" s="130"/>
      <c r="AS1607" s="130"/>
      <c r="AT1607" s="130"/>
      <c r="AU1607" s="130"/>
      <c r="AV1607" s="130"/>
      <c r="AW1607" s="130"/>
      <c r="AX1607" s="130"/>
      <c r="AY1607" s="130"/>
    </row>
    <row r="1608" spans="1:51" x14ac:dyDescent="0.15">
      <c r="A1608" s="131">
        <v>1647</v>
      </c>
      <c r="B1608" s="129" t="s">
        <v>5241</v>
      </c>
      <c r="C1608" s="129" t="s">
        <v>1058</v>
      </c>
      <c r="D1608" s="129" t="s">
        <v>9882</v>
      </c>
      <c r="E1608" s="129" t="s">
        <v>10551</v>
      </c>
      <c r="F1608" s="129" t="s">
        <v>2175</v>
      </c>
      <c r="G1608" s="131" t="s">
        <v>164</v>
      </c>
      <c r="H1608" s="129" t="s">
        <v>11319</v>
      </c>
      <c r="I1608" s="129" t="s">
        <v>11944</v>
      </c>
      <c r="J1608" s="129" t="s">
        <v>12504</v>
      </c>
      <c r="K1608" s="129" t="s">
        <v>5220</v>
      </c>
      <c r="L1608" s="131" t="str">
        <f t="shared" si="75"/>
        <v>豕瀬　友徳 (3)</v>
      </c>
      <c r="M1608" s="131" t="str">
        <f t="shared" si="76"/>
        <v>00</v>
      </c>
      <c r="N1608" s="131" t="str">
        <f t="shared" si="77"/>
        <v>Tomonori INOSE (00)</v>
      </c>
      <c r="O1608" s="217" t="s">
        <v>8460</v>
      </c>
      <c r="Y1608" s="130"/>
      <c r="Z1608" s="130"/>
      <c r="AA1608" s="130"/>
      <c r="AB1608" s="130"/>
      <c r="AC1608" s="142"/>
      <c r="AD1608" s="130"/>
      <c r="AE1608" s="130"/>
      <c r="AF1608" s="130"/>
      <c r="AG1608" s="130"/>
      <c r="AH1608" s="130"/>
      <c r="AI1608" s="130"/>
      <c r="AJ1608" s="130"/>
      <c r="AK1608" s="130"/>
      <c r="AL1608" s="130"/>
      <c r="AM1608" s="130"/>
      <c r="AN1608" s="130"/>
      <c r="AO1608" s="130"/>
      <c r="AP1608" s="130"/>
      <c r="AQ1608" s="130"/>
      <c r="AR1608" s="130"/>
      <c r="AS1608" s="130"/>
      <c r="AT1608" s="130"/>
      <c r="AU1608" s="130"/>
      <c r="AV1608" s="130"/>
      <c r="AW1608" s="130"/>
      <c r="AX1608" s="130"/>
      <c r="AY1608" s="130"/>
    </row>
    <row r="1609" spans="1:51" x14ac:dyDescent="0.15">
      <c r="A1609" s="131">
        <v>1648</v>
      </c>
      <c r="B1609" s="129" t="s">
        <v>5241</v>
      </c>
      <c r="C1609" s="129" t="s">
        <v>1058</v>
      </c>
      <c r="D1609" s="129" t="s">
        <v>9883</v>
      </c>
      <c r="E1609" s="129" t="s">
        <v>10552</v>
      </c>
      <c r="F1609" s="129" t="s">
        <v>1252</v>
      </c>
      <c r="G1609" s="131" t="s">
        <v>164</v>
      </c>
      <c r="H1609" s="129" t="s">
        <v>11319</v>
      </c>
      <c r="I1609" s="129" t="s">
        <v>11945</v>
      </c>
      <c r="J1609" s="129" t="s">
        <v>9482</v>
      </c>
      <c r="K1609" s="129" t="s">
        <v>5220</v>
      </c>
      <c r="L1609" s="131" t="str">
        <f t="shared" si="75"/>
        <v>細田　修平 (3)</v>
      </c>
      <c r="M1609" s="131" t="str">
        <f t="shared" si="76"/>
        <v>00</v>
      </c>
      <c r="N1609" s="131" t="str">
        <f t="shared" si="77"/>
        <v>Shuhei HOSODA (00)</v>
      </c>
      <c r="O1609" s="217" t="s">
        <v>8461</v>
      </c>
      <c r="Y1609" s="130"/>
      <c r="Z1609" s="130"/>
      <c r="AA1609" s="130"/>
      <c r="AB1609" s="130"/>
      <c r="AC1609" s="142"/>
      <c r="AD1609" s="130"/>
      <c r="AE1609" s="130"/>
      <c r="AF1609" s="130"/>
      <c r="AG1609" s="130"/>
      <c r="AH1609" s="130"/>
      <c r="AI1609" s="130"/>
      <c r="AJ1609" s="130"/>
      <c r="AK1609" s="130"/>
      <c r="AL1609" s="130"/>
      <c r="AM1609" s="130"/>
      <c r="AN1609" s="130"/>
      <c r="AO1609" s="130"/>
      <c r="AP1609" s="130"/>
      <c r="AQ1609" s="130"/>
      <c r="AR1609" s="130"/>
      <c r="AS1609" s="130"/>
      <c r="AT1609" s="130"/>
      <c r="AU1609" s="130"/>
      <c r="AV1609" s="130"/>
      <c r="AW1609" s="130"/>
      <c r="AX1609" s="130"/>
      <c r="AY1609" s="130"/>
    </row>
    <row r="1610" spans="1:51" x14ac:dyDescent="0.15">
      <c r="A1610" s="131">
        <v>1649</v>
      </c>
      <c r="B1610" s="129" t="s">
        <v>5241</v>
      </c>
      <c r="C1610" s="129" t="s">
        <v>1058</v>
      </c>
      <c r="D1610" s="129" t="s">
        <v>3371</v>
      </c>
      <c r="E1610" s="129" t="s">
        <v>3372</v>
      </c>
      <c r="F1610" s="129" t="s">
        <v>3373</v>
      </c>
      <c r="G1610" s="131" t="s">
        <v>168</v>
      </c>
      <c r="H1610" s="129" t="s">
        <v>11319</v>
      </c>
      <c r="I1610" s="129" t="s">
        <v>11946</v>
      </c>
      <c r="J1610" s="129" t="s">
        <v>12292</v>
      </c>
      <c r="K1610" s="129" t="s">
        <v>5220</v>
      </c>
      <c r="L1610" s="131" t="str">
        <f t="shared" si="75"/>
        <v>西野　歩 (2)</v>
      </c>
      <c r="M1610" s="131" t="str">
        <f t="shared" si="76"/>
        <v>02</v>
      </c>
      <c r="N1610" s="131" t="str">
        <f t="shared" si="77"/>
        <v>Ayumu NISHINO (02)</v>
      </c>
      <c r="O1610" s="217" t="s">
        <v>8462</v>
      </c>
      <c r="Y1610" s="130"/>
      <c r="Z1610" s="130"/>
      <c r="AA1610" s="130"/>
      <c r="AB1610" s="130"/>
      <c r="AC1610" s="142"/>
      <c r="AD1610" s="130"/>
      <c r="AE1610" s="130"/>
      <c r="AF1610" s="130"/>
      <c r="AG1610" s="130"/>
      <c r="AH1610" s="130"/>
      <c r="AI1610" s="130"/>
      <c r="AJ1610" s="130"/>
      <c r="AK1610" s="130"/>
      <c r="AL1610" s="130"/>
      <c r="AM1610" s="130"/>
      <c r="AN1610" s="130"/>
      <c r="AO1610" s="130"/>
      <c r="AP1610" s="130"/>
      <c r="AQ1610" s="130"/>
      <c r="AR1610" s="130"/>
      <c r="AS1610" s="130"/>
      <c r="AT1610" s="130"/>
      <c r="AU1610" s="130"/>
      <c r="AV1610" s="130"/>
      <c r="AW1610" s="130"/>
      <c r="AX1610" s="130"/>
      <c r="AY1610" s="130"/>
    </row>
    <row r="1611" spans="1:51" x14ac:dyDescent="0.15">
      <c r="A1611" s="131">
        <v>1650</v>
      </c>
      <c r="B1611" s="129" t="s">
        <v>5241</v>
      </c>
      <c r="C1611" s="129" t="s">
        <v>1058</v>
      </c>
      <c r="D1611" s="129" t="s">
        <v>3374</v>
      </c>
      <c r="E1611" s="129" t="s">
        <v>3375</v>
      </c>
      <c r="F1611" s="129" t="s">
        <v>3376</v>
      </c>
      <c r="G1611" s="131" t="s">
        <v>168</v>
      </c>
      <c r="H1611" s="129" t="s">
        <v>11319</v>
      </c>
      <c r="I1611" s="129" t="s">
        <v>11947</v>
      </c>
      <c r="J1611" s="129" t="s">
        <v>5009</v>
      </c>
      <c r="K1611" s="129" t="s">
        <v>5220</v>
      </c>
      <c r="L1611" s="131" t="str">
        <f t="shared" si="75"/>
        <v>新家　和馬 (2)</v>
      </c>
      <c r="M1611" s="131" t="str">
        <f t="shared" si="76"/>
        <v>01</v>
      </c>
      <c r="N1611" s="131" t="str">
        <f t="shared" si="77"/>
        <v>Kazuma SHINKE (01)</v>
      </c>
      <c r="O1611" s="217" t="s">
        <v>8463</v>
      </c>
      <c r="Y1611" s="130"/>
      <c r="Z1611" s="130"/>
      <c r="AA1611" s="130"/>
      <c r="AB1611" s="130"/>
      <c r="AC1611" s="142"/>
      <c r="AD1611" s="130"/>
      <c r="AE1611" s="130"/>
      <c r="AF1611" s="130"/>
      <c r="AG1611" s="130"/>
      <c r="AH1611" s="130"/>
      <c r="AI1611" s="130"/>
      <c r="AJ1611" s="130"/>
      <c r="AK1611" s="130"/>
      <c r="AL1611" s="130"/>
      <c r="AM1611" s="130"/>
      <c r="AN1611" s="130"/>
      <c r="AO1611" s="130"/>
      <c r="AP1611" s="130"/>
      <c r="AQ1611" s="130"/>
      <c r="AR1611" s="130"/>
      <c r="AS1611" s="130"/>
      <c r="AT1611" s="130"/>
      <c r="AU1611" s="130"/>
      <c r="AV1611" s="130"/>
      <c r="AW1611" s="130"/>
      <c r="AX1611" s="130"/>
      <c r="AY1611" s="130"/>
    </row>
    <row r="1612" spans="1:51" x14ac:dyDescent="0.15">
      <c r="A1612" s="131">
        <v>1651</v>
      </c>
      <c r="B1612" s="129" t="s">
        <v>5241</v>
      </c>
      <c r="C1612" s="129" t="s">
        <v>1058</v>
      </c>
      <c r="D1612" s="129" t="s">
        <v>9884</v>
      </c>
      <c r="E1612" s="129" t="s">
        <v>10553</v>
      </c>
      <c r="F1612" s="129" t="s">
        <v>6426</v>
      </c>
      <c r="G1612" s="131" t="s">
        <v>168</v>
      </c>
      <c r="H1612" s="129" t="s">
        <v>14467</v>
      </c>
      <c r="I1612" s="129" t="s">
        <v>11948</v>
      </c>
      <c r="J1612" s="129" t="s">
        <v>4957</v>
      </c>
      <c r="K1612" s="129" t="s">
        <v>5220</v>
      </c>
      <c r="L1612" s="131" t="str">
        <f t="shared" si="75"/>
        <v>土谷　将太郎 (2)</v>
      </c>
      <c r="M1612" s="131" t="str">
        <f t="shared" si="76"/>
        <v>01</v>
      </c>
      <c r="N1612" s="131" t="str">
        <f t="shared" si="77"/>
        <v>Shotaro TSUCHITANI (01)</v>
      </c>
      <c r="O1612" s="217" t="s">
        <v>8464</v>
      </c>
      <c r="Y1612" s="130"/>
      <c r="Z1612" s="130"/>
      <c r="AA1612" s="130"/>
      <c r="AB1612" s="130"/>
      <c r="AC1612" s="142"/>
      <c r="AD1612" s="130"/>
      <c r="AE1612" s="130"/>
      <c r="AF1612" s="130"/>
      <c r="AG1612" s="130"/>
      <c r="AH1612" s="130"/>
      <c r="AI1612" s="130"/>
      <c r="AJ1612" s="130"/>
      <c r="AK1612" s="130"/>
      <c r="AL1612" s="130"/>
      <c r="AM1612" s="130"/>
      <c r="AN1612" s="130"/>
      <c r="AO1612" s="130"/>
      <c r="AP1612" s="130"/>
      <c r="AQ1612" s="130"/>
      <c r="AR1612" s="130"/>
      <c r="AS1612" s="130"/>
      <c r="AT1612" s="130"/>
      <c r="AU1612" s="130"/>
      <c r="AV1612" s="130"/>
      <c r="AW1612" s="130"/>
      <c r="AX1612" s="130"/>
      <c r="AY1612" s="130"/>
    </row>
    <row r="1613" spans="1:51" x14ac:dyDescent="0.15">
      <c r="A1613" s="131">
        <v>1652</v>
      </c>
      <c r="B1613" s="129" t="s">
        <v>5241</v>
      </c>
      <c r="C1613" s="129" t="s">
        <v>1058</v>
      </c>
      <c r="D1613" s="129" t="s">
        <v>9885</v>
      </c>
      <c r="E1613" s="129" t="s">
        <v>10554</v>
      </c>
      <c r="F1613" s="129" t="s">
        <v>9436</v>
      </c>
      <c r="G1613" s="131" t="s">
        <v>168</v>
      </c>
      <c r="H1613" s="129" t="s">
        <v>11319</v>
      </c>
      <c r="I1613" s="129" t="s">
        <v>11949</v>
      </c>
      <c r="J1613" s="129" t="s">
        <v>4949</v>
      </c>
      <c r="K1613" s="129" t="s">
        <v>5220</v>
      </c>
      <c r="L1613" s="131" t="str">
        <f t="shared" si="75"/>
        <v>藤島　早登 (2)</v>
      </c>
      <c r="M1613" s="131" t="str">
        <f t="shared" si="76"/>
        <v>01</v>
      </c>
      <c r="N1613" s="131" t="str">
        <f t="shared" si="77"/>
        <v>Hayato FUJISHIMA (01)</v>
      </c>
      <c r="O1613" s="217" t="s">
        <v>8465</v>
      </c>
      <c r="Y1613" s="130"/>
      <c r="Z1613" s="130"/>
      <c r="AA1613" s="130"/>
      <c r="AB1613" s="130"/>
      <c r="AC1613" s="142"/>
      <c r="AD1613" s="130"/>
      <c r="AE1613" s="130"/>
      <c r="AF1613" s="130"/>
      <c r="AG1613" s="130"/>
      <c r="AH1613" s="130"/>
      <c r="AI1613" s="130"/>
      <c r="AJ1613" s="130"/>
      <c r="AK1613" s="130"/>
      <c r="AL1613" s="130"/>
      <c r="AM1613" s="130"/>
      <c r="AN1613" s="130"/>
      <c r="AO1613" s="130"/>
      <c r="AP1613" s="130"/>
      <c r="AQ1613" s="130"/>
      <c r="AR1613" s="130"/>
      <c r="AS1613" s="130"/>
      <c r="AT1613" s="130"/>
      <c r="AU1613" s="130"/>
      <c r="AV1613" s="130"/>
      <c r="AW1613" s="130"/>
      <c r="AX1613" s="130"/>
      <c r="AY1613" s="130"/>
    </row>
    <row r="1614" spans="1:51" x14ac:dyDescent="0.15">
      <c r="A1614" s="131">
        <v>1653</v>
      </c>
      <c r="B1614" s="129" t="s">
        <v>228</v>
      </c>
      <c r="C1614" s="129" t="s">
        <v>1069</v>
      </c>
      <c r="D1614" s="129" t="s">
        <v>3630</v>
      </c>
      <c r="E1614" s="129" t="s">
        <v>3631</v>
      </c>
      <c r="F1614" s="129" t="s">
        <v>2430</v>
      </c>
      <c r="G1614" s="131" t="s">
        <v>164</v>
      </c>
      <c r="H1614" s="129" t="s">
        <v>11319</v>
      </c>
      <c r="I1614" s="129" t="s">
        <v>11414</v>
      </c>
      <c r="J1614" s="129" t="s">
        <v>4906</v>
      </c>
      <c r="K1614" s="129" t="s">
        <v>5220</v>
      </c>
      <c r="L1614" s="131" t="str">
        <f t="shared" si="75"/>
        <v>上松　優弥 (3)</v>
      </c>
      <c r="M1614" s="131" t="str">
        <f t="shared" si="76"/>
        <v>00</v>
      </c>
      <c r="N1614" s="131" t="str">
        <f t="shared" si="77"/>
        <v>Yuya UEMATSU (00)</v>
      </c>
      <c r="O1614" s="217" t="s">
        <v>8466</v>
      </c>
      <c r="Y1614" s="130"/>
      <c r="Z1614" s="130"/>
      <c r="AA1614" s="130"/>
      <c r="AB1614" s="130"/>
      <c r="AC1614" s="142"/>
      <c r="AD1614" s="130"/>
      <c r="AE1614" s="130"/>
      <c r="AF1614" s="130"/>
      <c r="AG1614" s="130"/>
      <c r="AH1614" s="130"/>
      <c r="AI1614" s="130"/>
      <c r="AJ1614" s="130"/>
      <c r="AK1614" s="130"/>
      <c r="AL1614" s="130"/>
      <c r="AM1614" s="130"/>
      <c r="AN1614" s="130"/>
      <c r="AO1614" s="130"/>
      <c r="AP1614" s="130"/>
      <c r="AQ1614" s="130"/>
      <c r="AR1614" s="130"/>
      <c r="AS1614" s="130"/>
      <c r="AT1614" s="130"/>
      <c r="AU1614" s="130"/>
      <c r="AV1614" s="130"/>
      <c r="AW1614" s="130"/>
      <c r="AX1614" s="130"/>
      <c r="AY1614" s="130"/>
    </row>
    <row r="1615" spans="1:51" x14ac:dyDescent="0.15">
      <c r="A1615" s="131">
        <v>1654</v>
      </c>
      <c r="B1615" s="129" t="s">
        <v>228</v>
      </c>
      <c r="C1615" s="129" t="s">
        <v>1069</v>
      </c>
      <c r="D1615" s="129" t="s">
        <v>9886</v>
      </c>
      <c r="E1615" s="129" t="s">
        <v>10555</v>
      </c>
      <c r="F1615" s="129" t="s">
        <v>4400</v>
      </c>
      <c r="G1615" s="131" t="s">
        <v>168</v>
      </c>
      <c r="H1615" s="129" t="s">
        <v>14454</v>
      </c>
      <c r="I1615" s="129" t="s">
        <v>11950</v>
      </c>
      <c r="J1615" s="129" t="s">
        <v>4918</v>
      </c>
      <c r="K1615" s="129" t="s">
        <v>5220</v>
      </c>
      <c r="L1615" s="131" t="str">
        <f t="shared" si="75"/>
        <v>白矢　昂汰 (2)</v>
      </c>
      <c r="M1615" s="131" t="str">
        <f t="shared" si="76"/>
        <v>01</v>
      </c>
      <c r="N1615" s="131" t="str">
        <f t="shared" si="77"/>
        <v>Kota SHIRAYA (01)</v>
      </c>
      <c r="O1615" s="217" t="s">
        <v>8467</v>
      </c>
      <c r="Y1615" s="130"/>
      <c r="Z1615" s="130"/>
      <c r="AA1615" s="130"/>
      <c r="AB1615" s="130"/>
      <c r="AC1615" s="142"/>
      <c r="AD1615" s="130"/>
      <c r="AE1615" s="130"/>
      <c r="AF1615" s="130"/>
      <c r="AG1615" s="130"/>
      <c r="AH1615" s="130"/>
      <c r="AI1615" s="130"/>
      <c r="AJ1615" s="130"/>
      <c r="AK1615" s="130"/>
      <c r="AL1615" s="130"/>
      <c r="AM1615" s="130"/>
      <c r="AN1615" s="130"/>
      <c r="AO1615" s="130"/>
      <c r="AP1615" s="130"/>
      <c r="AQ1615" s="130"/>
      <c r="AR1615" s="130"/>
      <c r="AS1615" s="130"/>
      <c r="AT1615" s="130"/>
      <c r="AU1615" s="130"/>
      <c r="AV1615" s="130"/>
      <c r="AW1615" s="130"/>
      <c r="AX1615" s="130"/>
      <c r="AY1615" s="130"/>
    </row>
    <row r="1616" spans="1:51" x14ac:dyDescent="0.15">
      <c r="A1616" s="131">
        <v>1655</v>
      </c>
      <c r="B1616" s="129" t="s">
        <v>228</v>
      </c>
      <c r="C1616" s="129" t="s">
        <v>1069</v>
      </c>
      <c r="D1616" s="129" t="s">
        <v>9887</v>
      </c>
      <c r="E1616" s="129" t="s">
        <v>10556</v>
      </c>
      <c r="F1616" s="129" t="s">
        <v>2175</v>
      </c>
      <c r="G1616" s="131" t="s">
        <v>168</v>
      </c>
      <c r="H1616" s="129" t="s">
        <v>14454</v>
      </c>
      <c r="I1616" s="129" t="s">
        <v>5011</v>
      </c>
      <c r="J1616" s="129" t="s">
        <v>12547</v>
      </c>
      <c r="K1616" s="129" t="s">
        <v>5220</v>
      </c>
      <c r="L1616" s="131" t="str">
        <f t="shared" si="75"/>
        <v>櫻井　春誓 (2)</v>
      </c>
      <c r="M1616" s="131" t="str">
        <f t="shared" si="76"/>
        <v>00</v>
      </c>
      <c r="N1616" s="131" t="str">
        <f t="shared" si="77"/>
        <v>Haruchi SAKURAI (00)</v>
      </c>
      <c r="O1616" s="217" t="s">
        <v>8468</v>
      </c>
      <c r="Y1616" s="130"/>
      <c r="Z1616" s="130"/>
      <c r="AA1616" s="130"/>
      <c r="AB1616" s="130"/>
      <c r="AC1616" s="142"/>
      <c r="AD1616" s="130"/>
      <c r="AE1616" s="130"/>
      <c r="AF1616" s="130"/>
      <c r="AG1616" s="130"/>
      <c r="AH1616" s="130"/>
      <c r="AI1616" s="130"/>
      <c r="AJ1616" s="130"/>
      <c r="AK1616" s="130"/>
      <c r="AL1616" s="130"/>
      <c r="AM1616" s="130"/>
      <c r="AN1616" s="130"/>
      <c r="AO1616" s="130"/>
      <c r="AP1616" s="130"/>
      <c r="AQ1616" s="130"/>
      <c r="AR1616" s="130"/>
      <c r="AS1616" s="130"/>
      <c r="AT1616" s="130"/>
      <c r="AU1616" s="130"/>
      <c r="AV1616" s="130"/>
      <c r="AW1616" s="130"/>
      <c r="AX1616" s="130"/>
      <c r="AY1616" s="130"/>
    </row>
    <row r="1617" spans="1:51" x14ac:dyDescent="0.15">
      <c r="A1617" s="131">
        <v>1656</v>
      </c>
      <c r="B1617" s="129" t="s">
        <v>228</v>
      </c>
      <c r="C1617" s="129" t="s">
        <v>1069</v>
      </c>
      <c r="D1617" s="129" t="s">
        <v>9888</v>
      </c>
      <c r="E1617" s="129" t="s">
        <v>10557</v>
      </c>
      <c r="F1617" s="129" t="s">
        <v>4527</v>
      </c>
      <c r="G1617" s="131" t="s">
        <v>168</v>
      </c>
      <c r="H1617" s="129" t="s">
        <v>14454</v>
      </c>
      <c r="I1617" s="129" t="s">
        <v>11415</v>
      </c>
      <c r="J1617" s="129" t="s">
        <v>12266</v>
      </c>
      <c r="K1617" s="129" t="s">
        <v>5220</v>
      </c>
      <c r="L1617" s="131" t="str">
        <f t="shared" si="75"/>
        <v>臼井　健悟 (2)</v>
      </c>
      <c r="M1617" s="131" t="str">
        <f t="shared" si="76"/>
        <v>01</v>
      </c>
      <c r="N1617" s="131" t="str">
        <f t="shared" si="77"/>
        <v>Kengo USUI (01)</v>
      </c>
      <c r="O1617" s="217" t="s">
        <v>8469</v>
      </c>
      <c r="Y1617" s="130"/>
      <c r="Z1617" s="130"/>
      <c r="AA1617" s="130"/>
      <c r="AB1617" s="130"/>
      <c r="AC1617" s="142"/>
      <c r="AD1617" s="130"/>
      <c r="AE1617" s="130"/>
      <c r="AF1617" s="130"/>
      <c r="AG1617" s="130"/>
      <c r="AH1617" s="130"/>
      <c r="AI1617" s="130"/>
      <c r="AJ1617" s="130"/>
      <c r="AK1617" s="130"/>
      <c r="AL1617" s="130"/>
      <c r="AM1617" s="130"/>
      <c r="AN1617" s="130"/>
      <c r="AO1617" s="130"/>
      <c r="AP1617" s="130"/>
      <c r="AQ1617" s="130"/>
      <c r="AR1617" s="130"/>
      <c r="AS1617" s="130"/>
      <c r="AT1617" s="130"/>
      <c r="AU1617" s="130"/>
      <c r="AV1617" s="130"/>
      <c r="AW1617" s="130"/>
      <c r="AX1617" s="130"/>
      <c r="AY1617" s="130"/>
    </row>
    <row r="1618" spans="1:51" x14ac:dyDescent="0.15">
      <c r="A1618" s="131">
        <v>1657</v>
      </c>
      <c r="B1618" s="129" t="s">
        <v>228</v>
      </c>
      <c r="C1618" s="129" t="s">
        <v>1069</v>
      </c>
      <c r="D1618" s="129" t="s">
        <v>9889</v>
      </c>
      <c r="E1618" s="129" t="s">
        <v>10558</v>
      </c>
      <c r="F1618" s="129" t="s">
        <v>1884</v>
      </c>
      <c r="G1618" s="131" t="s">
        <v>168</v>
      </c>
      <c r="H1618" s="129" t="s">
        <v>14454</v>
      </c>
      <c r="I1618" s="129" t="s">
        <v>5089</v>
      </c>
      <c r="J1618" s="129" t="s">
        <v>4968</v>
      </c>
      <c r="K1618" s="129" t="s">
        <v>5220</v>
      </c>
      <c r="L1618" s="131" t="str">
        <f t="shared" si="75"/>
        <v>山田　悠太 (2)</v>
      </c>
      <c r="M1618" s="131" t="str">
        <f t="shared" si="76"/>
        <v>00</v>
      </c>
      <c r="N1618" s="131" t="str">
        <f t="shared" si="77"/>
        <v>Yuta YAMADA (00)</v>
      </c>
      <c r="O1618" s="217" t="s">
        <v>8470</v>
      </c>
      <c r="Y1618" s="130"/>
      <c r="Z1618" s="130"/>
      <c r="AA1618" s="130"/>
      <c r="AB1618" s="130"/>
      <c r="AC1618" s="142"/>
      <c r="AD1618" s="130"/>
      <c r="AE1618" s="130"/>
      <c r="AF1618" s="130"/>
      <c r="AG1618" s="130"/>
      <c r="AH1618" s="130"/>
      <c r="AI1618" s="130"/>
      <c r="AJ1618" s="130"/>
      <c r="AK1618" s="130"/>
      <c r="AL1618" s="130"/>
      <c r="AM1618" s="130"/>
      <c r="AN1618" s="130"/>
      <c r="AO1618" s="130"/>
      <c r="AP1618" s="130"/>
      <c r="AQ1618" s="130"/>
      <c r="AR1618" s="130"/>
      <c r="AS1618" s="130"/>
      <c r="AT1618" s="130"/>
      <c r="AU1618" s="130"/>
      <c r="AV1618" s="130"/>
      <c r="AW1618" s="130"/>
      <c r="AX1618" s="130"/>
      <c r="AY1618" s="130"/>
    </row>
    <row r="1619" spans="1:51" x14ac:dyDescent="0.15">
      <c r="A1619" s="131">
        <v>1658</v>
      </c>
      <c r="B1619" s="129" t="s">
        <v>228</v>
      </c>
      <c r="C1619" s="129" t="s">
        <v>1069</v>
      </c>
      <c r="D1619" s="129" t="s">
        <v>9890</v>
      </c>
      <c r="E1619" s="129" t="s">
        <v>10559</v>
      </c>
      <c r="F1619" s="129" t="s">
        <v>5586</v>
      </c>
      <c r="G1619" s="131" t="s">
        <v>168</v>
      </c>
      <c r="H1619" s="129" t="s">
        <v>14454</v>
      </c>
      <c r="I1619" s="129" t="s">
        <v>11729</v>
      </c>
      <c r="J1619" s="129" t="s">
        <v>4812</v>
      </c>
      <c r="K1619" s="129" t="s">
        <v>5220</v>
      </c>
      <c r="L1619" s="131" t="str">
        <f t="shared" si="75"/>
        <v>安井　涼 (2)</v>
      </c>
      <c r="M1619" s="131" t="str">
        <f t="shared" si="76"/>
        <v>01</v>
      </c>
      <c r="N1619" s="131" t="str">
        <f t="shared" si="77"/>
        <v>Ryo YASUI (01)</v>
      </c>
      <c r="O1619" s="217" t="s">
        <v>8471</v>
      </c>
      <c r="Y1619" s="130"/>
      <c r="Z1619" s="130"/>
      <c r="AA1619" s="130"/>
      <c r="AB1619" s="130"/>
      <c r="AC1619" s="142"/>
      <c r="AD1619" s="130"/>
      <c r="AE1619" s="130"/>
      <c r="AF1619" s="130"/>
      <c r="AG1619" s="130"/>
      <c r="AH1619" s="130"/>
      <c r="AI1619" s="130"/>
      <c r="AJ1619" s="130"/>
      <c r="AK1619" s="130"/>
      <c r="AL1619" s="130"/>
      <c r="AM1619" s="130"/>
      <c r="AN1619" s="130"/>
      <c r="AO1619" s="130"/>
      <c r="AP1619" s="130"/>
      <c r="AQ1619" s="130"/>
      <c r="AR1619" s="130"/>
      <c r="AS1619" s="130"/>
      <c r="AT1619" s="130"/>
      <c r="AU1619" s="130"/>
      <c r="AV1619" s="130"/>
      <c r="AW1619" s="130"/>
      <c r="AX1619" s="130"/>
      <c r="AY1619" s="130"/>
    </row>
    <row r="1620" spans="1:51" x14ac:dyDescent="0.15">
      <c r="A1620" s="131">
        <v>1659</v>
      </c>
      <c r="B1620" s="129" t="s">
        <v>228</v>
      </c>
      <c r="C1620" s="129" t="s">
        <v>1069</v>
      </c>
      <c r="D1620" s="129" t="s">
        <v>9891</v>
      </c>
      <c r="E1620" s="129" t="s">
        <v>10560</v>
      </c>
      <c r="F1620" s="129" t="s">
        <v>2995</v>
      </c>
      <c r="G1620" s="131" t="s">
        <v>168</v>
      </c>
      <c r="H1620" s="129" t="s">
        <v>14454</v>
      </c>
      <c r="I1620" s="129" t="s">
        <v>11951</v>
      </c>
      <c r="J1620" s="129" t="s">
        <v>12548</v>
      </c>
      <c r="K1620" s="129" t="s">
        <v>5220</v>
      </c>
      <c r="L1620" s="131" t="str">
        <f t="shared" si="75"/>
        <v>栗山　玲温 (2)</v>
      </c>
      <c r="M1620" s="131" t="str">
        <f t="shared" si="76"/>
        <v>00</v>
      </c>
      <c r="N1620" s="131" t="str">
        <f t="shared" si="77"/>
        <v>Reon KURIYAMA (00)</v>
      </c>
      <c r="O1620" s="217" t="s">
        <v>8472</v>
      </c>
      <c r="Y1620" s="130"/>
      <c r="Z1620" s="130"/>
      <c r="AA1620" s="130"/>
      <c r="AB1620" s="130"/>
      <c r="AC1620" s="142"/>
      <c r="AD1620" s="130"/>
      <c r="AE1620" s="130"/>
      <c r="AF1620" s="130"/>
      <c r="AG1620" s="130"/>
      <c r="AH1620" s="130"/>
      <c r="AI1620" s="130"/>
      <c r="AJ1620" s="130"/>
      <c r="AK1620" s="130"/>
      <c r="AL1620" s="130"/>
      <c r="AM1620" s="130"/>
      <c r="AN1620" s="130"/>
      <c r="AO1620" s="130"/>
      <c r="AP1620" s="130"/>
      <c r="AQ1620" s="130"/>
      <c r="AR1620" s="130"/>
      <c r="AS1620" s="130"/>
      <c r="AT1620" s="130"/>
      <c r="AU1620" s="130"/>
      <c r="AV1620" s="130"/>
      <c r="AW1620" s="130"/>
      <c r="AX1620" s="130"/>
      <c r="AY1620" s="130"/>
    </row>
    <row r="1621" spans="1:51" x14ac:dyDescent="0.15">
      <c r="A1621" s="131">
        <v>1660</v>
      </c>
      <c r="B1621" s="129" t="s">
        <v>228</v>
      </c>
      <c r="C1621" s="129" t="s">
        <v>1069</v>
      </c>
      <c r="D1621" s="129" t="s">
        <v>9892</v>
      </c>
      <c r="E1621" s="129" t="s">
        <v>10561</v>
      </c>
      <c r="F1621" s="129" t="s">
        <v>1305</v>
      </c>
      <c r="G1621" s="131" t="s">
        <v>168</v>
      </c>
      <c r="H1621" s="129" t="s">
        <v>11319</v>
      </c>
      <c r="I1621" s="129" t="s">
        <v>4821</v>
      </c>
      <c r="J1621" s="129" t="s">
        <v>5084</v>
      </c>
      <c r="K1621" s="129" t="s">
        <v>5220</v>
      </c>
      <c r="L1621" s="131" t="str">
        <f t="shared" si="75"/>
        <v>山本　想真 (2)</v>
      </c>
      <c r="M1621" s="131" t="str">
        <f t="shared" si="76"/>
        <v>01</v>
      </c>
      <c r="N1621" s="131" t="str">
        <f t="shared" si="77"/>
        <v>Soma YAMAMOTO (01)</v>
      </c>
      <c r="O1621" s="217" t="s">
        <v>8473</v>
      </c>
      <c r="Y1621" s="130"/>
      <c r="Z1621" s="130"/>
      <c r="AA1621" s="130"/>
      <c r="AB1621" s="130"/>
      <c r="AC1621" s="142"/>
      <c r="AD1621" s="130"/>
      <c r="AE1621" s="130"/>
      <c r="AF1621" s="130"/>
      <c r="AG1621" s="130"/>
      <c r="AH1621" s="130"/>
      <c r="AI1621" s="130"/>
      <c r="AJ1621" s="130"/>
      <c r="AK1621" s="130"/>
      <c r="AL1621" s="130"/>
      <c r="AM1621" s="130"/>
      <c r="AN1621" s="130"/>
      <c r="AO1621" s="130"/>
      <c r="AP1621" s="130"/>
      <c r="AQ1621" s="130"/>
      <c r="AR1621" s="130"/>
      <c r="AS1621" s="130"/>
      <c r="AT1621" s="130"/>
      <c r="AU1621" s="130"/>
      <c r="AV1621" s="130"/>
      <c r="AW1621" s="130"/>
      <c r="AX1621" s="130"/>
      <c r="AY1621" s="130"/>
    </row>
    <row r="1622" spans="1:51" x14ac:dyDescent="0.15">
      <c r="A1622" s="131">
        <v>1661</v>
      </c>
      <c r="B1622" s="129" t="s">
        <v>5236</v>
      </c>
      <c r="C1622" s="129" t="s">
        <v>1051</v>
      </c>
      <c r="D1622" s="129" t="s">
        <v>3120</v>
      </c>
      <c r="E1622" s="129" t="s">
        <v>3121</v>
      </c>
      <c r="F1622" s="129" t="s">
        <v>1006</v>
      </c>
      <c r="G1622" s="131" t="s">
        <v>146</v>
      </c>
      <c r="H1622" s="129" t="s">
        <v>11319</v>
      </c>
      <c r="I1622" s="129" t="s">
        <v>11952</v>
      </c>
      <c r="J1622" s="129" t="s">
        <v>4810</v>
      </c>
      <c r="K1622" s="129" t="s">
        <v>5220</v>
      </c>
      <c r="L1622" s="131" t="str">
        <f t="shared" si="75"/>
        <v>味方　海斗 (4)</v>
      </c>
      <c r="M1622" s="131" t="str">
        <f t="shared" si="76"/>
        <v>98</v>
      </c>
      <c r="N1622" s="131" t="str">
        <f t="shared" si="77"/>
        <v>Kaito AJIKATA (98)</v>
      </c>
      <c r="O1622" s="217" t="s">
        <v>8474</v>
      </c>
      <c r="Y1622" s="130"/>
      <c r="Z1622" s="130"/>
      <c r="AA1622" s="130"/>
      <c r="AB1622" s="130"/>
      <c r="AC1622" s="142"/>
      <c r="AD1622" s="130"/>
      <c r="AE1622" s="130"/>
      <c r="AF1622" s="130"/>
      <c r="AG1622" s="130"/>
      <c r="AH1622" s="130"/>
      <c r="AI1622" s="130"/>
      <c r="AJ1622" s="130"/>
      <c r="AK1622" s="130"/>
      <c r="AL1622" s="130"/>
      <c r="AM1622" s="130"/>
      <c r="AN1622" s="130"/>
      <c r="AO1622" s="130"/>
      <c r="AP1622" s="130"/>
      <c r="AQ1622" s="130"/>
      <c r="AR1622" s="130"/>
      <c r="AS1622" s="130"/>
      <c r="AT1622" s="130"/>
      <c r="AU1622" s="130"/>
      <c r="AV1622" s="130"/>
      <c r="AW1622" s="130"/>
      <c r="AX1622" s="130"/>
      <c r="AY1622" s="130"/>
    </row>
    <row r="1623" spans="1:51" x14ac:dyDescent="0.15">
      <c r="A1623" s="131">
        <v>1662</v>
      </c>
      <c r="B1623" s="129" t="s">
        <v>5236</v>
      </c>
      <c r="C1623" s="129" t="s">
        <v>1051</v>
      </c>
      <c r="D1623" s="129" t="s">
        <v>3122</v>
      </c>
      <c r="E1623" s="129" t="s">
        <v>3123</v>
      </c>
      <c r="F1623" s="129" t="s">
        <v>3044</v>
      </c>
      <c r="G1623" s="131" t="s">
        <v>146</v>
      </c>
      <c r="H1623" s="129" t="s">
        <v>11319</v>
      </c>
      <c r="I1623" s="129" t="s">
        <v>11953</v>
      </c>
      <c r="J1623" s="129" t="s">
        <v>5012</v>
      </c>
      <c r="K1623" s="129" t="s">
        <v>5220</v>
      </c>
      <c r="L1623" s="131" t="str">
        <f t="shared" si="75"/>
        <v>嵐　健太 (4)</v>
      </c>
      <c r="M1623" s="131" t="str">
        <f t="shared" si="76"/>
        <v>00</v>
      </c>
      <c r="N1623" s="131" t="str">
        <f t="shared" si="77"/>
        <v>Kenta ARASHI (00)</v>
      </c>
      <c r="O1623" s="217" t="s">
        <v>8475</v>
      </c>
      <c r="Y1623" s="130"/>
      <c r="Z1623" s="130"/>
      <c r="AA1623" s="130"/>
      <c r="AB1623" s="130"/>
      <c r="AC1623" s="142"/>
      <c r="AD1623" s="130"/>
      <c r="AE1623" s="130"/>
      <c r="AF1623" s="130"/>
      <c r="AG1623" s="130"/>
      <c r="AH1623" s="130"/>
      <c r="AI1623" s="130"/>
      <c r="AJ1623" s="130"/>
      <c r="AK1623" s="130"/>
      <c r="AL1623" s="130"/>
      <c r="AM1623" s="130"/>
      <c r="AN1623" s="130"/>
      <c r="AO1623" s="130"/>
      <c r="AP1623" s="130"/>
      <c r="AQ1623" s="130"/>
      <c r="AR1623" s="130"/>
      <c r="AS1623" s="130"/>
      <c r="AT1623" s="130"/>
      <c r="AU1623" s="130"/>
      <c r="AV1623" s="130"/>
      <c r="AW1623" s="130"/>
      <c r="AX1623" s="130"/>
      <c r="AY1623" s="130"/>
    </row>
    <row r="1624" spans="1:51" x14ac:dyDescent="0.15">
      <c r="A1624" s="131">
        <v>1663</v>
      </c>
      <c r="B1624" s="129" t="s">
        <v>5236</v>
      </c>
      <c r="C1624" s="129" t="s">
        <v>1051</v>
      </c>
      <c r="D1624" s="129" t="s">
        <v>3124</v>
      </c>
      <c r="E1624" s="129" t="s">
        <v>3125</v>
      </c>
      <c r="F1624" s="129" t="s">
        <v>892</v>
      </c>
      <c r="G1624" s="131" t="s">
        <v>146</v>
      </c>
      <c r="H1624" s="129" t="s">
        <v>14454</v>
      </c>
      <c r="I1624" s="129" t="s">
        <v>4858</v>
      </c>
      <c r="J1624" s="129" t="s">
        <v>12549</v>
      </c>
      <c r="K1624" s="129" t="s">
        <v>5220</v>
      </c>
      <c r="L1624" s="131" t="str">
        <f t="shared" si="75"/>
        <v>清水　快樹 (4)</v>
      </c>
      <c r="M1624" s="131" t="str">
        <f t="shared" si="76"/>
        <v>98</v>
      </c>
      <c r="N1624" s="131" t="str">
        <f t="shared" si="77"/>
        <v>Hayaki SHIMIZU (98)</v>
      </c>
      <c r="O1624" s="217" t="s">
        <v>8476</v>
      </c>
      <c r="Y1624" s="130"/>
      <c r="Z1624" s="130"/>
      <c r="AA1624" s="130"/>
      <c r="AB1624" s="130"/>
      <c r="AC1624" s="142"/>
      <c r="AD1624" s="130"/>
      <c r="AE1624" s="130"/>
      <c r="AF1624" s="130"/>
      <c r="AG1624" s="130"/>
      <c r="AH1624" s="130"/>
      <c r="AI1624" s="130"/>
      <c r="AJ1624" s="130"/>
      <c r="AK1624" s="130"/>
      <c r="AL1624" s="130"/>
      <c r="AM1624" s="130"/>
      <c r="AN1624" s="130"/>
      <c r="AO1624" s="130"/>
      <c r="AP1624" s="130"/>
      <c r="AQ1624" s="130"/>
      <c r="AR1624" s="130"/>
      <c r="AS1624" s="130"/>
      <c r="AT1624" s="130"/>
      <c r="AU1624" s="130"/>
      <c r="AV1624" s="130"/>
      <c r="AW1624" s="130"/>
      <c r="AX1624" s="130"/>
      <c r="AY1624" s="130"/>
    </row>
    <row r="1625" spans="1:51" x14ac:dyDescent="0.15">
      <c r="A1625" s="131">
        <v>1664</v>
      </c>
      <c r="B1625" s="129" t="s">
        <v>5236</v>
      </c>
      <c r="C1625" s="129" t="s">
        <v>1051</v>
      </c>
      <c r="D1625" s="129" t="s">
        <v>3126</v>
      </c>
      <c r="E1625" s="129" t="s">
        <v>3127</v>
      </c>
      <c r="F1625" s="129" t="s">
        <v>3128</v>
      </c>
      <c r="G1625" s="131" t="s">
        <v>146</v>
      </c>
      <c r="H1625" s="129" t="s">
        <v>14467</v>
      </c>
      <c r="I1625" s="129" t="s">
        <v>9472</v>
      </c>
      <c r="J1625" s="129" t="s">
        <v>12357</v>
      </c>
      <c r="K1625" s="129" t="s">
        <v>5220</v>
      </c>
      <c r="L1625" s="131" t="str">
        <f t="shared" si="75"/>
        <v>宮崎　拓郎 (4)</v>
      </c>
      <c r="M1625" s="131" t="str">
        <f t="shared" si="76"/>
        <v>99</v>
      </c>
      <c r="N1625" s="131" t="str">
        <f t="shared" si="77"/>
        <v>Takuro MIYAZAKI (99)</v>
      </c>
      <c r="O1625" s="217" t="s">
        <v>8477</v>
      </c>
      <c r="Y1625" s="130"/>
      <c r="Z1625" s="130"/>
      <c r="AA1625" s="130"/>
      <c r="AB1625" s="130"/>
      <c r="AC1625" s="142"/>
      <c r="AD1625" s="130"/>
      <c r="AE1625" s="130"/>
      <c r="AF1625" s="130"/>
      <c r="AG1625" s="130"/>
      <c r="AH1625" s="130"/>
      <c r="AI1625" s="130"/>
      <c r="AJ1625" s="130"/>
      <c r="AK1625" s="130"/>
      <c r="AL1625" s="130"/>
      <c r="AM1625" s="130"/>
      <c r="AN1625" s="130"/>
      <c r="AO1625" s="130"/>
      <c r="AP1625" s="130"/>
      <c r="AQ1625" s="130"/>
      <c r="AR1625" s="130"/>
      <c r="AS1625" s="130"/>
      <c r="AT1625" s="130"/>
      <c r="AU1625" s="130"/>
      <c r="AV1625" s="130"/>
      <c r="AW1625" s="130"/>
      <c r="AX1625" s="130"/>
      <c r="AY1625" s="130"/>
    </row>
    <row r="1626" spans="1:51" x14ac:dyDescent="0.15">
      <c r="A1626" s="131">
        <v>1665</v>
      </c>
      <c r="B1626" s="129" t="s">
        <v>5236</v>
      </c>
      <c r="C1626" s="129" t="s">
        <v>1051</v>
      </c>
      <c r="D1626" s="129" t="s">
        <v>3129</v>
      </c>
      <c r="E1626" s="129" t="s">
        <v>3130</v>
      </c>
      <c r="F1626" s="129" t="s">
        <v>3131</v>
      </c>
      <c r="G1626" s="131" t="s">
        <v>146</v>
      </c>
      <c r="H1626" s="129" t="s">
        <v>11319</v>
      </c>
      <c r="I1626" s="129" t="s">
        <v>4921</v>
      </c>
      <c r="J1626" s="129" t="s">
        <v>12550</v>
      </c>
      <c r="K1626" s="129" t="s">
        <v>5220</v>
      </c>
      <c r="L1626" s="131" t="str">
        <f t="shared" si="75"/>
        <v>保田　茂人 (4)</v>
      </c>
      <c r="M1626" s="131" t="str">
        <f t="shared" si="76"/>
        <v>99</v>
      </c>
      <c r="N1626" s="131" t="str">
        <f t="shared" si="77"/>
        <v>Shigeto YASUDA (99)</v>
      </c>
      <c r="O1626" s="217" t="s">
        <v>8478</v>
      </c>
      <c r="Y1626" s="130"/>
      <c r="Z1626" s="130"/>
      <c r="AA1626" s="130"/>
      <c r="AB1626" s="130"/>
      <c r="AC1626" s="142"/>
      <c r="AD1626" s="130"/>
      <c r="AE1626" s="130"/>
      <c r="AF1626" s="130"/>
      <c r="AG1626" s="130"/>
      <c r="AH1626" s="130"/>
      <c r="AI1626" s="130"/>
      <c r="AJ1626" s="130"/>
      <c r="AK1626" s="130"/>
      <c r="AL1626" s="130"/>
      <c r="AM1626" s="130"/>
      <c r="AN1626" s="130"/>
      <c r="AO1626" s="130"/>
      <c r="AP1626" s="130"/>
      <c r="AQ1626" s="130"/>
      <c r="AR1626" s="130"/>
      <c r="AS1626" s="130"/>
      <c r="AT1626" s="130"/>
      <c r="AU1626" s="130"/>
      <c r="AV1626" s="130"/>
      <c r="AW1626" s="130"/>
      <c r="AX1626" s="130"/>
      <c r="AY1626" s="130"/>
    </row>
    <row r="1627" spans="1:51" x14ac:dyDescent="0.15">
      <c r="A1627" s="131">
        <v>1666</v>
      </c>
      <c r="B1627" s="129" t="s">
        <v>5236</v>
      </c>
      <c r="C1627" s="129" t="s">
        <v>1051</v>
      </c>
      <c r="D1627" s="129" t="s">
        <v>3132</v>
      </c>
      <c r="E1627" s="129" t="s">
        <v>3133</v>
      </c>
      <c r="F1627" s="129" t="s">
        <v>721</v>
      </c>
      <c r="G1627" s="131" t="s">
        <v>146</v>
      </c>
      <c r="H1627" s="129" t="s">
        <v>11319</v>
      </c>
      <c r="I1627" s="129" t="s">
        <v>5089</v>
      </c>
      <c r="J1627" s="129" t="s">
        <v>5184</v>
      </c>
      <c r="K1627" s="129" t="s">
        <v>5220</v>
      </c>
      <c r="L1627" s="131" t="str">
        <f t="shared" si="75"/>
        <v>山田　黎 (4)</v>
      </c>
      <c r="M1627" s="131" t="str">
        <f t="shared" si="76"/>
        <v>98</v>
      </c>
      <c r="N1627" s="131" t="str">
        <f t="shared" si="77"/>
        <v>Rei YAMADA (98)</v>
      </c>
      <c r="O1627" s="217" t="s">
        <v>8479</v>
      </c>
      <c r="Y1627" s="130"/>
      <c r="Z1627" s="130"/>
      <c r="AA1627" s="130"/>
      <c r="AB1627" s="130"/>
      <c r="AC1627" s="142"/>
      <c r="AD1627" s="130"/>
      <c r="AE1627" s="130"/>
      <c r="AF1627" s="130"/>
      <c r="AG1627" s="130"/>
      <c r="AH1627" s="130"/>
      <c r="AI1627" s="130"/>
      <c r="AJ1627" s="130"/>
      <c r="AK1627" s="130"/>
      <c r="AL1627" s="130"/>
      <c r="AM1627" s="130"/>
      <c r="AN1627" s="130"/>
      <c r="AO1627" s="130"/>
      <c r="AP1627" s="130"/>
      <c r="AQ1627" s="130"/>
      <c r="AR1627" s="130"/>
      <c r="AS1627" s="130"/>
      <c r="AT1627" s="130"/>
      <c r="AU1627" s="130"/>
      <c r="AV1627" s="130"/>
      <c r="AW1627" s="130"/>
      <c r="AX1627" s="130"/>
      <c r="AY1627" s="130"/>
    </row>
    <row r="1628" spans="1:51" x14ac:dyDescent="0.15">
      <c r="A1628" s="131">
        <v>1667</v>
      </c>
      <c r="B1628" s="129" t="s">
        <v>5236</v>
      </c>
      <c r="C1628" s="129" t="s">
        <v>1051</v>
      </c>
      <c r="D1628" s="129" t="s">
        <v>3134</v>
      </c>
      <c r="E1628" s="129" t="s">
        <v>3135</v>
      </c>
      <c r="F1628" s="129" t="s">
        <v>2315</v>
      </c>
      <c r="G1628" s="131" t="s">
        <v>164</v>
      </c>
      <c r="H1628" s="129" t="s">
        <v>14447</v>
      </c>
      <c r="I1628" s="129" t="s">
        <v>11954</v>
      </c>
      <c r="J1628" s="129" t="s">
        <v>4968</v>
      </c>
      <c r="K1628" s="129" t="s">
        <v>5220</v>
      </c>
      <c r="L1628" s="131" t="str">
        <f t="shared" si="75"/>
        <v>有川　雄太 (3)</v>
      </c>
      <c r="M1628" s="131" t="str">
        <f t="shared" si="76"/>
        <v>00</v>
      </c>
      <c r="N1628" s="131" t="str">
        <f t="shared" si="77"/>
        <v>Yuta ARIKAWA (00)</v>
      </c>
      <c r="O1628" s="217" t="s">
        <v>8480</v>
      </c>
      <c r="Y1628" s="130"/>
      <c r="Z1628" s="130"/>
      <c r="AA1628" s="130"/>
      <c r="AB1628" s="130"/>
      <c r="AC1628" s="142"/>
      <c r="AD1628" s="130"/>
      <c r="AE1628" s="130"/>
      <c r="AF1628" s="130"/>
      <c r="AG1628" s="130"/>
      <c r="AH1628" s="130"/>
      <c r="AI1628" s="130"/>
      <c r="AJ1628" s="130"/>
      <c r="AK1628" s="130"/>
      <c r="AL1628" s="130"/>
      <c r="AM1628" s="130"/>
      <c r="AN1628" s="130"/>
      <c r="AO1628" s="130"/>
      <c r="AP1628" s="130"/>
      <c r="AQ1628" s="130"/>
      <c r="AR1628" s="130"/>
      <c r="AS1628" s="130"/>
      <c r="AT1628" s="130"/>
      <c r="AU1628" s="130"/>
      <c r="AV1628" s="130"/>
      <c r="AW1628" s="130"/>
      <c r="AX1628" s="130"/>
      <c r="AY1628" s="130"/>
    </row>
    <row r="1629" spans="1:51" x14ac:dyDescent="0.15">
      <c r="A1629" s="131">
        <v>1668</v>
      </c>
      <c r="B1629" s="129" t="s">
        <v>5236</v>
      </c>
      <c r="C1629" s="129" t="s">
        <v>1051</v>
      </c>
      <c r="D1629" s="129" t="s">
        <v>3136</v>
      </c>
      <c r="E1629" s="129" t="s">
        <v>3137</v>
      </c>
      <c r="F1629" s="129" t="s">
        <v>1782</v>
      </c>
      <c r="G1629" s="131" t="s">
        <v>164</v>
      </c>
      <c r="H1629" s="129" t="s">
        <v>11319</v>
      </c>
      <c r="I1629" s="129" t="s">
        <v>11955</v>
      </c>
      <c r="J1629" s="129" t="s">
        <v>12551</v>
      </c>
      <c r="K1629" s="129" t="s">
        <v>5220</v>
      </c>
      <c r="L1629" s="131" t="str">
        <f t="shared" si="75"/>
        <v>新村　築磨 (3)</v>
      </c>
      <c r="M1629" s="131" t="str">
        <f t="shared" si="76"/>
        <v>01</v>
      </c>
      <c r="N1629" s="131" t="str">
        <f t="shared" si="77"/>
        <v>Chikuma SHIMMURA (01)</v>
      </c>
      <c r="O1629" s="217" t="s">
        <v>8481</v>
      </c>
      <c r="Y1629" s="130"/>
      <c r="Z1629" s="130"/>
      <c r="AA1629" s="130"/>
      <c r="AB1629" s="130"/>
      <c r="AC1629" s="142"/>
      <c r="AD1629" s="130"/>
      <c r="AE1629" s="130"/>
      <c r="AF1629" s="130"/>
      <c r="AG1629" s="130"/>
      <c r="AH1629" s="130"/>
      <c r="AI1629" s="130"/>
      <c r="AJ1629" s="130"/>
      <c r="AK1629" s="130"/>
      <c r="AL1629" s="130"/>
      <c r="AM1629" s="130"/>
      <c r="AN1629" s="130"/>
      <c r="AO1629" s="130"/>
      <c r="AP1629" s="130"/>
      <c r="AQ1629" s="130"/>
      <c r="AR1629" s="130"/>
      <c r="AS1629" s="130"/>
      <c r="AT1629" s="130"/>
      <c r="AU1629" s="130"/>
      <c r="AV1629" s="130"/>
      <c r="AW1629" s="130"/>
      <c r="AX1629" s="130"/>
      <c r="AY1629" s="130"/>
    </row>
    <row r="1630" spans="1:51" x14ac:dyDescent="0.15">
      <c r="A1630" s="131">
        <v>1669</v>
      </c>
      <c r="B1630" s="129" t="s">
        <v>5236</v>
      </c>
      <c r="C1630" s="129" t="s">
        <v>1051</v>
      </c>
      <c r="D1630" s="129" t="s">
        <v>3139</v>
      </c>
      <c r="E1630" s="129" t="s">
        <v>3140</v>
      </c>
      <c r="F1630" s="129" t="s">
        <v>3141</v>
      </c>
      <c r="G1630" s="131" t="s">
        <v>164</v>
      </c>
      <c r="H1630" s="129" t="s">
        <v>11319</v>
      </c>
      <c r="I1630" s="129" t="s">
        <v>11503</v>
      </c>
      <c r="J1630" s="129" t="s">
        <v>5112</v>
      </c>
      <c r="K1630" s="129" t="s">
        <v>5220</v>
      </c>
      <c r="L1630" s="131" t="str">
        <f t="shared" si="75"/>
        <v>高木　大登 (3)</v>
      </c>
      <c r="M1630" s="131" t="str">
        <f t="shared" si="76"/>
        <v>00</v>
      </c>
      <c r="N1630" s="131" t="str">
        <f t="shared" si="77"/>
        <v>Hiroto TAKAGI (00)</v>
      </c>
      <c r="O1630" s="217" t="s">
        <v>8482</v>
      </c>
      <c r="Y1630" s="130"/>
      <c r="Z1630" s="130"/>
      <c r="AA1630" s="130"/>
      <c r="AB1630" s="130"/>
      <c r="AC1630" s="142"/>
      <c r="AD1630" s="130"/>
      <c r="AE1630" s="130"/>
      <c r="AF1630" s="130"/>
      <c r="AG1630" s="130"/>
      <c r="AH1630" s="130"/>
      <c r="AI1630" s="130"/>
      <c r="AJ1630" s="130"/>
      <c r="AK1630" s="130"/>
      <c r="AL1630" s="130"/>
      <c r="AM1630" s="130"/>
      <c r="AN1630" s="130"/>
      <c r="AO1630" s="130"/>
      <c r="AP1630" s="130"/>
      <c r="AQ1630" s="130"/>
      <c r="AR1630" s="130"/>
      <c r="AS1630" s="130"/>
      <c r="AT1630" s="130"/>
      <c r="AU1630" s="130"/>
      <c r="AV1630" s="130"/>
      <c r="AW1630" s="130"/>
      <c r="AX1630" s="130"/>
      <c r="AY1630" s="130"/>
    </row>
    <row r="1631" spans="1:51" x14ac:dyDescent="0.15">
      <c r="A1631" s="131">
        <v>1670</v>
      </c>
      <c r="B1631" s="129" t="s">
        <v>5236</v>
      </c>
      <c r="C1631" s="129" t="s">
        <v>1051</v>
      </c>
      <c r="D1631" s="129" t="s">
        <v>3142</v>
      </c>
      <c r="E1631" s="129" t="s">
        <v>3143</v>
      </c>
      <c r="F1631" s="129" t="s">
        <v>3144</v>
      </c>
      <c r="G1631" s="131" t="s">
        <v>164</v>
      </c>
      <c r="H1631" s="129" t="s">
        <v>11319</v>
      </c>
      <c r="I1631" s="129" t="s">
        <v>11956</v>
      </c>
      <c r="J1631" s="129" t="s">
        <v>12552</v>
      </c>
      <c r="K1631" s="129" t="s">
        <v>5220</v>
      </c>
      <c r="L1631" s="131" t="str">
        <f t="shared" si="75"/>
        <v>秋田　健志 (3)</v>
      </c>
      <c r="M1631" s="131" t="str">
        <f t="shared" si="76"/>
        <v>00</v>
      </c>
      <c r="N1631" s="131" t="str">
        <f t="shared" si="77"/>
        <v>Takeshi AKITA (00)</v>
      </c>
      <c r="O1631" s="217" t="s">
        <v>8483</v>
      </c>
      <c r="Y1631" s="130"/>
      <c r="Z1631" s="130"/>
      <c r="AA1631" s="130"/>
      <c r="AB1631" s="130"/>
      <c r="AC1631" s="142"/>
      <c r="AD1631" s="130"/>
      <c r="AE1631" s="130"/>
      <c r="AF1631" s="130"/>
      <c r="AG1631" s="130"/>
      <c r="AH1631" s="130"/>
      <c r="AI1631" s="130"/>
      <c r="AJ1631" s="130"/>
      <c r="AK1631" s="130"/>
      <c r="AL1631" s="130"/>
      <c r="AM1631" s="130"/>
      <c r="AN1631" s="130"/>
      <c r="AO1631" s="130"/>
      <c r="AP1631" s="130"/>
      <c r="AQ1631" s="130"/>
      <c r="AR1631" s="130"/>
      <c r="AS1631" s="130"/>
      <c r="AT1631" s="130"/>
      <c r="AU1631" s="130"/>
      <c r="AV1631" s="130"/>
      <c r="AW1631" s="130"/>
      <c r="AX1631" s="130"/>
      <c r="AY1631" s="130"/>
    </row>
    <row r="1632" spans="1:51" x14ac:dyDescent="0.15">
      <c r="A1632" s="131">
        <v>1671</v>
      </c>
      <c r="B1632" s="129" t="s">
        <v>5236</v>
      </c>
      <c r="C1632" s="129" t="s">
        <v>1051</v>
      </c>
      <c r="D1632" s="129" t="s">
        <v>3145</v>
      </c>
      <c r="E1632" s="129" t="s">
        <v>3146</v>
      </c>
      <c r="F1632" s="129" t="s">
        <v>2532</v>
      </c>
      <c r="G1632" s="131" t="s">
        <v>164</v>
      </c>
      <c r="H1632" s="129" t="s">
        <v>11319</v>
      </c>
      <c r="I1632" s="129" t="s">
        <v>11957</v>
      </c>
      <c r="J1632" s="129" t="s">
        <v>12525</v>
      </c>
      <c r="K1632" s="129" t="s">
        <v>5220</v>
      </c>
      <c r="L1632" s="131" t="str">
        <f t="shared" si="75"/>
        <v>幅田　真史 (3)</v>
      </c>
      <c r="M1632" s="131" t="str">
        <f t="shared" si="76"/>
        <v>99</v>
      </c>
      <c r="N1632" s="131" t="str">
        <f t="shared" si="77"/>
        <v>Masashi HABATA (99)</v>
      </c>
      <c r="O1632" s="217" t="s">
        <v>8484</v>
      </c>
      <c r="Y1632" s="130"/>
      <c r="Z1632" s="130"/>
      <c r="AA1632" s="130"/>
      <c r="AB1632" s="130"/>
      <c r="AC1632" s="142"/>
      <c r="AD1632" s="130"/>
      <c r="AE1632" s="130"/>
      <c r="AF1632" s="130"/>
      <c r="AG1632" s="130"/>
      <c r="AH1632" s="130"/>
      <c r="AI1632" s="130"/>
      <c r="AJ1632" s="130"/>
      <c r="AK1632" s="130"/>
      <c r="AL1632" s="130"/>
      <c r="AM1632" s="130"/>
      <c r="AN1632" s="130"/>
      <c r="AO1632" s="130"/>
      <c r="AP1632" s="130"/>
      <c r="AQ1632" s="130"/>
      <c r="AR1632" s="130"/>
      <c r="AS1632" s="130"/>
      <c r="AT1632" s="130"/>
      <c r="AU1632" s="130"/>
      <c r="AV1632" s="130"/>
      <c r="AW1632" s="130"/>
      <c r="AX1632" s="130"/>
      <c r="AY1632" s="130"/>
    </row>
    <row r="1633" spans="1:51" x14ac:dyDescent="0.15">
      <c r="A1633" s="131">
        <v>1672</v>
      </c>
      <c r="B1633" s="129" t="s">
        <v>5236</v>
      </c>
      <c r="C1633" s="129" t="s">
        <v>1051</v>
      </c>
      <c r="D1633" s="129" t="s">
        <v>3147</v>
      </c>
      <c r="E1633" s="129" t="s">
        <v>3148</v>
      </c>
      <c r="F1633" s="129" t="s">
        <v>2708</v>
      </c>
      <c r="G1633" s="131" t="s">
        <v>164</v>
      </c>
      <c r="H1633" s="129" t="s">
        <v>11319</v>
      </c>
      <c r="I1633" s="129" t="s">
        <v>11606</v>
      </c>
      <c r="J1633" s="129" t="s">
        <v>4893</v>
      </c>
      <c r="K1633" s="129" t="s">
        <v>5220</v>
      </c>
      <c r="L1633" s="131" t="str">
        <f t="shared" si="75"/>
        <v>吉村　太智 (3)</v>
      </c>
      <c r="M1633" s="131" t="str">
        <f t="shared" si="76"/>
        <v>00</v>
      </c>
      <c r="N1633" s="131" t="str">
        <f t="shared" si="77"/>
        <v>Taichi YOSHIMURA (00)</v>
      </c>
      <c r="O1633" s="217" t="s">
        <v>8485</v>
      </c>
      <c r="Y1633" s="130"/>
      <c r="Z1633" s="130"/>
      <c r="AA1633" s="130"/>
      <c r="AB1633" s="130"/>
      <c r="AC1633" s="142"/>
      <c r="AD1633" s="130"/>
      <c r="AE1633" s="130"/>
      <c r="AF1633" s="130"/>
      <c r="AG1633" s="130"/>
      <c r="AH1633" s="130"/>
      <c r="AI1633" s="130"/>
      <c r="AJ1633" s="130"/>
      <c r="AK1633" s="130"/>
      <c r="AL1633" s="130"/>
      <c r="AM1633" s="130"/>
      <c r="AN1633" s="130"/>
      <c r="AO1633" s="130"/>
      <c r="AP1633" s="130"/>
      <c r="AQ1633" s="130"/>
      <c r="AR1633" s="130"/>
      <c r="AS1633" s="130"/>
      <c r="AT1633" s="130"/>
      <c r="AU1633" s="130"/>
      <c r="AV1633" s="130"/>
      <c r="AW1633" s="130"/>
      <c r="AX1633" s="130"/>
      <c r="AY1633" s="130"/>
    </row>
    <row r="1634" spans="1:51" x14ac:dyDescent="0.15">
      <c r="A1634" s="131">
        <v>1673</v>
      </c>
      <c r="B1634" s="129" t="s">
        <v>5236</v>
      </c>
      <c r="C1634" s="129" t="s">
        <v>1051</v>
      </c>
      <c r="D1634" s="129" t="s">
        <v>3149</v>
      </c>
      <c r="E1634" s="129" t="s">
        <v>3150</v>
      </c>
      <c r="F1634" s="129" t="s">
        <v>2926</v>
      </c>
      <c r="G1634" s="131" t="s">
        <v>164</v>
      </c>
      <c r="H1634" s="129" t="s">
        <v>11319</v>
      </c>
      <c r="I1634" s="129" t="s">
        <v>11958</v>
      </c>
      <c r="J1634" s="129" t="s">
        <v>12273</v>
      </c>
      <c r="K1634" s="129" t="s">
        <v>5220</v>
      </c>
      <c r="L1634" s="131" t="str">
        <f t="shared" si="75"/>
        <v>芦谷　晃生 (3)</v>
      </c>
      <c r="M1634" s="131" t="str">
        <f t="shared" si="76"/>
        <v>00</v>
      </c>
      <c r="N1634" s="131" t="str">
        <f t="shared" si="77"/>
        <v>Kosei ASHITANI  (00)</v>
      </c>
      <c r="O1634" s="217" t="s">
        <v>8486</v>
      </c>
      <c r="Y1634" s="130"/>
      <c r="Z1634" s="130"/>
      <c r="AA1634" s="130"/>
      <c r="AB1634" s="130"/>
      <c r="AC1634" s="142"/>
      <c r="AD1634" s="130"/>
      <c r="AE1634" s="130"/>
      <c r="AF1634" s="130"/>
      <c r="AG1634" s="130"/>
      <c r="AH1634" s="130"/>
      <c r="AI1634" s="130"/>
      <c r="AJ1634" s="130"/>
      <c r="AK1634" s="130"/>
      <c r="AL1634" s="130"/>
      <c r="AM1634" s="130"/>
      <c r="AN1634" s="130"/>
      <c r="AO1634" s="130"/>
      <c r="AP1634" s="130"/>
      <c r="AQ1634" s="130"/>
      <c r="AR1634" s="130"/>
      <c r="AS1634" s="130"/>
      <c r="AT1634" s="130"/>
      <c r="AU1634" s="130"/>
      <c r="AV1634" s="130"/>
      <c r="AW1634" s="130"/>
      <c r="AX1634" s="130"/>
      <c r="AY1634" s="130"/>
    </row>
    <row r="1635" spans="1:51" x14ac:dyDescent="0.15">
      <c r="A1635" s="131">
        <v>1674</v>
      </c>
      <c r="B1635" s="129" t="s">
        <v>5236</v>
      </c>
      <c r="C1635" s="129" t="s">
        <v>1051</v>
      </c>
      <c r="D1635" s="129" t="s">
        <v>4763</v>
      </c>
      <c r="E1635" s="129" t="s">
        <v>4764</v>
      </c>
      <c r="F1635" s="129" t="s">
        <v>4765</v>
      </c>
      <c r="G1635" s="131" t="s">
        <v>168</v>
      </c>
      <c r="H1635" s="129" t="s">
        <v>14467</v>
      </c>
      <c r="I1635" s="129" t="s">
        <v>5206</v>
      </c>
      <c r="J1635" s="129" t="s">
        <v>5207</v>
      </c>
      <c r="K1635" s="129" t="s">
        <v>5220</v>
      </c>
      <c r="L1635" s="131" t="str">
        <f t="shared" si="75"/>
        <v>宇野　篤彦 (2)</v>
      </c>
      <c r="M1635" s="131" t="str">
        <f t="shared" si="76"/>
        <v>01</v>
      </c>
      <c r="N1635" s="131" t="str">
        <f t="shared" si="77"/>
        <v>Atsuhiko UNO (01)</v>
      </c>
      <c r="O1635" s="217" t="s">
        <v>8487</v>
      </c>
      <c r="Y1635" s="130"/>
      <c r="Z1635" s="130"/>
      <c r="AA1635" s="130"/>
      <c r="AB1635" s="130"/>
      <c r="AC1635" s="142"/>
      <c r="AD1635" s="130"/>
      <c r="AE1635" s="130"/>
      <c r="AF1635" s="130"/>
      <c r="AG1635" s="130"/>
      <c r="AH1635" s="130"/>
      <c r="AI1635" s="130"/>
      <c r="AJ1635" s="130"/>
      <c r="AK1635" s="130"/>
      <c r="AL1635" s="130"/>
      <c r="AM1635" s="130"/>
      <c r="AN1635" s="130"/>
      <c r="AO1635" s="130"/>
      <c r="AP1635" s="130"/>
      <c r="AQ1635" s="130"/>
      <c r="AR1635" s="130"/>
      <c r="AS1635" s="130"/>
      <c r="AT1635" s="130"/>
      <c r="AU1635" s="130"/>
      <c r="AV1635" s="130"/>
      <c r="AW1635" s="130"/>
      <c r="AX1635" s="130"/>
      <c r="AY1635" s="130"/>
    </row>
    <row r="1636" spans="1:51" x14ac:dyDescent="0.15">
      <c r="A1636" s="131">
        <v>1675</v>
      </c>
      <c r="B1636" s="129" t="s">
        <v>5236</v>
      </c>
      <c r="C1636" s="129" t="s">
        <v>1051</v>
      </c>
      <c r="D1636" s="129" t="s">
        <v>4766</v>
      </c>
      <c r="E1636" s="129" t="s">
        <v>680</v>
      </c>
      <c r="F1636" s="129" t="s">
        <v>3818</v>
      </c>
      <c r="G1636" s="131" t="s">
        <v>168</v>
      </c>
      <c r="H1636" s="129" t="s">
        <v>11319</v>
      </c>
      <c r="I1636" s="129" t="s">
        <v>5208</v>
      </c>
      <c r="J1636" s="129" t="s">
        <v>5007</v>
      </c>
      <c r="K1636" s="129" t="s">
        <v>5220</v>
      </c>
      <c r="L1636" s="131" t="str">
        <f t="shared" si="75"/>
        <v>前田　拓巳 (2)</v>
      </c>
      <c r="M1636" s="131" t="str">
        <f t="shared" si="76"/>
        <v>01</v>
      </c>
      <c r="N1636" s="131" t="str">
        <f t="shared" si="77"/>
        <v>Takumi MAEDA (01)</v>
      </c>
      <c r="O1636" s="217" t="s">
        <v>8488</v>
      </c>
      <c r="Y1636" s="130"/>
      <c r="Z1636" s="130"/>
      <c r="AA1636" s="130"/>
      <c r="AB1636" s="130"/>
      <c r="AC1636" s="142"/>
      <c r="AD1636" s="130"/>
      <c r="AE1636" s="130"/>
      <c r="AF1636" s="130"/>
      <c r="AG1636" s="130"/>
      <c r="AH1636" s="130"/>
      <c r="AI1636" s="130"/>
      <c r="AJ1636" s="130"/>
      <c r="AK1636" s="130"/>
      <c r="AL1636" s="130"/>
      <c r="AM1636" s="130"/>
      <c r="AN1636" s="130"/>
      <c r="AO1636" s="130"/>
      <c r="AP1636" s="130"/>
      <c r="AQ1636" s="130"/>
      <c r="AR1636" s="130"/>
      <c r="AS1636" s="130"/>
      <c r="AT1636" s="130"/>
      <c r="AU1636" s="130"/>
      <c r="AV1636" s="130"/>
      <c r="AW1636" s="130"/>
      <c r="AX1636" s="130"/>
      <c r="AY1636" s="130"/>
    </row>
    <row r="1637" spans="1:51" x14ac:dyDescent="0.15">
      <c r="A1637" s="131">
        <v>1676</v>
      </c>
      <c r="B1637" s="129" t="s">
        <v>5236</v>
      </c>
      <c r="C1637" s="129" t="s">
        <v>1051</v>
      </c>
      <c r="D1637" s="129" t="s">
        <v>4767</v>
      </c>
      <c r="E1637" s="129" t="s">
        <v>4768</v>
      </c>
      <c r="F1637" s="129" t="s">
        <v>2210</v>
      </c>
      <c r="G1637" s="131" t="s">
        <v>168</v>
      </c>
      <c r="H1637" s="129" t="s">
        <v>11319</v>
      </c>
      <c r="I1637" s="129" t="s">
        <v>4905</v>
      </c>
      <c r="J1637" s="129" t="s">
        <v>12553</v>
      </c>
      <c r="K1637" s="129" t="s">
        <v>5220</v>
      </c>
      <c r="L1637" s="131" t="str">
        <f t="shared" si="75"/>
        <v>山口　龍真 (2)</v>
      </c>
      <c r="M1637" s="131" t="str">
        <f t="shared" si="76"/>
        <v>01</v>
      </c>
      <c r="N1637" s="131" t="str">
        <f t="shared" si="77"/>
        <v>Ryushin YAMAGUCHI (01)</v>
      </c>
      <c r="O1637" s="217" t="s">
        <v>8489</v>
      </c>
      <c r="Y1637" s="130"/>
      <c r="Z1637" s="130"/>
      <c r="AA1637" s="130"/>
      <c r="AB1637" s="130"/>
      <c r="AC1637" s="142"/>
      <c r="AD1637" s="130"/>
      <c r="AE1637" s="130"/>
      <c r="AF1637" s="130"/>
      <c r="AG1637" s="130"/>
      <c r="AH1637" s="130"/>
      <c r="AI1637" s="130"/>
      <c r="AJ1637" s="130"/>
      <c r="AK1637" s="130"/>
      <c r="AL1637" s="130"/>
      <c r="AM1637" s="130"/>
      <c r="AN1637" s="130"/>
      <c r="AO1637" s="130"/>
      <c r="AP1637" s="130"/>
      <c r="AQ1637" s="130"/>
      <c r="AR1637" s="130"/>
      <c r="AS1637" s="130"/>
      <c r="AT1637" s="130"/>
      <c r="AU1637" s="130"/>
      <c r="AV1637" s="130"/>
      <c r="AW1637" s="130"/>
      <c r="AX1637" s="130"/>
      <c r="AY1637" s="130"/>
    </row>
    <row r="1638" spans="1:51" x14ac:dyDescent="0.15">
      <c r="A1638" s="131">
        <v>1677</v>
      </c>
      <c r="B1638" s="129" t="s">
        <v>5236</v>
      </c>
      <c r="C1638" s="129" t="s">
        <v>1051</v>
      </c>
      <c r="D1638" s="129" t="s">
        <v>9893</v>
      </c>
      <c r="E1638" s="129" t="s">
        <v>10562</v>
      </c>
      <c r="F1638" s="129" t="s">
        <v>4301</v>
      </c>
      <c r="G1638" s="131" t="s">
        <v>168</v>
      </c>
      <c r="H1638" s="129" t="s">
        <v>11319</v>
      </c>
      <c r="I1638" s="129" t="s">
        <v>11959</v>
      </c>
      <c r="J1638" s="129" t="s">
        <v>12554</v>
      </c>
      <c r="K1638" s="129" t="s">
        <v>5220</v>
      </c>
      <c r="L1638" s="131" t="str">
        <f t="shared" si="75"/>
        <v>宜野座金　流亜 (2)</v>
      </c>
      <c r="M1638" s="131" t="str">
        <f t="shared" si="76"/>
        <v>02</v>
      </c>
      <c r="N1638" s="131" t="str">
        <f t="shared" si="77"/>
        <v>Rua GINOZAKIMU (02)</v>
      </c>
      <c r="O1638" s="217" t="s">
        <v>8490</v>
      </c>
      <c r="Y1638" s="130"/>
      <c r="Z1638" s="130"/>
      <c r="AA1638" s="130"/>
      <c r="AB1638" s="130"/>
      <c r="AC1638" s="142"/>
      <c r="AD1638" s="130"/>
      <c r="AE1638" s="130"/>
      <c r="AF1638" s="130"/>
      <c r="AG1638" s="130"/>
      <c r="AH1638" s="130"/>
      <c r="AI1638" s="130"/>
      <c r="AJ1638" s="130"/>
      <c r="AK1638" s="130"/>
      <c r="AL1638" s="130"/>
      <c r="AM1638" s="130"/>
      <c r="AN1638" s="130"/>
      <c r="AO1638" s="130"/>
      <c r="AP1638" s="130"/>
      <c r="AQ1638" s="130"/>
      <c r="AR1638" s="130"/>
      <c r="AS1638" s="130"/>
      <c r="AT1638" s="130"/>
      <c r="AU1638" s="130"/>
      <c r="AV1638" s="130"/>
      <c r="AW1638" s="130"/>
      <c r="AX1638" s="130"/>
      <c r="AY1638" s="130"/>
    </row>
    <row r="1639" spans="1:51" x14ac:dyDescent="0.15">
      <c r="A1639" s="131">
        <v>1678</v>
      </c>
      <c r="B1639" s="129" t="s">
        <v>5236</v>
      </c>
      <c r="C1639" s="129" t="s">
        <v>1051</v>
      </c>
      <c r="D1639" s="129" t="s">
        <v>9894</v>
      </c>
      <c r="E1639" s="129" t="s">
        <v>10563</v>
      </c>
      <c r="F1639" s="129" t="s">
        <v>4143</v>
      </c>
      <c r="G1639" s="131" t="s">
        <v>168</v>
      </c>
      <c r="H1639" s="129" t="s">
        <v>14458</v>
      </c>
      <c r="I1639" s="129" t="s">
        <v>11710</v>
      </c>
      <c r="J1639" s="129" t="s">
        <v>12555</v>
      </c>
      <c r="K1639" s="129" t="s">
        <v>5220</v>
      </c>
      <c r="L1639" s="131" t="str">
        <f t="shared" si="75"/>
        <v>島田　昌佳 (2)</v>
      </c>
      <c r="M1639" s="131" t="str">
        <f t="shared" si="76"/>
        <v>02</v>
      </c>
      <c r="N1639" s="131" t="str">
        <f t="shared" si="77"/>
        <v>Masayoshi SHIMADA (02)</v>
      </c>
      <c r="O1639" s="217" t="s">
        <v>8491</v>
      </c>
      <c r="Y1639" s="130"/>
      <c r="Z1639" s="130"/>
      <c r="AA1639" s="130"/>
      <c r="AB1639" s="130"/>
      <c r="AC1639" s="142"/>
      <c r="AD1639" s="130"/>
      <c r="AE1639" s="130"/>
      <c r="AF1639" s="130"/>
      <c r="AG1639" s="130"/>
      <c r="AH1639" s="130"/>
      <c r="AI1639" s="130"/>
      <c r="AJ1639" s="130"/>
      <c r="AK1639" s="130"/>
      <c r="AL1639" s="130"/>
      <c r="AM1639" s="130"/>
      <c r="AN1639" s="130"/>
      <c r="AO1639" s="130"/>
      <c r="AP1639" s="130"/>
      <c r="AQ1639" s="130"/>
      <c r="AR1639" s="130"/>
      <c r="AS1639" s="130"/>
      <c r="AT1639" s="130"/>
      <c r="AU1639" s="130"/>
      <c r="AV1639" s="130"/>
      <c r="AW1639" s="130"/>
      <c r="AX1639" s="130"/>
      <c r="AY1639" s="130"/>
    </row>
    <row r="1640" spans="1:51" x14ac:dyDescent="0.15">
      <c r="A1640" s="131">
        <v>1679</v>
      </c>
      <c r="B1640" s="129" t="s">
        <v>5236</v>
      </c>
      <c r="C1640" s="129" t="s">
        <v>1051</v>
      </c>
      <c r="D1640" s="129" t="s">
        <v>14497</v>
      </c>
      <c r="E1640" s="129" t="s">
        <v>10564</v>
      </c>
      <c r="F1640" s="129" t="s">
        <v>1569</v>
      </c>
      <c r="G1640" s="131" t="s">
        <v>168</v>
      </c>
      <c r="H1640" s="129" t="s">
        <v>11319</v>
      </c>
      <c r="I1640" s="129" t="s">
        <v>11353</v>
      </c>
      <c r="J1640" s="129" t="s">
        <v>4800</v>
      </c>
      <c r="K1640" s="129" t="s">
        <v>5220</v>
      </c>
      <c r="L1640" s="131" t="str">
        <f t="shared" si="75"/>
        <v>安東　洋祐 (2)</v>
      </c>
      <c r="M1640" s="131" t="str">
        <f t="shared" si="76"/>
        <v>99</v>
      </c>
      <c r="N1640" s="131" t="str">
        <f t="shared" si="77"/>
        <v>Yosuke ANDO (99)</v>
      </c>
      <c r="O1640" s="217" t="s">
        <v>8492</v>
      </c>
      <c r="Y1640" s="130"/>
      <c r="Z1640" s="130"/>
      <c r="AA1640" s="130"/>
      <c r="AB1640" s="130"/>
      <c r="AC1640" s="142"/>
      <c r="AD1640" s="130"/>
      <c r="AE1640" s="130"/>
      <c r="AF1640" s="130"/>
      <c r="AG1640" s="130"/>
      <c r="AH1640" s="130"/>
      <c r="AI1640" s="130"/>
      <c r="AJ1640" s="130"/>
      <c r="AK1640" s="130"/>
      <c r="AL1640" s="130"/>
      <c r="AM1640" s="130"/>
      <c r="AN1640" s="130"/>
      <c r="AO1640" s="130"/>
      <c r="AP1640" s="130"/>
      <c r="AQ1640" s="130"/>
      <c r="AR1640" s="130"/>
      <c r="AS1640" s="130"/>
      <c r="AT1640" s="130"/>
      <c r="AU1640" s="130"/>
      <c r="AV1640" s="130"/>
      <c r="AW1640" s="130"/>
      <c r="AX1640" s="130"/>
      <c r="AY1640" s="130"/>
    </row>
    <row r="1641" spans="1:51" x14ac:dyDescent="0.15">
      <c r="A1641" s="131">
        <v>1680</v>
      </c>
      <c r="B1641" s="129" t="s">
        <v>5236</v>
      </c>
      <c r="C1641" s="129" t="s">
        <v>1051</v>
      </c>
      <c r="D1641" s="129" t="s">
        <v>9895</v>
      </c>
      <c r="E1641" s="129" t="s">
        <v>10565</v>
      </c>
      <c r="F1641" s="129" t="s">
        <v>1968</v>
      </c>
      <c r="G1641" s="131" t="s">
        <v>164</v>
      </c>
      <c r="H1641" s="129" t="s">
        <v>11319</v>
      </c>
      <c r="I1641" s="129" t="s">
        <v>11960</v>
      </c>
      <c r="J1641" s="129" t="s">
        <v>4985</v>
      </c>
      <c r="K1641" s="129" t="s">
        <v>5220</v>
      </c>
      <c r="L1641" s="131" t="str">
        <f t="shared" si="75"/>
        <v>日下　樹 (3)</v>
      </c>
      <c r="M1641" s="131" t="str">
        <f t="shared" si="76"/>
        <v>01</v>
      </c>
      <c r="N1641" s="131" t="str">
        <f t="shared" si="77"/>
        <v>Itsuki KUSAKA (01)</v>
      </c>
      <c r="O1641" s="217" t="s">
        <v>8493</v>
      </c>
      <c r="Y1641" s="130"/>
      <c r="Z1641" s="130"/>
      <c r="AA1641" s="130"/>
      <c r="AB1641" s="130"/>
      <c r="AC1641" s="142"/>
      <c r="AD1641" s="130"/>
      <c r="AE1641" s="130"/>
      <c r="AF1641" s="130"/>
      <c r="AG1641" s="130"/>
      <c r="AH1641" s="130"/>
      <c r="AI1641" s="130"/>
      <c r="AJ1641" s="130"/>
      <c r="AK1641" s="130"/>
      <c r="AL1641" s="130"/>
      <c r="AM1641" s="130"/>
      <c r="AN1641" s="130"/>
      <c r="AO1641" s="130"/>
      <c r="AP1641" s="130"/>
      <c r="AQ1641" s="130"/>
      <c r="AR1641" s="130"/>
      <c r="AS1641" s="130"/>
      <c r="AT1641" s="130"/>
      <c r="AU1641" s="130"/>
      <c r="AV1641" s="130"/>
      <c r="AW1641" s="130"/>
      <c r="AX1641" s="130"/>
      <c r="AY1641" s="130"/>
    </row>
    <row r="1642" spans="1:51" x14ac:dyDescent="0.15">
      <c r="A1642" s="131">
        <v>1681</v>
      </c>
      <c r="B1642" s="129" t="s">
        <v>5236</v>
      </c>
      <c r="C1642" s="129" t="s">
        <v>1051</v>
      </c>
      <c r="D1642" s="129" t="s">
        <v>14498</v>
      </c>
      <c r="E1642" s="129" t="s">
        <v>10566</v>
      </c>
      <c r="F1642" s="129" t="s">
        <v>2901</v>
      </c>
      <c r="G1642" s="131" t="s">
        <v>164</v>
      </c>
      <c r="H1642" s="129" t="s">
        <v>14454</v>
      </c>
      <c r="I1642" s="129" t="s">
        <v>11961</v>
      </c>
      <c r="J1642" s="129" t="s">
        <v>12556</v>
      </c>
      <c r="K1642" s="129" t="s">
        <v>5220</v>
      </c>
      <c r="L1642" s="131" t="str">
        <f t="shared" si="75"/>
        <v>濱崎　佳真 (3)</v>
      </c>
      <c r="M1642" s="131" t="str">
        <f t="shared" si="76"/>
        <v>99</v>
      </c>
      <c r="N1642" s="131" t="str">
        <f t="shared" si="77"/>
        <v>Keima HAMASAKI (99)</v>
      </c>
      <c r="O1642" s="217" t="s">
        <v>8494</v>
      </c>
      <c r="Y1642" s="130"/>
      <c r="Z1642" s="130"/>
      <c r="AA1642" s="130"/>
      <c r="AB1642" s="130"/>
      <c r="AC1642" s="142"/>
      <c r="AD1642" s="130"/>
      <c r="AE1642" s="130"/>
      <c r="AF1642" s="130"/>
      <c r="AG1642" s="130"/>
      <c r="AH1642" s="130"/>
      <c r="AI1642" s="130"/>
      <c r="AJ1642" s="130"/>
      <c r="AK1642" s="130"/>
      <c r="AL1642" s="130"/>
      <c r="AM1642" s="130"/>
      <c r="AN1642" s="130"/>
      <c r="AO1642" s="130"/>
      <c r="AP1642" s="130"/>
      <c r="AQ1642" s="130"/>
      <c r="AR1642" s="130"/>
      <c r="AS1642" s="130"/>
      <c r="AT1642" s="130"/>
      <c r="AU1642" s="130"/>
      <c r="AV1642" s="130"/>
      <c r="AW1642" s="130"/>
      <c r="AX1642" s="130"/>
      <c r="AY1642" s="130"/>
    </row>
    <row r="1643" spans="1:51" x14ac:dyDescent="0.15">
      <c r="A1643" s="131">
        <v>1682</v>
      </c>
      <c r="B1643" s="129" t="s">
        <v>5236</v>
      </c>
      <c r="C1643" s="129" t="s">
        <v>1051</v>
      </c>
      <c r="D1643" s="129" t="s">
        <v>756</v>
      </c>
      <c r="E1643" s="129" t="s">
        <v>10567</v>
      </c>
      <c r="F1643" s="129" t="s">
        <v>572</v>
      </c>
      <c r="G1643" s="131" t="s">
        <v>185</v>
      </c>
      <c r="H1643" s="129" t="s">
        <v>11319</v>
      </c>
      <c r="I1643" s="129" t="s">
        <v>11410</v>
      </c>
      <c r="J1643" s="129" t="s">
        <v>4922</v>
      </c>
      <c r="K1643" s="129" t="s">
        <v>5220</v>
      </c>
      <c r="L1643" s="131" t="str">
        <f t="shared" si="75"/>
        <v>松田　恒輝 (M2)</v>
      </c>
      <c r="M1643" s="131" t="str">
        <f t="shared" si="76"/>
        <v>97</v>
      </c>
      <c r="N1643" s="131" t="str">
        <f t="shared" si="77"/>
        <v>Yuki MATSUDA (97)</v>
      </c>
      <c r="O1643" s="217" t="s">
        <v>8495</v>
      </c>
      <c r="Y1643" s="130"/>
      <c r="Z1643" s="130"/>
      <c r="AA1643" s="130"/>
      <c r="AB1643" s="130"/>
      <c r="AC1643" s="142"/>
      <c r="AD1643" s="130"/>
      <c r="AE1643" s="130"/>
      <c r="AF1643" s="130"/>
      <c r="AG1643" s="130"/>
      <c r="AH1643" s="130"/>
      <c r="AI1643" s="130"/>
      <c r="AJ1643" s="130"/>
      <c r="AK1643" s="130"/>
      <c r="AL1643" s="130"/>
      <c r="AM1643" s="130"/>
      <c r="AN1643" s="130"/>
      <c r="AO1643" s="130"/>
      <c r="AP1643" s="130"/>
      <c r="AQ1643" s="130"/>
      <c r="AR1643" s="130"/>
      <c r="AS1643" s="130"/>
      <c r="AT1643" s="130"/>
      <c r="AU1643" s="130"/>
      <c r="AV1643" s="130"/>
      <c r="AW1643" s="130"/>
      <c r="AX1643" s="130"/>
      <c r="AY1643" s="130"/>
    </row>
    <row r="1644" spans="1:51" x14ac:dyDescent="0.15">
      <c r="A1644" s="131">
        <v>1683</v>
      </c>
      <c r="B1644" s="129" t="s">
        <v>5235</v>
      </c>
      <c r="C1644" s="129" t="s">
        <v>1050</v>
      </c>
      <c r="D1644" s="129" t="s">
        <v>4112</v>
      </c>
      <c r="E1644" s="129" t="s">
        <v>4113</v>
      </c>
      <c r="F1644" s="129" t="s">
        <v>1204</v>
      </c>
      <c r="G1644" s="131" t="s">
        <v>168</v>
      </c>
      <c r="H1644" s="129" t="s">
        <v>14454</v>
      </c>
      <c r="I1644" s="129" t="s">
        <v>4824</v>
      </c>
      <c r="J1644" s="129" t="s">
        <v>4825</v>
      </c>
      <c r="K1644" s="129" t="s">
        <v>5220</v>
      </c>
      <c r="L1644" s="131" t="str">
        <f t="shared" si="75"/>
        <v>黒瀬　尚紀 (2)</v>
      </c>
      <c r="M1644" s="131" t="str">
        <f t="shared" si="76"/>
        <v>00</v>
      </c>
      <c r="N1644" s="131" t="str">
        <f t="shared" si="77"/>
        <v>Naoki KUROSE (00)</v>
      </c>
      <c r="O1644" s="217" t="s">
        <v>8496</v>
      </c>
      <c r="Y1644" s="130"/>
      <c r="Z1644" s="130"/>
      <c r="AA1644" s="130"/>
      <c r="AB1644" s="130"/>
      <c r="AC1644" s="142"/>
      <c r="AD1644" s="130"/>
      <c r="AE1644" s="130"/>
      <c r="AF1644" s="130"/>
      <c r="AG1644" s="130"/>
      <c r="AH1644" s="130"/>
      <c r="AI1644" s="130"/>
      <c r="AJ1644" s="130"/>
      <c r="AK1644" s="130"/>
      <c r="AL1644" s="130"/>
      <c r="AM1644" s="130"/>
      <c r="AN1644" s="130"/>
      <c r="AO1644" s="130"/>
      <c r="AP1644" s="130"/>
      <c r="AQ1644" s="130"/>
      <c r="AR1644" s="130"/>
      <c r="AS1644" s="130"/>
      <c r="AT1644" s="130"/>
      <c r="AU1644" s="130"/>
      <c r="AV1644" s="130"/>
      <c r="AW1644" s="130"/>
      <c r="AX1644" s="130"/>
      <c r="AY1644" s="130"/>
    </row>
    <row r="1645" spans="1:51" x14ac:dyDescent="0.15">
      <c r="A1645" s="131">
        <v>1684</v>
      </c>
      <c r="B1645" s="129" t="s">
        <v>5235</v>
      </c>
      <c r="C1645" s="129" t="s">
        <v>1050</v>
      </c>
      <c r="D1645" s="129" t="s">
        <v>4110</v>
      </c>
      <c r="E1645" s="129" t="s">
        <v>4111</v>
      </c>
      <c r="F1645" s="129" t="s">
        <v>1911</v>
      </c>
      <c r="G1645" s="131" t="s">
        <v>168</v>
      </c>
      <c r="H1645" s="129" t="s">
        <v>14447</v>
      </c>
      <c r="I1645" s="129" t="s">
        <v>4823</v>
      </c>
      <c r="J1645" s="129" t="s">
        <v>12557</v>
      </c>
      <c r="K1645" s="129" t="s">
        <v>5220</v>
      </c>
      <c r="L1645" s="131" t="str">
        <f t="shared" si="75"/>
        <v>三井　基継 (2)</v>
      </c>
      <c r="M1645" s="131" t="str">
        <f t="shared" si="76"/>
        <v>00</v>
      </c>
      <c r="N1645" s="131" t="str">
        <f t="shared" si="77"/>
        <v>Mototsugu MITSUI (00)</v>
      </c>
      <c r="O1645" s="217" t="s">
        <v>8497</v>
      </c>
      <c r="Y1645" s="130"/>
      <c r="Z1645" s="130"/>
      <c r="AA1645" s="130"/>
      <c r="AB1645" s="130"/>
      <c r="AC1645" s="142"/>
      <c r="AD1645" s="130"/>
      <c r="AE1645" s="130"/>
      <c r="AF1645" s="130"/>
      <c r="AG1645" s="130"/>
      <c r="AH1645" s="130"/>
      <c r="AI1645" s="130"/>
      <c r="AJ1645" s="130"/>
      <c r="AK1645" s="130"/>
      <c r="AL1645" s="130"/>
      <c r="AM1645" s="130"/>
      <c r="AN1645" s="130"/>
      <c r="AO1645" s="130"/>
      <c r="AP1645" s="130"/>
      <c r="AQ1645" s="130"/>
      <c r="AR1645" s="130"/>
      <c r="AS1645" s="130"/>
      <c r="AT1645" s="130"/>
      <c r="AU1645" s="130"/>
      <c r="AV1645" s="130"/>
      <c r="AW1645" s="130"/>
      <c r="AX1645" s="130"/>
      <c r="AY1645" s="130"/>
    </row>
    <row r="1646" spans="1:51" x14ac:dyDescent="0.15">
      <c r="A1646" s="131">
        <v>1685</v>
      </c>
      <c r="B1646" s="129" t="s">
        <v>5235</v>
      </c>
      <c r="C1646" s="129" t="s">
        <v>1050</v>
      </c>
      <c r="D1646" s="129" t="s">
        <v>4697</v>
      </c>
      <c r="E1646" s="129" t="s">
        <v>4698</v>
      </c>
      <c r="F1646" s="129" t="s">
        <v>4231</v>
      </c>
      <c r="G1646" s="131" t="s">
        <v>173</v>
      </c>
      <c r="H1646" s="129" t="s">
        <v>14447</v>
      </c>
      <c r="I1646" s="129" t="s">
        <v>5173</v>
      </c>
      <c r="J1646" s="129" t="s">
        <v>4864</v>
      </c>
      <c r="K1646" s="129" t="s">
        <v>5220</v>
      </c>
      <c r="L1646" s="131" t="str">
        <f t="shared" si="75"/>
        <v>柿渕　幸哉 (1)</v>
      </c>
      <c r="M1646" s="131" t="str">
        <f t="shared" si="76"/>
        <v>01</v>
      </c>
      <c r="N1646" s="131" t="str">
        <f t="shared" si="77"/>
        <v>Yukiya KAKIBUCHI (01)</v>
      </c>
      <c r="O1646" s="217" t="s">
        <v>8498</v>
      </c>
      <c r="Y1646" s="130"/>
      <c r="Z1646" s="130"/>
      <c r="AA1646" s="130"/>
      <c r="AB1646" s="130"/>
      <c r="AC1646" s="142"/>
      <c r="AD1646" s="130"/>
      <c r="AE1646" s="130"/>
      <c r="AF1646" s="130"/>
      <c r="AG1646" s="130"/>
      <c r="AH1646" s="130"/>
      <c r="AI1646" s="130"/>
      <c r="AJ1646" s="130"/>
      <c r="AK1646" s="130"/>
      <c r="AL1646" s="130"/>
      <c r="AM1646" s="130"/>
      <c r="AN1646" s="130"/>
      <c r="AO1646" s="130"/>
      <c r="AP1646" s="130"/>
      <c r="AQ1646" s="130"/>
      <c r="AR1646" s="130"/>
      <c r="AS1646" s="130"/>
      <c r="AT1646" s="130"/>
      <c r="AU1646" s="130"/>
      <c r="AV1646" s="130"/>
      <c r="AW1646" s="130"/>
      <c r="AX1646" s="130"/>
      <c r="AY1646" s="130"/>
    </row>
    <row r="1647" spans="1:51" x14ac:dyDescent="0.15">
      <c r="A1647" s="131">
        <v>1686</v>
      </c>
      <c r="B1647" s="129" t="s">
        <v>5235</v>
      </c>
      <c r="C1647" s="129" t="s">
        <v>1050</v>
      </c>
      <c r="D1647" s="129" t="s">
        <v>4699</v>
      </c>
      <c r="E1647" s="129" t="s">
        <v>4700</v>
      </c>
      <c r="F1647" s="129" t="s">
        <v>1456</v>
      </c>
      <c r="G1647" s="131" t="s">
        <v>173</v>
      </c>
      <c r="H1647" s="129" t="s">
        <v>14447</v>
      </c>
      <c r="I1647" s="129" t="s">
        <v>5045</v>
      </c>
      <c r="J1647" s="129" t="s">
        <v>4968</v>
      </c>
      <c r="K1647" s="129" t="s">
        <v>5220</v>
      </c>
      <c r="L1647" s="131" t="str">
        <f t="shared" si="75"/>
        <v>小林　勇太 (1)</v>
      </c>
      <c r="M1647" s="131" t="str">
        <f t="shared" si="76"/>
        <v>01</v>
      </c>
      <c r="N1647" s="131" t="str">
        <f t="shared" si="77"/>
        <v>Yuta KOBAYASHI (01)</v>
      </c>
      <c r="O1647" s="217" t="s">
        <v>8499</v>
      </c>
      <c r="Y1647" s="130"/>
      <c r="Z1647" s="130"/>
      <c r="AA1647" s="130"/>
      <c r="AB1647" s="130"/>
      <c r="AC1647" s="142"/>
      <c r="AD1647" s="130"/>
      <c r="AE1647" s="130"/>
      <c r="AF1647" s="130"/>
      <c r="AG1647" s="130"/>
      <c r="AH1647" s="130"/>
      <c r="AI1647" s="130"/>
      <c r="AJ1647" s="130"/>
      <c r="AK1647" s="130"/>
      <c r="AL1647" s="130"/>
      <c r="AM1647" s="130"/>
      <c r="AN1647" s="130"/>
      <c r="AO1647" s="130"/>
      <c r="AP1647" s="130"/>
      <c r="AQ1647" s="130"/>
      <c r="AR1647" s="130"/>
      <c r="AS1647" s="130"/>
      <c r="AT1647" s="130"/>
      <c r="AU1647" s="130"/>
      <c r="AV1647" s="130"/>
      <c r="AW1647" s="130"/>
      <c r="AX1647" s="130"/>
      <c r="AY1647" s="130"/>
    </row>
    <row r="1648" spans="1:51" x14ac:dyDescent="0.15">
      <c r="A1648" s="131">
        <v>1687</v>
      </c>
      <c r="B1648" s="129" t="s">
        <v>5235</v>
      </c>
      <c r="C1648" s="129" t="s">
        <v>1050</v>
      </c>
      <c r="D1648" s="129" t="s">
        <v>9333</v>
      </c>
      <c r="E1648" s="129" t="s">
        <v>9384</v>
      </c>
      <c r="F1648" s="129" t="s">
        <v>1313</v>
      </c>
      <c r="G1648" s="131" t="s">
        <v>173</v>
      </c>
      <c r="H1648" s="129" t="s">
        <v>14454</v>
      </c>
      <c r="I1648" s="129" t="s">
        <v>4943</v>
      </c>
      <c r="J1648" s="129" t="s">
        <v>4837</v>
      </c>
      <c r="K1648" s="129" t="s">
        <v>5220</v>
      </c>
      <c r="L1648" s="131" t="str">
        <f t="shared" si="75"/>
        <v>柴田　智広 (1)</v>
      </c>
      <c r="M1648" s="131" t="str">
        <f t="shared" si="76"/>
        <v>01</v>
      </c>
      <c r="N1648" s="131" t="str">
        <f t="shared" si="77"/>
        <v>Tomohiro SHIBATA (01)</v>
      </c>
      <c r="O1648" s="217" t="s">
        <v>8500</v>
      </c>
      <c r="Y1648" s="130"/>
      <c r="Z1648" s="130"/>
      <c r="AA1648" s="130"/>
      <c r="AB1648" s="130"/>
      <c r="AC1648" s="142"/>
      <c r="AD1648" s="130"/>
      <c r="AE1648" s="130"/>
      <c r="AF1648" s="130"/>
      <c r="AG1648" s="130"/>
      <c r="AH1648" s="130"/>
      <c r="AI1648" s="130"/>
      <c r="AJ1648" s="130"/>
      <c r="AK1648" s="130"/>
      <c r="AL1648" s="130"/>
      <c r="AM1648" s="130"/>
      <c r="AN1648" s="130"/>
      <c r="AO1648" s="130"/>
      <c r="AP1648" s="130"/>
      <c r="AQ1648" s="130"/>
      <c r="AR1648" s="130"/>
      <c r="AS1648" s="130"/>
      <c r="AT1648" s="130"/>
      <c r="AU1648" s="130"/>
      <c r="AV1648" s="130"/>
      <c r="AW1648" s="130"/>
      <c r="AX1648" s="130"/>
      <c r="AY1648" s="130"/>
    </row>
    <row r="1649" spans="1:51" x14ac:dyDescent="0.15">
      <c r="A1649" s="131">
        <v>1688</v>
      </c>
      <c r="B1649" s="129" t="s">
        <v>5235</v>
      </c>
      <c r="C1649" s="129" t="s">
        <v>1050</v>
      </c>
      <c r="D1649" s="129" t="s">
        <v>4695</v>
      </c>
      <c r="E1649" s="129" t="s">
        <v>4696</v>
      </c>
      <c r="F1649" s="129" t="s">
        <v>4150</v>
      </c>
      <c r="G1649" s="131" t="s">
        <v>173</v>
      </c>
      <c r="H1649" s="129" t="s">
        <v>11319</v>
      </c>
      <c r="I1649" s="129" t="s">
        <v>11683</v>
      </c>
      <c r="J1649" s="129" t="s">
        <v>5172</v>
      </c>
      <c r="K1649" s="129" t="s">
        <v>5220</v>
      </c>
      <c r="L1649" s="131" t="str">
        <f t="shared" si="75"/>
        <v>大森　駿之介 (1)</v>
      </c>
      <c r="M1649" s="131" t="str">
        <f t="shared" si="76"/>
        <v>02</v>
      </c>
      <c r="N1649" s="131" t="str">
        <f t="shared" si="77"/>
        <v>Shunnosuke OMORI (02)</v>
      </c>
      <c r="O1649" s="217" t="s">
        <v>8501</v>
      </c>
      <c r="Y1649" s="130"/>
      <c r="Z1649" s="130"/>
      <c r="AA1649" s="130"/>
      <c r="AB1649" s="130"/>
      <c r="AC1649" s="142"/>
      <c r="AD1649" s="130"/>
      <c r="AE1649" s="130"/>
      <c r="AF1649" s="130"/>
      <c r="AG1649" s="130"/>
      <c r="AH1649" s="130"/>
      <c r="AI1649" s="130"/>
      <c r="AJ1649" s="130"/>
      <c r="AK1649" s="130"/>
      <c r="AL1649" s="130"/>
      <c r="AM1649" s="130"/>
      <c r="AN1649" s="130"/>
      <c r="AO1649" s="130"/>
      <c r="AP1649" s="130"/>
      <c r="AQ1649" s="130"/>
      <c r="AR1649" s="130"/>
      <c r="AS1649" s="130"/>
      <c r="AT1649" s="130"/>
      <c r="AU1649" s="130"/>
      <c r="AV1649" s="130"/>
      <c r="AW1649" s="130"/>
      <c r="AX1649" s="130"/>
      <c r="AY1649" s="130"/>
    </row>
    <row r="1650" spans="1:51" x14ac:dyDescent="0.15">
      <c r="A1650" s="131">
        <v>1689</v>
      </c>
      <c r="B1650" s="129" t="s">
        <v>5235</v>
      </c>
      <c r="C1650" s="129" t="s">
        <v>1050</v>
      </c>
      <c r="D1650" s="129" t="s">
        <v>3096</v>
      </c>
      <c r="E1650" s="129" t="s">
        <v>3097</v>
      </c>
      <c r="F1650" s="129" t="s">
        <v>3098</v>
      </c>
      <c r="G1650" s="131" t="s">
        <v>168</v>
      </c>
      <c r="H1650" s="129" t="s">
        <v>14458</v>
      </c>
      <c r="I1650" s="129" t="s">
        <v>11426</v>
      </c>
      <c r="J1650" s="129" t="s">
        <v>4837</v>
      </c>
      <c r="K1650" s="129" t="s">
        <v>5220</v>
      </c>
      <c r="L1650" s="131" t="str">
        <f t="shared" si="75"/>
        <v>松井　知博 (2)</v>
      </c>
      <c r="M1650" s="131" t="str">
        <f t="shared" si="76"/>
        <v>00</v>
      </c>
      <c r="N1650" s="131" t="str">
        <f t="shared" si="77"/>
        <v>Tomohiro MATSUI (00)</v>
      </c>
      <c r="O1650" s="217" t="s">
        <v>8502</v>
      </c>
      <c r="Y1650" s="130"/>
      <c r="Z1650" s="130"/>
      <c r="AA1650" s="130"/>
      <c r="AB1650" s="130"/>
      <c r="AC1650" s="142"/>
      <c r="AD1650" s="130"/>
      <c r="AE1650" s="130"/>
      <c r="AF1650" s="130"/>
      <c r="AG1650" s="130"/>
      <c r="AH1650" s="130"/>
      <c r="AI1650" s="130"/>
      <c r="AJ1650" s="130"/>
      <c r="AK1650" s="130"/>
      <c r="AL1650" s="130"/>
      <c r="AM1650" s="130"/>
      <c r="AN1650" s="130"/>
      <c r="AO1650" s="130"/>
      <c r="AP1650" s="130"/>
      <c r="AQ1650" s="130"/>
      <c r="AR1650" s="130"/>
      <c r="AS1650" s="130"/>
      <c r="AT1650" s="130"/>
      <c r="AU1650" s="130"/>
      <c r="AV1650" s="130"/>
      <c r="AW1650" s="130"/>
      <c r="AX1650" s="130"/>
      <c r="AY1650" s="130"/>
    </row>
    <row r="1651" spans="1:51" x14ac:dyDescent="0.15">
      <c r="A1651" s="131">
        <v>1690</v>
      </c>
      <c r="B1651" s="129" t="s">
        <v>5235</v>
      </c>
      <c r="C1651" s="129" t="s">
        <v>1050</v>
      </c>
      <c r="D1651" s="129" t="s">
        <v>3083</v>
      </c>
      <c r="E1651" s="129" t="s">
        <v>3084</v>
      </c>
      <c r="F1651" s="129" t="s">
        <v>2196</v>
      </c>
      <c r="G1651" s="131" t="s">
        <v>168</v>
      </c>
      <c r="H1651" s="129" t="s">
        <v>14447</v>
      </c>
      <c r="I1651" s="129" t="s">
        <v>4997</v>
      </c>
      <c r="J1651" s="129" t="s">
        <v>4825</v>
      </c>
      <c r="K1651" s="129" t="s">
        <v>5220</v>
      </c>
      <c r="L1651" s="131" t="str">
        <f t="shared" si="75"/>
        <v>篠原　直希 (2)</v>
      </c>
      <c r="M1651" s="131" t="str">
        <f t="shared" si="76"/>
        <v>00</v>
      </c>
      <c r="N1651" s="131" t="str">
        <f t="shared" si="77"/>
        <v>Naoki SHINOHARA (00)</v>
      </c>
      <c r="O1651" s="217" t="s">
        <v>8503</v>
      </c>
      <c r="Y1651" s="130"/>
      <c r="Z1651" s="130"/>
      <c r="AA1651" s="130"/>
      <c r="AB1651" s="130"/>
      <c r="AC1651" s="142"/>
      <c r="AD1651" s="130"/>
      <c r="AE1651" s="130"/>
      <c r="AF1651" s="130"/>
      <c r="AG1651" s="130"/>
      <c r="AH1651" s="130"/>
      <c r="AI1651" s="130"/>
      <c r="AJ1651" s="130"/>
      <c r="AK1651" s="130"/>
      <c r="AL1651" s="130"/>
      <c r="AM1651" s="130"/>
      <c r="AN1651" s="130"/>
      <c r="AO1651" s="130"/>
      <c r="AP1651" s="130"/>
      <c r="AQ1651" s="130"/>
      <c r="AR1651" s="130"/>
      <c r="AS1651" s="130"/>
      <c r="AT1651" s="130"/>
      <c r="AU1651" s="130"/>
      <c r="AV1651" s="130"/>
      <c r="AW1651" s="130"/>
      <c r="AX1651" s="130"/>
      <c r="AY1651" s="130"/>
    </row>
    <row r="1652" spans="1:51" x14ac:dyDescent="0.15">
      <c r="A1652" s="131">
        <v>1691</v>
      </c>
      <c r="B1652" s="129" t="s">
        <v>5235</v>
      </c>
      <c r="C1652" s="129" t="s">
        <v>1050</v>
      </c>
      <c r="D1652" s="129" t="s">
        <v>9896</v>
      </c>
      <c r="E1652" s="129" t="s">
        <v>3079</v>
      </c>
      <c r="F1652" s="129" t="s">
        <v>1833</v>
      </c>
      <c r="G1652" s="131" t="s">
        <v>164</v>
      </c>
      <c r="H1652" s="129" t="s">
        <v>14447</v>
      </c>
      <c r="I1652" s="129" t="s">
        <v>11589</v>
      </c>
      <c r="J1652" s="129" t="s">
        <v>4870</v>
      </c>
      <c r="K1652" s="129" t="s">
        <v>5220</v>
      </c>
      <c r="L1652" s="131" t="str">
        <f t="shared" si="75"/>
        <v>坂東　雄大 (3)</v>
      </c>
      <c r="M1652" s="131" t="str">
        <f t="shared" si="76"/>
        <v>99</v>
      </c>
      <c r="N1652" s="131" t="str">
        <f t="shared" si="77"/>
        <v>Yudai BANDO (99)</v>
      </c>
      <c r="O1652" s="217" t="s">
        <v>8504</v>
      </c>
      <c r="Y1652" s="130"/>
      <c r="Z1652" s="130"/>
      <c r="AA1652" s="130"/>
      <c r="AB1652" s="130"/>
      <c r="AC1652" s="142"/>
      <c r="AD1652" s="130"/>
      <c r="AE1652" s="130"/>
      <c r="AF1652" s="130"/>
      <c r="AG1652" s="130"/>
      <c r="AH1652" s="130"/>
      <c r="AI1652" s="130"/>
      <c r="AJ1652" s="130"/>
      <c r="AK1652" s="130"/>
      <c r="AL1652" s="130"/>
      <c r="AM1652" s="130"/>
      <c r="AN1652" s="130"/>
      <c r="AO1652" s="130"/>
      <c r="AP1652" s="130"/>
      <c r="AQ1652" s="130"/>
      <c r="AR1652" s="130"/>
      <c r="AS1652" s="130"/>
      <c r="AT1652" s="130"/>
      <c r="AU1652" s="130"/>
      <c r="AV1652" s="130"/>
      <c r="AW1652" s="130"/>
      <c r="AX1652" s="130"/>
      <c r="AY1652" s="130"/>
    </row>
    <row r="1653" spans="1:51" x14ac:dyDescent="0.15">
      <c r="A1653" s="131">
        <v>1692</v>
      </c>
      <c r="B1653" s="129" t="s">
        <v>5235</v>
      </c>
      <c r="C1653" s="129" t="s">
        <v>1050</v>
      </c>
      <c r="D1653" s="129" t="s">
        <v>3080</v>
      </c>
      <c r="E1653" s="129" t="s">
        <v>3081</v>
      </c>
      <c r="F1653" s="129" t="s">
        <v>3082</v>
      </c>
      <c r="G1653" s="131" t="s">
        <v>164</v>
      </c>
      <c r="H1653" s="129" t="s">
        <v>14447</v>
      </c>
      <c r="I1653" s="129" t="s">
        <v>5193</v>
      </c>
      <c r="J1653" s="129" t="s">
        <v>4922</v>
      </c>
      <c r="K1653" s="129" t="s">
        <v>5220</v>
      </c>
      <c r="L1653" s="131" t="str">
        <f t="shared" si="75"/>
        <v>酒井　裕貴 (3)</v>
      </c>
      <c r="M1653" s="131" t="str">
        <f t="shared" si="76"/>
        <v>00</v>
      </c>
      <c r="N1653" s="131" t="str">
        <f t="shared" si="77"/>
        <v>Yuki SAKAI (00)</v>
      </c>
      <c r="O1653" s="217" t="s">
        <v>8505</v>
      </c>
      <c r="Y1653" s="130"/>
      <c r="Z1653" s="130"/>
      <c r="AA1653" s="130"/>
      <c r="AB1653" s="130"/>
      <c r="AC1653" s="142"/>
      <c r="AD1653" s="130"/>
      <c r="AE1653" s="130"/>
      <c r="AF1653" s="130"/>
      <c r="AG1653" s="130"/>
      <c r="AH1653" s="130"/>
      <c r="AI1653" s="130"/>
      <c r="AJ1653" s="130"/>
      <c r="AK1653" s="130"/>
      <c r="AL1653" s="130"/>
      <c r="AM1653" s="130"/>
      <c r="AN1653" s="130"/>
      <c r="AO1653" s="130"/>
      <c r="AP1653" s="130"/>
      <c r="AQ1653" s="130"/>
      <c r="AR1653" s="130"/>
      <c r="AS1653" s="130"/>
      <c r="AT1653" s="130"/>
      <c r="AU1653" s="130"/>
      <c r="AV1653" s="130"/>
      <c r="AW1653" s="130"/>
      <c r="AX1653" s="130"/>
      <c r="AY1653" s="130"/>
    </row>
    <row r="1654" spans="1:51" x14ac:dyDescent="0.15">
      <c r="A1654" s="131">
        <v>1693</v>
      </c>
      <c r="B1654" s="129" t="s">
        <v>5235</v>
      </c>
      <c r="C1654" s="129" t="s">
        <v>1050</v>
      </c>
      <c r="D1654" s="129" t="s">
        <v>3102</v>
      </c>
      <c r="E1654" s="129" t="s">
        <v>3103</v>
      </c>
      <c r="F1654" s="129" t="s">
        <v>1805</v>
      </c>
      <c r="G1654" s="131" t="s">
        <v>164</v>
      </c>
      <c r="H1654" s="129" t="s">
        <v>11319</v>
      </c>
      <c r="I1654" s="129" t="s">
        <v>4878</v>
      </c>
      <c r="J1654" s="129" t="s">
        <v>4980</v>
      </c>
      <c r="K1654" s="129" t="s">
        <v>5220</v>
      </c>
      <c r="L1654" s="131" t="str">
        <f t="shared" si="75"/>
        <v>長野　竜矢 (3)</v>
      </c>
      <c r="M1654" s="131" t="str">
        <f t="shared" si="76"/>
        <v>99</v>
      </c>
      <c r="N1654" s="131" t="str">
        <f t="shared" si="77"/>
        <v>Tatsuya NAGANO (99)</v>
      </c>
      <c r="O1654" s="217" t="s">
        <v>8506</v>
      </c>
      <c r="Y1654" s="130"/>
      <c r="Z1654" s="130"/>
      <c r="AA1654" s="130"/>
      <c r="AB1654" s="130"/>
      <c r="AC1654" s="142"/>
      <c r="AD1654" s="130"/>
      <c r="AE1654" s="130"/>
      <c r="AF1654" s="130"/>
      <c r="AG1654" s="130"/>
      <c r="AH1654" s="130"/>
      <c r="AI1654" s="130"/>
      <c r="AJ1654" s="130"/>
      <c r="AK1654" s="130"/>
      <c r="AL1654" s="130"/>
      <c r="AM1654" s="130"/>
      <c r="AN1654" s="130"/>
      <c r="AO1654" s="130"/>
      <c r="AP1654" s="130"/>
      <c r="AQ1654" s="130"/>
      <c r="AR1654" s="130"/>
      <c r="AS1654" s="130"/>
      <c r="AT1654" s="130"/>
      <c r="AU1654" s="130"/>
      <c r="AV1654" s="130"/>
      <c r="AW1654" s="130"/>
      <c r="AX1654" s="130"/>
      <c r="AY1654" s="130"/>
    </row>
    <row r="1655" spans="1:51" x14ac:dyDescent="0.15">
      <c r="A1655" s="131">
        <v>1694</v>
      </c>
      <c r="B1655" s="129" t="s">
        <v>5235</v>
      </c>
      <c r="C1655" s="129" t="s">
        <v>1050</v>
      </c>
      <c r="D1655" s="129" t="s">
        <v>3093</v>
      </c>
      <c r="E1655" s="129" t="s">
        <v>3094</v>
      </c>
      <c r="F1655" s="129" t="s">
        <v>3095</v>
      </c>
      <c r="G1655" s="131" t="s">
        <v>168</v>
      </c>
      <c r="H1655" s="129" t="s">
        <v>14447</v>
      </c>
      <c r="I1655" s="129" t="s">
        <v>11962</v>
      </c>
      <c r="J1655" s="129" t="s">
        <v>5124</v>
      </c>
      <c r="K1655" s="129" t="s">
        <v>5220</v>
      </c>
      <c r="L1655" s="131" t="str">
        <f t="shared" si="75"/>
        <v>若本　樹 (2)</v>
      </c>
      <c r="M1655" s="131" t="str">
        <f t="shared" si="76"/>
        <v>00</v>
      </c>
      <c r="N1655" s="131" t="str">
        <f t="shared" si="77"/>
        <v>Tatsuki WAKAMOTO (00)</v>
      </c>
      <c r="O1655" s="217" t="s">
        <v>8507</v>
      </c>
      <c r="Y1655" s="130"/>
      <c r="Z1655" s="130"/>
      <c r="AA1655" s="130"/>
      <c r="AB1655" s="130"/>
      <c r="AC1655" s="142"/>
      <c r="AD1655" s="130"/>
      <c r="AE1655" s="130"/>
      <c r="AF1655" s="130"/>
      <c r="AG1655" s="130"/>
      <c r="AH1655" s="130"/>
      <c r="AI1655" s="130"/>
      <c r="AJ1655" s="130"/>
      <c r="AK1655" s="130"/>
      <c r="AL1655" s="130"/>
      <c r="AM1655" s="130"/>
      <c r="AN1655" s="130"/>
      <c r="AO1655" s="130"/>
      <c r="AP1655" s="130"/>
      <c r="AQ1655" s="130"/>
      <c r="AR1655" s="130"/>
      <c r="AS1655" s="130"/>
      <c r="AT1655" s="130"/>
      <c r="AU1655" s="130"/>
      <c r="AV1655" s="130"/>
      <c r="AW1655" s="130"/>
      <c r="AX1655" s="130"/>
      <c r="AY1655" s="130"/>
    </row>
    <row r="1656" spans="1:51" x14ac:dyDescent="0.15">
      <c r="A1656" s="131">
        <v>1695</v>
      </c>
      <c r="B1656" s="129" t="s">
        <v>5235</v>
      </c>
      <c r="C1656" s="129" t="s">
        <v>1050</v>
      </c>
      <c r="D1656" s="129" t="s">
        <v>3076</v>
      </c>
      <c r="E1656" s="129" t="s">
        <v>3077</v>
      </c>
      <c r="F1656" s="129" t="s">
        <v>3078</v>
      </c>
      <c r="G1656" s="131" t="s">
        <v>164</v>
      </c>
      <c r="H1656" s="129" t="s">
        <v>14447</v>
      </c>
      <c r="I1656" s="129" t="s">
        <v>11963</v>
      </c>
      <c r="J1656" s="129" t="s">
        <v>9497</v>
      </c>
      <c r="K1656" s="129" t="s">
        <v>5220</v>
      </c>
      <c r="L1656" s="131" t="str">
        <f t="shared" si="75"/>
        <v>三桝　龍人 (3)</v>
      </c>
      <c r="M1656" s="131" t="str">
        <f t="shared" si="76"/>
        <v>99</v>
      </c>
      <c r="N1656" s="131" t="str">
        <f t="shared" si="77"/>
        <v>Ryuto MIMASU (99)</v>
      </c>
      <c r="O1656" s="217" t="s">
        <v>8508</v>
      </c>
      <c r="Y1656" s="130"/>
      <c r="Z1656" s="130"/>
      <c r="AA1656" s="130"/>
      <c r="AB1656" s="130"/>
      <c r="AC1656" s="142"/>
      <c r="AD1656" s="130"/>
      <c r="AE1656" s="130"/>
      <c r="AF1656" s="130"/>
      <c r="AG1656" s="130"/>
      <c r="AH1656" s="130"/>
      <c r="AI1656" s="130"/>
      <c r="AJ1656" s="130"/>
      <c r="AK1656" s="130"/>
      <c r="AL1656" s="130"/>
      <c r="AM1656" s="130"/>
      <c r="AN1656" s="130"/>
      <c r="AO1656" s="130"/>
      <c r="AP1656" s="130"/>
      <c r="AQ1656" s="130"/>
      <c r="AR1656" s="130"/>
      <c r="AS1656" s="130"/>
      <c r="AT1656" s="130"/>
      <c r="AU1656" s="130"/>
      <c r="AV1656" s="130"/>
      <c r="AW1656" s="130"/>
      <c r="AX1656" s="130"/>
      <c r="AY1656" s="130"/>
    </row>
    <row r="1657" spans="1:51" x14ac:dyDescent="0.15">
      <c r="A1657" s="131">
        <v>1696</v>
      </c>
      <c r="B1657" s="129" t="s">
        <v>5235</v>
      </c>
      <c r="C1657" s="129" t="s">
        <v>1050</v>
      </c>
      <c r="D1657" s="129" t="s">
        <v>3087</v>
      </c>
      <c r="E1657" s="129" t="s">
        <v>3088</v>
      </c>
      <c r="F1657" s="129" t="s">
        <v>3089</v>
      </c>
      <c r="G1657" s="131" t="s">
        <v>164</v>
      </c>
      <c r="H1657" s="129" t="s">
        <v>14458</v>
      </c>
      <c r="I1657" s="129" t="s">
        <v>4989</v>
      </c>
      <c r="J1657" s="129" t="s">
        <v>4918</v>
      </c>
      <c r="K1657" s="129" t="s">
        <v>5220</v>
      </c>
      <c r="L1657" s="131" t="str">
        <f t="shared" si="75"/>
        <v>阪本　航太 (3)</v>
      </c>
      <c r="M1657" s="131" t="str">
        <f t="shared" si="76"/>
        <v>00</v>
      </c>
      <c r="N1657" s="131" t="str">
        <f t="shared" si="77"/>
        <v>Kota SAKAMOTO (00)</v>
      </c>
      <c r="O1657" s="217" t="s">
        <v>8509</v>
      </c>
      <c r="Y1657" s="130"/>
      <c r="Z1657" s="130"/>
      <c r="AA1657" s="130"/>
      <c r="AB1657" s="130"/>
      <c r="AC1657" s="142"/>
      <c r="AD1657" s="130"/>
      <c r="AE1657" s="130"/>
      <c r="AF1657" s="130"/>
      <c r="AG1657" s="130"/>
      <c r="AH1657" s="130"/>
      <c r="AI1657" s="130"/>
      <c r="AJ1657" s="130"/>
      <c r="AK1657" s="130"/>
      <c r="AL1657" s="130"/>
      <c r="AM1657" s="130"/>
      <c r="AN1657" s="130"/>
      <c r="AO1657" s="130"/>
      <c r="AP1657" s="130"/>
      <c r="AQ1657" s="130"/>
      <c r="AR1657" s="130"/>
      <c r="AS1657" s="130"/>
      <c r="AT1657" s="130"/>
      <c r="AU1657" s="130"/>
      <c r="AV1657" s="130"/>
      <c r="AW1657" s="130"/>
      <c r="AX1657" s="130"/>
      <c r="AY1657" s="130"/>
    </row>
    <row r="1658" spans="1:51" x14ac:dyDescent="0.15">
      <c r="A1658" s="131">
        <v>1697</v>
      </c>
      <c r="B1658" s="129" t="s">
        <v>5235</v>
      </c>
      <c r="C1658" s="129" t="s">
        <v>1050</v>
      </c>
      <c r="D1658" s="129" t="s">
        <v>746</v>
      </c>
      <c r="E1658" s="129" t="s">
        <v>1522</v>
      </c>
      <c r="F1658" s="129" t="s">
        <v>2516</v>
      </c>
      <c r="G1658" s="131" t="s">
        <v>168</v>
      </c>
      <c r="H1658" s="129" t="s">
        <v>14458</v>
      </c>
      <c r="I1658" s="129" t="s">
        <v>5104</v>
      </c>
      <c r="J1658" s="129" t="s">
        <v>12329</v>
      </c>
      <c r="K1658" s="129" t="s">
        <v>5220</v>
      </c>
      <c r="L1658" s="131" t="str">
        <f t="shared" si="75"/>
        <v>伊藤　大翔 (2)</v>
      </c>
      <c r="M1658" s="131" t="str">
        <f t="shared" si="76"/>
        <v>00</v>
      </c>
      <c r="N1658" s="131" t="str">
        <f t="shared" si="77"/>
        <v>Yamato ITO (00)</v>
      </c>
      <c r="O1658" s="217" t="s">
        <v>8510</v>
      </c>
      <c r="Y1658" s="130"/>
      <c r="Z1658" s="130"/>
      <c r="AA1658" s="130"/>
      <c r="AB1658" s="130"/>
      <c r="AC1658" s="142"/>
      <c r="AD1658" s="130"/>
      <c r="AE1658" s="130"/>
      <c r="AF1658" s="130"/>
      <c r="AG1658" s="130"/>
      <c r="AH1658" s="130"/>
      <c r="AI1658" s="130"/>
      <c r="AJ1658" s="130"/>
      <c r="AK1658" s="130"/>
      <c r="AL1658" s="130"/>
      <c r="AM1658" s="130"/>
      <c r="AN1658" s="130"/>
      <c r="AO1658" s="130"/>
      <c r="AP1658" s="130"/>
      <c r="AQ1658" s="130"/>
      <c r="AR1658" s="130"/>
      <c r="AS1658" s="130"/>
      <c r="AT1658" s="130"/>
      <c r="AU1658" s="130"/>
      <c r="AV1658" s="130"/>
      <c r="AW1658" s="130"/>
      <c r="AX1658" s="130"/>
      <c r="AY1658" s="130"/>
    </row>
    <row r="1659" spans="1:51" x14ac:dyDescent="0.15">
      <c r="A1659" s="131">
        <v>1698</v>
      </c>
      <c r="B1659" s="129" t="s">
        <v>5235</v>
      </c>
      <c r="C1659" s="129" t="s">
        <v>1050</v>
      </c>
      <c r="D1659" s="129" t="s">
        <v>3104</v>
      </c>
      <c r="E1659" s="129" t="s">
        <v>3105</v>
      </c>
      <c r="F1659" s="129" t="s">
        <v>3106</v>
      </c>
      <c r="G1659" s="131" t="s">
        <v>164</v>
      </c>
      <c r="H1659" s="129" t="s">
        <v>11319</v>
      </c>
      <c r="I1659" s="129" t="s">
        <v>11964</v>
      </c>
      <c r="J1659" s="129" t="s">
        <v>5115</v>
      </c>
      <c r="K1659" s="129" t="s">
        <v>5220</v>
      </c>
      <c r="L1659" s="131" t="str">
        <f t="shared" si="75"/>
        <v>米澤　翔太 (3)</v>
      </c>
      <c r="M1659" s="131" t="str">
        <f t="shared" si="76"/>
        <v>99</v>
      </c>
      <c r="N1659" s="131" t="str">
        <f t="shared" si="77"/>
        <v>Shota YONEZAWA (99)</v>
      </c>
      <c r="O1659" s="217" t="s">
        <v>8511</v>
      </c>
      <c r="Y1659" s="130"/>
      <c r="Z1659" s="130"/>
      <c r="AA1659" s="130"/>
      <c r="AB1659" s="130"/>
      <c r="AC1659" s="142"/>
      <c r="AD1659" s="130"/>
      <c r="AE1659" s="130"/>
      <c r="AF1659" s="130"/>
      <c r="AG1659" s="130"/>
      <c r="AH1659" s="130"/>
      <c r="AI1659" s="130"/>
      <c r="AJ1659" s="130"/>
      <c r="AK1659" s="130"/>
      <c r="AL1659" s="130"/>
      <c r="AM1659" s="130"/>
      <c r="AN1659" s="130"/>
      <c r="AO1659" s="130"/>
      <c r="AP1659" s="130"/>
      <c r="AQ1659" s="130"/>
      <c r="AR1659" s="130"/>
      <c r="AS1659" s="130"/>
      <c r="AT1659" s="130"/>
      <c r="AU1659" s="130"/>
      <c r="AV1659" s="130"/>
      <c r="AW1659" s="130"/>
      <c r="AX1659" s="130"/>
      <c r="AY1659" s="130"/>
    </row>
    <row r="1660" spans="1:51" x14ac:dyDescent="0.15">
      <c r="A1660" s="131">
        <v>1699</v>
      </c>
      <c r="B1660" s="129" t="s">
        <v>5235</v>
      </c>
      <c r="C1660" s="129" t="s">
        <v>1050</v>
      </c>
      <c r="D1660" s="129" t="s">
        <v>3107</v>
      </c>
      <c r="E1660" s="129" t="s">
        <v>3108</v>
      </c>
      <c r="F1660" s="129" t="s">
        <v>2680</v>
      </c>
      <c r="G1660" s="131" t="s">
        <v>168</v>
      </c>
      <c r="H1660" s="129" t="s">
        <v>11319</v>
      </c>
      <c r="I1660" s="129" t="s">
        <v>11451</v>
      </c>
      <c r="J1660" s="129" t="s">
        <v>4825</v>
      </c>
      <c r="K1660" s="129" t="s">
        <v>5220</v>
      </c>
      <c r="L1660" s="131" t="str">
        <f t="shared" si="75"/>
        <v>山村　尚輝 (2)</v>
      </c>
      <c r="M1660" s="131" t="str">
        <f t="shared" si="76"/>
        <v>00</v>
      </c>
      <c r="N1660" s="131" t="str">
        <f t="shared" si="77"/>
        <v>Naoki YAMAMURA (00)</v>
      </c>
      <c r="O1660" s="217" t="s">
        <v>8512</v>
      </c>
      <c r="Y1660" s="130"/>
      <c r="Z1660" s="130"/>
      <c r="AA1660" s="130"/>
      <c r="AB1660" s="130"/>
      <c r="AC1660" s="142"/>
      <c r="AD1660" s="130"/>
      <c r="AE1660" s="130"/>
      <c r="AF1660" s="130"/>
      <c r="AG1660" s="130"/>
      <c r="AH1660" s="130"/>
      <c r="AI1660" s="130"/>
      <c r="AJ1660" s="130"/>
      <c r="AK1660" s="130"/>
      <c r="AL1660" s="130"/>
      <c r="AM1660" s="130"/>
      <c r="AN1660" s="130"/>
      <c r="AO1660" s="130"/>
      <c r="AP1660" s="130"/>
      <c r="AQ1660" s="130"/>
      <c r="AR1660" s="130"/>
      <c r="AS1660" s="130"/>
      <c r="AT1660" s="130"/>
      <c r="AU1660" s="130"/>
      <c r="AV1660" s="130"/>
      <c r="AW1660" s="130"/>
      <c r="AX1660" s="130"/>
      <c r="AY1660" s="130"/>
    </row>
    <row r="1661" spans="1:51" x14ac:dyDescent="0.15">
      <c r="A1661" s="131">
        <v>1700</v>
      </c>
      <c r="B1661" s="129" t="s">
        <v>5235</v>
      </c>
      <c r="C1661" s="129" t="s">
        <v>1050</v>
      </c>
      <c r="D1661" s="129" t="s">
        <v>3099</v>
      </c>
      <c r="E1661" s="129" t="s">
        <v>3100</v>
      </c>
      <c r="F1661" s="129" t="s">
        <v>3101</v>
      </c>
      <c r="G1661" s="131" t="s">
        <v>168</v>
      </c>
      <c r="H1661" s="129" t="s">
        <v>14447</v>
      </c>
      <c r="I1661" s="129" t="s">
        <v>11965</v>
      </c>
      <c r="J1661" s="129" t="s">
        <v>4873</v>
      </c>
      <c r="K1661" s="129" t="s">
        <v>5220</v>
      </c>
      <c r="L1661" s="131" t="str">
        <f t="shared" si="75"/>
        <v>川勝　秀人 (2)</v>
      </c>
      <c r="M1661" s="131" t="str">
        <f t="shared" si="76"/>
        <v>01</v>
      </c>
      <c r="N1661" s="131" t="str">
        <f t="shared" si="77"/>
        <v>Shuto KAWAKATSU (01)</v>
      </c>
      <c r="O1661" s="217" t="s">
        <v>8513</v>
      </c>
      <c r="Y1661" s="130"/>
      <c r="Z1661" s="130"/>
      <c r="AA1661" s="130"/>
      <c r="AB1661" s="130"/>
      <c r="AC1661" s="142"/>
      <c r="AD1661" s="130"/>
      <c r="AE1661" s="130"/>
      <c r="AF1661" s="130"/>
      <c r="AG1661" s="130"/>
      <c r="AH1661" s="130"/>
      <c r="AI1661" s="130"/>
      <c r="AJ1661" s="130"/>
      <c r="AK1661" s="130"/>
      <c r="AL1661" s="130"/>
      <c r="AM1661" s="130"/>
      <c r="AN1661" s="130"/>
      <c r="AO1661" s="130"/>
      <c r="AP1661" s="130"/>
      <c r="AQ1661" s="130"/>
      <c r="AR1661" s="130"/>
      <c r="AS1661" s="130"/>
      <c r="AT1661" s="130"/>
      <c r="AU1661" s="130"/>
      <c r="AV1661" s="130"/>
      <c r="AW1661" s="130"/>
      <c r="AX1661" s="130"/>
      <c r="AY1661" s="130"/>
    </row>
    <row r="1662" spans="1:51" x14ac:dyDescent="0.15">
      <c r="A1662" s="131">
        <v>1701</v>
      </c>
      <c r="B1662" s="129" t="s">
        <v>5235</v>
      </c>
      <c r="C1662" s="129" t="s">
        <v>1050</v>
      </c>
      <c r="D1662" s="129" t="s">
        <v>3085</v>
      </c>
      <c r="E1662" s="129" t="s">
        <v>3086</v>
      </c>
      <c r="F1662" s="129" t="s">
        <v>1259</v>
      </c>
      <c r="G1662" s="131" t="s">
        <v>168</v>
      </c>
      <c r="H1662" s="129" t="s">
        <v>14447</v>
      </c>
      <c r="I1662" s="129" t="s">
        <v>4899</v>
      </c>
      <c r="J1662" s="129" t="s">
        <v>12558</v>
      </c>
      <c r="K1662" s="129" t="s">
        <v>5220</v>
      </c>
      <c r="L1662" s="131" t="str">
        <f t="shared" si="75"/>
        <v>石丸　忠幸 (2)</v>
      </c>
      <c r="M1662" s="131" t="str">
        <f t="shared" si="76"/>
        <v>00</v>
      </c>
      <c r="N1662" s="131" t="str">
        <f t="shared" si="77"/>
        <v>Tadayuki ISHIMARU (00)</v>
      </c>
      <c r="O1662" s="217" t="s">
        <v>8514</v>
      </c>
      <c r="Y1662" s="130"/>
      <c r="Z1662" s="130"/>
      <c r="AA1662" s="130"/>
      <c r="AB1662" s="130"/>
      <c r="AC1662" s="142"/>
      <c r="AD1662" s="130"/>
      <c r="AE1662" s="130"/>
      <c r="AF1662" s="130"/>
      <c r="AG1662" s="130"/>
      <c r="AH1662" s="130"/>
      <c r="AI1662" s="130"/>
      <c r="AJ1662" s="130"/>
      <c r="AK1662" s="130"/>
      <c r="AL1662" s="130"/>
      <c r="AM1662" s="130"/>
      <c r="AN1662" s="130"/>
      <c r="AO1662" s="130"/>
      <c r="AP1662" s="130"/>
      <c r="AQ1662" s="130"/>
      <c r="AR1662" s="130"/>
      <c r="AS1662" s="130"/>
      <c r="AT1662" s="130"/>
      <c r="AU1662" s="130"/>
      <c r="AV1662" s="130"/>
      <c r="AW1662" s="130"/>
      <c r="AX1662" s="130"/>
      <c r="AY1662" s="130"/>
    </row>
    <row r="1663" spans="1:51" x14ac:dyDescent="0.15">
      <c r="A1663" s="131">
        <v>1702</v>
      </c>
      <c r="B1663" s="129" t="s">
        <v>5235</v>
      </c>
      <c r="C1663" s="129" t="s">
        <v>1050</v>
      </c>
      <c r="D1663" s="129" t="s">
        <v>9897</v>
      </c>
      <c r="E1663" s="129" t="s">
        <v>10568</v>
      </c>
      <c r="F1663" s="129" t="s">
        <v>11104</v>
      </c>
      <c r="G1663" s="131" t="s">
        <v>173</v>
      </c>
      <c r="H1663" s="129" t="s">
        <v>14471</v>
      </c>
      <c r="I1663" s="129" t="s">
        <v>5045</v>
      </c>
      <c r="J1663" s="129" t="s">
        <v>4998</v>
      </c>
      <c r="K1663" s="129" t="s">
        <v>5220</v>
      </c>
      <c r="L1663" s="131" t="str">
        <f t="shared" si="75"/>
        <v>小林　那緒 (1)</v>
      </c>
      <c r="M1663" s="131" t="str">
        <f t="shared" si="76"/>
        <v>02</v>
      </c>
      <c r="N1663" s="131" t="str">
        <f t="shared" si="77"/>
        <v>Nao KOBAYASHI (02)</v>
      </c>
      <c r="O1663" s="217" t="s">
        <v>8515</v>
      </c>
      <c r="Y1663" s="130"/>
      <c r="Z1663" s="130"/>
      <c r="AA1663" s="130"/>
      <c r="AB1663" s="130"/>
      <c r="AC1663" s="142"/>
      <c r="AD1663" s="130"/>
      <c r="AE1663" s="130"/>
      <c r="AF1663" s="130"/>
      <c r="AG1663" s="130"/>
      <c r="AH1663" s="130"/>
      <c r="AI1663" s="130"/>
      <c r="AJ1663" s="130"/>
      <c r="AK1663" s="130"/>
      <c r="AL1663" s="130"/>
      <c r="AM1663" s="130"/>
      <c r="AN1663" s="130"/>
      <c r="AO1663" s="130"/>
      <c r="AP1663" s="130"/>
      <c r="AQ1663" s="130"/>
      <c r="AR1663" s="130"/>
      <c r="AS1663" s="130"/>
      <c r="AT1663" s="130"/>
      <c r="AU1663" s="130"/>
      <c r="AV1663" s="130"/>
      <c r="AW1663" s="130"/>
      <c r="AX1663" s="130"/>
      <c r="AY1663" s="130"/>
    </row>
    <row r="1664" spans="1:51" x14ac:dyDescent="0.15">
      <c r="A1664" s="131">
        <v>1703</v>
      </c>
      <c r="B1664" s="129" t="s">
        <v>5229</v>
      </c>
      <c r="C1664" s="129" t="s">
        <v>1045</v>
      </c>
      <c r="D1664" s="129" t="s">
        <v>2774</v>
      </c>
      <c r="E1664" s="129" t="s">
        <v>2775</v>
      </c>
      <c r="F1664" s="129" t="s">
        <v>1477</v>
      </c>
      <c r="G1664" s="131" t="s">
        <v>146</v>
      </c>
      <c r="H1664" s="129" t="s">
        <v>14447</v>
      </c>
      <c r="I1664" s="129" t="s">
        <v>4948</v>
      </c>
      <c r="J1664" s="129" t="s">
        <v>5007</v>
      </c>
      <c r="K1664" s="129" t="s">
        <v>5220</v>
      </c>
      <c r="L1664" s="131" t="str">
        <f t="shared" si="75"/>
        <v>末吉　拓海 (4)</v>
      </c>
      <c r="M1664" s="131" t="str">
        <f t="shared" si="76"/>
        <v>00</v>
      </c>
      <c r="N1664" s="131" t="str">
        <f t="shared" si="77"/>
        <v>Takumi SUEYOSHI (00)</v>
      </c>
      <c r="O1664" s="217" t="s">
        <v>8516</v>
      </c>
      <c r="Y1664" s="130"/>
      <c r="Z1664" s="130"/>
      <c r="AA1664" s="130"/>
      <c r="AB1664" s="130"/>
      <c r="AC1664" s="142"/>
      <c r="AD1664" s="130"/>
      <c r="AE1664" s="130"/>
      <c r="AF1664" s="130"/>
      <c r="AG1664" s="130"/>
      <c r="AH1664" s="130"/>
      <c r="AI1664" s="130"/>
      <c r="AJ1664" s="130"/>
      <c r="AK1664" s="130"/>
      <c r="AL1664" s="130"/>
      <c r="AM1664" s="130"/>
      <c r="AN1664" s="130"/>
      <c r="AO1664" s="130"/>
      <c r="AP1664" s="130"/>
      <c r="AQ1664" s="130"/>
      <c r="AR1664" s="130"/>
      <c r="AS1664" s="130"/>
      <c r="AT1664" s="130"/>
      <c r="AU1664" s="130"/>
      <c r="AV1664" s="130"/>
      <c r="AW1664" s="130"/>
      <c r="AX1664" s="130"/>
      <c r="AY1664" s="130"/>
    </row>
    <row r="1665" spans="1:51" x14ac:dyDescent="0.15">
      <c r="A1665" s="131">
        <v>1704</v>
      </c>
      <c r="B1665" s="129" t="s">
        <v>5229</v>
      </c>
      <c r="C1665" s="129" t="s">
        <v>1045</v>
      </c>
      <c r="D1665" s="129" t="s">
        <v>2777</v>
      </c>
      <c r="E1665" s="129" t="s">
        <v>2778</v>
      </c>
      <c r="F1665" s="129" t="s">
        <v>2417</v>
      </c>
      <c r="G1665" s="131" t="s">
        <v>146</v>
      </c>
      <c r="H1665" s="129" t="s">
        <v>11319</v>
      </c>
      <c r="I1665" s="129" t="s">
        <v>11966</v>
      </c>
      <c r="J1665" s="129" t="s">
        <v>5192</v>
      </c>
      <c r="K1665" s="129" t="s">
        <v>5220</v>
      </c>
      <c r="L1665" s="131" t="str">
        <f t="shared" si="75"/>
        <v>行本　興紀 (4)</v>
      </c>
      <c r="M1665" s="131" t="str">
        <f t="shared" si="76"/>
        <v>99</v>
      </c>
      <c r="N1665" s="131" t="str">
        <f t="shared" si="77"/>
        <v>Koki YUKUMOTO (99)</v>
      </c>
      <c r="O1665" s="217" t="s">
        <v>8517</v>
      </c>
      <c r="Y1665" s="130"/>
      <c r="Z1665" s="130"/>
      <c r="AA1665" s="130"/>
      <c r="AB1665" s="130"/>
      <c r="AC1665" s="142"/>
      <c r="AD1665" s="130"/>
      <c r="AE1665" s="130"/>
      <c r="AF1665" s="130"/>
      <c r="AG1665" s="130"/>
      <c r="AH1665" s="130"/>
      <c r="AI1665" s="130"/>
      <c r="AJ1665" s="130"/>
      <c r="AK1665" s="130"/>
      <c r="AL1665" s="130"/>
      <c r="AM1665" s="130"/>
      <c r="AN1665" s="130"/>
      <c r="AO1665" s="130"/>
      <c r="AP1665" s="130"/>
      <c r="AQ1665" s="130"/>
      <c r="AR1665" s="130"/>
      <c r="AS1665" s="130"/>
      <c r="AT1665" s="130"/>
      <c r="AU1665" s="130"/>
      <c r="AV1665" s="130"/>
      <c r="AW1665" s="130"/>
      <c r="AX1665" s="130"/>
      <c r="AY1665" s="130"/>
    </row>
    <row r="1666" spans="1:51" x14ac:dyDescent="0.15">
      <c r="A1666" s="131">
        <v>1705</v>
      </c>
      <c r="B1666" s="129" t="s">
        <v>5229</v>
      </c>
      <c r="C1666" s="129" t="s">
        <v>1045</v>
      </c>
      <c r="D1666" s="129" t="s">
        <v>2779</v>
      </c>
      <c r="E1666" s="129" t="s">
        <v>2780</v>
      </c>
      <c r="F1666" s="129" t="s">
        <v>1949</v>
      </c>
      <c r="G1666" s="131" t="s">
        <v>164</v>
      </c>
      <c r="H1666" s="129" t="s">
        <v>14447</v>
      </c>
      <c r="I1666" s="129" t="s">
        <v>5126</v>
      </c>
      <c r="J1666" s="129" t="s">
        <v>4804</v>
      </c>
      <c r="K1666" s="129" t="s">
        <v>5220</v>
      </c>
      <c r="L1666" s="131" t="str">
        <f t="shared" si="75"/>
        <v>黒田　真啓 (3)</v>
      </c>
      <c r="M1666" s="131" t="str">
        <f t="shared" si="76"/>
        <v>00</v>
      </c>
      <c r="N1666" s="131" t="str">
        <f t="shared" si="77"/>
        <v>Masahiro KURODA (00)</v>
      </c>
      <c r="O1666" s="217" t="s">
        <v>8518</v>
      </c>
      <c r="Y1666" s="130"/>
      <c r="Z1666" s="130"/>
      <c r="AA1666" s="130"/>
      <c r="AB1666" s="130"/>
      <c r="AC1666" s="142"/>
      <c r="AD1666" s="130"/>
      <c r="AE1666" s="130"/>
      <c r="AF1666" s="130"/>
      <c r="AG1666" s="130"/>
      <c r="AH1666" s="130"/>
      <c r="AI1666" s="130"/>
      <c r="AJ1666" s="130"/>
      <c r="AK1666" s="130"/>
      <c r="AL1666" s="130"/>
      <c r="AM1666" s="130"/>
      <c r="AN1666" s="130"/>
      <c r="AO1666" s="130"/>
      <c r="AP1666" s="130"/>
      <c r="AQ1666" s="130"/>
      <c r="AR1666" s="130"/>
      <c r="AS1666" s="130"/>
      <c r="AT1666" s="130"/>
      <c r="AU1666" s="130"/>
      <c r="AV1666" s="130"/>
      <c r="AW1666" s="130"/>
      <c r="AX1666" s="130"/>
      <c r="AY1666" s="130"/>
    </row>
    <row r="1667" spans="1:51" x14ac:dyDescent="0.15">
      <c r="A1667" s="131">
        <v>1706</v>
      </c>
      <c r="B1667" s="129" t="s">
        <v>5229</v>
      </c>
      <c r="C1667" s="129" t="s">
        <v>1045</v>
      </c>
      <c r="D1667" s="129" t="s">
        <v>2781</v>
      </c>
      <c r="E1667" s="129" t="s">
        <v>2782</v>
      </c>
      <c r="F1667" s="129" t="s">
        <v>2142</v>
      </c>
      <c r="G1667" s="131" t="s">
        <v>146</v>
      </c>
      <c r="H1667" s="129" t="s">
        <v>14447</v>
      </c>
      <c r="I1667" s="129" t="s">
        <v>11967</v>
      </c>
      <c r="J1667" s="129" t="s">
        <v>12363</v>
      </c>
      <c r="K1667" s="129" t="s">
        <v>5220</v>
      </c>
      <c r="L1667" s="131" t="str">
        <f t="shared" ref="L1667:L1730" si="78">D1667&amp;" ("&amp;G1667&amp;")"</f>
        <v>井川　拓 (4)</v>
      </c>
      <c r="M1667" s="131" t="str">
        <f t="shared" ref="M1667:M1730" si="79">LEFT(F1667,2)</f>
        <v>99</v>
      </c>
      <c r="N1667" s="131" t="str">
        <f t="shared" ref="N1667:N1730" si="80">J1667&amp;" "&amp;I1667&amp;" ("&amp;M1667&amp;")"</f>
        <v>Taku IKAWA (99)</v>
      </c>
      <c r="O1667" s="217" t="s">
        <v>8519</v>
      </c>
      <c r="Y1667" s="130"/>
      <c r="Z1667" s="130"/>
      <c r="AA1667" s="130"/>
      <c r="AB1667" s="130"/>
      <c r="AC1667" s="142"/>
      <c r="AD1667" s="130"/>
      <c r="AE1667" s="130"/>
      <c r="AF1667" s="130"/>
      <c r="AG1667" s="130"/>
      <c r="AH1667" s="130"/>
      <c r="AI1667" s="130"/>
      <c r="AJ1667" s="130"/>
      <c r="AK1667" s="130"/>
      <c r="AL1667" s="130"/>
      <c r="AM1667" s="130"/>
      <c r="AN1667" s="130"/>
      <c r="AO1667" s="130"/>
      <c r="AP1667" s="130"/>
      <c r="AQ1667" s="130"/>
      <c r="AR1667" s="130"/>
      <c r="AS1667" s="130"/>
      <c r="AT1667" s="130"/>
      <c r="AU1667" s="130"/>
      <c r="AV1667" s="130"/>
      <c r="AW1667" s="130"/>
      <c r="AX1667" s="130"/>
      <c r="AY1667" s="130"/>
    </row>
    <row r="1668" spans="1:51" x14ac:dyDescent="0.15">
      <c r="A1668" s="131">
        <v>1707</v>
      </c>
      <c r="B1668" s="129" t="s">
        <v>5229</v>
      </c>
      <c r="C1668" s="129" t="s">
        <v>1045</v>
      </c>
      <c r="D1668" s="129" t="s">
        <v>2783</v>
      </c>
      <c r="E1668" s="129" t="s">
        <v>2784</v>
      </c>
      <c r="F1668" s="129" t="s">
        <v>2315</v>
      </c>
      <c r="G1668" s="131" t="s">
        <v>164</v>
      </c>
      <c r="H1668" s="129" t="s">
        <v>11319</v>
      </c>
      <c r="I1668" s="129" t="s">
        <v>11968</v>
      </c>
      <c r="J1668" s="129" t="s">
        <v>12559</v>
      </c>
      <c r="K1668" s="129" t="s">
        <v>5220</v>
      </c>
      <c r="L1668" s="131" t="str">
        <f t="shared" si="78"/>
        <v>勢力　竜里 (3)</v>
      </c>
      <c r="M1668" s="131" t="str">
        <f t="shared" si="79"/>
        <v>00</v>
      </c>
      <c r="N1668" s="131" t="str">
        <f t="shared" si="80"/>
        <v>Ryuri SEIRIKI (00)</v>
      </c>
      <c r="O1668" s="217" t="s">
        <v>8520</v>
      </c>
      <c r="Y1668" s="130"/>
      <c r="Z1668" s="130"/>
      <c r="AA1668" s="130"/>
      <c r="AB1668" s="130"/>
      <c r="AC1668" s="142"/>
      <c r="AD1668" s="130"/>
      <c r="AE1668" s="130"/>
      <c r="AF1668" s="130"/>
      <c r="AG1668" s="130"/>
      <c r="AH1668" s="130"/>
      <c r="AI1668" s="130"/>
      <c r="AJ1668" s="130"/>
      <c r="AK1668" s="130"/>
      <c r="AL1668" s="130"/>
      <c r="AM1668" s="130"/>
      <c r="AN1668" s="130"/>
      <c r="AO1668" s="130"/>
      <c r="AP1668" s="130"/>
      <c r="AQ1668" s="130"/>
      <c r="AR1668" s="130"/>
      <c r="AS1668" s="130"/>
      <c r="AT1668" s="130"/>
      <c r="AU1668" s="130"/>
      <c r="AV1668" s="130"/>
      <c r="AW1668" s="130"/>
      <c r="AX1668" s="130"/>
      <c r="AY1668" s="130"/>
    </row>
    <row r="1669" spans="1:51" x14ac:dyDescent="0.15">
      <c r="A1669" s="131">
        <v>1708</v>
      </c>
      <c r="B1669" s="129" t="s">
        <v>5229</v>
      </c>
      <c r="C1669" s="129" t="s">
        <v>1045</v>
      </c>
      <c r="D1669" s="129" t="s">
        <v>2785</v>
      </c>
      <c r="E1669" s="129" t="s">
        <v>2786</v>
      </c>
      <c r="F1669" s="129" t="s">
        <v>2680</v>
      </c>
      <c r="G1669" s="131" t="s">
        <v>164</v>
      </c>
      <c r="H1669" s="129" t="s">
        <v>11319</v>
      </c>
      <c r="I1669" s="129" t="s">
        <v>11969</v>
      </c>
      <c r="J1669" s="129" t="s">
        <v>4980</v>
      </c>
      <c r="K1669" s="129" t="s">
        <v>5220</v>
      </c>
      <c r="L1669" s="131" t="str">
        <f t="shared" si="78"/>
        <v>阪倉　達也 (3)</v>
      </c>
      <c r="M1669" s="131" t="str">
        <f t="shared" si="79"/>
        <v>00</v>
      </c>
      <c r="N1669" s="131" t="str">
        <f t="shared" si="80"/>
        <v>Tatsuya SAKAKURA (00)</v>
      </c>
      <c r="O1669" s="217" t="s">
        <v>8521</v>
      </c>
      <c r="Y1669" s="130"/>
      <c r="Z1669" s="130"/>
      <c r="AA1669" s="130"/>
      <c r="AB1669" s="130"/>
      <c r="AC1669" s="142"/>
      <c r="AD1669" s="130"/>
      <c r="AE1669" s="130"/>
      <c r="AF1669" s="130"/>
      <c r="AG1669" s="130"/>
      <c r="AH1669" s="130"/>
      <c r="AI1669" s="130"/>
      <c r="AJ1669" s="130"/>
      <c r="AK1669" s="130"/>
      <c r="AL1669" s="130"/>
      <c r="AM1669" s="130"/>
      <c r="AN1669" s="130"/>
      <c r="AO1669" s="130"/>
      <c r="AP1669" s="130"/>
      <c r="AQ1669" s="130"/>
      <c r="AR1669" s="130"/>
      <c r="AS1669" s="130"/>
      <c r="AT1669" s="130"/>
      <c r="AU1669" s="130"/>
      <c r="AV1669" s="130"/>
      <c r="AW1669" s="130"/>
      <c r="AX1669" s="130"/>
      <c r="AY1669" s="130"/>
    </row>
    <row r="1670" spans="1:51" x14ac:dyDescent="0.15">
      <c r="A1670" s="131">
        <v>1709</v>
      </c>
      <c r="B1670" s="129" t="s">
        <v>5229</v>
      </c>
      <c r="C1670" s="129" t="s">
        <v>1045</v>
      </c>
      <c r="D1670" s="129" t="s">
        <v>2787</v>
      </c>
      <c r="E1670" s="129" t="s">
        <v>2788</v>
      </c>
      <c r="F1670" s="129" t="s">
        <v>1777</v>
      </c>
      <c r="G1670" s="131" t="s">
        <v>164</v>
      </c>
      <c r="H1670" s="129" t="s">
        <v>14447</v>
      </c>
      <c r="I1670" s="129" t="s">
        <v>11970</v>
      </c>
      <c r="J1670" s="129" t="s">
        <v>5040</v>
      </c>
      <c r="K1670" s="129" t="s">
        <v>5220</v>
      </c>
      <c r="L1670" s="131" t="str">
        <f t="shared" si="78"/>
        <v>秋鹿　尚斗 (3)</v>
      </c>
      <c r="M1670" s="131" t="str">
        <f t="shared" si="79"/>
        <v>00</v>
      </c>
      <c r="N1670" s="131" t="str">
        <f t="shared" si="80"/>
        <v>Naoto AIKA (00)</v>
      </c>
      <c r="O1670" s="217" t="s">
        <v>8522</v>
      </c>
      <c r="Y1670" s="130"/>
      <c r="Z1670" s="130"/>
      <c r="AA1670" s="130"/>
      <c r="AB1670" s="130"/>
      <c r="AC1670" s="142"/>
      <c r="AD1670" s="130"/>
      <c r="AE1670" s="130"/>
      <c r="AF1670" s="130"/>
      <c r="AG1670" s="130"/>
      <c r="AH1670" s="130"/>
      <c r="AI1670" s="130"/>
      <c r="AJ1670" s="130"/>
      <c r="AK1670" s="130"/>
      <c r="AL1670" s="130"/>
      <c r="AM1670" s="130"/>
      <c r="AN1670" s="130"/>
      <c r="AO1670" s="130"/>
      <c r="AP1670" s="130"/>
      <c r="AQ1670" s="130"/>
      <c r="AR1670" s="130"/>
      <c r="AS1670" s="130"/>
      <c r="AT1670" s="130"/>
      <c r="AU1670" s="130"/>
      <c r="AV1670" s="130"/>
      <c r="AW1670" s="130"/>
      <c r="AX1670" s="130"/>
      <c r="AY1670" s="130"/>
    </row>
    <row r="1671" spans="1:51" x14ac:dyDescent="0.15">
      <c r="A1671" s="131">
        <v>1710</v>
      </c>
      <c r="B1671" s="129" t="s">
        <v>5229</v>
      </c>
      <c r="C1671" s="129" t="s">
        <v>1045</v>
      </c>
      <c r="D1671" s="129" t="s">
        <v>2789</v>
      </c>
      <c r="E1671" s="129" t="s">
        <v>2790</v>
      </c>
      <c r="F1671" s="129" t="s">
        <v>1201</v>
      </c>
      <c r="G1671" s="131" t="s">
        <v>164</v>
      </c>
      <c r="H1671" s="129" t="s">
        <v>11319</v>
      </c>
      <c r="I1671" s="129" t="s">
        <v>11747</v>
      </c>
      <c r="J1671" s="129" t="s">
        <v>4936</v>
      </c>
      <c r="K1671" s="129" t="s">
        <v>5220</v>
      </c>
      <c r="L1671" s="131" t="str">
        <f t="shared" si="78"/>
        <v>川﨑　圭悟 (3)</v>
      </c>
      <c r="M1671" s="131" t="str">
        <f t="shared" si="79"/>
        <v>00</v>
      </c>
      <c r="N1671" s="131" t="str">
        <f t="shared" si="80"/>
        <v>Keigo KAWASAKI (00)</v>
      </c>
      <c r="O1671" s="217" t="s">
        <v>8523</v>
      </c>
      <c r="Y1671" s="130"/>
      <c r="Z1671" s="130"/>
      <c r="AA1671" s="130"/>
      <c r="AB1671" s="130"/>
      <c r="AC1671" s="142"/>
      <c r="AD1671" s="130"/>
      <c r="AE1671" s="130"/>
      <c r="AF1671" s="130"/>
      <c r="AG1671" s="130"/>
      <c r="AH1671" s="130"/>
      <c r="AI1671" s="130"/>
      <c r="AJ1671" s="130"/>
      <c r="AK1671" s="130"/>
      <c r="AL1671" s="130"/>
      <c r="AM1671" s="130"/>
      <c r="AN1671" s="130"/>
      <c r="AO1671" s="130"/>
      <c r="AP1671" s="130"/>
      <c r="AQ1671" s="130"/>
      <c r="AR1671" s="130"/>
      <c r="AS1671" s="130"/>
      <c r="AT1671" s="130"/>
      <c r="AU1671" s="130"/>
      <c r="AV1671" s="130"/>
      <c r="AW1671" s="130"/>
      <c r="AX1671" s="130"/>
      <c r="AY1671" s="130"/>
    </row>
    <row r="1672" spans="1:51" x14ac:dyDescent="0.15">
      <c r="A1672" s="131">
        <v>1711</v>
      </c>
      <c r="B1672" s="129" t="s">
        <v>5229</v>
      </c>
      <c r="C1672" s="129" t="s">
        <v>1045</v>
      </c>
      <c r="D1672" s="129" t="s">
        <v>2791</v>
      </c>
      <c r="E1672" s="129" t="s">
        <v>2792</v>
      </c>
      <c r="F1672" s="129" t="s">
        <v>2793</v>
      </c>
      <c r="G1672" s="131" t="s">
        <v>164</v>
      </c>
      <c r="H1672" s="129" t="s">
        <v>11319</v>
      </c>
      <c r="I1672" s="129" t="s">
        <v>11971</v>
      </c>
      <c r="J1672" s="129" t="s">
        <v>9252</v>
      </c>
      <c r="K1672" s="129" t="s">
        <v>5220</v>
      </c>
      <c r="L1672" s="131" t="str">
        <f t="shared" si="78"/>
        <v>葉山　陽 (3)</v>
      </c>
      <c r="M1672" s="131" t="str">
        <f t="shared" si="79"/>
        <v>01</v>
      </c>
      <c r="N1672" s="131" t="str">
        <f t="shared" si="80"/>
        <v>Akira HAYAMA (01)</v>
      </c>
      <c r="O1672" s="217" t="s">
        <v>8524</v>
      </c>
      <c r="Y1672" s="130"/>
      <c r="Z1672" s="130"/>
      <c r="AA1672" s="130"/>
      <c r="AB1672" s="130"/>
      <c r="AC1672" s="142"/>
      <c r="AD1672" s="130"/>
      <c r="AE1672" s="130"/>
      <c r="AF1672" s="130"/>
      <c r="AG1672" s="130"/>
      <c r="AH1672" s="130"/>
      <c r="AI1672" s="130"/>
      <c r="AJ1672" s="130"/>
      <c r="AK1672" s="130"/>
      <c r="AL1672" s="130"/>
      <c r="AM1672" s="130"/>
      <c r="AN1672" s="130"/>
      <c r="AO1672" s="130"/>
      <c r="AP1672" s="130"/>
      <c r="AQ1672" s="130"/>
      <c r="AR1672" s="130"/>
      <c r="AS1672" s="130"/>
      <c r="AT1672" s="130"/>
      <c r="AU1672" s="130"/>
      <c r="AV1672" s="130"/>
      <c r="AW1672" s="130"/>
      <c r="AX1672" s="130"/>
      <c r="AY1672" s="130"/>
    </row>
    <row r="1673" spans="1:51" x14ac:dyDescent="0.15">
      <c r="A1673" s="131">
        <v>1712</v>
      </c>
      <c r="B1673" s="129" t="s">
        <v>5229</v>
      </c>
      <c r="C1673" s="129" t="s">
        <v>1045</v>
      </c>
      <c r="D1673" s="129" t="s">
        <v>2794</v>
      </c>
      <c r="E1673" s="129" t="s">
        <v>2795</v>
      </c>
      <c r="F1673" s="129" t="s">
        <v>1444</v>
      </c>
      <c r="G1673" s="131" t="s">
        <v>164</v>
      </c>
      <c r="H1673" s="129" t="s">
        <v>14447</v>
      </c>
      <c r="I1673" s="129" t="s">
        <v>11972</v>
      </c>
      <c r="J1673" s="129" t="s">
        <v>12560</v>
      </c>
      <c r="K1673" s="129" t="s">
        <v>5220</v>
      </c>
      <c r="L1673" s="131" t="str">
        <f t="shared" si="78"/>
        <v>大濱　芳浩 (3)</v>
      </c>
      <c r="M1673" s="131" t="str">
        <f t="shared" si="79"/>
        <v>00</v>
      </c>
      <c r="N1673" s="131" t="str">
        <f t="shared" si="80"/>
        <v>Yoshihiro OHAMA (00)</v>
      </c>
      <c r="O1673" s="217" t="s">
        <v>8525</v>
      </c>
      <c r="Y1673" s="130"/>
      <c r="Z1673" s="130"/>
      <c r="AA1673" s="130"/>
      <c r="AB1673" s="130"/>
      <c r="AC1673" s="142"/>
      <c r="AD1673" s="130"/>
      <c r="AE1673" s="130"/>
      <c r="AF1673" s="130"/>
      <c r="AG1673" s="130"/>
      <c r="AH1673" s="130"/>
      <c r="AI1673" s="130"/>
      <c r="AJ1673" s="130"/>
      <c r="AK1673" s="130"/>
      <c r="AL1673" s="130"/>
      <c r="AM1673" s="130"/>
      <c r="AN1673" s="130"/>
      <c r="AO1673" s="130"/>
      <c r="AP1673" s="130"/>
      <c r="AQ1673" s="130"/>
      <c r="AR1673" s="130"/>
      <c r="AS1673" s="130"/>
      <c r="AT1673" s="130"/>
      <c r="AU1673" s="130"/>
      <c r="AV1673" s="130"/>
      <c r="AW1673" s="130"/>
      <c r="AX1673" s="130"/>
      <c r="AY1673" s="130"/>
    </row>
    <row r="1674" spans="1:51" x14ac:dyDescent="0.15">
      <c r="A1674" s="131">
        <v>1713</v>
      </c>
      <c r="B1674" s="129" t="s">
        <v>5229</v>
      </c>
      <c r="C1674" s="129" t="s">
        <v>1045</v>
      </c>
      <c r="D1674" s="129" t="s">
        <v>2796</v>
      </c>
      <c r="E1674" s="129" t="s">
        <v>2797</v>
      </c>
      <c r="F1674" s="129" t="s">
        <v>1441</v>
      </c>
      <c r="G1674" s="131" t="s">
        <v>164</v>
      </c>
      <c r="H1674" s="129" t="s">
        <v>11319</v>
      </c>
      <c r="I1674" s="129" t="s">
        <v>5049</v>
      </c>
      <c r="J1674" s="129" t="s">
        <v>4868</v>
      </c>
      <c r="K1674" s="129" t="s">
        <v>5220</v>
      </c>
      <c r="L1674" s="131" t="str">
        <f t="shared" si="78"/>
        <v>長井　智也 (3)</v>
      </c>
      <c r="M1674" s="131" t="str">
        <f t="shared" si="79"/>
        <v>00</v>
      </c>
      <c r="N1674" s="131" t="str">
        <f t="shared" si="80"/>
        <v>Tomoya NAGAI (00)</v>
      </c>
      <c r="O1674" s="217" t="s">
        <v>8526</v>
      </c>
      <c r="Y1674" s="130"/>
      <c r="Z1674" s="130"/>
      <c r="AA1674" s="130"/>
      <c r="AB1674" s="130"/>
      <c r="AC1674" s="142"/>
      <c r="AD1674" s="130"/>
      <c r="AE1674" s="130"/>
      <c r="AF1674" s="130"/>
      <c r="AG1674" s="130"/>
      <c r="AH1674" s="130"/>
      <c r="AI1674" s="130"/>
      <c r="AJ1674" s="130"/>
      <c r="AK1674" s="130"/>
      <c r="AL1674" s="130"/>
      <c r="AM1674" s="130"/>
      <c r="AN1674" s="130"/>
      <c r="AO1674" s="130"/>
      <c r="AP1674" s="130"/>
      <c r="AQ1674" s="130"/>
      <c r="AR1674" s="130"/>
      <c r="AS1674" s="130"/>
      <c r="AT1674" s="130"/>
      <c r="AU1674" s="130"/>
      <c r="AV1674" s="130"/>
      <c r="AW1674" s="130"/>
      <c r="AX1674" s="130"/>
      <c r="AY1674" s="130"/>
    </row>
    <row r="1675" spans="1:51" x14ac:dyDescent="0.15">
      <c r="A1675" s="131">
        <v>1714</v>
      </c>
      <c r="B1675" s="129" t="s">
        <v>5229</v>
      </c>
      <c r="C1675" s="129" t="s">
        <v>1045</v>
      </c>
      <c r="D1675" s="129" t="s">
        <v>2798</v>
      </c>
      <c r="E1675" s="129" t="s">
        <v>2799</v>
      </c>
      <c r="F1675" s="129" t="s">
        <v>1395</v>
      </c>
      <c r="G1675" s="131" t="s">
        <v>164</v>
      </c>
      <c r="H1675" s="129" t="s">
        <v>11319</v>
      </c>
      <c r="I1675" s="129" t="s">
        <v>11946</v>
      </c>
      <c r="J1675" s="129" t="s">
        <v>4846</v>
      </c>
      <c r="K1675" s="129" t="s">
        <v>5220</v>
      </c>
      <c r="L1675" s="131" t="str">
        <f t="shared" si="78"/>
        <v>西野　諒平 (3)</v>
      </c>
      <c r="M1675" s="131" t="str">
        <f t="shared" si="79"/>
        <v>01</v>
      </c>
      <c r="N1675" s="131" t="str">
        <f t="shared" si="80"/>
        <v>Ryohei NISHINO (01)</v>
      </c>
      <c r="O1675" s="217" t="s">
        <v>8527</v>
      </c>
      <c r="Y1675" s="130"/>
      <c r="Z1675" s="130"/>
      <c r="AA1675" s="130"/>
      <c r="AB1675" s="130"/>
      <c r="AC1675" s="142"/>
      <c r="AD1675" s="130"/>
      <c r="AE1675" s="130"/>
      <c r="AF1675" s="130"/>
      <c r="AG1675" s="130"/>
      <c r="AH1675" s="130"/>
      <c r="AI1675" s="130"/>
      <c r="AJ1675" s="130"/>
      <c r="AK1675" s="130"/>
      <c r="AL1675" s="130"/>
      <c r="AM1675" s="130"/>
      <c r="AN1675" s="130"/>
      <c r="AO1675" s="130"/>
      <c r="AP1675" s="130"/>
      <c r="AQ1675" s="130"/>
      <c r="AR1675" s="130"/>
      <c r="AS1675" s="130"/>
      <c r="AT1675" s="130"/>
      <c r="AU1675" s="130"/>
      <c r="AV1675" s="130"/>
      <c r="AW1675" s="130"/>
      <c r="AX1675" s="130"/>
      <c r="AY1675" s="130"/>
    </row>
    <row r="1676" spans="1:51" x14ac:dyDescent="0.15">
      <c r="A1676" s="131">
        <v>1715</v>
      </c>
      <c r="B1676" s="129" t="s">
        <v>5229</v>
      </c>
      <c r="C1676" s="129" t="s">
        <v>1045</v>
      </c>
      <c r="D1676" s="129" t="s">
        <v>2800</v>
      </c>
      <c r="E1676" s="129" t="s">
        <v>2801</v>
      </c>
      <c r="F1676" s="129" t="s">
        <v>2719</v>
      </c>
      <c r="G1676" s="131" t="s">
        <v>168</v>
      </c>
      <c r="H1676" s="129" t="s">
        <v>11319</v>
      </c>
      <c r="I1676" s="129" t="s">
        <v>11973</v>
      </c>
      <c r="J1676" s="129" t="s">
        <v>4940</v>
      </c>
      <c r="K1676" s="129" t="s">
        <v>5220</v>
      </c>
      <c r="L1676" s="131" t="str">
        <f t="shared" si="78"/>
        <v>田尻　椋介 (2)</v>
      </c>
      <c r="M1676" s="131" t="str">
        <f t="shared" si="79"/>
        <v>01</v>
      </c>
      <c r="N1676" s="131" t="str">
        <f t="shared" si="80"/>
        <v>Ryosuke TAJIRI (01)</v>
      </c>
      <c r="O1676" s="217" t="s">
        <v>8528</v>
      </c>
      <c r="Y1676" s="130"/>
      <c r="Z1676" s="130"/>
      <c r="AA1676" s="130"/>
      <c r="AB1676" s="130"/>
      <c r="AC1676" s="142"/>
      <c r="AD1676" s="130"/>
      <c r="AE1676" s="130"/>
      <c r="AF1676" s="130"/>
      <c r="AG1676" s="130"/>
      <c r="AH1676" s="130"/>
      <c r="AI1676" s="130"/>
      <c r="AJ1676" s="130"/>
      <c r="AK1676" s="130"/>
      <c r="AL1676" s="130"/>
      <c r="AM1676" s="130"/>
      <c r="AN1676" s="130"/>
      <c r="AO1676" s="130"/>
      <c r="AP1676" s="130"/>
      <c r="AQ1676" s="130"/>
      <c r="AR1676" s="130"/>
      <c r="AS1676" s="130"/>
      <c r="AT1676" s="130"/>
      <c r="AU1676" s="130"/>
      <c r="AV1676" s="130"/>
      <c r="AW1676" s="130"/>
      <c r="AX1676" s="130"/>
      <c r="AY1676" s="130"/>
    </row>
    <row r="1677" spans="1:51" x14ac:dyDescent="0.15">
      <c r="A1677" s="131">
        <v>1716</v>
      </c>
      <c r="B1677" s="129" t="s">
        <v>5229</v>
      </c>
      <c r="C1677" s="129" t="s">
        <v>1045</v>
      </c>
      <c r="D1677" s="129" t="s">
        <v>9340</v>
      </c>
      <c r="E1677" s="129" t="s">
        <v>9393</v>
      </c>
      <c r="F1677" s="129" t="s">
        <v>4413</v>
      </c>
      <c r="G1677" s="131" t="s">
        <v>168</v>
      </c>
      <c r="H1677" s="129" t="s">
        <v>14454</v>
      </c>
      <c r="I1677" s="129" t="s">
        <v>4979</v>
      </c>
      <c r="J1677" s="129" t="s">
        <v>4985</v>
      </c>
      <c r="K1677" s="129" t="s">
        <v>5220</v>
      </c>
      <c r="L1677" s="131" t="str">
        <f t="shared" si="78"/>
        <v>川野　樹生 (2)</v>
      </c>
      <c r="M1677" s="131" t="str">
        <f t="shared" si="79"/>
        <v>01</v>
      </c>
      <c r="N1677" s="131" t="str">
        <f t="shared" si="80"/>
        <v>Itsuki KAWANO (01)</v>
      </c>
      <c r="O1677" s="217" t="s">
        <v>8529</v>
      </c>
      <c r="Y1677" s="130"/>
      <c r="Z1677" s="130"/>
      <c r="AA1677" s="130"/>
      <c r="AB1677" s="130"/>
      <c r="AC1677" s="142"/>
      <c r="AD1677" s="130"/>
      <c r="AE1677" s="130"/>
      <c r="AF1677" s="130"/>
      <c r="AG1677" s="130"/>
      <c r="AH1677" s="130"/>
      <c r="AI1677" s="130"/>
      <c r="AJ1677" s="130"/>
      <c r="AK1677" s="130"/>
      <c r="AL1677" s="130"/>
      <c r="AM1677" s="130"/>
      <c r="AN1677" s="130"/>
      <c r="AO1677" s="130"/>
      <c r="AP1677" s="130"/>
      <c r="AQ1677" s="130"/>
      <c r="AR1677" s="130"/>
      <c r="AS1677" s="130"/>
      <c r="AT1677" s="130"/>
      <c r="AU1677" s="130"/>
      <c r="AV1677" s="130"/>
      <c r="AW1677" s="130"/>
      <c r="AX1677" s="130"/>
      <c r="AY1677" s="130"/>
    </row>
    <row r="1678" spans="1:51" x14ac:dyDescent="0.15">
      <c r="A1678" s="131">
        <v>1717</v>
      </c>
      <c r="B1678" s="129" t="s">
        <v>5229</v>
      </c>
      <c r="C1678" s="129" t="s">
        <v>1045</v>
      </c>
      <c r="D1678" s="129" t="s">
        <v>9898</v>
      </c>
      <c r="E1678" s="129" t="s">
        <v>10569</v>
      </c>
      <c r="F1678" s="129" t="s">
        <v>4400</v>
      </c>
      <c r="G1678" s="131" t="s">
        <v>168</v>
      </c>
      <c r="H1678" s="129" t="s">
        <v>11319</v>
      </c>
      <c r="I1678" s="129" t="s">
        <v>11974</v>
      </c>
      <c r="J1678" s="129" t="s">
        <v>12293</v>
      </c>
      <c r="K1678" s="129" t="s">
        <v>5220</v>
      </c>
      <c r="L1678" s="131" t="str">
        <f t="shared" si="78"/>
        <v>三村　颯 (2)</v>
      </c>
      <c r="M1678" s="131" t="str">
        <f t="shared" si="79"/>
        <v>01</v>
      </c>
      <c r="N1678" s="131" t="str">
        <f t="shared" si="80"/>
        <v>Hayate MIMURA (01)</v>
      </c>
      <c r="O1678" s="217" t="s">
        <v>8530</v>
      </c>
      <c r="Y1678" s="130"/>
      <c r="Z1678" s="130"/>
      <c r="AA1678" s="130"/>
      <c r="AB1678" s="130"/>
      <c r="AC1678" s="142"/>
      <c r="AD1678" s="130"/>
      <c r="AE1678" s="130"/>
      <c r="AF1678" s="130"/>
      <c r="AG1678" s="130"/>
      <c r="AH1678" s="130"/>
      <c r="AI1678" s="130"/>
      <c r="AJ1678" s="130"/>
      <c r="AK1678" s="130"/>
      <c r="AL1678" s="130"/>
      <c r="AM1678" s="130"/>
      <c r="AN1678" s="130"/>
      <c r="AO1678" s="130"/>
      <c r="AP1678" s="130"/>
      <c r="AQ1678" s="130"/>
      <c r="AR1678" s="130"/>
      <c r="AS1678" s="130"/>
      <c r="AT1678" s="130"/>
      <c r="AU1678" s="130"/>
      <c r="AV1678" s="130"/>
      <c r="AW1678" s="130"/>
      <c r="AX1678" s="130"/>
      <c r="AY1678" s="130"/>
    </row>
    <row r="1679" spans="1:51" x14ac:dyDescent="0.15">
      <c r="A1679" s="131">
        <v>1718</v>
      </c>
      <c r="B1679" s="129" t="s">
        <v>239</v>
      </c>
      <c r="C1679" s="129" t="s">
        <v>1057</v>
      </c>
      <c r="D1679" s="129" t="s">
        <v>3357</v>
      </c>
      <c r="E1679" s="129" t="s">
        <v>3358</v>
      </c>
      <c r="F1679" s="129" t="s">
        <v>1735</v>
      </c>
      <c r="G1679" s="131" t="s">
        <v>164</v>
      </c>
      <c r="H1679" s="129" t="s">
        <v>14458</v>
      </c>
      <c r="I1679" s="129" t="s">
        <v>11632</v>
      </c>
      <c r="J1679" s="129" t="s">
        <v>5007</v>
      </c>
      <c r="K1679" s="129" t="s">
        <v>5220</v>
      </c>
      <c r="L1679" s="131" t="str">
        <f t="shared" si="78"/>
        <v>森脇　拓未 (3)</v>
      </c>
      <c r="M1679" s="131" t="str">
        <f t="shared" si="79"/>
        <v>00</v>
      </c>
      <c r="N1679" s="131" t="str">
        <f t="shared" si="80"/>
        <v>Takumi MORIWAKI (00)</v>
      </c>
      <c r="O1679" s="217" t="s">
        <v>8531</v>
      </c>
      <c r="Y1679" s="130"/>
      <c r="Z1679" s="130"/>
      <c r="AA1679" s="130"/>
      <c r="AB1679" s="130"/>
      <c r="AC1679" s="142"/>
      <c r="AD1679" s="130"/>
      <c r="AE1679" s="130"/>
      <c r="AF1679" s="130"/>
      <c r="AG1679" s="130"/>
      <c r="AH1679" s="130"/>
      <c r="AI1679" s="130"/>
      <c r="AJ1679" s="130"/>
      <c r="AK1679" s="130"/>
      <c r="AL1679" s="130"/>
      <c r="AM1679" s="130"/>
      <c r="AN1679" s="130"/>
      <c r="AO1679" s="130"/>
      <c r="AP1679" s="130"/>
      <c r="AQ1679" s="130"/>
      <c r="AR1679" s="130"/>
      <c r="AS1679" s="130"/>
      <c r="AT1679" s="130"/>
      <c r="AU1679" s="130"/>
      <c r="AV1679" s="130"/>
      <c r="AW1679" s="130"/>
      <c r="AX1679" s="130"/>
      <c r="AY1679" s="130"/>
    </row>
    <row r="1680" spans="1:51" x14ac:dyDescent="0.15">
      <c r="A1680" s="131">
        <v>1719</v>
      </c>
      <c r="B1680" s="129" t="s">
        <v>239</v>
      </c>
      <c r="C1680" s="129" t="s">
        <v>1057</v>
      </c>
      <c r="D1680" s="129" t="s">
        <v>9899</v>
      </c>
      <c r="E1680" s="129" t="s">
        <v>3359</v>
      </c>
      <c r="F1680" s="129" t="s">
        <v>2077</v>
      </c>
      <c r="G1680" s="131" t="s">
        <v>168</v>
      </c>
      <c r="H1680" s="129" t="s">
        <v>14458</v>
      </c>
      <c r="I1680" s="129" t="s">
        <v>4935</v>
      </c>
      <c r="J1680" s="129" t="s">
        <v>12328</v>
      </c>
      <c r="K1680" s="129" t="s">
        <v>5220</v>
      </c>
      <c r="L1680" s="131" t="str">
        <f t="shared" si="78"/>
        <v>中田　祐伍 (2)</v>
      </c>
      <c r="M1680" s="131" t="str">
        <f t="shared" si="79"/>
        <v>00</v>
      </c>
      <c r="N1680" s="131" t="str">
        <f t="shared" si="80"/>
        <v>Yugo NAKATA (00)</v>
      </c>
      <c r="O1680" s="217" t="s">
        <v>8532</v>
      </c>
      <c r="Y1680" s="130"/>
      <c r="Z1680" s="130"/>
      <c r="AA1680" s="130"/>
      <c r="AB1680" s="130"/>
      <c r="AC1680" s="142"/>
      <c r="AD1680" s="130"/>
      <c r="AE1680" s="130"/>
      <c r="AF1680" s="130"/>
      <c r="AG1680" s="130"/>
      <c r="AH1680" s="130"/>
      <c r="AI1680" s="130"/>
      <c r="AJ1680" s="130"/>
      <c r="AK1680" s="130"/>
      <c r="AL1680" s="130"/>
      <c r="AM1680" s="130"/>
      <c r="AN1680" s="130"/>
      <c r="AO1680" s="130"/>
      <c r="AP1680" s="130"/>
      <c r="AQ1680" s="130"/>
      <c r="AR1680" s="130"/>
      <c r="AS1680" s="130"/>
      <c r="AT1680" s="130"/>
      <c r="AU1680" s="130"/>
      <c r="AV1680" s="130"/>
      <c r="AW1680" s="130"/>
      <c r="AX1680" s="130"/>
      <c r="AY1680" s="130"/>
    </row>
    <row r="1681" spans="1:51" x14ac:dyDescent="0.15">
      <c r="A1681" s="131">
        <v>1720</v>
      </c>
      <c r="B1681" s="129" t="s">
        <v>239</v>
      </c>
      <c r="C1681" s="129" t="s">
        <v>1057</v>
      </c>
      <c r="D1681" s="129" t="s">
        <v>9900</v>
      </c>
      <c r="E1681" s="129" t="s">
        <v>10570</v>
      </c>
      <c r="F1681" s="129" t="s">
        <v>4121</v>
      </c>
      <c r="G1681" s="131" t="s">
        <v>168</v>
      </c>
      <c r="H1681" s="129" t="s">
        <v>14458</v>
      </c>
      <c r="I1681" s="129" t="s">
        <v>11936</v>
      </c>
      <c r="J1681" s="129" t="s">
        <v>6771</v>
      </c>
      <c r="K1681" s="129" t="s">
        <v>5220</v>
      </c>
      <c r="L1681" s="131" t="str">
        <f t="shared" si="78"/>
        <v>古田　七海 (2)</v>
      </c>
      <c r="M1681" s="131" t="str">
        <f t="shared" si="79"/>
        <v>01</v>
      </c>
      <c r="N1681" s="131" t="str">
        <f t="shared" si="80"/>
        <v>Nanami FURUTA (01)</v>
      </c>
      <c r="O1681" s="217" t="s">
        <v>8533</v>
      </c>
      <c r="Y1681" s="130"/>
      <c r="Z1681" s="130"/>
      <c r="AA1681" s="130"/>
      <c r="AB1681" s="130"/>
      <c r="AC1681" s="142"/>
      <c r="AD1681" s="130"/>
      <c r="AE1681" s="130"/>
      <c r="AF1681" s="130"/>
      <c r="AG1681" s="130"/>
      <c r="AH1681" s="130"/>
      <c r="AI1681" s="130"/>
      <c r="AJ1681" s="130"/>
      <c r="AK1681" s="130"/>
      <c r="AL1681" s="130"/>
      <c r="AM1681" s="130"/>
      <c r="AN1681" s="130"/>
      <c r="AO1681" s="130"/>
      <c r="AP1681" s="130"/>
      <c r="AQ1681" s="130"/>
      <c r="AR1681" s="130"/>
      <c r="AS1681" s="130"/>
      <c r="AT1681" s="130"/>
      <c r="AU1681" s="130"/>
      <c r="AV1681" s="130"/>
      <c r="AW1681" s="130"/>
      <c r="AX1681" s="130"/>
      <c r="AY1681" s="130"/>
    </row>
    <row r="1682" spans="1:51" x14ac:dyDescent="0.15">
      <c r="A1682" s="131">
        <v>1721</v>
      </c>
      <c r="B1682" s="129" t="s">
        <v>239</v>
      </c>
      <c r="C1682" s="129" t="s">
        <v>1057</v>
      </c>
      <c r="D1682" s="129" t="s">
        <v>9901</v>
      </c>
      <c r="E1682" s="129" t="s">
        <v>10571</v>
      </c>
      <c r="F1682" s="129" t="s">
        <v>6146</v>
      </c>
      <c r="G1682" s="131" t="s">
        <v>168</v>
      </c>
      <c r="H1682" s="129" t="s">
        <v>14458</v>
      </c>
      <c r="I1682" s="129" t="s">
        <v>11838</v>
      </c>
      <c r="J1682" s="129" t="s">
        <v>4800</v>
      </c>
      <c r="K1682" s="129" t="s">
        <v>5220</v>
      </c>
      <c r="L1682" s="131" t="str">
        <f t="shared" si="78"/>
        <v>白髭　洋介 (2)</v>
      </c>
      <c r="M1682" s="131" t="str">
        <f t="shared" si="79"/>
        <v>01</v>
      </c>
      <c r="N1682" s="131" t="str">
        <f t="shared" si="80"/>
        <v>Yosuke SHIRAHIGE (01)</v>
      </c>
      <c r="O1682" s="217" t="s">
        <v>8534</v>
      </c>
      <c r="Y1682" s="130"/>
      <c r="Z1682" s="130"/>
      <c r="AA1682" s="130"/>
      <c r="AB1682" s="130"/>
      <c r="AC1682" s="142"/>
      <c r="AD1682" s="130"/>
      <c r="AE1682" s="130"/>
      <c r="AF1682" s="130"/>
      <c r="AG1682" s="130"/>
      <c r="AH1682" s="130"/>
      <c r="AI1682" s="130"/>
      <c r="AJ1682" s="130"/>
      <c r="AK1682" s="130"/>
      <c r="AL1682" s="130"/>
      <c r="AM1682" s="130"/>
      <c r="AN1682" s="130"/>
      <c r="AO1682" s="130"/>
      <c r="AP1682" s="130"/>
      <c r="AQ1682" s="130"/>
      <c r="AR1682" s="130"/>
      <c r="AS1682" s="130"/>
      <c r="AT1682" s="130"/>
      <c r="AU1682" s="130"/>
      <c r="AV1682" s="130"/>
      <c r="AW1682" s="130"/>
      <c r="AX1682" s="130"/>
      <c r="AY1682" s="130"/>
    </row>
    <row r="1683" spans="1:51" x14ac:dyDescent="0.15">
      <c r="A1683" s="131">
        <v>1722</v>
      </c>
      <c r="B1683" s="129" t="s">
        <v>5265</v>
      </c>
      <c r="C1683" s="129" t="s">
        <v>1084</v>
      </c>
      <c r="D1683" s="129" t="s">
        <v>908</v>
      </c>
      <c r="E1683" s="129" t="s">
        <v>909</v>
      </c>
      <c r="F1683" s="129" t="s">
        <v>820</v>
      </c>
      <c r="G1683" s="131" t="s">
        <v>176</v>
      </c>
      <c r="H1683" s="129" t="s">
        <v>11319</v>
      </c>
      <c r="I1683" s="129" t="s">
        <v>11975</v>
      </c>
      <c r="J1683" s="129" t="s">
        <v>12375</v>
      </c>
      <c r="K1683" s="129" t="s">
        <v>5220</v>
      </c>
      <c r="L1683" s="131" t="str">
        <f t="shared" si="78"/>
        <v>竹谷　凌雅 (M1)</v>
      </c>
      <c r="M1683" s="131" t="str">
        <f t="shared" si="79"/>
        <v>98</v>
      </c>
      <c r="N1683" s="131" t="str">
        <f t="shared" si="80"/>
        <v>Ryoga TAKEYA (98)</v>
      </c>
      <c r="O1683" s="217" t="s">
        <v>8535</v>
      </c>
      <c r="Y1683" s="130"/>
      <c r="Z1683" s="130"/>
      <c r="AA1683" s="130"/>
      <c r="AB1683" s="130"/>
      <c r="AC1683" s="142"/>
      <c r="AD1683" s="130"/>
      <c r="AE1683" s="130"/>
      <c r="AF1683" s="130"/>
      <c r="AG1683" s="130"/>
      <c r="AH1683" s="130"/>
      <c r="AI1683" s="130"/>
      <c r="AJ1683" s="130"/>
      <c r="AK1683" s="130"/>
      <c r="AL1683" s="130"/>
      <c r="AM1683" s="130"/>
      <c r="AN1683" s="130"/>
      <c r="AO1683" s="130"/>
      <c r="AP1683" s="130"/>
      <c r="AQ1683" s="130"/>
      <c r="AR1683" s="130"/>
      <c r="AS1683" s="130"/>
      <c r="AT1683" s="130"/>
      <c r="AU1683" s="130"/>
      <c r="AV1683" s="130"/>
      <c r="AW1683" s="130"/>
      <c r="AX1683" s="130"/>
      <c r="AY1683" s="130"/>
    </row>
    <row r="1684" spans="1:51" x14ac:dyDescent="0.15">
      <c r="A1684" s="131">
        <v>1723</v>
      </c>
      <c r="B1684" s="129" t="s">
        <v>5265</v>
      </c>
      <c r="C1684" s="129" t="s">
        <v>1084</v>
      </c>
      <c r="D1684" s="129" t="s">
        <v>910</v>
      </c>
      <c r="E1684" s="129" t="s">
        <v>911</v>
      </c>
      <c r="F1684" s="129" t="s">
        <v>517</v>
      </c>
      <c r="G1684" s="131" t="s">
        <v>176</v>
      </c>
      <c r="H1684" s="129" t="s">
        <v>14447</v>
      </c>
      <c r="I1684" s="129" t="s">
        <v>4939</v>
      </c>
      <c r="J1684" s="129" t="s">
        <v>12561</v>
      </c>
      <c r="K1684" s="129" t="s">
        <v>5220</v>
      </c>
      <c r="L1684" s="131" t="str">
        <f t="shared" si="78"/>
        <v>竹内　和総 (M1)</v>
      </c>
      <c r="M1684" s="131" t="str">
        <f t="shared" si="79"/>
        <v>98</v>
      </c>
      <c r="N1684" s="131" t="str">
        <f t="shared" si="80"/>
        <v>Kazusa TAKEUCHI (98)</v>
      </c>
      <c r="O1684" s="217" t="s">
        <v>8536</v>
      </c>
      <c r="Y1684" s="130"/>
      <c r="Z1684" s="130"/>
      <c r="AA1684" s="130"/>
      <c r="AB1684" s="130"/>
      <c r="AC1684" s="142"/>
      <c r="AD1684" s="130"/>
      <c r="AE1684" s="130"/>
      <c r="AF1684" s="130"/>
      <c r="AG1684" s="130"/>
      <c r="AH1684" s="130"/>
      <c r="AI1684" s="130"/>
      <c r="AJ1684" s="130"/>
      <c r="AK1684" s="130"/>
      <c r="AL1684" s="130"/>
      <c r="AM1684" s="130"/>
      <c r="AN1684" s="130"/>
      <c r="AO1684" s="130"/>
      <c r="AP1684" s="130"/>
      <c r="AQ1684" s="130"/>
      <c r="AR1684" s="130"/>
      <c r="AS1684" s="130"/>
      <c r="AT1684" s="130"/>
      <c r="AU1684" s="130"/>
      <c r="AV1684" s="130"/>
      <c r="AW1684" s="130"/>
      <c r="AX1684" s="130"/>
      <c r="AY1684" s="130"/>
    </row>
    <row r="1685" spans="1:51" x14ac:dyDescent="0.15">
      <c r="A1685" s="131">
        <v>1724</v>
      </c>
      <c r="B1685" s="129" t="s">
        <v>5265</v>
      </c>
      <c r="C1685" s="129" t="s">
        <v>1084</v>
      </c>
      <c r="D1685" s="129" t="s">
        <v>3940</v>
      </c>
      <c r="E1685" s="129" t="s">
        <v>3941</v>
      </c>
      <c r="F1685" s="129" t="s">
        <v>574</v>
      </c>
      <c r="G1685" s="131" t="s">
        <v>146</v>
      </c>
      <c r="H1685" s="129" t="s">
        <v>14447</v>
      </c>
      <c r="I1685" s="129" t="s">
        <v>4858</v>
      </c>
      <c r="J1685" s="129" t="s">
        <v>12457</v>
      </c>
      <c r="K1685" s="129" t="s">
        <v>5220</v>
      </c>
      <c r="L1685" s="131" t="str">
        <f t="shared" si="78"/>
        <v>清水　勝彦 (4)</v>
      </c>
      <c r="M1685" s="131" t="str">
        <f t="shared" si="79"/>
        <v>98</v>
      </c>
      <c r="N1685" s="131" t="str">
        <f t="shared" si="80"/>
        <v>Katsuhiko SHIMIZU (98)</v>
      </c>
      <c r="O1685" s="217" t="s">
        <v>8537</v>
      </c>
      <c r="Y1685" s="130"/>
      <c r="Z1685" s="130"/>
      <c r="AA1685" s="130"/>
      <c r="AB1685" s="130"/>
      <c r="AC1685" s="142"/>
      <c r="AD1685" s="130"/>
      <c r="AE1685" s="130"/>
      <c r="AF1685" s="130"/>
      <c r="AG1685" s="130"/>
      <c r="AH1685" s="130"/>
      <c r="AI1685" s="130"/>
      <c r="AJ1685" s="130"/>
      <c r="AK1685" s="130"/>
      <c r="AL1685" s="130"/>
      <c r="AM1685" s="130"/>
      <c r="AN1685" s="130"/>
      <c r="AO1685" s="130"/>
      <c r="AP1685" s="130"/>
      <c r="AQ1685" s="130"/>
      <c r="AR1685" s="130"/>
      <c r="AS1685" s="130"/>
      <c r="AT1685" s="130"/>
      <c r="AU1685" s="130"/>
      <c r="AV1685" s="130"/>
      <c r="AW1685" s="130"/>
      <c r="AX1685" s="130"/>
      <c r="AY1685" s="130"/>
    </row>
    <row r="1686" spans="1:51" x14ac:dyDescent="0.15">
      <c r="A1686" s="131">
        <v>1725</v>
      </c>
      <c r="B1686" s="129" t="s">
        <v>5265</v>
      </c>
      <c r="C1686" s="129" t="s">
        <v>1084</v>
      </c>
      <c r="D1686" s="129" t="s">
        <v>3937</v>
      </c>
      <c r="E1686" s="129" t="s">
        <v>3938</v>
      </c>
      <c r="F1686" s="129" t="s">
        <v>3786</v>
      </c>
      <c r="G1686" s="131" t="s">
        <v>146</v>
      </c>
      <c r="H1686" s="129" t="s">
        <v>14447</v>
      </c>
      <c r="I1686" s="129" t="s">
        <v>6736</v>
      </c>
      <c r="J1686" s="129" t="s">
        <v>4802</v>
      </c>
      <c r="K1686" s="129" t="s">
        <v>5220</v>
      </c>
      <c r="L1686" s="131" t="str">
        <f t="shared" si="78"/>
        <v>吉田　治樹 (4)</v>
      </c>
      <c r="M1686" s="131" t="str">
        <f t="shared" si="79"/>
        <v>00</v>
      </c>
      <c r="N1686" s="131" t="str">
        <f t="shared" si="80"/>
        <v>Haruki YOSHIDA (00)</v>
      </c>
      <c r="O1686" s="217" t="s">
        <v>8538</v>
      </c>
      <c r="Y1686" s="130"/>
      <c r="Z1686" s="130"/>
      <c r="AA1686" s="130"/>
      <c r="AB1686" s="130"/>
      <c r="AC1686" s="142"/>
      <c r="AD1686" s="130"/>
      <c r="AE1686" s="130"/>
      <c r="AF1686" s="130"/>
      <c r="AG1686" s="130"/>
      <c r="AH1686" s="130"/>
      <c r="AI1686" s="130"/>
      <c r="AJ1686" s="130"/>
      <c r="AK1686" s="130"/>
      <c r="AL1686" s="130"/>
      <c r="AM1686" s="130"/>
      <c r="AN1686" s="130"/>
      <c r="AO1686" s="130"/>
      <c r="AP1686" s="130"/>
      <c r="AQ1686" s="130"/>
      <c r="AR1686" s="130"/>
      <c r="AS1686" s="130"/>
      <c r="AT1686" s="130"/>
      <c r="AU1686" s="130"/>
      <c r="AV1686" s="130"/>
      <c r="AW1686" s="130"/>
      <c r="AX1686" s="130"/>
      <c r="AY1686" s="130"/>
    </row>
    <row r="1687" spans="1:51" x14ac:dyDescent="0.15">
      <c r="A1687" s="131">
        <v>1726</v>
      </c>
      <c r="B1687" s="129" t="s">
        <v>5265</v>
      </c>
      <c r="C1687" s="129" t="s">
        <v>1084</v>
      </c>
      <c r="D1687" s="129" t="s">
        <v>3958</v>
      </c>
      <c r="E1687" s="129" t="s">
        <v>3959</v>
      </c>
      <c r="F1687" s="129" t="s">
        <v>3000</v>
      </c>
      <c r="G1687" s="131" t="s">
        <v>164</v>
      </c>
      <c r="H1687" s="129" t="s">
        <v>14447</v>
      </c>
      <c r="I1687" s="129" t="s">
        <v>11976</v>
      </c>
      <c r="J1687" s="129" t="s">
        <v>5007</v>
      </c>
      <c r="K1687" s="129" t="s">
        <v>5220</v>
      </c>
      <c r="L1687" s="131" t="str">
        <f t="shared" si="78"/>
        <v>杉町　匠海 (3)</v>
      </c>
      <c r="M1687" s="131" t="str">
        <f t="shared" si="79"/>
        <v>00</v>
      </c>
      <c r="N1687" s="131" t="str">
        <f t="shared" si="80"/>
        <v>Takumi SUGIMACHI (00)</v>
      </c>
      <c r="O1687" s="217" t="s">
        <v>8539</v>
      </c>
      <c r="Y1687" s="130"/>
      <c r="Z1687" s="130"/>
      <c r="AA1687" s="130"/>
      <c r="AB1687" s="130"/>
      <c r="AC1687" s="142"/>
      <c r="AD1687" s="130"/>
      <c r="AE1687" s="130"/>
      <c r="AF1687" s="130"/>
      <c r="AG1687" s="130"/>
      <c r="AH1687" s="130"/>
      <c r="AI1687" s="130"/>
      <c r="AJ1687" s="130"/>
      <c r="AK1687" s="130"/>
      <c r="AL1687" s="130"/>
      <c r="AM1687" s="130"/>
      <c r="AN1687" s="130"/>
      <c r="AO1687" s="130"/>
      <c r="AP1687" s="130"/>
      <c r="AQ1687" s="130"/>
      <c r="AR1687" s="130"/>
      <c r="AS1687" s="130"/>
      <c r="AT1687" s="130"/>
      <c r="AU1687" s="130"/>
      <c r="AV1687" s="130"/>
      <c r="AW1687" s="130"/>
      <c r="AX1687" s="130"/>
      <c r="AY1687" s="130"/>
    </row>
    <row r="1688" spans="1:51" x14ac:dyDescent="0.15">
      <c r="A1688" s="131">
        <v>1727</v>
      </c>
      <c r="B1688" s="129" t="s">
        <v>5265</v>
      </c>
      <c r="C1688" s="129" t="s">
        <v>1084</v>
      </c>
      <c r="D1688" s="129" t="s">
        <v>3960</v>
      </c>
      <c r="E1688" s="129" t="s">
        <v>3961</v>
      </c>
      <c r="F1688" s="129" t="s">
        <v>1421</v>
      </c>
      <c r="G1688" s="131" t="s">
        <v>164</v>
      </c>
      <c r="H1688" s="129" t="s">
        <v>14447</v>
      </c>
      <c r="I1688" s="129" t="s">
        <v>5141</v>
      </c>
      <c r="J1688" s="129" t="s">
        <v>4932</v>
      </c>
      <c r="K1688" s="129" t="s">
        <v>5220</v>
      </c>
      <c r="L1688" s="131" t="str">
        <f t="shared" si="78"/>
        <v>中島　蒼 (3)</v>
      </c>
      <c r="M1688" s="131" t="str">
        <f t="shared" si="79"/>
        <v>00</v>
      </c>
      <c r="N1688" s="131" t="str">
        <f t="shared" si="80"/>
        <v>So NAKASHIMA (00)</v>
      </c>
      <c r="O1688" s="217" t="s">
        <v>8540</v>
      </c>
      <c r="Y1688" s="130"/>
      <c r="Z1688" s="130"/>
      <c r="AA1688" s="130"/>
      <c r="AB1688" s="130"/>
      <c r="AC1688" s="142"/>
      <c r="AD1688" s="130"/>
      <c r="AE1688" s="130"/>
      <c r="AF1688" s="130"/>
      <c r="AG1688" s="130"/>
      <c r="AH1688" s="130"/>
      <c r="AI1688" s="130"/>
      <c r="AJ1688" s="130"/>
      <c r="AK1688" s="130"/>
      <c r="AL1688" s="130"/>
      <c r="AM1688" s="130"/>
      <c r="AN1688" s="130"/>
      <c r="AO1688" s="130"/>
      <c r="AP1688" s="130"/>
      <c r="AQ1688" s="130"/>
      <c r="AR1688" s="130"/>
      <c r="AS1688" s="130"/>
      <c r="AT1688" s="130"/>
      <c r="AU1688" s="130"/>
      <c r="AV1688" s="130"/>
      <c r="AW1688" s="130"/>
      <c r="AX1688" s="130"/>
      <c r="AY1688" s="130"/>
    </row>
    <row r="1689" spans="1:51" x14ac:dyDescent="0.15">
      <c r="A1689" s="131">
        <v>1728</v>
      </c>
      <c r="B1689" s="129" t="s">
        <v>5265</v>
      </c>
      <c r="C1689" s="129" t="s">
        <v>1084</v>
      </c>
      <c r="D1689" s="129" t="s">
        <v>3962</v>
      </c>
      <c r="E1689" s="129" t="s">
        <v>3963</v>
      </c>
      <c r="F1689" s="129" t="s">
        <v>3964</v>
      </c>
      <c r="G1689" s="131" t="s">
        <v>164</v>
      </c>
      <c r="H1689" s="129" t="s">
        <v>14471</v>
      </c>
      <c r="I1689" s="129" t="s">
        <v>11977</v>
      </c>
      <c r="J1689" s="129" t="s">
        <v>5056</v>
      </c>
      <c r="K1689" s="129" t="s">
        <v>5220</v>
      </c>
      <c r="L1689" s="131" t="str">
        <f t="shared" si="78"/>
        <v>東山　雄飛 (3)</v>
      </c>
      <c r="M1689" s="131" t="str">
        <f t="shared" si="79"/>
        <v>00</v>
      </c>
      <c r="N1689" s="131" t="str">
        <f t="shared" si="80"/>
        <v>Takato HIGASHIYAMA (00)</v>
      </c>
      <c r="O1689" s="217" t="s">
        <v>8541</v>
      </c>
      <c r="Y1689" s="130"/>
      <c r="Z1689" s="130"/>
      <c r="AA1689" s="130"/>
      <c r="AB1689" s="130"/>
      <c r="AC1689" s="142"/>
      <c r="AD1689" s="130"/>
      <c r="AE1689" s="130"/>
      <c r="AF1689" s="130"/>
      <c r="AG1689" s="130"/>
      <c r="AH1689" s="130"/>
      <c r="AI1689" s="130"/>
      <c r="AJ1689" s="130"/>
      <c r="AK1689" s="130"/>
      <c r="AL1689" s="130"/>
      <c r="AM1689" s="130"/>
      <c r="AN1689" s="130"/>
      <c r="AO1689" s="130"/>
      <c r="AP1689" s="130"/>
      <c r="AQ1689" s="130"/>
      <c r="AR1689" s="130"/>
      <c r="AS1689" s="130"/>
      <c r="AT1689" s="130"/>
      <c r="AU1689" s="130"/>
      <c r="AV1689" s="130"/>
      <c r="AW1689" s="130"/>
      <c r="AX1689" s="130"/>
      <c r="AY1689" s="130"/>
    </row>
    <row r="1690" spans="1:51" x14ac:dyDescent="0.15">
      <c r="A1690" s="131">
        <v>1729</v>
      </c>
      <c r="B1690" s="129" t="s">
        <v>5265</v>
      </c>
      <c r="C1690" s="129" t="s">
        <v>1084</v>
      </c>
      <c r="D1690" s="129" t="s">
        <v>3951</v>
      </c>
      <c r="E1690" s="129" t="s">
        <v>3952</v>
      </c>
      <c r="F1690" s="129" t="s">
        <v>2498</v>
      </c>
      <c r="G1690" s="131" t="s">
        <v>164</v>
      </c>
      <c r="H1690" s="129" t="s">
        <v>11319</v>
      </c>
      <c r="I1690" s="129" t="s">
        <v>11435</v>
      </c>
      <c r="J1690" s="129" t="s">
        <v>12291</v>
      </c>
      <c r="K1690" s="129" t="s">
        <v>5220</v>
      </c>
      <c r="L1690" s="131" t="str">
        <f t="shared" si="78"/>
        <v>久住　大輝 (3)</v>
      </c>
      <c r="M1690" s="131" t="str">
        <f t="shared" si="79"/>
        <v>00</v>
      </c>
      <c r="N1690" s="131" t="str">
        <f t="shared" si="80"/>
        <v>Daiki KUSUMI (00)</v>
      </c>
      <c r="O1690" s="217" t="s">
        <v>8542</v>
      </c>
      <c r="Y1690" s="130"/>
      <c r="Z1690" s="130"/>
      <c r="AA1690" s="130"/>
      <c r="AB1690" s="130"/>
      <c r="AC1690" s="142"/>
      <c r="AD1690" s="130"/>
      <c r="AE1690" s="130"/>
      <c r="AF1690" s="130"/>
      <c r="AG1690" s="130"/>
      <c r="AH1690" s="130"/>
      <c r="AI1690" s="130"/>
      <c r="AJ1690" s="130"/>
      <c r="AK1690" s="130"/>
      <c r="AL1690" s="130"/>
      <c r="AM1690" s="130"/>
      <c r="AN1690" s="130"/>
      <c r="AO1690" s="130"/>
      <c r="AP1690" s="130"/>
      <c r="AQ1690" s="130"/>
      <c r="AR1690" s="130"/>
      <c r="AS1690" s="130"/>
      <c r="AT1690" s="130"/>
      <c r="AU1690" s="130"/>
      <c r="AV1690" s="130"/>
      <c r="AW1690" s="130"/>
      <c r="AX1690" s="130"/>
      <c r="AY1690" s="130"/>
    </row>
    <row r="1691" spans="1:51" x14ac:dyDescent="0.15">
      <c r="A1691" s="131">
        <v>1730</v>
      </c>
      <c r="B1691" s="129" t="s">
        <v>5265</v>
      </c>
      <c r="C1691" s="129" t="s">
        <v>1084</v>
      </c>
      <c r="D1691" s="129" t="s">
        <v>3953</v>
      </c>
      <c r="E1691" s="129" t="s">
        <v>3954</v>
      </c>
      <c r="F1691" s="129" t="s">
        <v>3898</v>
      </c>
      <c r="G1691" s="131" t="s">
        <v>164</v>
      </c>
      <c r="H1691" s="129" t="s">
        <v>11319</v>
      </c>
      <c r="I1691" s="129" t="s">
        <v>11978</v>
      </c>
      <c r="J1691" s="129" t="s">
        <v>12562</v>
      </c>
      <c r="K1691" s="129" t="s">
        <v>5220</v>
      </c>
      <c r="L1691" s="131" t="str">
        <f t="shared" si="78"/>
        <v>土居下　晴也 (3)</v>
      </c>
      <c r="M1691" s="131" t="str">
        <f t="shared" si="79"/>
        <v>99</v>
      </c>
      <c r="N1691" s="131" t="str">
        <f t="shared" si="80"/>
        <v>Haruya DOISHITA (99)</v>
      </c>
      <c r="O1691" s="217" t="s">
        <v>8543</v>
      </c>
      <c r="Y1691" s="130"/>
      <c r="Z1691" s="130"/>
      <c r="AA1691" s="130"/>
      <c r="AB1691" s="130"/>
      <c r="AC1691" s="142"/>
      <c r="AD1691" s="130"/>
      <c r="AE1691" s="130"/>
      <c r="AF1691" s="130"/>
      <c r="AG1691" s="130"/>
      <c r="AH1691" s="130"/>
      <c r="AI1691" s="130"/>
      <c r="AJ1691" s="130"/>
      <c r="AK1691" s="130"/>
      <c r="AL1691" s="130"/>
      <c r="AM1691" s="130"/>
      <c r="AN1691" s="130"/>
      <c r="AO1691" s="130"/>
      <c r="AP1691" s="130"/>
      <c r="AQ1691" s="130"/>
      <c r="AR1691" s="130"/>
      <c r="AS1691" s="130"/>
      <c r="AT1691" s="130"/>
      <c r="AU1691" s="130"/>
      <c r="AV1691" s="130"/>
      <c r="AW1691" s="130"/>
      <c r="AX1691" s="130"/>
      <c r="AY1691" s="130"/>
    </row>
    <row r="1692" spans="1:51" x14ac:dyDescent="0.15">
      <c r="A1692" s="131">
        <v>1731</v>
      </c>
      <c r="B1692" s="129" t="s">
        <v>5265</v>
      </c>
      <c r="C1692" s="129" t="s">
        <v>1084</v>
      </c>
      <c r="D1692" s="129" t="s">
        <v>3955</v>
      </c>
      <c r="E1692" s="129" t="s">
        <v>605</v>
      </c>
      <c r="F1692" s="129" t="s">
        <v>3607</v>
      </c>
      <c r="G1692" s="131" t="s">
        <v>164</v>
      </c>
      <c r="H1692" s="129" t="s">
        <v>11319</v>
      </c>
      <c r="I1692" s="129" t="s">
        <v>5174</v>
      </c>
      <c r="J1692" s="129" t="s">
        <v>4799</v>
      </c>
      <c r="K1692" s="129" t="s">
        <v>5220</v>
      </c>
      <c r="L1692" s="131" t="str">
        <f t="shared" si="78"/>
        <v>渡部　大輔 (3)</v>
      </c>
      <c r="M1692" s="131" t="str">
        <f t="shared" si="79"/>
        <v>00</v>
      </c>
      <c r="N1692" s="131" t="str">
        <f t="shared" si="80"/>
        <v>Daisuke WATANABE (00)</v>
      </c>
      <c r="O1692" s="217" t="s">
        <v>8544</v>
      </c>
      <c r="Y1692" s="130"/>
      <c r="Z1692" s="130"/>
      <c r="AA1692" s="130"/>
      <c r="AB1692" s="130"/>
      <c r="AC1692" s="142"/>
      <c r="AD1692" s="130"/>
      <c r="AE1692" s="130"/>
      <c r="AF1692" s="130"/>
      <c r="AG1692" s="130"/>
      <c r="AH1692" s="130"/>
      <c r="AI1692" s="130"/>
      <c r="AJ1692" s="130"/>
      <c r="AK1692" s="130"/>
      <c r="AL1692" s="130"/>
      <c r="AM1692" s="130"/>
      <c r="AN1692" s="130"/>
      <c r="AO1692" s="130"/>
      <c r="AP1692" s="130"/>
      <c r="AQ1692" s="130"/>
      <c r="AR1692" s="130"/>
      <c r="AS1692" s="130"/>
      <c r="AT1692" s="130"/>
      <c r="AU1692" s="130"/>
      <c r="AV1692" s="130"/>
      <c r="AW1692" s="130"/>
      <c r="AX1692" s="130"/>
      <c r="AY1692" s="130"/>
    </row>
    <row r="1693" spans="1:51" x14ac:dyDescent="0.15">
      <c r="A1693" s="131">
        <v>1732</v>
      </c>
      <c r="B1693" s="129" t="s">
        <v>5265</v>
      </c>
      <c r="C1693" s="129" t="s">
        <v>1084</v>
      </c>
      <c r="D1693" s="129" t="s">
        <v>3942</v>
      </c>
      <c r="E1693" s="129" t="s">
        <v>3943</v>
      </c>
      <c r="F1693" s="129" t="s">
        <v>1253</v>
      </c>
      <c r="G1693" s="131" t="s">
        <v>164</v>
      </c>
      <c r="H1693" s="129" t="s">
        <v>11319</v>
      </c>
      <c r="I1693" s="129" t="s">
        <v>11661</v>
      </c>
      <c r="J1693" s="129" t="s">
        <v>4957</v>
      </c>
      <c r="K1693" s="129" t="s">
        <v>5220</v>
      </c>
      <c r="L1693" s="131" t="str">
        <f t="shared" si="78"/>
        <v>大槻　祥太郎 (3)</v>
      </c>
      <c r="M1693" s="131" t="str">
        <f t="shared" si="79"/>
        <v>00</v>
      </c>
      <c r="N1693" s="131" t="str">
        <f t="shared" si="80"/>
        <v>Shotaro OTSUKI (00)</v>
      </c>
      <c r="O1693" s="217" t="s">
        <v>8545</v>
      </c>
      <c r="Y1693" s="130"/>
      <c r="Z1693" s="130"/>
      <c r="AA1693" s="130"/>
      <c r="AB1693" s="130"/>
      <c r="AC1693" s="142"/>
      <c r="AD1693" s="130"/>
      <c r="AE1693" s="130"/>
      <c r="AF1693" s="130"/>
      <c r="AG1693" s="130"/>
      <c r="AH1693" s="130"/>
      <c r="AI1693" s="130"/>
      <c r="AJ1693" s="130"/>
      <c r="AK1693" s="130"/>
      <c r="AL1693" s="130"/>
      <c r="AM1693" s="130"/>
      <c r="AN1693" s="130"/>
      <c r="AO1693" s="130"/>
      <c r="AP1693" s="130"/>
      <c r="AQ1693" s="130"/>
      <c r="AR1693" s="130"/>
      <c r="AS1693" s="130"/>
      <c r="AT1693" s="130"/>
      <c r="AU1693" s="130"/>
      <c r="AV1693" s="130"/>
      <c r="AW1693" s="130"/>
      <c r="AX1693" s="130"/>
      <c r="AY1693" s="130"/>
    </row>
    <row r="1694" spans="1:51" x14ac:dyDescent="0.15">
      <c r="A1694" s="131">
        <v>1733</v>
      </c>
      <c r="B1694" s="129" t="s">
        <v>5265</v>
      </c>
      <c r="C1694" s="129" t="s">
        <v>1084</v>
      </c>
      <c r="D1694" s="129" t="s">
        <v>3944</v>
      </c>
      <c r="E1694" s="129" t="s">
        <v>3945</v>
      </c>
      <c r="F1694" s="129" t="s">
        <v>1444</v>
      </c>
      <c r="G1694" s="131" t="s">
        <v>164</v>
      </c>
      <c r="H1694" s="129" t="s">
        <v>14447</v>
      </c>
      <c r="I1694" s="129" t="s">
        <v>11353</v>
      </c>
      <c r="J1694" s="129" t="s">
        <v>4829</v>
      </c>
      <c r="K1694" s="129" t="s">
        <v>5220</v>
      </c>
      <c r="L1694" s="131" t="str">
        <f t="shared" si="78"/>
        <v>安藤　圭汰 (3)</v>
      </c>
      <c r="M1694" s="131" t="str">
        <f t="shared" si="79"/>
        <v>00</v>
      </c>
      <c r="N1694" s="131" t="str">
        <f t="shared" si="80"/>
        <v>Keita ANDO (00)</v>
      </c>
      <c r="O1694" s="217" t="s">
        <v>8546</v>
      </c>
      <c r="Y1694" s="130"/>
      <c r="Z1694" s="130"/>
      <c r="AA1694" s="130"/>
      <c r="AB1694" s="130"/>
      <c r="AC1694" s="142"/>
      <c r="AD1694" s="130"/>
      <c r="AE1694" s="130"/>
      <c r="AF1694" s="130"/>
      <c r="AG1694" s="130"/>
      <c r="AH1694" s="130"/>
      <c r="AI1694" s="130"/>
      <c r="AJ1694" s="130"/>
      <c r="AK1694" s="130"/>
      <c r="AL1694" s="130"/>
      <c r="AM1694" s="130"/>
      <c r="AN1694" s="130"/>
      <c r="AO1694" s="130"/>
      <c r="AP1694" s="130"/>
      <c r="AQ1694" s="130"/>
      <c r="AR1694" s="130"/>
      <c r="AS1694" s="130"/>
      <c r="AT1694" s="130"/>
      <c r="AU1694" s="130"/>
      <c r="AV1694" s="130"/>
      <c r="AW1694" s="130"/>
      <c r="AX1694" s="130"/>
      <c r="AY1694" s="130"/>
    </row>
    <row r="1695" spans="1:51" x14ac:dyDescent="0.15">
      <c r="A1695" s="131">
        <v>1734</v>
      </c>
      <c r="B1695" s="129" t="s">
        <v>5265</v>
      </c>
      <c r="C1695" s="129" t="s">
        <v>1084</v>
      </c>
      <c r="D1695" s="129" t="s">
        <v>3946</v>
      </c>
      <c r="E1695" s="129" t="s">
        <v>3947</v>
      </c>
      <c r="F1695" s="129" t="s">
        <v>1914</v>
      </c>
      <c r="G1695" s="131" t="s">
        <v>164</v>
      </c>
      <c r="H1695" s="129" t="s">
        <v>14447</v>
      </c>
      <c r="I1695" s="129" t="s">
        <v>4856</v>
      </c>
      <c r="J1695" s="129" t="s">
        <v>4922</v>
      </c>
      <c r="K1695" s="129" t="s">
        <v>5220</v>
      </c>
      <c r="L1695" s="131" t="str">
        <f t="shared" si="78"/>
        <v>佐藤　勇希 (3)</v>
      </c>
      <c r="M1695" s="131" t="str">
        <f t="shared" si="79"/>
        <v>00</v>
      </c>
      <c r="N1695" s="131" t="str">
        <f t="shared" si="80"/>
        <v>Yuki SATO (00)</v>
      </c>
      <c r="O1695" s="217" t="s">
        <v>8547</v>
      </c>
      <c r="Y1695" s="130"/>
      <c r="Z1695" s="130"/>
      <c r="AA1695" s="130"/>
      <c r="AB1695" s="130"/>
      <c r="AC1695" s="142"/>
      <c r="AD1695" s="130"/>
      <c r="AE1695" s="130"/>
      <c r="AF1695" s="130"/>
      <c r="AG1695" s="130"/>
      <c r="AH1695" s="130"/>
      <c r="AI1695" s="130"/>
      <c r="AJ1695" s="130"/>
      <c r="AK1695" s="130"/>
      <c r="AL1695" s="130"/>
      <c r="AM1695" s="130"/>
      <c r="AN1695" s="130"/>
      <c r="AO1695" s="130"/>
      <c r="AP1695" s="130"/>
      <c r="AQ1695" s="130"/>
      <c r="AR1695" s="130"/>
      <c r="AS1695" s="130"/>
      <c r="AT1695" s="130"/>
      <c r="AU1695" s="130"/>
      <c r="AV1695" s="130"/>
      <c r="AW1695" s="130"/>
      <c r="AX1695" s="130"/>
      <c r="AY1695" s="130"/>
    </row>
    <row r="1696" spans="1:51" x14ac:dyDescent="0.15">
      <c r="A1696" s="131">
        <v>1735</v>
      </c>
      <c r="B1696" s="129" t="s">
        <v>5265</v>
      </c>
      <c r="C1696" s="129" t="s">
        <v>1084</v>
      </c>
      <c r="D1696" s="129" t="s">
        <v>3948</v>
      </c>
      <c r="E1696" s="129" t="s">
        <v>3949</v>
      </c>
      <c r="F1696" s="129" t="s">
        <v>3950</v>
      </c>
      <c r="G1696" s="131" t="s">
        <v>164</v>
      </c>
      <c r="H1696" s="129" t="s">
        <v>14447</v>
      </c>
      <c r="I1696" s="129" t="s">
        <v>11704</v>
      </c>
      <c r="J1696" s="129" t="s">
        <v>12487</v>
      </c>
      <c r="K1696" s="129" t="s">
        <v>5220</v>
      </c>
      <c r="L1696" s="131" t="str">
        <f t="shared" si="78"/>
        <v>北浦　柊二 (3)</v>
      </c>
      <c r="M1696" s="131" t="str">
        <f t="shared" si="79"/>
        <v>00</v>
      </c>
      <c r="N1696" s="131" t="str">
        <f t="shared" si="80"/>
        <v>Shuji KITAURA (00)</v>
      </c>
      <c r="O1696" s="217" t="s">
        <v>8548</v>
      </c>
      <c r="Y1696" s="130"/>
      <c r="Z1696" s="130"/>
      <c r="AA1696" s="130"/>
      <c r="AB1696" s="130"/>
      <c r="AC1696" s="142"/>
      <c r="AD1696" s="130"/>
      <c r="AE1696" s="130"/>
      <c r="AF1696" s="130"/>
      <c r="AG1696" s="130"/>
      <c r="AH1696" s="130"/>
      <c r="AI1696" s="130"/>
      <c r="AJ1696" s="130"/>
      <c r="AK1696" s="130"/>
      <c r="AL1696" s="130"/>
      <c r="AM1696" s="130"/>
      <c r="AN1696" s="130"/>
      <c r="AO1696" s="130"/>
      <c r="AP1696" s="130"/>
      <c r="AQ1696" s="130"/>
      <c r="AR1696" s="130"/>
      <c r="AS1696" s="130"/>
      <c r="AT1696" s="130"/>
      <c r="AU1696" s="130"/>
      <c r="AV1696" s="130"/>
      <c r="AW1696" s="130"/>
      <c r="AX1696" s="130"/>
      <c r="AY1696" s="130"/>
    </row>
    <row r="1697" spans="1:51" x14ac:dyDescent="0.15">
      <c r="A1697" s="131">
        <v>1736</v>
      </c>
      <c r="B1697" s="129" t="s">
        <v>5265</v>
      </c>
      <c r="C1697" s="129" t="s">
        <v>1084</v>
      </c>
      <c r="D1697" s="129" t="s">
        <v>3956</v>
      </c>
      <c r="E1697" s="129" t="s">
        <v>3957</v>
      </c>
      <c r="F1697" s="129" t="s">
        <v>2949</v>
      </c>
      <c r="G1697" s="131" t="s">
        <v>164</v>
      </c>
      <c r="H1697" s="129" t="s">
        <v>11319</v>
      </c>
      <c r="I1697" s="129" t="s">
        <v>11979</v>
      </c>
      <c r="J1697" s="129" t="s">
        <v>5192</v>
      </c>
      <c r="K1697" s="129" t="s">
        <v>5220</v>
      </c>
      <c r="L1697" s="131" t="str">
        <f t="shared" si="78"/>
        <v>瀧野　晃生 (3)</v>
      </c>
      <c r="M1697" s="131" t="str">
        <f t="shared" si="79"/>
        <v>00</v>
      </c>
      <c r="N1697" s="131" t="str">
        <f t="shared" si="80"/>
        <v>Koki TAKINO (00)</v>
      </c>
      <c r="O1697" s="217" t="s">
        <v>8549</v>
      </c>
      <c r="Y1697" s="130"/>
      <c r="Z1697" s="130"/>
      <c r="AA1697" s="130"/>
      <c r="AB1697" s="130"/>
      <c r="AC1697" s="142"/>
      <c r="AD1697" s="130"/>
      <c r="AE1697" s="130"/>
      <c r="AF1697" s="130"/>
      <c r="AG1697" s="130"/>
      <c r="AH1697" s="130"/>
      <c r="AI1697" s="130"/>
      <c r="AJ1697" s="130"/>
      <c r="AK1697" s="130"/>
      <c r="AL1697" s="130"/>
      <c r="AM1697" s="130"/>
      <c r="AN1697" s="130"/>
      <c r="AO1697" s="130"/>
      <c r="AP1697" s="130"/>
      <c r="AQ1697" s="130"/>
      <c r="AR1697" s="130"/>
      <c r="AS1697" s="130"/>
      <c r="AT1697" s="130"/>
      <c r="AU1697" s="130"/>
      <c r="AV1697" s="130"/>
      <c r="AW1697" s="130"/>
      <c r="AX1697" s="130"/>
      <c r="AY1697" s="130"/>
    </row>
    <row r="1698" spans="1:51" x14ac:dyDescent="0.15">
      <c r="A1698" s="131">
        <v>1737</v>
      </c>
      <c r="B1698" s="129" t="s">
        <v>5265</v>
      </c>
      <c r="C1698" s="129" t="s">
        <v>1084</v>
      </c>
      <c r="D1698" s="129" t="s">
        <v>9902</v>
      </c>
      <c r="E1698" s="129" t="s">
        <v>9413</v>
      </c>
      <c r="F1698" s="129" t="s">
        <v>2601</v>
      </c>
      <c r="G1698" s="131" t="s">
        <v>168</v>
      </c>
      <c r="H1698" s="129" t="s">
        <v>11319</v>
      </c>
      <c r="I1698" s="129" t="s">
        <v>9463</v>
      </c>
      <c r="J1698" s="129" t="s">
        <v>9491</v>
      </c>
      <c r="K1698" s="129" t="s">
        <v>5220</v>
      </c>
      <c r="L1698" s="131" t="str">
        <f t="shared" si="78"/>
        <v>谷口　響平 (2)</v>
      </c>
      <c r="M1698" s="131" t="str">
        <f t="shared" si="79"/>
        <v>01</v>
      </c>
      <c r="N1698" s="131" t="str">
        <f t="shared" si="80"/>
        <v>Kyohei TANIGUCHI (01)</v>
      </c>
      <c r="O1698" s="217" t="s">
        <v>8550</v>
      </c>
      <c r="Y1698" s="130"/>
      <c r="Z1698" s="130"/>
      <c r="AA1698" s="130"/>
      <c r="AB1698" s="130"/>
      <c r="AC1698" s="142"/>
      <c r="AD1698" s="130"/>
      <c r="AE1698" s="130"/>
      <c r="AF1698" s="130"/>
      <c r="AG1698" s="130"/>
      <c r="AH1698" s="130"/>
      <c r="AI1698" s="130"/>
      <c r="AJ1698" s="130"/>
      <c r="AK1698" s="130"/>
      <c r="AL1698" s="130"/>
      <c r="AM1698" s="130"/>
      <c r="AN1698" s="130"/>
      <c r="AO1698" s="130"/>
      <c r="AP1698" s="130"/>
      <c r="AQ1698" s="130"/>
      <c r="AR1698" s="130"/>
      <c r="AS1698" s="130"/>
      <c r="AT1698" s="130"/>
      <c r="AU1698" s="130"/>
      <c r="AV1698" s="130"/>
      <c r="AW1698" s="130"/>
      <c r="AX1698" s="130"/>
      <c r="AY1698" s="130"/>
    </row>
    <row r="1699" spans="1:51" x14ac:dyDescent="0.15">
      <c r="A1699" s="131">
        <v>1738</v>
      </c>
      <c r="B1699" s="129" t="s">
        <v>5265</v>
      </c>
      <c r="C1699" s="129" t="s">
        <v>1084</v>
      </c>
      <c r="D1699" s="129" t="s">
        <v>9360</v>
      </c>
      <c r="E1699" s="129" t="s">
        <v>9414</v>
      </c>
      <c r="F1699" s="129" t="s">
        <v>3812</v>
      </c>
      <c r="G1699" s="131" t="s">
        <v>168</v>
      </c>
      <c r="H1699" s="129" t="s">
        <v>11319</v>
      </c>
      <c r="I1699" s="129" t="s">
        <v>9464</v>
      </c>
      <c r="J1699" s="129" t="s">
        <v>9492</v>
      </c>
      <c r="K1699" s="129" t="s">
        <v>5220</v>
      </c>
      <c r="L1699" s="131" t="str">
        <f t="shared" si="78"/>
        <v>澤井　麟太郎 (2)</v>
      </c>
      <c r="M1699" s="131" t="str">
        <f t="shared" si="79"/>
        <v>01</v>
      </c>
      <c r="N1699" s="131" t="str">
        <f t="shared" si="80"/>
        <v>Rintaro SAWAI (01)</v>
      </c>
      <c r="O1699" s="217" t="s">
        <v>8551</v>
      </c>
      <c r="Y1699" s="130"/>
      <c r="Z1699" s="130"/>
      <c r="AA1699" s="130"/>
      <c r="AB1699" s="130"/>
      <c r="AC1699" s="142"/>
      <c r="AD1699" s="130"/>
      <c r="AE1699" s="130"/>
      <c r="AF1699" s="130"/>
      <c r="AG1699" s="130"/>
      <c r="AH1699" s="130"/>
      <c r="AI1699" s="130"/>
      <c r="AJ1699" s="130"/>
      <c r="AK1699" s="130"/>
      <c r="AL1699" s="130"/>
      <c r="AM1699" s="130"/>
      <c r="AN1699" s="130"/>
      <c r="AO1699" s="130"/>
      <c r="AP1699" s="130"/>
      <c r="AQ1699" s="130"/>
      <c r="AR1699" s="130"/>
      <c r="AS1699" s="130"/>
      <c r="AT1699" s="130"/>
      <c r="AU1699" s="130"/>
      <c r="AV1699" s="130"/>
      <c r="AW1699" s="130"/>
      <c r="AX1699" s="130"/>
      <c r="AY1699" s="130"/>
    </row>
    <row r="1700" spans="1:51" x14ac:dyDescent="0.15">
      <c r="A1700" s="131">
        <v>1739</v>
      </c>
      <c r="B1700" s="129" t="s">
        <v>5265</v>
      </c>
      <c r="C1700" s="129" t="s">
        <v>1084</v>
      </c>
      <c r="D1700" s="129" t="s">
        <v>9359</v>
      </c>
      <c r="E1700" s="129" t="s">
        <v>9412</v>
      </c>
      <c r="F1700" s="129" t="s">
        <v>4127</v>
      </c>
      <c r="G1700" s="131" t="s">
        <v>168</v>
      </c>
      <c r="H1700" s="129" t="s">
        <v>14454</v>
      </c>
      <c r="I1700" s="129" t="s">
        <v>9462</v>
      </c>
      <c r="J1700" s="129" t="s">
        <v>4962</v>
      </c>
      <c r="K1700" s="129" t="s">
        <v>5220</v>
      </c>
      <c r="L1700" s="131" t="str">
        <f t="shared" si="78"/>
        <v>西谷　好祐 (2)</v>
      </c>
      <c r="M1700" s="131" t="str">
        <f t="shared" si="79"/>
        <v>01</v>
      </c>
      <c r="N1700" s="131" t="str">
        <f t="shared" si="80"/>
        <v>Kosuke NISHITANI (01)</v>
      </c>
      <c r="O1700" s="217" t="s">
        <v>8552</v>
      </c>
      <c r="Y1700" s="130"/>
      <c r="Z1700" s="130"/>
      <c r="AA1700" s="130"/>
      <c r="AB1700" s="130"/>
      <c r="AC1700" s="142"/>
      <c r="AD1700" s="130"/>
      <c r="AE1700" s="130"/>
      <c r="AF1700" s="130"/>
      <c r="AG1700" s="130"/>
      <c r="AH1700" s="130"/>
      <c r="AI1700" s="130"/>
      <c r="AJ1700" s="130"/>
      <c r="AK1700" s="130"/>
      <c r="AL1700" s="130"/>
      <c r="AM1700" s="130"/>
      <c r="AN1700" s="130"/>
      <c r="AO1700" s="130"/>
      <c r="AP1700" s="130"/>
      <c r="AQ1700" s="130"/>
      <c r="AR1700" s="130"/>
      <c r="AS1700" s="130"/>
      <c r="AT1700" s="130"/>
      <c r="AU1700" s="130"/>
      <c r="AV1700" s="130"/>
      <c r="AW1700" s="130"/>
      <c r="AX1700" s="130"/>
      <c r="AY1700" s="130"/>
    </row>
    <row r="1701" spans="1:51" x14ac:dyDescent="0.15">
      <c r="A1701" s="131">
        <v>1740</v>
      </c>
      <c r="B1701" s="129" t="s">
        <v>5265</v>
      </c>
      <c r="C1701" s="129" t="s">
        <v>1084</v>
      </c>
      <c r="D1701" s="129" t="s">
        <v>4673</v>
      </c>
      <c r="E1701" s="129" t="s">
        <v>4674</v>
      </c>
      <c r="F1701" s="129" t="s">
        <v>3696</v>
      </c>
      <c r="G1701" s="131" t="s">
        <v>168</v>
      </c>
      <c r="H1701" s="129" t="s">
        <v>11319</v>
      </c>
      <c r="I1701" s="129" t="s">
        <v>5162</v>
      </c>
      <c r="J1701" s="129" t="s">
        <v>4879</v>
      </c>
      <c r="K1701" s="129" t="s">
        <v>5220</v>
      </c>
      <c r="L1701" s="131" t="str">
        <f t="shared" si="78"/>
        <v>永倉　一輝 (2)</v>
      </c>
      <c r="M1701" s="131" t="str">
        <f t="shared" si="79"/>
        <v>01</v>
      </c>
      <c r="N1701" s="131" t="str">
        <f t="shared" si="80"/>
        <v>Kazuki NAGAKURA (01)</v>
      </c>
      <c r="O1701" s="217" t="s">
        <v>8553</v>
      </c>
      <c r="Y1701" s="130"/>
      <c r="Z1701" s="130"/>
      <c r="AA1701" s="130"/>
      <c r="AB1701" s="130"/>
      <c r="AC1701" s="142"/>
      <c r="AD1701" s="130"/>
      <c r="AE1701" s="130"/>
      <c r="AF1701" s="130"/>
      <c r="AG1701" s="130"/>
      <c r="AH1701" s="130"/>
      <c r="AI1701" s="130"/>
      <c r="AJ1701" s="130"/>
      <c r="AK1701" s="130"/>
      <c r="AL1701" s="130"/>
      <c r="AM1701" s="130"/>
      <c r="AN1701" s="130"/>
      <c r="AO1701" s="130"/>
      <c r="AP1701" s="130"/>
      <c r="AQ1701" s="130"/>
      <c r="AR1701" s="130"/>
      <c r="AS1701" s="130"/>
      <c r="AT1701" s="130"/>
      <c r="AU1701" s="130"/>
      <c r="AV1701" s="130"/>
      <c r="AW1701" s="130"/>
      <c r="AX1701" s="130"/>
      <c r="AY1701" s="130"/>
    </row>
    <row r="1702" spans="1:51" x14ac:dyDescent="0.15">
      <c r="A1702" s="131">
        <v>1741</v>
      </c>
      <c r="B1702" s="129" t="s">
        <v>12677</v>
      </c>
      <c r="C1702" s="129" t="s">
        <v>9326</v>
      </c>
      <c r="D1702" s="129" t="s">
        <v>4232</v>
      </c>
      <c r="E1702" s="129" t="s">
        <v>4233</v>
      </c>
      <c r="F1702" s="129" t="s">
        <v>755</v>
      </c>
      <c r="G1702" s="131" t="s">
        <v>168</v>
      </c>
      <c r="H1702" s="129" t="s">
        <v>11319</v>
      </c>
      <c r="I1702" s="129" t="s">
        <v>4901</v>
      </c>
      <c r="J1702" s="129" t="s">
        <v>4902</v>
      </c>
      <c r="K1702" s="129" t="s">
        <v>5220</v>
      </c>
      <c r="L1702" s="131" t="str">
        <f t="shared" si="78"/>
        <v>村上　将悟 (2)</v>
      </c>
      <c r="M1702" s="131" t="str">
        <f t="shared" si="79"/>
        <v>93</v>
      </c>
      <c r="N1702" s="131" t="str">
        <f t="shared" si="80"/>
        <v>Shogo MURAKAMI (93)</v>
      </c>
      <c r="O1702" s="217" t="s">
        <v>8554</v>
      </c>
      <c r="Y1702" s="130"/>
      <c r="Z1702" s="130"/>
      <c r="AA1702" s="130"/>
      <c r="AB1702" s="130"/>
      <c r="AC1702" s="142"/>
      <c r="AD1702" s="130"/>
      <c r="AE1702" s="130"/>
      <c r="AF1702" s="130"/>
      <c r="AG1702" s="130"/>
      <c r="AH1702" s="130"/>
      <c r="AI1702" s="130"/>
      <c r="AJ1702" s="130"/>
      <c r="AK1702" s="130"/>
      <c r="AL1702" s="130"/>
      <c r="AM1702" s="130"/>
      <c r="AN1702" s="130"/>
      <c r="AO1702" s="130"/>
      <c r="AP1702" s="130"/>
      <c r="AQ1702" s="130"/>
      <c r="AR1702" s="130"/>
      <c r="AS1702" s="130"/>
      <c r="AT1702" s="130"/>
      <c r="AU1702" s="130"/>
      <c r="AV1702" s="130"/>
      <c r="AW1702" s="130"/>
      <c r="AX1702" s="130"/>
      <c r="AY1702" s="130"/>
    </row>
    <row r="1703" spans="1:51" x14ac:dyDescent="0.15">
      <c r="A1703" s="131">
        <v>1742</v>
      </c>
      <c r="B1703" s="129" t="s">
        <v>12677</v>
      </c>
      <c r="C1703" s="129" t="s">
        <v>9326</v>
      </c>
      <c r="D1703" s="129" t="s">
        <v>4234</v>
      </c>
      <c r="E1703" s="129" t="s">
        <v>4235</v>
      </c>
      <c r="F1703" s="129" t="s">
        <v>4236</v>
      </c>
      <c r="G1703" s="131" t="s">
        <v>168</v>
      </c>
      <c r="H1703" s="129" t="s">
        <v>11319</v>
      </c>
      <c r="I1703" s="129" t="s">
        <v>4903</v>
      </c>
      <c r="J1703" s="129" t="s">
        <v>4904</v>
      </c>
      <c r="K1703" s="129" t="s">
        <v>5220</v>
      </c>
      <c r="L1703" s="131" t="str">
        <f t="shared" si="78"/>
        <v>藤本　純司 (2)</v>
      </c>
      <c r="M1703" s="131" t="str">
        <f t="shared" si="79"/>
        <v>93</v>
      </c>
      <c r="N1703" s="131" t="str">
        <f t="shared" si="80"/>
        <v>Junji FUJIMOTO (93)</v>
      </c>
      <c r="O1703" s="217" t="s">
        <v>8555</v>
      </c>
      <c r="Y1703" s="130"/>
      <c r="Z1703" s="130"/>
      <c r="AA1703" s="130"/>
      <c r="AB1703" s="130"/>
      <c r="AC1703" s="142"/>
      <c r="AD1703" s="130"/>
      <c r="AE1703" s="130"/>
      <c r="AF1703" s="130"/>
      <c r="AG1703" s="130"/>
      <c r="AH1703" s="130"/>
      <c r="AI1703" s="130"/>
      <c r="AJ1703" s="130"/>
      <c r="AK1703" s="130"/>
      <c r="AL1703" s="130"/>
      <c r="AM1703" s="130"/>
      <c r="AN1703" s="130"/>
      <c r="AO1703" s="130"/>
      <c r="AP1703" s="130"/>
      <c r="AQ1703" s="130"/>
      <c r="AR1703" s="130"/>
      <c r="AS1703" s="130"/>
      <c r="AT1703" s="130"/>
      <c r="AU1703" s="130"/>
      <c r="AV1703" s="130"/>
      <c r="AW1703" s="130"/>
      <c r="AX1703" s="130"/>
      <c r="AY1703" s="130"/>
    </row>
    <row r="1704" spans="1:51" x14ac:dyDescent="0.15">
      <c r="A1704" s="131">
        <v>1743</v>
      </c>
      <c r="B1704" s="129" t="s">
        <v>12677</v>
      </c>
      <c r="C1704" s="129" t="s">
        <v>9326</v>
      </c>
      <c r="D1704" s="129" t="s">
        <v>4237</v>
      </c>
      <c r="E1704" s="129" t="s">
        <v>4238</v>
      </c>
      <c r="F1704" s="129" t="s">
        <v>4239</v>
      </c>
      <c r="G1704" s="131" t="s">
        <v>168</v>
      </c>
      <c r="H1704" s="129" t="s">
        <v>14447</v>
      </c>
      <c r="I1704" s="129" t="s">
        <v>4905</v>
      </c>
      <c r="J1704" s="129" t="s">
        <v>4906</v>
      </c>
      <c r="K1704" s="129" t="s">
        <v>5220</v>
      </c>
      <c r="L1704" s="131" t="str">
        <f t="shared" si="78"/>
        <v>山口　雄也 (2)</v>
      </c>
      <c r="M1704" s="131" t="str">
        <f t="shared" si="79"/>
        <v>94</v>
      </c>
      <c r="N1704" s="131" t="str">
        <f t="shared" si="80"/>
        <v>Yuya YAMAGUCHI (94)</v>
      </c>
      <c r="O1704" s="217" t="s">
        <v>8556</v>
      </c>
      <c r="Y1704" s="130"/>
      <c r="Z1704" s="130"/>
      <c r="AA1704" s="130"/>
      <c r="AB1704" s="130"/>
      <c r="AC1704" s="142"/>
      <c r="AD1704" s="130"/>
      <c r="AE1704" s="130"/>
      <c r="AF1704" s="130"/>
      <c r="AG1704" s="130"/>
      <c r="AH1704" s="130"/>
      <c r="AI1704" s="130"/>
      <c r="AJ1704" s="130"/>
      <c r="AK1704" s="130"/>
      <c r="AL1704" s="130"/>
      <c r="AM1704" s="130"/>
      <c r="AN1704" s="130"/>
      <c r="AO1704" s="130"/>
      <c r="AP1704" s="130"/>
      <c r="AQ1704" s="130"/>
      <c r="AR1704" s="130"/>
      <c r="AS1704" s="130"/>
      <c r="AT1704" s="130"/>
      <c r="AU1704" s="130"/>
      <c r="AV1704" s="130"/>
      <c r="AW1704" s="130"/>
      <c r="AX1704" s="130"/>
      <c r="AY1704" s="130"/>
    </row>
    <row r="1705" spans="1:51" x14ac:dyDescent="0.15">
      <c r="A1705" s="131">
        <v>1744</v>
      </c>
      <c r="B1705" s="129" t="s">
        <v>12677</v>
      </c>
      <c r="C1705" s="129" t="s">
        <v>9326</v>
      </c>
      <c r="D1705" s="129" t="s">
        <v>4240</v>
      </c>
      <c r="E1705" s="129" t="s">
        <v>4241</v>
      </c>
      <c r="F1705" s="129" t="s">
        <v>4242</v>
      </c>
      <c r="G1705" s="131" t="s">
        <v>168</v>
      </c>
      <c r="H1705" s="129" t="s">
        <v>14447</v>
      </c>
      <c r="I1705" s="129" t="s">
        <v>4876</v>
      </c>
      <c r="J1705" s="129" t="s">
        <v>4907</v>
      </c>
      <c r="K1705" s="129" t="s">
        <v>5220</v>
      </c>
      <c r="L1705" s="131" t="str">
        <f t="shared" si="78"/>
        <v>中村　暢宏 (2)</v>
      </c>
      <c r="M1705" s="131" t="str">
        <f t="shared" si="79"/>
        <v>86</v>
      </c>
      <c r="N1705" s="131" t="str">
        <f t="shared" si="80"/>
        <v>Nobuhiro NAKAMURA (86)</v>
      </c>
      <c r="O1705" s="217" t="s">
        <v>8557</v>
      </c>
      <c r="Y1705" s="130"/>
      <c r="Z1705" s="130"/>
      <c r="AA1705" s="130"/>
      <c r="AB1705" s="130"/>
      <c r="AC1705" s="142"/>
      <c r="AD1705" s="130"/>
      <c r="AE1705" s="130"/>
      <c r="AF1705" s="130"/>
      <c r="AG1705" s="130"/>
      <c r="AH1705" s="130"/>
      <c r="AI1705" s="130"/>
      <c r="AJ1705" s="130"/>
      <c r="AK1705" s="130"/>
      <c r="AL1705" s="130"/>
      <c r="AM1705" s="130"/>
      <c r="AN1705" s="130"/>
      <c r="AO1705" s="130"/>
      <c r="AP1705" s="130"/>
      <c r="AQ1705" s="130"/>
      <c r="AR1705" s="130"/>
      <c r="AS1705" s="130"/>
      <c r="AT1705" s="130"/>
      <c r="AU1705" s="130"/>
      <c r="AV1705" s="130"/>
      <c r="AW1705" s="130"/>
      <c r="AX1705" s="130"/>
      <c r="AY1705" s="130"/>
    </row>
    <row r="1706" spans="1:51" x14ac:dyDescent="0.15">
      <c r="A1706" s="131">
        <v>1745</v>
      </c>
      <c r="B1706" s="129" t="s">
        <v>12677</v>
      </c>
      <c r="C1706" s="129" t="s">
        <v>9326</v>
      </c>
      <c r="D1706" s="129" t="s">
        <v>4243</v>
      </c>
      <c r="E1706" s="129" t="s">
        <v>4244</v>
      </c>
      <c r="F1706" s="129" t="s">
        <v>4245</v>
      </c>
      <c r="G1706" s="131" t="s">
        <v>168</v>
      </c>
      <c r="H1706" s="129" t="s">
        <v>11319</v>
      </c>
      <c r="I1706" s="129" t="s">
        <v>4908</v>
      </c>
      <c r="J1706" s="129" t="s">
        <v>4909</v>
      </c>
      <c r="K1706" s="129" t="s">
        <v>5220</v>
      </c>
      <c r="L1706" s="131" t="str">
        <f t="shared" si="78"/>
        <v>粟田　貴明 (2)</v>
      </c>
      <c r="M1706" s="131" t="str">
        <f t="shared" si="79"/>
        <v>93</v>
      </c>
      <c r="N1706" s="131" t="str">
        <f t="shared" si="80"/>
        <v>Takaaki AWATA (93)</v>
      </c>
      <c r="O1706" s="217" t="s">
        <v>8558</v>
      </c>
      <c r="Y1706" s="130"/>
      <c r="Z1706" s="130"/>
      <c r="AA1706" s="130"/>
      <c r="AB1706" s="130"/>
      <c r="AC1706" s="142"/>
      <c r="AD1706" s="130"/>
      <c r="AE1706" s="130"/>
      <c r="AF1706" s="130"/>
      <c r="AG1706" s="130"/>
      <c r="AH1706" s="130"/>
      <c r="AI1706" s="130"/>
      <c r="AJ1706" s="130"/>
      <c r="AK1706" s="130"/>
      <c r="AL1706" s="130"/>
      <c r="AM1706" s="130"/>
      <c r="AN1706" s="130"/>
      <c r="AO1706" s="130"/>
      <c r="AP1706" s="130"/>
      <c r="AQ1706" s="130"/>
      <c r="AR1706" s="130"/>
      <c r="AS1706" s="130"/>
      <c r="AT1706" s="130"/>
      <c r="AU1706" s="130"/>
      <c r="AV1706" s="130"/>
      <c r="AW1706" s="130"/>
      <c r="AX1706" s="130"/>
      <c r="AY1706" s="130"/>
    </row>
    <row r="1707" spans="1:51" x14ac:dyDescent="0.15">
      <c r="A1707" s="131">
        <v>1746</v>
      </c>
      <c r="B1707" s="129" t="s">
        <v>12677</v>
      </c>
      <c r="C1707" s="129" t="s">
        <v>9326</v>
      </c>
      <c r="D1707" s="129" t="s">
        <v>4246</v>
      </c>
      <c r="E1707" s="129" t="s">
        <v>4247</v>
      </c>
      <c r="F1707" s="129" t="s">
        <v>4248</v>
      </c>
      <c r="G1707" s="131" t="s">
        <v>168</v>
      </c>
      <c r="H1707" s="129" t="s">
        <v>14447</v>
      </c>
      <c r="I1707" s="129" t="s">
        <v>4910</v>
      </c>
      <c r="J1707" s="129" t="s">
        <v>4911</v>
      </c>
      <c r="K1707" s="129" t="s">
        <v>5220</v>
      </c>
      <c r="L1707" s="131" t="str">
        <f t="shared" si="78"/>
        <v>阿賀　康生 (2)</v>
      </c>
      <c r="M1707" s="131" t="str">
        <f t="shared" si="79"/>
        <v>93</v>
      </c>
      <c r="N1707" s="131" t="str">
        <f t="shared" si="80"/>
        <v>Yasuo AGA (93)</v>
      </c>
      <c r="O1707" s="217" t="s">
        <v>8559</v>
      </c>
      <c r="Y1707" s="130"/>
      <c r="Z1707" s="130"/>
      <c r="AA1707" s="130"/>
      <c r="AB1707" s="130"/>
      <c r="AC1707" s="142"/>
      <c r="AD1707" s="130"/>
      <c r="AE1707" s="130"/>
      <c r="AF1707" s="130"/>
      <c r="AG1707" s="130"/>
      <c r="AH1707" s="130"/>
      <c r="AI1707" s="130"/>
      <c r="AJ1707" s="130"/>
      <c r="AK1707" s="130"/>
      <c r="AL1707" s="130"/>
      <c r="AM1707" s="130"/>
      <c r="AN1707" s="130"/>
      <c r="AO1707" s="130"/>
      <c r="AP1707" s="130"/>
      <c r="AQ1707" s="130"/>
      <c r="AR1707" s="130"/>
      <c r="AS1707" s="130"/>
      <c r="AT1707" s="130"/>
      <c r="AU1707" s="130"/>
      <c r="AV1707" s="130"/>
      <c r="AW1707" s="130"/>
      <c r="AX1707" s="130"/>
      <c r="AY1707" s="130"/>
    </row>
    <row r="1708" spans="1:51" x14ac:dyDescent="0.15">
      <c r="A1708" s="131">
        <v>1747</v>
      </c>
      <c r="B1708" s="129" t="s">
        <v>12677</v>
      </c>
      <c r="C1708" s="129" t="s">
        <v>9326</v>
      </c>
      <c r="D1708" s="129" t="s">
        <v>4249</v>
      </c>
      <c r="E1708" s="129" t="s">
        <v>4250</v>
      </c>
      <c r="F1708" s="129" t="s">
        <v>4251</v>
      </c>
      <c r="G1708" s="131" t="s">
        <v>168</v>
      </c>
      <c r="H1708" s="129" t="s">
        <v>11319</v>
      </c>
      <c r="I1708" s="129" t="s">
        <v>4912</v>
      </c>
      <c r="J1708" s="129" t="s">
        <v>4829</v>
      </c>
      <c r="K1708" s="129" t="s">
        <v>5220</v>
      </c>
      <c r="L1708" s="131" t="str">
        <f t="shared" si="78"/>
        <v>有山　恵大 (2)</v>
      </c>
      <c r="M1708" s="131" t="str">
        <f t="shared" si="79"/>
        <v>94</v>
      </c>
      <c r="N1708" s="131" t="str">
        <f t="shared" si="80"/>
        <v>Keita ARIYAMA (94)</v>
      </c>
      <c r="O1708" s="217" t="s">
        <v>8560</v>
      </c>
      <c r="Y1708" s="130"/>
      <c r="Z1708" s="130"/>
      <c r="AA1708" s="130"/>
      <c r="AB1708" s="130"/>
      <c r="AC1708" s="142"/>
      <c r="AD1708" s="130"/>
      <c r="AE1708" s="130"/>
      <c r="AF1708" s="130"/>
      <c r="AG1708" s="130"/>
      <c r="AH1708" s="130"/>
      <c r="AI1708" s="130"/>
      <c r="AJ1708" s="130"/>
      <c r="AK1708" s="130"/>
      <c r="AL1708" s="130"/>
      <c r="AM1708" s="130"/>
      <c r="AN1708" s="130"/>
      <c r="AO1708" s="130"/>
      <c r="AP1708" s="130"/>
      <c r="AQ1708" s="130"/>
      <c r="AR1708" s="130"/>
      <c r="AS1708" s="130"/>
      <c r="AT1708" s="130"/>
      <c r="AU1708" s="130"/>
      <c r="AV1708" s="130"/>
      <c r="AW1708" s="130"/>
      <c r="AX1708" s="130"/>
      <c r="AY1708" s="130"/>
    </row>
    <row r="1709" spans="1:51" x14ac:dyDescent="0.15">
      <c r="A1709" s="131">
        <v>1748</v>
      </c>
      <c r="B1709" s="129" t="s">
        <v>12677</v>
      </c>
      <c r="C1709" s="129" t="s">
        <v>9326</v>
      </c>
      <c r="D1709" s="129" t="s">
        <v>4252</v>
      </c>
      <c r="E1709" s="129" t="s">
        <v>4253</v>
      </c>
      <c r="F1709" s="129" t="s">
        <v>4254</v>
      </c>
      <c r="G1709" s="131" t="s">
        <v>168</v>
      </c>
      <c r="H1709" s="129" t="s">
        <v>11319</v>
      </c>
      <c r="I1709" s="129" t="s">
        <v>4913</v>
      </c>
      <c r="J1709" s="129" t="s">
        <v>4914</v>
      </c>
      <c r="K1709" s="129" t="s">
        <v>5220</v>
      </c>
      <c r="L1709" s="131" t="str">
        <f t="shared" si="78"/>
        <v>南　隆之介 (2)</v>
      </c>
      <c r="M1709" s="131" t="str">
        <f t="shared" si="79"/>
        <v>94</v>
      </c>
      <c r="N1709" s="131" t="str">
        <f t="shared" si="80"/>
        <v>Ryunosuke MINAMI (94)</v>
      </c>
      <c r="O1709" s="217" t="s">
        <v>8561</v>
      </c>
      <c r="Y1709" s="130"/>
      <c r="Z1709" s="130"/>
      <c r="AA1709" s="130"/>
      <c r="AB1709" s="130"/>
      <c r="AC1709" s="142"/>
      <c r="AD1709" s="130"/>
      <c r="AE1709" s="130"/>
      <c r="AF1709" s="130"/>
      <c r="AG1709" s="130"/>
      <c r="AH1709" s="130"/>
      <c r="AI1709" s="130"/>
      <c r="AJ1709" s="130"/>
      <c r="AK1709" s="130"/>
      <c r="AL1709" s="130"/>
      <c r="AM1709" s="130"/>
      <c r="AN1709" s="130"/>
      <c r="AO1709" s="130"/>
      <c r="AP1709" s="130"/>
      <c r="AQ1709" s="130"/>
      <c r="AR1709" s="130"/>
      <c r="AS1709" s="130"/>
      <c r="AT1709" s="130"/>
      <c r="AU1709" s="130"/>
      <c r="AV1709" s="130"/>
      <c r="AW1709" s="130"/>
      <c r="AX1709" s="130"/>
      <c r="AY1709" s="130"/>
    </row>
    <row r="1710" spans="1:51" x14ac:dyDescent="0.15">
      <c r="A1710" s="131">
        <v>1749</v>
      </c>
      <c r="B1710" s="129" t="s">
        <v>5266</v>
      </c>
      <c r="C1710" s="129" t="s">
        <v>1086</v>
      </c>
      <c r="D1710" s="129" t="s">
        <v>14499</v>
      </c>
      <c r="E1710" s="129" t="s">
        <v>793</v>
      </c>
      <c r="F1710" s="129" t="s">
        <v>794</v>
      </c>
      <c r="G1710" s="131" t="s">
        <v>188</v>
      </c>
      <c r="H1710" s="129" t="s">
        <v>14458</v>
      </c>
      <c r="I1710" s="129" t="s">
        <v>5045</v>
      </c>
      <c r="J1710" s="129" t="s">
        <v>4814</v>
      </c>
      <c r="K1710" s="129" t="s">
        <v>5220</v>
      </c>
      <c r="L1710" s="131" t="str">
        <f t="shared" si="78"/>
        <v>小林　優佑 (6)</v>
      </c>
      <c r="M1710" s="131" t="str">
        <f t="shared" si="79"/>
        <v>97</v>
      </c>
      <c r="N1710" s="131" t="str">
        <f t="shared" si="80"/>
        <v>Yusuke KOBAYASHI (97)</v>
      </c>
      <c r="O1710" s="217" t="s">
        <v>8562</v>
      </c>
      <c r="Y1710" s="130"/>
      <c r="Z1710" s="130"/>
      <c r="AA1710" s="130"/>
      <c r="AB1710" s="130"/>
      <c r="AC1710" s="142"/>
      <c r="AD1710" s="130"/>
      <c r="AE1710" s="130"/>
      <c r="AF1710" s="130"/>
      <c r="AG1710" s="130"/>
      <c r="AH1710" s="130"/>
      <c r="AI1710" s="130"/>
      <c r="AJ1710" s="130"/>
      <c r="AK1710" s="130"/>
      <c r="AL1710" s="130"/>
      <c r="AM1710" s="130"/>
      <c r="AN1710" s="130"/>
      <c r="AO1710" s="130"/>
      <c r="AP1710" s="130"/>
      <c r="AQ1710" s="130"/>
      <c r="AR1710" s="130"/>
      <c r="AS1710" s="130"/>
      <c r="AT1710" s="130"/>
      <c r="AU1710" s="130"/>
      <c r="AV1710" s="130"/>
      <c r="AW1710" s="130"/>
      <c r="AX1710" s="130"/>
      <c r="AY1710" s="130"/>
    </row>
    <row r="1711" spans="1:51" x14ac:dyDescent="0.15">
      <c r="A1711" s="131">
        <v>1750</v>
      </c>
      <c r="B1711" s="129" t="s">
        <v>5266</v>
      </c>
      <c r="C1711" s="129" t="s">
        <v>1086</v>
      </c>
      <c r="D1711" s="129" t="s">
        <v>896</v>
      </c>
      <c r="E1711" s="129" t="s">
        <v>897</v>
      </c>
      <c r="F1711" s="129" t="s">
        <v>898</v>
      </c>
      <c r="G1711" s="131" t="s">
        <v>146</v>
      </c>
      <c r="H1711" s="129" t="s">
        <v>14458</v>
      </c>
      <c r="I1711" s="129" t="s">
        <v>11915</v>
      </c>
      <c r="J1711" s="129" t="s">
        <v>4822</v>
      </c>
      <c r="K1711" s="129" t="s">
        <v>5220</v>
      </c>
      <c r="L1711" s="131" t="str">
        <f t="shared" si="78"/>
        <v>北野　涼太 (4)</v>
      </c>
      <c r="M1711" s="131" t="str">
        <f t="shared" si="79"/>
        <v>98</v>
      </c>
      <c r="N1711" s="131" t="str">
        <f t="shared" si="80"/>
        <v>Ryota KITANO (98)</v>
      </c>
      <c r="O1711" s="217" t="s">
        <v>8563</v>
      </c>
      <c r="Y1711" s="130"/>
      <c r="Z1711" s="130"/>
      <c r="AA1711" s="130"/>
      <c r="AB1711" s="130"/>
      <c r="AC1711" s="142"/>
      <c r="AD1711" s="130"/>
      <c r="AE1711" s="130"/>
      <c r="AF1711" s="130"/>
      <c r="AG1711" s="130"/>
      <c r="AH1711" s="130"/>
      <c r="AI1711" s="130"/>
      <c r="AJ1711" s="130"/>
      <c r="AK1711" s="130"/>
      <c r="AL1711" s="130"/>
      <c r="AM1711" s="130"/>
      <c r="AN1711" s="130"/>
      <c r="AO1711" s="130"/>
      <c r="AP1711" s="130"/>
      <c r="AQ1711" s="130"/>
      <c r="AR1711" s="130"/>
      <c r="AS1711" s="130"/>
      <c r="AT1711" s="130"/>
      <c r="AU1711" s="130"/>
      <c r="AV1711" s="130"/>
      <c r="AW1711" s="130"/>
      <c r="AX1711" s="130"/>
      <c r="AY1711" s="130"/>
    </row>
    <row r="1712" spans="1:51" x14ac:dyDescent="0.15">
      <c r="A1712" s="131">
        <v>1751</v>
      </c>
      <c r="B1712" s="129" t="s">
        <v>5266</v>
      </c>
      <c r="C1712" s="129" t="s">
        <v>1086</v>
      </c>
      <c r="D1712" s="129" t="s">
        <v>4092</v>
      </c>
      <c r="E1712" s="129" t="s">
        <v>4093</v>
      </c>
      <c r="F1712" s="129" t="s">
        <v>783</v>
      </c>
      <c r="G1712" s="131" t="s">
        <v>146</v>
      </c>
      <c r="H1712" s="129" t="s">
        <v>14458</v>
      </c>
      <c r="I1712" s="129" t="s">
        <v>4798</v>
      </c>
      <c r="J1712" s="129" t="s">
        <v>12396</v>
      </c>
      <c r="K1712" s="129" t="s">
        <v>5220</v>
      </c>
      <c r="L1712" s="131" t="str">
        <f t="shared" si="78"/>
        <v>小田　颯河 (4)</v>
      </c>
      <c r="M1712" s="131" t="str">
        <f t="shared" si="79"/>
        <v>98</v>
      </c>
      <c r="N1712" s="131" t="str">
        <f t="shared" si="80"/>
        <v>Hyuga ODA (98)</v>
      </c>
      <c r="O1712" s="217" t="s">
        <v>8564</v>
      </c>
      <c r="Y1712" s="130"/>
      <c r="Z1712" s="130"/>
      <c r="AA1712" s="130"/>
      <c r="AB1712" s="130"/>
      <c r="AC1712" s="142"/>
      <c r="AD1712" s="130"/>
      <c r="AE1712" s="130"/>
      <c r="AF1712" s="130"/>
      <c r="AG1712" s="130"/>
      <c r="AH1712" s="130"/>
      <c r="AI1712" s="130"/>
      <c r="AJ1712" s="130"/>
      <c r="AK1712" s="130"/>
      <c r="AL1712" s="130"/>
      <c r="AM1712" s="130"/>
      <c r="AN1712" s="130"/>
      <c r="AO1712" s="130"/>
      <c r="AP1712" s="130"/>
      <c r="AQ1712" s="130"/>
      <c r="AR1712" s="130"/>
      <c r="AS1712" s="130"/>
      <c r="AT1712" s="130"/>
      <c r="AU1712" s="130"/>
      <c r="AV1712" s="130"/>
      <c r="AW1712" s="130"/>
      <c r="AX1712" s="130"/>
      <c r="AY1712" s="130"/>
    </row>
    <row r="1713" spans="1:51" x14ac:dyDescent="0.15">
      <c r="A1713" s="131">
        <v>1752</v>
      </c>
      <c r="B1713" s="129" t="s">
        <v>5266</v>
      </c>
      <c r="C1713" s="129" t="s">
        <v>1086</v>
      </c>
      <c r="D1713" s="129" t="s">
        <v>4094</v>
      </c>
      <c r="E1713" s="129" t="s">
        <v>4095</v>
      </c>
      <c r="F1713" s="129" t="s">
        <v>4096</v>
      </c>
      <c r="G1713" s="131" t="s">
        <v>146</v>
      </c>
      <c r="H1713" s="129" t="s">
        <v>14458</v>
      </c>
      <c r="I1713" s="129" t="s">
        <v>11980</v>
      </c>
      <c r="J1713" s="129" t="s">
        <v>12563</v>
      </c>
      <c r="K1713" s="129" t="s">
        <v>5220</v>
      </c>
      <c r="L1713" s="131" t="str">
        <f t="shared" si="78"/>
        <v>八坂　能郎 (4)</v>
      </c>
      <c r="M1713" s="131" t="str">
        <f t="shared" si="79"/>
        <v>81</v>
      </c>
      <c r="N1713" s="131" t="str">
        <f t="shared" si="80"/>
        <v>Yoshiro YASAKA (81)</v>
      </c>
      <c r="O1713" s="217" t="s">
        <v>8565</v>
      </c>
      <c r="Y1713" s="130"/>
      <c r="Z1713" s="130"/>
      <c r="AA1713" s="130"/>
      <c r="AB1713" s="130"/>
      <c r="AC1713" s="142"/>
      <c r="AD1713" s="130"/>
      <c r="AE1713" s="130"/>
      <c r="AF1713" s="130"/>
      <c r="AG1713" s="130"/>
      <c r="AH1713" s="130"/>
      <c r="AI1713" s="130"/>
      <c r="AJ1713" s="130"/>
      <c r="AK1713" s="130"/>
      <c r="AL1713" s="130"/>
      <c r="AM1713" s="130"/>
      <c r="AN1713" s="130"/>
      <c r="AO1713" s="130"/>
      <c r="AP1713" s="130"/>
      <c r="AQ1713" s="130"/>
      <c r="AR1713" s="130"/>
      <c r="AS1713" s="130"/>
      <c r="AT1713" s="130"/>
      <c r="AU1713" s="130"/>
      <c r="AV1713" s="130"/>
      <c r="AW1713" s="130"/>
      <c r="AX1713" s="130"/>
      <c r="AY1713" s="130"/>
    </row>
    <row r="1714" spans="1:51" x14ac:dyDescent="0.15">
      <c r="A1714" s="131">
        <v>1753</v>
      </c>
      <c r="B1714" s="129" t="s">
        <v>5266</v>
      </c>
      <c r="C1714" s="129" t="s">
        <v>1086</v>
      </c>
      <c r="D1714" s="129" t="s">
        <v>4097</v>
      </c>
      <c r="E1714" s="129" t="s">
        <v>4098</v>
      </c>
      <c r="F1714" s="129" t="s">
        <v>657</v>
      </c>
      <c r="G1714" s="131" t="s">
        <v>164</v>
      </c>
      <c r="H1714" s="129" t="s">
        <v>14458</v>
      </c>
      <c r="I1714" s="129" t="s">
        <v>11981</v>
      </c>
      <c r="J1714" s="129" t="s">
        <v>12564</v>
      </c>
      <c r="K1714" s="129" t="s">
        <v>5220</v>
      </c>
      <c r="L1714" s="131" t="str">
        <f t="shared" si="78"/>
        <v>多田村　駿次郎 (3)</v>
      </c>
      <c r="M1714" s="131" t="str">
        <f t="shared" si="79"/>
        <v>97</v>
      </c>
      <c r="N1714" s="131" t="str">
        <f t="shared" si="80"/>
        <v>Shunjiro TADAMURA (97)</v>
      </c>
      <c r="O1714" s="217" t="s">
        <v>8566</v>
      </c>
      <c r="Y1714" s="130"/>
      <c r="Z1714" s="130"/>
      <c r="AA1714" s="130"/>
      <c r="AB1714" s="130"/>
      <c r="AC1714" s="142"/>
      <c r="AD1714" s="130"/>
      <c r="AE1714" s="130"/>
      <c r="AF1714" s="130"/>
      <c r="AG1714" s="130"/>
      <c r="AH1714" s="130"/>
      <c r="AI1714" s="130"/>
      <c r="AJ1714" s="130"/>
      <c r="AK1714" s="130"/>
      <c r="AL1714" s="130"/>
      <c r="AM1714" s="130"/>
      <c r="AN1714" s="130"/>
      <c r="AO1714" s="130"/>
      <c r="AP1714" s="130"/>
      <c r="AQ1714" s="130"/>
      <c r="AR1714" s="130"/>
      <c r="AS1714" s="130"/>
      <c r="AT1714" s="130"/>
      <c r="AU1714" s="130"/>
      <c r="AV1714" s="130"/>
      <c r="AW1714" s="130"/>
      <c r="AX1714" s="130"/>
      <c r="AY1714" s="130"/>
    </row>
    <row r="1715" spans="1:51" x14ac:dyDescent="0.15">
      <c r="A1715" s="131">
        <v>1754</v>
      </c>
      <c r="B1715" s="129" t="s">
        <v>5266</v>
      </c>
      <c r="C1715" s="129" t="s">
        <v>1086</v>
      </c>
      <c r="D1715" s="129" t="s">
        <v>4099</v>
      </c>
      <c r="E1715" s="129" t="s">
        <v>4100</v>
      </c>
      <c r="F1715" s="129" t="s">
        <v>3783</v>
      </c>
      <c r="G1715" s="131" t="s">
        <v>168</v>
      </c>
      <c r="H1715" s="129" t="s">
        <v>14458</v>
      </c>
      <c r="I1715" s="129" t="s">
        <v>11982</v>
      </c>
      <c r="J1715" s="129" t="s">
        <v>4799</v>
      </c>
      <c r="K1715" s="129" t="s">
        <v>5220</v>
      </c>
      <c r="L1715" s="131" t="str">
        <f t="shared" si="78"/>
        <v>野本　大介 (2)</v>
      </c>
      <c r="M1715" s="131" t="str">
        <f t="shared" si="79"/>
        <v>00</v>
      </c>
      <c r="N1715" s="131" t="str">
        <f t="shared" si="80"/>
        <v>Daisuke NOMOATO (00)</v>
      </c>
      <c r="O1715" s="217" t="s">
        <v>8567</v>
      </c>
      <c r="Y1715" s="130"/>
      <c r="Z1715" s="130"/>
      <c r="AA1715" s="130"/>
      <c r="AB1715" s="130"/>
      <c r="AC1715" s="142"/>
      <c r="AD1715" s="130"/>
      <c r="AE1715" s="130"/>
      <c r="AF1715" s="130"/>
      <c r="AG1715" s="130"/>
      <c r="AH1715" s="130"/>
      <c r="AI1715" s="130"/>
      <c r="AJ1715" s="130"/>
      <c r="AK1715" s="130"/>
      <c r="AL1715" s="130"/>
      <c r="AM1715" s="130"/>
      <c r="AN1715" s="130"/>
      <c r="AO1715" s="130"/>
      <c r="AP1715" s="130"/>
      <c r="AQ1715" s="130"/>
      <c r="AR1715" s="130"/>
      <c r="AS1715" s="130"/>
      <c r="AT1715" s="130"/>
      <c r="AU1715" s="130"/>
      <c r="AV1715" s="130"/>
      <c r="AW1715" s="130"/>
      <c r="AX1715" s="130"/>
      <c r="AY1715" s="130"/>
    </row>
    <row r="1716" spans="1:51" x14ac:dyDescent="0.15">
      <c r="A1716" s="131">
        <v>1755</v>
      </c>
      <c r="B1716" s="129" t="s">
        <v>5266</v>
      </c>
      <c r="C1716" s="129" t="s">
        <v>1086</v>
      </c>
      <c r="D1716" s="129" t="s">
        <v>4101</v>
      </c>
      <c r="E1716" s="129" t="s">
        <v>4102</v>
      </c>
      <c r="F1716" s="129" t="s">
        <v>608</v>
      </c>
      <c r="G1716" s="131" t="s">
        <v>164</v>
      </c>
      <c r="H1716" s="129" t="s">
        <v>14458</v>
      </c>
      <c r="I1716" s="129" t="s">
        <v>11983</v>
      </c>
      <c r="J1716" s="129" t="s">
        <v>12441</v>
      </c>
      <c r="K1716" s="129" t="s">
        <v>5220</v>
      </c>
      <c r="L1716" s="131" t="str">
        <f t="shared" si="78"/>
        <v>金澤　謙真 (3)</v>
      </c>
      <c r="M1716" s="131" t="str">
        <f t="shared" si="79"/>
        <v>98</v>
      </c>
      <c r="N1716" s="131" t="str">
        <f t="shared" si="80"/>
        <v>Kenshin KANAZAWA (98)</v>
      </c>
      <c r="O1716" s="217" t="s">
        <v>8568</v>
      </c>
      <c r="Y1716" s="130"/>
      <c r="Z1716" s="130"/>
      <c r="AA1716" s="130"/>
      <c r="AB1716" s="130"/>
      <c r="AC1716" s="142"/>
      <c r="AD1716" s="130"/>
      <c r="AE1716" s="130"/>
      <c r="AF1716" s="130"/>
      <c r="AG1716" s="130"/>
      <c r="AH1716" s="130"/>
      <c r="AI1716" s="130"/>
      <c r="AJ1716" s="130"/>
      <c r="AK1716" s="130"/>
      <c r="AL1716" s="130"/>
      <c r="AM1716" s="130"/>
      <c r="AN1716" s="130"/>
      <c r="AO1716" s="130"/>
      <c r="AP1716" s="130"/>
      <c r="AQ1716" s="130"/>
      <c r="AR1716" s="130"/>
      <c r="AS1716" s="130"/>
      <c r="AT1716" s="130"/>
      <c r="AU1716" s="130"/>
      <c r="AV1716" s="130"/>
      <c r="AW1716" s="130"/>
      <c r="AX1716" s="130"/>
      <c r="AY1716" s="130"/>
    </row>
    <row r="1717" spans="1:51" x14ac:dyDescent="0.15">
      <c r="A1717" s="131">
        <v>1756</v>
      </c>
      <c r="B1717" s="129" t="s">
        <v>5266</v>
      </c>
      <c r="C1717" s="129" t="s">
        <v>1086</v>
      </c>
      <c r="D1717" s="129" t="s">
        <v>4103</v>
      </c>
      <c r="E1717" s="129" t="s">
        <v>4104</v>
      </c>
      <c r="F1717" s="129" t="s">
        <v>1682</v>
      </c>
      <c r="G1717" s="131" t="s">
        <v>164</v>
      </c>
      <c r="H1717" s="129" t="s">
        <v>14458</v>
      </c>
      <c r="I1717" s="129" t="s">
        <v>4813</v>
      </c>
      <c r="J1717" s="129" t="s">
        <v>12305</v>
      </c>
      <c r="K1717" s="129" t="s">
        <v>5220</v>
      </c>
      <c r="L1717" s="131" t="str">
        <f t="shared" si="78"/>
        <v>廣瀬　幹 (3)</v>
      </c>
      <c r="M1717" s="131" t="str">
        <f t="shared" si="79"/>
        <v>01</v>
      </c>
      <c r="N1717" s="131" t="str">
        <f t="shared" si="80"/>
        <v>Motoki HIROSE (01)</v>
      </c>
      <c r="O1717" s="217" t="s">
        <v>8569</v>
      </c>
      <c r="Y1717" s="130"/>
      <c r="Z1717" s="130"/>
      <c r="AA1717" s="130"/>
      <c r="AB1717" s="130"/>
      <c r="AC1717" s="142"/>
      <c r="AD1717" s="130"/>
      <c r="AE1717" s="130"/>
      <c r="AF1717" s="130"/>
      <c r="AG1717" s="130"/>
      <c r="AH1717" s="130"/>
      <c r="AI1717" s="130"/>
      <c r="AJ1717" s="130"/>
      <c r="AK1717" s="130"/>
      <c r="AL1717" s="130"/>
      <c r="AM1717" s="130"/>
      <c r="AN1717" s="130"/>
      <c r="AO1717" s="130"/>
      <c r="AP1717" s="130"/>
      <c r="AQ1717" s="130"/>
      <c r="AR1717" s="130"/>
      <c r="AS1717" s="130"/>
      <c r="AT1717" s="130"/>
      <c r="AU1717" s="130"/>
      <c r="AV1717" s="130"/>
      <c r="AW1717" s="130"/>
      <c r="AX1717" s="130"/>
      <c r="AY1717" s="130"/>
    </row>
    <row r="1718" spans="1:51" x14ac:dyDescent="0.15">
      <c r="A1718" s="131">
        <v>1757</v>
      </c>
      <c r="B1718" s="129" t="s">
        <v>437</v>
      </c>
      <c r="C1718" s="129" t="s">
        <v>1080</v>
      </c>
      <c r="D1718" s="129" t="s">
        <v>3885</v>
      </c>
      <c r="E1718" s="129" t="s">
        <v>3886</v>
      </c>
      <c r="F1718" s="129" t="s">
        <v>3887</v>
      </c>
      <c r="G1718" s="131" t="s">
        <v>146</v>
      </c>
      <c r="H1718" s="129" t="s">
        <v>14466</v>
      </c>
      <c r="I1718" s="129" t="s">
        <v>11422</v>
      </c>
      <c r="J1718" s="129" t="s">
        <v>4814</v>
      </c>
      <c r="K1718" s="129" t="s">
        <v>5220</v>
      </c>
      <c r="L1718" s="131" t="str">
        <f t="shared" si="78"/>
        <v>千葉　祐輔 (4)</v>
      </c>
      <c r="M1718" s="131" t="str">
        <f t="shared" si="79"/>
        <v>00</v>
      </c>
      <c r="N1718" s="131" t="str">
        <f t="shared" si="80"/>
        <v>Yusuke CHIBA (00)</v>
      </c>
      <c r="O1718" s="217" t="s">
        <v>8570</v>
      </c>
      <c r="Y1718" s="130"/>
      <c r="Z1718" s="130"/>
      <c r="AA1718" s="130"/>
      <c r="AB1718" s="130"/>
      <c r="AC1718" s="142"/>
      <c r="AD1718" s="130"/>
      <c r="AE1718" s="130"/>
      <c r="AF1718" s="130"/>
      <c r="AG1718" s="130"/>
      <c r="AH1718" s="130"/>
      <c r="AI1718" s="130"/>
      <c r="AJ1718" s="130"/>
      <c r="AK1718" s="130"/>
      <c r="AL1718" s="130"/>
      <c r="AM1718" s="130"/>
      <c r="AN1718" s="130"/>
      <c r="AO1718" s="130"/>
      <c r="AP1718" s="130"/>
      <c r="AQ1718" s="130"/>
      <c r="AR1718" s="130"/>
      <c r="AS1718" s="130"/>
      <c r="AT1718" s="130"/>
      <c r="AU1718" s="130"/>
      <c r="AV1718" s="130"/>
      <c r="AW1718" s="130"/>
      <c r="AX1718" s="130"/>
      <c r="AY1718" s="130"/>
    </row>
    <row r="1719" spans="1:51" x14ac:dyDescent="0.15">
      <c r="A1719" s="131">
        <v>1758</v>
      </c>
      <c r="B1719" s="129" t="s">
        <v>437</v>
      </c>
      <c r="C1719" s="129" t="s">
        <v>1080</v>
      </c>
      <c r="D1719" s="129" t="s">
        <v>3892</v>
      </c>
      <c r="E1719" s="129" t="s">
        <v>3893</v>
      </c>
      <c r="F1719" s="129" t="s">
        <v>1673</v>
      </c>
      <c r="G1719" s="131" t="s">
        <v>164</v>
      </c>
      <c r="H1719" s="129" t="s">
        <v>14466</v>
      </c>
      <c r="I1719" s="129" t="s">
        <v>5128</v>
      </c>
      <c r="J1719" s="129" t="s">
        <v>5164</v>
      </c>
      <c r="K1719" s="129" t="s">
        <v>5220</v>
      </c>
      <c r="L1719" s="131" t="str">
        <f t="shared" si="78"/>
        <v>尾野　弘直 (3)</v>
      </c>
      <c r="M1719" s="131" t="str">
        <f t="shared" si="79"/>
        <v>00</v>
      </c>
      <c r="N1719" s="131" t="str">
        <f t="shared" si="80"/>
        <v>Hironao ONO (00)</v>
      </c>
      <c r="O1719" s="217" t="s">
        <v>8571</v>
      </c>
      <c r="Y1719" s="130"/>
      <c r="Z1719" s="130"/>
      <c r="AA1719" s="130"/>
      <c r="AB1719" s="130"/>
      <c r="AC1719" s="142"/>
      <c r="AD1719" s="130"/>
      <c r="AE1719" s="130"/>
      <c r="AF1719" s="130"/>
      <c r="AG1719" s="130"/>
      <c r="AH1719" s="130"/>
      <c r="AI1719" s="130"/>
      <c r="AJ1719" s="130"/>
      <c r="AK1719" s="130"/>
      <c r="AL1719" s="130"/>
      <c r="AM1719" s="130"/>
      <c r="AN1719" s="130"/>
      <c r="AO1719" s="130"/>
      <c r="AP1719" s="130"/>
      <c r="AQ1719" s="130"/>
      <c r="AR1719" s="130"/>
      <c r="AS1719" s="130"/>
      <c r="AT1719" s="130"/>
      <c r="AU1719" s="130"/>
      <c r="AV1719" s="130"/>
      <c r="AW1719" s="130"/>
      <c r="AX1719" s="130"/>
      <c r="AY1719" s="130"/>
    </row>
    <row r="1720" spans="1:51" x14ac:dyDescent="0.15">
      <c r="A1720" s="131">
        <v>1759</v>
      </c>
      <c r="B1720" s="129" t="s">
        <v>437</v>
      </c>
      <c r="C1720" s="129" t="s">
        <v>1080</v>
      </c>
      <c r="D1720" s="129" t="s">
        <v>4761</v>
      </c>
      <c r="E1720" s="129" t="s">
        <v>4762</v>
      </c>
      <c r="F1720" s="129" t="s">
        <v>3405</v>
      </c>
      <c r="G1720" s="131" t="s">
        <v>164</v>
      </c>
      <c r="H1720" s="129" t="s">
        <v>14464</v>
      </c>
      <c r="I1720" s="129" t="s">
        <v>5204</v>
      </c>
      <c r="J1720" s="129" t="s">
        <v>5205</v>
      </c>
      <c r="K1720" s="129" t="s">
        <v>5220</v>
      </c>
      <c r="L1720" s="131" t="str">
        <f t="shared" si="78"/>
        <v>徳江　真人 (3)</v>
      </c>
      <c r="M1720" s="131" t="str">
        <f t="shared" si="79"/>
        <v>01</v>
      </c>
      <c r="N1720" s="131" t="str">
        <f t="shared" si="80"/>
        <v>Manato TOKUE (01)</v>
      </c>
      <c r="O1720" s="217" t="s">
        <v>8572</v>
      </c>
      <c r="Y1720" s="130"/>
      <c r="Z1720" s="130"/>
      <c r="AA1720" s="130"/>
      <c r="AB1720" s="130"/>
      <c r="AC1720" s="142"/>
      <c r="AD1720" s="130"/>
      <c r="AE1720" s="130"/>
      <c r="AF1720" s="130"/>
      <c r="AG1720" s="130"/>
      <c r="AH1720" s="130"/>
      <c r="AI1720" s="130"/>
      <c r="AJ1720" s="130"/>
      <c r="AK1720" s="130"/>
      <c r="AL1720" s="130"/>
      <c r="AM1720" s="130"/>
      <c r="AN1720" s="130"/>
      <c r="AO1720" s="130"/>
      <c r="AP1720" s="130"/>
      <c r="AQ1720" s="130"/>
      <c r="AR1720" s="130"/>
      <c r="AS1720" s="130"/>
      <c r="AT1720" s="130"/>
      <c r="AU1720" s="130"/>
      <c r="AV1720" s="130"/>
      <c r="AW1720" s="130"/>
      <c r="AX1720" s="130"/>
      <c r="AY1720" s="130"/>
    </row>
    <row r="1721" spans="1:51" x14ac:dyDescent="0.15">
      <c r="A1721" s="131">
        <v>1760</v>
      </c>
      <c r="B1721" s="129" t="s">
        <v>437</v>
      </c>
      <c r="C1721" s="129" t="s">
        <v>1080</v>
      </c>
      <c r="D1721" s="129" t="s">
        <v>4599</v>
      </c>
      <c r="E1721" s="129" t="s">
        <v>732</v>
      </c>
      <c r="F1721" s="129" t="s">
        <v>4197</v>
      </c>
      <c r="G1721" s="131" t="s">
        <v>168</v>
      </c>
      <c r="H1721" s="129" t="s">
        <v>14466</v>
      </c>
      <c r="I1721" s="129" t="s">
        <v>4809</v>
      </c>
      <c r="J1721" s="129" t="s">
        <v>4810</v>
      </c>
      <c r="K1721" s="129" t="s">
        <v>5220</v>
      </c>
      <c r="L1721" s="131" t="str">
        <f t="shared" si="78"/>
        <v>辻　開斗 (2)</v>
      </c>
      <c r="M1721" s="131" t="str">
        <f t="shared" si="79"/>
        <v>01</v>
      </c>
      <c r="N1721" s="131" t="str">
        <f t="shared" si="80"/>
        <v>Kaito TSUJI (01)</v>
      </c>
      <c r="O1721" s="217" t="s">
        <v>8573</v>
      </c>
      <c r="Y1721" s="130"/>
      <c r="Z1721" s="130"/>
      <c r="AA1721" s="130"/>
      <c r="AB1721" s="130"/>
      <c r="AC1721" s="142"/>
      <c r="AD1721" s="130"/>
      <c r="AE1721" s="130"/>
      <c r="AF1721" s="130"/>
      <c r="AG1721" s="130"/>
      <c r="AH1721" s="130"/>
      <c r="AI1721" s="130"/>
      <c r="AJ1721" s="130"/>
      <c r="AK1721" s="130"/>
      <c r="AL1721" s="130"/>
      <c r="AM1721" s="130"/>
      <c r="AN1721" s="130"/>
      <c r="AO1721" s="130"/>
      <c r="AP1721" s="130"/>
      <c r="AQ1721" s="130"/>
      <c r="AR1721" s="130"/>
      <c r="AS1721" s="130"/>
      <c r="AT1721" s="130"/>
      <c r="AU1721" s="130"/>
      <c r="AV1721" s="130"/>
      <c r="AW1721" s="130"/>
      <c r="AX1721" s="130"/>
      <c r="AY1721" s="130"/>
    </row>
    <row r="1722" spans="1:51" x14ac:dyDescent="0.15">
      <c r="A1722" s="131">
        <v>1761</v>
      </c>
      <c r="B1722" s="129" t="s">
        <v>437</v>
      </c>
      <c r="C1722" s="129" t="s">
        <v>1080</v>
      </c>
      <c r="D1722" s="129" t="s">
        <v>3896</v>
      </c>
      <c r="E1722" s="129" t="s">
        <v>3897</v>
      </c>
      <c r="F1722" s="129" t="s">
        <v>1215</v>
      </c>
      <c r="G1722" s="131" t="s">
        <v>164</v>
      </c>
      <c r="H1722" s="129" t="s">
        <v>14466</v>
      </c>
      <c r="I1722" s="129" t="s">
        <v>11601</v>
      </c>
      <c r="J1722" s="129" t="s">
        <v>4922</v>
      </c>
      <c r="K1722" s="129" t="s">
        <v>5220</v>
      </c>
      <c r="L1722" s="131" t="str">
        <f t="shared" si="78"/>
        <v>浅井　祐輝 (3)</v>
      </c>
      <c r="M1722" s="131" t="str">
        <f t="shared" si="79"/>
        <v>00</v>
      </c>
      <c r="N1722" s="131" t="str">
        <f t="shared" si="80"/>
        <v>Yuki ASAI (00)</v>
      </c>
      <c r="O1722" s="217" t="s">
        <v>8574</v>
      </c>
      <c r="Y1722" s="130"/>
      <c r="Z1722" s="130"/>
      <c r="AA1722" s="130"/>
      <c r="AB1722" s="130"/>
      <c r="AC1722" s="142"/>
      <c r="AD1722" s="130"/>
      <c r="AE1722" s="130"/>
      <c r="AF1722" s="130"/>
      <c r="AG1722" s="130"/>
      <c r="AH1722" s="130"/>
      <c r="AI1722" s="130"/>
      <c r="AJ1722" s="130"/>
      <c r="AK1722" s="130"/>
      <c r="AL1722" s="130"/>
      <c r="AM1722" s="130"/>
      <c r="AN1722" s="130"/>
      <c r="AO1722" s="130"/>
      <c r="AP1722" s="130"/>
      <c r="AQ1722" s="130"/>
      <c r="AR1722" s="130"/>
      <c r="AS1722" s="130"/>
      <c r="AT1722" s="130"/>
      <c r="AU1722" s="130"/>
      <c r="AV1722" s="130"/>
      <c r="AW1722" s="130"/>
      <c r="AX1722" s="130"/>
      <c r="AY1722" s="130"/>
    </row>
    <row r="1723" spans="1:51" x14ac:dyDescent="0.15">
      <c r="A1723" s="131">
        <v>1762</v>
      </c>
      <c r="B1723" s="129" t="s">
        <v>437</v>
      </c>
      <c r="C1723" s="129" t="s">
        <v>1080</v>
      </c>
      <c r="D1723" s="129" t="s">
        <v>9903</v>
      </c>
      <c r="E1723" s="129" t="s">
        <v>10572</v>
      </c>
      <c r="F1723" s="129" t="s">
        <v>5898</v>
      </c>
      <c r="G1723" s="131" t="s">
        <v>168</v>
      </c>
      <c r="H1723" s="129" t="s">
        <v>14466</v>
      </c>
      <c r="I1723" s="129" t="s">
        <v>6709</v>
      </c>
      <c r="J1723" s="129" t="s">
        <v>12552</v>
      </c>
      <c r="K1723" s="129" t="s">
        <v>5220</v>
      </c>
      <c r="L1723" s="131" t="str">
        <f t="shared" si="78"/>
        <v>堀内　毅 (2)</v>
      </c>
      <c r="M1723" s="131" t="str">
        <f t="shared" si="79"/>
        <v>01</v>
      </c>
      <c r="N1723" s="131" t="str">
        <f t="shared" si="80"/>
        <v>Takeshi HORIUCHI (01)</v>
      </c>
      <c r="O1723" s="217" t="s">
        <v>8575</v>
      </c>
      <c r="Y1723" s="130"/>
      <c r="Z1723" s="130"/>
      <c r="AA1723" s="130"/>
      <c r="AB1723" s="130"/>
      <c r="AC1723" s="142"/>
      <c r="AD1723" s="130"/>
      <c r="AE1723" s="130"/>
      <c r="AF1723" s="130"/>
      <c r="AG1723" s="130"/>
      <c r="AH1723" s="130"/>
      <c r="AI1723" s="130"/>
      <c r="AJ1723" s="130"/>
      <c r="AK1723" s="130"/>
      <c r="AL1723" s="130"/>
      <c r="AM1723" s="130"/>
      <c r="AN1723" s="130"/>
      <c r="AO1723" s="130"/>
      <c r="AP1723" s="130"/>
      <c r="AQ1723" s="130"/>
      <c r="AR1723" s="130"/>
      <c r="AS1723" s="130"/>
      <c r="AT1723" s="130"/>
      <c r="AU1723" s="130"/>
      <c r="AV1723" s="130"/>
      <c r="AW1723" s="130"/>
      <c r="AX1723" s="130"/>
      <c r="AY1723" s="130"/>
    </row>
    <row r="1724" spans="1:51" x14ac:dyDescent="0.15">
      <c r="A1724" s="131">
        <v>1763</v>
      </c>
      <c r="B1724" s="129" t="s">
        <v>437</v>
      </c>
      <c r="C1724" s="129" t="s">
        <v>1080</v>
      </c>
      <c r="D1724" s="129" t="s">
        <v>3890</v>
      </c>
      <c r="E1724" s="129" t="s">
        <v>3891</v>
      </c>
      <c r="F1724" s="129" t="s">
        <v>878</v>
      </c>
      <c r="G1724" s="131" t="s">
        <v>146</v>
      </c>
      <c r="H1724" s="129" t="s">
        <v>14447</v>
      </c>
      <c r="I1724" s="129" t="s">
        <v>11984</v>
      </c>
      <c r="J1724" s="129" t="s">
        <v>4822</v>
      </c>
      <c r="K1724" s="129" t="s">
        <v>5220</v>
      </c>
      <c r="L1724" s="131" t="str">
        <f t="shared" si="78"/>
        <v>白樫　亮汰 (4)</v>
      </c>
      <c r="M1724" s="131" t="str">
        <f t="shared" si="79"/>
        <v>99</v>
      </c>
      <c r="N1724" s="131" t="str">
        <f t="shared" si="80"/>
        <v>Ryota SHIRAKASHI (99)</v>
      </c>
      <c r="O1724" s="217" t="s">
        <v>8576</v>
      </c>
      <c r="Y1724" s="130"/>
      <c r="Z1724" s="130"/>
      <c r="AA1724" s="130"/>
      <c r="AB1724" s="130"/>
      <c r="AC1724" s="142"/>
      <c r="AD1724" s="130"/>
      <c r="AE1724" s="130"/>
      <c r="AF1724" s="130"/>
      <c r="AG1724" s="130"/>
      <c r="AH1724" s="130"/>
      <c r="AI1724" s="130"/>
      <c r="AJ1724" s="130"/>
      <c r="AK1724" s="130"/>
      <c r="AL1724" s="130"/>
      <c r="AM1724" s="130"/>
      <c r="AN1724" s="130"/>
      <c r="AO1724" s="130"/>
      <c r="AP1724" s="130"/>
      <c r="AQ1724" s="130"/>
      <c r="AR1724" s="130"/>
      <c r="AS1724" s="130"/>
      <c r="AT1724" s="130"/>
      <c r="AU1724" s="130"/>
      <c r="AV1724" s="130"/>
      <c r="AW1724" s="130"/>
      <c r="AX1724" s="130"/>
      <c r="AY1724" s="130"/>
    </row>
    <row r="1725" spans="1:51" x14ac:dyDescent="0.15">
      <c r="A1725" s="131">
        <v>1764</v>
      </c>
      <c r="B1725" s="129" t="s">
        <v>437</v>
      </c>
      <c r="C1725" s="129" t="s">
        <v>1080</v>
      </c>
      <c r="D1725" s="129" t="s">
        <v>3888</v>
      </c>
      <c r="E1725" s="129" t="s">
        <v>3889</v>
      </c>
      <c r="F1725" s="129" t="s">
        <v>1523</v>
      </c>
      <c r="G1725" s="131" t="s">
        <v>164</v>
      </c>
      <c r="H1725" s="129" t="s">
        <v>14466</v>
      </c>
      <c r="I1725" s="129" t="s">
        <v>11457</v>
      </c>
      <c r="J1725" s="129" t="s">
        <v>5106</v>
      </c>
      <c r="K1725" s="129" t="s">
        <v>5220</v>
      </c>
      <c r="L1725" s="131" t="str">
        <f t="shared" si="78"/>
        <v>橋本　真佑 (3)</v>
      </c>
      <c r="M1725" s="131" t="str">
        <f t="shared" si="79"/>
        <v>00</v>
      </c>
      <c r="N1725" s="131" t="str">
        <f t="shared" si="80"/>
        <v>Shinsuke HASHIMOTO (00)</v>
      </c>
      <c r="O1725" s="217" t="s">
        <v>8577</v>
      </c>
      <c r="Y1725" s="130"/>
      <c r="Z1725" s="130"/>
      <c r="AA1725" s="130"/>
      <c r="AB1725" s="130"/>
      <c r="AC1725" s="142"/>
      <c r="AD1725" s="130"/>
      <c r="AE1725" s="130"/>
      <c r="AF1725" s="130"/>
      <c r="AG1725" s="130"/>
      <c r="AH1725" s="130"/>
      <c r="AI1725" s="130"/>
      <c r="AJ1725" s="130"/>
      <c r="AK1725" s="130"/>
      <c r="AL1725" s="130"/>
      <c r="AM1725" s="130"/>
      <c r="AN1725" s="130"/>
      <c r="AO1725" s="130"/>
      <c r="AP1725" s="130"/>
      <c r="AQ1725" s="130"/>
      <c r="AR1725" s="130"/>
      <c r="AS1725" s="130"/>
      <c r="AT1725" s="130"/>
      <c r="AU1725" s="130"/>
      <c r="AV1725" s="130"/>
      <c r="AW1725" s="130"/>
      <c r="AX1725" s="130"/>
      <c r="AY1725" s="130"/>
    </row>
    <row r="1726" spans="1:51" x14ac:dyDescent="0.15">
      <c r="A1726" s="131">
        <v>1765</v>
      </c>
      <c r="B1726" s="129" t="s">
        <v>437</v>
      </c>
      <c r="C1726" s="129" t="s">
        <v>1080</v>
      </c>
      <c r="D1726" s="129" t="s">
        <v>3894</v>
      </c>
      <c r="E1726" s="129" t="s">
        <v>3895</v>
      </c>
      <c r="F1726" s="129" t="s">
        <v>1861</v>
      </c>
      <c r="G1726" s="131" t="s">
        <v>146</v>
      </c>
      <c r="H1726" s="129" t="s">
        <v>14466</v>
      </c>
      <c r="I1726" s="129" t="s">
        <v>11985</v>
      </c>
      <c r="J1726" s="129" t="s">
        <v>12367</v>
      </c>
      <c r="K1726" s="129" t="s">
        <v>5220</v>
      </c>
      <c r="L1726" s="131" t="str">
        <f t="shared" si="78"/>
        <v>肥後　孝行 (4)</v>
      </c>
      <c r="M1726" s="131" t="str">
        <f t="shared" si="79"/>
        <v>99</v>
      </c>
      <c r="N1726" s="131" t="str">
        <f t="shared" si="80"/>
        <v>Takayuki HIGO (99)</v>
      </c>
      <c r="O1726" s="217" t="s">
        <v>8578</v>
      </c>
      <c r="Y1726" s="130"/>
      <c r="Z1726" s="130"/>
      <c r="AA1726" s="130"/>
      <c r="AB1726" s="130"/>
      <c r="AC1726" s="142"/>
      <c r="AD1726" s="130"/>
      <c r="AE1726" s="130"/>
      <c r="AF1726" s="130"/>
      <c r="AG1726" s="130"/>
      <c r="AH1726" s="130"/>
      <c r="AI1726" s="130"/>
      <c r="AJ1726" s="130"/>
      <c r="AK1726" s="130"/>
      <c r="AL1726" s="130"/>
      <c r="AM1726" s="130"/>
      <c r="AN1726" s="130"/>
      <c r="AO1726" s="130"/>
      <c r="AP1726" s="130"/>
      <c r="AQ1726" s="130"/>
      <c r="AR1726" s="130"/>
      <c r="AS1726" s="130"/>
      <c r="AT1726" s="130"/>
      <c r="AU1726" s="130"/>
      <c r="AV1726" s="130"/>
      <c r="AW1726" s="130"/>
      <c r="AX1726" s="130"/>
      <c r="AY1726" s="130"/>
    </row>
    <row r="1727" spans="1:51" x14ac:dyDescent="0.15">
      <c r="A1727" s="131">
        <v>1766</v>
      </c>
      <c r="B1727" s="129" t="s">
        <v>437</v>
      </c>
      <c r="C1727" s="129" t="s">
        <v>1080</v>
      </c>
      <c r="D1727" s="129" t="s">
        <v>3899</v>
      </c>
      <c r="E1727" s="129" t="s">
        <v>3900</v>
      </c>
      <c r="F1727" s="129" t="s">
        <v>2898</v>
      </c>
      <c r="G1727" s="131" t="s">
        <v>146</v>
      </c>
      <c r="H1727" s="129" t="s">
        <v>14454</v>
      </c>
      <c r="I1727" s="129" t="s">
        <v>11986</v>
      </c>
      <c r="J1727" s="129" t="s">
        <v>5081</v>
      </c>
      <c r="K1727" s="129" t="s">
        <v>5220</v>
      </c>
      <c r="L1727" s="131" t="str">
        <f t="shared" si="78"/>
        <v>三方　怜 (4)</v>
      </c>
      <c r="M1727" s="131" t="str">
        <f t="shared" si="79"/>
        <v>99</v>
      </c>
      <c r="N1727" s="131" t="str">
        <f t="shared" si="80"/>
        <v>Satoshi MIKATA (99)</v>
      </c>
      <c r="O1727" s="217" t="s">
        <v>8579</v>
      </c>
      <c r="Y1727" s="130"/>
      <c r="Z1727" s="130"/>
      <c r="AA1727" s="130"/>
      <c r="AB1727" s="130"/>
      <c r="AC1727" s="142"/>
      <c r="AD1727" s="130"/>
      <c r="AE1727" s="130"/>
      <c r="AF1727" s="130"/>
      <c r="AG1727" s="130"/>
      <c r="AH1727" s="130"/>
      <c r="AI1727" s="130"/>
      <c r="AJ1727" s="130"/>
      <c r="AK1727" s="130"/>
      <c r="AL1727" s="130"/>
      <c r="AM1727" s="130"/>
      <c r="AN1727" s="130"/>
      <c r="AO1727" s="130"/>
      <c r="AP1727" s="130"/>
      <c r="AQ1727" s="130"/>
      <c r="AR1727" s="130"/>
      <c r="AS1727" s="130"/>
      <c r="AT1727" s="130"/>
      <c r="AU1727" s="130"/>
      <c r="AV1727" s="130"/>
      <c r="AW1727" s="130"/>
      <c r="AX1727" s="130"/>
      <c r="AY1727" s="130"/>
    </row>
    <row r="1728" spans="1:51" x14ac:dyDescent="0.15">
      <c r="A1728" s="131">
        <v>1767</v>
      </c>
      <c r="B1728" s="129" t="s">
        <v>437</v>
      </c>
      <c r="C1728" s="129" t="s">
        <v>1080</v>
      </c>
      <c r="D1728" s="129" t="s">
        <v>3901</v>
      </c>
      <c r="E1728" s="129" t="s">
        <v>3902</v>
      </c>
      <c r="F1728" s="129" t="s">
        <v>1727</v>
      </c>
      <c r="G1728" s="131" t="s">
        <v>164</v>
      </c>
      <c r="H1728" s="129" t="s">
        <v>14454</v>
      </c>
      <c r="I1728" s="129" t="s">
        <v>11887</v>
      </c>
      <c r="J1728" s="129" t="s">
        <v>9247</v>
      </c>
      <c r="K1728" s="129" t="s">
        <v>5220</v>
      </c>
      <c r="L1728" s="131" t="str">
        <f t="shared" si="78"/>
        <v>荊木　勇登 (3)</v>
      </c>
      <c r="M1728" s="131" t="str">
        <f t="shared" si="79"/>
        <v>00</v>
      </c>
      <c r="N1728" s="131" t="str">
        <f t="shared" si="80"/>
        <v>Yuto IBARAKI (00)</v>
      </c>
      <c r="O1728" s="217" t="s">
        <v>8580</v>
      </c>
      <c r="Y1728" s="130"/>
      <c r="Z1728" s="130"/>
      <c r="AA1728" s="130"/>
      <c r="AB1728" s="130"/>
      <c r="AC1728" s="142"/>
      <c r="AD1728" s="130"/>
      <c r="AE1728" s="130"/>
      <c r="AF1728" s="130"/>
      <c r="AG1728" s="130"/>
      <c r="AH1728" s="130"/>
      <c r="AI1728" s="130"/>
      <c r="AJ1728" s="130"/>
      <c r="AK1728" s="130"/>
      <c r="AL1728" s="130"/>
      <c r="AM1728" s="130"/>
      <c r="AN1728" s="130"/>
      <c r="AO1728" s="130"/>
      <c r="AP1728" s="130"/>
      <c r="AQ1728" s="130"/>
      <c r="AR1728" s="130"/>
      <c r="AS1728" s="130"/>
      <c r="AT1728" s="130"/>
      <c r="AU1728" s="130"/>
      <c r="AV1728" s="130"/>
      <c r="AW1728" s="130"/>
      <c r="AX1728" s="130"/>
      <c r="AY1728" s="130"/>
    </row>
    <row r="1729" spans="1:51" x14ac:dyDescent="0.15">
      <c r="A1729" s="131">
        <v>1768</v>
      </c>
      <c r="B1729" s="129" t="s">
        <v>437</v>
      </c>
      <c r="C1729" s="129" t="s">
        <v>1080</v>
      </c>
      <c r="D1729" s="129" t="s">
        <v>3903</v>
      </c>
      <c r="E1729" s="129" t="s">
        <v>3904</v>
      </c>
      <c r="F1729" s="129" t="s">
        <v>1682</v>
      </c>
      <c r="G1729" s="131" t="s">
        <v>164</v>
      </c>
      <c r="H1729" s="129" t="s">
        <v>14466</v>
      </c>
      <c r="I1729" s="129" t="s">
        <v>11987</v>
      </c>
      <c r="J1729" s="129" t="s">
        <v>5115</v>
      </c>
      <c r="K1729" s="129" t="s">
        <v>5220</v>
      </c>
      <c r="L1729" s="131" t="str">
        <f t="shared" si="78"/>
        <v>吉原　翔大 (3)</v>
      </c>
      <c r="M1729" s="131" t="str">
        <f t="shared" si="79"/>
        <v>01</v>
      </c>
      <c r="N1729" s="131" t="str">
        <f t="shared" si="80"/>
        <v>Shota YOSHIHARA (01)</v>
      </c>
      <c r="O1729" s="217" t="s">
        <v>8581</v>
      </c>
      <c r="Y1729" s="130"/>
      <c r="Z1729" s="130"/>
      <c r="AA1729" s="130"/>
      <c r="AB1729" s="130"/>
      <c r="AC1729" s="142"/>
      <c r="AD1729" s="130"/>
      <c r="AE1729" s="130"/>
      <c r="AF1729" s="130"/>
      <c r="AG1729" s="130"/>
      <c r="AH1729" s="130"/>
      <c r="AI1729" s="130"/>
      <c r="AJ1729" s="130"/>
      <c r="AK1729" s="130"/>
      <c r="AL1729" s="130"/>
      <c r="AM1729" s="130"/>
      <c r="AN1729" s="130"/>
      <c r="AO1729" s="130"/>
      <c r="AP1729" s="130"/>
      <c r="AQ1729" s="130"/>
      <c r="AR1729" s="130"/>
      <c r="AS1729" s="130"/>
      <c r="AT1729" s="130"/>
      <c r="AU1729" s="130"/>
      <c r="AV1729" s="130"/>
      <c r="AW1729" s="130"/>
      <c r="AX1729" s="130"/>
      <c r="AY1729" s="130"/>
    </row>
    <row r="1730" spans="1:51" x14ac:dyDescent="0.15">
      <c r="A1730" s="131">
        <v>1769</v>
      </c>
      <c r="B1730" s="129" t="s">
        <v>437</v>
      </c>
      <c r="C1730" s="129" t="s">
        <v>1080</v>
      </c>
      <c r="D1730" s="129" t="s">
        <v>9904</v>
      </c>
      <c r="E1730" s="129" t="s">
        <v>10573</v>
      </c>
      <c r="F1730" s="129" t="s">
        <v>11146</v>
      </c>
      <c r="G1730" s="131" t="s">
        <v>168</v>
      </c>
      <c r="H1730" s="129" t="s">
        <v>11319</v>
      </c>
      <c r="I1730" s="129" t="s">
        <v>5208</v>
      </c>
      <c r="J1730" s="129" t="s">
        <v>12565</v>
      </c>
      <c r="K1730" s="129" t="s">
        <v>5220</v>
      </c>
      <c r="L1730" s="131" t="str">
        <f t="shared" si="78"/>
        <v>前田　旺佳 (2)</v>
      </c>
      <c r="M1730" s="131" t="str">
        <f t="shared" si="79"/>
        <v>01</v>
      </c>
      <c r="N1730" s="131" t="str">
        <f t="shared" si="80"/>
        <v>Oka MAEDA (01)</v>
      </c>
      <c r="O1730" s="217" t="s">
        <v>8582</v>
      </c>
      <c r="Y1730" s="130"/>
      <c r="Z1730" s="130"/>
      <c r="AA1730" s="130"/>
      <c r="AB1730" s="130"/>
      <c r="AC1730" s="142"/>
      <c r="AD1730" s="130"/>
      <c r="AE1730" s="130"/>
      <c r="AF1730" s="130"/>
      <c r="AG1730" s="130"/>
      <c r="AH1730" s="130"/>
      <c r="AI1730" s="130"/>
      <c r="AJ1730" s="130"/>
      <c r="AK1730" s="130"/>
      <c r="AL1730" s="130"/>
      <c r="AM1730" s="130"/>
      <c r="AN1730" s="130"/>
      <c r="AO1730" s="130"/>
      <c r="AP1730" s="130"/>
      <c r="AQ1730" s="130"/>
      <c r="AR1730" s="130"/>
      <c r="AS1730" s="130"/>
      <c r="AT1730" s="130"/>
      <c r="AU1730" s="130"/>
      <c r="AV1730" s="130"/>
      <c r="AW1730" s="130"/>
      <c r="AX1730" s="130"/>
      <c r="AY1730" s="130"/>
    </row>
    <row r="1731" spans="1:51" x14ac:dyDescent="0.15">
      <c r="A1731" s="131">
        <v>1770</v>
      </c>
      <c r="B1731" s="129" t="s">
        <v>437</v>
      </c>
      <c r="C1731" s="129" t="s">
        <v>1080</v>
      </c>
      <c r="D1731" s="129" t="s">
        <v>9905</v>
      </c>
      <c r="E1731" s="129" t="s">
        <v>10574</v>
      </c>
      <c r="F1731" s="129" t="s">
        <v>3806</v>
      </c>
      <c r="G1731" s="131" t="s">
        <v>168</v>
      </c>
      <c r="H1731" s="129" t="s">
        <v>14466</v>
      </c>
      <c r="I1731" s="129" t="s">
        <v>5104</v>
      </c>
      <c r="J1731" s="129" t="s">
        <v>12252</v>
      </c>
      <c r="K1731" s="129" t="s">
        <v>5220</v>
      </c>
      <c r="L1731" s="131" t="str">
        <f t="shared" ref="L1731:L1794" si="81">D1731&amp;" ("&amp;G1731&amp;")"</f>
        <v>伊藤　憧 (2)</v>
      </c>
      <c r="M1731" s="131" t="str">
        <f t="shared" ref="M1731:M1794" si="82">LEFT(F1731,2)</f>
        <v>01</v>
      </c>
      <c r="N1731" s="131" t="str">
        <f t="shared" ref="N1731:N1794" si="83">J1731&amp;" "&amp;I1731&amp;" ("&amp;M1731&amp;")"</f>
        <v>Sho ITO (01)</v>
      </c>
      <c r="O1731" s="217" t="s">
        <v>8583</v>
      </c>
      <c r="Y1731" s="130"/>
      <c r="Z1731" s="130"/>
      <c r="AA1731" s="130"/>
      <c r="AB1731" s="130"/>
      <c r="AC1731" s="142"/>
      <c r="AD1731" s="130"/>
      <c r="AE1731" s="130"/>
      <c r="AF1731" s="130"/>
      <c r="AG1731" s="130"/>
      <c r="AH1731" s="130"/>
      <c r="AI1731" s="130"/>
      <c r="AJ1731" s="130"/>
      <c r="AK1731" s="130"/>
      <c r="AL1731" s="130"/>
      <c r="AM1731" s="130"/>
      <c r="AN1731" s="130"/>
      <c r="AO1731" s="130"/>
      <c r="AP1731" s="130"/>
      <c r="AQ1731" s="130"/>
      <c r="AR1731" s="130"/>
      <c r="AS1731" s="130"/>
      <c r="AT1731" s="130"/>
      <c r="AU1731" s="130"/>
      <c r="AV1731" s="130"/>
      <c r="AW1731" s="130"/>
      <c r="AX1731" s="130"/>
      <c r="AY1731" s="130"/>
    </row>
    <row r="1732" spans="1:51" x14ac:dyDescent="0.15">
      <c r="A1732" s="131">
        <v>1771</v>
      </c>
      <c r="B1732" s="129" t="s">
        <v>437</v>
      </c>
      <c r="C1732" s="129" t="s">
        <v>1080</v>
      </c>
      <c r="D1732" s="129" t="s">
        <v>3905</v>
      </c>
      <c r="E1732" s="129" t="s">
        <v>3906</v>
      </c>
      <c r="F1732" s="129" t="s">
        <v>3669</v>
      </c>
      <c r="G1732" s="131" t="s">
        <v>164</v>
      </c>
      <c r="H1732" s="129" t="s">
        <v>14466</v>
      </c>
      <c r="I1732" s="129" t="s">
        <v>11988</v>
      </c>
      <c r="J1732" s="129" t="s">
        <v>5129</v>
      </c>
      <c r="K1732" s="129" t="s">
        <v>5220</v>
      </c>
      <c r="L1732" s="131" t="str">
        <f t="shared" si="81"/>
        <v>近棟　智之 (3)</v>
      </c>
      <c r="M1732" s="131" t="str">
        <f t="shared" si="82"/>
        <v>00</v>
      </c>
      <c r="N1732" s="131" t="str">
        <f t="shared" si="83"/>
        <v>Tomoyuki CHIKAMUNE (00)</v>
      </c>
      <c r="O1732" s="217" t="s">
        <v>8584</v>
      </c>
      <c r="Y1732" s="130"/>
      <c r="Z1732" s="130"/>
      <c r="AA1732" s="130"/>
      <c r="AB1732" s="130"/>
      <c r="AC1732" s="142"/>
      <c r="AD1732" s="130"/>
      <c r="AE1732" s="130"/>
      <c r="AF1732" s="130"/>
      <c r="AG1732" s="130"/>
      <c r="AH1732" s="130"/>
      <c r="AI1732" s="130"/>
      <c r="AJ1732" s="130"/>
      <c r="AK1732" s="130"/>
      <c r="AL1732" s="130"/>
      <c r="AM1732" s="130"/>
      <c r="AN1732" s="130"/>
      <c r="AO1732" s="130"/>
      <c r="AP1732" s="130"/>
      <c r="AQ1732" s="130"/>
      <c r="AR1732" s="130"/>
      <c r="AS1732" s="130"/>
      <c r="AT1732" s="130"/>
      <c r="AU1732" s="130"/>
      <c r="AV1732" s="130"/>
      <c r="AW1732" s="130"/>
      <c r="AX1732" s="130"/>
      <c r="AY1732" s="130"/>
    </row>
    <row r="1733" spans="1:51" x14ac:dyDescent="0.15">
      <c r="A1733" s="131">
        <v>1772</v>
      </c>
      <c r="B1733" s="129" t="s">
        <v>437</v>
      </c>
      <c r="C1733" s="129" t="s">
        <v>1080</v>
      </c>
      <c r="D1733" s="129" t="s">
        <v>3909</v>
      </c>
      <c r="E1733" s="129" t="s">
        <v>578</v>
      </c>
      <c r="F1733" s="129" t="s">
        <v>3910</v>
      </c>
      <c r="G1733" s="131" t="s">
        <v>164</v>
      </c>
      <c r="H1733" s="129" t="s">
        <v>14466</v>
      </c>
      <c r="I1733" s="129" t="s">
        <v>9308</v>
      </c>
      <c r="J1733" s="129" t="s">
        <v>4866</v>
      </c>
      <c r="K1733" s="129" t="s">
        <v>5220</v>
      </c>
      <c r="L1733" s="131" t="str">
        <f t="shared" si="81"/>
        <v>加藤　敦詞 (3)</v>
      </c>
      <c r="M1733" s="131" t="str">
        <f t="shared" si="82"/>
        <v>01</v>
      </c>
      <c r="N1733" s="131" t="str">
        <f t="shared" si="83"/>
        <v>Atsushi KATO (01)</v>
      </c>
      <c r="O1733" s="217" t="s">
        <v>8585</v>
      </c>
      <c r="Y1733" s="130"/>
      <c r="Z1733" s="130"/>
      <c r="AA1733" s="130"/>
      <c r="AB1733" s="130"/>
      <c r="AC1733" s="142"/>
      <c r="AD1733" s="130"/>
      <c r="AE1733" s="130"/>
      <c r="AF1733" s="130"/>
      <c r="AG1733" s="130"/>
      <c r="AH1733" s="130"/>
      <c r="AI1733" s="130"/>
      <c r="AJ1733" s="130"/>
      <c r="AK1733" s="130"/>
      <c r="AL1733" s="130"/>
      <c r="AM1733" s="130"/>
      <c r="AN1733" s="130"/>
      <c r="AO1733" s="130"/>
      <c r="AP1733" s="130"/>
      <c r="AQ1733" s="130"/>
      <c r="AR1733" s="130"/>
      <c r="AS1733" s="130"/>
      <c r="AT1733" s="130"/>
      <c r="AU1733" s="130"/>
      <c r="AV1733" s="130"/>
      <c r="AW1733" s="130"/>
      <c r="AX1733" s="130"/>
      <c r="AY1733" s="130"/>
    </row>
    <row r="1734" spans="1:51" x14ac:dyDescent="0.15">
      <c r="A1734" s="131">
        <v>1773</v>
      </c>
      <c r="B1734" s="129" t="s">
        <v>437</v>
      </c>
      <c r="C1734" s="129" t="s">
        <v>1080</v>
      </c>
      <c r="D1734" s="129" t="s">
        <v>9906</v>
      </c>
      <c r="E1734" s="129" t="s">
        <v>3907</v>
      </c>
      <c r="F1734" s="129" t="s">
        <v>3908</v>
      </c>
      <c r="G1734" s="131" t="s">
        <v>164</v>
      </c>
      <c r="H1734" s="129" t="s">
        <v>14466</v>
      </c>
      <c r="I1734" s="129" t="s">
        <v>11989</v>
      </c>
      <c r="J1734" s="129" t="s">
        <v>12348</v>
      </c>
      <c r="K1734" s="129" t="s">
        <v>5220</v>
      </c>
      <c r="L1734" s="131" t="str">
        <f t="shared" si="81"/>
        <v>柊　勇飛 (3)</v>
      </c>
      <c r="M1734" s="131" t="str">
        <f t="shared" si="82"/>
        <v>00</v>
      </c>
      <c r="N1734" s="131" t="str">
        <f t="shared" si="83"/>
        <v>Yuhi HIIRAGI (00)</v>
      </c>
      <c r="O1734" s="217" t="s">
        <v>8586</v>
      </c>
      <c r="Y1734" s="130"/>
      <c r="Z1734" s="130"/>
      <c r="AA1734" s="130"/>
      <c r="AB1734" s="130"/>
      <c r="AC1734" s="142"/>
      <c r="AD1734" s="130"/>
      <c r="AE1734" s="130"/>
      <c r="AF1734" s="130"/>
      <c r="AG1734" s="130"/>
      <c r="AH1734" s="130"/>
      <c r="AI1734" s="130"/>
      <c r="AJ1734" s="130"/>
      <c r="AK1734" s="130"/>
      <c r="AL1734" s="130"/>
      <c r="AM1734" s="130"/>
      <c r="AN1734" s="130"/>
      <c r="AO1734" s="130"/>
      <c r="AP1734" s="130"/>
      <c r="AQ1734" s="130"/>
      <c r="AR1734" s="130"/>
      <c r="AS1734" s="130"/>
      <c r="AT1734" s="130"/>
      <c r="AU1734" s="130"/>
      <c r="AV1734" s="130"/>
      <c r="AW1734" s="130"/>
      <c r="AX1734" s="130"/>
      <c r="AY1734" s="130"/>
    </row>
    <row r="1735" spans="1:51" x14ac:dyDescent="0.15">
      <c r="A1735" s="131">
        <v>1774</v>
      </c>
      <c r="B1735" s="129" t="s">
        <v>437</v>
      </c>
      <c r="C1735" s="129" t="s">
        <v>1080</v>
      </c>
      <c r="D1735" s="129" t="s">
        <v>3883</v>
      </c>
      <c r="E1735" s="129" t="s">
        <v>3884</v>
      </c>
      <c r="F1735" s="129" t="s">
        <v>2312</v>
      </c>
      <c r="G1735" s="131" t="s">
        <v>164</v>
      </c>
      <c r="H1735" s="129" t="s">
        <v>14454</v>
      </c>
      <c r="I1735" s="129" t="s">
        <v>6662</v>
      </c>
      <c r="J1735" s="129" t="s">
        <v>5085</v>
      </c>
      <c r="K1735" s="129" t="s">
        <v>5220</v>
      </c>
      <c r="L1735" s="131" t="str">
        <f t="shared" si="81"/>
        <v>飯田　航平 (3)</v>
      </c>
      <c r="M1735" s="131" t="str">
        <f t="shared" si="82"/>
        <v>00</v>
      </c>
      <c r="N1735" s="131" t="str">
        <f t="shared" si="83"/>
        <v>Kohei IIDA (00)</v>
      </c>
      <c r="O1735" s="217" t="s">
        <v>8587</v>
      </c>
      <c r="Y1735" s="130"/>
      <c r="Z1735" s="130"/>
      <c r="AA1735" s="130"/>
      <c r="AB1735" s="130"/>
      <c r="AC1735" s="142"/>
      <c r="AD1735" s="130"/>
      <c r="AE1735" s="130"/>
      <c r="AF1735" s="130"/>
      <c r="AG1735" s="130"/>
      <c r="AH1735" s="130"/>
      <c r="AI1735" s="130"/>
      <c r="AJ1735" s="130"/>
      <c r="AK1735" s="130"/>
      <c r="AL1735" s="130"/>
      <c r="AM1735" s="130"/>
      <c r="AN1735" s="130"/>
      <c r="AO1735" s="130"/>
      <c r="AP1735" s="130"/>
      <c r="AQ1735" s="130"/>
      <c r="AR1735" s="130"/>
      <c r="AS1735" s="130"/>
      <c r="AT1735" s="130"/>
      <c r="AU1735" s="130"/>
      <c r="AV1735" s="130"/>
      <c r="AW1735" s="130"/>
      <c r="AX1735" s="130"/>
      <c r="AY1735" s="130"/>
    </row>
    <row r="1736" spans="1:51" x14ac:dyDescent="0.15">
      <c r="A1736" s="131">
        <v>1775</v>
      </c>
      <c r="B1736" s="129" t="s">
        <v>5257</v>
      </c>
      <c r="C1736" s="129" t="s">
        <v>1077</v>
      </c>
      <c r="D1736" s="129" t="s">
        <v>3787</v>
      </c>
      <c r="E1736" s="129" t="s">
        <v>3788</v>
      </c>
      <c r="F1736" s="129" t="s">
        <v>3789</v>
      </c>
      <c r="G1736" s="131" t="s">
        <v>164</v>
      </c>
      <c r="H1736" s="129" t="s">
        <v>14454</v>
      </c>
      <c r="I1736" s="129" t="s">
        <v>11990</v>
      </c>
      <c r="J1736" s="129" t="s">
        <v>4962</v>
      </c>
      <c r="K1736" s="129" t="s">
        <v>5220</v>
      </c>
      <c r="L1736" s="131" t="str">
        <f t="shared" si="81"/>
        <v>荒木　康佑 (3)</v>
      </c>
      <c r="M1736" s="131" t="str">
        <f t="shared" si="82"/>
        <v>00</v>
      </c>
      <c r="N1736" s="131" t="str">
        <f t="shared" si="83"/>
        <v>Kosuke ARAKI (00)</v>
      </c>
      <c r="O1736" s="217" t="s">
        <v>8588</v>
      </c>
      <c r="Y1736" s="130"/>
      <c r="Z1736" s="130"/>
      <c r="AA1736" s="130"/>
      <c r="AB1736" s="130"/>
      <c r="AC1736" s="142"/>
      <c r="AD1736" s="130"/>
      <c r="AE1736" s="130"/>
      <c r="AF1736" s="130"/>
      <c r="AG1736" s="130"/>
      <c r="AH1736" s="130"/>
      <c r="AI1736" s="130"/>
      <c r="AJ1736" s="130"/>
      <c r="AK1736" s="130"/>
      <c r="AL1736" s="130"/>
      <c r="AM1736" s="130"/>
      <c r="AN1736" s="130"/>
      <c r="AO1736" s="130"/>
      <c r="AP1736" s="130"/>
      <c r="AQ1736" s="130"/>
      <c r="AR1736" s="130"/>
      <c r="AS1736" s="130"/>
      <c r="AT1736" s="130"/>
      <c r="AU1736" s="130"/>
      <c r="AV1736" s="130"/>
      <c r="AW1736" s="130"/>
      <c r="AX1736" s="130"/>
      <c r="AY1736" s="130"/>
    </row>
    <row r="1737" spans="1:51" x14ac:dyDescent="0.15">
      <c r="A1737" s="131">
        <v>1776</v>
      </c>
      <c r="B1737" s="129" t="s">
        <v>5257</v>
      </c>
      <c r="C1737" s="129" t="s">
        <v>1077</v>
      </c>
      <c r="D1737" s="129" t="s">
        <v>3790</v>
      </c>
      <c r="E1737" s="129" t="s">
        <v>3791</v>
      </c>
      <c r="F1737" s="129" t="s">
        <v>506</v>
      </c>
      <c r="G1737" s="131" t="s">
        <v>164</v>
      </c>
      <c r="H1737" s="129" t="s">
        <v>14454</v>
      </c>
      <c r="I1737" s="129" t="s">
        <v>11559</v>
      </c>
      <c r="J1737" s="129" t="s">
        <v>9245</v>
      </c>
      <c r="K1737" s="129" t="s">
        <v>5220</v>
      </c>
      <c r="L1737" s="131" t="str">
        <f t="shared" si="81"/>
        <v>古賀　貴裕 (3)</v>
      </c>
      <c r="M1737" s="131" t="str">
        <f t="shared" si="82"/>
        <v>96</v>
      </c>
      <c r="N1737" s="131" t="str">
        <f t="shared" si="83"/>
        <v>Takahiro KOGA (96)</v>
      </c>
      <c r="O1737" s="217" t="s">
        <v>8589</v>
      </c>
      <c r="Y1737" s="130"/>
      <c r="Z1737" s="130"/>
      <c r="AA1737" s="130"/>
      <c r="AB1737" s="130"/>
      <c r="AC1737" s="142"/>
      <c r="AD1737" s="130"/>
      <c r="AE1737" s="130"/>
      <c r="AF1737" s="130"/>
      <c r="AG1737" s="130"/>
      <c r="AH1737" s="130"/>
      <c r="AI1737" s="130"/>
      <c r="AJ1737" s="130"/>
      <c r="AK1737" s="130"/>
      <c r="AL1737" s="130"/>
      <c r="AM1737" s="130"/>
      <c r="AN1737" s="130"/>
      <c r="AO1737" s="130"/>
      <c r="AP1737" s="130"/>
      <c r="AQ1737" s="130"/>
      <c r="AR1737" s="130"/>
      <c r="AS1737" s="130"/>
      <c r="AT1737" s="130"/>
      <c r="AU1737" s="130"/>
      <c r="AV1737" s="130"/>
      <c r="AW1737" s="130"/>
      <c r="AX1737" s="130"/>
      <c r="AY1737" s="130"/>
    </row>
    <row r="1738" spans="1:51" x14ac:dyDescent="0.15">
      <c r="A1738" s="131">
        <v>1777</v>
      </c>
      <c r="B1738" s="129" t="s">
        <v>5257</v>
      </c>
      <c r="C1738" s="129" t="s">
        <v>1077</v>
      </c>
      <c r="D1738" s="129" t="s">
        <v>3792</v>
      </c>
      <c r="E1738" s="129" t="s">
        <v>3793</v>
      </c>
      <c r="F1738" s="129" t="s">
        <v>3794</v>
      </c>
      <c r="G1738" s="131" t="s">
        <v>164</v>
      </c>
      <c r="H1738" s="129" t="s">
        <v>14454</v>
      </c>
      <c r="I1738" s="129" t="s">
        <v>11991</v>
      </c>
      <c r="J1738" s="129" t="s">
        <v>9487</v>
      </c>
      <c r="K1738" s="129" t="s">
        <v>5220</v>
      </c>
      <c r="L1738" s="131" t="str">
        <f t="shared" si="81"/>
        <v>松谷　幸一郎 (3)</v>
      </c>
      <c r="M1738" s="131" t="str">
        <f t="shared" si="82"/>
        <v>92</v>
      </c>
      <c r="N1738" s="131" t="str">
        <f t="shared" si="83"/>
        <v>Koichiro MATSUTANI (92)</v>
      </c>
      <c r="O1738" s="217" t="s">
        <v>8590</v>
      </c>
      <c r="Y1738" s="130"/>
      <c r="Z1738" s="130"/>
      <c r="AA1738" s="130"/>
      <c r="AB1738" s="130"/>
      <c r="AC1738" s="142"/>
      <c r="AD1738" s="130"/>
      <c r="AE1738" s="130"/>
      <c r="AF1738" s="130"/>
      <c r="AG1738" s="130"/>
      <c r="AH1738" s="130"/>
      <c r="AI1738" s="130"/>
      <c r="AJ1738" s="130"/>
      <c r="AK1738" s="130"/>
      <c r="AL1738" s="130"/>
      <c r="AM1738" s="130"/>
      <c r="AN1738" s="130"/>
      <c r="AO1738" s="130"/>
      <c r="AP1738" s="130"/>
      <c r="AQ1738" s="130"/>
      <c r="AR1738" s="130"/>
      <c r="AS1738" s="130"/>
      <c r="AT1738" s="130"/>
      <c r="AU1738" s="130"/>
      <c r="AV1738" s="130"/>
      <c r="AW1738" s="130"/>
      <c r="AX1738" s="130"/>
      <c r="AY1738" s="130"/>
    </row>
    <row r="1739" spans="1:51" x14ac:dyDescent="0.15">
      <c r="A1739" s="131">
        <v>1778</v>
      </c>
      <c r="B1739" s="129" t="s">
        <v>194</v>
      </c>
      <c r="C1739" s="129" t="s">
        <v>1073</v>
      </c>
      <c r="D1739" s="129" t="s">
        <v>610</v>
      </c>
      <c r="E1739" s="129" t="s">
        <v>611</v>
      </c>
      <c r="F1739" s="129" t="s">
        <v>612</v>
      </c>
      <c r="G1739" s="131" t="s">
        <v>185</v>
      </c>
      <c r="H1739" s="129" t="s">
        <v>14454</v>
      </c>
      <c r="I1739" s="129" t="s">
        <v>11992</v>
      </c>
      <c r="J1739" s="129" t="s">
        <v>12566</v>
      </c>
      <c r="K1739" s="129" t="s">
        <v>5220</v>
      </c>
      <c r="L1739" s="131" t="str">
        <f t="shared" si="81"/>
        <v>菅原　慎平 (M2)</v>
      </c>
      <c r="M1739" s="131" t="str">
        <f t="shared" si="82"/>
        <v>98</v>
      </c>
      <c r="N1739" s="131" t="str">
        <f t="shared" si="83"/>
        <v>Shimpei SUGAHARA (98)</v>
      </c>
      <c r="O1739" s="217" t="s">
        <v>8591</v>
      </c>
      <c r="Y1739" s="130"/>
      <c r="Z1739" s="130"/>
      <c r="AA1739" s="130"/>
      <c r="AB1739" s="130"/>
      <c r="AC1739" s="142"/>
      <c r="AD1739" s="130"/>
      <c r="AE1739" s="130"/>
      <c r="AF1739" s="130"/>
      <c r="AG1739" s="130"/>
      <c r="AH1739" s="130"/>
      <c r="AI1739" s="130"/>
      <c r="AJ1739" s="130"/>
      <c r="AK1739" s="130"/>
      <c r="AL1739" s="130"/>
      <c r="AM1739" s="130"/>
      <c r="AN1739" s="130"/>
      <c r="AO1739" s="130"/>
      <c r="AP1739" s="130"/>
      <c r="AQ1739" s="130"/>
      <c r="AR1739" s="130"/>
      <c r="AS1739" s="130"/>
      <c r="AT1739" s="130"/>
      <c r="AU1739" s="130"/>
      <c r="AV1739" s="130"/>
      <c r="AW1739" s="130"/>
      <c r="AX1739" s="130"/>
      <c r="AY1739" s="130"/>
    </row>
    <row r="1740" spans="1:51" x14ac:dyDescent="0.15">
      <c r="A1740" s="131">
        <v>1779</v>
      </c>
      <c r="B1740" s="129" t="s">
        <v>194</v>
      </c>
      <c r="C1740" s="129" t="s">
        <v>1073</v>
      </c>
      <c r="D1740" s="129" t="s">
        <v>613</v>
      </c>
      <c r="E1740" s="129" t="s">
        <v>614</v>
      </c>
      <c r="F1740" s="129" t="s">
        <v>615</v>
      </c>
      <c r="G1740" s="131" t="s">
        <v>185</v>
      </c>
      <c r="H1740" s="129" t="s">
        <v>11319</v>
      </c>
      <c r="I1740" s="129" t="s">
        <v>4865</v>
      </c>
      <c r="J1740" s="129" t="s">
        <v>5026</v>
      </c>
      <c r="K1740" s="129" t="s">
        <v>5220</v>
      </c>
      <c r="L1740" s="131" t="str">
        <f t="shared" si="81"/>
        <v>田中　将也 (M2)</v>
      </c>
      <c r="M1740" s="131" t="str">
        <f t="shared" si="82"/>
        <v>97</v>
      </c>
      <c r="N1740" s="131" t="str">
        <f t="shared" si="83"/>
        <v>Masaya TANAKA (97)</v>
      </c>
      <c r="O1740" s="217" t="s">
        <v>8592</v>
      </c>
      <c r="Y1740" s="130"/>
      <c r="Z1740" s="130"/>
      <c r="AA1740" s="130"/>
      <c r="AB1740" s="130"/>
      <c r="AC1740" s="142"/>
      <c r="AD1740" s="130"/>
      <c r="AE1740" s="130"/>
      <c r="AF1740" s="130"/>
      <c r="AG1740" s="130"/>
      <c r="AH1740" s="130"/>
      <c r="AI1740" s="130"/>
      <c r="AJ1740" s="130"/>
      <c r="AK1740" s="130"/>
      <c r="AL1740" s="130"/>
      <c r="AM1740" s="130"/>
      <c r="AN1740" s="130"/>
      <c r="AO1740" s="130"/>
      <c r="AP1740" s="130"/>
      <c r="AQ1740" s="130"/>
      <c r="AR1740" s="130"/>
      <c r="AS1740" s="130"/>
      <c r="AT1740" s="130"/>
      <c r="AU1740" s="130"/>
      <c r="AV1740" s="130"/>
      <c r="AW1740" s="130"/>
      <c r="AX1740" s="130"/>
      <c r="AY1740" s="130"/>
    </row>
    <row r="1741" spans="1:51" x14ac:dyDescent="0.15">
      <c r="A1741" s="131">
        <v>1780</v>
      </c>
      <c r="B1741" s="129" t="s">
        <v>194</v>
      </c>
      <c r="C1741" s="129" t="s">
        <v>1073</v>
      </c>
      <c r="D1741" s="129" t="s">
        <v>616</v>
      </c>
      <c r="E1741" s="129" t="s">
        <v>617</v>
      </c>
      <c r="F1741" s="129" t="s">
        <v>618</v>
      </c>
      <c r="G1741" s="131" t="s">
        <v>185</v>
      </c>
      <c r="H1741" s="129" t="s">
        <v>14454</v>
      </c>
      <c r="I1741" s="129" t="s">
        <v>5089</v>
      </c>
      <c r="J1741" s="129" t="s">
        <v>4860</v>
      </c>
      <c r="K1741" s="129" t="s">
        <v>5220</v>
      </c>
      <c r="L1741" s="131" t="str">
        <f t="shared" si="81"/>
        <v>山田　剛嗣 (M2)</v>
      </c>
      <c r="M1741" s="131" t="str">
        <f t="shared" si="82"/>
        <v>97</v>
      </c>
      <c r="N1741" s="131" t="str">
        <f t="shared" si="83"/>
        <v>Tsuyoshi YAMADA (97)</v>
      </c>
      <c r="O1741" s="217" t="s">
        <v>8593</v>
      </c>
      <c r="Y1741" s="130"/>
      <c r="Z1741" s="130"/>
      <c r="AA1741" s="130"/>
      <c r="AB1741" s="130"/>
      <c r="AC1741" s="142"/>
      <c r="AD1741" s="130"/>
      <c r="AE1741" s="130"/>
      <c r="AF1741" s="130"/>
      <c r="AG1741" s="130"/>
      <c r="AH1741" s="130"/>
      <c r="AI1741" s="130"/>
      <c r="AJ1741" s="130"/>
      <c r="AK1741" s="130"/>
      <c r="AL1741" s="130"/>
      <c r="AM1741" s="130"/>
      <c r="AN1741" s="130"/>
      <c r="AO1741" s="130"/>
      <c r="AP1741" s="130"/>
      <c r="AQ1741" s="130"/>
      <c r="AR1741" s="130"/>
      <c r="AS1741" s="130"/>
      <c r="AT1741" s="130"/>
      <c r="AU1741" s="130"/>
      <c r="AV1741" s="130"/>
      <c r="AW1741" s="130"/>
      <c r="AX1741" s="130"/>
      <c r="AY1741" s="130"/>
    </row>
    <row r="1742" spans="1:51" x14ac:dyDescent="0.15">
      <c r="A1742" s="131">
        <v>1781</v>
      </c>
      <c r="B1742" s="129" t="s">
        <v>194</v>
      </c>
      <c r="C1742" s="129" t="s">
        <v>1073</v>
      </c>
      <c r="D1742" s="129" t="s">
        <v>848</v>
      </c>
      <c r="E1742" s="129" t="s">
        <v>849</v>
      </c>
      <c r="F1742" s="129" t="s">
        <v>813</v>
      </c>
      <c r="G1742" s="131" t="s">
        <v>176</v>
      </c>
      <c r="H1742" s="129" t="s">
        <v>14474</v>
      </c>
      <c r="I1742" s="129" t="s">
        <v>11700</v>
      </c>
      <c r="J1742" s="129" t="s">
        <v>5009</v>
      </c>
      <c r="K1742" s="129" t="s">
        <v>5220</v>
      </c>
      <c r="L1742" s="131" t="str">
        <f t="shared" si="81"/>
        <v>田原　和真 (M1)</v>
      </c>
      <c r="M1742" s="131" t="str">
        <f t="shared" si="82"/>
        <v>98</v>
      </c>
      <c r="N1742" s="131" t="str">
        <f t="shared" si="83"/>
        <v>Kazuma TAHARA (98)</v>
      </c>
      <c r="O1742" s="217" t="s">
        <v>8594</v>
      </c>
      <c r="Y1742" s="130"/>
      <c r="Z1742" s="130"/>
      <c r="AA1742" s="130"/>
      <c r="AB1742" s="130"/>
      <c r="AC1742" s="142"/>
      <c r="AD1742" s="130"/>
      <c r="AE1742" s="130"/>
      <c r="AF1742" s="130"/>
      <c r="AG1742" s="130"/>
      <c r="AH1742" s="130"/>
      <c r="AI1742" s="130"/>
      <c r="AJ1742" s="130"/>
      <c r="AK1742" s="130"/>
      <c r="AL1742" s="130"/>
      <c r="AM1742" s="130"/>
      <c r="AN1742" s="130"/>
      <c r="AO1742" s="130"/>
      <c r="AP1742" s="130"/>
      <c r="AQ1742" s="130"/>
      <c r="AR1742" s="130"/>
      <c r="AS1742" s="130"/>
      <c r="AT1742" s="130"/>
      <c r="AU1742" s="130"/>
      <c r="AV1742" s="130"/>
      <c r="AW1742" s="130"/>
      <c r="AX1742" s="130"/>
      <c r="AY1742" s="130"/>
    </row>
    <row r="1743" spans="1:51" x14ac:dyDescent="0.15">
      <c r="A1743" s="131">
        <v>1782</v>
      </c>
      <c r="B1743" s="129" t="s">
        <v>194</v>
      </c>
      <c r="C1743" s="129" t="s">
        <v>1073</v>
      </c>
      <c r="D1743" s="129" t="s">
        <v>3714</v>
      </c>
      <c r="E1743" s="129" t="s">
        <v>3715</v>
      </c>
      <c r="F1743" s="129" t="s">
        <v>3716</v>
      </c>
      <c r="G1743" s="131" t="s">
        <v>146</v>
      </c>
      <c r="H1743" s="129" t="s">
        <v>14454</v>
      </c>
      <c r="I1743" s="129" t="s">
        <v>11532</v>
      </c>
      <c r="J1743" s="129" t="s">
        <v>4968</v>
      </c>
      <c r="K1743" s="129" t="s">
        <v>5220</v>
      </c>
      <c r="L1743" s="131" t="str">
        <f t="shared" si="81"/>
        <v>古川　悠太 (4)</v>
      </c>
      <c r="M1743" s="131" t="str">
        <f t="shared" si="82"/>
        <v>99</v>
      </c>
      <c r="N1743" s="131" t="str">
        <f t="shared" si="83"/>
        <v>Yuta FURUKAWA (99)</v>
      </c>
      <c r="O1743" s="217" t="s">
        <v>8595</v>
      </c>
      <c r="Y1743" s="130"/>
      <c r="Z1743" s="130"/>
      <c r="AA1743" s="130"/>
      <c r="AB1743" s="130"/>
      <c r="AC1743" s="142"/>
      <c r="AD1743" s="130"/>
      <c r="AE1743" s="130"/>
      <c r="AF1743" s="130"/>
      <c r="AG1743" s="130"/>
      <c r="AH1743" s="130"/>
      <c r="AI1743" s="130"/>
      <c r="AJ1743" s="130"/>
      <c r="AK1743" s="130"/>
      <c r="AL1743" s="130"/>
      <c r="AM1743" s="130"/>
      <c r="AN1743" s="130"/>
      <c r="AO1743" s="130"/>
      <c r="AP1743" s="130"/>
      <c r="AQ1743" s="130"/>
      <c r="AR1743" s="130"/>
      <c r="AS1743" s="130"/>
      <c r="AT1743" s="130"/>
      <c r="AU1743" s="130"/>
      <c r="AV1743" s="130"/>
      <c r="AW1743" s="130"/>
      <c r="AX1743" s="130"/>
      <c r="AY1743" s="130"/>
    </row>
    <row r="1744" spans="1:51" x14ac:dyDescent="0.15">
      <c r="A1744" s="131">
        <v>1783</v>
      </c>
      <c r="B1744" s="129" t="s">
        <v>194</v>
      </c>
      <c r="C1744" s="129" t="s">
        <v>1073</v>
      </c>
      <c r="D1744" s="129" t="s">
        <v>3717</v>
      </c>
      <c r="E1744" s="129" t="s">
        <v>3718</v>
      </c>
      <c r="F1744" s="129" t="s">
        <v>2366</v>
      </c>
      <c r="G1744" s="131" t="s">
        <v>146</v>
      </c>
      <c r="H1744" s="129" t="s">
        <v>14454</v>
      </c>
      <c r="I1744" s="129" t="s">
        <v>11993</v>
      </c>
      <c r="J1744" s="129" t="s">
        <v>12308</v>
      </c>
      <c r="K1744" s="129" t="s">
        <v>5220</v>
      </c>
      <c r="L1744" s="131" t="str">
        <f t="shared" si="81"/>
        <v>羽切　薫 (4)</v>
      </c>
      <c r="M1744" s="131" t="str">
        <f t="shared" si="82"/>
        <v>99</v>
      </c>
      <c r="N1744" s="131" t="str">
        <f t="shared" si="83"/>
        <v>Kaoru HAKIRI (99)</v>
      </c>
      <c r="O1744" s="217" t="s">
        <v>8596</v>
      </c>
      <c r="Y1744" s="130"/>
      <c r="Z1744" s="130"/>
      <c r="AA1744" s="130"/>
      <c r="AB1744" s="130"/>
      <c r="AC1744" s="142"/>
      <c r="AD1744" s="130"/>
      <c r="AE1744" s="130"/>
      <c r="AF1744" s="130"/>
      <c r="AG1744" s="130"/>
      <c r="AH1744" s="130"/>
      <c r="AI1744" s="130"/>
      <c r="AJ1744" s="130"/>
      <c r="AK1744" s="130"/>
      <c r="AL1744" s="130"/>
      <c r="AM1744" s="130"/>
      <c r="AN1744" s="130"/>
      <c r="AO1744" s="130"/>
      <c r="AP1744" s="130"/>
      <c r="AQ1744" s="130"/>
      <c r="AR1744" s="130"/>
      <c r="AS1744" s="130"/>
      <c r="AT1744" s="130"/>
      <c r="AU1744" s="130"/>
      <c r="AV1744" s="130"/>
      <c r="AW1744" s="130"/>
      <c r="AX1744" s="130"/>
      <c r="AY1744" s="130"/>
    </row>
    <row r="1745" spans="1:51" x14ac:dyDescent="0.15">
      <c r="A1745" s="131">
        <v>1784</v>
      </c>
      <c r="B1745" s="129" t="s">
        <v>194</v>
      </c>
      <c r="C1745" s="129" t="s">
        <v>1073</v>
      </c>
      <c r="D1745" s="129" t="s">
        <v>3719</v>
      </c>
      <c r="E1745" s="129" t="s">
        <v>3720</v>
      </c>
      <c r="F1745" s="129" t="s">
        <v>3721</v>
      </c>
      <c r="G1745" s="131" t="s">
        <v>146</v>
      </c>
      <c r="H1745" s="129" t="s">
        <v>14454</v>
      </c>
      <c r="I1745" s="129" t="s">
        <v>11994</v>
      </c>
      <c r="J1745" s="129" t="s">
        <v>5070</v>
      </c>
      <c r="K1745" s="129" t="s">
        <v>5220</v>
      </c>
      <c r="L1745" s="131" t="str">
        <f t="shared" si="81"/>
        <v>梅原　知希 (4)</v>
      </c>
      <c r="M1745" s="131" t="str">
        <f t="shared" si="82"/>
        <v>99</v>
      </c>
      <c r="N1745" s="131" t="str">
        <f t="shared" si="83"/>
        <v>Tomoki UMEHARA (99)</v>
      </c>
      <c r="O1745" s="217" t="s">
        <v>8597</v>
      </c>
      <c r="Y1745" s="130"/>
      <c r="Z1745" s="130"/>
      <c r="AA1745" s="130"/>
      <c r="AB1745" s="130"/>
      <c r="AC1745" s="142"/>
      <c r="AD1745" s="130"/>
      <c r="AE1745" s="130"/>
      <c r="AF1745" s="130"/>
      <c r="AG1745" s="130"/>
      <c r="AH1745" s="130"/>
      <c r="AI1745" s="130"/>
      <c r="AJ1745" s="130"/>
      <c r="AK1745" s="130"/>
      <c r="AL1745" s="130"/>
      <c r="AM1745" s="130"/>
      <c r="AN1745" s="130"/>
      <c r="AO1745" s="130"/>
      <c r="AP1745" s="130"/>
      <c r="AQ1745" s="130"/>
      <c r="AR1745" s="130"/>
      <c r="AS1745" s="130"/>
      <c r="AT1745" s="130"/>
      <c r="AU1745" s="130"/>
      <c r="AV1745" s="130"/>
      <c r="AW1745" s="130"/>
      <c r="AX1745" s="130"/>
      <c r="AY1745" s="130"/>
    </row>
    <row r="1746" spans="1:51" x14ac:dyDescent="0.15">
      <c r="A1746" s="131">
        <v>1785</v>
      </c>
      <c r="B1746" s="129" t="s">
        <v>194</v>
      </c>
      <c r="C1746" s="129" t="s">
        <v>1073</v>
      </c>
      <c r="D1746" s="129" t="s">
        <v>3722</v>
      </c>
      <c r="E1746" s="129" t="s">
        <v>3723</v>
      </c>
      <c r="F1746" s="129" t="s">
        <v>2776</v>
      </c>
      <c r="G1746" s="131" t="s">
        <v>146</v>
      </c>
      <c r="H1746" s="129" t="s">
        <v>14466</v>
      </c>
      <c r="I1746" s="129" t="s">
        <v>4905</v>
      </c>
      <c r="J1746" s="129" t="s">
        <v>4822</v>
      </c>
      <c r="K1746" s="129" t="s">
        <v>5220</v>
      </c>
      <c r="L1746" s="131" t="str">
        <f t="shared" si="81"/>
        <v>山口　僚太 (4)</v>
      </c>
      <c r="M1746" s="131" t="str">
        <f t="shared" si="82"/>
        <v>99</v>
      </c>
      <c r="N1746" s="131" t="str">
        <f t="shared" si="83"/>
        <v>Ryota YAMAGUCHI (99)</v>
      </c>
      <c r="O1746" s="217" t="s">
        <v>8598</v>
      </c>
      <c r="Y1746" s="130"/>
      <c r="Z1746" s="130"/>
      <c r="AA1746" s="130"/>
      <c r="AB1746" s="130"/>
      <c r="AC1746" s="142"/>
      <c r="AD1746" s="130"/>
      <c r="AE1746" s="130"/>
      <c r="AF1746" s="130"/>
      <c r="AG1746" s="130"/>
      <c r="AH1746" s="130"/>
      <c r="AI1746" s="130"/>
      <c r="AJ1746" s="130"/>
      <c r="AK1746" s="130"/>
      <c r="AL1746" s="130"/>
      <c r="AM1746" s="130"/>
      <c r="AN1746" s="130"/>
      <c r="AO1746" s="130"/>
      <c r="AP1746" s="130"/>
      <c r="AQ1746" s="130"/>
      <c r="AR1746" s="130"/>
      <c r="AS1746" s="130"/>
      <c r="AT1746" s="130"/>
      <c r="AU1746" s="130"/>
      <c r="AV1746" s="130"/>
      <c r="AW1746" s="130"/>
      <c r="AX1746" s="130"/>
      <c r="AY1746" s="130"/>
    </row>
    <row r="1747" spans="1:51" x14ac:dyDescent="0.15">
      <c r="A1747" s="131">
        <v>1786</v>
      </c>
      <c r="B1747" s="129" t="s">
        <v>194</v>
      </c>
      <c r="C1747" s="129" t="s">
        <v>1073</v>
      </c>
      <c r="D1747" s="129" t="s">
        <v>3724</v>
      </c>
      <c r="E1747" s="129" t="s">
        <v>3725</v>
      </c>
      <c r="F1747" s="129" t="s">
        <v>3726</v>
      </c>
      <c r="G1747" s="131" t="s">
        <v>164</v>
      </c>
      <c r="H1747" s="129" t="s">
        <v>14454</v>
      </c>
      <c r="I1747" s="129" t="s">
        <v>11995</v>
      </c>
      <c r="J1747" s="129" t="s">
        <v>5009</v>
      </c>
      <c r="K1747" s="129" t="s">
        <v>5220</v>
      </c>
      <c r="L1747" s="131" t="str">
        <f t="shared" si="81"/>
        <v>増本　一真 (3)</v>
      </c>
      <c r="M1747" s="131" t="str">
        <f t="shared" si="82"/>
        <v>00</v>
      </c>
      <c r="N1747" s="131" t="str">
        <f t="shared" si="83"/>
        <v>Kazuma MASUMOTO (00)</v>
      </c>
      <c r="O1747" s="217" t="s">
        <v>8599</v>
      </c>
      <c r="Y1747" s="130"/>
      <c r="Z1747" s="130"/>
      <c r="AA1747" s="130"/>
      <c r="AB1747" s="130"/>
      <c r="AC1747" s="142"/>
      <c r="AD1747" s="130"/>
      <c r="AE1747" s="130"/>
      <c r="AF1747" s="130"/>
      <c r="AG1747" s="130"/>
      <c r="AH1747" s="130"/>
      <c r="AI1747" s="130"/>
      <c r="AJ1747" s="130"/>
      <c r="AK1747" s="130"/>
      <c r="AL1747" s="130"/>
      <c r="AM1747" s="130"/>
      <c r="AN1747" s="130"/>
      <c r="AO1747" s="130"/>
      <c r="AP1747" s="130"/>
      <c r="AQ1747" s="130"/>
      <c r="AR1747" s="130"/>
      <c r="AS1747" s="130"/>
      <c r="AT1747" s="130"/>
      <c r="AU1747" s="130"/>
      <c r="AV1747" s="130"/>
      <c r="AW1747" s="130"/>
      <c r="AX1747" s="130"/>
      <c r="AY1747" s="130"/>
    </row>
    <row r="1748" spans="1:51" x14ac:dyDescent="0.15">
      <c r="A1748" s="131">
        <v>1787</v>
      </c>
      <c r="B1748" s="129" t="s">
        <v>194</v>
      </c>
      <c r="C1748" s="129" t="s">
        <v>1073</v>
      </c>
      <c r="D1748" s="129" t="s">
        <v>3727</v>
      </c>
      <c r="E1748" s="129" t="s">
        <v>3728</v>
      </c>
      <c r="F1748" s="129" t="s">
        <v>1952</v>
      </c>
      <c r="G1748" s="131" t="s">
        <v>164</v>
      </c>
      <c r="H1748" s="129" t="s">
        <v>14460</v>
      </c>
      <c r="I1748" s="129" t="s">
        <v>11679</v>
      </c>
      <c r="J1748" s="129" t="s">
        <v>5137</v>
      </c>
      <c r="K1748" s="129" t="s">
        <v>5220</v>
      </c>
      <c r="L1748" s="131" t="str">
        <f t="shared" si="81"/>
        <v>野上　翼 (3)</v>
      </c>
      <c r="M1748" s="131" t="str">
        <f t="shared" si="82"/>
        <v>00</v>
      </c>
      <c r="N1748" s="131" t="str">
        <f t="shared" si="83"/>
        <v>Tsubasa NOGAMI (00)</v>
      </c>
      <c r="O1748" s="217" t="s">
        <v>8600</v>
      </c>
      <c r="Y1748" s="130"/>
      <c r="Z1748" s="130"/>
      <c r="AA1748" s="130"/>
      <c r="AB1748" s="130"/>
      <c r="AC1748" s="142"/>
      <c r="AD1748" s="130"/>
      <c r="AE1748" s="130"/>
      <c r="AF1748" s="130"/>
      <c r="AG1748" s="130"/>
      <c r="AH1748" s="130"/>
      <c r="AI1748" s="130"/>
      <c r="AJ1748" s="130"/>
      <c r="AK1748" s="130"/>
      <c r="AL1748" s="130"/>
      <c r="AM1748" s="130"/>
      <c r="AN1748" s="130"/>
      <c r="AO1748" s="130"/>
      <c r="AP1748" s="130"/>
      <c r="AQ1748" s="130"/>
      <c r="AR1748" s="130"/>
      <c r="AS1748" s="130"/>
      <c r="AT1748" s="130"/>
      <c r="AU1748" s="130"/>
      <c r="AV1748" s="130"/>
      <c r="AW1748" s="130"/>
      <c r="AX1748" s="130"/>
      <c r="AY1748" s="130"/>
    </row>
    <row r="1749" spans="1:51" x14ac:dyDescent="0.15">
      <c r="A1749" s="131">
        <v>1788</v>
      </c>
      <c r="B1749" s="129" t="s">
        <v>194</v>
      </c>
      <c r="C1749" s="129" t="s">
        <v>1073</v>
      </c>
      <c r="D1749" s="129" t="s">
        <v>3729</v>
      </c>
      <c r="E1749" s="129" t="s">
        <v>3730</v>
      </c>
      <c r="F1749" s="129" t="s">
        <v>1444</v>
      </c>
      <c r="G1749" s="131" t="s">
        <v>164</v>
      </c>
      <c r="H1749" s="129" t="s">
        <v>14454</v>
      </c>
      <c r="I1749" s="129" t="s">
        <v>6716</v>
      </c>
      <c r="J1749" s="129" t="s">
        <v>9235</v>
      </c>
      <c r="K1749" s="129" t="s">
        <v>5220</v>
      </c>
      <c r="L1749" s="131" t="str">
        <f t="shared" si="81"/>
        <v>川口　将希 (3)</v>
      </c>
      <c r="M1749" s="131" t="str">
        <f t="shared" si="82"/>
        <v>00</v>
      </c>
      <c r="N1749" s="131" t="str">
        <f t="shared" si="83"/>
        <v>Masaki KAWAGUCHI (00)</v>
      </c>
      <c r="O1749" s="217" t="s">
        <v>8601</v>
      </c>
      <c r="Y1749" s="130"/>
      <c r="Z1749" s="130"/>
      <c r="AA1749" s="130"/>
      <c r="AB1749" s="130"/>
      <c r="AC1749" s="142"/>
      <c r="AD1749" s="130"/>
      <c r="AE1749" s="130"/>
      <c r="AF1749" s="130"/>
      <c r="AG1749" s="130"/>
      <c r="AH1749" s="130"/>
      <c r="AI1749" s="130"/>
      <c r="AJ1749" s="130"/>
      <c r="AK1749" s="130"/>
      <c r="AL1749" s="130"/>
      <c r="AM1749" s="130"/>
      <c r="AN1749" s="130"/>
      <c r="AO1749" s="130"/>
      <c r="AP1749" s="130"/>
      <c r="AQ1749" s="130"/>
      <c r="AR1749" s="130"/>
      <c r="AS1749" s="130"/>
      <c r="AT1749" s="130"/>
      <c r="AU1749" s="130"/>
      <c r="AV1749" s="130"/>
      <c r="AW1749" s="130"/>
      <c r="AX1749" s="130"/>
      <c r="AY1749" s="130"/>
    </row>
    <row r="1750" spans="1:51" x14ac:dyDescent="0.15">
      <c r="A1750" s="131">
        <v>1789</v>
      </c>
      <c r="B1750" s="129" t="s">
        <v>194</v>
      </c>
      <c r="C1750" s="129" t="s">
        <v>1073</v>
      </c>
      <c r="D1750" s="129" t="s">
        <v>3731</v>
      </c>
      <c r="E1750" s="129" t="s">
        <v>3732</v>
      </c>
      <c r="F1750" s="129" t="s">
        <v>3733</v>
      </c>
      <c r="G1750" s="131" t="s">
        <v>164</v>
      </c>
      <c r="H1750" s="129" t="s">
        <v>14454</v>
      </c>
      <c r="I1750" s="129" t="s">
        <v>11946</v>
      </c>
      <c r="J1750" s="129" t="s">
        <v>9247</v>
      </c>
      <c r="K1750" s="129" t="s">
        <v>5220</v>
      </c>
      <c r="L1750" s="131" t="str">
        <f t="shared" si="81"/>
        <v>西野　優人 (3)</v>
      </c>
      <c r="M1750" s="131" t="str">
        <f t="shared" si="82"/>
        <v>01</v>
      </c>
      <c r="N1750" s="131" t="str">
        <f t="shared" si="83"/>
        <v>Yuto NISHINO (01)</v>
      </c>
      <c r="O1750" s="217" t="s">
        <v>8602</v>
      </c>
      <c r="Y1750" s="130"/>
      <c r="Z1750" s="130"/>
      <c r="AA1750" s="130"/>
      <c r="AB1750" s="130"/>
      <c r="AC1750" s="142"/>
      <c r="AD1750" s="130"/>
      <c r="AE1750" s="130"/>
      <c r="AF1750" s="130"/>
      <c r="AG1750" s="130"/>
      <c r="AH1750" s="130"/>
      <c r="AI1750" s="130"/>
      <c r="AJ1750" s="130"/>
      <c r="AK1750" s="130"/>
      <c r="AL1750" s="130"/>
      <c r="AM1750" s="130"/>
      <c r="AN1750" s="130"/>
      <c r="AO1750" s="130"/>
      <c r="AP1750" s="130"/>
      <c r="AQ1750" s="130"/>
      <c r="AR1750" s="130"/>
      <c r="AS1750" s="130"/>
      <c r="AT1750" s="130"/>
      <c r="AU1750" s="130"/>
      <c r="AV1750" s="130"/>
      <c r="AW1750" s="130"/>
      <c r="AX1750" s="130"/>
      <c r="AY1750" s="130"/>
    </row>
    <row r="1751" spans="1:51" x14ac:dyDescent="0.15">
      <c r="A1751" s="131">
        <v>1790</v>
      </c>
      <c r="B1751" s="129" t="s">
        <v>194</v>
      </c>
      <c r="C1751" s="129" t="s">
        <v>1073</v>
      </c>
      <c r="D1751" s="129" t="s">
        <v>3734</v>
      </c>
      <c r="E1751" s="129" t="s">
        <v>3735</v>
      </c>
      <c r="F1751" s="129" t="s">
        <v>1201</v>
      </c>
      <c r="G1751" s="131" t="s">
        <v>164</v>
      </c>
      <c r="H1751" s="129" t="s">
        <v>14465</v>
      </c>
      <c r="I1751" s="129" t="s">
        <v>11996</v>
      </c>
      <c r="J1751" s="129" t="s">
        <v>12567</v>
      </c>
      <c r="K1751" s="129" t="s">
        <v>5220</v>
      </c>
      <c r="L1751" s="131" t="str">
        <f t="shared" si="81"/>
        <v>宇佐美　雄章 (3)</v>
      </c>
      <c r="M1751" s="131" t="str">
        <f t="shared" si="82"/>
        <v>00</v>
      </c>
      <c r="N1751" s="131" t="str">
        <f t="shared" si="83"/>
        <v>Takeaki USAMI (00)</v>
      </c>
      <c r="O1751" s="217" t="s">
        <v>8603</v>
      </c>
      <c r="Y1751" s="130"/>
      <c r="Z1751" s="130"/>
      <c r="AA1751" s="130"/>
      <c r="AB1751" s="130"/>
      <c r="AC1751" s="142"/>
      <c r="AD1751" s="130"/>
      <c r="AE1751" s="130"/>
      <c r="AF1751" s="130"/>
      <c r="AG1751" s="130"/>
      <c r="AH1751" s="130"/>
      <c r="AI1751" s="130"/>
      <c r="AJ1751" s="130"/>
      <c r="AK1751" s="130"/>
      <c r="AL1751" s="130"/>
      <c r="AM1751" s="130"/>
      <c r="AN1751" s="130"/>
      <c r="AO1751" s="130"/>
      <c r="AP1751" s="130"/>
      <c r="AQ1751" s="130"/>
      <c r="AR1751" s="130"/>
      <c r="AS1751" s="130"/>
      <c r="AT1751" s="130"/>
      <c r="AU1751" s="130"/>
      <c r="AV1751" s="130"/>
      <c r="AW1751" s="130"/>
      <c r="AX1751" s="130"/>
      <c r="AY1751" s="130"/>
    </row>
    <row r="1752" spans="1:51" x14ac:dyDescent="0.15">
      <c r="A1752" s="131">
        <v>1791</v>
      </c>
      <c r="B1752" s="129" t="s">
        <v>194</v>
      </c>
      <c r="C1752" s="129" t="s">
        <v>1073</v>
      </c>
      <c r="D1752" s="129" t="s">
        <v>3736</v>
      </c>
      <c r="E1752" s="129" t="s">
        <v>3737</v>
      </c>
      <c r="F1752" s="129" t="s">
        <v>1444</v>
      </c>
      <c r="G1752" s="131" t="s">
        <v>164</v>
      </c>
      <c r="H1752" s="129" t="s">
        <v>11319</v>
      </c>
      <c r="I1752" s="129" t="s">
        <v>11997</v>
      </c>
      <c r="J1752" s="129" t="s">
        <v>5124</v>
      </c>
      <c r="K1752" s="129" t="s">
        <v>5220</v>
      </c>
      <c r="L1752" s="131" t="str">
        <f t="shared" si="81"/>
        <v>峰山　達希 (3)</v>
      </c>
      <c r="M1752" s="131" t="str">
        <f t="shared" si="82"/>
        <v>00</v>
      </c>
      <c r="N1752" s="131" t="str">
        <f t="shared" si="83"/>
        <v>Tatsuki MINEYAMA  (00)</v>
      </c>
      <c r="O1752" s="217" t="s">
        <v>8604</v>
      </c>
      <c r="Y1752" s="130"/>
      <c r="Z1752" s="130"/>
      <c r="AA1752" s="130"/>
      <c r="AB1752" s="130"/>
      <c r="AC1752" s="142"/>
      <c r="AD1752" s="130"/>
      <c r="AE1752" s="130"/>
      <c r="AF1752" s="130"/>
      <c r="AG1752" s="130"/>
      <c r="AH1752" s="130"/>
      <c r="AI1752" s="130"/>
      <c r="AJ1752" s="130"/>
      <c r="AK1752" s="130"/>
      <c r="AL1752" s="130"/>
      <c r="AM1752" s="130"/>
      <c r="AN1752" s="130"/>
      <c r="AO1752" s="130"/>
      <c r="AP1752" s="130"/>
      <c r="AQ1752" s="130"/>
      <c r="AR1752" s="130"/>
      <c r="AS1752" s="130"/>
      <c r="AT1752" s="130"/>
      <c r="AU1752" s="130"/>
      <c r="AV1752" s="130"/>
      <c r="AW1752" s="130"/>
      <c r="AX1752" s="130"/>
      <c r="AY1752" s="130"/>
    </row>
    <row r="1753" spans="1:51" x14ac:dyDescent="0.15">
      <c r="A1753" s="131">
        <v>1792</v>
      </c>
      <c r="B1753" s="129" t="s">
        <v>194</v>
      </c>
      <c r="C1753" s="129" t="s">
        <v>1073</v>
      </c>
      <c r="D1753" s="129" t="s">
        <v>4395</v>
      </c>
      <c r="E1753" s="129" t="s">
        <v>4396</v>
      </c>
      <c r="F1753" s="129" t="s">
        <v>4397</v>
      </c>
      <c r="G1753" s="131" t="s">
        <v>168</v>
      </c>
      <c r="H1753" s="129" t="s">
        <v>14448</v>
      </c>
      <c r="I1753" s="129" t="s">
        <v>4999</v>
      </c>
      <c r="J1753" s="129" t="s">
        <v>5000</v>
      </c>
      <c r="K1753" s="129" t="s">
        <v>5220</v>
      </c>
      <c r="L1753" s="131" t="str">
        <f t="shared" si="81"/>
        <v>山前　諒真 (2)</v>
      </c>
      <c r="M1753" s="131" t="str">
        <f t="shared" si="82"/>
        <v>02</v>
      </c>
      <c r="N1753" s="131" t="str">
        <f t="shared" si="83"/>
        <v>Ryoma YAMAMAE (02)</v>
      </c>
      <c r="O1753" s="217" t="s">
        <v>8605</v>
      </c>
      <c r="Y1753" s="130"/>
      <c r="Z1753" s="130"/>
      <c r="AA1753" s="130"/>
      <c r="AB1753" s="130"/>
      <c r="AC1753" s="142"/>
      <c r="AD1753" s="130"/>
      <c r="AE1753" s="130"/>
      <c r="AF1753" s="130"/>
      <c r="AG1753" s="130"/>
      <c r="AH1753" s="130"/>
      <c r="AI1753" s="130"/>
      <c r="AJ1753" s="130"/>
      <c r="AK1753" s="130"/>
      <c r="AL1753" s="130"/>
      <c r="AM1753" s="130"/>
      <c r="AN1753" s="130"/>
      <c r="AO1753" s="130"/>
      <c r="AP1753" s="130"/>
      <c r="AQ1753" s="130"/>
      <c r="AR1753" s="130"/>
      <c r="AS1753" s="130"/>
      <c r="AT1753" s="130"/>
      <c r="AU1753" s="130"/>
      <c r="AV1753" s="130"/>
      <c r="AW1753" s="130"/>
      <c r="AX1753" s="130"/>
      <c r="AY1753" s="130"/>
    </row>
    <row r="1754" spans="1:51" x14ac:dyDescent="0.15">
      <c r="A1754" s="131">
        <v>1793</v>
      </c>
      <c r="B1754" s="129" t="s">
        <v>194</v>
      </c>
      <c r="C1754" s="129" t="s">
        <v>1073</v>
      </c>
      <c r="D1754" s="129" t="s">
        <v>4398</v>
      </c>
      <c r="E1754" s="129" t="s">
        <v>4399</v>
      </c>
      <c r="F1754" s="129" t="s">
        <v>4400</v>
      </c>
      <c r="G1754" s="131" t="s">
        <v>168</v>
      </c>
      <c r="H1754" s="129" t="s">
        <v>14454</v>
      </c>
      <c r="I1754" s="129" t="s">
        <v>5001</v>
      </c>
      <c r="J1754" s="129" t="s">
        <v>4870</v>
      </c>
      <c r="K1754" s="129" t="s">
        <v>5220</v>
      </c>
      <c r="L1754" s="131" t="str">
        <f t="shared" si="81"/>
        <v>寺井　雄大 (2)</v>
      </c>
      <c r="M1754" s="131" t="str">
        <f t="shared" si="82"/>
        <v>01</v>
      </c>
      <c r="N1754" s="131" t="str">
        <f t="shared" si="83"/>
        <v>Yudai TERAI (01)</v>
      </c>
      <c r="O1754" s="217" t="s">
        <v>8606</v>
      </c>
      <c r="Y1754" s="130"/>
      <c r="Z1754" s="130"/>
      <c r="AA1754" s="130"/>
      <c r="AB1754" s="130"/>
      <c r="AC1754" s="142"/>
      <c r="AD1754" s="130"/>
      <c r="AE1754" s="130"/>
      <c r="AF1754" s="130"/>
      <c r="AG1754" s="130"/>
      <c r="AH1754" s="130"/>
      <c r="AI1754" s="130"/>
      <c r="AJ1754" s="130"/>
      <c r="AK1754" s="130"/>
      <c r="AL1754" s="130"/>
      <c r="AM1754" s="130"/>
      <c r="AN1754" s="130"/>
      <c r="AO1754" s="130"/>
      <c r="AP1754" s="130"/>
      <c r="AQ1754" s="130"/>
      <c r="AR1754" s="130"/>
      <c r="AS1754" s="130"/>
      <c r="AT1754" s="130"/>
      <c r="AU1754" s="130"/>
      <c r="AV1754" s="130"/>
      <c r="AW1754" s="130"/>
      <c r="AX1754" s="130"/>
      <c r="AY1754" s="130"/>
    </row>
    <row r="1755" spans="1:51" x14ac:dyDescent="0.15">
      <c r="A1755" s="131">
        <v>1794</v>
      </c>
      <c r="B1755" s="129" t="s">
        <v>194</v>
      </c>
      <c r="C1755" s="129" t="s">
        <v>1073</v>
      </c>
      <c r="D1755" s="129" t="s">
        <v>4401</v>
      </c>
      <c r="E1755" s="129" t="s">
        <v>4402</v>
      </c>
      <c r="F1755" s="129" t="s">
        <v>4403</v>
      </c>
      <c r="G1755" s="131" t="s">
        <v>168</v>
      </c>
      <c r="H1755" s="129" t="s">
        <v>14454</v>
      </c>
      <c r="I1755" s="129" t="s">
        <v>5002</v>
      </c>
      <c r="J1755" s="129" t="s">
        <v>5003</v>
      </c>
      <c r="K1755" s="129" t="s">
        <v>5220</v>
      </c>
      <c r="L1755" s="131" t="str">
        <f t="shared" si="81"/>
        <v>北村　翠 (2)</v>
      </c>
      <c r="M1755" s="131" t="str">
        <f t="shared" si="82"/>
        <v>01</v>
      </c>
      <c r="N1755" s="131" t="str">
        <f t="shared" si="83"/>
        <v>Sui KITAMURA (01)</v>
      </c>
      <c r="O1755" s="217" t="s">
        <v>8607</v>
      </c>
      <c r="Y1755" s="130"/>
      <c r="Z1755" s="130"/>
      <c r="AA1755" s="130"/>
      <c r="AB1755" s="130"/>
      <c r="AC1755" s="142"/>
      <c r="AD1755" s="130"/>
      <c r="AE1755" s="130"/>
      <c r="AF1755" s="130"/>
      <c r="AG1755" s="130"/>
      <c r="AH1755" s="130"/>
      <c r="AI1755" s="130"/>
      <c r="AJ1755" s="130"/>
      <c r="AK1755" s="130"/>
      <c r="AL1755" s="130"/>
      <c r="AM1755" s="130"/>
      <c r="AN1755" s="130"/>
      <c r="AO1755" s="130"/>
      <c r="AP1755" s="130"/>
      <c r="AQ1755" s="130"/>
      <c r="AR1755" s="130"/>
      <c r="AS1755" s="130"/>
      <c r="AT1755" s="130"/>
      <c r="AU1755" s="130"/>
      <c r="AV1755" s="130"/>
      <c r="AW1755" s="130"/>
      <c r="AX1755" s="130"/>
      <c r="AY1755" s="130"/>
    </row>
    <row r="1756" spans="1:51" x14ac:dyDescent="0.15">
      <c r="A1756" s="131">
        <v>1795</v>
      </c>
      <c r="B1756" s="129" t="s">
        <v>194</v>
      </c>
      <c r="C1756" s="129" t="s">
        <v>1073</v>
      </c>
      <c r="D1756" s="129" t="s">
        <v>4404</v>
      </c>
      <c r="E1756" s="129" t="s">
        <v>4405</v>
      </c>
      <c r="F1756" s="129" t="s">
        <v>4406</v>
      </c>
      <c r="G1756" s="131" t="s">
        <v>168</v>
      </c>
      <c r="H1756" s="129" t="s">
        <v>14454</v>
      </c>
      <c r="I1756" s="129" t="s">
        <v>4834</v>
      </c>
      <c r="J1756" s="129" t="s">
        <v>5004</v>
      </c>
      <c r="K1756" s="129" t="s">
        <v>5220</v>
      </c>
      <c r="L1756" s="131" t="str">
        <f t="shared" si="81"/>
        <v>石田　宙輝 (2)</v>
      </c>
      <c r="M1756" s="131" t="str">
        <f t="shared" si="82"/>
        <v>01</v>
      </c>
      <c r="N1756" s="131" t="str">
        <f t="shared" si="83"/>
        <v>Hiroki ISHIDA (01)</v>
      </c>
      <c r="O1756" s="217" t="s">
        <v>8608</v>
      </c>
      <c r="Y1756" s="130"/>
      <c r="Z1756" s="130"/>
      <c r="AA1756" s="130"/>
      <c r="AB1756" s="130"/>
      <c r="AC1756" s="142"/>
      <c r="AD1756" s="130"/>
      <c r="AE1756" s="130"/>
      <c r="AF1756" s="130"/>
      <c r="AG1756" s="130"/>
      <c r="AH1756" s="130"/>
      <c r="AI1756" s="130"/>
      <c r="AJ1756" s="130"/>
      <c r="AK1756" s="130"/>
      <c r="AL1756" s="130"/>
      <c r="AM1756" s="130"/>
      <c r="AN1756" s="130"/>
      <c r="AO1756" s="130"/>
      <c r="AP1756" s="130"/>
      <c r="AQ1756" s="130"/>
      <c r="AR1756" s="130"/>
      <c r="AS1756" s="130"/>
      <c r="AT1756" s="130"/>
      <c r="AU1756" s="130"/>
      <c r="AV1756" s="130"/>
      <c r="AW1756" s="130"/>
      <c r="AX1756" s="130"/>
      <c r="AY1756" s="130"/>
    </row>
    <row r="1757" spans="1:51" x14ac:dyDescent="0.15">
      <c r="A1757" s="131">
        <v>1796</v>
      </c>
      <c r="B1757" s="129" t="s">
        <v>194</v>
      </c>
      <c r="C1757" s="129" t="s">
        <v>1073</v>
      </c>
      <c r="D1757" s="129" t="s">
        <v>4407</v>
      </c>
      <c r="E1757" s="129" t="s">
        <v>4408</v>
      </c>
      <c r="F1757" s="129" t="s">
        <v>3742</v>
      </c>
      <c r="G1757" s="131" t="s">
        <v>168</v>
      </c>
      <c r="H1757" s="129" t="s">
        <v>14454</v>
      </c>
      <c r="I1757" s="129" t="s">
        <v>4813</v>
      </c>
      <c r="J1757" s="129" t="s">
        <v>5005</v>
      </c>
      <c r="K1757" s="129" t="s">
        <v>5220</v>
      </c>
      <c r="L1757" s="131" t="str">
        <f t="shared" si="81"/>
        <v>廣瀬　壮太朗 (2)</v>
      </c>
      <c r="M1757" s="131" t="str">
        <f t="shared" si="82"/>
        <v>00</v>
      </c>
      <c r="N1757" s="131" t="str">
        <f t="shared" si="83"/>
        <v>Sotaro HIROSE (00)</v>
      </c>
      <c r="O1757" s="217" t="s">
        <v>8609</v>
      </c>
      <c r="Y1757" s="130"/>
      <c r="Z1757" s="130"/>
      <c r="AA1757" s="130"/>
      <c r="AB1757" s="130"/>
      <c r="AC1757" s="142"/>
      <c r="AD1757" s="130"/>
      <c r="AE1757" s="130"/>
      <c r="AF1757" s="130"/>
      <c r="AG1757" s="130"/>
      <c r="AH1757" s="130"/>
      <c r="AI1757" s="130"/>
      <c r="AJ1757" s="130"/>
      <c r="AK1757" s="130"/>
      <c r="AL1757" s="130"/>
      <c r="AM1757" s="130"/>
      <c r="AN1757" s="130"/>
      <c r="AO1757" s="130"/>
      <c r="AP1757" s="130"/>
      <c r="AQ1757" s="130"/>
      <c r="AR1757" s="130"/>
      <c r="AS1757" s="130"/>
      <c r="AT1757" s="130"/>
      <c r="AU1757" s="130"/>
      <c r="AV1757" s="130"/>
      <c r="AW1757" s="130"/>
      <c r="AX1757" s="130"/>
      <c r="AY1757" s="130"/>
    </row>
    <row r="1758" spans="1:51" x14ac:dyDescent="0.15">
      <c r="A1758" s="131">
        <v>1797</v>
      </c>
      <c r="B1758" s="129" t="s">
        <v>194</v>
      </c>
      <c r="C1758" s="129" t="s">
        <v>1073</v>
      </c>
      <c r="D1758" s="129" t="s">
        <v>9907</v>
      </c>
      <c r="E1758" s="129" t="s">
        <v>10575</v>
      </c>
      <c r="F1758" s="129" t="s">
        <v>2601</v>
      </c>
      <c r="G1758" s="131" t="s">
        <v>168</v>
      </c>
      <c r="H1758" s="129" t="s">
        <v>14454</v>
      </c>
      <c r="I1758" s="129" t="s">
        <v>11998</v>
      </c>
      <c r="J1758" s="129" t="s">
        <v>4906</v>
      </c>
      <c r="K1758" s="129" t="s">
        <v>5220</v>
      </c>
      <c r="L1758" s="131" t="str">
        <f t="shared" si="81"/>
        <v>三本木　優也 (2)</v>
      </c>
      <c r="M1758" s="131" t="str">
        <f t="shared" si="82"/>
        <v>01</v>
      </c>
      <c r="N1758" s="131" t="str">
        <f t="shared" si="83"/>
        <v>Yuya SAMBONGI (01)</v>
      </c>
      <c r="O1758" s="217" t="s">
        <v>8610</v>
      </c>
      <c r="Y1758" s="130"/>
      <c r="Z1758" s="130"/>
      <c r="AA1758" s="130"/>
      <c r="AB1758" s="130"/>
      <c r="AC1758" s="142"/>
      <c r="AD1758" s="130"/>
      <c r="AE1758" s="130"/>
      <c r="AF1758" s="130"/>
      <c r="AG1758" s="130"/>
      <c r="AH1758" s="130"/>
      <c r="AI1758" s="130"/>
      <c r="AJ1758" s="130"/>
      <c r="AK1758" s="130"/>
      <c r="AL1758" s="130"/>
      <c r="AM1758" s="130"/>
      <c r="AN1758" s="130"/>
      <c r="AO1758" s="130"/>
      <c r="AP1758" s="130"/>
      <c r="AQ1758" s="130"/>
      <c r="AR1758" s="130"/>
      <c r="AS1758" s="130"/>
      <c r="AT1758" s="130"/>
      <c r="AU1758" s="130"/>
      <c r="AV1758" s="130"/>
      <c r="AW1758" s="130"/>
      <c r="AX1758" s="130"/>
      <c r="AY1758" s="130"/>
    </row>
    <row r="1759" spans="1:51" x14ac:dyDescent="0.15">
      <c r="A1759" s="131">
        <v>1798</v>
      </c>
      <c r="B1759" s="129" t="s">
        <v>5256</v>
      </c>
      <c r="C1759" s="129" t="s">
        <v>1076</v>
      </c>
      <c r="D1759" s="129" t="s">
        <v>742</v>
      </c>
      <c r="E1759" s="129" t="s">
        <v>743</v>
      </c>
      <c r="F1759" s="129" t="s">
        <v>744</v>
      </c>
      <c r="G1759" s="131" t="s">
        <v>188</v>
      </c>
      <c r="H1759" s="129" t="s">
        <v>14454</v>
      </c>
      <c r="I1759" s="129" t="s">
        <v>11999</v>
      </c>
      <c r="J1759" s="129" t="s">
        <v>5064</v>
      </c>
      <c r="K1759" s="129" t="s">
        <v>5220</v>
      </c>
      <c r="L1759" s="131" t="str">
        <f t="shared" si="81"/>
        <v>法貴　駿介 (6)</v>
      </c>
      <c r="M1759" s="131" t="str">
        <f t="shared" si="82"/>
        <v>97</v>
      </c>
      <c r="N1759" s="131" t="str">
        <f t="shared" si="83"/>
        <v>Shunsuke HOKI (97)</v>
      </c>
      <c r="O1759" s="217" t="s">
        <v>8611</v>
      </c>
      <c r="Y1759" s="130"/>
      <c r="Z1759" s="130"/>
      <c r="AA1759" s="130"/>
      <c r="AB1759" s="130"/>
      <c r="AC1759" s="142"/>
      <c r="AD1759" s="130"/>
      <c r="AE1759" s="130"/>
      <c r="AF1759" s="130"/>
      <c r="AG1759" s="130"/>
      <c r="AH1759" s="130"/>
      <c r="AI1759" s="130"/>
      <c r="AJ1759" s="130"/>
      <c r="AK1759" s="130"/>
      <c r="AL1759" s="130"/>
      <c r="AM1759" s="130"/>
      <c r="AN1759" s="130"/>
      <c r="AO1759" s="130"/>
      <c r="AP1759" s="130"/>
      <c r="AQ1759" s="130"/>
      <c r="AR1759" s="130"/>
      <c r="AS1759" s="130"/>
      <c r="AT1759" s="130"/>
      <c r="AU1759" s="130"/>
      <c r="AV1759" s="130"/>
      <c r="AW1759" s="130"/>
      <c r="AX1759" s="130"/>
      <c r="AY1759" s="130"/>
    </row>
    <row r="1760" spans="1:51" x14ac:dyDescent="0.15">
      <c r="A1760" s="131">
        <v>1799</v>
      </c>
      <c r="B1760" s="129" t="s">
        <v>5256</v>
      </c>
      <c r="C1760" s="129" t="s">
        <v>1076</v>
      </c>
      <c r="D1760" s="129" t="s">
        <v>3774</v>
      </c>
      <c r="E1760" s="129" t="s">
        <v>3775</v>
      </c>
      <c r="F1760" s="129" t="s">
        <v>1093</v>
      </c>
      <c r="G1760" s="131" t="s">
        <v>141</v>
      </c>
      <c r="H1760" s="129" t="s">
        <v>14454</v>
      </c>
      <c r="I1760" s="129" t="s">
        <v>12000</v>
      </c>
      <c r="J1760" s="129" t="s">
        <v>12568</v>
      </c>
      <c r="K1760" s="129" t="s">
        <v>5220</v>
      </c>
      <c r="L1760" s="131" t="str">
        <f t="shared" si="81"/>
        <v>井口　義人 (5)</v>
      </c>
      <c r="M1760" s="131" t="str">
        <f t="shared" si="82"/>
        <v>98</v>
      </c>
      <c r="N1760" s="131" t="str">
        <f t="shared" si="83"/>
        <v>Yoshihito IGUCHI (98)</v>
      </c>
      <c r="O1760" s="217" t="s">
        <v>8612</v>
      </c>
      <c r="Y1760" s="130"/>
      <c r="Z1760" s="130"/>
      <c r="AA1760" s="130"/>
      <c r="AB1760" s="130"/>
      <c r="AC1760" s="142"/>
      <c r="AD1760" s="130"/>
      <c r="AE1760" s="130"/>
      <c r="AF1760" s="130"/>
      <c r="AG1760" s="130"/>
      <c r="AH1760" s="130"/>
      <c r="AI1760" s="130"/>
      <c r="AJ1760" s="130"/>
      <c r="AK1760" s="130"/>
      <c r="AL1760" s="130"/>
      <c r="AM1760" s="130"/>
      <c r="AN1760" s="130"/>
      <c r="AO1760" s="130"/>
      <c r="AP1760" s="130"/>
      <c r="AQ1760" s="130"/>
      <c r="AR1760" s="130"/>
      <c r="AS1760" s="130"/>
      <c r="AT1760" s="130"/>
      <c r="AU1760" s="130"/>
      <c r="AV1760" s="130"/>
      <c r="AW1760" s="130"/>
      <c r="AX1760" s="130"/>
      <c r="AY1760" s="130"/>
    </row>
    <row r="1761" spans="1:51" x14ac:dyDescent="0.15">
      <c r="A1761" s="131">
        <v>1800</v>
      </c>
      <c r="B1761" s="129" t="s">
        <v>5256</v>
      </c>
      <c r="C1761" s="129" t="s">
        <v>1076</v>
      </c>
      <c r="D1761" s="129" t="s">
        <v>3771</v>
      </c>
      <c r="E1761" s="129" t="s">
        <v>3772</v>
      </c>
      <c r="F1761" s="129" t="s">
        <v>3773</v>
      </c>
      <c r="G1761" s="131" t="s">
        <v>141</v>
      </c>
      <c r="H1761" s="129" t="s">
        <v>14454</v>
      </c>
      <c r="I1761" s="129" t="s">
        <v>11402</v>
      </c>
      <c r="J1761" s="129" t="s">
        <v>12569</v>
      </c>
      <c r="K1761" s="129" t="s">
        <v>5220</v>
      </c>
      <c r="L1761" s="131" t="str">
        <f t="shared" si="81"/>
        <v>栗林　健一 (5)</v>
      </c>
      <c r="M1761" s="131" t="str">
        <f t="shared" si="82"/>
        <v>91</v>
      </c>
      <c r="N1761" s="131" t="str">
        <f t="shared" si="83"/>
        <v>Kenichi KURIBAYASHI (91)</v>
      </c>
      <c r="O1761" s="217" t="s">
        <v>8613</v>
      </c>
      <c r="Y1761" s="130"/>
      <c r="Z1761" s="130"/>
      <c r="AA1761" s="130"/>
      <c r="AB1761" s="130"/>
      <c r="AC1761" s="142"/>
      <c r="AD1761" s="130"/>
      <c r="AE1761" s="130"/>
      <c r="AF1761" s="130"/>
      <c r="AG1761" s="130"/>
      <c r="AH1761" s="130"/>
      <c r="AI1761" s="130"/>
      <c r="AJ1761" s="130"/>
      <c r="AK1761" s="130"/>
      <c r="AL1761" s="130"/>
      <c r="AM1761" s="130"/>
      <c r="AN1761" s="130"/>
      <c r="AO1761" s="130"/>
      <c r="AP1761" s="130"/>
      <c r="AQ1761" s="130"/>
      <c r="AR1761" s="130"/>
      <c r="AS1761" s="130"/>
      <c r="AT1761" s="130"/>
      <c r="AU1761" s="130"/>
      <c r="AV1761" s="130"/>
      <c r="AW1761" s="130"/>
      <c r="AX1761" s="130"/>
      <c r="AY1761" s="130"/>
    </row>
    <row r="1762" spans="1:51" x14ac:dyDescent="0.15">
      <c r="A1762" s="131">
        <v>1801</v>
      </c>
      <c r="B1762" s="129" t="s">
        <v>5256</v>
      </c>
      <c r="C1762" s="129" t="s">
        <v>1076</v>
      </c>
      <c r="D1762" s="129" t="s">
        <v>3776</v>
      </c>
      <c r="E1762" s="129" t="s">
        <v>1179</v>
      </c>
      <c r="F1762" s="129" t="s">
        <v>704</v>
      </c>
      <c r="G1762" s="131" t="s">
        <v>146</v>
      </c>
      <c r="H1762" s="129" t="s">
        <v>14454</v>
      </c>
      <c r="I1762" s="129" t="s">
        <v>9308</v>
      </c>
      <c r="J1762" s="129" t="s">
        <v>4812</v>
      </c>
      <c r="K1762" s="129" t="s">
        <v>5220</v>
      </c>
      <c r="L1762" s="131" t="str">
        <f t="shared" si="81"/>
        <v>加藤　遼 (4)</v>
      </c>
      <c r="M1762" s="131" t="str">
        <f t="shared" si="82"/>
        <v>99</v>
      </c>
      <c r="N1762" s="131" t="str">
        <f t="shared" si="83"/>
        <v>Ryo KATO (99)</v>
      </c>
      <c r="O1762" s="217" t="s">
        <v>8614</v>
      </c>
      <c r="Y1762" s="130"/>
      <c r="Z1762" s="130"/>
      <c r="AA1762" s="130"/>
      <c r="AB1762" s="130"/>
      <c r="AC1762" s="142"/>
      <c r="AD1762" s="130"/>
      <c r="AE1762" s="130"/>
      <c r="AF1762" s="130"/>
      <c r="AG1762" s="130"/>
      <c r="AH1762" s="130"/>
      <c r="AI1762" s="130"/>
      <c r="AJ1762" s="130"/>
      <c r="AK1762" s="130"/>
      <c r="AL1762" s="130"/>
      <c r="AM1762" s="130"/>
      <c r="AN1762" s="130"/>
      <c r="AO1762" s="130"/>
      <c r="AP1762" s="130"/>
      <c r="AQ1762" s="130"/>
      <c r="AR1762" s="130"/>
      <c r="AS1762" s="130"/>
      <c r="AT1762" s="130"/>
      <c r="AU1762" s="130"/>
      <c r="AV1762" s="130"/>
      <c r="AW1762" s="130"/>
      <c r="AX1762" s="130"/>
      <c r="AY1762" s="130"/>
    </row>
    <row r="1763" spans="1:51" x14ac:dyDescent="0.15">
      <c r="A1763" s="131">
        <v>1802</v>
      </c>
      <c r="B1763" s="129" t="s">
        <v>5256</v>
      </c>
      <c r="C1763" s="129" t="s">
        <v>1076</v>
      </c>
      <c r="D1763" s="129" t="s">
        <v>3777</v>
      </c>
      <c r="E1763" s="129" t="s">
        <v>3778</v>
      </c>
      <c r="F1763" s="129" t="s">
        <v>1569</v>
      </c>
      <c r="G1763" s="131" t="s">
        <v>146</v>
      </c>
      <c r="H1763" s="129" t="s">
        <v>14458</v>
      </c>
      <c r="I1763" s="129" t="s">
        <v>12001</v>
      </c>
      <c r="J1763" s="129" t="s">
        <v>4814</v>
      </c>
      <c r="K1763" s="129" t="s">
        <v>5220</v>
      </c>
      <c r="L1763" s="131" t="str">
        <f t="shared" si="81"/>
        <v>紺野　佑介 (4)</v>
      </c>
      <c r="M1763" s="131" t="str">
        <f t="shared" si="82"/>
        <v>99</v>
      </c>
      <c r="N1763" s="131" t="str">
        <f t="shared" si="83"/>
        <v>Yusuke KONNO (99)</v>
      </c>
      <c r="O1763" s="217" t="s">
        <v>8615</v>
      </c>
      <c r="Y1763" s="130"/>
      <c r="Z1763" s="130"/>
      <c r="AA1763" s="130"/>
      <c r="AB1763" s="130"/>
      <c r="AC1763" s="142"/>
      <c r="AD1763" s="130"/>
      <c r="AE1763" s="130"/>
      <c r="AF1763" s="130"/>
      <c r="AG1763" s="130"/>
      <c r="AH1763" s="130"/>
      <c r="AI1763" s="130"/>
      <c r="AJ1763" s="130"/>
      <c r="AK1763" s="130"/>
      <c r="AL1763" s="130"/>
      <c r="AM1763" s="130"/>
      <c r="AN1763" s="130"/>
      <c r="AO1763" s="130"/>
      <c r="AP1763" s="130"/>
      <c r="AQ1763" s="130"/>
      <c r="AR1763" s="130"/>
      <c r="AS1763" s="130"/>
      <c r="AT1763" s="130"/>
      <c r="AU1763" s="130"/>
      <c r="AV1763" s="130"/>
      <c r="AW1763" s="130"/>
      <c r="AX1763" s="130"/>
      <c r="AY1763" s="130"/>
    </row>
    <row r="1764" spans="1:51" x14ac:dyDescent="0.15">
      <c r="A1764" s="131">
        <v>1803</v>
      </c>
      <c r="B1764" s="129" t="s">
        <v>5256</v>
      </c>
      <c r="C1764" s="129" t="s">
        <v>1076</v>
      </c>
      <c r="D1764" s="129" t="s">
        <v>3779</v>
      </c>
      <c r="E1764" s="129" t="s">
        <v>3780</v>
      </c>
      <c r="F1764" s="129" t="s">
        <v>1843</v>
      </c>
      <c r="G1764" s="131" t="s">
        <v>146</v>
      </c>
      <c r="H1764" s="129" t="s">
        <v>14454</v>
      </c>
      <c r="I1764" s="129" t="s">
        <v>4865</v>
      </c>
      <c r="J1764" s="129" t="s">
        <v>12343</v>
      </c>
      <c r="K1764" s="129" t="s">
        <v>5220</v>
      </c>
      <c r="L1764" s="131" t="str">
        <f t="shared" si="81"/>
        <v>田中　大賀 (4)</v>
      </c>
      <c r="M1764" s="131" t="str">
        <f t="shared" si="82"/>
        <v>99</v>
      </c>
      <c r="N1764" s="131" t="str">
        <f t="shared" si="83"/>
        <v>Taiga TANAKA (99)</v>
      </c>
      <c r="O1764" s="217" t="s">
        <v>8616</v>
      </c>
      <c r="Y1764" s="130"/>
      <c r="Z1764" s="130"/>
      <c r="AA1764" s="130"/>
      <c r="AB1764" s="130"/>
      <c r="AC1764" s="142"/>
      <c r="AD1764" s="130"/>
      <c r="AE1764" s="130"/>
      <c r="AF1764" s="130"/>
      <c r="AG1764" s="130"/>
      <c r="AH1764" s="130"/>
      <c r="AI1764" s="130"/>
      <c r="AJ1764" s="130"/>
      <c r="AK1764" s="130"/>
      <c r="AL1764" s="130"/>
      <c r="AM1764" s="130"/>
      <c r="AN1764" s="130"/>
      <c r="AO1764" s="130"/>
      <c r="AP1764" s="130"/>
      <c r="AQ1764" s="130"/>
      <c r="AR1764" s="130"/>
      <c r="AS1764" s="130"/>
      <c r="AT1764" s="130"/>
      <c r="AU1764" s="130"/>
      <c r="AV1764" s="130"/>
      <c r="AW1764" s="130"/>
      <c r="AX1764" s="130"/>
      <c r="AY1764" s="130"/>
    </row>
    <row r="1765" spans="1:51" x14ac:dyDescent="0.15">
      <c r="A1765" s="131">
        <v>1804</v>
      </c>
      <c r="B1765" s="129" t="s">
        <v>5256</v>
      </c>
      <c r="C1765" s="129" t="s">
        <v>1076</v>
      </c>
      <c r="D1765" s="129" t="s">
        <v>9908</v>
      </c>
      <c r="E1765" s="129" t="s">
        <v>907</v>
      </c>
      <c r="F1765" s="129" t="s">
        <v>3463</v>
      </c>
      <c r="G1765" s="131" t="s">
        <v>146</v>
      </c>
      <c r="H1765" s="129" t="s">
        <v>14454</v>
      </c>
      <c r="I1765" s="129" t="s">
        <v>11689</v>
      </c>
      <c r="J1765" s="129" t="s">
        <v>4968</v>
      </c>
      <c r="K1765" s="129" t="s">
        <v>5220</v>
      </c>
      <c r="L1765" s="131" t="str">
        <f t="shared" si="81"/>
        <v>富永　悠太 (4)</v>
      </c>
      <c r="M1765" s="131" t="str">
        <f t="shared" si="82"/>
        <v>00</v>
      </c>
      <c r="N1765" s="131" t="str">
        <f t="shared" si="83"/>
        <v>Yuta TOMINAGA (00)</v>
      </c>
      <c r="O1765" s="217" t="s">
        <v>8617</v>
      </c>
      <c r="Y1765" s="130"/>
      <c r="Z1765" s="130"/>
      <c r="AA1765" s="130"/>
      <c r="AB1765" s="130"/>
      <c r="AC1765" s="142"/>
      <c r="AD1765" s="130"/>
      <c r="AE1765" s="130"/>
      <c r="AF1765" s="130"/>
      <c r="AG1765" s="130"/>
      <c r="AH1765" s="130"/>
      <c r="AI1765" s="130"/>
      <c r="AJ1765" s="130"/>
      <c r="AK1765" s="130"/>
      <c r="AL1765" s="130"/>
      <c r="AM1765" s="130"/>
      <c r="AN1765" s="130"/>
      <c r="AO1765" s="130"/>
      <c r="AP1765" s="130"/>
      <c r="AQ1765" s="130"/>
      <c r="AR1765" s="130"/>
      <c r="AS1765" s="130"/>
      <c r="AT1765" s="130"/>
      <c r="AU1765" s="130"/>
      <c r="AV1765" s="130"/>
      <c r="AW1765" s="130"/>
      <c r="AX1765" s="130"/>
      <c r="AY1765" s="130"/>
    </row>
    <row r="1766" spans="1:51" x14ac:dyDescent="0.15">
      <c r="A1766" s="131">
        <v>1805</v>
      </c>
      <c r="B1766" s="129" t="s">
        <v>5256</v>
      </c>
      <c r="C1766" s="129" t="s">
        <v>1076</v>
      </c>
      <c r="D1766" s="129" t="s">
        <v>3781</v>
      </c>
      <c r="E1766" s="129" t="s">
        <v>3782</v>
      </c>
      <c r="F1766" s="129" t="s">
        <v>3783</v>
      </c>
      <c r="G1766" s="131" t="s">
        <v>164</v>
      </c>
      <c r="H1766" s="129" t="s">
        <v>14454</v>
      </c>
      <c r="I1766" s="129" t="s">
        <v>12002</v>
      </c>
      <c r="J1766" s="129" t="s">
        <v>5192</v>
      </c>
      <c r="K1766" s="129" t="s">
        <v>5220</v>
      </c>
      <c r="L1766" s="131" t="str">
        <f t="shared" si="81"/>
        <v>大澤　弘暉 (3)</v>
      </c>
      <c r="M1766" s="131" t="str">
        <f t="shared" si="82"/>
        <v>00</v>
      </c>
      <c r="N1766" s="131" t="str">
        <f t="shared" si="83"/>
        <v>Koki OSAWA (00)</v>
      </c>
      <c r="O1766" s="217" t="s">
        <v>8618</v>
      </c>
      <c r="Y1766" s="130"/>
      <c r="Z1766" s="130"/>
      <c r="AA1766" s="130"/>
      <c r="AB1766" s="130"/>
      <c r="AC1766" s="142"/>
      <c r="AD1766" s="130"/>
      <c r="AE1766" s="130"/>
      <c r="AF1766" s="130"/>
      <c r="AG1766" s="130"/>
      <c r="AH1766" s="130"/>
      <c r="AI1766" s="130"/>
      <c r="AJ1766" s="130"/>
      <c r="AK1766" s="130"/>
      <c r="AL1766" s="130"/>
      <c r="AM1766" s="130"/>
      <c r="AN1766" s="130"/>
      <c r="AO1766" s="130"/>
      <c r="AP1766" s="130"/>
      <c r="AQ1766" s="130"/>
      <c r="AR1766" s="130"/>
      <c r="AS1766" s="130"/>
      <c r="AT1766" s="130"/>
      <c r="AU1766" s="130"/>
      <c r="AV1766" s="130"/>
      <c r="AW1766" s="130"/>
      <c r="AX1766" s="130"/>
      <c r="AY1766" s="130"/>
    </row>
    <row r="1767" spans="1:51" x14ac:dyDescent="0.15">
      <c r="A1767" s="131">
        <v>1806</v>
      </c>
      <c r="B1767" s="129" t="s">
        <v>5256</v>
      </c>
      <c r="C1767" s="129" t="s">
        <v>1076</v>
      </c>
      <c r="D1767" s="129" t="s">
        <v>3784</v>
      </c>
      <c r="E1767" s="129" t="s">
        <v>3785</v>
      </c>
      <c r="F1767" s="129" t="s">
        <v>1833</v>
      </c>
      <c r="G1767" s="131" t="s">
        <v>164</v>
      </c>
      <c r="H1767" s="129" t="s">
        <v>14454</v>
      </c>
      <c r="I1767" s="129" t="s">
        <v>11510</v>
      </c>
      <c r="J1767" s="129" t="s">
        <v>9232</v>
      </c>
      <c r="K1767" s="129" t="s">
        <v>5220</v>
      </c>
      <c r="L1767" s="131" t="str">
        <f t="shared" si="81"/>
        <v>藤井　大夢 (3)</v>
      </c>
      <c r="M1767" s="131" t="str">
        <f t="shared" si="82"/>
        <v>99</v>
      </c>
      <c r="N1767" s="131" t="str">
        <f t="shared" si="83"/>
        <v>Hiromu FUJII (99)</v>
      </c>
      <c r="O1767" s="217" t="s">
        <v>8619</v>
      </c>
      <c r="Y1767" s="130"/>
      <c r="Z1767" s="130"/>
      <c r="AA1767" s="130"/>
      <c r="AB1767" s="130"/>
      <c r="AC1767" s="142"/>
      <c r="AD1767" s="130"/>
      <c r="AE1767" s="130"/>
      <c r="AF1767" s="130"/>
      <c r="AG1767" s="130"/>
      <c r="AH1767" s="130"/>
      <c r="AI1767" s="130"/>
      <c r="AJ1767" s="130"/>
      <c r="AK1767" s="130"/>
      <c r="AL1767" s="130"/>
      <c r="AM1767" s="130"/>
      <c r="AN1767" s="130"/>
      <c r="AO1767" s="130"/>
      <c r="AP1767" s="130"/>
      <c r="AQ1767" s="130"/>
      <c r="AR1767" s="130"/>
      <c r="AS1767" s="130"/>
      <c r="AT1767" s="130"/>
      <c r="AU1767" s="130"/>
      <c r="AV1767" s="130"/>
      <c r="AW1767" s="130"/>
      <c r="AX1767" s="130"/>
      <c r="AY1767" s="130"/>
    </row>
    <row r="1768" spans="1:51" x14ac:dyDescent="0.15">
      <c r="A1768" s="131">
        <v>1807</v>
      </c>
      <c r="B1768" s="129" t="s">
        <v>5256</v>
      </c>
      <c r="C1768" s="129" t="s">
        <v>1076</v>
      </c>
      <c r="D1768" s="129" t="s">
        <v>4671</v>
      </c>
      <c r="E1768" s="129" t="s">
        <v>4672</v>
      </c>
      <c r="F1768" s="129" t="s">
        <v>1811</v>
      </c>
      <c r="G1768" s="131" t="s">
        <v>164</v>
      </c>
      <c r="H1768" s="129" t="s">
        <v>14454</v>
      </c>
      <c r="I1768" s="129" t="s">
        <v>5159</v>
      </c>
      <c r="J1768" s="129" t="s">
        <v>5160</v>
      </c>
      <c r="K1768" s="129" t="s">
        <v>5220</v>
      </c>
      <c r="L1768" s="131" t="str">
        <f t="shared" si="81"/>
        <v>村田　俊貴 (3)</v>
      </c>
      <c r="M1768" s="131" t="str">
        <f t="shared" si="82"/>
        <v>99</v>
      </c>
      <c r="N1768" s="131" t="str">
        <f t="shared" si="83"/>
        <v>Toshiki MURATA (99)</v>
      </c>
      <c r="O1768" s="217" t="s">
        <v>8620</v>
      </c>
      <c r="Y1768" s="130"/>
      <c r="Z1768" s="130"/>
      <c r="AA1768" s="130"/>
      <c r="AB1768" s="130"/>
      <c r="AC1768" s="142"/>
      <c r="AD1768" s="130"/>
      <c r="AE1768" s="130"/>
      <c r="AF1768" s="130"/>
      <c r="AG1768" s="130"/>
      <c r="AH1768" s="130"/>
      <c r="AI1768" s="130"/>
      <c r="AJ1768" s="130"/>
      <c r="AK1768" s="130"/>
      <c r="AL1768" s="130"/>
      <c r="AM1768" s="130"/>
      <c r="AN1768" s="130"/>
      <c r="AO1768" s="130"/>
      <c r="AP1768" s="130"/>
      <c r="AQ1768" s="130"/>
      <c r="AR1768" s="130"/>
      <c r="AS1768" s="130"/>
      <c r="AT1768" s="130"/>
      <c r="AU1768" s="130"/>
      <c r="AV1768" s="130"/>
      <c r="AW1768" s="130"/>
      <c r="AX1768" s="130"/>
      <c r="AY1768" s="130"/>
    </row>
    <row r="1769" spans="1:51" x14ac:dyDescent="0.15">
      <c r="A1769" s="131">
        <v>1808</v>
      </c>
      <c r="B1769" s="129" t="s">
        <v>5256</v>
      </c>
      <c r="C1769" s="129" t="s">
        <v>1076</v>
      </c>
      <c r="D1769" s="129" t="s">
        <v>9909</v>
      </c>
      <c r="E1769" s="129" t="s">
        <v>10576</v>
      </c>
      <c r="F1769" s="129" t="s">
        <v>6400</v>
      </c>
      <c r="G1769" s="131" t="s">
        <v>164</v>
      </c>
      <c r="H1769" s="129" t="s">
        <v>14454</v>
      </c>
      <c r="I1769" s="129" t="s">
        <v>4884</v>
      </c>
      <c r="J1769" s="129" t="s">
        <v>5170</v>
      </c>
      <c r="K1769" s="129" t="s">
        <v>5220</v>
      </c>
      <c r="L1769" s="131" t="str">
        <f t="shared" si="81"/>
        <v>増田　大誠 (3)</v>
      </c>
      <c r="M1769" s="131" t="str">
        <f t="shared" si="82"/>
        <v>00</v>
      </c>
      <c r="N1769" s="131" t="str">
        <f t="shared" si="83"/>
        <v>Taisei MASUDA (00)</v>
      </c>
      <c r="O1769" s="217" t="s">
        <v>8621</v>
      </c>
      <c r="Y1769" s="130"/>
      <c r="Z1769" s="130"/>
      <c r="AA1769" s="130"/>
      <c r="AB1769" s="130"/>
      <c r="AC1769" s="142"/>
      <c r="AD1769" s="130"/>
      <c r="AE1769" s="130"/>
      <c r="AF1769" s="130"/>
      <c r="AG1769" s="130"/>
      <c r="AH1769" s="130"/>
      <c r="AI1769" s="130"/>
      <c r="AJ1769" s="130"/>
      <c r="AK1769" s="130"/>
      <c r="AL1769" s="130"/>
      <c r="AM1769" s="130"/>
      <c r="AN1769" s="130"/>
      <c r="AO1769" s="130"/>
      <c r="AP1769" s="130"/>
      <c r="AQ1769" s="130"/>
      <c r="AR1769" s="130"/>
      <c r="AS1769" s="130"/>
      <c r="AT1769" s="130"/>
      <c r="AU1769" s="130"/>
      <c r="AV1769" s="130"/>
      <c r="AW1769" s="130"/>
      <c r="AX1769" s="130"/>
      <c r="AY1769" s="130"/>
    </row>
    <row r="1770" spans="1:51" x14ac:dyDescent="0.15">
      <c r="A1770" s="131">
        <v>1809</v>
      </c>
      <c r="B1770" s="129" t="s">
        <v>211</v>
      </c>
      <c r="C1770" s="129" t="s">
        <v>1070</v>
      </c>
      <c r="D1770" s="129" t="s">
        <v>791</v>
      </c>
      <c r="E1770" s="129" t="s">
        <v>3632</v>
      </c>
      <c r="F1770" s="129" t="s">
        <v>792</v>
      </c>
      <c r="G1770" s="131" t="s">
        <v>188</v>
      </c>
      <c r="H1770" s="129" t="s">
        <v>14466</v>
      </c>
      <c r="I1770" s="129" t="s">
        <v>4991</v>
      </c>
      <c r="J1770" s="129" t="s">
        <v>12570</v>
      </c>
      <c r="K1770" s="129" t="s">
        <v>5220</v>
      </c>
      <c r="L1770" s="131" t="str">
        <f t="shared" si="81"/>
        <v>池田　那祥 (6)</v>
      </c>
      <c r="M1770" s="131" t="str">
        <f t="shared" si="82"/>
        <v>96</v>
      </c>
      <c r="N1770" s="131" t="str">
        <f t="shared" si="83"/>
        <v>Nasa IKEDA (96)</v>
      </c>
      <c r="O1770" s="217" t="s">
        <v>8622</v>
      </c>
      <c r="Y1770" s="130"/>
      <c r="Z1770" s="130"/>
      <c r="AA1770" s="130"/>
      <c r="AB1770" s="130"/>
      <c r="AC1770" s="142"/>
      <c r="AD1770" s="130"/>
      <c r="AE1770" s="130"/>
      <c r="AF1770" s="130"/>
      <c r="AG1770" s="130"/>
      <c r="AH1770" s="130"/>
      <c r="AI1770" s="130"/>
      <c r="AJ1770" s="130"/>
      <c r="AK1770" s="130"/>
      <c r="AL1770" s="130"/>
      <c r="AM1770" s="130"/>
      <c r="AN1770" s="130"/>
      <c r="AO1770" s="130"/>
      <c r="AP1770" s="130"/>
      <c r="AQ1770" s="130"/>
      <c r="AR1770" s="130"/>
      <c r="AS1770" s="130"/>
      <c r="AT1770" s="130"/>
      <c r="AU1770" s="130"/>
      <c r="AV1770" s="130"/>
      <c r="AW1770" s="130"/>
      <c r="AX1770" s="130"/>
      <c r="AY1770" s="130"/>
    </row>
    <row r="1771" spans="1:51" x14ac:dyDescent="0.15">
      <c r="A1771" s="131">
        <v>1810</v>
      </c>
      <c r="B1771" s="129" t="s">
        <v>211</v>
      </c>
      <c r="C1771" s="129" t="s">
        <v>1070</v>
      </c>
      <c r="D1771" s="129" t="s">
        <v>899</v>
      </c>
      <c r="E1771" s="129" t="s">
        <v>900</v>
      </c>
      <c r="F1771" s="129" t="s">
        <v>532</v>
      </c>
      <c r="G1771" s="131" t="s">
        <v>141</v>
      </c>
      <c r="H1771" s="129" t="s">
        <v>14466</v>
      </c>
      <c r="I1771" s="129" t="s">
        <v>11973</v>
      </c>
      <c r="J1771" s="129" t="s">
        <v>12571</v>
      </c>
      <c r="K1771" s="129" t="s">
        <v>5220</v>
      </c>
      <c r="L1771" s="131" t="str">
        <f t="shared" si="81"/>
        <v>田尻　玲奈人 (5)</v>
      </c>
      <c r="M1771" s="131" t="str">
        <f t="shared" si="82"/>
        <v>99</v>
      </c>
      <c r="N1771" s="131" t="str">
        <f t="shared" si="83"/>
        <v>Renato TAJIRI (99)</v>
      </c>
      <c r="O1771" s="217" t="s">
        <v>8623</v>
      </c>
      <c r="Y1771" s="130"/>
      <c r="Z1771" s="130"/>
      <c r="AA1771" s="130"/>
      <c r="AB1771" s="130"/>
      <c r="AC1771" s="142"/>
      <c r="AD1771" s="130"/>
      <c r="AE1771" s="130"/>
      <c r="AF1771" s="130"/>
      <c r="AG1771" s="130"/>
      <c r="AH1771" s="130"/>
      <c r="AI1771" s="130"/>
      <c r="AJ1771" s="130"/>
      <c r="AK1771" s="130"/>
      <c r="AL1771" s="130"/>
      <c r="AM1771" s="130"/>
      <c r="AN1771" s="130"/>
      <c r="AO1771" s="130"/>
      <c r="AP1771" s="130"/>
      <c r="AQ1771" s="130"/>
      <c r="AR1771" s="130"/>
      <c r="AS1771" s="130"/>
      <c r="AT1771" s="130"/>
      <c r="AU1771" s="130"/>
      <c r="AV1771" s="130"/>
      <c r="AW1771" s="130"/>
      <c r="AX1771" s="130"/>
      <c r="AY1771" s="130"/>
    </row>
    <row r="1772" spans="1:51" x14ac:dyDescent="0.15">
      <c r="A1772" s="131">
        <v>1811</v>
      </c>
      <c r="B1772" s="129" t="s">
        <v>211</v>
      </c>
      <c r="C1772" s="129" t="s">
        <v>1070</v>
      </c>
      <c r="D1772" s="129" t="s">
        <v>901</v>
      </c>
      <c r="E1772" s="129" t="s">
        <v>902</v>
      </c>
      <c r="F1772" s="129" t="s">
        <v>549</v>
      </c>
      <c r="G1772" s="131" t="s">
        <v>141</v>
      </c>
      <c r="H1772" s="129" t="s">
        <v>14466</v>
      </c>
      <c r="I1772" s="129" t="s">
        <v>12003</v>
      </c>
      <c r="J1772" s="129" t="s">
        <v>4965</v>
      </c>
      <c r="K1772" s="129" t="s">
        <v>5220</v>
      </c>
      <c r="L1772" s="131" t="str">
        <f t="shared" si="81"/>
        <v>岐田　遼太郎 (5)</v>
      </c>
      <c r="M1772" s="131" t="str">
        <f t="shared" si="82"/>
        <v>97</v>
      </c>
      <c r="N1772" s="131" t="str">
        <f t="shared" si="83"/>
        <v>Ryotaro KIDA (97)</v>
      </c>
      <c r="O1772" s="217" t="s">
        <v>8624</v>
      </c>
      <c r="Y1772" s="130"/>
      <c r="Z1772" s="130"/>
      <c r="AA1772" s="130"/>
      <c r="AB1772" s="130"/>
      <c r="AC1772" s="142"/>
      <c r="AD1772" s="130"/>
      <c r="AE1772" s="130"/>
      <c r="AF1772" s="130"/>
      <c r="AG1772" s="130"/>
      <c r="AH1772" s="130"/>
      <c r="AI1772" s="130"/>
      <c r="AJ1772" s="130"/>
      <c r="AK1772" s="130"/>
      <c r="AL1772" s="130"/>
      <c r="AM1772" s="130"/>
      <c r="AN1772" s="130"/>
      <c r="AO1772" s="130"/>
      <c r="AP1772" s="130"/>
      <c r="AQ1772" s="130"/>
      <c r="AR1772" s="130"/>
      <c r="AS1772" s="130"/>
      <c r="AT1772" s="130"/>
      <c r="AU1772" s="130"/>
      <c r="AV1772" s="130"/>
      <c r="AW1772" s="130"/>
      <c r="AX1772" s="130"/>
      <c r="AY1772" s="130"/>
    </row>
    <row r="1773" spans="1:51" x14ac:dyDescent="0.15">
      <c r="A1773" s="131">
        <v>1812</v>
      </c>
      <c r="B1773" s="129" t="s">
        <v>211</v>
      </c>
      <c r="C1773" s="129" t="s">
        <v>1070</v>
      </c>
      <c r="D1773" s="129" t="s">
        <v>3633</v>
      </c>
      <c r="E1773" s="129" t="s">
        <v>3634</v>
      </c>
      <c r="F1773" s="129" t="s">
        <v>3635</v>
      </c>
      <c r="G1773" s="131" t="s">
        <v>146</v>
      </c>
      <c r="H1773" s="129" t="s">
        <v>14466</v>
      </c>
      <c r="I1773" s="129" t="s">
        <v>11722</v>
      </c>
      <c r="J1773" s="129" t="s">
        <v>5088</v>
      </c>
      <c r="K1773" s="129" t="s">
        <v>5220</v>
      </c>
      <c r="L1773" s="131" t="str">
        <f t="shared" si="81"/>
        <v>米田　航大 (4)</v>
      </c>
      <c r="M1773" s="131" t="str">
        <f t="shared" si="82"/>
        <v>99</v>
      </c>
      <c r="N1773" s="131" t="str">
        <f t="shared" si="83"/>
        <v>Kodai YONEDA (99)</v>
      </c>
      <c r="O1773" s="217" t="s">
        <v>8625</v>
      </c>
      <c r="Y1773" s="130"/>
      <c r="Z1773" s="130"/>
      <c r="AA1773" s="130"/>
      <c r="AB1773" s="130"/>
      <c r="AC1773" s="142"/>
      <c r="AD1773" s="130"/>
      <c r="AE1773" s="130"/>
      <c r="AF1773" s="130"/>
      <c r="AG1773" s="130"/>
      <c r="AH1773" s="130"/>
      <c r="AI1773" s="130"/>
      <c r="AJ1773" s="130"/>
      <c r="AK1773" s="130"/>
      <c r="AL1773" s="130"/>
      <c r="AM1773" s="130"/>
      <c r="AN1773" s="130"/>
      <c r="AO1773" s="130"/>
      <c r="AP1773" s="130"/>
      <c r="AQ1773" s="130"/>
      <c r="AR1773" s="130"/>
      <c r="AS1773" s="130"/>
      <c r="AT1773" s="130"/>
      <c r="AU1773" s="130"/>
      <c r="AV1773" s="130"/>
      <c r="AW1773" s="130"/>
      <c r="AX1773" s="130"/>
      <c r="AY1773" s="130"/>
    </row>
    <row r="1774" spans="1:51" x14ac:dyDescent="0.15">
      <c r="A1774" s="131">
        <v>1813</v>
      </c>
      <c r="B1774" s="129" t="s">
        <v>211</v>
      </c>
      <c r="C1774" s="129" t="s">
        <v>1070</v>
      </c>
      <c r="D1774" s="129" t="s">
        <v>3636</v>
      </c>
      <c r="E1774" s="129" t="s">
        <v>3637</v>
      </c>
      <c r="F1774" s="129" t="s">
        <v>515</v>
      </c>
      <c r="G1774" s="131" t="s">
        <v>146</v>
      </c>
      <c r="H1774" s="129" t="s">
        <v>14458</v>
      </c>
      <c r="I1774" s="129" t="s">
        <v>11426</v>
      </c>
      <c r="J1774" s="129" t="s">
        <v>4973</v>
      </c>
      <c r="K1774" s="129" t="s">
        <v>5220</v>
      </c>
      <c r="L1774" s="131" t="str">
        <f t="shared" si="81"/>
        <v>松井　温哉 (4)</v>
      </c>
      <c r="M1774" s="131" t="str">
        <f t="shared" si="82"/>
        <v>98</v>
      </c>
      <c r="N1774" s="131" t="str">
        <f t="shared" si="83"/>
        <v>Atsuya MATSUI (98)</v>
      </c>
      <c r="O1774" s="217" t="s">
        <v>8626</v>
      </c>
      <c r="Y1774" s="130"/>
      <c r="Z1774" s="130"/>
      <c r="AA1774" s="130"/>
      <c r="AB1774" s="130"/>
      <c r="AC1774" s="142"/>
      <c r="AD1774" s="130"/>
      <c r="AE1774" s="130"/>
      <c r="AF1774" s="130"/>
      <c r="AG1774" s="130"/>
      <c r="AH1774" s="130"/>
      <c r="AI1774" s="130"/>
      <c r="AJ1774" s="130"/>
      <c r="AK1774" s="130"/>
      <c r="AL1774" s="130"/>
      <c r="AM1774" s="130"/>
      <c r="AN1774" s="130"/>
      <c r="AO1774" s="130"/>
      <c r="AP1774" s="130"/>
      <c r="AQ1774" s="130"/>
      <c r="AR1774" s="130"/>
      <c r="AS1774" s="130"/>
      <c r="AT1774" s="130"/>
      <c r="AU1774" s="130"/>
      <c r="AV1774" s="130"/>
      <c r="AW1774" s="130"/>
      <c r="AX1774" s="130"/>
      <c r="AY1774" s="130"/>
    </row>
    <row r="1775" spans="1:51" x14ac:dyDescent="0.15">
      <c r="A1775" s="131">
        <v>1814</v>
      </c>
      <c r="B1775" s="129" t="s">
        <v>211</v>
      </c>
      <c r="C1775" s="129" t="s">
        <v>1070</v>
      </c>
      <c r="D1775" s="129" t="s">
        <v>3638</v>
      </c>
      <c r="E1775" s="129" t="s">
        <v>3639</v>
      </c>
      <c r="F1775" s="129" t="s">
        <v>543</v>
      </c>
      <c r="G1775" s="131" t="s">
        <v>164</v>
      </c>
      <c r="H1775" s="129" t="s">
        <v>14466</v>
      </c>
      <c r="I1775" s="129" t="s">
        <v>12004</v>
      </c>
      <c r="J1775" s="129" t="s">
        <v>12572</v>
      </c>
      <c r="K1775" s="129" t="s">
        <v>5220</v>
      </c>
      <c r="L1775" s="131" t="str">
        <f t="shared" si="81"/>
        <v>宮　功享 (3)</v>
      </c>
      <c r="M1775" s="131" t="str">
        <f t="shared" si="82"/>
        <v>96</v>
      </c>
      <c r="N1775" s="131" t="str">
        <f t="shared" si="83"/>
        <v>Noritaka MIYA (96)</v>
      </c>
      <c r="O1775" s="217" t="s">
        <v>8627</v>
      </c>
      <c r="Y1775" s="130"/>
      <c r="Z1775" s="130"/>
      <c r="AA1775" s="130"/>
      <c r="AB1775" s="130"/>
      <c r="AC1775" s="142"/>
      <c r="AD1775" s="130"/>
      <c r="AE1775" s="130"/>
      <c r="AF1775" s="130"/>
      <c r="AG1775" s="130"/>
      <c r="AH1775" s="130"/>
      <c r="AI1775" s="130"/>
      <c r="AJ1775" s="130"/>
      <c r="AK1775" s="130"/>
      <c r="AL1775" s="130"/>
      <c r="AM1775" s="130"/>
      <c r="AN1775" s="130"/>
      <c r="AO1775" s="130"/>
      <c r="AP1775" s="130"/>
      <c r="AQ1775" s="130"/>
      <c r="AR1775" s="130"/>
      <c r="AS1775" s="130"/>
      <c r="AT1775" s="130"/>
      <c r="AU1775" s="130"/>
      <c r="AV1775" s="130"/>
      <c r="AW1775" s="130"/>
      <c r="AX1775" s="130"/>
      <c r="AY1775" s="130"/>
    </row>
    <row r="1776" spans="1:51" x14ac:dyDescent="0.15">
      <c r="A1776" s="131">
        <v>1815</v>
      </c>
      <c r="B1776" s="129" t="s">
        <v>211</v>
      </c>
      <c r="C1776" s="129" t="s">
        <v>1070</v>
      </c>
      <c r="D1776" s="129" t="s">
        <v>9910</v>
      </c>
      <c r="E1776" s="129" t="s">
        <v>10577</v>
      </c>
      <c r="F1776" s="129" t="s">
        <v>1874</v>
      </c>
      <c r="G1776" s="131" t="s">
        <v>168</v>
      </c>
      <c r="H1776" s="129" t="s">
        <v>14466</v>
      </c>
      <c r="I1776" s="129" t="s">
        <v>12005</v>
      </c>
      <c r="J1776" s="129" t="s">
        <v>4885</v>
      </c>
      <c r="K1776" s="129" t="s">
        <v>5220</v>
      </c>
      <c r="L1776" s="131" t="str">
        <f t="shared" si="81"/>
        <v>市井　祐雅 (2)</v>
      </c>
      <c r="M1776" s="131" t="str">
        <f t="shared" si="82"/>
        <v>00</v>
      </c>
      <c r="N1776" s="131" t="str">
        <f t="shared" si="83"/>
        <v>Yuma ICHII (00)</v>
      </c>
      <c r="O1776" s="217" t="s">
        <v>8628</v>
      </c>
      <c r="Y1776" s="130"/>
      <c r="Z1776" s="130"/>
      <c r="AA1776" s="130"/>
      <c r="AB1776" s="130"/>
      <c r="AC1776" s="142"/>
      <c r="AD1776" s="130"/>
      <c r="AE1776" s="130"/>
      <c r="AF1776" s="130"/>
      <c r="AG1776" s="130"/>
      <c r="AH1776" s="130"/>
      <c r="AI1776" s="130"/>
      <c r="AJ1776" s="130"/>
      <c r="AK1776" s="130"/>
      <c r="AL1776" s="130"/>
      <c r="AM1776" s="130"/>
      <c r="AN1776" s="130"/>
      <c r="AO1776" s="130"/>
      <c r="AP1776" s="130"/>
      <c r="AQ1776" s="130"/>
      <c r="AR1776" s="130"/>
      <c r="AS1776" s="130"/>
      <c r="AT1776" s="130"/>
      <c r="AU1776" s="130"/>
      <c r="AV1776" s="130"/>
      <c r="AW1776" s="130"/>
      <c r="AX1776" s="130"/>
      <c r="AY1776" s="130"/>
    </row>
    <row r="1777" spans="1:51" x14ac:dyDescent="0.15">
      <c r="A1777" s="131">
        <v>1816</v>
      </c>
      <c r="B1777" s="129" t="s">
        <v>211</v>
      </c>
      <c r="C1777" s="129" t="s">
        <v>1070</v>
      </c>
      <c r="D1777" s="129" t="s">
        <v>9911</v>
      </c>
      <c r="E1777" s="129" t="s">
        <v>10578</v>
      </c>
      <c r="F1777" s="129" t="s">
        <v>2692</v>
      </c>
      <c r="G1777" s="131" t="s">
        <v>168</v>
      </c>
      <c r="H1777" s="129" t="s">
        <v>14466</v>
      </c>
      <c r="I1777" s="129" t="s">
        <v>6670</v>
      </c>
      <c r="J1777" s="129" t="s">
        <v>4985</v>
      </c>
      <c r="K1777" s="129" t="s">
        <v>5220</v>
      </c>
      <c r="L1777" s="131" t="str">
        <f t="shared" si="81"/>
        <v>高橋　樹 (2)</v>
      </c>
      <c r="M1777" s="131" t="str">
        <f t="shared" si="82"/>
        <v>00</v>
      </c>
      <c r="N1777" s="131" t="str">
        <f t="shared" si="83"/>
        <v>Itsuki TAKAHASHI (00)</v>
      </c>
      <c r="O1777" s="217" t="s">
        <v>8629</v>
      </c>
      <c r="Y1777" s="130"/>
      <c r="Z1777" s="130"/>
      <c r="AA1777" s="130"/>
      <c r="AB1777" s="130"/>
      <c r="AC1777" s="142"/>
      <c r="AD1777" s="130"/>
      <c r="AE1777" s="130"/>
      <c r="AF1777" s="130"/>
      <c r="AG1777" s="130"/>
      <c r="AH1777" s="130"/>
      <c r="AI1777" s="130"/>
      <c r="AJ1777" s="130"/>
      <c r="AK1777" s="130"/>
      <c r="AL1777" s="130"/>
      <c r="AM1777" s="130"/>
      <c r="AN1777" s="130"/>
      <c r="AO1777" s="130"/>
      <c r="AP1777" s="130"/>
      <c r="AQ1777" s="130"/>
      <c r="AR1777" s="130"/>
      <c r="AS1777" s="130"/>
      <c r="AT1777" s="130"/>
      <c r="AU1777" s="130"/>
      <c r="AV1777" s="130"/>
      <c r="AW1777" s="130"/>
      <c r="AX1777" s="130"/>
      <c r="AY1777" s="130"/>
    </row>
    <row r="1778" spans="1:51" x14ac:dyDescent="0.15">
      <c r="A1778" s="131">
        <v>1817</v>
      </c>
      <c r="B1778" s="129" t="s">
        <v>211</v>
      </c>
      <c r="C1778" s="129" t="s">
        <v>1070</v>
      </c>
      <c r="D1778" s="129" t="s">
        <v>9198</v>
      </c>
      <c r="E1778" s="129" t="s">
        <v>9226</v>
      </c>
      <c r="F1778" s="129" t="s">
        <v>14500</v>
      </c>
      <c r="G1778" s="131" t="s">
        <v>188</v>
      </c>
      <c r="H1778" s="129" t="s">
        <v>14466</v>
      </c>
      <c r="I1778" s="129" t="s">
        <v>9253</v>
      </c>
      <c r="J1778" s="129" t="s">
        <v>4946</v>
      </c>
      <c r="K1778" s="129" t="s">
        <v>5220</v>
      </c>
      <c r="L1778" s="131" t="str">
        <f t="shared" si="81"/>
        <v>糸井　拓哉 (6)</v>
      </c>
      <c r="M1778" s="131" t="str">
        <f t="shared" si="82"/>
        <v>97</v>
      </c>
      <c r="N1778" s="131" t="str">
        <f t="shared" si="83"/>
        <v>Takuya ITOI (97)</v>
      </c>
      <c r="O1778" s="217" t="s">
        <v>8630</v>
      </c>
      <c r="Y1778" s="130"/>
      <c r="Z1778" s="130"/>
      <c r="AA1778" s="130"/>
      <c r="AB1778" s="130"/>
      <c r="AC1778" s="142"/>
      <c r="AD1778" s="130"/>
      <c r="AE1778" s="130"/>
      <c r="AF1778" s="130"/>
      <c r="AG1778" s="130"/>
      <c r="AH1778" s="130"/>
      <c r="AI1778" s="130"/>
      <c r="AJ1778" s="130"/>
      <c r="AK1778" s="130"/>
      <c r="AL1778" s="130"/>
      <c r="AM1778" s="130"/>
      <c r="AN1778" s="130"/>
      <c r="AO1778" s="130"/>
      <c r="AP1778" s="130"/>
      <c r="AQ1778" s="130"/>
      <c r="AR1778" s="130"/>
      <c r="AS1778" s="130"/>
      <c r="AT1778" s="130"/>
      <c r="AU1778" s="130"/>
      <c r="AV1778" s="130"/>
      <c r="AW1778" s="130"/>
      <c r="AX1778" s="130"/>
      <c r="AY1778" s="130"/>
    </row>
    <row r="1779" spans="1:51" x14ac:dyDescent="0.15">
      <c r="A1779" s="131">
        <v>1818</v>
      </c>
      <c r="B1779" s="129" t="s">
        <v>14501</v>
      </c>
      <c r="C1779" s="129" t="s">
        <v>1074</v>
      </c>
      <c r="D1779" s="129" t="s">
        <v>740</v>
      </c>
      <c r="E1779" s="129" t="s">
        <v>741</v>
      </c>
      <c r="F1779" s="129" t="s">
        <v>522</v>
      </c>
      <c r="G1779" s="131" t="s">
        <v>185</v>
      </c>
      <c r="H1779" s="129" t="s">
        <v>14466</v>
      </c>
      <c r="I1779" s="129" t="s">
        <v>12006</v>
      </c>
      <c r="J1779" s="129" t="s">
        <v>4812</v>
      </c>
      <c r="K1779" s="129" t="s">
        <v>5220</v>
      </c>
      <c r="L1779" s="131" t="str">
        <f t="shared" si="81"/>
        <v>籾倉　凌 (M2)</v>
      </c>
      <c r="M1779" s="131" t="str">
        <f t="shared" si="82"/>
        <v>97</v>
      </c>
      <c r="N1779" s="131" t="str">
        <f t="shared" si="83"/>
        <v>Ryo MOMIKURA (97)</v>
      </c>
      <c r="O1779" s="217" t="s">
        <v>8631</v>
      </c>
      <c r="Y1779" s="130"/>
      <c r="Z1779" s="130"/>
      <c r="AA1779" s="130"/>
      <c r="AB1779" s="130"/>
      <c r="AC1779" s="142"/>
      <c r="AD1779" s="130"/>
      <c r="AE1779" s="130"/>
      <c r="AF1779" s="130"/>
      <c r="AG1779" s="130"/>
      <c r="AH1779" s="130"/>
      <c r="AI1779" s="130"/>
      <c r="AJ1779" s="130"/>
      <c r="AK1779" s="130"/>
      <c r="AL1779" s="130"/>
      <c r="AM1779" s="130"/>
      <c r="AN1779" s="130"/>
      <c r="AO1779" s="130"/>
      <c r="AP1779" s="130"/>
      <c r="AQ1779" s="130"/>
      <c r="AR1779" s="130"/>
      <c r="AS1779" s="130"/>
      <c r="AT1779" s="130"/>
      <c r="AU1779" s="130"/>
      <c r="AV1779" s="130"/>
      <c r="AW1779" s="130"/>
      <c r="AX1779" s="130"/>
      <c r="AY1779" s="130"/>
    </row>
    <row r="1780" spans="1:51" x14ac:dyDescent="0.15">
      <c r="A1780" s="131">
        <v>1819</v>
      </c>
      <c r="B1780" s="129" t="s">
        <v>14501</v>
      </c>
      <c r="C1780" s="129" t="s">
        <v>1074</v>
      </c>
      <c r="D1780" s="129" t="s">
        <v>856</v>
      </c>
      <c r="E1780" s="129" t="s">
        <v>3738</v>
      </c>
      <c r="F1780" s="129" t="s">
        <v>857</v>
      </c>
      <c r="G1780" s="131" t="s">
        <v>176</v>
      </c>
      <c r="H1780" s="129" t="s">
        <v>14466</v>
      </c>
      <c r="I1780" s="129" t="s">
        <v>12007</v>
      </c>
      <c r="J1780" s="129" t="s">
        <v>5085</v>
      </c>
      <c r="K1780" s="129" t="s">
        <v>5220</v>
      </c>
      <c r="L1780" s="131" t="str">
        <f t="shared" si="81"/>
        <v>善田　晃平 (M1)</v>
      </c>
      <c r="M1780" s="131" t="str">
        <f t="shared" si="82"/>
        <v>98</v>
      </c>
      <c r="N1780" s="131" t="str">
        <f t="shared" si="83"/>
        <v>Kohei ZENTA (98)</v>
      </c>
      <c r="O1780" s="217" t="s">
        <v>8632</v>
      </c>
      <c r="Y1780" s="130"/>
      <c r="Z1780" s="130"/>
      <c r="AA1780" s="130"/>
      <c r="AB1780" s="130"/>
      <c r="AC1780" s="142"/>
      <c r="AD1780" s="130"/>
      <c r="AE1780" s="130"/>
      <c r="AF1780" s="130"/>
      <c r="AG1780" s="130"/>
      <c r="AH1780" s="130"/>
      <c r="AI1780" s="130"/>
      <c r="AJ1780" s="130"/>
      <c r="AK1780" s="130"/>
      <c r="AL1780" s="130"/>
      <c r="AM1780" s="130"/>
      <c r="AN1780" s="130"/>
      <c r="AO1780" s="130"/>
      <c r="AP1780" s="130"/>
      <c r="AQ1780" s="130"/>
      <c r="AR1780" s="130"/>
      <c r="AS1780" s="130"/>
      <c r="AT1780" s="130"/>
      <c r="AU1780" s="130"/>
      <c r="AV1780" s="130"/>
      <c r="AW1780" s="130"/>
      <c r="AX1780" s="130"/>
      <c r="AY1780" s="130"/>
    </row>
    <row r="1781" spans="1:51" x14ac:dyDescent="0.15">
      <c r="A1781" s="131">
        <v>1820</v>
      </c>
      <c r="B1781" s="129" t="s">
        <v>14501</v>
      </c>
      <c r="C1781" s="129" t="s">
        <v>1074</v>
      </c>
      <c r="D1781" s="129" t="s">
        <v>3739</v>
      </c>
      <c r="E1781" s="129" t="s">
        <v>858</v>
      </c>
      <c r="F1781" s="129" t="s">
        <v>859</v>
      </c>
      <c r="G1781" s="131" t="s">
        <v>164</v>
      </c>
      <c r="H1781" s="129" t="s">
        <v>14466</v>
      </c>
      <c r="I1781" s="129" t="s">
        <v>4809</v>
      </c>
      <c r="J1781" s="129" t="s">
        <v>5064</v>
      </c>
      <c r="K1781" s="129" t="s">
        <v>5220</v>
      </c>
      <c r="L1781" s="131" t="str">
        <f t="shared" si="81"/>
        <v>辻　駿介 (3)</v>
      </c>
      <c r="M1781" s="131" t="str">
        <f t="shared" si="82"/>
        <v>98</v>
      </c>
      <c r="N1781" s="131" t="str">
        <f t="shared" si="83"/>
        <v>Shunsuke TSUJI (98)</v>
      </c>
      <c r="O1781" s="217" t="s">
        <v>8633</v>
      </c>
      <c r="Y1781" s="130"/>
      <c r="Z1781" s="130"/>
      <c r="AA1781" s="130"/>
      <c r="AB1781" s="130"/>
      <c r="AC1781" s="142"/>
      <c r="AD1781" s="130"/>
      <c r="AE1781" s="130"/>
      <c r="AF1781" s="130"/>
      <c r="AG1781" s="130"/>
      <c r="AH1781" s="130"/>
      <c r="AI1781" s="130"/>
      <c r="AJ1781" s="130"/>
      <c r="AK1781" s="130"/>
      <c r="AL1781" s="130"/>
      <c r="AM1781" s="130"/>
      <c r="AN1781" s="130"/>
      <c r="AO1781" s="130"/>
      <c r="AP1781" s="130"/>
      <c r="AQ1781" s="130"/>
      <c r="AR1781" s="130"/>
      <c r="AS1781" s="130"/>
      <c r="AT1781" s="130"/>
      <c r="AU1781" s="130"/>
      <c r="AV1781" s="130"/>
      <c r="AW1781" s="130"/>
      <c r="AX1781" s="130"/>
      <c r="AY1781" s="130"/>
    </row>
    <row r="1782" spans="1:51" x14ac:dyDescent="0.15">
      <c r="A1782" s="131">
        <v>1821</v>
      </c>
      <c r="B1782" s="129" t="s">
        <v>14501</v>
      </c>
      <c r="C1782" s="129" t="s">
        <v>1074</v>
      </c>
      <c r="D1782" s="129" t="s">
        <v>3740</v>
      </c>
      <c r="E1782" s="129" t="s">
        <v>3741</v>
      </c>
      <c r="F1782" s="129" t="s">
        <v>2312</v>
      </c>
      <c r="G1782" s="131" t="s">
        <v>164</v>
      </c>
      <c r="H1782" s="129" t="s">
        <v>14466</v>
      </c>
      <c r="I1782" s="129" t="s">
        <v>5104</v>
      </c>
      <c r="J1782" s="129" t="s">
        <v>4968</v>
      </c>
      <c r="K1782" s="129" t="s">
        <v>5220</v>
      </c>
      <c r="L1782" s="131" t="str">
        <f t="shared" si="81"/>
        <v>伊藤　悠太 (3)</v>
      </c>
      <c r="M1782" s="131" t="str">
        <f t="shared" si="82"/>
        <v>00</v>
      </c>
      <c r="N1782" s="131" t="str">
        <f t="shared" si="83"/>
        <v>Yuta ITO (00)</v>
      </c>
      <c r="O1782" s="217" t="s">
        <v>8634</v>
      </c>
      <c r="Y1782" s="130"/>
      <c r="Z1782" s="130"/>
      <c r="AA1782" s="130"/>
      <c r="AB1782" s="130"/>
      <c r="AC1782" s="142"/>
      <c r="AD1782" s="130"/>
      <c r="AE1782" s="130"/>
      <c r="AF1782" s="130"/>
      <c r="AG1782" s="130"/>
      <c r="AH1782" s="130"/>
      <c r="AI1782" s="130"/>
      <c r="AJ1782" s="130"/>
      <c r="AK1782" s="130"/>
      <c r="AL1782" s="130"/>
      <c r="AM1782" s="130"/>
      <c r="AN1782" s="130"/>
      <c r="AO1782" s="130"/>
      <c r="AP1782" s="130"/>
      <c r="AQ1782" s="130"/>
      <c r="AR1782" s="130"/>
      <c r="AS1782" s="130"/>
      <c r="AT1782" s="130"/>
      <c r="AU1782" s="130"/>
      <c r="AV1782" s="130"/>
      <c r="AW1782" s="130"/>
      <c r="AX1782" s="130"/>
      <c r="AY1782" s="130"/>
    </row>
    <row r="1783" spans="1:51" x14ac:dyDescent="0.15">
      <c r="A1783" s="131">
        <v>1822</v>
      </c>
      <c r="B1783" s="129" t="s">
        <v>14501</v>
      </c>
      <c r="C1783" s="129" t="s">
        <v>1074</v>
      </c>
      <c r="D1783" s="129" t="s">
        <v>3743</v>
      </c>
      <c r="E1783" s="129" t="s">
        <v>3744</v>
      </c>
      <c r="F1783" s="129" t="s">
        <v>3649</v>
      </c>
      <c r="G1783" s="131" t="s">
        <v>164</v>
      </c>
      <c r="H1783" s="129" t="s">
        <v>14466</v>
      </c>
      <c r="I1783" s="129" t="s">
        <v>12008</v>
      </c>
      <c r="J1783" s="129" t="s">
        <v>4879</v>
      </c>
      <c r="K1783" s="129" t="s">
        <v>5220</v>
      </c>
      <c r="L1783" s="131" t="str">
        <f t="shared" si="81"/>
        <v>井下　和輝 (3)</v>
      </c>
      <c r="M1783" s="131" t="str">
        <f t="shared" si="82"/>
        <v>00</v>
      </c>
      <c r="N1783" s="131" t="str">
        <f t="shared" si="83"/>
        <v>Kazuki ISHITA (00)</v>
      </c>
      <c r="O1783" s="217" t="s">
        <v>8635</v>
      </c>
      <c r="Y1783" s="130"/>
      <c r="Z1783" s="130"/>
      <c r="AA1783" s="130"/>
      <c r="AB1783" s="130"/>
      <c r="AC1783" s="142"/>
      <c r="AD1783" s="130"/>
      <c r="AE1783" s="130"/>
      <c r="AF1783" s="130"/>
      <c r="AG1783" s="130"/>
      <c r="AH1783" s="130"/>
      <c r="AI1783" s="130"/>
      <c r="AJ1783" s="130"/>
      <c r="AK1783" s="130"/>
      <c r="AL1783" s="130"/>
      <c r="AM1783" s="130"/>
      <c r="AN1783" s="130"/>
      <c r="AO1783" s="130"/>
      <c r="AP1783" s="130"/>
      <c r="AQ1783" s="130"/>
      <c r="AR1783" s="130"/>
      <c r="AS1783" s="130"/>
      <c r="AT1783" s="130"/>
      <c r="AU1783" s="130"/>
      <c r="AV1783" s="130"/>
      <c r="AW1783" s="130"/>
      <c r="AX1783" s="130"/>
      <c r="AY1783" s="130"/>
    </row>
    <row r="1784" spans="1:51" x14ac:dyDescent="0.15">
      <c r="A1784" s="131">
        <v>1823</v>
      </c>
      <c r="B1784" s="129" t="s">
        <v>14501</v>
      </c>
      <c r="C1784" s="129" t="s">
        <v>1074</v>
      </c>
      <c r="D1784" s="129" t="s">
        <v>3745</v>
      </c>
      <c r="E1784" s="129" t="s">
        <v>3746</v>
      </c>
      <c r="F1784" s="129" t="s">
        <v>1679</v>
      </c>
      <c r="G1784" s="131" t="s">
        <v>164</v>
      </c>
      <c r="H1784" s="129" t="s">
        <v>14466</v>
      </c>
      <c r="I1784" s="129" t="s">
        <v>12009</v>
      </c>
      <c r="J1784" s="129" t="s">
        <v>12573</v>
      </c>
      <c r="K1784" s="129" t="s">
        <v>5220</v>
      </c>
      <c r="L1784" s="131" t="str">
        <f t="shared" si="81"/>
        <v>古結　優作 (3)</v>
      </c>
      <c r="M1784" s="131" t="str">
        <f t="shared" si="82"/>
        <v>00</v>
      </c>
      <c r="N1784" s="131" t="str">
        <f t="shared" si="83"/>
        <v>Yusaku KOGETSU (00)</v>
      </c>
      <c r="O1784" s="217" t="s">
        <v>8636</v>
      </c>
      <c r="Y1784" s="130"/>
      <c r="Z1784" s="130"/>
      <c r="AA1784" s="130"/>
      <c r="AB1784" s="130"/>
      <c r="AC1784" s="142"/>
      <c r="AD1784" s="130"/>
      <c r="AE1784" s="130"/>
      <c r="AF1784" s="130"/>
      <c r="AG1784" s="130"/>
      <c r="AH1784" s="130"/>
      <c r="AI1784" s="130"/>
      <c r="AJ1784" s="130"/>
      <c r="AK1784" s="130"/>
      <c r="AL1784" s="130"/>
      <c r="AM1784" s="130"/>
      <c r="AN1784" s="130"/>
      <c r="AO1784" s="130"/>
      <c r="AP1784" s="130"/>
      <c r="AQ1784" s="130"/>
      <c r="AR1784" s="130"/>
      <c r="AS1784" s="130"/>
      <c r="AT1784" s="130"/>
      <c r="AU1784" s="130"/>
      <c r="AV1784" s="130"/>
      <c r="AW1784" s="130"/>
      <c r="AX1784" s="130"/>
      <c r="AY1784" s="130"/>
    </row>
    <row r="1785" spans="1:51" x14ac:dyDescent="0.15">
      <c r="A1785" s="131">
        <v>1824</v>
      </c>
      <c r="B1785" s="129" t="s">
        <v>14501</v>
      </c>
      <c r="C1785" s="129" t="s">
        <v>1074</v>
      </c>
      <c r="D1785" s="129" t="s">
        <v>3747</v>
      </c>
      <c r="E1785" s="129" t="s">
        <v>786</v>
      </c>
      <c r="F1785" s="129" t="s">
        <v>1676</v>
      </c>
      <c r="G1785" s="131" t="s">
        <v>164</v>
      </c>
      <c r="H1785" s="129" t="s">
        <v>14466</v>
      </c>
      <c r="I1785" s="129" t="s">
        <v>4838</v>
      </c>
      <c r="J1785" s="129" t="s">
        <v>5085</v>
      </c>
      <c r="K1785" s="129" t="s">
        <v>5220</v>
      </c>
      <c r="L1785" s="131" t="str">
        <f t="shared" si="81"/>
        <v>上田　康平 (3)</v>
      </c>
      <c r="M1785" s="131" t="str">
        <f t="shared" si="82"/>
        <v>01</v>
      </c>
      <c r="N1785" s="131" t="str">
        <f t="shared" si="83"/>
        <v>Kohei UEDA (01)</v>
      </c>
      <c r="O1785" s="217" t="s">
        <v>8637</v>
      </c>
      <c r="Y1785" s="130"/>
      <c r="Z1785" s="130"/>
      <c r="AA1785" s="130"/>
      <c r="AB1785" s="130"/>
      <c r="AC1785" s="142"/>
      <c r="AD1785" s="130"/>
      <c r="AE1785" s="130"/>
      <c r="AF1785" s="130"/>
      <c r="AG1785" s="130"/>
      <c r="AH1785" s="130"/>
      <c r="AI1785" s="130"/>
      <c r="AJ1785" s="130"/>
      <c r="AK1785" s="130"/>
      <c r="AL1785" s="130"/>
      <c r="AM1785" s="130"/>
      <c r="AN1785" s="130"/>
      <c r="AO1785" s="130"/>
      <c r="AP1785" s="130"/>
      <c r="AQ1785" s="130"/>
      <c r="AR1785" s="130"/>
      <c r="AS1785" s="130"/>
      <c r="AT1785" s="130"/>
      <c r="AU1785" s="130"/>
      <c r="AV1785" s="130"/>
      <c r="AW1785" s="130"/>
      <c r="AX1785" s="130"/>
      <c r="AY1785" s="130"/>
    </row>
    <row r="1786" spans="1:51" x14ac:dyDescent="0.15">
      <c r="A1786" s="131">
        <v>1825</v>
      </c>
      <c r="B1786" s="129" t="s">
        <v>14501</v>
      </c>
      <c r="C1786" s="129" t="s">
        <v>1074</v>
      </c>
      <c r="D1786" s="129" t="s">
        <v>4549</v>
      </c>
      <c r="E1786" s="129" t="s">
        <v>4550</v>
      </c>
      <c r="F1786" s="129" t="s">
        <v>4211</v>
      </c>
      <c r="G1786" s="131" t="s">
        <v>168</v>
      </c>
      <c r="H1786" s="129" t="s">
        <v>14466</v>
      </c>
      <c r="I1786" s="129" t="s">
        <v>5079</v>
      </c>
      <c r="J1786" s="129" t="s">
        <v>4879</v>
      </c>
      <c r="K1786" s="129" t="s">
        <v>5220</v>
      </c>
      <c r="L1786" s="131" t="str">
        <f t="shared" si="81"/>
        <v>水相　和希 (2)</v>
      </c>
      <c r="M1786" s="131" t="str">
        <f t="shared" si="82"/>
        <v>01</v>
      </c>
      <c r="N1786" s="131" t="str">
        <f t="shared" si="83"/>
        <v>Kazuki MIZUAI (01)</v>
      </c>
      <c r="O1786" s="217" t="s">
        <v>8638</v>
      </c>
      <c r="Y1786" s="130"/>
      <c r="Z1786" s="130"/>
      <c r="AA1786" s="130"/>
      <c r="AB1786" s="130"/>
      <c r="AC1786" s="142"/>
      <c r="AD1786" s="130"/>
      <c r="AE1786" s="130"/>
      <c r="AF1786" s="130"/>
      <c r="AG1786" s="130"/>
      <c r="AH1786" s="130"/>
      <c r="AI1786" s="130"/>
      <c r="AJ1786" s="130"/>
      <c r="AK1786" s="130"/>
      <c r="AL1786" s="130"/>
      <c r="AM1786" s="130"/>
      <c r="AN1786" s="130"/>
      <c r="AO1786" s="130"/>
      <c r="AP1786" s="130"/>
      <c r="AQ1786" s="130"/>
      <c r="AR1786" s="130"/>
      <c r="AS1786" s="130"/>
      <c r="AT1786" s="130"/>
      <c r="AU1786" s="130"/>
      <c r="AV1786" s="130"/>
      <c r="AW1786" s="130"/>
      <c r="AX1786" s="130"/>
      <c r="AY1786" s="130"/>
    </row>
    <row r="1787" spans="1:51" x14ac:dyDescent="0.15">
      <c r="A1787" s="131">
        <v>1826</v>
      </c>
      <c r="B1787" s="129" t="s">
        <v>14501</v>
      </c>
      <c r="C1787" s="129" t="s">
        <v>1074</v>
      </c>
      <c r="D1787" s="129" t="s">
        <v>4551</v>
      </c>
      <c r="E1787" s="129" t="s">
        <v>4552</v>
      </c>
      <c r="F1787" s="129" t="s">
        <v>4553</v>
      </c>
      <c r="G1787" s="131" t="s">
        <v>168</v>
      </c>
      <c r="H1787" s="129" t="s">
        <v>14466</v>
      </c>
      <c r="I1787" s="129" t="s">
        <v>5080</v>
      </c>
      <c r="J1787" s="129" t="s">
        <v>5081</v>
      </c>
      <c r="K1787" s="129" t="s">
        <v>5220</v>
      </c>
      <c r="L1787" s="131" t="str">
        <f t="shared" si="81"/>
        <v>竹下　聡 (2)</v>
      </c>
      <c r="M1787" s="131" t="str">
        <f t="shared" si="82"/>
        <v>01</v>
      </c>
      <c r="N1787" s="131" t="str">
        <f t="shared" si="83"/>
        <v>Satoshi TAKESHITA (01)</v>
      </c>
      <c r="O1787" s="217" t="s">
        <v>8639</v>
      </c>
      <c r="Y1787" s="130"/>
      <c r="Z1787" s="130"/>
      <c r="AA1787" s="130"/>
      <c r="AB1787" s="130"/>
      <c r="AC1787" s="142"/>
      <c r="AD1787" s="130"/>
      <c r="AE1787" s="130"/>
      <c r="AF1787" s="130"/>
      <c r="AG1787" s="130"/>
      <c r="AH1787" s="130"/>
      <c r="AI1787" s="130"/>
      <c r="AJ1787" s="130"/>
      <c r="AK1787" s="130"/>
      <c r="AL1787" s="130"/>
      <c r="AM1787" s="130"/>
      <c r="AN1787" s="130"/>
      <c r="AO1787" s="130"/>
      <c r="AP1787" s="130"/>
      <c r="AQ1787" s="130"/>
      <c r="AR1787" s="130"/>
      <c r="AS1787" s="130"/>
      <c r="AT1787" s="130"/>
      <c r="AU1787" s="130"/>
      <c r="AV1787" s="130"/>
      <c r="AW1787" s="130"/>
      <c r="AX1787" s="130"/>
      <c r="AY1787" s="130"/>
    </row>
    <row r="1788" spans="1:51" x14ac:dyDescent="0.15">
      <c r="A1788" s="131">
        <v>1827</v>
      </c>
      <c r="B1788" s="129" t="s">
        <v>14501</v>
      </c>
      <c r="C1788" s="129" t="s">
        <v>1074</v>
      </c>
      <c r="D1788" s="129" t="s">
        <v>9337</v>
      </c>
      <c r="E1788" s="129" t="s">
        <v>9389</v>
      </c>
      <c r="F1788" s="129" t="s">
        <v>4598</v>
      </c>
      <c r="G1788" s="131" t="s">
        <v>168</v>
      </c>
      <c r="H1788" s="129" t="s">
        <v>14466</v>
      </c>
      <c r="I1788" s="129" t="s">
        <v>4816</v>
      </c>
      <c r="J1788" s="129" t="s">
        <v>9480</v>
      </c>
      <c r="K1788" s="129" t="s">
        <v>5220</v>
      </c>
      <c r="L1788" s="131" t="str">
        <f t="shared" si="81"/>
        <v>藤原　晋伍 (2)</v>
      </c>
      <c r="M1788" s="131" t="str">
        <f t="shared" si="82"/>
        <v>01</v>
      </c>
      <c r="N1788" s="131" t="str">
        <f t="shared" si="83"/>
        <v>Shingo FUJIWARA (01)</v>
      </c>
      <c r="O1788" s="217" t="s">
        <v>8640</v>
      </c>
      <c r="Y1788" s="130"/>
      <c r="Z1788" s="130"/>
      <c r="AA1788" s="130"/>
      <c r="AB1788" s="130"/>
      <c r="AC1788" s="142"/>
      <c r="AD1788" s="130"/>
      <c r="AE1788" s="130"/>
      <c r="AF1788" s="130"/>
      <c r="AG1788" s="130"/>
      <c r="AH1788" s="130"/>
      <c r="AI1788" s="130"/>
      <c r="AJ1788" s="130"/>
      <c r="AK1788" s="130"/>
      <c r="AL1788" s="130"/>
      <c r="AM1788" s="130"/>
      <c r="AN1788" s="130"/>
      <c r="AO1788" s="130"/>
      <c r="AP1788" s="130"/>
      <c r="AQ1788" s="130"/>
      <c r="AR1788" s="130"/>
      <c r="AS1788" s="130"/>
      <c r="AT1788" s="130"/>
      <c r="AU1788" s="130"/>
      <c r="AV1788" s="130"/>
      <c r="AW1788" s="130"/>
      <c r="AX1788" s="130"/>
      <c r="AY1788" s="130"/>
    </row>
    <row r="1789" spans="1:51" x14ac:dyDescent="0.15">
      <c r="A1789" s="131">
        <v>1828</v>
      </c>
      <c r="B1789" s="129" t="s">
        <v>14501</v>
      </c>
      <c r="C1789" s="129" t="s">
        <v>1074</v>
      </c>
      <c r="D1789" s="129" t="s">
        <v>9912</v>
      </c>
      <c r="E1789" s="129" t="s">
        <v>10579</v>
      </c>
      <c r="F1789" s="129" t="s">
        <v>2222</v>
      </c>
      <c r="G1789" s="131" t="s">
        <v>168</v>
      </c>
      <c r="H1789" s="129" t="s">
        <v>14466</v>
      </c>
      <c r="I1789" s="129" t="s">
        <v>11345</v>
      </c>
      <c r="J1789" s="129" t="s">
        <v>6688</v>
      </c>
      <c r="K1789" s="129" t="s">
        <v>5220</v>
      </c>
      <c r="L1789" s="131" t="str">
        <f t="shared" si="81"/>
        <v>藤木　悠里 (2)</v>
      </c>
      <c r="M1789" s="131" t="str">
        <f t="shared" si="82"/>
        <v>01</v>
      </c>
      <c r="N1789" s="131" t="str">
        <f t="shared" si="83"/>
        <v>Yuri FUJIKI (01)</v>
      </c>
      <c r="O1789" s="217" t="s">
        <v>8641</v>
      </c>
      <c r="Y1789" s="130"/>
      <c r="Z1789" s="130"/>
      <c r="AA1789" s="130"/>
      <c r="AB1789" s="130"/>
      <c r="AC1789" s="142"/>
      <c r="AD1789" s="130"/>
      <c r="AE1789" s="130"/>
      <c r="AF1789" s="130"/>
      <c r="AG1789" s="130"/>
      <c r="AH1789" s="130"/>
      <c r="AI1789" s="130"/>
      <c r="AJ1789" s="130"/>
      <c r="AK1789" s="130"/>
      <c r="AL1789" s="130"/>
      <c r="AM1789" s="130"/>
      <c r="AN1789" s="130"/>
      <c r="AO1789" s="130"/>
      <c r="AP1789" s="130"/>
      <c r="AQ1789" s="130"/>
      <c r="AR1789" s="130"/>
      <c r="AS1789" s="130"/>
      <c r="AT1789" s="130"/>
      <c r="AU1789" s="130"/>
      <c r="AV1789" s="130"/>
      <c r="AW1789" s="130"/>
      <c r="AX1789" s="130"/>
      <c r="AY1789" s="130"/>
    </row>
    <row r="1790" spans="1:51" x14ac:dyDescent="0.15">
      <c r="A1790" s="131">
        <v>1829</v>
      </c>
      <c r="B1790" s="129" t="s">
        <v>5255</v>
      </c>
      <c r="C1790" s="129" t="s">
        <v>1075</v>
      </c>
      <c r="D1790" s="129" t="s">
        <v>3748</v>
      </c>
      <c r="E1790" s="129" t="s">
        <v>3749</v>
      </c>
      <c r="F1790" s="129" t="s">
        <v>2157</v>
      </c>
      <c r="G1790" s="131" t="s">
        <v>146</v>
      </c>
      <c r="H1790" s="129" t="s">
        <v>14454</v>
      </c>
      <c r="I1790" s="129" t="s">
        <v>6668</v>
      </c>
      <c r="J1790" s="129" t="s">
        <v>9247</v>
      </c>
      <c r="K1790" s="129" t="s">
        <v>5220</v>
      </c>
      <c r="L1790" s="131" t="str">
        <f t="shared" si="81"/>
        <v>西村　優斗 (4)</v>
      </c>
      <c r="M1790" s="131" t="str">
        <f t="shared" si="82"/>
        <v>00</v>
      </c>
      <c r="N1790" s="131" t="str">
        <f t="shared" si="83"/>
        <v>Yuto NISHIMURA (00)</v>
      </c>
      <c r="O1790" s="217" t="s">
        <v>8642</v>
      </c>
      <c r="Y1790" s="130"/>
      <c r="Z1790" s="130"/>
      <c r="AA1790" s="130"/>
      <c r="AB1790" s="130"/>
      <c r="AC1790" s="142"/>
      <c r="AD1790" s="130"/>
      <c r="AE1790" s="130"/>
      <c r="AF1790" s="130"/>
      <c r="AG1790" s="130"/>
      <c r="AH1790" s="130"/>
      <c r="AI1790" s="130"/>
      <c r="AJ1790" s="130"/>
      <c r="AK1790" s="130"/>
      <c r="AL1790" s="130"/>
      <c r="AM1790" s="130"/>
      <c r="AN1790" s="130"/>
      <c r="AO1790" s="130"/>
      <c r="AP1790" s="130"/>
      <c r="AQ1790" s="130"/>
      <c r="AR1790" s="130"/>
      <c r="AS1790" s="130"/>
      <c r="AT1790" s="130"/>
      <c r="AU1790" s="130"/>
      <c r="AV1790" s="130"/>
      <c r="AW1790" s="130"/>
      <c r="AX1790" s="130"/>
      <c r="AY1790" s="130"/>
    </row>
    <row r="1791" spans="1:51" x14ac:dyDescent="0.15">
      <c r="A1791" s="131">
        <v>1830</v>
      </c>
      <c r="B1791" s="129" t="s">
        <v>5255</v>
      </c>
      <c r="C1791" s="129" t="s">
        <v>1075</v>
      </c>
      <c r="D1791" s="129" t="s">
        <v>3750</v>
      </c>
      <c r="E1791" s="129" t="s">
        <v>3751</v>
      </c>
      <c r="F1791" s="129" t="s">
        <v>1129</v>
      </c>
      <c r="G1791" s="131" t="s">
        <v>146</v>
      </c>
      <c r="H1791" s="129" t="s">
        <v>14454</v>
      </c>
      <c r="I1791" s="135" t="s">
        <v>11894</v>
      </c>
      <c r="J1791" s="135" t="s">
        <v>12329</v>
      </c>
      <c r="K1791" s="129" t="s">
        <v>5220</v>
      </c>
      <c r="L1791" s="131" t="str">
        <f t="shared" si="81"/>
        <v>古谷　大翔 (4)</v>
      </c>
      <c r="M1791" s="131" t="str">
        <f t="shared" si="82"/>
        <v>00</v>
      </c>
      <c r="N1791" s="131" t="str">
        <f t="shared" si="83"/>
        <v>Yamato FURUTANI (00)</v>
      </c>
      <c r="O1791" s="217" t="s">
        <v>8643</v>
      </c>
      <c r="Y1791" s="130"/>
      <c r="Z1791" s="130"/>
      <c r="AA1791" s="130"/>
      <c r="AB1791" s="130"/>
      <c r="AC1791" s="142"/>
      <c r="AD1791" s="130"/>
      <c r="AE1791" s="130"/>
      <c r="AF1791" s="130"/>
      <c r="AG1791" s="130"/>
      <c r="AH1791" s="130"/>
      <c r="AI1791" s="130"/>
      <c r="AJ1791" s="130"/>
      <c r="AK1791" s="130"/>
      <c r="AL1791" s="130"/>
      <c r="AM1791" s="130"/>
      <c r="AN1791" s="130"/>
      <c r="AO1791" s="130"/>
      <c r="AP1791" s="130"/>
      <c r="AQ1791" s="130"/>
      <c r="AR1791" s="130"/>
      <c r="AS1791" s="130"/>
      <c r="AT1791" s="130"/>
      <c r="AU1791" s="130"/>
      <c r="AV1791" s="130"/>
      <c r="AW1791" s="130"/>
      <c r="AX1791" s="130"/>
      <c r="AY1791" s="130"/>
    </row>
    <row r="1792" spans="1:51" x14ac:dyDescent="0.15">
      <c r="A1792" s="131">
        <v>1831</v>
      </c>
      <c r="B1792" s="129" t="s">
        <v>5255</v>
      </c>
      <c r="C1792" s="129" t="s">
        <v>1075</v>
      </c>
      <c r="D1792" s="129" t="s">
        <v>3752</v>
      </c>
      <c r="E1792" s="129" t="s">
        <v>3753</v>
      </c>
      <c r="F1792" s="129" t="s">
        <v>1495</v>
      </c>
      <c r="G1792" s="131" t="s">
        <v>146</v>
      </c>
      <c r="H1792" s="129" t="s">
        <v>14466</v>
      </c>
      <c r="I1792" s="135" t="s">
        <v>12010</v>
      </c>
      <c r="J1792" s="135" t="s">
        <v>12574</v>
      </c>
      <c r="K1792" s="129" t="s">
        <v>5220</v>
      </c>
      <c r="L1792" s="131" t="str">
        <f t="shared" si="81"/>
        <v>川瀬　陽日 (4)</v>
      </c>
      <c r="M1792" s="131" t="str">
        <f t="shared" si="82"/>
        <v>99</v>
      </c>
      <c r="N1792" s="131" t="str">
        <f t="shared" si="83"/>
        <v>Haruhi KAWASE (99)</v>
      </c>
      <c r="O1792" s="217" t="s">
        <v>8644</v>
      </c>
      <c r="Y1792" s="130"/>
      <c r="Z1792" s="130"/>
      <c r="AA1792" s="130"/>
      <c r="AB1792" s="130"/>
      <c r="AC1792" s="142"/>
      <c r="AD1792" s="130"/>
      <c r="AE1792" s="130"/>
      <c r="AF1792" s="130"/>
      <c r="AG1792" s="130"/>
      <c r="AH1792" s="130"/>
      <c r="AI1792" s="130"/>
      <c r="AJ1792" s="130"/>
      <c r="AK1792" s="130"/>
      <c r="AL1792" s="130"/>
      <c r="AM1792" s="130"/>
      <c r="AN1792" s="130"/>
      <c r="AO1792" s="130"/>
      <c r="AP1792" s="130"/>
      <c r="AQ1792" s="130"/>
      <c r="AR1792" s="130"/>
      <c r="AS1792" s="130"/>
      <c r="AT1792" s="130"/>
      <c r="AU1792" s="130"/>
      <c r="AV1792" s="130"/>
      <c r="AW1792" s="130"/>
      <c r="AX1792" s="130"/>
      <c r="AY1792" s="130"/>
    </row>
    <row r="1793" spans="1:51" x14ac:dyDescent="0.15">
      <c r="A1793" s="131">
        <v>1832</v>
      </c>
      <c r="B1793" s="129" t="s">
        <v>5255</v>
      </c>
      <c r="C1793" s="129" t="s">
        <v>1075</v>
      </c>
      <c r="D1793" s="129" t="s">
        <v>3754</v>
      </c>
      <c r="E1793" s="129" t="s">
        <v>3755</v>
      </c>
      <c r="F1793" s="129" t="s">
        <v>3756</v>
      </c>
      <c r="G1793" s="131" t="s">
        <v>146</v>
      </c>
      <c r="H1793" s="129" t="s">
        <v>11319</v>
      </c>
      <c r="I1793" s="135" t="s">
        <v>5215</v>
      </c>
      <c r="J1793" s="135" t="s">
        <v>4920</v>
      </c>
      <c r="K1793" s="129" t="s">
        <v>5220</v>
      </c>
      <c r="L1793" s="131" t="str">
        <f t="shared" si="81"/>
        <v>西本　由貴 (4)</v>
      </c>
      <c r="M1793" s="131" t="str">
        <f t="shared" si="82"/>
        <v>99</v>
      </c>
      <c r="N1793" s="131" t="str">
        <f t="shared" si="83"/>
        <v>Yutaka NISHIMOTO (99)</v>
      </c>
      <c r="O1793" s="217" t="s">
        <v>8645</v>
      </c>
      <c r="Y1793" s="130"/>
      <c r="Z1793" s="130"/>
      <c r="AA1793" s="130"/>
      <c r="AB1793" s="130"/>
      <c r="AC1793" s="142"/>
      <c r="AD1793" s="130"/>
      <c r="AE1793" s="130"/>
      <c r="AF1793" s="130"/>
      <c r="AG1793" s="130"/>
      <c r="AH1793" s="130"/>
      <c r="AI1793" s="130"/>
      <c r="AJ1793" s="130"/>
      <c r="AK1793" s="130"/>
      <c r="AL1793" s="130"/>
      <c r="AM1793" s="130"/>
      <c r="AN1793" s="130"/>
      <c r="AO1793" s="130"/>
      <c r="AP1793" s="130"/>
      <c r="AQ1793" s="130"/>
      <c r="AR1793" s="130"/>
      <c r="AS1793" s="130"/>
      <c r="AT1793" s="130"/>
      <c r="AU1793" s="130"/>
      <c r="AV1793" s="130"/>
      <c r="AW1793" s="130"/>
      <c r="AX1793" s="130"/>
      <c r="AY1793" s="130"/>
    </row>
    <row r="1794" spans="1:51" x14ac:dyDescent="0.15">
      <c r="A1794" s="131">
        <v>1833</v>
      </c>
      <c r="B1794" s="129" t="s">
        <v>5255</v>
      </c>
      <c r="C1794" s="129" t="s">
        <v>1075</v>
      </c>
      <c r="D1794" s="129" t="s">
        <v>3757</v>
      </c>
      <c r="E1794" s="129" t="s">
        <v>3119</v>
      </c>
      <c r="F1794" s="129" t="s">
        <v>3758</v>
      </c>
      <c r="G1794" s="131" t="s">
        <v>164</v>
      </c>
      <c r="H1794" s="129" t="s">
        <v>14454</v>
      </c>
      <c r="I1794" s="135" t="s">
        <v>4926</v>
      </c>
      <c r="J1794" s="135" t="s">
        <v>4812</v>
      </c>
      <c r="K1794" s="129" t="s">
        <v>5220</v>
      </c>
      <c r="L1794" s="131" t="str">
        <f t="shared" si="81"/>
        <v>岡本　陵 (3)</v>
      </c>
      <c r="M1794" s="131" t="str">
        <f t="shared" si="82"/>
        <v>01</v>
      </c>
      <c r="N1794" s="131" t="str">
        <f t="shared" si="83"/>
        <v>Ryo OKAMOTO (01)</v>
      </c>
      <c r="O1794" s="217" t="s">
        <v>8646</v>
      </c>
      <c r="Y1794" s="130"/>
      <c r="Z1794" s="130"/>
      <c r="AA1794" s="130"/>
      <c r="AB1794" s="130"/>
      <c r="AC1794" s="142"/>
      <c r="AD1794" s="130"/>
      <c r="AE1794" s="130"/>
      <c r="AF1794" s="130"/>
      <c r="AG1794" s="130"/>
      <c r="AH1794" s="130"/>
      <c r="AI1794" s="130"/>
      <c r="AJ1794" s="130"/>
      <c r="AK1794" s="130"/>
      <c r="AL1794" s="130"/>
      <c r="AM1794" s="130"/>
      <c r="AN1794" s="130"/>
      <c r="AO1794" s="130"/>
      <c r="AP1794" s="130"/>
      <c r="AQ1794" s="130"/>
      <c r="AR1794" s="130"/>
      <c r="AS1794" s="130"/>
      <c r="AT1794" s="130"/>
      <c r="AU1794" s="130"/>
      <c r="AV1794" s="130"/>
      <c r="AW1794" s="130"/>
      <c r="AX1794" s="130"/>
      <c r="AY1794" s="130"/>
    </row>
    <row r="1795" spans="1:51" x14ac:dyDescent="0.15">
      <c r="A1795" s="131">
        <v>1834</v>
      </c>
      <c r="B1795" s="129" t="s">
        <v>5255</v>
      </c>
      <c r="C1795" s="129" t="s">
        <v>1075</v>
      </c>
      <c r="D1795" s="129" t="s">
        <v>3765</v>
      </c>
      <c r="E1795" s="129" t="s">
        <v>3766</v>
      </c>
      <c r="F1795" s="129" t="s">
        <v>1983</v>
      </c>
      <c r="G1795" s="131" t="s">
        <v>164</v>
      </c>
      <c r="H1795" s="129" t="s">
        <v>14454</v>
      </c>
      <c r="I1795" s="135" t="s">
        <v>11379</v>
      </c>
      <c r="J1795" s="135" t="s">
        <v>12575</v>
      </c>
      <c r="K1795" s="129" t="s">
        <v>5220</v>
      </c>
      <c r="L1795" s="131" t="str">
        <f t="shared" ref="L1795:L1858" si="84">D1795&amp;" ("&amp;G1795&amp;")"</f>
        <v>松村　蒼斗 (3)</v>
      </c>
      <c r="M1795" s="131" t="str">
        <f t="shared" ref="M1795:M1858" si="85">LEFT(F1795,2)</f>
        <v>00</v>
      </c>
      <c r="N1795" s="131" t="str">
        <f t="shared" ref="N1795:N1858" si="86">J1795&amp;" "&amp;I1795&amp;" ("&amp;M1795&amp;")"</f>
        <v>Aoto MATSUMURA (00)</v>
      </c>
      <c r="O1795" s="217" t="s">
        <v>8647</v>
      </c>
      <c r="Y1795" s="130"/>
      <c r="Z1795" s="130"/>
      <c r="AA1795" s="130"/>
      <c r="AB1795" s="130"/>
      <c r="AC1795" s="142"/>
      <c r="AD1795" s="130"/>
      <c r="AE1795" s="130"/>
      <c r="AF1795" s="130"/>
      <c r="AG1795" s="130"/>
      <c r="AH1795" s="130"/>
      <c r="AI1795" s="130"/>
      <c r="AJ1795" s="130"/>
      <c r="AK1795" s="130"/>
      <c r="AL1795" s="130"/>
      <c r="AM1795" s="130"/>
      <c r="AN1795" s="130"/>
      <c r="AO1795" s="130"/>
      <c r="AP1795" s="130"/>
      <c r="AQ1795" s="130"/>
      <c r="AR1795" s="130"/>
      <c r="AS1795" s="130"/>
      <c r="AT1795" s="130"/>
      <c r="AU1795" s="130"/>
      <c r="AV1795" s="130"/>
      <c r="AW1795" s="130"/>
      <c r="AX1795" s="130"/>
      <c r="AY1795" s="130"/>
    </row>
    <row r="1796" spans="1:51" x14ac:dyDescent="0.15">
      <c r="A1796" s="131">
        <v>1835</v>
      </c>
      <c r="B1796" s="129" t="s">
        <v>5255</v>
      </c>
      <c r="C1796" s="129" t="s">
        <v>1075</v>
      </c>
      <c r="D1796" s="129" t="s">
        <v>3759</v>
      </c>
      <c r="E1796" s="129" t="s">
        <v>3760</v>
      </c>
      <c r="F1796" s="129" t="s">
        <v>2369</v>
      </c>
      <c r="G1796" s="131" t="s">
        <v>164</v>
      </c>
      <c r="H1796" s="129" t="s">
        <v>14454</v>
      </c>
      <c r="I1796" s="135" t="s">
        <v>11965</v>
      </c>
      <c r="J1796" s="135" t="s">
        <v>12576</v>
      </c>
      <c r="K1796" s="129" t="s">
        <v>5220</v>
      </c>
      <c r="L1796" s="131" t="str">
        <f t="shared" si="84"/>
        <v>川勝　幹大 (3)</v>
      </c>
      <c r="M1796" s="131" t="str">
        <f t="shared" si="85"/>
        <v>00</v>
      </c>
      <c r="N1796" s="131" t="str">
        <f t="shared" si="86"/>
        <v>Kandai KAWAKATSU (00)</v>
      </c>
      <c r="O1796" s="217" t="s">
        <v>8648</v>
      </c>
      <c r="Y1796" s="130"/>
      <c r="Z1796" s="130"/>
      <c r="AA1796" s="130"/>
      <c r="AB1796" s="130"/>
      <c r="AC1796" s="142"/>
      <c r="AD1796" s="130"/>
      <c r="AE1796" s="130"/>
      <c r="AF1796" s="130"/>
      <c r="AG1796" s="130"/>
      <c r="AH1796" s="130"/>
      <c r="AI1796" s="130"/>
      <c r="AJ1796" s="130"/>
      <c r="AK1796" s="130"/>
      <c r="AL1796" s="130"/>
      <c r="AM1796" s="130"/>
      <c r="AN1796" s="130"/>
      <c r="AO1796" s="130"/>
      <c r="AP1796" s="130"/>
      <c r="AQ1796" s="130"/>
      <c r="AR1796" s="130"/>
      <c r="AS1796" s="130"/>
      <c r="AT1796" s="130"/>
      <c r="AU1796" s="130"/>
      <c r="AV1796" s="130"/>
      <c r="AW1796" s="130"/>
      <c r="AX1796" s="130"/>
      <c r="AY1796" s="130"/>
    </row>
    <row r="1797" spans="1:51" x14ac:dyDescent="0.15">
      <c r="A1797" s="131">
        <v>1836</v>
      </c>
      <c r="B1797" s="129" t="s">
        <v>5255</v>
      </c>
      <c r="C1797" s="129" t="s">
        <v>1075</v>
      </c>
      <c r="D1797" s="129" t="s">
        <v>9913</v>
      </c>
      <c r="E1797" s="129" t="s">
        <v>3761</v>
      </c>
      <c r="F1797" s="129" t="s">
        <v>3762</v>
      </c>
      <c r="G1797" s="131" t="s">
        <v>164</v>
      </c>
      <c r="H1797" s="129" t="s">
        <v>14454</v>
      </c>
      <c r="I1797" s="135" t="s">
        <v>12011</v>
      </c>
      <c r="J1797" s="135" t="s">
        <v>12577</v>
      </c>
      <c r="K1797" s="129" t="s">
        <v>5220</v>
      </c>
      <c r="L1797" s="131" t="str">
        <f t="shared" si="84"/>
        <v>瑜伽　日和 (3)</v>
      </c>
      <c r="M1797" s="131" t="str">
        <f t="shared" si="85"/>
        <v>00</v>
      </c>
      <c r="N1797" s="131" t="str">
        <f t="shared" si="86"/>
        <v>Hiyori YUKA (00)</v>
      </c>
      <c r="O1797" s="217" t="s">
        <v>8649</v>
      </c>
      <c r="Y1797" s="130"/>
      <c r="Z1797" s="130"/>
      <c r="AA1797" s="130"/>
      <c r="AB1797" s="130"/>
      <c r="AC1797" s="142"/>
      <c r="AD1797" s="130"/>
      <c r="AE1797" s="130"/>
      <c r="AF1797" s="130"/>
      <c r="AG1797" s="130"/>
      <c r="AH1797" s="130"/>
      <c r="AI1797" s="130"/>
      <c r="AJ1797" s="130"/>
      <c r="AK1797" s="130"/>
      <c r="AL1797" s="130"/>
      <c r="AM1797" s="130"/>
      <c r="AN1797" s="130"/>
      <c r="AO1797" s="130"/>
      <c r="AP1797" s="130"/>
      <c r="AQ1797" s="130"/>
      <c r="AR1797" s="130"/>
      <c r="AS1797" s="130"/>
      <c r="AT1797" s="130"/>
      <c r="AU1797" s="130"/>
      <c r="AV1797" s="130"/>
      <c r="AW1797" s="130"/>
      <c r="AX1797" s="130"/>
      <c r="AY1797" s="130"/>
    </row>
    <row r="1798" spans="1:51" x14ac:dyDescent="0.15">
      <c r="A1798" s="131">
        <v>1837</v>
      </c>
      <c r="B1798" s="129" t="s">
        <v>5255</v>
      </c>
      <c r="C1798" s="129" t="s">
        <v>1075</v>
      </c>
      <c r="D1798" s="129" t="s">
        <v>3767</v>
      </c>
      <c r="E1798" s="129" t="s">
        <v>3768</v>
      </c>
      <c r="F1798" s="129" t="s">
        <v>2103</v>
      </c>
      <c r="G1798" s="131" t="s">
        <v>168</v>
      </c>
      <c r="H1798" s="129" t="s">
        <v>14454</v>
      </c>
      <c r="I1798" s="135" t="s">
        <v>12012</v>
      </c>
      <c r="J1798" s="135" t="s">
        <v>4862</v>
      </c>
      <c r="K1798" s="129" t="s">
        <v>5220</v>
      </c>
      <c r="L1798" s="131" t="str">
        <f t="shared" si="84"/>
        <v>木脇　輝 (2)</v>
      </c>
      <c r="M1798" s="131" t="str">
        <f t="shared" si="85"/>
        <v>01</v>
      </c>
      <c r="N1798" s="131" t="str">
        <f t="shared" si="86"/>
        <v>Hikaru KIWAKI (01)</v>
      </c>
      <c r="O1798" s="217" t="s">
        <v>8650</v>
      </c>
      <c r="Y1798" s="130"/>
      <c r="Z1798" s="130"/>
      <c r="AA1798" s="130"/>
      <c r="AB1798" s="130"/>
      <c r="AC1798" s="142"/>
      <c r="AD1798" s="130"/>
      <c r="AE1798" s="130"/>
      <c r="AF1798" s="130"/>
      <c r="AG1798" s="130"/>
      <c r="AH1798" s="130"/>
      <c r="AI1798" s="130"/>
      <c r="AJ1798" s="130"/>
      <c r="AK1798" s="130"/>
      <c r="AL1798" s="130"/>
      <c r="AM1798" s="130"/>
      <c r="AN1798" s="130"/>
      <c r="AO1798" s="130"/>
      <c r="AP1798" s="130"/>
      <c r="AQ1798" s="130"/>
      <c r="AR1798" s="130"/>
      <c r="AS1798" s="130"/>
      <c r="AT1798" s="130"/>
      <c r="AU1798" s="130"/>
      <c r="AV1798" s="130"/>
      <c r="AW1798" s="130"/>
      <c r="AX1798" s="130"/>
      <c r="AY1798" s="130"/>
    </row>
    <row r="1799" spans="1:51" x14ac:dyDescent="0.15">
      <c r="A1799" s="131">
        <v>1838</v>
      </c>
      <c r="B1799" s="129" t="s">
        <v>5255</v>
      </c>
      <c r="C1799" s="129" t="s">
        <v>1075</v>
      </c>
      <c r="D1799" s="129" t="s">
        <v>3769</v>
      </c>
      <c r="E1799" s="129" t="s">
        <v>3770</v>
      </c>
      <c r="F1799" s="129" t="s">
        <v>1318</v>
      </c>
      <c r="G1799" s="131" t="s">
        <v>168</v>
      </c>
      <c r="H1799" s="129" t="s">
        <v>14454</v>
      </c>
      <c r="I1799" s="135" t="s">
        <v>4884</v>
      </c>
      <c r="J1799" s="135" t="s">
        <v>5009</v>
      </c>
      <c r="K1799" s="129" t="s">
        <v>5220</v>
      </c>
      <c r="L1799" s="131" t="str">
        <f t="shared" si="84"/>
        <v>升田　和真 (2)</v>
      </c>
      <c r="M1799" s="131" t="str">
        <f t="shared" si="85"/>
        <v>01</v>
      </c>
      <c r="N1799" s="131" t="str">
        <f t="shared" si="86"/>
        <v>Kazuma MASUDA (01)</v>
      </c>
      <c r="O1799" s="217" t="s">
        <v>8651</v>
      </c>
      <c r="Y1799" s="130"/>
      <c r="Z1799" s="130"/>
      <c r="AA1799" s="130"/>
      <c r="AB1799" s="130"/>
      <c r="AC1799" s="142"/>
      <c r="AD1799" s="130"/>
      <c r="AE1799" s="130"/>
      <c r="AF1799" s="130"/>
      <c r="AG1799" s="130"/>
      <c r="AH1799" s="130"/>
      <c r="AI1799" s="130"/>
      <c r="AJ1799" s="130"/>
      <c r="AK1799" s="130"/>
      <c r="AL1799" s="130"/>
      <c r="AM1799" s="130"/>
      <c r="AN1799" s="130"/>
      <c r="AO1799" s="130"/>
      <c r="AP1799" s="130"/>
      <c r="AQ1799" s="130"/>
      <c r="AR1799" s="130"/>
      <c r="AS1799" s="130"/>
      <c r="AT1799" s="130"/>
      <c r="AU1799" s="130"/>
      <c r="AV1799" s="130"/>
      <c r="AW1799" s="130"/>
      <c r="AX1799" s="130"/>
      <c r="AY1799" s="130"/>
    </row>
    <row r="1800" spans="1:51" x14ac:dyDescent="0.15">
      <c r="A1800" s="131">
        <v>1839</v>
      </c>
      <c r="B1800" s="129" t="s">
        <v>5255</v>
      </c>
      <c r="C1800" s="129" t="s">
        <v>1075</v>
      </c>
      <c r="D1800" s="129" t="s">
        <v>4458</v>
      </c>
      <c r="E1800" s="129" t="s">
        <v>4459</v>
      </c>
      <c r="F1800" s="129" t="s">
        <v>4460</v>
      </c>
      <c r="G1800" s="131" t="s">
        <v>168</v>
      </c>
      <c r="H1800" s="129" t="s">
        <v>11319</v>
      </c>
      <c r="I1800" s="135" t="s">
        <v>11513</v>
      </c>
      <c r="J1800" s="135" t="s">
        <v>5032</v>
      </c>
      <c r="K1800" s="129" t="s">
        <v>5220</v>
      </c>
      <c r="L1800" s="131" t="str">
        <f t="shared" si="84"/>
        <v>内田　紫音 (2)</v>
      </c>
      <c r="M1800" s="131" t="str">
        <f t="shared" si="85"/>
        <v>01</v>
      </c>
      <c r="N1800" s="131" t="str">
        <f t="shared" si="86"/>
        <v>Shion UCHIDA (01)</v>
      </c>
      <c r="O1800" s="217" t="s">
        <v>8652</v>
      </c>
      <c r="Y1800" s="130"/>
      <c r="Z1800" s="130"/>
      <c r="AA1800" s="130"/>
      <c r="AB1800" s="130"/>
      <c r="AC1800" s="142"/>
      <c r="AD1800" s="130"/>
      <c r="AE1800" s="130"/>
      <c r="AF1800" s="130"/>
      <c r="AG1800" s="130"/>
      <c r="AH1800" s="130"/>
      <c r="AI1800" s="130"/>
      <c r="AJ1800" s="130"/>
      <c r="AK1800" s="130"/>
      <c r="AL1800" s="130"/>
      <c r="AM1800" s="130"/>
      <c r="AN1800" s="130"/>
      <c r="AO1800" s="130"/>
      <c r="AP1800" s="130"/>
      <c r="AQ1800" s="130"/>
      <c r="AR1800" s="130"/>
      <c r="AS1800" s="130"/>
      <c r="AT1800" s="130"/>
      <c r="AU1800" s="130"/>
      <c r="AV1800" s="130"/>
      <c r="AW1800" s="130"/>
      <c r="AX1800" s="130"/>
      <c r="AY1800" s="130"/>
    </row>
    <row r="1801" spans="1:51" x14ac:dyDescent="0.15">
      <c r="A1801" s="131">
        <v>1840</v>
      </c>
      <c r="B1801" s="129" t="s">
        <v>5255</v>
      </c>
      <c r="C1801" s="129" t="s">
        <v>1075</v>
      </c>
      <c r="D1801" s="129" t="s">
        <v>4461</v>
      </c>
      <c r="E1801" s="129" t="s">
        <v>4462</v>
      </c>
      <c r="F1801" s="129" t="s">
        <v>4331</v>
      </c>
      <c r="G1801" s="131" t="s">
        <v>168</v>
      </c>
      <c r="H1801" s="129" t="s">
        <v>14466</v>
      </c>
      <c r="I1801" s="135" t="s">
        <v>5033</v>
      </c>
      <c r="J1801" s="135" t="s">
        <v>5034</v>
      </c>
      <c r="K1801" s="129" t="s">
        <v>5220</v>
      </c>
      <c r="L1801" s="131" t="str">
        <f t="shared" si="84"/>
        <v>杉本　琢真 (2)</v>
      </c>
      <c r="M1801" s="131" t="str">
        <f t="shared" si="85"/>
        <v>01</v>
      </c>
      <c r="N1801" s="131" t="str">
        <f t="shared" si="86"/>
        <v>Takuma SUGIMOTO (01)</v>
      </c>
      <c r="O1801" s="217" t="s">
        <v>8653</v>
      </c>
      <c r="Y1801" s="130"/>
      <c r="Z1801" s="130"/>
      <c r="AA1801" s="130"/>
      <c r="AB1801" s="130"/>
      <c r="AC1801" s="142"/>
      <c r="AD1801" s="130"/>
      <c r="AE1801" s="130"/>
      <c r="AF1801" s="130"/>
      <c r="AG1801" s="130"/>
      <c r="AH1801" s="130"/>
      <c r="AI1801" s="130"/>
      <c r="AJ1801" s="130"/>
      <c r="AK1801" s="130"/>
      <c r="AL1801" s="130"/>
      <c r="AM1801" s="130"/>
      <c r="AN1801" s="130"/>
      <c r="AO1801" s="130"/>
      <c r="AP1801" s="130"/>
      <c r="AQ1801" s="130"/>
      <c r="AR1801" s="130"/>
      <c r="AS1801" s="130"/>
      <c r="AT1801" s="130"/>
      <c r="AU1801" s="130"/>
      <c r="AV1801" s="130"/>
      <c r="AW1801" s="130"/>
      <c r="AX1801" s="130"/>
      <c r="AY1801" s="130"/>
    </row>
    <row r="1802" spans="1:51" x14ac:dyDescent="0.15">
      <c r="A1802" s="131">
        <v>1841</v>
      </c>
      <c r="B1802" s="129" t="s">
        <v>5255</v>
      </c>
      <c r="C1802" s="129" t="s">
        <v>1075</v>
      </c>
      <c r="D1802" s="129" t="s">
        <v>4463</v>
      </c>
      <c r="E1802" s="129" t="s">
        <v>4464</v>
      </c>
      <c r="F1802" s="129" t="s">
        <v>4465</v>
      </c>
      <c r="G1802" s="131" t="s">
        <v>168</v>
      </c>
      <c r="H1802" s="129" t="s">
        <v>14454</v>
      </c>
      <c r="I1802" s="135" t="s">
        <v>5035</v>
      </c>
      <c r="J1802" s="135" t="s">
        <v>5036</v>
      </c>
      <c r="K1802" s="129" t="s">
        <v>5220</v>
      </c>
      <c r="L1802" s="131" t="str">
        <f t="shared" si="84"/>
        <v>大門　立真 (2)</v>
      </c>
      <c r="M1802" s="131" t="str">
        <f t="shared" si="85"/>
        <v>02</v>
      </c>
      <c r="N1802" s="131" t="str">
        <f t="shared" si="86"/>
        <v>Ryuma DAIMON (02)</v>
      </c>
      <c r="O1802" s="217" t="s">
        <v>8654</v>
      </c>
      <c r="Y1802" s="130"/>
      <c r="Z1802" s="130"/>
      <c r="AA1802" s="130"/>
      <c r="AB1802" s="130"/>
      <c r="AC1802" s="142"/>
      <c r="AD1802" s="130"/>
      <c r="AE1802" s="130"/>
      <c r="AF1802" s="130"/>
      <c r="AG1802" s="130"/>
      <c r="AH1802" s="130"/>
      <c r="AI1802" s="130"/>
      <c r="AJ1802" s="130"/>
      <c r="AK1802" s="130"/>
      <c r="AL1802" s="130"/>
      <c r="AM1802" s="130"/>
      <c r="AN1802" s="130"/>
      <c r="AO1802" s="130"/>
      <c r="AP1802" s="130"/>
      <c r="AQ1802" s="130"/>
      <c r="AR1802" s="130"/>
      <c r="AS1802" s="130"/>
      <c r="AT1802" s="130"/>
      <c r="AU1802" s="130"/>
      <c r="AV1802" s="130"/>
      <c r="AW1802" s="130"/>
      <c r="AX1802" s="130"/>
      <c r="AY1802" s="130"/>
    </row>
    <row r="1803" spans="1:51" x14ac:dyDescent="0.15">
      <c r="A1803" s="131">
        <v>1842</v>
      </c>
      <c r="B1803" s="129" t="s">
        <v>5255</v>
      </c>
      <c r="C1803" s="129" t="s">
        <v>1075</v>
      </c>
      <c r="D1803" s="129" t="s">
        <v>4466</v>
      </c>
      <c r="E1803" s="129" t="s">
        <v>4467</v>
      </c>
      <c r="F1803" s="129" t="s">
        <v>4468</v>
      </c>
      <c r="G1803" s="131" t="s">
        <v>168</v>
      </c>
      <c r="H1803" s="129" t="s">
        <v>14454</v>
      </c>
      <c r="I1803" s="135" t="s">
        <v>5037</v>
      </c>
      <c r="J1803" s="135" t="s">
        <v>4812</v>
      </c>
      <c r="K1803" s="129" t="s">
        <v>5220</v>
      </c>
      <c r="L1803" s="131" t="str">
        <f t="shared" si="84"/>
        <v>吉川　諒 (2)</v>
      </c>
      <c r="M1803" s="131" t="str">
        <f t="shared" si="85"/>
        <v>01</v>
      </c>
      <c r="N1803" s="131" t="str">
        <f t="shared" si="86"/>
        <v>Ryo YOSHIKAWA (01)</v>
      </c>
      <c r="O1803" s="217" t="s">
        <v>8655</v>
      </c>
      <c r="Y1803" s="130"/>
      <c r="Z1803" s="130"/>
      <c r="AA1803" s="130"/>
      <c r="AB1803" s="130"/>
      <c r="AC1803" s="142"/>
      <c r="AD1803" s="130"/>
      <c r="AE1803" s="130"/>
      <c r="AF1803" s="130"/>
      <c r="AG1803" s="130"/>
      <c r="AH1803" s="130"/>
      <c r="AI1803" s="130"/>
      <c r="AJ1803" s="130"/>
      <c r="AK1803" s="130"/>
      <c r="AL1803" s="130"/>
      <c r="AM1803" s="130"/>
      <c r="AN1803" s="130"/>
      <c r="AO1803" s="130"/>
      <c r="AP1803" s="130"/>
      <c r="AQ1803" s="130"/>
      <c r="AR1803" s="130"/>
      <c r="AS1803" s="130"/>
      <c r="AT1803" s="130"/>
      <c r="AU1803" s="130"/>
      <c r="AV1803" s="130"/>
      <c r="AW1803" s="130"/>
      <c r="AX1803" s="130"/>
      <c r="AY1803" s="130"/>
    </row>
    <row r="1804" spans="1:51" x14ac:dyDescent="0.15">
      <c r="A1804" s="131">
        <v>1843</v>
      </c>
      <c r="B1804" s="129" t="s">
        <v>5255</v>
      </c>
      <c r="C1804" s="129" t="s">
        <v>1075</v>
      </c>
      <c r="D1804" s="129" t="s">
        <v>4469</v>
      </c>
      <c r="E1804" s="129" t="s">
        <v>4470</v>
      </c>
      <c r="F1804" s="129" t="s">
        <v>4471</v>
      </c>
      <c r="G1804" s="131" t="s">
        <v>168</v>
      </c>
      <c r="H1804" s="129" t="s">
        <v>11319</v>
      </c>
      <c r="I1804" s="129" t="s">
        <v>5038</v>
      </c>
      <c r="J1804" s="129" t="s">
        <v>4810</v>
      </c>
      <c r="K1804" s="129" t="s">
        <v>5220</v>
      </c>
      <c r="L1804" s="131" t="str">
        <f t="shared" si="84"/>
        <v>馬場　海人 (2)</v>
      </c>
      <c r="M1804" s="131" t="str">
        <f t="shared" si="85"/>
        <v>00</v>
      </c>
      <c r="N1804" s="131" t="str">
        <f t="shared" si="86"/>
        <v>Kaito BABA (00)</v>
      </c>
      <c r="O1804" s="217" t="s">
        <v>8656</v>
      </c>
      <c r="Y1804" s="130"/>
      <c r="Z1804" s="130"/>
      <c r="AA1804" s="130"/>
      <c r="AB1804" s="130"/>
      <c r="AC1804" s="142"/>
      <c r="AD1804" s="130"/>
      <c r="AE1804" s="130"/>
      <c r="AF1804" s="130"/>
      <c r="AG1804" s="130"/>
      <c r="AH1804" s="130"/>
      <c r="AI1804" s="130"/>
      <c r="AJ1804" s="130"/>
      <c r="AK1804" s="130"/>
      <c r="AL1804" s="130"/>
      <c r="AM1804" s="130"/>
      <c r="AN1804" s="130"/>
      <c r="AO1804" s="130"/>
      <c r="AP1804" s="130"/>
      <c r="AQ1804" s="130"/>
      <c r="AR1804" s="130"/>
      <c r="AS1804" s="130"/>
      <c r="AT1804" s="130"/>
      <c r="AU1804" s="130"/>
      <c r="AV1804" s="130"/>
      <c r="AW1804" s="130"/>
      <c r="AX1804" s="130"/>
      <c r="AY1804" s="130"/>
    </row>
    <row r="1805" spans="1:51" x14ac:dyDescent="0.15">
      <c r="A1805" s="131">
        <v>1844</v>
      </c>
      <c r="B1805" s="129" t="s">
        <v>5255</v>
      </c>
      <c r="C1805" s="129" t="s">
        <v>1075</v>
      </c>
      <c r="D1805" s="129" t="s">
        <v>4472</v>
      </c>
      <c r="E1805" s="129" t="s">
        <v>4473</v>
      </c>
      <c r="F1805" s="129" t="s">
        <v>1195</v>
      </c>
      <c r="G1805" s="131" t="s">
        <v>168</v>
      </c>
      <c r="H1805" s="129" t="s">
        <v>14454</v>
      </c>
      <c r="I1805" s="129" t="s">
        <v>5039</v>
      </c>
      <c r="J1805" s="129" t="s">
        <v>5040</v>
      </c>
      <c r="K1805" s="129" t="s">
        <v>5220</v>
      </c>
      <c r="L1805" s="131" t="str">
        <f t="shared" si="84"/>
        <v>瀬尾　尚登 (2)</v>
      </c>
      <c r="M1805" s="131" t="str">
        <f t="shared" si="85"/>
        <v>00</v>
      </c>
      <c r="N1805" s="131" t="str">
        <f t="shared" si="86"/>
        <v>Naoto SEO (00)</v>
      </c>
      <c r="O1805" s="217" t="s">
        <v>8657</v>
      </c>
      <c r="Y1805" s="130"/>
      <c r="Z1805" s="130"/>
      <c r="AA1805" s="130"/>
      <c r="AB1805" s="130"/>
      <c r="AC1805" s="142"/>
      <c r="AD1805" s="130"/>
      <c r="AE1805" s="130"/>
      <c r="AF1805" s="130"/>
      <c r="AG1805" s="130"/>
      <c r="AH1805" s="130"/>
      <c r="AI1805" s="130"/>
      <c r="AJ1805" s="130"/>
      <c r="AK1805" s="130"/>
      <c r="AL1805" s="130"/>
      <c r="AM1805" s="130"/>
      <c r="AN1805" s="130"/>
      <c r="AO1805" s="130"/>
      <c r="AP1805" s="130"/>
      <c r="AQ1805" s="130"/>
      <c r="AR1805" s="130"/>
      <c r="AS1805" s="130"/>
      <c r="AT1805" s="130"/>
      <c r="AU1805" s="130"/>
      <c r="AV1805" s="130"/>
      <c r="AW1805" s="130"/>
      <c r="AX1805" s="130"/>
      <c r="AY1805" s="130"/>
    </row>
    <row r="1806" spans="1:51" x14ac:dyDescent="0.15">
      <c r="A1806" s="131">
        <v>1845</v>
      </c>
      <c r="B1806" s="129" t="s">
        <v>5255</v>
      </c>
      <c r="C1806" s="129" t="s">
        <v>1075</v>
      </c>
      <c r="D1806" s="129" t="s">
        <v>3763</v>
      </c>
      <c r="E1806" s="129" t="s">
        <v>3764</v>
      </c>
      <c r="F1806" s="129" t="s">
        <v>1259</v>
      </c>
      <c r="G1806" s="131" t="s">
        <v>164</v>
      </c>
      <c r="H1806" s="129" t="s">
        <v>11319</v>
      </c>
      <c r="I1806" s="129" t="s">
        <v>6675</v>
      </c>
      <c r="J1806" s="129" t="s">
        <v>5034</v>
      </c>
      <c r="K1806" s="129" t="s">
        <v>5220</v>
      </c>
      <c r="L1806" s="131" t="str">
        <f t="shared" si="84"/>
        <v>有本　琢真 (3)</v>
      </c>
      <c r="M1806" s="131" t="str">
        <f t="shared" si="85"/>
        <v>00</v>
      </c>
      <c r="N1806" s="131" t="str">
        <f t="shared" si="86"/>
        <v>Takuma ARIMOTO (00)</v>
      </c>
      <c r="O1806" s="217" t="s">
        <v>8658</v>
      </c>
      <c r="Y1806" s="130"/>
      <c r="Z1806" s="130"/>
      <c r="AA1806" s="130"/>
      <c r="AB1806" s="130"/>
      <c r="AC1806" s="142"/>
      <c r="AD1806" s="130"/>
      <c r="AE1806" s="130"/>
      <c r="AF1806" s="130"/>
      <c r="AG1806" s="130"/>
      <c r="AH1806" s="130"/>
      <c r="AI1806" s="130"/>
      <c r="AJ1806" s="130"/>
      <c r="AK1806" s="130"/>
      <c r="AL1806" s="130"/>
      <c r="AM1806" s="130"/>
      <c r="AN1806" s="130"/>
      <c r="AO1806" s="130"/>
      <c r="AP1806" s="130"/>
      <c r="AQ1806" s="130"/>
      <c r="AR1806" s="130"/>
      <c r="AS1806" s="130"/>
      <c r="AT1806" s="130"/>
      <c r="AU1806" s="130"/>
      <c r="AV1806" s="130"/>
      <c r="AW1806" s="130"/>
      <c r="AX1806" s="130"/>
      <c r="AY1806" s="130"/>
    </row>
    <row r="1807" spans="1:51" x14ac:dyDescent="0.15">
      <c r="A1807" s="131">
        <v>1846</v>
      </c>
      <c r="B1807" s="129" t="s">
        <v>5255</v>
      </c>
      <c r="C1807" s="129" t="s">
        <v>1075</v>
      </c>
      <c r="D1807" s="129" t="s">
        <v>9186</v>
      </c>
      <c r="E1807" s="129" t="s">
        <v>9211</v>
      </c>
      <c r="F1807" s="129" t="s">
        <v>4091</v>
      </c>
      <c r="G1807" s="131" t="s">
        <v>168</v>
      </c>
      <c r="H1807" s="129" t="s">
        <v>11319</v>
      </c>
      <c r="I1807" s="129" t="s">
        <v>5038</v>
      </c>
      <c r="J1807" s="129" t="s">
        <v>4940</v>
      </c>
      <c r="K1807" s="129" t="s">
        <v>5220</v>
      </c>
      <c r="L1807" s="131" t="str">
        <f t="shared" si="84"/>
        <v>馬場　涼輔 (2)</v>
      </c>
      <c r="M1807" s="131" t="str">
        <f t="shared" si="85"/>
        <v>01</v>
      </c>
      <c r="N1807" s="131" t="str">
        <f t="shared" si="86"/>
        <v>Ryosuke BABA (01)</v>
      </c>
      <c r="O1807" s="217" t="s">
        <v>8659</v>
      </c>
      <c r="Y1807" s="130"/>
      <c r="Z1807" s="130"/>
      <c r="AA1807" s="130"/>
      <c r="AB1807" s="130"/>
      <c r="AC1807" s="142"/>
      <c r="AD1807" s="130"/>
      <c r="AE1807" s="130"/>
      <c r="AF1807" s="130"/>
      <c r="AG1807" s="130"/>
      <c r="AH1807" s="130"/>
      <c r="AI1807" s="130"/>
      <c r="AJ1807" s="130"/>
      <c r="AK1807" s="130"/>
      <c r="AL1807" s="130"/>
      <c r="AM1807" s="130"/>
      <c r="AN1807" s="130"/>
      <c r="AO1807" s="130"/>
      <c r="AP1807" s="130"/>
      <c r="AQ1807" s="130"/>
      <c r="AR1807" s="130"/>
      <c r="AS1807" s="130"/>
      <c r="AT1807" s="130"/>
      <c r="AU1807" s="130"/>
      <c r="AV1807" s="130"/>
      <c r="AW1807" s="130"/>
      <c r="AX1807" s="130"/>
      <c r="AY1807" s="130"/>
    </row>
    <row r="1808" spans="1:51" x14ac:dyDescent="0.15">
      <c r="A1808" s="131">
        <v>1847</v>
      </c>
      <c r="B1808" s="129" t="s">
        <v>5255</v>
      </c>
      <c r="C1808" s="129" t="s">
        <v>1075</v>
      </c>
      <c r="D1808" s="129" t="s">
        <v>9914</v>
      </c>
      <c r="E1808" s="129" t="s">
        <v>10580</v>
      </c>
      <c r="F1808" s="129" t="s">
        <v>11147</v>
      </c>
      <c r="G1808" s="131" t="s">
        <v>173</v>
      </c>
      <c r="H1808" s="129" t="s">
        <v>14454</v>
      </c>
      <c r="I1808" s="129" t="s">
        <v>12013</v>
      </c>
      <c r="J1808" s="129" t="s">
        <v>4868</v>
      </c>
      <c r="K1808" s="129" t="s">
        <v>5220</v>
      </c>
      <c r="L1808" s="131" t="str">
        <f t="shared" si="84"/>
        <v>魚谷　朋哉 (1)</v>
      </c>
      <c r="M1808" s="131" t="str">
        <f t="shared" si="85"/>
        <v>02</v>
      </c>
      <c r="N1808" s="131" t="str">
        <f t="shared" si="86"/>
        <v>Tomoya UOTANI (02)</v>
      </c>
      <c r="O1808" s="217" t="s">
        <v>8660</v>
      </c>
      <c r="Y1808" s="130"/>
      <c r="Z1808" s="130"/>
      <c r="AA1808" s="130"/>
      <c r="AB1808" s="130"/>
      <c r="AC1808" s="142"/>
      <c r="AD1808" s="130"/>
      <c r="AE1808" s="130"/>
      <c r="AF1808" s="130"/>
      <c r="AG1808" s="130"/>
      <c r="AH1808" s="130"/>
      <c r="AI1808" s="130"/>
      <c r="AJ1808" s="130"/>
      <c r="AK1808" s="130"/>
      <c r="AL1808" s="130"/>
      <c r="AM1808" s="130"/>
      <c r="AN1808" s="130"/>
      <c r="AO1808" s="130"/>
      <c r="AP1808" s="130"/>
      <c r="AQ1808" s="130"/>
      <c r="AR1808" s="130"/>
      <c r="AS1808" s="130"/>
      <c r="AT1808" s="130"/>
      <c r="AU1808" s="130"/>
      <c r="AV1808" s="130"/>
      <c r="AW1808" s="130"/>
      <c r="AX1808" s="130"/>
      <c r="AY1808" s="130"/>
    </row>
    <row r="1809" spans="1:51" x14ac:dyDescent="0.15">
      <c r="A1809" s="131">
        <v>1848</v>
      </c>
      <c r="B1809" s="129" t="s">
        <v>5255</v>
      </c>
      <c r="C1809" s="129" t="s">
        <v>1075</v>
      </c>
      <c r="D1809" s="129" t="s">
        <v>9915</v>
      </c>
      <c r="E1809" s="129" t="s">
        <v>10581</v>
      </c>
      <c r="F1809" s="129" t="s">
        <v>11148</v>
      </c>
      <c r="G1809" s="131" t="s">
        <v>173</v>
      </c>
      <c r="H1809" s="129" t="s">
        <v>14454</v>
      </c>
      <c r="I1809" s="129" t="s">
        <v>5011</v>
      </c>
      <c r="J1809" s="129" t="s">
        <v>5085</v>
      </c>
      <c r="K1809" s="129" t="s">
        <v>5220</v>
      </c>
      <c r="L1809" s="131" t="str">
        <f t="shared" si="84"/>
        <v>櫻井　晃平 (1)</v>
      </c>
      <c r="M1809" s="131" t="str">
        <f t="shared" si="85"/>
        <v>02</v>
      </c>
      <c r="N1809" s="131" t="str">
        <f t="shared" si="86"/>
        <v>Kohei SAKURAI (02)</v>
      </c>
      <c r="O1809" s="217" t="s">
        <v>8661</v>
      </c>
      <c r="Y1809" s="130"/>
      <c r="Z1809" s="130"/>
      <c r="AA1809" s="130"/>
      <c r="AB1809" s="130"/>
      <c r="AC1809" s="142"/>
      <c r="AD1809" s="130"/>
      <c r="AE1809" s="130"/>
      <c r="AF1809" s="130"/>
      <c r="AG1809" s="130"/>
      <c r="AH1809" s="130"/>
      <c r="AI1809" s="130"/>
      <c r="AJ1809" s="130"/>
      <c r="AK1809" s="130"/>
      <c r="AL1809" s="130"/>
      <c r="AM1809" s="130"/>
      <c r="AN1809" s="130"/>
      <c r="AO1809" s="130"/>
      <c r="AP1809" s="130"/>
      <c r="AQ1809" s="130"/>
      <c r="AR1809" s="130"/>
      <c r="AS1809" s="130"/>
      <c r="AT1809" s="130"/>
      <c r="AU1809" s="130"/>
      <c r="AV1809" s="130"/>
      <c r="AW1809" s="130"/>
      <c r="AX1809" s="130"/>
      <c r="AY1809" s="130"/>
    </row>
    <row r="1810" spans="1:51" x14ac:dyDescent="0.15">
      <c r="A1810" s="131">
        <v>1849</v>
      </c>
      <c r="B1810" s="129" t="s">
        <v>5255</v>
      </c>
      <c r="C1810" s="129" t="s">
        <v>1075</v>
      </c>
      <c r="D1810" s="129" t="s">
        <v>9916</v>
      </c>
      <c r="E1810" s="129" t="s">
        <v>10582</v>
      </c>
      <c r="F1810" s="129" t="s">
        <v>4566</v>
      </c>
      <c r="G1810" s="131" t="s">
        <v>168</v>
      </c>
      <c r="H1810" s="129" t="s">
        <v>11319</v>
      </c>
      <c r="I1810" s="129" t="s">
        <v>12014</v>
      </c>
      <c r="J1810" s="129" t="s">
        <v>5070</v>
      </c>
      <c r="K1810" s="129" t="s">
        <v>5220</v>
      </c>
      <c r="L1810" s="131" t="str">
        <f t="shared" si="84"/>
        <v>岸田　朋己 (2)</v>
      </c>
      <c r="M1810" s="131" t="str">
        <f t="shared" si="85"/>
        <v>01</v>
      </c>
      <c r="N1810" s="131" t="str">
        <f t="shared" si="86"/>
        <v>Tomoki KISHIDA (01)</v>
      </c>
      <c r="O1810" s="217" t="s">
        <v>8662</v>
      </c>
      <c r="Y1810" s="130"/>
      <c r="Z1810" s="130"/>
      <c r="AA1810" s="130"/>
      <c r="AB1810" s="130"/>
      <c r="AC1810" s="142"/>
      <c r="AD1810" s="130"/>
      <c r="AE1810" s="130"/>
      <c r="AF1810" s="130"/>
      <c r="AG1810" s="130"/>
      <c r="AH1810" s="130"/>
      <c r="AI1810" s="130"/>
      <c r="AJ1810" s="130"/>
      <c r="AK1810" s="130"/>
      <c r="AL1810" s="130"/>
      <c r="AM1810" s="130"/>
      <c r="AN1810" s="130"/>
      <c r="AO1810" s="130"/>
      <c r="AP1810" s="130"/>
      <c r="AQ1810" s="130"/>
      <c r="AR1810" s="130"/>
      <c r="AS1810" s="130"/>
      <c r="AT1810" s="130"/>
      <c r="AU1810" s="130"/>
      <c r="AV1810" s="130"/>
      <c r="AW1810" s="130"/>
      <c r="AX1810" s="130"/>
      <c r="AY1810" s="130"/>
    </row>
    <row r="1811" spans="1:51" x14ac:dyDescent="0.15">
      <c r="A1811" s="131">
        <v>1850</v>
      </c>
      <c r="B1811" s="129" t="s">
        <v>5255</v>
      </c>
      <c r="C1811" s="129" t="s">
        <v>1075</v>
      </c>
      <c r="D1811" s="129" t="s">
        <v>9917</v>
      </c>
      <c r="E1811" s="129" t="s">
        <v>10583</v>
      </c>
      <c r="F1811" s="129" t="s">
        <v>4088</v>
      </c>
      <c r="G1811" s="131" t="s">
        <v>168</v>
      </c>
      <c r="H1811" s="129" t="s">
        <v>11319</v>
      </c>
      <c r="I1811" s="129" t="s">
        <v>12015</v>
      </c>
      <c r="J1811" s="129" t="s">
        <v>4879</v>
      </c>
      <c r="K1811" s="129" t="s">
        <v>5220</v>
      </c>
      <c r="L1811" s="131" t="str">
        <f t="shared" si="84"/>
        <v>浅田　和樹 (2)</v>
      </c>
      <c r="M1811" s="131" t="str">
        <f t="shared" si="85"/>
        <v>01</v>
      </c>
      <c r="N1811" s="131" t="str">
        <f t="shared" si="86"/>
        <v>Kazuki ASADA (01)</v>
      </c>
      <c r="O1811" s="217" t="s">
        <v>8663</v>
      </c>
      <c r="Y1811" s="130"/>
      <c r="Z1811" s="130"/>
      <c r="AA1811" s="130"/>
      <c r="AB1811" s="130"/>
      <c r="AC1811" s="142"/>
      <c r="AD1811" s="130"/>
      <c r="AE1811" s="130"/>
      <c r="AF1811" s="130"/>
      <c r="AG1811" s="130"/>
      <c r="AH1811" s="130"/>
      <c r="AI1811" s="130"/>
      <c r="AJ1811" s="130"/>
      <c r="AK1811" s="130"/>
      <c r="AL1811" s="130"/>
      <c r="AM1811" s="130"/>
      <c r="AN1811" s="130"/>
      <c r="AO1811" s="130"/>
      <c r="AP1811" s="130"/>
      <c r="AQ1811" s="130"/>
      <c r="AR1811" s="130"/>
      <c r="AS1811" s="130"/>
      <c r="AT1811" s="130"/>
      <c r="AU1811" s="130"/>
      <c r="AV1811" s="130"/>
      <c r="AW1811" s="130"/>
      <c r="AX1811" s="130"/>
      <c r="AY1811" s="130"/>
    </row>
    <row r="1812" spans="1:51" x14ac:dyDescent="0.15">
      <c r="A1812" s="131">
        <v>1851</v>
      </c>
      <c r="B1812" s="129" t="s">
        <v>5259</v>
      </c>
      <c r="C1812" s="129" t="s">
        <v>1079</v>
      </c>
      <c r="D1812" s="129" t="s">
        <v>3825</v>
      </c>
      <c r="E1812" s="129" t="s">
        <v>3826</v>
      </c>
      <c r="F1812" s="129" t="s">
        <v>3827</v>
      </c>
      <c r="G1812" s="131" t="s">
        <v>146</v>
      </c>
      <c r="H1812" s="129" t="s">
        <v>14475</v>
      </c>
      <c r="I1812" s="129" t="s">
        <v>11642</v>
      </c>
      <c r="J1812" s="129" t="s">
        <v>12578</v>
      </c>
      <c r="K1812" s="129" t="s">
        <v>5220</v>
      </c>
      <c r="L1812" s="131" t="str">
        <f t="shared" si="84"/>
        <v>矢野　暁 (4)</v>
      </c>
      <c r="M1812" s="131" t="str">
        <f t="shared" si="85"/>
        <v>00</v>
      </c>
      <c r="N1812" s="131" t="str">
        <f t="shared" si="86"/>
        <v>Satoru YANO (00)</v>
      </c>
      <c r="O1812" s="217" t="s">
        <v>8664</v>
      </c>
      <c r="Y1812" s="130"/>
      <c r="Z1812" s="130"/>
      <c r="AA1812" s="130"/>
      <c r="AB1812" s="130"/>
      <c r="AC1812" s="142"/>
      <c r="AD1812" s="130"/>
      <c r="AE1812" s="130"/>
      <c r="AF1812" s="130"/>
      <c r="AG1812" s="130"/>
      <c r="AH1812" s="130"/>
      <c r="AI1812" s="130"/>
      <c r="AJ1812" s="130"/>
      <c r="AK1812" s="130"/>
      <c r="AL1812" s="130"/>
      <c r="AM1812" s="130"/>
      <c r="AN1812" s="130"/>
      <c r="AO1812" s="130"/>
      <c r="AP1812" s="130"/>
      <c r="AQ1812" s="130"/>
      <c r="AR1812" s="130"/>
      <c r="AS1812" s="130"/>
      <c r="AT1812" s="130"/>
      <c r="AU1812" s="130"/>
      <c r="AV1812" s="130"/>
      <c r="AW1812" s="130"/>
      <c r="AX1812" s="130"/>
      <c r="AY1812" s="130"/>
    </row>
    <row r="1813" spans="1:51" x14ac:dyDescent="0.15">
      <c r="A1813" s="131">
        <v>1852</v>
      </c>
      <c r="B1813" s="129" t="s">
        <v>5259</v>
      </c>
      <c r="C1813" s="129" t="s">
        <v>1079</v>
      </c>
      <c r="D1813" s="129" t="s">
        <v>3979</v>
      </c>
      <c r="E1813" s="129" t="s">
        <v>3980</v>
      </c>
      <c r="F1813" s="129" t="s">
        <v>2862</v>
      </c>
      <c r="G1813" s="131" t="s">
        <v>146</v>
      </c>
      <c r="H1813" s="129" t="s">
        <v>14447</v>
      </c>
      <c r="I1813" s="129" t="s">
        <v>12016</v>
      </c>
      <c r="J1813" s="129" t="s">
        <v>4930</v>
      </c>
      <c r="K1813" s="129" t="s">
        <v>5220</v>
      </c>
      <c r="L1813" s="131" t="str">
        <f t="shared" si="84"/>
        <v>津川　拓人 (4)</v>
      </c>
      <c r="M1813" s="131" t="str">
        <f t="shared" si="85"/>
        <v>99</v>
      </c>
      <c r="N1813" s="131" t="str">
        <f t="shared" si="86"/>
        <v>Takuto TSUGAWA (99)</v>
      </c>
      <c r="O1813" s="217" t="s">
        <v>8665</v>
      </c>
      <c r="Y1813" s="130"/>
      <c r="Z1813" s="130"/>
      <c r="AA1813" s="130"/>
      <c r="AB1813" s="130"/>
      <c r="AC1813" s="142"/>
      <c r="AD1813" s="130"/>
      <c r="AE1813" s="130"/>
      <c r="AF1813" s="130"/>
      <c r="AG1813" s="130"/>
      <c r="AH1813" s="130"/>
      <c r="AI1813" s="130"/>
      <c r="AJ1813" s="130"/>
      <c r="AK1813" s="130"/>
      <c r="AL1813" s="130"/>
      <c r="AM1813" s="130"/>
      <c r="AN1813" s="130"/>
      <c r="AO1813" s="130"/>
      <c r="AP1813" s="130"/>
      <c r="AQ1813" s="130"/>
      <c r="AR1813" s="130"/>
      <c r="AS1813" s="130"/>
      <c r="AT1813" s="130"/>
      <c r="AU1813" s="130"/>
      <c r="AV1813" s="130"/>
      <c r="AW1813" s="130"/>
      <c r="AX1813" s="130"/>
      <c r="AY1813" s="130"/>
    </row>
    <row r="1814" spans="1:51" x14ac:dyDescent="0.15">
      <c r="A1814" s="131">
        <v>1853</v>
      </c>
      <c r="B1814" s="129" t="s">
        <v>5259</v>
      </c>
      <c r="C1814" s="129" t="s">
        <v>1079</v>
      </c>
      <c r="D1814" s="129" t="s">
        <v>9918</v>
      </c>
      <c r="E1814" s="129" t="s">
        <v>3965</v>
      </c>
      <c r="F1814" s="129" t="s">
        <v>1434</v>
      </c>
      <c r="G1814" s="131" t="s">
        <v>146</v>
      </c>
      <c r="H1814" s="129" t="s">
        <v>14460</v>
      </c>
      <c r="I1814" s="129" t="s">
        <v>11817</v>
      </c>
      <c r="J1814" s="129" t="s">
        <v>12579</v>
      </c>
      <c r="K1814" s="129" t="s">
        <v>5220</v>
      </c>
      <c r="L1814" s="131" t="str">
        <f t="shared" si="84"/>
        <v>神崎　俊孝 (4)</v>
      </c>
      <c r="M1814" s="131" t="str">
        <f t="shared" si="85"/>
        <v>99</v>
      </c>
      <c r="N1814" s="131" t="str">
        <f t="shared" si="86"/>
        <v>Toshitaka KANZAKI (99)</v>
      </c>
      <c r="O1814" s="217" t="s">
        <v>8666</v>
      </c>
      <c r="Y1814" s="130"/>
      <c r="Z1814" s="130"/>
      <c r="AA1814" s="130"/>
      <c r="AB1814" s="130"/>
      <c r="AC1814" s="142"/>
      <c r="AD1814" s="130"/>
      <c r="AE1814" s="130"/>
      <c r="AF1814" s="130"/>
      <c r="AG1814" s="130"/>
      <c r="AH1814" s="130"/>
      <c r="AI1814" s="130"/>
      <c r="AJ1814" s="130"/>
      <c r="AK1814" s="130"/>
      <c r="AL1814" s="130"/>
      <c r="AM1814" s="130"/>
      <c r="AN1814" s="130"/>
      <c r="AO1814" s="130"/>
      <c r="AP1814" s="130"/>
      <c r="AQ1814" s="130"/>
      <c r="AR1814" s="130"/>
      <c r="AS1814" s="130"/>
      <c r="AT1814" s="130"/>
      <c r="AU1814" s="130"/>
      <c r="AV1814" s="130"/>
      <c r="AW1814" s="130"/>
      <c r="AX1814" s="130"/>
      <c r="AY1814" s="130"/>
    </row>
    <row r="1815" spans="1:51" x14ac:dyDescent="0.15">
      <c r="A1815" s="131">
        <v>1854</v>
      </c>
      <c r="B1815" s="129" t="s">
        <v>5259</v>
      </c>
      <c r="C1815" s="129" t="s">
        <v>1079</v>
      </c>
      <c r="D1815" s="129" t="s">
        <v>3823</v>
      </c>
      <c r="E1815" s="129" t="s">
        <v>3824</v>
      </c>
      <c r="F1815" s="129" t="s">
        <v>6435</v>
      </c>
      <c r="G1815" s="131" t="s">
        <v>146</v>
      </c>
      <c r="H1815" s="129" t="s">
        <v>14466</v>
      </c>
      <c r="I1815" s="129" t="s">
        <v>5154</v>
      </c>
      <c r="J1815" s="129" t="s">
        <v>5157</v>
      </c>
      <c r="K1815" s="129" t="s">
        <v>5220</v>
      </c>
      <c r="L1815" s="131" t="str">
        <f t="shared" si="84"/>
        <v>水野　颯太 (4)</v>
      </c>
      <c r="M1815" s="131" t="str">
        <f t="shared" si="85"/>
        <v>99</v>
      </c>
      <c r="N1815" s="131" t="str">
        <f t="shared" si="86"/>
        <v>Sota MIZUNO (99)</v>
      </c>
      <c r="O1815" s="217" t="s">
        <v>8667</v>
      </c>
      <c r="Y1815" s="130"/>
      <c r="Z1815" s="130"/>
      <c r="AA1815" s="130"/>
      <c r="AB1815" s="130"/>
      <c r="AC1815" s="142"/>
      <c r="AD1815" s="130"/>
      <c r="AE1815" s="130"/>
      <c r="AF1815" s="130"/>
      <c r="AG1815" s="130"/>
      <c r="AH1815" s="130"/>
      <c r="AI1815" s="130"/>
      <c r="AJ1815" s="130"/>
      <c r="AK1815" s="130"/>
      <c r="AL1815" s="130"/>
      <c r="AM1815" s="130"/>
      <c r="AN1815" s="130"/>
      <c r="AO1815" s="130"/>
      <c r="AP1815" s="130"/>
      <c r="AQ1815" s="130"/>
      <c r="AR1815" s="130"/>
      <c r="AS1815" s="130"/>
      <c r="AT1815" s="130"/>
      <c r="AU1815" s="130"/>
      <c r="AV1815" s="130"/>
      <c r="AW1815" s="130"/>
      <c r="AX1815" s="130"/>
      <c r="AY1815" s="130"/>
    </row>
    <row r="1816" spans="1:51" x14ac:dyDescent="0.15">
      <c r="A1816" s="131">
        <v>1855</v>
      </c>
      <c r="B1816" s="129" t="s">
        <v>5259</v>
      </c>
      <c r="C1816" s="129" t="s">
        <v>1079</v>
      </c>
      <c r="D1816" s="129" t="s">
        <v>3966</v>
      </c>
      <c r="E1816" s="129" t="s">
        <v>3967</v>
      </c>
      <c r="F1816" s="129" t="s">
        <v>1120</v>
      </c>
      <c r="G1816" s="131" t="s">
        <v>146</v>
      </c>
      <c r="H1816" s="129" t="s">
        <v>14447</v>
      </c>
      <c r="I1816" s="129" t="s">
        <v>6673</v>
      </c>
      <c r="J1816" s="129" t="s">
        <v>5114</v>
      </c>
      <c r="K1816" s="129" t="s">
        <v>5220</v>
      </c>
      <c r="L1816" s="131" t="str">
        <f t="shared" si="84"/>
        <v>新井　陽豊 (4)</v>
      </c>
      <c r="M1816" s="131" t="str">
        <f t="shared" si="85"/>
        <v>99</v>
      </c>
      <c r="N1816" s="131" t="str">
        <f t="shared" si="86"/>
        <v>Haruto ARAI (99)</v>
      </c>
      <c r="O1816" s="217" t="s">
        <v>8668</v>
      </c>
      <c r="Y1816" s="130"/>
      <c r="Z1816" s="130"/>
      <c r="AA1816" s="130"/>
      <c r="AB1816" s="130"/>
      <c r="AC1816" s="142"/>
      <c r="AD1816" s="130"/>
      <c r="AE1816" s="130"/>
      <c r="AF1816" s="130"/>
      <c r="AG1816" s="130"/>
      <c r="AH1816" s="130"/>
      <c r="AI1816" s="130"/>
      <c r="AJ1816" s="130"/>
      <c r="AK1816" s="130"/>
      <c r="AL1816" s="130"/>
      <c r="AM1816" s="130"/>
      <c r="AN1816" s="130"/>
      <c r="AO1816" s="130"/>
      <c r="AP1816" s="130"/>
      <c r="AQ1816" s="130"/>
      <c r="AR1816" s="130"/>
      <c r="AS1816" s="130"/>
      <c r="AT1816" s="130"/>
      <c r="AU1816" s="130"/>
      <c r="AV1816" s="130"/>
      <c r="AW1816" s="130"/>
      <c r="AX1816" s="130"/>
      <c r="AY1816" s="130"/>
    </row>
    <row r="1817" spans="1:51" x14ac:dyDescent="0.15">
      <c r="A1817" s="131">
        <v>1856</v>
      </c>
      <c r="B1817" s="129" t="s">
        <v>5259</v>
      </c>
      <c r="C1817" s="129" t="s">
        <v>1079</v>
      </c>
      <c r="D1817" s="129" t="s">
        <v>3968</v>
      </c>
      <c r="E1817" s="129" t="s">
        <v>3969</v>
      </c>
      <c r="F1817" s="129" t="s">
        <v>2831</v>
      </c>
      <c r="G1817" s="131" t="s">
        <v>146</v>
      </c>
      <c r="H1817" s="129" t="s">
        <v>14466</v>
      </c>
      <c r="I1817" s="129" t="s">
        <v>4876</v>
      </c>
      <c r="J1817" s="129" t="s">
        <v>5127</v>
      </c>
      <c r="K1817" s="129" t="s">
        <v>5220</v>
      </c>
      <c r="L1817" s="131" t="str">
        <f t="shared" si="84"/>
        <v>中村　菖希 (4)</v>
      </c>
      <c r="M1817" s="131" t="str">
        <f t="shared" si="85"/>
        <v>99</v>
      </c>
      <c r="N1817" s="131" t="str">
        <f t="shared" si="86"/>
        <v>Shoki NAKAMURA (99)</v>
      </c>
      <c r="O1817" s="217" t="s">
        <v>8669</v>
      </c>
      <c r="Y1817" s="130"/>
      <c r="Z1817" s="130"/>
      <c r="AA1817" s="130"/>
      <c r="AB1817" s="130"/>
      <c r="AC1817" s="142"/>
      <c r="AD1817" s="130"/>
      <c r="AE1817" s="130"/>
      <c r="AF1817" s="130"/>
      <c r="AG1817" s="130"/>
      <c r="AH1817" s="130"/>
      <c r="AI1817" s="130"/>
      <c r="AJ1817" s="130"/>
      <c r="AK1817" s="130"/>
      <c r="AL1817" s="130"/>
      <c r="AM1817" s="130"/>
      <c r="AN1817" s="130"/>
      <c r="AO1817" s="130"/>
      <c r="AP1817" s="130"/>
      <c r="AQ1817" s="130"/>
      <c r="AR1817" s="130"/>
      <c r="AS1817" s="130"/>
      <c r="AT1817" s="130"/>
      <c r="AU1817" s="130"/>
      <c r="AV1817" s="130"/>
      <c r="AW1817" s="130"/>
      <c r="AX1817" s="130"/>
      <c r="AY1817" s="130"/>
    </row>
    <row r="1818" spans="1:51" x14ac:dyDescent="0.15">
      <c r="A1818" s="131">
        <v>1857</v>
      </c>
      <c r="B1818" s="129" t="s">
        <v>5259</v>
      </c>
      <c r="C1818" s="129" t="s">
        <v>1079</v>
      </c>
      <c r="D1818" s="129" t="s">
        <v>3828</v>
      </c>
      <c r="E1818" s="129" t="s">
        <v>3829</v>
      </c>
      <c r="F1818" s="129" t="s">
        <v>5295</v>
      </c>
      <c r="G1818" s="131" t="s">
        <v>146</v>
      </c>
      <c r="H1818" s="129" t="s">
        <v>14448</v>
      </c>
      <c r="I1818" s="129" t="s">
        <v>12017</v>
      </c>
      <c r="J1818" s="129" t="s">
        <v>5084</v>
      </c>
      <c r="K1818" s="129" t="s">
        <v>5220</v>
      </c>
      <c r="L1818" s="131" t="str">
        <f t="shared" si="84"/>
        <v>若狭　颯馬 (4)</v>
      </c>
      <c r="M1818" s="131" t="str">
        <f t="shared" si="85"/>
        <v>99</v>
      </c>
      <c r="N1818" s="131" t="str">
        <f t="shared" si="86"/>
        <v>Soma WAKASA (99)</v>
      </c>
      <c r="O1818" s="217" t="s">
        <v>8670</v>
      </c>
      <c r="Y1818" s="130"/>
      <c r="Z1818" s="130"/>
      <c r="AA1818" s="130"/>
      <c r="AB1818" s="130"/>
      <c r="AC1818" s="142"/>
      <c r="AD1818" s="130"/>
      <c r="AE1818" s="130"/>
      <c r="AF1818" s="130"/>
      <c r="AG1818" s="130"/>
      <c r="AH1818" s="130"/>
      <c r="AI1818" s="130"/>
      <c r="AJ1818" s="130"/>
      <c r="AK1818" s="130"/>
      <c r="AL1818" s="130"/>
      <c r="AM1818" s="130"/>
      <c r="AN1818" s="130"/>
      <c r="AO1818" s="130"/>
      <c r="AP1818" s="130"/>
      <c r="AQ1818" s="130"/>
      <c r="AR1818" s="130"/>
      <c r="AS1818" s="130"/>
      <c r="AT1818" s="130"/>
      <c r="AU1818" s="130"/>
      <c r="AV1818" s="130"/>
      <c r="AW1818" s="130"/>
      <c r="AX1818" s="130"/>
      <c r="AY1818" s="130"/>
    </row>
    <row r="1819" spans="1:51" x14ac:dyDescent="0.15">
      <c r="A1819" s="131">
        <v>1858</v>
      </c>
      <c r="B1819" s="129" t="s">
        <v>5259</v>
      </c>
      <c r="C1819" s="129" t="s">
        <v>1079</v>
      </c>
      <c r="D1819" s="129" t="s">
        <v>4107</v>
      </c>
      <c r="E1819" s="129" t="s">
        <v>4108</v>
      </c>
      <c r="F1819" s="129" t="s">
        <v>4109</v>
      </c>
      <c r="G1819" s="131" t="s">
        <v>146</v>
      </c>
      <c r="H1819" s="129" t="s">
        <v>14454</v>
      </c>
      <c r="I1819" s="129" t="s">
        <v>4819</v>
      </c>
      <c r="J1819" s="129" t="s">
        <v>4820</v>
      </c>
      <c r="K1819" s="129" t="s">
        <v>5220</v>
      </c>
      <c r="L1819" s="131" t="str">
        <f t="shared" si="84"/>
        <v>西岡　純一朗 (4)</v>
      </c>
      <c r="M1819" s="131" t="str">
        <f t="shared" si="85"/>
        <v>99</v>
      </c>
      <c r="N1819" s="131" t="str">
        <f t="shared" si="86"/>
        <v>Junichiro NISHIOKA (99)</v>
      </c>
      <c r="O1819" s="217" t="s">
        <v>8671</v>
      </c>
      <c r="Y1819" s="130"/>
      <c r="Z1819" s="130"/>
      <c r="AA1819" s="130"/>
      <c r="AB1819" s="130"/>
      <c r="AC1819" s="142"/>
      <c r="AD1819" s="130"/>
      <c r="AE1819" s="130"/>
      <c r="AF1819" s="130"/>
      <c r="AG1819" s="130"/>
      <c r="AH1819" s="130"/>
      <c r="AI1819" s="130"/>
      <c r="AJ1819" s="130"/>
      <c r="AK1819" s="130"/>
      <c r="AL1819" s="130"/>
      <c r="AM1819" s="130"/>
      <c r="AN1819" s="130"/>
      <c r="AO1819" s="130"/>
      <c r="AP1819" s="130"/>
      <c r="AQ1819" s="130"/>
      <c r="AR1819" s="130"/>
      <c r="AS1819" s="130"/>
      <c r="AT1819" s="130"/>
      <c r="AU1819" s="130"/>
      <c r="AV1819" s="130"/>
      <c r="AW1819" s="130"/>
      <c r="AX1819" s="130"/>
      <c r="AY1819" s="130"/>
    </row>
    <row r="1820" spans="1:51" x14ac:dyDescent="0.15">
      <c r="A1820" s="131">
        <v>1859</v>
      </c>
      <c r="B1820" s="129" t="s">
        <v>5259</v>
      </c>
      <c r="C1820" s="129" t="s">
        <v>1079</v>
      </c>
      <c r="D1820" s="129" t="s">
        <v>3976</v>
      </c>
      <c r="E1820" s="129" t="s">
        <v>3977</v>
      </c>
      <c r="F1820" s="129" t="s">
        <v>3978</v>
      </c>
      <c r="G1820" s="131" t="s">
        <v>146</v>
      </c>
      <c r="H1820" s="129" t="s">
        <v>14454</v>
      </c>
      <c r="I1820" s="129" t="s">
        <v>4816</v>
      </c>
      <c r="J1820" s="129" t="s">
        <v>4918</v>
      </c>
      <c r="K1820" s="129" t="s">
        <v>5220</v>
      </c>
      <c r="L1820" s="131" t="str">
        <f t="shared" si="84"/>
        <v>藤原　弘太 (4)</v>
      </c>
      <c r="M1820" s="131" t="str">
        <f t="shared" si="85"/>
        <v>00</v>
      </c>
      <c r="N1820" s="131" t="str">
        <f t="shared" si="86"/>
        <v>Kota FUJIWARA (00)</v>
      </c>
      <c r="O1820" s="217" t="s">
        <v>8672</v>
      </c>
      <c r="Y1820" s="130"/>
      <c r="Z1820" s="130"/>
      <c r="AA1820" s="130"/>
      <c r="AB1820" s="130"/>
      <c r="AC1820" s="142"/>
      <c r="AD1820" s="130"/>
      <c r="AE1820" s="130"/>
      <c r="AF1820" s="130"/>
      <c r="AG1820" s="130"/>
      <c r="AH1820" s="130"/>
      <c r="AI1820" s="130"/>
      <c r="AJ1820" s="130"/>
      <c r="AK1820" s="130"/>
      <c r="AL1820" s="130"/>
      <c r="AM1820" s="130"/>
      <c r="AN1820" s="130"/>
      <c r="AO1820" s="130"/>
      <c r="AP1820" s="130"/>
      <c r="AQ1820" s="130"/>
      <c r="AR1820" s="130"/>
      <c r="AS1820" s="130"/>
      <c r="AT1820" s="130"/>
      <c r="AU1820" s="130"/>
      <c r="AV1820" s="130"/>
      <c r="AW1820" s="130"/>
      <c r="AX1820" s="130"/>
      <c r="AY1820" s="130"/>
    </row>
    <row r="1821" spans="1:51" x14ac:dyDescent="0.15">
      <c r="A1821" s="131">
        <v>1860</v>
      </c>
      <c r="B1821" s="129" t="s">
        <v>5259</v>
      </c>
      <c r="C1821" s="129" t="s">
        <v>1079</v>
      </c>
      <c r="D1821" s="129" t="s">
        <v>3981</v>
      </c>
      <c r="E1821" s="129" t="s">
        <v>3982</v>
      </c>
      <c r="F1821" s="129" t="s">
        <v>2856</v>
      </c>
      <c r="G1821" s="131" t="s">
        <v>146</v>
      </c>
      <c r="H1821" s="129" t="s">
        <v>14454</v>
      </c>
      <c r="I1821" s="129" t="s">
        <v>4917</v>
      </c>
      <c r="J1821" s="129" t="s">
        <v>4946</v>
      </c>
      <c r="K1821" s="129" t="s">
        <v>5220</v>
      </c>
      <c r="L1821" s="131" t="str">
        <f t="shared" si="84"/>
        <v>細見　拓也 (4)</v>
      </c>
      <c r="M1821" s="131" t="str">
        <f t="shared" si="85"/>
        <v>00</v>
      </c>
      <c r="N1821" s="131" t="str">
        <f t="shared" si="86"/>
        <v>Takuya HOSOMI (00)</v>
      </c>
      <c r="O1821" s="217" t="s">
        <v>8673</v>
      </c>
      <c r="Y1821" s="130"/>
      <c r="Z1821" s="130"/>
      <c r="AA1821" s="130"/>
      <c r="AB1821" s="130"/>
      <c r="AC1821" s="142"/>
      <c r="AD1821" s="130"/>
      <c r="AE1821" s="130"/>
      <c r="AF1821" s="130"/>
      <c r="AG1821" s="130"/>
      <c r="AH1821" s="130"/>
      <c r="AI1821" s="130"/>
      <c r="AJ1821" s="130"/>
      <c r="AK1821" s="130"/>
      <c r="AL1821" s="130"/>
      <c r="AM1821" s="130"/>
      <c r="AN1821" s="130"/>
      <c r="AO1821" s="130"/>
      <c r="AP1821" s="130"/>
      <c r="AQ1821" s="130"/>
      <c r="AR1821" s="130"/>
      <c r="AS1821" s="130"/>
      <c r="AT1821" s="130"/>
      <c r="AU1821" s="130"/>
      <c r="AV1821" s="130"/>
      <c r="AW1821" s="130"/>
      <c r="AX1821" s="130"/>
      <c r="AY1821" s="130"/>
    </row>
    <row r="1822" spans="1:51" x14ac:dyDescent="0.15">
      <c r="A1822" s="131">
        <v>1861</v>
      </c>
      <c r="B1822" s="129" t="s">
        <v>5259</v>
      </c>
      <c r="C1822" s="129" t="s">
        <v>1079</v>
      </c>
      <c r="D1822" s="129" t="s">
        <v>9919</v>
      </c>
      <c r="E1822" s="129" t="s">
        <v>3822</v>
      </c>
      <c r="F1822" s="129" t="s">
        <v>1111</v>
      </c>
      <c r="G1822" s="131" t="s">
        <v>146</v>
      </c>
      <c r="H1822" s="129" t="s">
        <v>14465</v>
      </c>
      <c r="I1822" s="129" t="s">
        <v>11930</v>
      </c>
      <c r="J1822" s="129" t="s">
        <v>5192</v>
      </c>
      <c r="K1822" s="129" t="s">
        <v>5220</v>
      </c>
      <c r="L1822" s="131" t="str">
        <f t="shared" si="84"/>
        <v>前川　昂輝 (4)</v>
      </c>
      <c r="M1822" s="131" t="str">
        <f t="shared" si="85"/>
        <v>99</v>
      </c>
      <c r="N1822" s="131" t="str">
        <f t="shared" si="86"/>
        <v>Koki MAEGAWA (99)</v>
      </c>
      <c r="O1822" s="217" t="s">
        <v>8674</v>
      </c>
      <c r="Y1822" s="130"/>
      <c r="Z1822" s="130"/>
      <c r="AA1822" s="130"/>
      <c r="AB1822" s="130"/>
      <c r="AC1822" s="142"/>
      <c r="AD1822" s="130"/>
      <c r="AE1822" s="130"/>
      <c r="AF1822" s="130"/>
      <c r="AG1822" s="130"/>
      <c r="AH1822" s="130"/>
      <c r="AI1822" s="130"/>
      <c r="AJ1822" s="130"/>
      <c r="AK1822" s="130"/>
      <c r="AL1822" s="130"/>
      <c r="AM1822" s="130"/>
      <c r="AN1822" s="130"/>
      <c r="AO1822" s="130"/>
      <c r="AP1822" s="130"/>
      <c r="AQ1822" s="130"/>
      <c r="AR1822" s="130"/>
      <c r="AS1822" s="130"/>
      <c r="AT1822" s="130"/>
      <c r="AU1822" s="130"/>
      <c r="AV1822" s="130"/>
      <c r="AW1822" s="130"/>
      <c r="AX1822" s="130"/>
      <c r="AY1822" s="130"/>
    </row>
    <row r="1823" spans="1:51" x14ac:dyDescent="0.15">
      <c r="A1823" s="131">
        <v>1862</v>
      </c>
      <c r="B1823" s="129" t="s">
        <v>5259</v>
      </c>
      <c r="C1823" s="129" t="s">
        <v>1079</v>
      </c>
      <c r="D1823" s="129" t="s">
        <v>3974</v>
      </c>
      <c r="E1823" s="129" t="s">
        <v>3975</v>
      </c>
      <c r="F1823" s="129" t="s">
        <v>1808</v>
      </c>
      <c r="G1823" s="131" t="s">
        <v>146</v>
      </c>
      <c r="H1823" s="129" t="s">
        <v>11319</v>
      </c>
      <c r="I1823" s="129" t="s">
        <v>11521</v>
      </c>
      <c r="J1823" s="129" t="s">
        <v>12423</v>
      </c>
      <c r="K1823" s="129" t="s">
        <v>5220</v>
      </c>
      <c r="L1823" s="131" t="str">
        <f t="shared" si="84"/>
        <v>武田　怜旺 (4)</v>
      </c>
      <c r="M1823" s="131" t="str">
        <f t="shared" si="85"/>
        <v>99</v>
      </c>
      <c r="N1823" s="131" t="str">
        <f t="shared" si="86"/>
        <v>Reo TAKEDA (99)</v>
      </c>
      <c r="O1823" s="217" t="s">
        <v>8675</v>
      </c>
      <c r="Y1823" s="130"/>
      <c r="Z1823" s="130"/>
      <c r="AA1823" s="130"/>
      <c r="AB1823" s="130"/>
      <c r="AC1823" s="142"/>
      <c r="AD1823" s="130"/>
      <c r="AE1823" s="130"/>
      <c r="AF1823" s="130"/>
      <c r="AG1823" s="130"/>
      <c r="AH1823" s="130"/>
      <c r="AI1823" s="130"/>
      <c r="AJ1823" s="130"/>
      <c r="AK1823" s="130"/>
      <c r="AL1823" s="130"/>
      <c r="AM1823" s="130"/>
      <c r="AN1823" s="130"/>
      <c r="AO1823" s="130"/>
      <c r="AP1823" s="130"/>
      <c r="AQ1823" s="130"/>
      <c r="AR1823" s="130"/>
      <c r="AS1823" s="130"/>
      <c r="AT1823" s="130"/>
      <c r="AU1823" s="130"/>
      <c r="AV1823" s="130"/>
      <c r="AW1823" s="130"/>
      <c r="AX1823" s="130"/>
      <c r="AY1823" s="130"/>
    </row>
    <row r="1824" spans="1:51" x14ac:dyDescent="0.15">
      <c r="A1824" s="131">
        <v>1863</v>
      </c>
      <c r="B1824" s="129" t="s">
        <v>5259</v>
      </c>
      <c r="C1824" s="129" t="s">
        <v>1079</v>
      </c>
      <c r="D1824" s="129" t="s">
        <v>3970</v>
      </c>
      <c r="E1824" s="129" t="s">
        <v>3971</v>
      </c>
      <c r="F1824" s="129" t="s">
        <v>1464</v>
      </c>
      <c r="G1824" s="131" t="s">
        <v>146</v>
      </c>
      <c r="H1824" s="129" t="s">
        <v>11319</v>
      </c>
      <c r="I1824" s="129" t="s">
        <v>5063</v>
      </c>
      <c r="J1824" s="129" t="s">
        <v>12352</v>
      </c>
      <c r="K1824" s="129" t="s">
        <v>5220</v>
      </c>
      <c r="L1824" s="131" t="str">
        <f t="shared" si="84"/>
        <v>川村　真広 (4)</v>
      </c>
      <c r="M1824" s="131" t="str">
        <f t="shared" si="85"/>
        <v>99</v>
      </c>
      <c r="N1824" s="131" t="str">
        <f t="shared" si="86"/>
        <v>Mahiro KAWAMURA (99)</v>
      </c>
      <c r="O1824" s="217" t="s">
        <v>8676</v>
      </c>
      <c r="Y1824" s="130"/>
      <c r="Z1824" s="130"/>
      <c r="AA1824" s="130"/>
      <c r="AB1824" s="130"/>
      <c r="AC1824" s="142"/>
      <c r="AD1824" s="130"/>
      <c r="AE1824" s="130"/>
      <c r="AF1824" s="130"/>
      <c r="AG1824" s="130"/>
      <c r="AH1824" s="130"/>
      <c r="AI1824" s="130"/>
      <c r="AJ1824" s="130"/>
      <c r="AK1824" s="130"/>
      <c r="AL1824" s="130"/>
      <c r="AM1824" s="130"/>
      <c r="AN1824" s="130"/>
      <c r="AO1824" s="130"/>
      <c r="AP1824" s="130"/>
      <c r="AQ1824" s="130"/>
      <c r="AR1824" s="130"/>
      <c r="AS1824" s="130"/>
      <c r="AT1824" s="130"/>
      <c r="AU1824" s="130"/>
      <c r="AV1824" s="130"/>
      <c r="AW1824" s="130"/>
      <c r="AX1824" s="130"/>
      <c r="AY1824" s="130"/>
    </row>
    <row r="1825" spans="1:51" x14ac:dyDescent="0.15">
      <c r="A1825" s="131">
        <v>1864</v>
      </c>
      <c r="B1825" s="129" t="s">
        <v>5259</v>
      </c>
      <c r="C1825" s="129" t="s">
        <v>1079</v>
      </c>
      <c r="D1825" s="129" t="s">
        <v>3833</v>
      </c>
      <c r="E1825" s="129" t="s">
        <v>3834</v>
      </c>
      <c r="F1825" s="129" t="s">
        <v>3835</v>
      </c>
      <c r="G1825" s="131" t="s">
        <v>164</v>
      </c>
      <c r="H1825" s="129" t="s">
        <v>14454</v>
      </c>
      <c r="I1825" s="129" t="s">
        <v>5011</v>
      </c>
      <c r="J1825" s="129" t="s">
        <v>12328</v>
      </c>
      <c r="K1825" s="129" t="s">
        <v>5220</v>
      </c>
      <c r="L1825" s="131" t="str">
        <f t="shared" si="84"/>
        <v>櫻井　遊悟 (3)</v>
      </c>
      <c r="M1825" s="131" t="str">
        <f t="shared" si="85"/>
        <v>01</v>
      </c>
      <c r="N1825" s="131" t="str">
        <f t="shared" si="86"/>
        <v>Yugo SAKURAI (01)</v>
      </c>
      <c r="O1825" s="217" t="s">
        <v>8677</v>
      </c>
      <c r="Y1825" s="130"/>
      <c r="Z1825" s="130"/>
      <c r="AA1825" s="130"/>
      <c r="AB1825" s="130"/>
      <c r="AC1825" s="142"/>
      <c r="AD1825" s="130"/>
      <c r="AE1825" s="130"/>
      <c r="AF1825" s="130"/>
      <c r="AG1825" s="130"/>
      <c r="AH1825" s="130"/>
      <c r="AI1825" s="130"/>
      <c r="AJ1825" s="130"/>
      <c r="AK1825" s="130"/>
      <c r="AL1825" s="130"/>
      <c r="AM1825" s="130"/>
      <c r="AN1825" s="130"/>
      <c r="AO1825" s="130"/>
      <c r="AP1825" s="130"/>
      <c r="AQ1825" s="130"/>
      <c r="AR1825" s="130"/>
      <c r="AS1825" s="130"/>
      <c r="AT1825" s="130"/>
      <c r="AU1825" s="130"/>
      <c r="AV1825" s="130"/>
      <c r="AW1825" s="130"/>
      <c r="AX1825" s="130"/>
      <c r="AY1825" s="130"/>
    </row>
    <row r="1826" spans="1:51" x14ac:dyDescent="0.15">
      <c r="A1826" s="131">
        <v>1865</v>
      </c>
      <c r="B1826" s="129" t="s">
        <v>5259</v>
      </c>
      <c r="C1826" s="129" t="s">
        <v>1079</v>
      </c>
      <c r="D1826" s="129" t="s">
        <v>3844</v>
      </c>
      <c r="E1826" s="129" t="s">
        <v>3845</v>
      </c>
      <c r="F1826" s="129" t="s">
        <v>1750</v>
      </c>
      <c r="G1826" s="131" t="s">
        <v>164</v>
      </c>
      <c r="H1826" s="129" t="s">
        <v>14465</v>
      </c>
      <c r="I1826" s="129" t="s">
        <v>5214</v>
      </c>
      <c r="J1826" s="129" t="s">
        <v>12553</v>
      </c>
      <c r="K1826" s="129" t="s">
        <v>5220</v>
      </c>
      <c r="L1826" s="131" t="str">
        <f t="shared" si="84"/>
        <v>平山　竜慎 (3)</v>
      </c>
      <c r="M1826" s="131" t="str">
        <f t="shared" si="85"/>
        <v>00</v>
      </c>
      <c r="N1826" s="131" t="str">
        <f t="shared" si="86"/>
        <v>Ryushin HIRAYAMA (00)</v>
      </c>
      <c r="O1826" s="217" t="s">
        <v>8678</v>
      </c>
      <c r="Y1826" s="130"/>
      <c r="Z1826" s="130"/>
      <c r="AA1826" s="130"/>
      <c r="AB1826" s="130"/>
      <c r="AC1826" s="142"/>
      <c r="AD1826" s="130"/>
      <c r="AE1826" s="130"/>
      <c r="AF1826" s="130"/>
      <c r="AG1826" s="130"/>
      <c r="AH1826" s="130"/>
      <c r="AI1826" s="130"/>
      <c r="AJ1826" s="130"/>
      <c r="AK1826" s="130"/>
      <c r="AL1826" s="130"/>
      <c r="AM1826" s="130"/>
      <c r="AN1826" s="130"/>
      <c r="AO1826" s="130"/>
      <c r="AP1826" s="130"/>
      <c r="AQ1826" s="130"/>
      <c r="AR1826" s="130"/>
      <c r="AS1826" s="130"/>
      <c r="AT1826" s="130"/>
      <c r="AU1826" s="130"/>
      <c r="AV1826" s="130"/>
      <c r="AW1826" s="130"/>
      <c r="AX1826" s="130"/>
      <c r="AY1826" s="130"/>
    </row>
    <row r="1827" spans="1:51" x14ac:dyDescent="0.15">
      <c r="A1827" s="131">
        <v>1866</v>
      </c>
      <c r="B1827" s="129" t="s">
        <v>5259</v>
      </c>
      <c r="C1827" s="129" t="s">
        <v>1079</v>
      </c>
      <c r="D1827" s="129" t="s">
        <v>3856</v>
      </c>
      <c r="E1827" s="129" t="s">
        <v>3857</v>
      </c>
      <c r="F1827" s="129" t="s">
        <v>3858</v>
      </c>
      <c r="G1827" s="131" t="s">
        <v>164</v>
      </c>
      <c r="H1827" s="129" t="s">
        <v>14466</v>
      </c>
      <c r="I1827" s="129" t="s">
        <v>11712</v>
      </c>
      <c r="J1827" s="129" t="s">
        <v>5192</v>
      </c>
      <c r="K1827" s="129" t="s">
        <v>5220</v>
      </c>
      <c r="L1827" s="131" t="str">
        <f t="shared" si="84"/>
        <v>伊部　功記 (3)</v>
      </c>
      <c r="M1827" s="131" t="str">
        <f t="shared" si="85"/>
        <v>00</v>
      </c>
      <c r="N1827" s="131" t="str">
        <f t="shared" si="86"/>
        <v>Koki IBE (00)</v>
      </c>
      <c r="O1827" s="217" t="s">
        <v>8679</v>
      </c>
      <c r="Y1827" s="130"/>
      <c r="Z1827" s="130"/>
      <c r="AA1827" s="130"/>
      <c r="AB1827" s="130"/>
      <c r="AC1827" s="142"/>
      <c r="AD1827" s="130"/>
      <c r="AE1827" s="130"/>
      <c r="AF1827" s="130"/>
      <c r="AG1827" s="130"/>
      <c r="AH1827" s="130"/>
      <c r="AI1827" s="130"/>
      <c r="AJ1827" s="130"/>
      <c r="AK1827" s="130"/>
      <c r="AL1827" s="130"/>
      <c r="AM1827" s="130"/>
      <c r="AN1827" s="130"/>
      <c r="AO1827" s="130"/>
      <c r="AP1827" s="130"/>
      <c r="AQ1827" s="130"/>
      <c r="AR1827" s="130"/>
      <c r="AS1827" s="130"/>
      <c r="AT1827" s="130"/>
      <c r="AU1827" s="130"/>
      <c r="AV1827" s="130"/>
      <c r="AW1827" s="130"/>
      <c r="AX1827" s="130"/>
      <c r="AY1827" s="130"/>
    </row>
    <row r="1828" spans="1:51" x14ac:dyDescent="0.15">
      <c r="A1828" s="131">
        <v>1867</v>
      </c>
      <c r="B1828" s="129" t="s">
        <v>5259</v>
      </c>
      <c r="C1828" s="129" t="s">
        <v>1079</v>
      </c>
      <c r="D1828" s="129" t="s">
        <v>3854</v>
      </c>
      <c r="E1828" s="129" t="s">
        <v>3855</v>
      </c>
      <c r="F1828" s="129" t="s">
        <v>2196</v>
      </c>
      <c r="G1828" s="131" t="s">
        <v>164</v>
      </c>
      <c r="H1828" s="129" t="s">
        <v>11319</v>
      </c>
      <c r="I1828" s="129" t="s">
        <v>12018</v>
      </c>
      <c r="J1828" s="129" t="s">
        <v>12350</v>
      </c>
      <c r="K1828" s="129" t="s">
        <v>5220</v>
      </c>
      <c r="L1828" s="131" t="str">
        <f t="shared" si="84"/>
        <v>中木村　柊吾 (3)</v>
      </c>
      <c r="M1828" s="131" t="str">
        <f t="shared" si="85"/>
        <v>00</v>
      </c>
      <c r="N1828" s="131" t="str">
        <f t="shared" si="86"/>
        <v>Shugo NAKAKIMURA (00)</v>
      </c>
      <c r="O1828" s="217" t="s">
        <v>8680</v>
      </c>
      <c r="Y1828" s="130"/>
      <c r="Z1828" s="130"/>
      <c r="AA1828" s="130"/>
      <c r="AB1828" s="130"/>
      <c r="AC1828" s="142"/>
      <c r="AD1828" s="130"/>
      <c r="AE1828" s="130"/>
      <c r="AF1828" s="130"/>
      <c r="AG1828" s="130"/>
      <c r="AH1828" s="130"/>
      <c r="AI1828" s="130"/>
      <c r="AJ1828" s="130"/>
      <c r="AK1828" s="130"/>
      <c r="AL1828" s="130"/>
      <c r="AM1828" s="130"/>
      <c r="AN1828" s="130"/>
      <c r="AO1828" s="130"/>
      <c r="AP1828" s="130"/>
      <c r="AQ1828" s="130"/>
      <c r="AR1828" s="130"/>
      <c r="AS1828" s="130"/>
      <c r="AT1828" s="130"/>
      <c r="AU1828" s="130"/>
      <c r="AV1828" s="130"/>
      <c r="AW1828" s="130"/>
      <c r="AX1828" s="130"/>
      <c r="AY1828" s="130"/>
    </row>
    <row r="1829" spans="1:51" x14ac:dyDescent="0.15">
      <c r="A1829" s="131">
        <v>1868</v>
      </c>
      <c r="B1829" s="129" t="s">
        <v>5259</v>
      </c>
      <c r="C1829" s="129" t="s">
        <v>1079</v>
      </c>
      <c r="D1829" s="129" t="s">
        <v>3852</v>
      </c>
      <c r="E1829" s="129" t="s">
        <v>3853</v>
      </c>
      <c r="F1829" s="129" t="s">
        <v>3789</v>
      </c>
      <c r="G1829" s="131" t="s">
        <v>164</v>
      </c>
      <c r="H1829" s="129" t="s">
        <v>14454</v>
      </c>
      <c r="I1829" s="129" t="s">
        <v>5208</v>
      </c>
      <c r="J1829" s="129" t="s">
        <v>4812</v>
      </c>
      <c r="K1829" s="129" t="s">
        <v>5220</v>
      </c>
      <c r="L1829" s="131" t="str">
        <f t="shared" si="84"/>
        <v>前田　亮 (3)</v>
      </c>
      <c r="M1829" s="131" t="str">
        <f t="shared" si="85"/>
        <v>00</v>
      </c>
      <c r="N1829" s="131" t="str">
        <f t="shared" si="86"/>
        <v>Ryo MAEDA (00)</v>
      </c>
      <c r="O1829" s="217" t="s">
        <v>8681</v>
      </c>
      <c r="Y1829" s="130"/>
      <c r="Z1829" s="130"/>
      <c r="AA1829" s="130"/>
      <c r="AB1829" s="130"/>
      <c r="AC1829" s="142"/>
      <c r="AD1829" s="130"/>
      <c r="AE1829" s="130"/>
      <c r="AF1829" s="130"/>
      <c r="AG1829" s="130"/>
      <c r="AH1829" s="130"/>
      <c r="AI1829" s="130"/>
      <c r="AJ1829" s="130"/>
      <c r="AK1829" s="130"/>
      <c r="AL1829" s="130"/>
      <c r="AM1829" s="130"/>
      <c r="AN1829" s="130"/>
      <c r="AO1829" s="130"/>
      <c r="AP1829" s="130"/>
      <c r="AQ1829" s="130"/>
      <c r="AR1829" s="130"/>
      <c r="AS1829" s="130"/>
      <c r="AT1829" s="130"/>
      <c r="AU1829" s="130"/>
      <c r="AV1829" s="130"/>
      <c r="AW1829" s="130"/>
      <c r="AX1829" s="130"/>
      <c r="AY1829" s="130"/>
    </row>
    <row r="1830" spans="1:51" x14ac:dyDescent="0.15">
      <c r="A1830" s="131">
        <v>1869</v>
      </c>
      <c r="B1830" s="129" t="s">
        <v>5259</v>
      </c>
      <c r="C1830" s="129" t="s">
        <v>1079</v>
      </c>
      <c r="D1830" s="129" t="s">
        <v>3831</v>
      </c>
      <c r="E1830" s="129" t="s">
        <v>3832</v>
      </c>
      <c r="F1830" s="129" t="s">
        <v>1782</v>
      </c>
      <c r="G1830" s="131" t="s">
        <v>164</v>
      </c>
      <c r="H1830" s="129" t="s">
        <v>14454</v>
      </c>
      <c r="I1830" s="129" t="s">
        <v>11559</v>
      </c>
      <c r="J1830" s="129" t="s">
        <v>4968</v>
      </c>
      <c r="K1830" s="129" t="s">
        <v>5220</v>
      </c>
      <c r="L1830" s="131" t="str">
        <f t="shared" si="84"/>
        <v>古閑　裕太 (3)</v>
      </c>
      <c r="M1830" s="131" t="str">
        <f t="shared" si="85"/>
        <v>01</v>
      </c>
      <c r="N1830" s="131" t="str">
        <f t="shared" si="86"/>
        <v>Yuta KOGA (01)</v>
      </c>
      <c r="O1830" s="217" t="s">
        <v>8682</v>
      </c>
      <c r="Y1830" s="130"/>
      <c r="Z1830" s="130"/>
      <c r="AA1830" s="130"/>
      <c r="AB1830" s="130"/>
      <c r="AC1830" s="142"/>
      <c r="AD1830" s="130"/>
      <c r="AE1830" s="130"/>
      <c r="AF1830" s="130"/>
      <c r="AG1830" s="130"/>
      <c r="AH1830" s="130"/>
      <c r="AI1830" s="130"/>
      <c r="AJ1830" s="130"/>
      <c r="AK1830" s="130"/>
      <c r="AL1830" s="130"/>
      <c r="AM1830" s="130"/>
      <c r="AN1830" s="130"/>
      <c r="AO1830" s="130"/>
      <c r="AP1830" s="130"/>
      <c r="AQ1830" s="130"/>
      <c r="AR1830" s="130"/>
      <c r="AS1830" s="130"/>
      <c r="AT1830" s="130"/>
      <c r="AU1830" s="130"/>
      <c r="AV1830" s="130"/>
      <c r="AW1830" s="130"/>
      <c r="AX1830" s="130"/>
      <c r="AY1830" s="130"/>
    </row>
    <row r="1831" spans="1:51" x14ac:dyDescent="0.15">
      <c r="A1831" s="131">
        <v>1870</v>
      </c>
      <c r="B1831" s="129" t="s">
        <v>5259</v>
      </c>
      <c r="C1831" s="129" t="s">
        <v>1079</v>
      </c>
      <c r="D1831" s="129" t="s">
        <v>3846</v>
      </c>
      <c r="E1831" s="129" t="s">
        <v>3847</v>
      </c>
      <c r="F1831" s="129" t="s">
        <v>1222</v>
      </c>
      <c r="G1831" s="131" t="s">
        <v>164</v>
      </c>
      <c r="H1831" s="129" t="s">
        <v>11319</v>
      </c>
      <c r="I1831" s="129" t="s">
        <v>12019</v>
      </c>
      <c r="J1831" s="129" t="s">
        <v>12308</v>
      </c>
      <c r="K1831" s="129" t="s">
        <v>5220</v>
      </c>
      <c r="L1831" s="131" t="str">
        <f t="shared" si="84"/>
        <v>堀本　薫 (3)</v>
      </c>
      <c r="M1831" s="131" t="str">
        <f t="shared" si="85"/>
        <v>00</v>
      </c>
      <c r="N1831" s="131" t="str">
        <f t="shared" si="86"/>
        <v>Kaoru HORIMOTO (00)</v>
      </c>
      <c r="O1831" s="217" t="s">
        <v>8683</v>
      </c>
      <c r="Y1831" s="130"/>
      <c r="Z1831" s="130"/>
      <c r="AA1831" s="130"/>
      <c r="AB1831" s="130"/>
      <c r="AC1831" s="142"/>
      <c r="AD1831" s="130"/>
      <c r="AE1831" s="130"/>
      <c r="AF1831" s="130"/>
      <c r="AG1831" s="130"/>
      <c r="AH1831" s="130"/>
      <c r="AI1831" s="130"/>
      <c r="AJ1831" s="130"/>
      <c r="AK1831" s="130"/>
      <c r="AL1831" s="130"/>
      <c r="AM1831" s="130"/>
      <c r="AN1831" s="130"/>
      <c r="AO1831" s="130"/>
      <c r="AP1831" s="130"/>
      <c r="AQ1831" s="130"/>
      <c r="AR1831" s="130"/>
      <c r="AS1831" s="130"/>
      <c r="AT1831" s="130"/>
      <c r="AU1831" s="130"/>
      <c r="AV1831" s="130"/>
      <c r="AW1831" s="130"/>
      <c r="AX1831" s="130"/>
      <c r="AY1831" s="130"/>
    </row>
    <row r="1832" spans="1:51" x14ac:dyDescent="0.15">
      <c r="A1832" s="131">
        <v>1871</v>
      </c>
      <c r="B1832" s="129" t="s">
        <v>5259</v>
      </c>
      <c r="C1832" s="129" t="s">
        <v>1079</v>
      </c>
      <c r="D1832" s="129" t="s">
        <v>3836</v>
      </c>
      <c r="E1832" s="129" t="s">
        <v>3837</v>
      </c>
      <c r="F1832" s="129" t="s">
        <v>3838</v>
      </c>
      <c r="G1832" s="131" t="s">
        <v>164</v>
      </c>
      <c r="H1832" s="129" t="s">
        <v>14454</v>
      </c>
      <c r="I1832" s="129" t="s">
        <v>12020</v>
      </c>
      <c r="J1832" s="129" t="s">
        <v>4810</v>
      </c>
      <c r="K1832" s="129" t="s">
        <v>5220</v>
      </c>
      <c r="L1832" s="131" t="str">
        <f t="shared" si="84"/>
        <v>下村　海渡 (3)</v>
      </c>
      <c r="M1832" s="131" t="str">
        <f t="shared" si="85"/>
        <v>00</v>
      </c>
      <c r="N1832" s="131" t="str">
        <f t="shared" si="86"/>
        <v>Kaito SHIMOMURA (00)</v>
      </c>
      <c r="O1832" s="217" t="s">
        <v>8684</v>
      </c>
      <c r="Y1832" s="130"/>
      <c r="Z1832" s="130"/>
      <c r="AA1832" s="130"/>
      <c r="AB1832" s="130"/>
      <c r="AC1832" s="142"/>
      <c r="AD1832" s="130"/>
      <c r="AE1832" s="130"/>
      <c r="AF1832" s="130"/>
      <c r="AG1832" s="130"/>
      <c r="AH1832" s="130"/>
      <c r="AI1832" s="130"/>
      <c r="AJ1832" s="130"/>
      <c r="AK1832" s="130"/>
      <c r="AL1832" s="130"/>
      <c r="AM1832" s="130"/>
      <c r="AN1832" s="130"/>
      <c r="AO1832" s="130"/>
      <c r="AP1832" s="130"/>
      <c r="AQ1832" s="130"/>
      <c r="AR1832" s="130"/>
      <c r="AS1832" s="130"/>
      <c r="AT1832" s="130"/>
      <c r="AU1832" s="130"/>
      <c r="AV1832" s="130"/>
      <c r="AW1832" s="130"/>
      <c r="AX1832" s="130"/>
      <c r="AY1832" s="130"/>
    </row>
    <row r="1833" spans="1:51" x14ac:dyDescent="0.15">
      <c r="A1833" s="131">
        <v>1872</v>
      </c>
      <c r="B1833" s="129" t="s">
        <v>5259</v>
      </c>
      <c r="C1833" s="129" t="s">
        <v>1079</v>
      </c>
      <c r="D1833" s="129" t="s">
        <v>3839</v>
      </c>
      <c r="E1833" s="129" t="s">
        <v>3840</v>
      </c>
      <c r="F1833" s="129" t="s">
        <v>3841</v>
      </c>
      <c r="G1833" s="131" t="s">
        <v>164</v>
      </c>
      <c r="H1833" s="129" t="s">
        <v>14454</v>
      </c>
      <c r="I1833" s="129" t="s">
        <v>12021</v>
      </c>
      <c r="J1833" s="129" t="s">
        <v>9247</v>
      </c>
      <c r="K1833" s="129" t="s">
        <v>5220</v>
      </c>
      <c r="L1833" s="131" t="str">
        <f t="shared" si="84"/>
        <v>多々良　悠人 (3)</v>
      </c>
      <c r="M1833" s="131" t="str">
        <f t="shared" si="85"/>
        <v>00</v>
      </c>
      <c r="N1833" s="131" t="str">
        <f t="shared" si="86"/>
        <v>Yuto TATARA (00)</v>
      </c>
      <c r="O1833" s="217" t="s">
        <v>8685</v>
      </c>
      <c r="Y1833" s="130"/>
      <c r="Z1833" s="130"/>
      <c r="AA1833" s="130"/>
      <c r="AB1833" s="130"/>
      <c r="AC1833" s="142"/>
      <c r="AD1833" s="130"/>
      <c r="AE1833" s="130"/>
      <c r="AF1833" s="130"/>
      <c r="AG1833" s="130"/>
      <c r="AH1833" s="130"/>
      <c r="AI1833" s="130"/>
      <c r="AJ1833" s="130"/>
      <c r="AK1833" s="130"/>
      <c r="AL1833" s="130"/>
      <c r="AM1833" s="130"/>
      <c r="AN1833" s="130"/>
      <c r="AO1833" s="130"/>
      <c r="AP1833" s="130"/>
      <c r="AQ1833" s="130"/>
      <c r="AR1833" s="130"/>
      <c r="AS1833" s="130"/>
      <c r="AT1833" s="130"/>
      <c r="AU1833" s="130"/>
      <c r="AV1833" s="130"/>
      <c r="AW1833" s="130"/>
      <c r="AX1833" s="130"/>
      <c r="AY1833" s="130"/>
    </row>
    <row r="1834" spans="1:51" x14ac:dyDescent="0.15">
      <c r="A1834" s="131">
        <v>1873</v>
      </c>
      <c r="B1834" s="129" t="s">
        <v>5259</v>
      </c>
      <c r="C1834" s="129" t="s">
        <v>1079</v>
      </c>
      <c r="D1834" s="129" t="s">
        <v>3842</v>
      </c>
      <c r="E1834" s="129" t="s">
        <v>3843</v>
      </c>
      <c r="F1834" s="129" t="s">
        <v>2196</v>
      </c>
      <c r="G1834" s="131" t="s">
        <v>164</v>
      </c>
      <c r="H1834" s="129" t="s">
        <v>14454</v>
      </c>
      <c r="I1834" s="129" t="s">
        <v>5030</v>
      </c>
      <c r="J1834" s="129" t="s">
        <v>4981</v>
      </c>
      <c r="K1834" s="129" t="s">
        <v>5220</v>
      </c>
      <c r="L1834" s="131" t="str">
        <f t="shared" si="84"/>
        <v>中西　晴空 (3)</v>
      </c>
      <c r="M1834" s="131" t="str">
        <f t="shared" si="85"/>
        <v>00</v>
      </c>
      <c r="N1834" s="131" t="str">
        <f t="shared" si="86"/>
        <v>Sora NAKANISHI (00)</v>
      </c>
      <c r="O1834" s="217" t="s">
        <v>8686</v>
      </c>
      <c r="Y1834" s="130"/>
      <c r="Z1834" s="130"/>
      <c r="AA1834" s="130"/>
      <c r="AB1834" s="130"/>
      <c r="AC1834" s="142"/>
      <c r="AD1834" s="130"/>
      <c r="AE1834" s="130"/>
      <c r="AF1834" s="130"/>
      <c r="AG1834" s="130"/>
      <c r="AH1834" s="130"/>
      <c r="AI1834" s="130"/>
      <c r="AJ1834" s="130"/>
      <c r="AK1834" s="130"/>
      <c r="AL1834" s="130"/>
      <c r="AM1834" s="130"/>
      <c r="AN1834" s="130"/>
      <c r="AO1834" s="130"/>
      <c r="AP1834" s="130"/>
      <c r="AQ1834" s="130"/>
      <c r="AR1834" s="130"/>
      <c r="AS1834" s="130"/>
      <c r="AT1834" s="130"/>
      <c r="AU1834" s="130"/>
      <c r="AV1834" s="130"/>
      <c r="AW1834" s="130"/>
      <c r="AX1834" s="130"/>
      <c r="AY1834" s="130"/>
    </row>
    <row r="1835" spans="1:51" x14ac:dyDescent="0.15">
      <c r="A1835" s="131">
        <v>1874</v>
      </c>
      <c r="B1835" s="129" t="s">
        <v>5259</v>
      </c>
      <c r="C1835" s="129" t="s">
        <v>1079</v>
      </c>
      <c r="D1835" s="129" t="s">
        <v>3848</v>
      </c>
      <c r="E1835" s="129" t="s">
        <v>3849</v>
      </c>
      <c r="F1835" s="129" t="s">
        <v>2840</v>
      </c>
      <c r="G1835" s="131" t="s">
        <v>164</v>
      </c>
      <c r="H1835" s="129" t="s">
        <v>14465</v>
      </c>
      <c r="I1835" s="129" t="s">
        <v>11930</v>
      </c>
      <c r="J1835" s="129" t="s">
        <v>12273</v>
      </c>
      <c r="K1835" s="129" t="s">
        <v>5220</v>
      </c>
      <c r="L1835" s="131" t="str">
        <f t="shared" si="84"/>
        <v>前川　広晴 (3)</v>
      </c>
      <c r="M1835" s="131" t="str">
        <f t="shared" si="85"/>
        <v>00</v>
      </c>
      <c r="N1835" s="131" t="str">
        <f t="shared" si="86"/>
        <v>Kosei MAEGAWA (00)</v>
      </c>
      <c r="O1835" s="217" t="s">
        <v>8687</v>
      </c>
      <c r="Y1835" s="130"/>
      <c r="Z1835" s="130"/>
      <c r="AA1835" s="130"/>
      <c r="AB1835" s="130"/>
      <c r="AC1835" s="142"/>
      <c r="AD1835" s="130"/>
      <c r="AE1835" s="130"/>
      <c r="AF1835" s="130"/>
      <c r="AG1835" s="130"/>
      <c r="AH1835" s="130"/>
      <c r="AI1835" s="130"/>
      <c r="AJ1835" s="130"/>
      <c r="AK1835" s="130"/>
      <c r="AL1835" s="130"/>
      <c r="AM1835" s="130"/>
      <c r="AN1835" s="130"/>
      <c r="AO1835" s="130"/>
      <c r="AP1835" s="130"/>
      <c r="AQ1835" s="130"/>
      <c r="AR1835" s="130"/>
      <c r="AS1835" s="130"/>
      <c r="AT1835" s="130"/>
      <c r="AU1835" s="130"/>
      <c r="AV1835" s="130"/>
      <c r="AW1835" s="130"/>
      <c r="AX1835" s="130"/>
      <c r="AY1835" s="130"/>
    </row>
    <row r="1836" spans="1:51" x14ac:dyDescent="0.15">
      <c r="A1836" s="131">
        <v>1875</v>
      </c>
      <c r="B1836" s="129" t="s">
        <v>5259</v>
      </c>
      <c r="C1836" s="129" t="s">
        <v>1079</v>
      </c>
      <c r="D1836" s="129" t="s">
        <v>3850</v>
      </c>
      <c r="E1836" s="129" t="s">
        <v>3851</v>
      </c>
      <c r="F1836" s="129" t="s">
        <v>2808</v>
      </c>
      <c r="G1836" s="131" t="s">
        <v>164</v>
      </c>
      <c r="H1836" s="129" t="s">
        <v>14462</v>
      </c>
      <c r="I1836" s="129" t="s">
        <v>12022</v>
      </c>
      <c r="J1836" s="129" t="s">
        <v>12580</v>
      </c>
      <c r="K1836" s="129" t="s">
        <v>5220</v>
      </c>
      <c r="L1836" s="131" t="str">
        <f t="shared" si="84"/>
        <v>前島　諒人 (3)</v>
      </c>
      <c r="M1836" s="131" t="str">
        <f t="shared" si="85"/>
        <v>00</v>
      </c>
      <c r="N1836" s="131" t="str">
        <f t="shared" si="86"/>
        <v>Ryoto MAESHIMA (00)</v>
      </c>
      <c r="O1836" s="217" t="s">
        <v>8688</v>
      </c>
      <c r="Y1836" s="130"/>
      <c r="Z1836" s="130"/>
      <c r="AA1836" s="130"/>
      <c r="AB1836" s="130"/>
      <c r="AC1836" s="142"/>
      <c r="AD1836" s="130"/>
      <c r="AE1836" s="130"/>
      <c r="AF1836" s="130"/>
      <c r="AG1836" s="130"/>
      <c r="AH1836" s="130"/>
      <c r="AI1836" s="130"/>
      <c r="AJ1836" s="130"/>
      <c r="AK1836" s="130"/>
      <c r="AL1836" s="130"/>
      <c r="AM1836" s="130"/>
      <c r="AN1836" s="130"/>
      <c r="AO1836" s="130"/>
      <c r="AP1836" s="130"/>
      <c r="AQ1836" s="130"/>
      <c r="AR1836" s="130"/>
      <c r="AS1836" s="130"/>
      <c r="AT1836" s="130"/>
      <c r="AU1836" s="130"/>
      <c r="AV1836" s="130"/>
      <c r="AW1836" s="130"/>
      <c r="AX1836" s="130"/>
      <c r="AY1836" s="130"/>
    </row>
    <row r="1837" spans="1:51" x14ac:dyDescent="0.15">
      <c r="A1837" s="131">
        <v>1876</v>
      </c>
      <c r="B1837" s="129" t="s">
        <v>5259</v>
      </c>
      <c r="C1837" s="129" t="s">
        <v>1079</v>
      </c>
      <c r="D1837" s="129" t="s">
        <v>3810</v>
      </c>
      <c r="E1837" s="129" t="s">
        <v>3811</v>
      </c>
      <c r="F1837" s="129" t="s">
        <v>3812</v>
      </c>
      <c r="G1837" s="131" t="s">
        <v>168</v>
      </c>
      <c r="H1837" s="129" t="s">
        <v>14454</v>
      </c>
      <c r="I1837" s="129" t="s">
        <v>5200</v>
      </c>
      <c r="J1837" s="129" t="s">
        <v>12581</v>
      </c>
      <c r="K1837" s="129" t="s">
        <v>5220</v>
      </c>
      <c r="L1837" s="131" t="str">
        <f t="shared" si="84"/>
        <v>岩井　誠大 (2)</v>
      </c>
      <c r="M1837" s="131" t="str">
        <f t="shared" si="85"/>
        <v>01</v>
      </c>
      <c r="N1837" s="131" t="str">
        <f t="shared" si="86"/>
        <v>Seidai IWAI (01)</v>
      </c>
      <c r="O1837" s="217" t="s">
        <v>8689</v>
      </c>
      <c r="Y1837" s="130"/>
      <c r="Z1837" s="130"/>
      <c r="AA1837" s="130"/>
      <c r="AB1837" s="130"/>
      <c r="AC1837" s="142"/>
      <c r="AD1837" s="130"/>
      <c r="AE1837" s="130"/>
      <c r="AF1837" s="130"/>
      <c r="AG1837" s="130"/>
      <c r="AH1837" s="130"/>
      <c r="AI1837" s="130"/>
      <c r="AJ1837" s="130"/>
      <c r="AK1837" s="130"/>
      <c r="AL1837" s="130"/>
      <c r="AM1837" s="130"/>
      <c r="AN1837" s="130"/>
      <c r="AO1837" s="130"/>
      <c r="AP1837" s="130"/>
      <c r="AQ1837" s="130"/>
      <c r="AR1837" s="130"/>
      <c r="AS1837" s="130"/>
      <c r="AT1837" s="130"/>
      <c r="AU1837" s="130"/>
      <c r="AV1837" s="130"/>
      <c r="AW1837" s="130"/>
      <c r="AX1837" s="130"/>
      <c r="AY1837" s="130"/>
    </row>
    <row r="1838" spans="1:51" x14ac:dyDescent="0.15">
      <c r="A1838" s="131">
        <v>1877</v>
      </c>
      <c r="B1838" s="129" t="s">
        <v>5259</v>
      </c>
      <c r="C1838" s="129" t="s">
        <v>1079</v>
      </c>
      <c r="D1838" s="129" t="s">
        <v>3804</v>
      </c>
      <c r="E1838" s="129" t="s">
        <v>3805</v>
      </c>
      <c r="F1838" s="129" t="s">
        <v>3806</v>
      </c>
      <c r="G1838" s="131" t="s">
        <v>168</v>
      </c>
      <c r="H1838" s="129" t="s">
        <v>14465</v>
      </c>
      <c r="I1838" s="129" t="s">
        <v>12023</v>
      </c>
      <c r="J1838" s="129" t="s">
        <v>4907</v>
      </c>
      <c r="K1838" s="129" t="s">
        <v>5220</v>
      </c>
      <c r="L1838" s="131" t="str">
        <f t="shared" si="84"/>
        <v>宮脇　伸宙 (2)</v>
      </c>
      <c r="M1838" s="131" t="str">
        <f t="shared" si="85"/>
        <v>01</v>
      </c>
      <c r="N1838" s="131" t="str">
        <f t="shared" si="86"/>
        <v>Nobuhiro MIYAWAKI (01)</v>
      </c>
      <c r="O1838" s="217" t="s">
        <v>8690</v>
      </c>
      <c r="Y1838" s="130"/>
      <c r="Z1838" s="130"/>
      <c r="AA1838" s="130"/>
      <c r="AB1838" s="130"/>
      <c r="AC1838" s="142"/>
      <c r="AD1838" s="130"/>
      <c r="AE1838" s="130"/>
      <c r="AF1838" s="130"/>
      <c r="AG1838" s="130"/>
      <c r="AH1838" s="130"/>
      <c r="AI1838" s="130"/>
      <c r="AJ1838" s="130"/>
      <c r="AK1838" s="130"/>
      <c r="AL1838" s="130"/>
      <c r="AM1838" s="130"/>
      <c r="AN1838" s="130"/>
      <c r="AO1838" s="130"/>
      <c r="AP1838" s="130"/>
      <c r="AQ1838" s="130"/>
      <c r="AR1838" s="130"/>
      <c r="AS1838" s="130"/>
      <c r="AT1838" s="130"/>
      <c r="AU1838" s="130"/>
      <c r="AV1838" s="130"/>
      <c r="AW1838" s="130"/>
      <c r="AX1838" s="130"/>
      <c r="AY1838" s="130"/>
    </row>
    <row r="1839" spans="1:51" x14ac:dyDescent="0.15">
      <c r="A1839" s="131">
        <v>1878</v>
      </c>
      <c r="B1839" s="129" t="s">
        <v>5259</v>
      </c>
      <c r="C1839" s="129" t="s">
        <v>1079</v>
      </c>
      <c r="D1839" s="129" t="s">
        <v>3813</v>
      </c>
      <c r="E1839" s="129" t="s">
        <v>3814</v>
      </c>
      <c r="F1839" s="129" t="s">
        <v>3815</v>
      </c>
      <c r="G1839" s="131" t="s">
        <v>168</v>
      </c>
      <c r="H1839" s="129" t="s">
        <v>14454</v>
      </c>
      <c r="I1839" s="129" t="s">
        <v>4821</v>
      </c>
      <c r="J1839" s="129" t="s">
        <v>4825</v>
      </c>
      <c r="K1839" s="129" t="s">
        <v>5220</v>
      </c>
      <c r="L1839" s="131" t="str">
        <f t="shared" si="84"/>
        <v>山本　直生 (2)</v>
      </c>
      <c r="M1839" s="131" t="str">
        <f t="shared" si="85"/>
        <v>01</v>
      </c>
      <c r="N1839" s="131" t="str">
        <f t="shared" si="86"/>
        <v>Naoki YAMAMOTO (01)</v>
      </c>
      <c r="O1839" s="217" t="s">
        <v>8691</v>
      </c>
      <c r="Y1839" s="130"/>
      <c r="Z1839" s="130"/>
      <c r="AA1839" s="130"/>
      <c r="AB1839" s="130"/>
      <c r="AC1839" s="142"/>
      <c r="AD1839" s="130"/>
      <c r="AE1839" s="130"/>
      <c r="AF1839" s="130"/>
      <c r="AG1839" s="130"/>
      <c r="AH1839" s="130"/>
      <c r="AI1839" s="130"/>
      <c r="AJ1839" s="130"/>
      <c r="AK1839" s="130"/>
      <c r="AL1839" s="130"/>
      <c r="AM1839" s="130"/>
      <c r="AN1839" s="130"/>
      <c r="AO1839" s="130"/>
      <c r="AP1839" s="130"/>
      <c r="AQ1839" s="130"/>
      <c r="AR1839" s="130"/>
      <c r="AS1839" s="130"/>
      <c r="AT1839" s="130"/>
      <c r="AU1839" s="130"/>
      <c r="AV1839" s="130"/>
      <c r="AW1839" s="130"/>
      <c r="AX1839" s="130"/>
      <c r="AY1839" s="130"/>
    </row>
    <row r="1840" spans="1:51" x14ac:dyDescent="0.15">
      <c r="A1840" s="131">
        <v>1879</v>
      </c>
      <c r="B1840" s="129" t="s">
        <v>5259</v>
      </c>
      <c r="C1840" s="129" t="s">
        <v>1079</v>
      </c>
      <c r="D1840" s="129" t="s">
        <v>3807</v>
      </c>
      <c r="E1840" s="129" t="s">
        <v>3808</v>
      </c>
      <c r="F1840" s="129" t="s">
        <v>3809</v>
      </c>
      <c r="G1840" s="131" t="s">
        <v>168</v>
      </c>
      <c r="H1840" s="129" t="s">
        <v>14454</v>
      </c>
      <c r="I1840" s="129" t="s">
        <v>12024</v>
      </c>
      <c r="J1840" s="129" t="s">
        <v>5212</v>
      </c>
      <c r="K1840" s="129" t="s">
        <v>5220</v>
      </c>
      <c r="L1840" s="131" t="str">
        <f t="shared" si="84"/>
        <v>五十棲　瑞樹 (2)</v>
      </c>
      <c r="M1840" s="131" t="str">
        <f t="shared" si="85"/>
        <v>01</v>
      </c>
      <c r="N1840" s="131" t="str">
        <f t="shared" si="86"/>
        <v>Mizuki ISOZUMI (01)</v>
      </c>
      <c r="O1840" s="217" t="s">
        <v>8692</v>
      </c>
      <c r="Y1840" s="130"/>
      <c r="Z1840" s="130"/>
      <c r="AA1840" s="130"/>
      <c r="AB1840" s="130"/>
      <c r="AC1840" s="142"/>
      <c r="AD1840" s="130"/>
      <c r="AE1840" s="130"/>
      <c r="AF1840" s="130"/>
      <c r="AG1840" s="130"/>
      <c r="AH1840" s="130"/>
      <c r="AI1840" s="130"/>
      <c r="AJ1840" s="130"/>
      <c r="AK1840" s="130"/>
      <c r="AL1840" s="130"/>
      <c r="AM1840" s="130"/>
      <c r="AN1840" s="130"/>
      <c r="AO1840" s="130"/>
      <c r="AP1840" s="130"/>
      <c r="AQ1840" s="130"/>
      <c r="AR1840" s="130"/>
      <c r="AS1840" s="130"/>
      <c r="AT1840" s="130"/>
      <c r="AU1840" s="130"/>
      <c r="AV1840" s="130"/>
      <c r="AW1840" s="130"/>
      <c r="AX1840" s="130"/>
      <c r="AY1840" s="130"/>
    </row>
    <row r="1841" spans="1:51" x14ac:dyDescent="0.15">
      <c r="A1841" s="131">
        <v>1880</v>
      </c>
      <c r="B1841" s="129" t="s">
        <v>5259</v>
      </c>
      <c r="C1841" s="129" t="s">
        <v>1079</v>
      </c>
      <c r="D1841" s="129" t="s">
        <v>3801</v>
      </c>
      <c r="E1841" s="129" t="s">
        <v>3802</v>
      </c>
      <c r="F1841" s="129" t="s">
        <v>3803</v>
      </c>
      <c r="G1841" s="131" t="s">
        <v>168</v>
      </c>
      <c r="H1841" s="129" t="s">
        <v>14460</v>
      </c>
      <c r="I1841" s="129" t="s">
        <v>12025</v>
      </c>
      <c r="J1841" s="129" t="s">
        <v>12352</v>
      </c>
      <c r="K1841" s="129" t="s">
        <v>5220</v>
      </c>
      <c r="L1841" s="131" t="str">
        <f t="shared" si="84"/>
        <v>柴坂　磨拓 (2)</v>
      </c>
      <c r="M1841" s="131" t="str">
        <f t="shared" si="85"/>
        <v>01</v>
      </c>
      <c r="N1841" s="131" t="str">
        <f t="shared" si="86"/>
        <v>Mahiro SHIBASAKA (01)</v>
      </c>
      <c r="O1841" s="217" t="s">
        <v>8693</v>
      </c>
      <c r="Y1841" s="130"/>
      <c r="Z1841" s="130"/>
      <c r="AA1841" s="130"/>
      <c r="AB1841" s="130"/>
      <c r="AC1841" s="142"/>
      <c r="AD1841" s="130"/>
      <c r="AE1841" s="130"/>
      <c r="AF1841" s="130"/>
      <c r="AG1841" s="130"/>
      <c r="AH1841" s="130"/>
      <c r="AI1841" s="130"/>
      <c r="AJ1841" s="130"/>
      <c r="AK1841" s="130"/>
      <c r="AL1841" s="130"/>
      <c r="AM1841" s="130"/>
      <c r="AN1841" s="130"/>
      <c r="AO1841" s="130"/>
      <c r="AP1841" s="130"/>
      <c r="AQ1841" s="130"/>
      <c r="AR1841" s="130"/>
      <c r="AS1841" s="130"/>
      <c r="AT1841" s="130"/>
      <c r="AU1841" s="130"/>
      <c r="AV1841" s="130"/>
      <c r="AW1841" s="130"/>
      <c r="AX1841" s="130"/>
      <c r="AY1841" s="130"/>
    </row>
    <row r="1842" spans="1:51" x14ac:dyDescent="0.15">
      <c r="A1842" s="131">
        <v>1881</v>
      </c>
      <c r="B1842" s="129" t="s">
        <v>5259</v>
      </c>
      <c r="C1842" s="129" t="s">
        <v>1079</v>
      </c>
      <c r="D1842" s="129" t="s">
        <v>3816</v>
      </c>
      <c r="E1842" s="129" t="s">
        <v>3817</v>
      </c>
      <c r="F1842" s="129" t="s">
        <v>3818</v>
      </c>
      <c r="G1842" s="131" t="s">
        <v>168</v>
      </c>
      <c r="H1842" s="129" t="s">
        <v>14447</v>
      </c>
      <c r="I1842" s="129" t="s">
        <v>12026</v>
      </c>
      <c r="J1842" s="129" t="s">
        <v>12582</v>
      </c>
      <c r="K1842" s="129" t="s">
        <v>5220</v>
      </c>
      <c r="L1842" s="131" t="str">
        <f t="shared" si="84"/>
        <v>廣田　光彦 (2)</v>
      </c>
      <c r="M1842" s="131" t="str">
        <f t="shared" si="85"/>
        <v>01</v>
      </c>
      <c r="N1842" s="131" t="str">
        <f t="shared" si="86"/>
        <v>Mitsuhiko HIROTA (01)</v>
      </c>
      <c r="O1842" s="217" t="s">
        <v>8694</v>
      </c>
      <c r="Y1842" s="130"/>
      <c r="Z1842" s="130"/>
      <c r="AA1842" s="130"/>
      <c r="AB1842" s="130"/>
      <c r="AC1842" s="142"/>
      <c r="AD1842" s="130"/>
      <c r="AE1842" s="130"/>
      <c r="AF1842" s="130"/>
      <c r="AG1842" s="130"/>
      <c r="AH1842" s="130"/>
      <c r="AI1842" s="130"/>
      <c r="AJ1842" s="130"/>
      <c r="AK1842" s="130"/>
      <c r="AL1842" s="130"/>
      <c r="AM1842" s="130"/>
      <c r="AN1842" s="130"/>
      <c r="AO1842" s="130"/>
      <c r="AP1842" s="130"/>
      <c r="AQ1842" s="130"/>
      <c r="AR1842" s="130"/>
      <c r="AS1842" s="130"/>
      <c r="AT1842" s="130"/>
      <c r="AU1842" s="130"/>
      <c r="AV1842" s="130"/>
      <c r="AW1842" s="130"/>
      <c r="AX1842" s="130"/>
      <c r="AY1842" s="130"/>
    </row>
    <row r="1843" spans="1:51" x14ac:dyDescent="0.15">
      <c r="A1843" s="133">
        <v>1882</v>
      </c>
      <c r="B1843" s="130" t="s">
        <v>5259</v>
      </c>
      <c r="C1843" s="130" t="s">
        <v>1079</v>
      </c>
      <c r="D1843" s="130" t="s">
        <v>3819</v>
      </c>
      <c r="E1843" s="130" t="s">
        <v>3820</v>
      </c>
      <c r="F1843" s="130" t="s">
        <v>3821</v>
      </c>
      <c r="G1843" s="133" t="s">
        <v>168</v>
      </c>
      <c r="H1843" s="130" t="s">
        <v>14466</v>
      </c>
      <c r="I1843" s="130" t="s">
        <v>6707</v>
      </c>
      <c r="J1843" s="130" t="s">
        <v>5205</v>
      </c>
      <c r="K1843" s="130" t="s">
        <v>5220</v>
      </c>
      <c r="L1843" s="131" t="str">
        <f t="shared" si="84"/>
        <v>山下　真翔 (2)</v>
      </c>
      <c r="M1843" s="131" t="str">
        <f t="shared" si="85"/>
        <v>02</v>
      </c>
      <c r="N1843" s="131" t="str">
        <f t="shared" si="86"/>
        <v>Manato YAMASHITA (02)</v>
      </c>
      <c r="O1843" s="217" t="s">
        <v>8695</v>
      </c>
      <c r="Y1843" s="130"/>
      <c r="Z1843" s="130"/>
      <c r="AA1843" s="130"/>
      <c r="AB1843" s="130"/>
      <c r="AC1843" s="142"/>
      <c r="AD1843" s="130"/>
      <c r="AE1843" s="130"/>
      <c r="AF1843" s="130"/>
      <c r="AG1843" s="130"/>
      <c r="AH1843" s="130"/>
      <c r="AI1843" s="130"/>
      <c r="AJ1843" s="130"/>
      <c r="AK1843" s="130"/>
      <c r="AL1843" s="130"/>
      <c r="AM1843" s="130"/>
      <c r="AN1843" s="130"/>
      <c r="AO1843" s="130"/>
      <c r="AP1843" s="130"/>
      <c r="AQ1843" s="130"/>
      <c r="AR1843" s="130"/>
      <c r="AS1843" s="130"/>
      <c r="AT1843" s="130"/>
      <c r="AU1843" s="130"/>
      <c r="AV1843" s="130"/>
      <c r="AW1843" s="130"/>
      <c r="AX1843" s="130"/>
      <c r="AY1843" s="130"/>
    </row>
    <row r="1844" spans="1:51" x14ac:dyDescent="0.15">
      <c r="A1844" s="133">
        <v>1883</v>
      </c>
      <c r="B1844" s="130" t="s">
        <v>5259</v>
      </c>
      <c r="C1844" s="130" t="s">
        <v>1079</v>
      </c>
      <c r="D1844" s="130" t="s">
        <v>3859</v>
      </c>
      <c r="E1844" s="130" t="s">
        <v>3860</v>
      </c>
      <c r="F1844" s="130" t="s">
        <v>3861</v>
      </c>
      <c r="G1844" s="133" t="s">
        <v>168</v>
      </c>
      <c r="H1844" s="130" t="s">
        <v>14454</v>
      </c>
      <c r="I1844" s="130" t="s">
        <v>4807</v>
      </c>
      <c r="J1844" s="130" t="s">
        <v>5140</v>
      </c>
      <c r="K1844" s="130" t="s">
        <v>5220</v>
      </c>
      <c r="L1844" s="131" t="str">
        <f t="shared" si="84"/>
        <v>田村　星哉 (2)</v>
      </c>
      <c r="M1844" s="131" t="str">
        <f t="shared" si="85"/>
        <v>01</v>
      </c>
      <c r="N1844" s="131" t="str">
        <f t="shared" si="86"/>
        <v>Seiya TAMURA (01)</v>
      </c>
      <c r="O1844" s="217" t="s">
        <v>8696</v>
      </c>
      <c r="Y1844" s="130"/>
      <c r="Z1844" s="130"/>
      <c r="AA1844" s="130"/>
      <c r="AB1844" s="130"/>
      <c r="AC1844" s="142"/>
      <c r="AD1844" s="130"/>
      <c r="AE1844" s="130"/>
      <c r="AF1844" s="130"/>
      <c r="AG1844" s="130"/>
      <c r="AH1844" s="130"/>
      <c r="AI1844" s="130"/>
      <c r="AJ1844" s="130"/>
      <c r="AK1844" s="130"/>
      <c r="AL1844" s="130"/>
      <c r="AM1844" s="130"/>
      <c r="AN1844" s="130"/>
      <c r="AO1844" s="130"/>
      <c r="AP1844" s="130"/>
      <c r="AQ1844" s="130"/>
      <c r="AR1844" s="130"/>
      <c r="AS1844" s="130"/>
      <c r="AT1844" s="130"/>
      <c r="AU1844" s="130"/>
      <c r="AV1844" s="130"/>
      <c r="AW1844" s="130"/>
      <c r="AX1844" s="130"/>
      <c r="AY1844" s="130"/>
    </row>
    <row r="1845" spans="1:51" x14ac:dyDescent="0.15">
      <c r="A1845" s="133">
        <v>1884</v>
      </c>
      <c r="B1845" s="130" t="s">
        <v>5259</v>
      </c>
      <c r="C1845" s="130" t="s">
        <v>1079</v>
      </c>
      <c r="D1845" s="130" t="s">
        <v>3798</v>
      </c>
      <c r="E1845" s="130" t="s">
        <v>3799</v>
      </c>
      <c r="F1845" s="130" t="s">
        <v>3800</v>
      </c>
      <c r="G1845" s="133" t="s">
        <v>168</v>
      </c>
      <c r="H1845" s="130" t="s">
        <v>14454</v>
      </c>
      <c r="I1845" s="130" t="s">
        <v>11869</v>
      </c>
      <c r="J1845" s="130" t="s">
        <v>12423</v>
      </c>
      <c r="K1845" s="130" t="s">
        <v>5220</v>
      </c>
      <c r="L1845" s="131" t="str">
        <f t="shared" si="84"/>
        <v>根岸　怜央 (2)</v>
      </c>
      <c r="M1845" s="131" t="str">
        <f t="shared" si="85"/>
        <v>01</v>
      </c>
      <c r="N1845" s="131" t="str">
        <f t="shared" si="86"/>
        <v>Reo NEGISHI (01)</v>
      </c>
      <c r="O1845" s="217" t="s">
        <v>8697</v>
      </c>
      <c r="Y1845" s="130"/>
      <c r="Z1845" s="130"/>
      <c r="AA1845" s="130"/>
      <c r="AB1845" s="130"/>
      <c r="AC1845" s="142"/>
      <c r="AD1845" s="130"/>
      <c r="AE1845" s="130"/>
      <c r="AF1845" s="130"/>
      <c r="AG1845" s="130"/>
      <c r="AH1845" s="130"/>
      <c r="AI1845" s="130"/>
      <c r="AJ1845" s="130"/>
      <c r="AK1845" s="130"/>
      <c r="AL1845" s="130"/>
      <c r="AM1845" s="130"/>
      <c r="AN1845" s="130"/>
      <c r="AO1845" s="130"/>
      <c r="AP1845" s="130"/>
      <c r="AQ1845" s="130"/>
      <c r="AR1845" s="130"/>
      <c r="AS1845" s="130"/>
      <c r="AT1845" s="130"/>
      <c r="AU1845" s="130"/>
      <c r="AV1845" s="130"/>
      <c r="AW1845" s="130"/>
      <c r="AX1845" s="130"/>
      <c r="AY1845" s="130"/>
    </row>
    <row r="1846" spans="1:51" x14ac:dyDescent="0.15">
      <c r="A1846" s="133">
        <v>1885</v>
      </c>
      <c r="B1846" s="130" t="s">
        <v>5259</v>
      </c>
      <c r="C1846" s="130" t="s">
        <v>1079</v>
      </c>
      <c r="D1846" s="130" t="s">
        <v>9920</v>
      </c>
      <c r="E1846" s="130" t="s">
        <v>10584</v>
      </c>
      <c r="F1846" s="130" t="s">
        <v>3499</v>
      </c>
      <c r="G1846" s="133" t="s">
        <v>168</v>
      </c>
      <c r="H1846" s="130" t="s">
        <v>14454</v>
      </c>
      <c r="I1846" s="130" t="s">
        <v>12027</v>
      </c>
      <c r="J1846" s="130" t="s">
        <v>5004</v>
      </c>
      <c r="K1846" s="130" t="s">
        <v>5220</v>
      </c>
      <c r="L1846" s="131" t="str">
        <f t="shared" si="84"/>
        <v>山添　裕生 (2)</v>
      </c>
      <c r="M1846" s="131" t="str">
        <f t="shared" si="85"/>
        <v>02</v>
      </c>
      <c r="N1846" s="131" t="str">
        <f t="shared" si="86"/>
        <v>Hiroki YAMAZOE (02)</v>
      </c>
      <c r="O1846" s="217" t="s">
        <v>8698</v>
      </c>
      <c r="Y1846" s="130"/>
      <c r="Z1846" s="130"/>
      <c r="AA1846" s="130"/>
      <c r="AB1846" s="130"/>
      <c r="AC1846" s="142"/>
      <c r="AD1846" s="130"/>
      <c r="AE1846" s="130"/>
      <c r="AF1846" s="130"/>
      <c r="AG1846" s="130"/>
      <c r="AH1846" s="130"/>
      <c r="AI1846" s="130"/>
      <c r="AJ1846" s="130"/>
      <c r="AK1846" s="130"/>
      <c r="AL1846" s="130"/>
      <c r="AM1846" s="130"/>
      <c r="AN1846" s="130"/>
      <c r="AO1846" s="130"/>
      <c r="AP1846" s="130"/>
      <c r="AQ1846" s="130"/>
      <c r="AR1846" s="130"/>
      <c r="AS1846" s="130"/>
      <c r="AT1846" s="130"/>
      <c r="AU1846" s="130"/>
      <c r="AV1846" s="130"/>
      <c r="AW1846" s="130"/>
      <c r="AX1846" s="130"/>
      <c r="AY1846" s="130"/>
    </row>
    <row r="1847" spans="1:51" x14ac:dyDescent="0.15">
      <c r="A1847" s="133">
        <v>1886</v>
      </c>
      <c r="B1847" s="130" t="s">
        <v>5259</v>
      </c>
      <c r="C1847" s="130" t="s">
        <v>1079</v>
      </c>
      <c r="D1847" s="130" t="s">
        <v>4668</v>
      </c>
      <c r="E1847" s="130" t="s">
        <v>4669</v>
      </c>
      <c r="F1847" s="130" t="s">
        <v>2377</v>
      </c>
      <c r="G1847" s="133" t="s">
        <v>168</v>
      </c>
      <c r="H1847" s="130" t="s">
        <v>14459</v>
      </c>
      <c r="I1847" s="130" t="s">
        <v>5156</v>
      </c>
      <c r="J1847" s="130" t="s">
        <v>5157</v>
      </c>
      <c r="K1847" s="130" t="s">
        <v>5220</v>
      </c>
      <c r="L1847" s="131" t="str">
        <f t="shared" si="84"/>
        <v>赤池　颯太 (2)</v>
      </c>
      <c r="M1847" s="131" t="str">
        <f t="shared" si="85"/>
        <v>01</v>
      </c>
      <c r="N1847" s="131" t="str">
        <f t="shared" si="86"/>
        <v>Sota AKAIKE (01)</v>
      </c>
      <c r="O1847" s="217" t="s">
        <v>8699</v>
      </c>
      <c r="Y1847" s="130"/>
      <c r="Z1847" s="130"/>
      <c r="AA1847" s="130"/>
      <c r="AB1847" s="130"/>
      <c r="AC1847" s="142"/>
      <c r="AD1847" s="130"/>
      <c r="AE1847" s="130"/>
      <c r="AF1847" s="130"/>
      <c r="AG1847" s="130"/>
      <c r="AH1847" s="130"/>
      <c r="AI1847" s="130"/>
      <c r="AJ1847" s="130"/>
      <c r="AK1847" s="130"/>
      <c r="AL1847" s="130"/>
      <c r="AM1847" s="130"/>
      <c r="AN1847" s="130"/>
      <c r="AO1847" s="130"/>
      <c r="AP1847" s="130"/>
      <c r="AQ1847" s="130"/>
      <c r="AR1847" s="130"/>
      <c r="AS1847" s="130"/>
      <c r="AT1847" s="130"/>
      <c r="AU1847" s="130"/>
      <c r="AV1847" s="130"/>
      <c r="AW1847" s="130"/>
      <c r="AX1847" s="130"/>
      <c r="AY1847" s="130"/>
    </row>
    <row r="1848" spans="1:51" x14ac:dyDescent="0.15">
      <c r="A1848" s="133">
        <v>1887</v>
      </c>
      <c r="B1848" s="130" t="s">
        <v>5259</v>
      </c>
      <c r="C1848" s="130" t="s">
        <v>1079</v>
      </c>
      <c r="D1848" s="130" t="s">
        <v>9921</v>
      </c>
      <c r="E1848" s="130" t="s">
        <v>4670</v>
      </c>
      <c r="F1848" s="130" t="s">
        <v>4121</v>
      </c>
      <c r="G1848" s="133" t="s">
        <v>168</v>
      </c>
      <c r="H1848" s="130" t="s">
        <v>14454</v>
      </c>
      <c r="I1848" s="130" t="s">
        <v>5158</v>
      </c>
      <c r="J1848" s="130" t="s">
        <v>4808</v>
      </c>
      <c r="K1848" s="130" t="s">
        <v>5220</v>
      </c>
      <c r="L1848" s="131" t="str">
        <f t="shared" si="84"/>
        <v>菅野　蛍斗 (2)</v>
      </c>
      <c r="M1848" s="131" t="str">
        <f t="shared" si="85"/>
        <v>01</v>
      </c>
      <c r="N1848" s="131" t="str">
        <f t="shared" si="86"/>
        <v>Keito SUGANO (01)</v>
      </c>
      <c r="O1848" s="217" t="s">
        <v>8700</v>
      </c>
      <c r="Y1848" s="130"/>
      <c r="Z1848" s="130"/>
      <c r="AA1848" s="130"/>
      <c r="AB1848" s="130"/>
      <c r="AC1848" s="142"/>
      <c r="AD1848" s="130"/>
      <c r="AE1848" s="130"/>
      <c r="AF1848" s="130"/>
      <c r="AG1848" s="130"/>
      <c r="AH1848" s="130"/>
      <c r="AI1848" s="130"/>
      <c r="AJ1848" s="130"/>
      <c r="AK1848" s="130"/>
      <c r="AL1848" s="130"/>
      <c r="AM1848" s="130"/>
      <c r="AN1848" s="130"/>
      <c r="AO1848" s="130"/>
      <c r="AP1848" s="130"/>
      <c r="AQ1848" s="130"/>
      <c r="AR1848" s="130"/>
      <c r="AS1848" s="130"/>
      <c r="AT1848" s="130"/>
      <c r="AU1848" s="130"/>
      <c r="AV1848" s="130"/>
      <c r="AW1848" s="130"/>
      <c r="AX1848" s="130"/>
      <c r="AY1848" s="130"/>
    </row>
    <row r="1849" spans="1:51" x14ac:dyDescent="0.15">
      <c r="A1849" s="133">
        <v>1888</v>
      </c>
      <c r="B1849" s="130" t="s">
        <v>5259</v>
      </c>
      <c r="C1849" s="130" t="s">
        <v>1079</v>
      </c>
      <c r="D1849" s="130" t="s">
        <v>9922</v>
      </c>
      <c r="E1849" s="130" t="s">
        <v>10585</v>
      </c>
      <c r="F1849" s="130" t="s">
        <v>11075</v>
      </c>
      <c r="G1849" s="133" t="s">
        <v>173</v>
      </c>
      <c r="H1849" s="130" t="s">
        <v>14454</v>
      </c>
      <c r="I1849" s="130" t="s">
        <v>12028</v>
      </c>
      <c r="J1849" s="130" t="s">
        <v>4843</v>
      </c>
      <c r="K1849" s="130" t="s">
        <v>5220</v>
      </c>
      <c r="L1849" s="131" t="str">
        <f t="shared" si="84"/>
        <v>大門　賢斗 (1)</v>
      </c>
      <c r="M1849" s="131" t="str">
        <f t="shared" si="85"/>
        <v>02</v>
      </c>
      <c r="N1849" s="131" t="str">
        <f t="shared" si="86"/>
        <v>Kento OKADO (02)</v>
      </c>
      <c r="O1849" s="217" t="s">
        <v>8701</v>
      </c>
      <c r="Y1849" s="130"/>
      <c r="Z1849" s="130"/>
      <c r="AA1849" s="130"/>
      <c r="AB1849" s="130"/>
      <c r="AC1849" s="142"/>
      <c r="AD1849" s="130"/>
      <c r="AE1849" s="130"/>
      <c r="AF1849" s="130"/>
      <c r="AG1849" s="130"/>
      <c r="AH1849" s="130"/>
      <c r="AI1849" s="130"/>
      <c r="AJ1849" s="130"/>
      <c r="AK1849" s="130"/>
      <c r="AL1849" s="130"/>
      <c r="AM1849" s="130"/>
      <c r="AN1849" s="130"/>
      <c r="AO1849" s="130"/>
      <c r="AP1849" s="130"/>
      <c r="AQ1849" s="130"/>
      <c r="AR1849" s="130"/>
      <c r="AS1849" s="130"/>
      <c r="AT1849" s="130"/>
      <c r="AU1849" s="130"/>
      <c r="AV1849" s="130"/>
      <c r="AW1849" s="130"/>
      <c r="AX1849" s="130"/>
      <c r="AY1849" s="130"/>
    </row>
    <row r="1850" spans="1:51" x14ac:dyDescent="0.15">
      <c r="A1850" s="133">
        <v>1889</v>
      </c>
      <c r="B1850" s="130" t="s">
        <v>5259</v>
      </c>
      <c r="C1850" s="130" t="s">
        <v>1079</v>
      </c>
      <c r="D1850" s="130" t="s">
        <v>9923</v>
      </c>
      <c r="E1850" s="130" t="s">
        <v>10586</v>
      </c>
      <c r="F1850" s="130" t="s">
        <v>11149</v>
      </c>
      <c r="G1850" s="133" t="s">
        <v>173</v>
      </c>
      <c r="H1850" s="130" t="s">
        <v>14454</v>
      </c>
      <c r="I1850" s="130" t="s">
        <v>12003</v>
      </c>
      <c r="J1850" s="130" t="s">
        <v>5081</v>
      </c>
      <c r="K1850" s="130" t="s">
        <v>5220</v>
      </c>
      <c r="L1850" s="131" t="str">
        <f t="shared" si="84"/>
        <v>木田　慧司 (1)</v>
      </c>
      <c r="M1850" s="131" t="str">
        <f t="shared" si="85"/>
        <v>02</v>
      </c>
      <c r="N1850" s="131" t="str">
        <f t="shared" si="86"/>
        <v>Satoshi KIDA (02)</v>
      </c>
      <c r="O1850" s="217" t="s">
        <v>8702</v>
      </c>
      <c r="Y1850" s="130"/>
      <c r="Z1850" s="130"/>
      <c r="AA1850" s="130"/>
      <c r="AB1850" s="130"/>
      <c r="AC1850" s="142"/>
      <c r="AD1850" s="130"/>
      <c r="AE1850" s="130"/>
      <c r="AF1850" s="130"/>
      <c r="AG1850" s="130"/>
      <c r="AH1850" s="130"/>
      <c r="AI1850" s="130"/>
      <c r="AJ1850" s="130"/>
      <c r="AK1850" s="130"/>
      <c r="AL1850" s="130"/>
      <c r="AM1850" s="130"/>
      <c r="AN1850" s="130"/>
      <c r="AO1850" s="130"/>
      <c r="AP1850" s="130"/>
      <c r="AQ1850" s="130"/>
      <c r="AR1850" s="130"/>
      <c r="AS1850" s="130"/>
      <c r="AT1850" s="130"/>
      <c r="AU1850" s="130"/>
      <c r="AV1850" s="130"/>
      <c r="AW1850" s="130"/>
      <c r="AX1850" s="130"/>
      <c r="AY1850" s="130"/>
    </row>
    <row r="1851" spans="1:51" x14ac:dyDescent="0.15">
      <c r="A1851" s="133">
        <v>1890</v>
      </c>
      <c r="B1851" s="130" t="s">
        <v>5259</v>
      </c>
      <c r="C1851" s="130" t="s">
        <v>1079</v>
      </c>
      <c r="D1851" s="130" t="s">
        <v>9924</v>
      </c>
      <c r="E1851" s="130" t="s">
        <v>10587</v>
      </c>
      <c r="F1851" s="130" t="s">
        <v>11073</v>
      </c>
      <c r="G1851" s="133" t="s">
        <v>173</v>
      </c>
      <c r="H1851" s="130" t="s">
        <v>11319</v>
      </c>
      <c r="I1851" s="130" t="s">
        <v>5147</v>
      </c>
      <c r="J1851" s="130" t="s">
        <v>4916</v>
      </c>
      <c r="K1851" s="130" t="s">
        <v>5220</v>
      </c>
      <c r="L1851" s="131" t="str">
        <f t="shared" si="84"/>
        <v>柏木　駿弥 (1)</v>
      </c>
      <c r="M1851" s="131" t="str">
        <f t="shared" si="85"/>
        <v>02</v>
      </c>
      <c r="N1851" s="131" t="str">
        <f t="shared" si="86"/>
        <v>Shunya KASHIWAGI (02)</v>
      </c>
      <c r="O1851" s="217" t="s">
        <v>8703</v>
      </c>
      <c r="Y1851" s="130"/>
      <c r="Z1851" s="130"/>
      <c r="AA1851" s="130"/>
      <c r="AB1851" s="130"/>
      <c r="AC1851" s="142"/>
      <c r="AD1851" s="130"/>
      <c r="AE1851" s="130"/>
      <c r="AF1851" s="130"/>
      <c r="AG1851" s="130"/>
      <c r="AH1851" s="130"/>
      <c r="AI1851" s="130"/>
      <c r="AJ1851" s="130"/>
      <c r="AK1851" s="130"/>
      <c r="AL1851" s="130"/>
      <c r="AM1851" s="130"/>
      <c r="AN1851" s="130"/>
      <c r="AO1851" s="130"/>
      <c r="AP1851" s="130"/>
      <c r="AQ1851" s="130"/>
      <c r="AR1851" s="130"/>
      <c r="AS1851" s="130"/>
      <c r="AT1851" s="130"/>
      <c r="AU1851" s="130"/>
      <c r="AV1851" s="130"/>
      <c r="AW1851" s="130"/>
      <c r="AX1851" s="130"/>
      <c r="AY1851" s="130"/>
    </row>
    <row r="1852" spans="1:51" x14ac:dyDescent="0.15">
      <c r="A1852" s="133">
        <v>1891</v>
      </c>
      <c r="B1852" s="130" t="s">
        <v>5259</v>
      </c>
      <c r="C1852" s="130" t="s">
        <v>1079</v>
      </c>
      <c r="D1852" s="130" t="s">
        <v>9925</v>
      </c>
      <c r="E1852" s="130" t="s">
        <v>10588</v>
      </c>
      <c r="F1852" s="130" t="s">
        <v>11052</v>
      </c>
      <c r="G1852" s="133" t="s">
        <v>173</v>
      </c>
      <c r="H1852" s="130" t="s">
        <v>14454</v>
      </c>
      <c r="I1852" s="130" t="s">
        <v>4858</v>
      </c>
      <c r="J1852" s="130" t="s">
        <v>5097</v>
      </c>
      <c r="K1852" s="130" t="s">
        <v>5220</v>
      </c>
      <c r="L1852" s="131" t="str">
        <f t="shared" si="84"/>
        <v>清水　大地 (1)</v>
      </c>
      <c r="M1852" s="131" t="str">
        <f t="shared" si="85"/>
        <v>03</v>
      </c>
      <c r="N1852" s="131" t="str">
        <f t="shared" si="86"/>
        <v>Daichi SHIMIZU (03)</v>
      </c>
      <c r="O1852" s="217" t="s">
        <v>8704</v>
      </c>
      <c r="Y1852" s="130"/>
      <c r="Z1852" s="130"/>
      <c r="AA1852" s="130"/>
      <c r="AB1852" s="130"/>
      <c r="AC1852" s="142"/>
      <c r="AD1852" s="130"/>
      <c r="AE1852" s="130"/>
      <c r="AF1852" s="130"/>
      <c r="AG1852" s="130"/>
      <c r="AH1852" s="130"/>
      <c r="AI1852" s="130"/>
      <c r="AJ1852" s="130"/>
      <c r="AK1852" s="130"/>
      <c r="AL1852" s="130"/>
      <c r="AM1852" s="130"/>
      <c r="AN1852" s="130"/>
      <c r="AO1852" s="130"/>
      <c r="AP1852" s="130"/>
      <c r="AQ1852" s="130"/>
      <c r="AR1852" s="130"/>
      <c r="AS1852" s="130"/>
      <c r="AT1852" s="130"/>
      <c r="AU1852" s="130"/>
      <c r="AV1852" s="130"/>
      <c r="AW1852" s="130"/>
      <c r="AX1852" s="130"/>
      <c r="AY1852" s="130"/>
    </row>
    <row r="1853" spans="1:51" x14ac:dyDescent="0.15">
      <c r="A1853" s="133">
        <v>1892</v>
      </c>
      <c r="B1853" s="130" t="s">
        <v>5259</v>
      </c>
      <c r="C1853" s="130" t="s">
        <v>1079</v>
      </c>
      <c r="D1853" s="130" t="s">
        <v>9926</v>
      </c>
      <c r="E1853" s="130" t="s">
        <v>10589</v>
      </c>
      <c r="F1853" s="130" t="s">
        <v>11082</v>
      </c>
      <c r="G1853" s="133" t="s">
        <v>173</v>
      </c>
      <c r="H1853" s="130" t="s">
        <v>14462</v>
      </c>
      <c r="I1853" s="130" t="s">
        <v>12029</v>
      </c>
      <c r="J1853" s="130" t="s">
        <v>12284</v>
      </c>
      <c r="K1853" s="130" t="s">
        <v>5220</v>
      </c>
      <c r="L1853" s="131" t="str">
        <f t="shared" si="84"/>
        <v>松木　聖直 (1)</v>
      </c>
      <c r="M1853" s="131" t="str">
        <f t="shared" si="85"/>
        <v>02</v>
      </c>
      <c r="N1853" s="131" t="str">
        <f t="shared" si="86"/>
        <v>Masanao MATSUKI (02)</v>
      </c>
      <c r="O1853" s="217" t="s">
        <v>8705</v>
      </c>
      <c r="Y1853" s="130"/>
      <c r="Z1853" s="130"/>
      <c r="AA1853" s="130"/>
      <c r="AB1853" s="130"/>
      <c r="AC1853" s="142"/>
      <c r="AD1853" s="130"/>
      <c r="AE1853" s="130"/>
      <c r="AF1853" s="130"/>
      <c r="AG1853" s="130"/>
      <c r="AH1853" s="130"/>
      <c r="AI1853" s="130"/>
      <c r="AJ1853" s="130"/>
      <c r="AK1853" s="130"/>
      <c r="AL1853" s="130"/>
      <c r="AM1853" s="130"/>
      <c r="AN1853" s="130"/>
      <c r="AO1853" s="130"/>
      <c r="AP1853" s="130"/>
      <c r="AQ1853" s="130"/>
      <c r="AR1853" s="130"/>
      <c r="AS1853" s="130"/>
      <c r="AT1853" s="130"/>
      <c r="AU1853" s="130"/>
      <c r="AV1853" s="130"/>
      <c r="AW1853" s="130"/>
      <c r="AX1853" s="130"/>
      <c r="AY1853" s="130"/>
    </row>
    <row r="1854" spans="1:51" x14ac:dyDescent="0.15">
      <c r="A1854" s="133">
        <v>1893</v>
      </c>
      <c r="B1854" s="130" t="s">
        <v>5259</v>
      </c>
      <c r="C1854" s="130" t="s">
        <v>1079</v>
      </c>
      <c r="D1854" s="130" t="s">
        <v>9927</v>
      </c>
      <c r="E1854" s="130" t="s">
        <v>10590</v>
      </c>
      <c r="F1854" s="130" t="s">
        <v>11150</v>
      </c>
      <c r="G1854" s="133" t="s">
        <v>173</v>
      </c>
      <c r="H1854" s="130" t="s">
        <v>14462</v>
      </c>
      <c r="I1854" s="130" t="s">
        <v>4865</v>
      </c>
      <c r="J1854" s="130" t="s">
        <v>4906</v>
      </c>
      <c r="K1854" s="130" t="s">
        <v>5220</v>
      </c>
      <c r="L1854" s="131" t="str">
        <f t="shared" si="84"/>
        <v>田中　佑弥 (1)</v>
      </c>
      <c r="M1854" s="131" t="str">
        <f t="shared" si="85"/>
        <v>03</v>
      </c>
      <c r="N1854" s="131" t="str">
        <f t="shared" si="86"/>
        <v>Yuya TANAKA (03)</v>
      </c>
      <c r="O1854" s="217" t="s">
        <v>8706</v>
      </c>
      <c r="Y1854" s="130"/>
      <c r="Z1854" s="130"/>
      <c r="AA1854" s="130"/>
      <c r="AB1854" s="130"/>
      <c r="AC1854" s="142"/>
      <c r="AD1854" s="130"/>
      <c r="AE1854" s="130"/>
      <c r="AF1854" s="130"/>
      <c r="AG1854" s="130"/>
      <c r="AH1854" s="130"/>
      <c r="AI1854" s="130"/>
      <c r="AJ1854" s="130"/>
      <c r="AK1854" s="130"/>
      <c r="AL1854" s="130"/>
      <c r="AM1854" s="130"/>
      <c r="AN1854" s="130"/>
      <c r="AO1854" s="130"/>
      <c r="AP1854" s="130"/>
      <c r="AQ1854" s="130"/>
      <c r="AR1854" s="130"/>
      <c r="AS1854" s="130"/>
      <c r="AT1854" s="130"/>
      <c r="AU1854" s="130"/>
      <c r="AV1854" s="130"/>
      <c r="AW1854" s="130"/>
      <c r="AX1854" s="130"/>
      <c r="AY1854" s="130"/>
    </row>
    <row r="1855" spans="1:51" x14ac:dyDescent="0.15">
      <c r="A1855" s="133">
        <v>1894</v>
      </c>
      <c r="B1855" s="130" t="s">
        <v>5259</v>
      </c>
      <c r="C1855" s="130" t="s">
        <v>1079</v>
      </c>
      <c r="D1855" s="130" t="s">
        <v>9928</v>
      </c>
      <c r="E1855" s="130" t="s">
        <v>10591</v>
      </c>
      <c r="F1855" s="130" t="s">
        <v>11105</v>
      </c>
      <c r="G1855" s="133" t="s">
        <v>173</v>
      </c>
      <c r="H1855" s="130" t="s">
        <v>14454</v>
      </c>
      <c r="I1855" s="130" t="s">
        <v>11611</v>
      </c>
      <c r="J1855" s="130" t="s">
        <v>4918</v>
      </c>
      <c r="K1855" s="130" t="s">
        <v>5220</v>
      </c>
      <c r="L1855" s="131" t="str">
        <f t="shared" si="84"/>
        <v>野田　昂汰 (1)</v>
      </c>
      <c r="M1855" s="131" t="str">
        <f t="shared" si="85"/>
        <v>02</v>
      </c>
      <c r="N1855" s="131" t="str">
        <f t="shared" si="86"/>
        <v>Kota NODA (02)</v>
      </c>
      <c r="O1855" s="217" t="s">
        <v>8707</v>
      </c>
      <c r="Y1855" s="130"/>
      <c r="Z1855" s="130"/>
      <c r="AA1855" s="130"/>
      <c r="AB1855" s="130"/>
      <c r="AC1855" s="142"/>
      <c r="AD1855" s="130"/>
      <c r="AE1855" s="130"/>
      <c r="AF1855" s="130"/>
      <c r="AG1855" s="130"/>
      <c r="AH1855" s="130"/>
      <c r="AI1855" s="130"/>
      <c r="AJ1855" s="130"/>
      <c r="AK1855" s="130"/>
      <c r="AL1855" s="130"/>
      <c r="AM1855" s="130"/>
      <c r="AN1855" s="130"/>
      <c r="AO1855" s="130"/>
      <c r="AP1855" s="130"/>
      <c r="AQ1855" s="130"/>
      <c r="AR1855" s="130"/>
      <c r="AS1855" s="130"/>
      <c r="AT1855" s="130"/>
      <c r="AU1855" s="130"/>
      <c r="AV1855" s="130"/>
      <c r="AW1855" s="130"/>
      <c r="AX1855" s="130"/>
      <c r="AY1855" s="130"/>
    </row>
    <row r="1856" spans="1:51" x14ac:dyDescent="0.15">
      <c r="A1856" s="133">
        <v>1895</v>
      </c>
      <c r="B1856" s="130" t="s">
        <v>5259</v>
      </c>
      <c r="C1856" s="130" t="s">
        <v>1079</v>
      </c>
      <c r="D1856" s="130" t="s">
        <v>9929</v>
      </c>
      <c r="E1856" s="130" t="s">
        <v>10592</v>
      </c>
      <c r="F1856" s="130" t="s">
        <v>11151</v>
      </c>
      <c r="G1856" s="133" t="s">
        <v>173</v>
      </c>
      <c r="H1856" s="130" t="s">
        <v>11319</v>
      </c>
      <c r="I1856" s="130" t="s">
        <v>4891</v>
      </c>
      <c r="J1856" s="130" t="s">
        <v>4918</v>
      </c>
      <c r="K1856" s="130" t="s">
        <v>5220</v>
      </c>
      <c r="L1856" s="131" t="str">
        <f t="shared" si="84"/>
        <v>松原　光汰 (1)</v>
      </c>
      <c r="M1856" s="131" t="str">
        <f t="shared" si="85"/>
        <v>02</v>
      </c>
      <c r="N1856" s="131" t="str">
        <f t="shared" si="86"/>
        <v>Kota MATSUBARA (02)</v>
      </c>
      <c r="O1856" s="217" t="s">
        <v>8708</v>
      </c>
      <c r="Y1856" s="130"/>
      <c r="Z1856" s="130"/>
      <c r="AA1856" s="130"/>
      <c r="AB1856" s="130"/>
      <c r="AC1856" s="142"/>
      <c r="AD1856" s="130"/>
      <c r="AE1856" s="130"/>
      <c r="AF1856" s="130"/>
      <c r="AG1856" s="130"/>
      <c r="AH1856" s="130"/>
      <c r="AI1856" s="130"/>
      <c r="AJ1856" s="130"/>
      <c r="AK1856" s="130"/>
      <c r="AL1856" s="130"/>
      <c r="AM1856" s="130"/>
      <c r="AN1856" s="130"/>
      <c r="AO1856" s="130"/>
      <c r="AP1856" s="130"/>
      <c r="AQ1856" s="130"/>
      <c r="AR1856" s="130"/>
      <c r="AS1856" s="130"/>
      <c r="AT1856" s="130"/>
      <c r="AU1856" s="130"/>
      <c r="AV1856" s="130"/>
      <c r="AW1856" s="130"/>
      <c r="AX1856" s="130"/>
      <c r="AY1856" s="130"/>
    </row>
    <row r="1857" spans="1:51" x14ac:dyDescent="0.15">
      <c r="A1857" s="133">
        <v>1896</v>
      </c>
      <c r="B1857" s="130" t="s">
        <v>5259</v>
      </c>
      <c r="C1857" s="130" t="s">
        <v>1079</v>
      </c>
      <c r="D1857" s="130" t="s">
        <v>9930</v>
      </c>
      <c r="E1857" s="130" t="s">
        <v>10593</v>
      </c>
      <c r="F1857" s="130" t="s">
        <v>11132</v>
      </c>
      <c r="G1857" s="133" t="s">
        <v>173</v>
      </c>
      <c r="H1857" s="130" t="s">
        <v>14454</v>
      </c>
      <c r="I1857" s="130" t="s">
        <v>4816</v>
      </c>
      <c r="J1857" s="130" t="s">
        <v>12335</v>
      </c>
      <c r="K1857" s="130" t="s">
        <v>5220</v>
      </c>
      <c r="L1857" s="131" t="str">
        <f t="shared" si="84"/>
        <v>藤原　翔真 (1)</v>
      </c>
      <c r="M1857" s="131" t="str">
        <f t="shared" si="85"/>
        <v>03</v>
      </c>
      <c r="N1857" s="131" t="str">
        <f t="shared" si="86"/>
        <v>Shoma FUJIWARA (03)</v>
      </c>
      <c r="O1857" s="217" t="s">
        <v>8709</v>
      </c>
      <c r="Y1857" s="130"/>
      <c r="Z1857" s="130"/>
      <c r="AA1857" s="130"/>
      <c r="AB1857" s="130"/>
      <c r="AC1857" s="142"/>
      <c r="AD1857" s="130"/>
      <c r="AE1857" s="130"/>
      <c r="AF1857" s="130"/>
      <c r="AG1857" s="130"/>
      <c r="AH1857" s="130"/>
      <c r="AI1857" s="130"/>
      <c r="AJ1857" s="130"/>
      <c r="AK1857" s="130"/>
      <c r="AL1857" s="130"/>
      <c r="AM1857" s="130"/>
      <c r="AN1857" s="130"/>
      <c r="AO1857" s="130"/>
      <c r="AP1857" s="130"/>
      <c r="AQ1857" s="130"/>
      <c r="AR1857" s="130"/>
      <c r="AS1857" s="130"/>
      <c r="AT1857" s="130"/>
      <c r="AU1857" s="130"/>
      <c r="AV1857" s="130"/>
      <c r="AW1857" s="130"/>
      <c r="AX1857" s="130"/>
      <c r="AY1857" s="130"/>
    </row>
    <row r="1858" spans="1:51" x14ac:dyDescent="0.15">
      <c r="A1858" s="133">
        <v>1897</v>
      </c>
      <c r="B1858" s="130" t="s">
        <v>5259</v>
      </c>
      <c r="C1858" s="130" t="s">
        <v>1079</v>
      </c>
      <c r="D1858" s="130" t="s">
        <v>9931</v>
      </c>
      <c r="E1858" s="130" t="s">
        <v>10594</v>
      </c>
      <c r="F1858" s="130" t="s">
        <v>11152</v>
      </c>
      <c r="G1858" s="133" t="s">
        <v>173</v>
      </c>
      <c r="H1858" s="130" t="s">
        <v>14454</v>
      </c>
      <c r="I1858" s="130" t="s">
        <v>4865</v>
      </c>
      <c r="J1858" s="130" t="s">
        <v>12583</v>
      </c>
      <c r="K1858" s="130" t="s">
        <v>5220</v>
      </c>
      <c r="L1858" s="131" t="str">
        <f t="shared" si="84"/>
        <v>田中　柊 (1)</v>
      </c>
      <c r="M1858" s="131" t="str">
        <f t="shared" si="85"/>
        <v>02</v>
      </c>
      <c r="N1858" s="131" t="str">
        <f t="shared" si="86"/>
        <v>Shu TANAKA (02)</v>
      </c>
      <c r="O1858" s="217" t="s">
        <v>8710</v>
      </c>
      <c r="Y1858" s="130"/>
      <c r="Z1858" s="130"/>
      <c r="AA1858" s="130"/>
      <c r="AB1858" s="130"/>
      <c r="AC1858" s="142"/>
      <c r="AD1858" s="130"/>
      <c r="AE1858" s="130"/>
      <c r="AF1858" s="130"/>
      <c r="AG1858" s="130"/>
      <c r="AH1858" s="130"/>
      <c r="AI1858" s="130"/>
      <c r="AJ1858" s="130"/>
      <c r="AK1858" s="130"/>
      <c r="AL1858" s="130"/>
      <c r="AM1858" s="130"/>
      <c r="AN1858" s="130"/>
      <c r="AO1858" s="130"/>
      <c r="AP1858" s="130"/>
      <c r="AQ1858" s="130"/>
      <c r="AR1858" s="130"/>
      <c r="AS1858" s="130"/>
      <c r="AT1858" s="130"/>
      <c r="AU1858" s="130"/>
      <c r="AV1858" s="130"/>
      <c r="AW1858" s="130"/>
      <c r="AX1858" s="130"/>
      <c r="AY1858" s="130"/>
    </row>
    <row r="1859" spans="1:51" x14ac:dyDescent="0.15">
      <c r="A1859" s="133">
        <v>1898</v>
      </c>
      <c r="B1859" s="130" t="s">
        <v>5259</v>
      </c>
      <c r="C1859" s="130" t="s">
        <v>1079</v>
      </c>
      <c r="D1859" s="130" t="s">
        <v>9932</v>
      </c>
      <c r="E1859" s="130" t="s">
        <v>10595</v>
      </c>
      <c r="F1859" s="130" t="s">
        <v>11018</v>
      </c>
      <c r="G1859" s="133" t="s">
        <v>173</v>
      </c>
      <c r="H1859" s="130" t="s">
        <v>14454</v>
      </c>
      <c r="I1859" s="130" t="s">
        <v>5174</v>
      </c>
      <c r="J1859" s="130" t="s">
        <v>12339</v>
      </c>
      <c r="K1859" s="130" t="s">
        <v>5220</v>
      </c>
      <c r="L1859" s="131" t="str">
        <f t="shared" ref="L1859:L1922" si="87">D1859&amp;" ("&amp;G1859&amp;")"</f>
        <v>渡邊　准基 (1)</v>
      </c>
      <c r="M1859" s="131" t="str">
        <f t="shared" ref="M1859:M1922" si="88">LEFT(F1859,2)</f>
        <v>02</v>
      </c>
      <c r="N1859" s="131" t="str">
        <f t="shared" ref="N1859:N1922" si="89">J1859&amp;" "&amp;I1859&amp;" ("&amp;M1859&amp;")"</f>
        <v>Junki WATANABE (02)</v>
      </c>
      <c r="O1859" s="217" t="s">
        <v>8711</v>
      </c>
      <c r="Y1859" s="130"/>
      <c r="Z1859" s="130"/>
      <c r="AA1859" s="130"/>
      <c r="AB1859" s="130"/>
      <c r="AC1859" s="142"/>
      <c r="AD1859" s="130"/>
      <c r="AE1859" s="130"/>
      <c r="AF1859" s="130"/>
      <c r="AG1859" s="130"/>
      <c r="AH1859" s="130"/>
      <c r="AI1859" s="130"/>
      <c r="AJ1859" s="130"/>
      <c r="AK1859" s="130"/>
      <c r="AL1859" s="130"/>
      <c r="AM1859" s="130"/>
      <c r="AN1859" s="130"/>
      <c r="AO1859" s="130"/>
      <c r="AP1859" s="130"/>
      <c r="AQ1859" s="130"/>
      <c r="AR1859" s="130"/>
      <c r="AS1859" s="130"/>
      <c r="AT1859" s="130"/>
      <c r="AU1859" s="130"/>
      <c r="AV1859" s="130"/>
      <c r="AW1859" s="130"/>
      <c r="AX1859" s="130"/>
      <c r="AY1859" s="130"/>
    </row>
    <row r="1860" spans="1:51" x14ac:dyDescent="0.15">
      <c r="A1860" s="133">
        <v>1899</v>
      </c>
      <c r="B1860" s="130" t="s">
        <v>14502</v>
      </c>
      <c r="C1860" s="130" t="s">
        <v>1083</v>
      </c>
      <c r="D1860" s="130" t="s">
        <v>9933</v>
      </c>
      <c r="E1860" s="130" t="s">
        <v>3932</v>
      </c>
      <c r="F1860" s="130" t="s">
        <v>3933</v>
      </c>
      <c r="G1860" s="133" t="s">
        <v>164</v>
      </c>
      <c r="H1860" s="130" t="s">
        <v>14466</v>
      </c>
      <c r="I1860" s="130" t="s">
        <v>5195</v>
      </c>
      <c r="J1860" s="130" t="s">
        <v>12470</v>
      </c>
      <c r="K1860" s="130" t="s">
        <v>5220</v>
      </c>
      <c r="L1860" s="131" t="str">
        <f t="shared" si="87"/>
        <v>山中　聡一郎 (3)</v>
      </c>
      <c r="M1860" s="131" t="str">
        <f t="shared" si="88"/>
        <v>00</v>
      </c>
      <c r="N1860" s="131" t="str">
        <f t="shared" si="89"/>
        <v>Soichiro YAMANAKA (00)</v>
      </c>
      <c r="O1860" s="217" t="s">
        <v>8712</v>
      </c>
      <c r="Y1860" s="130"/>
      <c r="Z1860" s="130"/>
      <c r="AA1860" s="130"/>
      <c r="AB1860" s="130"/>
      <c r="AC1860" s="142"/>
      <c r="AD1860" s="130"/>
      <c r="AE1860" s="130"/>
      <c r="AF1860" s="130"/>
      <c r="AG1860" s="130"/>
      <c r="AH1860" s="130"/>
      <c r="AI1860" s="130"/>
      <c r="AJ1860" s="130"/>
      <c r="AK1860" s="130"/>
      <c r="AL1860" s="130"/>
      <c r="AM1860" s="130"/>
      <c r="AN1860" s="130"/>
      <c r="AO1860" s="130"/>
      <c r="AP1860" s="130"/>
      <c r="AQ1860" s="130"/>
      <c r="AR1860" s="130"/>
      <c r="AS1860" s="130"/>
      <c r="AT1860" s="130"/>
      <c r="AU1860" s="130"/>
      <c r="AV1860" s="130"/>
      <c r="AW1860" s="130"/>
      <c r="AX1860" s="130"/>
      <c r="AY1860" s="130"/>
    </row>
    <row r="1861" spans="1:51" x14ac:dyDescent="0.15">
      <c r="A1861" s="133">
        <v>1900</v>
      </c>
      <c r="B1861" s="130" t="s">
        <v>14502</v>
      </c>
      <c r="C1861" s="130" t="s">
        <v>1083</v>
      </c>
      <c r="D1861" s="130" t="s">
        <v>3934</v>
      </c>
      <c r="E1861" s="130" t="s">
        <v>3935</v>
      </c>
      <c r="F1861" s="130" t="s">
        <v>3936</v>
      </c>
      <c r="G1861" s="133" t="s">
        <v>164</v>
      </c>
      <c r="H1861" s="130" t="s">
        <v>14454</v>
      </c>
      <c r="I1861" s="130" t="s">
        <v>11540</v>
      </c>
      <c r="J1861" s="130" t="s">
        <v>4942</v>
      </c>
      <c r="K1861" s="130" t="s">
        <v>5220</v>
      </c>
      <c r="L1861" s="131" t="str">
        <f t="shared" si="87"/>
        <v>佐原　晃太郎 (3)</v>
      </c>
      <c r="M1861" s="131" t="str">
        <f t="shared" si="88"/>
        <v>00</v>
      </c>
      <c r="N1861" s="131" t="str">
        <f t="shared" si="89"/>
        <v>Kotaro SAHARA (00)</v>
      </c>
      <c r="O1861" s="217" t="s">
        <v>8713</v>
      </c>
      <c r="Y1861" s="130"/>
      <c r="Z1861" s="130"/>
      <c r="AA1861" s="130"/>
      <c r="AB1861" s="130"/>
      <c r="AC1861" s="142"/>
      <c r="AD1861" s="130"/>
      <c r="AE1861" s="130"/>
      <c r="AF1861" s="130"/>
      <c r="AG1861" s="130"/>
      <c r="AH1861" s="130"/>
      <c r="AI1861" s="130"/>
      <c r="AJ1861" s="130"/>
      <c r="AK1861" s="130"/>
      <c r="AL1861" s="130"/>
      <c r="AM1861" s="130"/>
      <c r="AN1861" s="130"/>
      <c r="AO1861" s="130"/>
      <c r="AP1861" s="130"/>
      <c r="AQ1861" s="130"/>
      <c r="AR1861" s="130"/>
      <c r="AS1861" s="130"/>
      <c r="AT1861" s="130"/>
      <c r="AU1861" s="130"/>
      <c r="AV1861" s="130"/>
      <c r="AW1861" s="130"/>
      <c r="AX1861" s="130"/>
      <c r="AY1861" s="130"/>
    </row>
    <row r="1862" spans="1:51" x14ac:dyDescent="0.15">
      <c r="A1862" s="133">
        <v>1901</v>
      </c>
      <c r="B1862" s="130" t="s">
        <v>14502</v>
      </c>
      <c r="C1862" s="130" t="s">
        <v>1083</v>
      </c>
      <c r="D1862" s="130" t="s">
        <v>9934</v>
      </c>
      <c r="E1862" s="130" t="s">
        <v>10596</v>
      </c>
      <c r="F1862" s="130" t="s">
        <v>1395</v>
      </c>
      <c r="G1862" s="133" t="s">
        <v>164</v>
      </c>
      <c r="H1862" s="130" t="s">
        <v>14454</v>
      </c>
      <c r="I1862" s="130" t="s">
        <v>6736</v>
      </c>
      <c r="J1862" s="130" t="s">
        <v>5218</v>
      </c>
      <c r="K1862" s="130" t="s">
        <v>5220</v>
      </c>
      <c r="L1862" s="131" t="str">
        <f t="shared" si="87"/>
        <v>吉田　勇 (3)</v>
      </c>
      <c r="M1862" s="131" t="str">
        <f t="shared" si="88"/>
        <v>01</v>
      </c>
      <c r="N1862" s="131" t="str">
        <f t="shared" si="89"/>
        <v>Yu YOSHIDA (01)</v>
      </c>
      <c r="O1862" s="217" t="s">
        <v>8714</v>
      </c>
      <c r="Y1862" s="130"/>
      <c r="Z1862" s="130"/>
      <c r="AA1862" s="130"/>
      <c r="AB1862" s="130"/>
      <c r="AC1862" s="142"/>
      <c r="AD1862" s="130"/>
      <c r="AE1862" s="130"/>
      <c r="AF1862" s="130"/>
      <c r="AG1862" s="130"/>
      <c r="AH1862" s="130"/>
      <c r="AI1862" s="130"/>
      <c r="AJ1862" s="130"/>
      <c r="AK1862" s="130"/>
      <c r="AL1862" s="130"/>
      <c r="AM1862" s="130"/>
      <c r="AN1862" s="130"/>
      <c r="AO1862" s="130"/>
      <c r="AP1862" s="130"/>
      <c r="AQ1862" s="130"/>
      <c r="AR1862" s="130"/>
      <c r="AS1862" s="130"/>
      <c r="AT1862" s="130"/>
      <c r="AU1862" s="130"/>
      <c r="AV1862" s="130"/>
      <c r="AW1862" s="130"/>
      <c r="AX1862" s="130"/>
      <c r="AY1862" s="130"/>
    </row>
    <row r="1863" spans="1:51" x14ac:dyDescent="0.15">
      <c r="A1863" s="133">
        <v>1902</v>
      </c>
      <c r="B1863" s="130" t="s">
        <v>14502</v>
      </c>
      <c r="C1863" s="130" t="s">
        <v>1083</v>
      </c>
      <c r="D1863" s="130" t="s">
        <v>9935</v>
      </c>
      <c r="E1863" s="130" t="s">
        <v>10597</v>
      </c>
      <c r="F1863" s="130" t="s">
        <v>11153</v>
      </c>
      <c r="G1863" s="133" t="s">
        <v>168</v>
      </c>
      <c r="H1863" s="130" t="s">
        <v>14454</v>
      </c>
      <c r="I1863" s="130" t="s">
        <v>12030</v>
      </c>
      <c r="J1863" s="130" t="s">
        <v>5084</v>
      </c>
      <c r="K1863" s="130" t="s">
        <v>5220</v>
      </c>
      <c r="L1863" s="131" t="str">
        <f t="shared" si="87"/>
        <v>両見　颯真 (2)</v>
      </c>
      <c r="M1863" s="131" t="str">
        <f t="shared" si="88"/>
        <v>01</v>
      </c>
      <c r="N1863" s="131" t="str">
        <f t="shared" si="89"/>
        <v>Soma RYOKEN (01)</v>
      </c>
      <c r="O1863" s="217" t="s">
        <v>8715</v>
      </c>
      <c r="Y1863" s="130"/>
      <c r="Z1863" s="130"/>
      <c r="AA1863" s="130"/>
      <c r="AB1863" s="130"/>
      <c r="AC1863" s="142"/>
      <c r="AD1863" s="130"/>
      <c r="AE1863" s="130"/>
      <c r="AF1863" s="130"/>
      <c r="AG1863" s="130"/>
      <c r="AH1863" s="130"/>
      <c r="AI1863" s="130"/>
      <c r="AJ1863" s="130"/>
      <c r="AK1863" s="130"/>
      <c r="AL1863" s="130"/>
      <c r="AM1863" s="130"/>
      <c r="AN1863" s="130"/>
      <c r="AO1863" s="130"/>
      <c r="AP1863" s="130"/>
      <c r="AQ1863" s="130"/>
      <c r="AR1863" s="130"/>
      <c r="AS1863" s="130"/>
      <c r="AT1863" s="130"/>
      <c r="AU1863" s="130"/>
      <c r="AV1863" s="130"/>
      <c r="AW1863" s="130"/>
      <c r="AX1863" s="130"/>
      <c r="AY1863" s="130"/>
    </row>
    <row r="1864" spans="1:51" x14ac:dyDescent="0.15">
      <c r="A1864" s="133">
        <v>1903</v>
      </c>
      <c r="B1864" s="130" t="s">
        <v>14502</v>
      </c>
      <c r="C1864" s="130" t="s">
        <v>1083</v>
      </c>
      <c r="D1864" s="130" t="s">
        <v>9936</v>
      </c>
      <c r="E1864" s="130" t="s">
        <v>10598</v>
      </c>
      <c r="F1864" s="130" t="s">
        <v>2237</v>
      </c>
      <c r="G1864" s="133" t="s">
        <v>168</v>
      </c>
      <c r="H1864" s="130" t="s">
        <v>14466</v>
      </c>
      <c r="I1864" s="130" t="s">
        <v>4901</v>
      </c>
      <c r="J1864" s="130" t="s">
        <v>4909</v>
      </c>
      <c r="K1864" s="130" t="s">
        <v>5220</v>
      </c>
      <c r="L1864" s="131" t="str">
        <f t="shared" si="87"/>
        <v>村上　隆晃 (2)</v>
      </c>
      <c r="M1864" s="131" t="str">
        <f t="shared" si="88"/>
        <v>01</v>
      </c>
      <c r="N1864" s="131" t="str">
        <f t="shared" si="89"/>
        <v>Takaaki MURAKAMI (01)</v>
      </c>
      <c r="O1864" s="217" t="s">
        <v>8716</v>
      </c>
      <c r="Y1864" s="130"/>
      <c r="Z1864" s="130"/>
      <c r="AA1864" s="130"/>
      <c r="AB1864" s="130"/>
      <c r="AC1864" s="142"/>
      <c r="AD1864" s="130"/>
      <c r="AE1864" s="130"/>
      <c r="AF1864" s="130"/>
      <c r="AG1864" s="130"/>
      <c r="AH1864" s="130"/>
      <c r="AI1864" s="130"/>
      <c r="AJ1864" s="130"/>
      <c r="AK1864" s="130"/>
      <c r="AL1864" s="130"/>
      <c r="AM1864" s="130"/>
      <c r="AN1864" s="130"/>
      <c r="AO1864" s="130"/>
      <c r="AP1864" s="130"/>
      <c r="AQ1864" s="130"/>
      <c r="AR1864" s="130"/>
      <c r="AS1864" s="130"/>
      <c r="AT1864" s="130"/>
      <c r="AU1864" s="130"/>
      <c r="AV1864" s="130"/>
      <c r="AW1864" s="130"/>
      <c r="AX1864" s="130"/>
      <c r="AY1864" s="130"/>
    </row>
    <row r="1865" spans="1:51" x14ac:dyDescent="0.15">
      <c r="A1865" s="133">
        <v>1904</v>
      </c>
      <c r="B1865" s="130" t="s">
        <v>14502</v>
      </c>
      <c r="C1865" s="130" t="s">
        <v>1083</v>
      </c>
      <c r="D1865" s="130" t="s">
        <v>9937</v>
      </c>
      <c r="E1865" s="130" t="s">
        <v>10599</v>
      </c>
      <c r="F1865" s="130" t="s">
        <v>4127</v>
      </c>
      <c r="G1865" s="133" t="s">
        <v>168</v>
      </c>
      <c r="H1865" s="130" t="s">
        <v>14454</v>
      </c>
      <c r="I1865" s="130" t="s">
        <v>4838</v>
      </c>
      <c r="J1865" s="130" t="s">
        <v>4962</v>
      </c>
      <c r="K1865" s="130" t="s">
        <v>5220</v>
      </c>
      <c r="L1865" s="131" t="str">
        <f t="shared" si="87"/>
        <v>上田　浩輔 (2)</v>
      </c>
      <c r="M1865" s="131" t="str">
        <f t="shared" si="88"/>
        <v>01</v>
      </c>
      <c r="N1865" s="131" t="str">
        <f t="shared" si="89"/>
        <v>Kosuke UEDA (01)</v>
      </c>
      <c r="O1865" s="217" t="s">
        <v>8717</v>
      </c>
      <c r="Y1865" s="130"/>
      <c r="Z1865" s="130"/>
      <c r="AA1865" s="130"/>
      <c r="AB1865" s="130"/>
      <c r="AC1865" s="142"/>
      <c r="AD1865" s="130"/>
      <c r="AE1865" s="130"/>
      <c r="AF1865" s="130"/>
      <c r="AG1865" s="130"/>
      <c r="AH1865" s="130"/>
      <c r="AI1865" s="130"/>
      <c r="AJ1865" s="130"/>
      <c r="AK1865" s="130"/>
      <c r="AL1865" s="130"/>
      <c r="AM1865" s="130"/>
      <c r="AN1865" s="130"/>
      <c r="AO1865" s="130"/>
      <c r="AP1865" s="130"/>
      <c r="AQ1865" s="130"/>
      <c r="AR1865" s="130"/>
      <c r="AS1865" s="130"/>
      <c r="AT1865" s="130"/>
      <c r="AU1865" s="130"/>
      <c r="AV1865" s="130"/>
      <c r="AW1865" s="130"/>
      <c r="AX1865" s="130"/>
      <c r="AY1865" s="130"/>
    </row>
    <row r="1866" spans="1:51" x14ac:dyDescent="0.15">
      <c r="A1866" s="133">
        <v>1905</v>
      </c>
      <c r="B1866" s="130" t="s">
        <v>5253</v>
      </c>
      <c r="C1866" s="130" t="s">
        <v>1071</v>
      </c>
      <c r="D1866" s="130" t="s">
        <v>3640</v>
      </c>
      <c r="E1866" s="130" t="s">
        <v>3641</v>
      </c>
      <c r="F1866" s="130" t="s">
        <v>3321</v>
      </c>
      <c r="G1866" s="133" t="s">
        <v>146</v>
      </c>
      <c r="H1866" s="130" t="s">
        <v>14457</v>
      </c>
      <c r="I1866" s="130" t="s">
        <v>4939</v>
      </c>
      <c r="J1866" s="130" t="s">
        <v>12584</v>
      </c>
      <c r="K1866" s="130" t="s">
        <v>5220</v>
      </c>
      <c r="L1866" s="131" t="str">
        <f t="shared" si="87"/>
        <v>竹内　知春 (4)</v>
      </c>
      <c r="M1866" s="131" t="str">
        <f t="shared" si="88"/>
        <v>99</v>
      </c>
      <c r="N1866" s="131" t="str">
        <f t="shared" si="89"/>
        <v>Tomoharu TAKEUCHI (99)</v>
      </c>
      <c r="O1866" s="217" t="s">
        <v>8718</v>
      </c>
      <c r="Y1866" s="130"/>
      <c r="Z1866" s="130"/>
      <c r="AA1866" s="130"/>
      <c r="AB1866" s="130"/>
      <c r="AC1866" s="142"/>
      <c r="AD1866" s="130"/>
      <c r="AE1866" s="130"/>
      <c r="AF1866" s="130"/>
      <c r="AG1866" s="130"/>
      <c r="AH1866" s="130"/>
      <c r="AI1866" s="130"/>
      <c r="AJ1866" s="130"/>
      <c r="AK1866" s="130"/>
      <c r="AL1866" s="130"/>
      <c r="AM1866" s="130"/>
      <c r="AN1866" s="130"/>
      <c r="AO1866" s="130"/>
      <c r="AP1866" s="130"/>
      <c r="AQ1866" s="130"/>
      <c r="AR1866" s="130"/>
      <c r="AS1866" s="130"/>
      <c r="AT1866" s="130"/>
      <c r="AU1866" s="130"/>
      <c r="AV1866" s="130"/>
      <c r="AW1866" s="130"/>
      <c r="AX1866" s="130"/>
      <c r="AY1866" s="130"/>
    </row>
    <row r="1867" spans="1:51" x14ac:dyDescent="0.15">
      <c r="A1867" s="133">
        <v>1906</v>
      </c>
      <c r="B1867" s="130" t="s">
        <v>5253</v>
      </c>
      <c r="C1867" s="130" t="s">
        <v>1071</v>
      </c>
      <c r="D1867" s="130" t="s">
        <v>3642</v>
      </c>
      <c r="E1867" s="130" t="s">
        <v>3643</v>
      </c>
      <c r="F1867" s="130" t="s">
        <v>3644</v>
      </c>
      <c r="G1867" s="133" t="s">
        <v>164</v>
      </c>
      <c r="H1867" s="130" t="s">
        <v>14451</v>
      </c>
      <c r="I1867" s="130" t="s">
        <v>11353</v>
      </c>
      <c r="J1867" s="130" t="s">
        <v>12514</v>
      </c>
      <c r="K1867" s="130" t="s">
        <v>5220</v>
      </c>
      <c r="L1867" s="131" t="str">
        <f t="shared" si="87"/>
        <v>安藤　和之 (3)</v>
      </c>
      <c r="M1867" s="131" t="str">
        <f t="shared" si="88"/>
        <v>00</v>
      </c>
      <c r="N1867" s="131" t="str">
        <f t="shared" si="89"/>
        <v>Kazuyuki ANDO (00)</v>
      </c>
      <c r="O1867" s="217" t="s">
        <v>8719</v>
      </c>
      <c r="Y1867" s="130"/>
      <c r="Z1867" s="130"/>
      <c r="AA1867" s="130"/>
      <c r="AB1867" s="130"/>
      <c r="AC1867" s="142"/>
      <c r="AD1867" s="130"/>
      <c r="AE1867" s="130"/>
      <c r="AF1867" s="130"/>
      <c r="AG1867" s="130"/>
      <c r="AH1867" s="130"/>
      <c r="AI1867" s="130"/>
      <c r="AJ1867" s="130"/>
      <c r="AK1867" s="130"/>
      <c r="AL1867" s="130"/>
      <c r="AM1867" s="130"/>
      <c r="AN1867" s="130"/>
      <c r="AO1867" s="130"/>
      <c r="AP1867" s="130"/>
      <c r="AQ1867" s="130"/>
      <c r="AR1867" s="130"/>
      <c r="AS1867" s="130"/>
      <c r="AT1867" s="130"/>
      <c r="AU1867" s="130"/>
      <c r="AV1867" s="130"/>
      <c r="AW1867" s="130"/>
      <c r="AX1867" s="130"/>
      <c r="AY1867" s="130"/>
    </row>
    <row r="1868" spans="1:51" x14ac:dyDescent="0.15">
      <c r="A1868" s="133">
        <v>1907</v>
      </c>
      <c r="B1868" s="130" t="s">
        <v>5253</v>
      </c>
      <c r="C1868" s="130" t="s">
        <v>1071</v>
      </c>
      <c r="D1868" s="130" t="s">
        <v>4782</v>
      </c>
      <c r="E1868" s="130" t="s">
        <v>4783</v>
      </c>
      <c r="F1868" s="130" t="s">
        <v>2079</v>
      </c>
      <c r="G1868" s="133" t="s">
        <v>168</v>
      </c>
      <c r="H1868" s="130" t="s">
        <v>14472</v>
      </c>
      <c r="I1868" s="130" t="s">
        <v>5215</v>
      </c>
      <c r="J1868" s="130" t="s">
        <v>4822</v>
      </c>
      <c r="K1868" s="130" t="s">
        <v>5220</v>
      </c>
      <c r="L1868" s="131" t="str">
        <f t="shared" si="87"/>
        <v>西本　亮太 (2)</v>
      </c>
      <c r="M1868" s="131" t="str">
        <f t="shared" si="88"/>
        <v>01</v>
      </c>
      <c r="N1868" s="131" t="str">
        <f t="shared" si="89"/>
        <v>Ryota NISHIMOTO (01)</v>
      </c>
      <c r="O1868" s="217" t="s">
        <v>8720</v>
      </c>
      <c r="Y1868" s="130"/>
      <c r="Z1868" s="130"/>
      <c r="AA1868" s="130"/>
      <c r="AB1868" s="130"/>
      <c r="AC1868" s="142"/>
      <c r="AD1868" s="130"/>
      <c r="AE1868" s="130"/>
      <c r="AF1868" s="130"/>
      <c r="AG1868" s="130"/>
      <c r="AH1868" s="130"/>
      <c r="AI1868" s="130"/>
      <c r="AJ1868" s="130"/>
      <c r="AK1868" s="130"/>
      <c r="AL1868" s="130"/>
      <c r="AM1868" s="130"/>
      <c r="AN1868" s="130"/>
      <c r="AO1868" s="130"/>
      <c r="AP1868" s="130"/>
      <c r="AQ1868" s="130"/>
      <c r="AR1868" s="130"/>
      <c r="AS1868" s="130"/>
      <c r="AT1868" s="130"/>
      <c r="AU1868" s="130"/>
      <c r="AV1868" s="130"/>
      <c r="AW1868" s="130"/>
      <c r="AX1868" s="130"/>
      <c r="AY1868" s="130"/>
    </row>
    <row r="1869" spans="1:51" x14ac:dyDescent="0.15">
      <c r="A1869" s="133">
        <v>1908</v>
      </c>
      <c r="B1869" s="130" t="s">
        <v>5253</v>
      </c>
      <c r="C1869" s="130" t="s">
        <v>1071</v>
      </c>
      <c r="D1869" s="130" t="s">
        <v>9938</v>
      </c>
      <c r="E1869" s="130" t="s">
        <v>10600</v>
      </c>
      <c r="F1869" s="130" t="s">
        <v>4468</v>
      </c>
      <c r="G1869" s="133" t="s">
        <v>168</v>
      </c>
      <c r="H1869" s="130" t="s">
        <v>14458</v>
      </c>
      <c r="I1869" s="130" t="s">
        <v>4926</v>
      </c>
      <c r="J1869" s="130" t="s">
        <v>9235</v>
      </c>
      <c r="K1869" s="130" t="s">
        <v>5220</v>
      </c>
      <c r="L1869" s="131" t="str">
        <f t="shared" si="87"/>
        <v>岡本　真樹 (2)</v>
      </c>
      <c r="M1869" s="131" t="str">
        <f t="shared" si="88"/>
        <v>01</v>
      </c>
      <c r="N1869" s="131" t="str">
        <f t="shared" si="89"/>
        <v>Masaki OKAMOTO (01)</v>
      </c>
      <c r="O1869" s="217" t="s">
        <v>8721</v>
      </c>
      <c r="Y1869" s="130"/>
      <c r="Z1869" s="130"/>
      <c r="AA1869" s="130"/>
      <c r="AB1869" s="130"/>
      <c r="AC1869" s="142"/>
      <c r="AD1869" s="130"/>
      <c r="AE1869" s="130"/>
      <c r="AF1869" s="130"/>
      <c r="AG1869" s="130"/>
      <c r="AH1869" s="130"/>
      <c r="AI1869" s="130"/>
      <c r="AJ1869" s="130"/>
      <c r="AK1869" s="130"/>
      <c r="AL1869" s="130"/>
      <c r="AM1869" s="130"/>
      <c r="AN1869" s="130"/>
      <c r="AO1869" s="130"/>
      <c r="AP1869" s="130"/>
      <c r="AQ1869" s="130"/>
      <c r="AR1869" s="130"/>
      <c r="AS1869" s="130"/>
      <c r="AT1869" s="130"/>
      <c r="AU1869" s="130"/>
      <c r="AV1869" s="130"/>
      <c r="AW1869" s="130"/>
      <c r="AX1869" s="130"/>
      <c r="AY1869" s="130"/>
    </row>
    <row r="1870" spans="1:51" x14ac:dyDescent="0.15">
      <c r="A1870" s="133">
        <v>1909</v>
      </c>
      <c r="B1870" s="130" t="s">
        <v>5253</v>
      </c>
      <c r="C1870" s="130" t="s">
        <v>1071</v>
      </c>
      <c r="D1870" s="130" t="s">
        <v>9939</v>
      </c>
      <c r="E1870" s="130" t="s">
        <v>10601</v>
      </c>
      <c r="F1870" s="130" t="s">
        <v>11154</v>
      </c>
      <c r="G1870" s="133" t="s">
        <v>168</v>
      </c>
      <c r="H1870" s="130" t="s">
        <v>14448</v>
      </c>
      <c r="I1870" s="130" t="s">
        <v>12031</v>
      </c>
      <c r="J1870" s="130" t="s">
        <v>12585</v>
      </c>
      <c r="K1870" s="130" t="s">
        <v>5220</v>
      </c>
      <c r="L1870" s="131" t="str">
        <f t="shared" si="87"/>
        <v>玉川　正純 (2)</v>
      </c>
      <c r="M1870" s="131" t="str">
        <f t="shared" si="88"/>
        <v>02</v>
      </c>
      <c r="N1870" s="131" t="str">
        <f t="shared" si="89"/>
        <v>Masazumi TAMAGAWA (02)</v>
      </c>
      <c r="O1870" s="217" t="s">
        <v>8722</v>
      </c>
      <c r="Y1870" s="130"/>
      <c r="Z1870" s="130"/>
      <c r="AA1870" s="130"/>
      <c r="AB1870" s="130"/>
      <c r="AC1870" s="142"/>
      <c r="AD1870" s="130"/>
      <c r="AE1870" s="130"/>
      <c r="AF1870" s="130"/>
      <c r="AG1870" s="130"/>
      <c r="AH1870" s="130"/>
      <c r="AI1870" s="130"/>
      <c r="AJ1870" s="130"/>
      <c r="AK1870" s="130"/>
      <c r="AL1870" s="130"/>
      <c r="AM1870" s="130"/>
      <c r="AN1870" s="130"/>
      <c r="AO1870" s="130"/>
      <c r="AP1870" s="130"/>
      <c r="AQ1870" s="130"/>
      <c r="AR1870" s="130"/>
      <c r="AS1870" s="130"/>
      <c r="AT1870" s="130"/>
      <c r="AU1870" s="130"/>
      <c r="AV1870" s="130"/>
      <c r="AW1870" s="130"/>
      <c r="AX1870" s="130"/>
      <c r="AY1870" s="130"/>
    </row>
    <row r="1871" spans="1:51" x14ac:dyDescent="0.15">
      <c r="A1871" s="133">
        <v>1910</v>
      </c>
      <c r="B1871" s="130" t="s">
        <v>14106</v>
      </c>
      <c r="C1871" s="130" t="s">
        <v>1085</v>
      </c>
      <c r="D1871" s="130" t="s">
        <v>3987</v>
      </c>
      <c r="E1871" s="130" t="s">
        <v>3988</v>
      </c>
      <c r="F1871" s="130" t="s">
        <v>2856</v>
      </c>
      <c r="G1871" s="133" t="s">
        <v>245</v>
      </c>
      <c r="H1871" s="130" t="s">
        <v>11319</v>
      </c>
      <c r="I1871" s="130" t="s">
        <v>5021</v>
      </c>
      <c r="J1871" s="130" t="s">
        <v>12312</v>
      </c>
      <c r="K1871" s="130" t="s">
        <v>5220</v>
      </c>
      <c r="L1871" s="131" t="str">
        <f t="shared" si="87"/>
        <v>岩本　龍 (４)</v>
      </c>
      <c r="M1871" s="131" t="str">
        <f t="shared" si="88"/>
        <v>00</v>
      </c>
      <c r="N1871" s="131" t="str">
        <f t="shared" si="89"/>
        <v>Ryu IWAMOTO (00)</v>
      </c>
      <c r="O1871" s="217" t="s">
        <v>8723</v>
      </c>
      <c r="Y1871" s="130"/>
      <c r="Z1871" s="130"/>
      <c r="AA1871" s="130"/>
      <c r="AB1871" s="130"/>
      <c r="AC1871" s="142"/>
      <c r="AD1871" s="130"/>
      <c r="AE1871" s="130"/>
      <c r="AF1871" s="130"/>
      <c r="AG1871" s="130"/>
      <c r="AH1871" s="130"/>
      <c r="AI1871" s="130"/>
      <c r="AJ1871" s="130"/>
      <c r="AK1871" s="130"/>
      <c r="AL1871" s="130"/>
      <c r="AM1871" s="130"/>
      <c r="AN1871" s="130"/>
      <c r="AO1871" s="130"/>
      <c r="AP1871" s="130"/>
      <c r="AQ1871" s="130"/>
      <c r="AR1871" s="130"/>
      <c r="AS1871" s="130"/>
      <c r="AT1871" s="130"/>
      <c r="AU1871" s="130"/>
      <c r="AV1871" s="130"/>
      <c r="AW1871" s="130"/>
      <c r="AX1871" s="130"/>
      <c r="AY1871" s="130"/>
    </row>
    <row r="1872" spans="1:51" x14ac:dyDescent="0.15">
      <c r="A1872" s="133">
        <v>1911</v>
      </c>
      <c r="B1872" s="130" t="s">
        <v>14106</v>
      </c>
      <c r="C1872" s="130" t="s">
        <v>1085</v>
      </c>
      <c r="D1872" s="130" t="s">
        <v>3991</v>
      </c>
      <c r="E1872" s="130" t="s">
        <v>3992</v>
      </c>
      <c r="F1872" s="130" t="s">
        <v>3229</v>
      </c>
      <c r="G1872" s="133" t="s">
        <v>146</v>
      </c>
      <c r="H1872" s="130" t="s">
        <v>11319</v>
      </c>
      <c r="I1872" s="130" t="s">
        <v>11418</v>
      </c>
      <c r="J1872" s="130" t="s">
        <v>4893</v>
      </c>
      <c r="K1872" s="130" t="s">
        <v>5220</v>
      </c>
      <c r="L1872" s="131" t="str">
        <f t="shared" si="87"/>
        <v>金井　太一 (4)</v>
      </c>
      <c r="M1872" s="131" t="str">
        <f t="shared" si="88"/>
        <v>99</v>
      </c>
      <c r="N1872" s="131" t="str">
        <f t="shared" si="89"/>
        <v>Taichi KANAI (99)</v>
      </c>
      <c r="O1872" s="217" t="s">
        <v>8724</v>
      </c>
      <c r="Y1872" s="130"/>
      <c r="Z1872" s="130"/>
      <c r="AA1872" s="130"/>
      <c r="AB1872" s="130"/>
      <c r="AC1872" s="142"/>
      <c r="AD1872" s="130"/>
      <c r="AE1872" s="130"/>
      <c r="AF1872" s="130"/>
      <c r="AG1872" s="130"/>
      <c r="AH1872" s="130"/>
      <c r="AI1872" s="130"/>
      <c r="AJ1872" s="130"/>
      <c r="AK1872" s="130"/>
      <c r="AL1872" s="130"/>
      <c r="AM1872" s="130"/>
      <c r="AN1872" s="130"/>
      <c r="AO1872" s="130"/>
      <c r="AP1872" s="130"/>
      <c r="AQ1872" s="130"/>
      <c r="AR1872" s="130"/>
      <c r="AS1872" s="130"/>
      <c r="AT1872" s="130"/>
      <c r="AU1872" s="130"/>
      <c r="AV1872" s="130"/>
      <c r="AW1872" s="130"/>
      <c r="AX1872" s="130"/>
      <c r="AY1872" s="130"/>
    </row>
    <row r="1873" spans="1:51" x14ac:dyDescent="0.15">
      <c r="A1873" s="133">
        <v>1912</v>
      </c>
      <c r="B1873" s="130" t="s">
        <v>14106</v>
      </c>
      <c r="C1873" s="130" t="s">
        <v>1085</v>
      </c>
      <c r="D1873" s="130" t="s">
        <v>3993</v>
      </c>
      <c r="E1873" s="130" t="s">
        <v>3994</v>
      </c>
      <c r="F1873" s="130" t="s">
        <v>1569</v>
      </c>
      <c r="G1873" s="133" t="s">
        <v>146</v>
      </c>
      <c r="H1873" s="130" t="s">
        <v>11319</v>
      </c>
      <c r="I1873" s="130" t="s">
        <v>11433</v>
      </c>
      <c r="J1873" s="130" t="s">
        <v>5009</v>
      </c>
      <c r="K1873" s="130" t="s">
        <v>5220</v>
      </c>
      <c r="L1873" s="131" t="str">
        <f t="shared" si="87"/>
        <v>岸本　一眞 (4)</v>
      </c>
      <c r="M1873" s="131" t="str">
        <f t="shared" si="88"/>
        <v>99</v>
      </c>
      <c r="N1873" s="131" t="str">
        <f t="shared" si="89"/>
        <v>Kazuma KISHIMOTO (99)</v>
      </c>
      <c r="O1873" s="217" t="s">
        <v>8725</v>
      </c>
      <c r="Y1873" s="130"/>
      <c r="Z1873" s="130"/>
      <c r="AA1873" s="130"/>
      <c r="AB1873" s="130"/>
      <c r="AC1873" s="142"/>
      <c r="AD1873" s="130"/>
      <c r="AE1873" s="130"/>
      <c r="AF1873" s="130"/>
      <c r="AG1873" s="130"/>
      <c r="AH1873" s="130"/>
      <c r="AI1873" s="130"/>
      <c r="AJ1873" s="130"/>
      <c r="AK1873" s="130"/>
      <c r="AL1873" s="130"/>
      <c r="AM1873" s="130"/>
      <c r="AN1873" s="130"/>
      <c r="AO1873" s="130"/>
      <c r="AP1873" s="130"/>
      <c r="AQ1873" s="130"/>
      <c r="AR1873" s="130"/>
      <c r="AS1873" s="130"/>
      <c r="AT1873" s="130"/>
      <c r="AU1873" s="130"/>
      <c r="AV1873" s="130"/>
      <c r="AW1873" s="130"/>
      <c r="AX1873" s="130"/>
      <c r="AY1873" s="130"/>
    </row>
    <row r="1874" spans="1:51" x14ac:dyDescent="0.15">
      <c r="A1874" s="133">
        <v>1913</v>
      </c>
      <c r="B1874" s="130" t="s">
        <v>14106</v>
      </c>
      <c r="C1874" s="130" t="s">
        <v>1085</v>
      </c>
      <c r="D1874" s="130" t="s">
        <v>3996</v>
      </c>
      <c r="E1874" s="130" t="s">
        <v>3997</v>
      </c>
      <c r="F1874" s="130" t="s">
        <v>3246</v>
      </c>
      <c r="G1874" s="133" t="s">
        <v>146</v>
      </c>
      <c r="H1874" s="130" t="s">
        <v>14454</v>
      </c>
      <c r="I1874" s="130" t="s">
        <v>12032</v>
      </c>
      <c r="J1874" s="130" t="s">
        <v>12314</v>
      </c>
      <c r="K1874" s="130" t="s">
        <v>5220</v>
      </c>
      <c r="L1874" s="131" t="str">
        <f t="shared" si="87"/>
        <v>瀬納　正之 (4)</v>
      </c>
      <c r="M1874" s="131" t="str">
        <f t="shared" si="88"/>
        <v>99</v>
      </c>
      <c r="N1874" s="131" t="str">
        <f t="shared" si="89"/>
        <v>Masayuki SENO (99)</v>
      </c>
      <c r="O1874" s="217" t="s">
        <v>8726</v>
      </c>
      <c r="Y1874" s="130"/>
      <c r="Z1874" s="130"/>
      <c r="AA1874" s="130"/>
      <c r="AB1874" s="130"/>
      <c r="AC1874" s="142"/>
      <c r="AD1874" s="130"/>
      <c r="AE1874" s="130"/>
      <c r="AF1874" s="130"/>
      <c r="AG1874" s="130"/>
      <c r="AH1874" s="130"/>
      <c r="AI1874" s="130"/>
      <c r="AJ1874" s="130"/>
      <c r="AK1874" s="130"/>
      <c r="AL1874" s="130"/>
      <c r="AM1874" s="130"/>
      <c r="AN1874" s="130"/>
      <c r="AO1874" s="130"/>
      <c r="AP1874" s="130"/>
      <c r="AQ1874" s="130"/>
      <c r="AR1874" s="130"/>
      <c r="AS1874" s="130"/>
      <c r="AT1874" s="130"/>
      <c r="AU1874" s="130"/>
      <c r="AV1874" s="130"/>
      <c r="AW1874" s="130"/>
      <c r="AX1874" s="130"/>
      <c r="AY1874" s="130"/>
    </row>
    <row r="1875" spans="1:51" x14ac:dyDescent="0.15">
      <c r="A1875" s="133">
        <v>1914</v>
      </c>
      <c r="B1875" s="130" t="s">
        <v>14106</v>
      </c>
      <c r="C1875" s="130" t="s">
        <v>1085</v>
      </c>
      <c r="D1875" s="130" t="s">
        <v>3998</v>
      </c>
      <c r="E1875" s="130" t="s">
        <v>3999</v>
      </c>
      <c r="F1875" s="130" t="s">
        <v>2865</v>
      </c>
      <c r="G1875" s="133" t="s">
        <v>146</v>
      </c>
      <c r="H1875" s="130" t="s">
        <v>14454</v>
      </c>
      <c r="I1875" s="130" t="s">
        <v>5178</v>
      </c>
      <c r="J1875" s="130" t="s">
        <v>4942</v>
      </c>
      <c r="K1875" s="130" t="s">
        <v>5220</v>
      </c>
      <c r="L1875" s="131" t="str">
        <f t="shared" si="87"/>
        <v>高見　昂汰朗 (4)</v>
      </c>
      <c r="M1875" s="131" t="str">
        <f t="shared" si="88"/>
        <v>99</v>
      </c>
      <c r="N1875" s="131" t="str">
        <f t="shared" si="89"/>
        <v>Kotaro TAKAMI (99)</v>
      </c>
      <c r="O1875" s="217" t="s">
        <v>8727</v>
      </c>
      <c r="Y1875" s="130"/>
      <c r="Z1875" s="130"/>
      <c r="AA1875" s="130"/>
      <c r="AB1875" s="130"/>
      <c r="AC1875" s="142"/>
      <c r="AD1875" s="130"/>
      <c r="AE1875" s="130"/>
      <c r="AF1875" s="130"/>
      <c r="AG1875" s="130"/>
      <c r="AH1875" s="130"/>
      <c r="AI1875" s="130"/>
      <c r="AJ1875" s="130"/>
      <c r="AK1875" s="130"/>
      <c r="AL1875" s="130"/>
      <c r="AM1875" s="130"/>
      <c r="AN1875" s="130"/>
      <c r="AO1875" s="130"/>
      <c r="AP1875" s="130"/>
      <c r="AQ1875" s="130"/>
      <c r="AR1875" s="130"/>
      <c r="AS1875" s="130"/>
      <c r="AT1875" s="130"/>
      <c r="AU1875" s="130"/>
      <c r="AV1875" s="130"/>
      <c r="AW1875" s="130"/>
      <c r="AX1875" s="130"/>
      <c r="AY1875" s="130"/>
    </row>
    <row r="1876" spans="1:51" x14ac:dyDescent="0.15">
      <c r="A1876" s="133">
        <v>1915</v>
      </c>
      <c r="B1876" s="130" t="s">
        <v>14106</v>
      </c>
      <c r="C1876" s="130" t="s">
        <v>1085</v>
      </c>
      <c r="D1876" s="130" t="s">
        <v>4000</v>
      </c>
      <c r="E1876" s="130" t="s">
        <v>4001</v>
      </c>
      <c r="F1876" s="130" t="s">
        <v>3128</v>
      </c>
      <c r="G1876" s="133" t="s">
        <v>146</v>
      </c>
      <c r="H1876" s="130" t="s">
        <v>14466</v>
      </c>
      <c r="I1876" s="130" t="s">
        <v>5094</v>
      </c>
      <c r="J1876" s="130" t="s">
        <v>9486</v>
      </c>
      <c r="K1876" s="130" t="s">
        <v>5220</v>
      </c>
      <c r="L1876" s="131" t="str">
        <f t="shared" si="87"/>
        <v>中河　克樹 (4)</v>
      </c>
      <c r="M1876" s="131" t="str">
        <f t="shared" si="88"/>
        <v>99</v>
      </c>
      <c r="N1876" s="131" t="str">
        <f t="shared" si="89"/>
        <v>Katsuki NAKAGAWA (99)</v>
      </c>
      <c r="O1876" s="217" t="s">
        <v>8728</v>
      </c>
      <c r="Y1876" s="130"/>
      <c r="Z1876" s="130"/>
      <c r="AA1876" s="130"/>
      <c r="AB1876" s="130"/>
      <c r="AC1876" s="142"/>
      <c r="AD1876" s="130"/>
      <c r="AE1876" s="130"/>
      <c r="AF1876" s="130"/>
      <c r="AG1876" s="130"/>
      <c r="AH1876" s="130"/>
      <c r="AI1876" s="130"/>
      <c r="AJ1876" s="130"/>
      <c r="AK1876" s="130"/>
      <c r="AL1876" s="130"/>
      <c r="AM1876" s="130"/>
      <c r="AN1876" s="130"/>
      <c r="AO1876" s="130"/>
      <c r="AP1876" s="130"/>
      <c r="AQ1876" s="130"/>
      <c r="AR1876" s="130"/>
      <c r="AS1876" s="130"/>
      <c r="AT1876" s="130"/>
      <c r="AU1876" s="130"/>
      <c r="AV1876" s="130"/>
      <c r="AW1876" s="130"/>
      <c r="AX1876" s="130"/>
      <c r="AY1876" s="130"/>
    </row>
    <row r="1877" spans="1:51" x14ac:dyDescent="0.15">
      <c r="A1877" s="133">
        <v>1916</v>
      </c>
      <c r="B1877" s="130" t="s">
        <v>14106</v>
      </c>
      <c r="C1877" s="130" t="s">
        <v>1085</v>
      </c>
      <c r="D1877" s="130" t="s">
        <v>4004</v>
      </c>
      <c r="E1877" s="130" t="s">
        <v>4005</v>
      </c>
      <c r="F1877" s="130" t="s">
        <v>3483</v>
      </c>
      <c r="G1877" s="133" t="s">
        <v>146</v>
      </c>
      <c r="H1877" s="130" t="s">
        <v>14454</v>
      </c>
      <c r="I1877" s="130" t="s">
        <v>12033</v>
      </c>
      <c r="J1877" s="130" t="s">
        <v>4924</v>
      </c>
      <c r="K1877" s="130" t="s">
        <v>5220</v>
      </c>
      <c r="L1877" s="131" t="str">
        <f t="shared" si="87"/>
        <v>丹生谷　舜 (4)</v>
      </c>
      <c r="M1877" s="131" t="str">
        <f t="shared" si="88"/>
        <v>99</v>
      </c>
      <c r="N1877" s="131" t="str">
        <f t="shared" si="89"/>
        <v>Shun NYUNOYA (99)</v>
      </c>
      <c r="O1877" s="217" t="s">
        <v>8729</v>
      </c>
      <c r="Y1877" s="130"/>
      <c r="Z1877" s="130"/>
      <c r="AA1877" s="130"/>
      <c r="AB1877" s="130"/>
      <c r="AC1877" s="142"/>
      <c r="AD1877" s="130"/>
      <c r="AE1877" s="130"/>
      <c r="AF1877" s="130"/>
      <c r="AG1877" s="130"/>
      <c r="AH1877" s="130"/>
      <c r="AI1877" s="130"/>
      <c r="AJ1877" s="130"/>
      <c r="AK1877" s="130"/>
      <c r="AL1877" s="130"/>
      <c r="AM1877" s="130"/>
      <c r="AN1877" s="130"/>
      <c r="AO1877" s="130"/>
      <c r="AP1877" s="130"/>
      <c r="AQ1877" s="130"/>
      <c r="AR1877" s="130"/>
      <c r="AS1877" s="130"/>
      <c r="AT1877" s="130"/>
      <c r="AU1877" s="130"/>
      <c r="AV1877" s="130"/>
      <c r="AW1877" s="130"/>
      <c r="AX1877" s="130"/>
      <c r="AY1877" s="130"/>
    </row>
    <row r="1878" spans="1:51" x14ac:dyDescent="0.15">
      <c r="A1878" s="133">
        <v>1917</v>
      </c>
      <c r="B1878" s="130" t="s">
        <v>14106</v>
      </c>
      <c r="C1878" s="130" t="s">
        <v>1085</v>
      </c>
      <c r="D1878" s="130" t="s">
        <v>4006</v>
      </c>
      <c r="E1878" s="130" t="s">
        <v>4007</v>
      </c>
      <c r="F1878" s="130" t="s">
        <v>3271</v>
      </c>
      <c r="G1878" s="133" t="s">
        <v>146</v>
      </c>
      <c r="H1878" s="130" t="s">
        <v>11319</v>
      </c>
      <c r="I1878" s="130" t="s">
        <v>12034</v>
      </c>
      <c r="J1878" s="130" t="s">
        <v>4922</v>
      </c>
      <c r="K1878" s="130" t="s">
        <v>5220</v>
      </c>
      <c r="L1878" s="131" t="str">
        <f t="shared" si="87"/>
        <v>沼元　勇樹 (4)</v>
      </c>
      <c r="M1878" s="131" t="str">
        <f t="shared" si="88"/>
        <v>99</v>
      </c>
      <c r="N1878" s="131" t="str">
        <f t="shared" si="89"/>
        <v>Yuki NUMAMOTO (99)</v>
      </c>
      <c r="O1878" s="217" t="s">
        <v>8730</v>
      </c>
      <c r="Y1878" s="130"/>
      <c r="Z1878" s="130"/>
      <c r="AA1878" s="130"/>
      <c r="AB1878" s="130"/>
      <c r="AC1878" s="142"/>
      <c r="AD1878" s="130"/>
      <c r="AE1878" s="130"/>
      <c r="AF1878" s="130"/>
      <c r="AG1878" s="130"/>
      <c r="AH1878" s="130"/>
      <c r="AI1878" s="130"/>
      <c r="AJ1878" s="130"/>
      <c r="AK1878" s="130"/>
      <c r="AL1878" s="130"/>
      <c r="AM1878" s="130"/>
      <c r="AN1878" s="130"/>
      <c r="AO1878" s="130"/>
      <c r="AP1878" s="130"/>
      <c r="AQ1878" s="130"/>
      <c r="AR1878" s="130"/>
      <c r="AS1878" s="130"/>
      <c r="AT1878" s="130"/>
      <c r="AU1878" s="130"/>
      <c r="AV1878" s="130"/>
      <c r="AW1878" s="130"/>
      <c r="AX1878" s="130"/>
      <c r="AY1878" s="130"/>
    </row>
    <row r="1879" spans="1:51" x14ac:dyDescent="0.15">
      <c r="A1879" s="133">
        <v>1918</v>
      </c>
      <c r="B1879" s="130" t="s">
        <v>14106</v>
      </c>
      <c r="C1879" s="130" t="s">
        <v>1085</v>
      </c>
      <c r="D1879" s="130" t="s">
        <v>4008</v>
      </c>
      <c r="E1879" s="130" t="s">
        <v>4009</v>
      </c>
      <c r="F1879" s="130" t="s">
        <v>2002</v>
      </c>
      <c r="G1879" s="133" t="s">
        <v>146</v>
      </c>
      <c r="H1879" s="130" t="s">
        <v>11319</v>
      </c>
      <c r="I1879" s="130" t="s">
        <v>11612</v>
      </c>
      <c r="J1879" s="130" t="s">
        <v>9492</v>
      </c>
      <c r="K1879" s="130" t="s">
        <v>5220</v>
      </c>
      <c r="L1879" s="131" t="str">
        <f t="shared" si="87"/>
        <v>平岡　凛太郎 (4)</v>
      </c>
      <c r="M1879" s="131" t="str">
        <f t="shared" si="88"/>
        <v>00</v>
      </c>
      <c r="N1879" s="131" t="str">
        <f t="shared" si="89"/>
        <v>Rintaro HIRAOKA (00)</v>
      </c>
      <c r="O1879" s="217" t="s">
        <v>8731</v>
      </c>
      <c r="Y1879" s="130"/>
      <c r="Z1879" s="130"/>
      <c r="AA1879" s="130"/>
      <c r="AB1879" s="130"/>
      <c r="AC1879" s="142"/>
      <c r="AD1879" s="130"/>
      <c r="AE1879" s="130"/>
      <c r="AF1879" s="130"/>
      <c r="AG1879" s="130"/>
      <c r="AH1879" s="130"/>
      <c r="AI1879" s="130"/>
      <c r="AJ1879" s="130"/>
      <c r="AK1879" s="130"/>
      <c r="AL1879" s="130"/>
      <c r="AM1879" s="130"/>
      <c r="AN1879" s="130"/>
      <c r="AO1879" s="130"/>
      <c r="AP1879" s="130"/>
      <c r="AQ1879" s="130"/>
      <c r="AR1879" s="130"/>
      <c r="AS1879" s="130"/>
      <c r="AT1879" s="130"/>
      <c r="AU1879" s="130"/>
      <c r="AV1879" s="130"/>
      <c r="AW1879" s="130"/>
      <c r="AX1879" s="130"/>
      <c r="AY1879" s="130"/>
    </row>
    <row r="1880" spans="1:51" x14ac:dyDescent="0.15">
      <c r="A1880" s="133">
        <v>1919</v>
      </c>
      <c r="B1880" s="130" t="s">
        <v>14106</v>
      </c>
      <c r="C1880" s="130" t="s">
        <v>1085</v>
      </c>
      <c r="D1880" s="130" t="s">
        <v>4010</v>
      </c>
      <c r="E1880" s="130" t="s">
        <v>4011</v>
      </c>
      <c r="F1880" s="130" t="s">
        <v>1129</v>
      </c>
      <c r="G1880" s="133" t="s">
        <v>146</v>
      </c>
      <c r="H1880" s="130" t="s">
        <v>11319</v>
      </c>
      <c r="I1880" s="130" t="s">
        <v>12035</v>
      </c>
      <c r="J1880" s="130" t="s">
        <v>5088</v>
      </c>
      <c r="K1880" s="130" t="s">
        <v>5220</v>
      </c>
      <c r="L1880" s="131" t="str">
        <f t="shared" si="87"/>
        <v>福満　航大 (4)</v>
      </c>
      <c r="M1880" s="131" t="str">
        <f t="shared" si="88"/>
        <v>00</v>
      </c>
      <c r="N1880" s="131" t="str">
        <f t="shared" si="89"/>
        <v>Kodai FUKUMITSU (00)</v>
      </c>
      <c r="O1880" s="217" t="s">
        <v>8732</v>
      </c>
      <c r="Y1880" s="130"/>
      <c r="Z1880" s="130"/>
      <c r="AA1880" s="130"/>
      <c r="AB1880" s="130"/>
      <c r="AC1880" s="142"/>
      <c r="AD1880" s="130"/>
      <c r="AE1880" s="130"/>
      <c r="AF1880" s="130"/>
      <c r="AG1880" s="130"/>
      <c r="AH1880" s="130"/>
      <c r="AI1880" s="130"/>
      <c r="AJ1880" s="130"/>
      <c r="AK1880" s="130"/>
      <c r="AL1880" s="130"/>
      <c r="AM1880" s="130"/>
      <c r="AN1880" s="130"/>
      <c r="AO1880" s="130"/>
      <c r="AP1880" s="130"/>
      <c r="AQ1880" s="130"/>
      <c r="AR1880" s="130"/>
      <c r="AS1880" s="130"/>
      <c r="AT1880" s="130"/>
      <c r="AU1880" s="130"/>
      <c r="AV1880" s="130"/>
      <c r="AW1880" s="130"/>
      <c r="AX1880" s="130"/>
      <c r="AY1880" s="130"/>
    </row>
    <row r="1881" spans="1:51" x14ac:dyDescent="0.15">
      <c r="A1881" s="133">
        <v>1920</v>
      </c>
      <c r="B1881" s="130" t="s">
        <v>14106</v>
      </c>
      <c r="C1881" s="130" t="s">
        <v>1085</v>
      </c>
      <c r="D1881" s="130" t="s">
        <v>4012</v>
      </c>
      <c r="E1881" s="130" t="s">
        <v>4013</v>
      </c>
      <c r="F1881" s="130" t="s">
        <v>1140</v>
      </c>
      <c r="G1881" s="133" t="s">
        <v>146</v>
      </c>
      <c r="H1881" s="130" t="s">
        <v>11319</v>
      </c>
      <c r="I1881" s="130" t="s">
        <v>12036</v>
      </c>
      <c r="J1881" s="130" t="s">
        <v>5203</v>
      </c>
      <c r="K1881" s="130" t="s">
        <v>5220</v>
      </c>
      <c r="L1881" s="131" t="str">
        <f t="shared" si="87"/>
        <v>水戸　義昌 (4)</v>
      </c>
      <c r="M1881" s="131" t="str">
        <f t="shared" si="88"/>
        <v>99</v>
      </c>
      <c r="N1881" s="131" t="str">
        <f t="shared" si="89"/>
        <v>Yoshiaki MITO (99)</v>
      </c>
      <c r="O1881" s="217" t="s">
        <v>8733</v>
      </c>
      <c r="Y1881" s="130"/>
      <c r="Z1881" s="130"/>
      <c r="AA1881" s="130"/>
      <c r="AB1881" s="130"/>
      <c r="AC1881" s="142"/>
      <c r="AD1881" s="130"/>
      <c r="AE1881" s="130"/>
      <c r="AF1881" s="130"/>
      <c r="AG1881" s="130"/>
      <c r="AH1881" s="130"/>
      <c r="AI1881" s="130"/>
      <c r="AJ1881" s="130"/>
      <c r="AK1881" s="130"/>
      <c r="AL1881" s="130"/>
      <c r="AM1881" s="130"/>
      <c r="AN1881" s="130"/>
      <c r="AO1881" s="130"/>
      <c r="AP1881" s="130"/>
      <c r="AQ1881" s="130"/>
      <c r="AR1881" s="130"/>
      <c r="AS1881" s="130"/>
      <c r="AT1881" s="130"/>
      <c r="AU1881" s="130"/>
      <c r="AV1881" s="130"/>
      <c r="AW1881" s="130"/>
      <c r="AX1881" s="130"/>
      <c r="AY1881" s="130"/>
    </row>
    <row r="1882" spans="1:51" x14ac:dyDescent="0.15">
      <c r="A1882" s="133">
        <v>1921</v>
      </c>
      <c r="B1882" s="130" t="s">
        <v>14106</v>
      </c>
      <c r="C1882" s="130" t="s">
        <v>1085</v>
      </c>
      <c r="D1882" s="130" t="s">
        <v>4014</v>
      </c>
      <c r="E1882" s="130" t="s">
        <v>4015</v>
      </c>
      <c r="F1882" s="130" t="s">
        <v>3589</v>
      </c>
      <c r="G1882" s="133" t="s">
        <v>146</v>
      </c>
      <c r="H1882" s="130" t="s">
        <v>14460</v>
      </c>
      <c r="I1882" s="130" t="s">
        <v>4901</v>
      </c>
      <c r="J1882" s="130" t="s">
        <v>12516</v>
      </c>
      <c r="K1882" s="130" t="s">
        <v>5220</v>
      </c>
      <c r="L1882" s="131" t="str">
        <f t="shared" si="87"/>
        <v>村上　詢太郎 (4)</v>
      </c>
      <c r="M1882" s="131" t="str">
        <f t="shared" si="88"/>
        <v>99</v>
      </c>
      <c r="N1882" s="131" t="str">
        <f t="shared" si="89"/>
        <v>Juntaro MURAKAMI (99)</v>
      </c>
      <c r="O1882" s="217" t="s">
        <v>8734</v>
      </c>
      <c r="Y1882" s="130"/>
      <c r="Z1882" s="130"/>
      <c r="AA1882" s="130"/>
      <c r="AB1882" s="130"/>
      <c r="AC1882" s="142"/>
      <c r="AD1882" s="130"/>
      <c r="AE1882" s="130"/>
      <c r="AF1882" s="130"/>
      <c r="AG1882" s="130"/>
      <c r="AH1882" s="130"/>
      <c r="AI1882" s="130"/>
      <c r="AJ1882" s="130"/>
      <c r="AK1882" s="130"/>
      <c r="AL1882" s="130"/>
      <c r="AM1882" s="130"/>
      <c r="AN1882" s="130"/>
      <c r="AO1882" s="130"/>
      <c r="AP1882" s="130"/>
      <c r="AQ1882" s="130"/>
      <c r="AR1882" s="130"/>
      <c r="AS1882" s="130"/>
      <c r="AT1882" s="130"/>
      <c r="AU1882" s="130"/>
      <c r="AV1882" s="130"/>
      <c r="AW1882" s="130"/>
      <c r="AX1882" s="130"/>
      <c r="AY1882" s="130"/>
    </row>
    <row r="1883" spans="1:51" x14ac:dyDescent="0.15">
      <c r="A1883" s="133">
        <v>1922</v>
      </c>
      <c r="B1883" s="130" t="s">
        <v>14106</v>
      </c>
      <c r="C1883" s="130" t="s">
        <v>1085</v>
      </c>
      <c r="D1883" s="130" t="s">
        <v>4016</v>
      </c>
      <c r="E1883" s="130" t="s">
        <v>4017</v>
      </c>
      <c r="F1883" s="130" t="s">
        <v>1828</v>
      </c>
      <c r="G1883" s="133" t="s">
        <v>146</v>
      </c>
      <c r="H1883" s="130" t="s">
        <v>11319</v>
      </c>
      <c r="I1883" s="130" t="s">
        <v>11535</v>
      </c>
      <c r="J1883" s="130" t="s">
        <v>4806</v>
      </c>
      <c r="K1883" s="130" t="s">
        <v>5220</v>
      </c>
      <c r="L1883" s="131" t="str">
        <f t="shared" si="87"/>
        <v>吉元　麻人 (4)</v>
      </c>
      <c r="M1883" s="131" t="str">
        <f t="shared" si="88"/>
        <v>99</v>
      </c>
      <c r="N1883" s="131" t="str">
        <f t="shared" si="89"/>
        <v>Asato YOSHIMOTO (99)</v>
      </c>
      <c r="O1883" s="217" t="s">
        <v>8735</v>
      </c>
      <c r="Y1883" s="130"/>
      <c r="Z1883" s="130"/>
      <c r="AA1883" s="130"/>
      <c r="AB1883" s="130"/>
      <c r="AC1883" s="142"/>
      <c r="AD1883" s="130"/>
      <c r="AE1883" s="130"/>
      <c r="AF1883" s="130"/>
      <c r="AG1883" s="130"/>
      <c r="AH1883" s="130"/>
      <c r="AI1883" s="130"/>
      <c r="AJ1883" s="130"/>
      <c r="AK1883" s="130"/>
      <c r="AL1883" s="130"/>
      <c r="AM1883" s="130"/>
      <c r="AN1883" s="130"/>
      <c r="AO1883" s="130"/>
      <c r="AP1883" s="130"/>
      <c r="AQ1883" s="130"/>
      <c r="AR1883" s="130"/>
      <c r="AS1883" s="130"/>
      <c r="AT1883" s="130"/>
      <c r="AU1883" s="130"/>
      <c r="AV1883" s="130"/>
      <c r="AW1883" s="130"/>
      <c r="AX1883" s="130"/>
      <c r="AY1883" s="130"/>
    </row>
    <row r="1884" spans="1:51" x14ac:dyDescent="0.15">
      <c r="A1884" s="133">
        <v>1923</v>
      </c>
      <c r="B1884" s="130" t="s">
        <v>14106</v>
      </c>
      <c r="C1884" s="130" t="s">
        <v>1085</v>
      </c>
      <c r="D1884" s="130" t="s">
        <v>9940</v>
      </c>
      <c r="E1884" s="130" t="s">
        <v>10602</v>
      </c>
      <c r="F1884" s="130" t="s">
        <v>1325</v>
      </c>
      <c r="G1884" s="133" t="s">
        <v>146</v>
      </c>
      <c r="H1884" s="130" t="s">
        <v>11319</v>
      </c>
      <c r="I1884" s="130" t="s">
        <v>4947</v>
      </c>
      <c r="J1884" s="130" t="s">
        <v>12586</v>
      </c>
      <c r="K1884" s="130" t="s">
        <v>5220</v>
      </c>
      <c r="L1884" s="131" t="str">
        <f t="shared" si="87"/>
        <v>島本　賢志 (4)</v>
      </c>
      <c r="M1884" s="131" t="str">
        <f t="shared" si="88"/>
        <v>00</v>
      </c>
      <c r="N1884" s="131" t="str">
        <f t="shared" si="89"/>
        <v>Kenji SHIMAMOTO (00)</v>
      </c>
      <c r="O1884" s="217" t="s">
        <v>8736</v>
      </c>
      <c r="Y1884" s="130"/>
      <c r="Z1884" s="130"/>
      <c r="AA1884" s="130"/>
      <c r="AB1884" s="130"/>
      <c r="AC1884" s="142"/>
      <c r="AD1884" s="130"/>
      <c r="AE1884" s="130"/>
      <c r="AF1884" s="130"/>
      <c r="AG1884" s="130"/>
      <c r="AH1884" s="130"/>
      <c r="AI1884" s="130"/>
      <c r="AJ1884" s="130"/>
      <c r="AK1884" s="130"/>
      <c r="AL1884" s="130"/>
      <c r="AM1884" s="130"/>
      <c r="AN1884" s="130"/>
      <c r="AO1884" s="130"/>
      <c r="AP1884" s="130"/>
      <c r="AQ1884" s="130"/>
      <c r="AR1884" s="130"/>
      <c r="AS1884" s="130"/>
      <c r="AT1884" s="130"/>
      <c r="AU1884" s="130"/>
      <c r="AV1884" s="130"/>
      <c r="AW1884" s="130"/>
      <c r="AX1884" s="130"/>
      <c r="AY1884" s="130"/>
    </row>
    <row r="1885" spans="1:51" x14ac:dyDescent="0.15">
      <c r="A1885" s="133">
        <v>1924</v>
      </c>
      <c r="B1885" s="130" t="s">
        <v>14106</v>
      </c>
      <c r="C1885" s="130" t="s">
        <v>1085</v>
      </c>
      <c r="D1885" s="130" t="s">
        <v>4018</v>
      </c>
      <c r="E1885" s="130" t="s">
        <v>4019</v>
      </c>
      <c r="F1885" s="130" t="s">
        <v>1392</v>
      </c>
      <c r="G1885" s="133" t="s">
        <v>164</v>
      </c>
      <c r="H1885" s="130" t="s">
        <v>14467</v>
      </c>
      <c r="I1885" s="130" t="s">
        <v>11744</v>
      </c>
      <c r="J1885" s="130" t="s">
        <v>12278</v>
      </c>
      <c r="K1885" s="130" t="s">
        <v>5220</v>
      </c>
      <c r="L1885" s="131" t="str">
        <f t="shared" si="87"/>
        <v>石原　陽平 (3)</v>
      </c>
      <c r="M1885" s="131" t="str">
        <f t="shared" si="88"/>
        <v>00</v>
      </c>
      <c r="N1885" s="131" t="str">
        <f t="shared" si="89"/>
        <v>Yohei ISHIHARA (00)</v>
      </c>
      <c r="O1885" s="217" t="s">
        <v>8737</v>
      </c>
      <c r="Y1885" s="130"/>
      <c r="Z1885" s="130"/>
      <c r="AA1885" s="130"/>
      <c r="AB1885" s="130"/>
      <c r="AC1885" s="142"/>
      <c r="AD1885" s="130"/>
      <c r="AE1885" s="130"/>
      <c r="AF1885" s="130"/>
      <c r="AG1885" s="130"/>
      <c r="AH1885" s="130"/>
      <c r="AI1885" s="130"/>
      <c r="AJ1885" s="130"/>
      <c r="AK1885" s="130"/>
      <c r="AL1885" s="130"/>
      <c r="AM1885" s="130"/>
      <c r="AN1885" s="130"/>
      <c r="AO1885" s="130"/>
      <c r="AP1885" s="130"/>
      <c r="AQ1885" s="130"/>
      <c r="AR1885" s="130"/>
      <c r="AS1885" s="130"/>
      <c r="AT1885" s="130"/>
      <c r="AU1885" s="130"/>
      <c r="AV1885" s="130"/>
      <c r="AW1885" s="130"/>
      <c r="AX1885" s="130"/>
      <c r="AY1885" s="130"/>
    </row>
    <row r="1886" spans="1:51" x14ac:dyDescent="0.15">
      <c r="A1886" s="133">
        <v>1925</v>
      </c>
      <c r="B1886" s="130" t="s">
        <v>14106</v>
      </c>
      <c r="C1886" s="130" t="s">
        <v>1085</v>
      </c>
      <c r="D1886" s="130" t="s">
        <v>4020</v>
      </c>
      <c r="E1886" s="130" t="s">
        <v>4021</v>
      </c>
      <c r="F1886" s="130" t="s">
        <v>1877</v>
      </c>
      <c r="G1886" s="133" t="s">
        <v>164</v>
      </c>
      <c r="H1886" s="130" t="s">
        <v>14460</v>
      </c>
      <c r="I1886" s="130" t="s">
        <v>5104</v>
      </c>
      <c r="J1886" s="130" t="s">
        <v>12587</v>
      </c>
      <c r="K1886" s="130" t="s">
        <v>5220</v>
      </c>
      <c r="L1886" s="131" t="str">
        <f t="shared" si="87"/>
        <v>伊藤　奏 (3)</v>
      </c>
      <c r="M1886" s="131" t="str">
        <f t="shared" si="88"/>
        <v>00</v>
      </c>
      <c r="N1886" s="131" t="str">
        <f t="shared" si="89"/>
        <v>Kanade ITO (00)</v>
      </c>
      <c r="O1886" s="217" t="s">
        <v>8738</v>
      </c>
      <c r="Y1886" s="130"/>
      <c r="Z1886" s="130"/>
      <c r="AA1886" s="130"/>
      <c r="AB1886" s="130"/>
      <c r="AC1886" s="142"/>
      <c r="AD1886" s="130"/>
      <c r="AE1886" s="130"/>
      <c r="AF1886" s="130"/>
      <c r="AG1886" s="130"/>
      <c r="AH1886" s="130"/>
      <c r="AI1886" s="130"/>
      <c r="AJ1886" s="130"/>
      <c r="AK1886" s="130"/>
      <c r="AL1886" s="130"/>
      <c r="AM1886" s="130"/>
      <c r="AN1886" s="130"/>
      <c r="AO1886" s="130"/>
      <c r="AP1886" s="130"/>
      <c r="AQ1886" s="130"/>
      <c r="AR1886" s="130"/>
      <c r="AS1886" s="130"/>
      <c r="AT1886" s="130"/>
      <c r="AU1886" s="130"/>
      <c r="AV1886" s="130"/>
      <c r="AW1886" s="130"/>
      <c r="AX1886" s="130"/>
      <c r="AY1886" s="130"/>
    </row>
    <row r="1887" spans="1:51" x14ac:dyDescent="0.15">
      <c r="A1887" s="133">
        <v>1926</v>
      </c>
      <c r="B1887" s="130" t="s">
        <v>14106</v>
      </c>
      <c r="C1887" s="130" t="s">
        <v>1085</v>
      </c>
      <c r="D1887" s="130" t="s">
        <v>4022</v>
      </c>
      <c r="E1887" s="130" t="s">
        <v>4023</v>
      </c>
      <c r="F1887" s="130" t="s">
        <v>1911</v>
      </c>
      <c r="G1887" s="133" t="s">
        <v>164</v>
      </c>
      <c r="H1887" s="130" t="s">
        <v>14458</v>
      </c>
      <c r="I1887" s="130" t="s">
        <v>4840</v>
      </c>
      <c r="J1887" s="130" t="s">
        <v>4922</v>
      </c>
      <c r="K1887" s="130" t="s">
        <v>5220</v>
      </c>
      <c r="L1887" s="131" t="str">
        <f t="shared" si="87"/>
        <v>上野　雄輝 (3)</v>
      </c>
      <c r="M1887" s="131" t="str">
        <f t="shared" si="88"/>
        <v>00</v>
      </c>
      <c r="N1887" s="131" t="str">
        <f t="shared" si="89"/>
        <v>Yuki UENO (00)</v>
      </c>
      <c r="O1887" s="217" t="s">
        <v>8739</v>
      </c>
      <c r="Y1887" s="130"/>
      <c r="Z1887" s="130"/>
      <c r="AA1887" s="130"/>
      <c r="AB1887" s="130"/>
      <c r="AC1887" s="142"/>
      <c r="AD1887" s="130"/>
      <c r="AE1887" s="130"/>
      <c r="AF1887" s="130"/>
      <c r="AG1887" s="130"/>
      <c r="AH1887" s="130"/>
      <c r="AI1887" s="130"/>
      <c r="AJ1887" s="130"/>
      <c r="AK1887" s="130"/>
      <c r="AL1887" s="130"/>
      <c r="AM1887" s="130"/>
      <c r="AN1887" s="130"/>
      <c r="AO1887" s="130"/>
      <c r="AP1887" s="130"/>
      <c r="AQ1887" s="130"/>
      <c r="AR1887" s="130"/>
      <c r="AS1887" s="130"/>
      <c r="AT1887" s="130"/>
      <c r="AU1887" s="130"/>
      <c r="AV1887" s="130"/>
      <c r="AW1887" s="130"/>
      <c r="AX1887" s="130"/>
      <c r="AY1887" s="130"/>
    </row>
    <row r="1888" spans="1:51" x14ac:dyDescent="0.15">
      <c r="A1888" s="133">
        <v>1927</v>
      </c>
      <c r="B1888" s="130" t="s">
        <v>14106</v>
      </c>
      <c r="C1888" s="130" t="s">
        <v>1085</v>
      </c>
      <c r="D1888" s="130" t="s">
        <v>4024</v>
      </c>
      <c r="E1888" s="130" t="s">
        <v>4025</v>
      </c>
      <c r="F1888" s="130" t="s">
        <v>3950</v>
      </c>
      <c r="G1888" s="133" t="s">
        <v>164</v>
      </c>
      <c r="H1888" s="130" t="s">
        <v>14447</v>
      </c>
      <c r="I1888" s="130" t="s">
        <v>11465</v>
      </c>
      <c r="J1888" s="130" t="s">
        <v>12276</v>
      </c>
      <c r="K1888" s="130" t="s">
        <v>5220</v>
      </c>
      <c r="L1888" s="131" t="str">
        <f t="shared" si="87"/>
        <v>岡村　新也 (3)</v>
      </c>
      <c r="M1888" s="131" t="str">
        <f t="shared" si="88"/>
        <v>00</v>
      </c>
      <c r="N1888" s="131" t="str">
        <f t="shared" si="89"/>
        <v>Shinya OKAMURA (00)</v>
      </c>
      <c r="O1888" s="217" t="s">
        <v>8740</v>
      </c>
      <c r="Y1888" s="130"/>
      <c r="Z1888" s="130"/>
      <c r="AA1888" s="130"/>
      <c r="AB1888" s="130"/>
      <c r="AC1888" s="142"/>
      <c r="AD1888" s="130"/>
      <c r="AE1888" s="130"/>
      <c r="AF1888" s="130"/>
      <c r="AG1888" s="130"/>
      <c r="AH1888" s="130"/>
      <c r="AI1888" s="130"/>
      <c r="AJ1888" s="130"/>
      <c r="AK1888" s="130"/>
      <c r="AL1888" s="130"/>
      <c r="AM1888" s="130"/>
      <c r="AN1888" s="130"/>
      <c r="AO1888" s="130"/>
      <c r="AP1888" s="130"/>
      <c r="AQ1888" s="130"/>
      <c r="AR1888" s="130"/>
      <c r="AS1888" s="130"/>
      <c r="AT1888" s="130"/>
      <c r="AU1888" s="130"/>
      <c r="AV1888" s="130"/>
      <c r="AW1888" s="130"/>
      <c r="AX1888" s="130"/>
      <c r="AY1888" s="130"/>
    </row>
    <row r="1889" spans="1:51" x14ac:dyDescent="0.15">
      <c r="A1889" s="133">
        <v>1928</v>
      </c>
      <c r="B1889" s="130" t="s">
        <v>14106</v>
      </c>
      <c r="C1889" s="130" t="s">
        <v>1085</v>
      </c>
      <c r="D1889" s="130" t="s">
        <v>4026</v>
      </c>
      <c r="E1889" s="130" t="s">
        <v>4027</v>
      </c>
      <c r="F1889" s="130" t="s">
        <v>1444</v>
      </c>
      <c r="G1889" s="133" t="s">
        <v>164</v>
      </c>
      <c r="H1889" s="130" t="s">
        <v>14454</v>
      </c>
      <c r="I1889" s="130" t="s">
        <v>12037</v>
      </c>
      <c r="J1889" s="130" t="s">
        <v>12355</v>
      </c>
      <c r="K1889" s="130" t="s">
        <v>5220</v>
      </c>
      <c r="L1889" s="131" t="str">
        <f t="shared" si="87"/>
        <v>長　亮輝 (3)</v>
      </c>
      <c r="M1889" s="131" t="str">
        <f t="shared" si="88"/>
        <v>00</v>
      </c>
      <c r="N1889" s="131" t="str">
        <f t="shared" si="89"/>
        <v>Ryoki OSA (00)</v>
      </c>
      <c r="O1889" s="217" t="s">
        <v>8741</v>
      </c>
      <c r="Y1889" s="130"/>
      <c r="Z1889" s="130"/>
      <c r="AA1889" s="130"/>
      <c r="AB1889" s="130"/>
      <c r="AC1889" s="142"/>
      <c r="AD1889" s="130"/>
      <c r="AE1889" s="130"/>
      <c r="AF1889" s="130"/>
      <c r="AG1889" s="130"/>
      <c r="AH1889" s="130"/>
      <c r="AI1889" s="130"/>
      <c r="AJ1889" s="130"/>
      <c r="AK1889" s="130"/>
      <c r="AL1889" s="130"/>
      <c r="AM1889" s="130"/>
      <c r="AN1889" s="130"/>
      <c r="AO1889" s="130"/>
      <c r="AP1889" s="130"/>
      <c r="AQ1889" s="130"/>
      <c r="AR1889" s="130"/>
      <c r="AS1889" s="130"/>
      <c r="AT1889" s="130"/>
      <c r="AU1889" s="130"/>
      <c r="AV1889" s="130"/>
      <c r="AW1889" s="130"/>
      <c r="AX1889" s="130"/>
      <c r="AY1889" s="130"/>
    </row>
    <row r="1890" spans="1:51" x14ac:dyDescent="0.15">
      <c r="A1890" s="133">
        <v>1929</v>
      </c>
      <c r="B1890" s="130" t="s">
        <v>14106</v>
      </c>
      <c r="C1890" s="130" t="s">
        <v>1085</v>
      </c>
      <c r="D1890" s="130" t="s">
        <v>4028</v>
      </c>
      <c r="E1890" s="130" t="s">
        <v>568</v>
      </c>
      <c r="F1890" s="130" t="s">
        <v>2304</v>
      </c>
      <c r="G1890" s="133" t="s">
        <v>164</v>
      </c>
      <c r="H1890" s="130" t="s">
        <v>11319</v>
      </c>
      <c r="I1890" s="130" t="s">
        <v>11554</v>
      </c>
      <c r="J1890" s="130" t="s">
        <v>5004</v>
      </c>
      <c r="K1890" s="130" t="s">
        <v>5220</v>
      </c>
      <c r="L1890" s="131" t="str">
        <f t="shared" si="87"/>
        <v>川畑　宏紀 (3)</v>
      </c>
      <c r="M1890" s="131" t="str">
        <f t="shared" si="88"/>
        <v>00</v>
      </c>
      <c r="N1890" s="131" t="str">
        <f t="shared" si="89"/>
        <v>Hiroki KAWABATA (00)</v>
      </c>
      <c r="O1890" s="217" t="s">
        <v>8742</v>
      </c>
      <c r="Y1890" s="130"/>
      <c r="Z1890" s="130"/>
      <c r="AA1890" s="130"/>
      <c r="AB1890" s="130"/>
      <c r="AC1890" s="142"/>
      <c r="AD1890" s="130"/>
      <c r="AE1890" s="130"/>
      <c r="AF1890" s="130"/>
      <c r="AG1890" s="130"/>
      <c r="AH1890" s="130"/>
      <c r="AI1890" s="130"/>
      <c r="AJ1890" s="130"/>
      <c r="AK1890" s="130"/>
      <c r="AL1890" s="130"/>
      <c r="AM1890" s="130"/>
      <c r="AN1890" s="130"/>
      <c r="AO1890" s="130"/>
      <c r="AP1890" s="130"/>
      <c r="AQ1890" s="130"/>
      <c r="AR1890" s="130"/>
      <c r="AS1890" s="130"/>
      <c r="AT1890" s="130"/>
      <c r="AU1890" s="130"/>
      <c r="AV1890" s="130"/>
      <c r="AW1890" s="130"/>
      <c r="AX1890" s="130"/>
      <c r="AY1890" s="130"/>
    </row>
    <row r="1891" spans="1:51" x14ac:dyDescent="0.15">
      <c r="A1891" s="133">
        <v>1930</v>
      </c>
      <c r="B1891" s="130" t="s">
        <v>14106</v>
      </c>
      <c r="C1891" s="130" t="s">
        <v>1085</v>
      </c>
      <c r="D1891" s="130" t="s">
        <v>4029</v>
      </c>
      <c r="E1891" s="130" t="s">
        <v>4030</v>
      </c>
      <c r="F1891" s="130" t="s">
        <v>2949</v>
      </c>
      <c r="G1891" s="133" t="s">
        <v>164</v>
      </c>
      <c r="H1891" s="130" t="s">
        <v>11319</v>
      </c>
      <c r="I1891" s="130" t="s">
        <v>11384</v>
      </c>
      <c r="J1891" s="130" t="s">
        <v>12369</v>
      </c>
      <c r="K1891" s="130" t="s">
        <v>5220</v>
      </c>
      <c r="L1891" s="131" t="str">
        <f t="shared" si="87"/>
        <v>近藤　元 (3)</v>
      </c>
      <c r="M1891" s="131" t="str">
        <f t="shared" si="88"/>
        <v>00</v>
      </c>
      <c r="N1891" s="131" t="str">
        <f t="shared" si="89"/>
        <v>Hajime KONDO (00)</v>
      </c>
      <c r="O1891" s="217" t="s">
        <v>8743</v>
      </c>
      <c r="Y1891" s="130"/>
      <c r="Z1891" s="130"/>
      <c r="AA1891" s="130"/>
      <c r="AB1891" s="130"/>
      <c r="AC1891" s="142"/>
      <c r="AD1891" s="130"/>
      <c r="AE1891" s="130"/>
      <c r="AF1891" s="130"/>
      <c r="AG1891" s="130"/>
      <c r="AH1891" s="130"/>
      <c r="AI1891" s="130"/>
      <c r="AJ1891" s="130"/>
      <c r="AK1891" s="130"/>
      <c r="AL1891" s="130"/>
      <c r="AM1891" s="130"/>
      <c r="AN1891" s="130"/>
      <c r="AO1891" s="130"/>
      <c r="AP1891" s="130"/>
      <c r="AQ1891" s="130"/>
      <c r="AR1891" s="130"/>
      <c r="AS1891" s="130"/>
      <c r="AT1891" s="130"/>
      <c r="AU1891" s="130"/>
      <c r="AV1891" s="130"/>
      <c r="AW1891" s="130"/>
      <c r="AX1891" s="130"/>
      <c r="AY1891" s="130"/>
    </row>
    <row r="1892" spans="1:51" x14ac:dyDescent="0.15">
      <c r="A1892" s="133">
        <v>1931</v>
      </c>
      <c r="B1892" s="130" t="s">
        <v>14106</v>
      </c>
      <c r="C1892" s="130" t="s">
        <v>1085</v>
      </c>
      <c r="D1892" s="130" t="s">
        <v>4031</v>
      </c>
      <c r="E1892" s="130" t="s">
        <v>4032</v>
      </c>
      <c r="F1892" s="130" t="s">
        <v>2516</v>
      </c>
      <c r="G1892" s="133" t="s">
        <v>164</v>
      </c>
      <c r="H1892" s="130" t="s">
        <v>11319</v>
      </c>
      <c r="I1892" s="130" t="s">
        <v>12038</v>
      </c>
      <c r="J1892" s="130" t="s">
        <v>12452</v>
      </c>
      <c r="K1892" s="130" t="s">
        <v>5220</v>
      </c>
      <c r="L1892" s="131" t="str">
        <f t="shared" si="87"/>
        <v>迫田　悠仁 (3)</v>
      </c>
      <c r="M1892" s="131" t="str">
        <f t="shared" si="88"/>
        <v>00</v>
      </c>
      <c r="N1892" s="131" t="str">
        <f t="shared" si="89"/>
        <v>Yujin SAKODA (00)</v>
      </c>
      <c r="O1892" s="217" t="s">
        <v>8744</v>
      </c>
      <c r="Y1892" s="130"/>
      <c r="Z1892" s="130"/>
      <c r="AA1892" s="130"/>
      <c r="AB1892" s="130"/>
      <c r="AC1892" s="142"/>
      <c r="AD1892" s="130"/>
      <c r="AE1892" s="130"/>
      <c r="AF1892" s="130"/>
      <c r="AG1892" s="130"/>
      <c r="AH1892" s="130"/>
      <c r="AI1892" s="130"/>
      <c r="AJ1892" s="130"/>
      <c r="AK1892" s="130"/>
      <c r="AL1892" s="130"/>
      <c r="AM1892" s="130"/>
      <c r="AN1892" s="130"/>
      <c r="AO1892" s="130"/>
      <c r="AP1892" s="130"/>
      <c r="AQ1892" s="130"/>
      <c r="AR1892" s="130"/>
      <c r="AS1892" s="130"/>
      <c r="AT1892" s="130"/>
      <c r="AU1892" s="130"/>
      <c r="AV1892" s="130"/>
      <c r="AW1892" s="130"/>
      <c r="AX1892" s="130"/>
      <c r="AY1892" s="130"/>
    </row>
    <row r="1893" spans="1:51" x14ac:dyDescent="0.15">
      <c r="A1893" s="133">
        <v>1932</v>
      </c>
      <c r="B1893" s="130" t="s">
        <v>14106</v>
      </c>
      <c r="C1893" s="130" t="s">
        <v>1085</v>
      </c>
      <c r="D1893" s="130" t="s">
        <v>4033</v>
      </c>
      <c r="E1893" s="130" t="s">
        <v>4034</v>
      </c>
      <c r="F1893" s="130" t="s">
        <v>3475</v>
      </c>
      <c r="G1893" s="133" t="s">
        <v>164</v>
      </c>
      <c r="H1893" s="130" t="s">
        <v>14466</v>
      </c>
      <c r="I1893" s="130" t="s">
        <v>4892</v>
      </c>
      <c r="J1893" s="130" t="s">
        <v>4954</v>
      </c>
      <c r="K1893" s="130" t="s">
        <v>5220</v>
      </c>
      <c r="L1893" s="131" t="str">
        <f t="shared" si="87"/>
        <v>佐々木　哲寛 (3)</v>
      </c>
      <c r="M1893" s="131" t="str">
        <f t="shared" si="88"/>
        <v>01</v>
      </c>
      <c r="N1893" s="131" t="str">
        <f t="shared" si="89"/>
        <v>Akihiro SASAKI (01)</v>
      </c>
      <c r="O1893" s="217" t="s">
        <v>8745</v>
      </c>
      <c r="Y1893" s="130"/>
      <c r="Z1893" s="130"/>
      <c r="AA1893" s="130"/>
      <c r="AB1893" s="130"/>
      <c r="AC1893" s="142"/>
      <c r="AD1893" s="130"/>
      <c r="AE1893" s="130"/>
      <c r="AF1893" s="130"/>
      <c r="AG1893" s="130"/>
      <c r="AH1893" s="130"/>
      <c r="AI1893" s="130"/>
      <c r="AJ1893" s="130"/>
      <c r="AK1893" s="130"/>
      <c r="AL1893" s="130"/>
      <c r="AM1893" s="130"/>
      <c r="AN1893" s="130"/>
      <c r="AO1893" s="130"/>
      <c r="AP1893" s="130"/>
      <c r="AQ1893" s="130"/>
      <c r="AR1893" s="130"/>
      <c r="AS1893" s="130"/>
      <c r="AT1893" s="130"/>
      <c r="AU1893" s="130"/>
      <c r="AV1893" s="130"/>
      <c r="AW1893" s="130"/>
      <c r="AX1893" s="130"/>
      <c r="AY1893" s="130"/>
    </row>
    <row r="1894" spans="1:51" x14ac:dyDescent="0.15">
      <c r="A1894" s="133">
        <v>1933</v>
      </c>
      <c r="B1894" s="130" t="s">
        <v>14106</v>
      </c>
      <c r="C1894" s="130" t="s">
        <v>1085</v>
      </c>
      <c r="D1894" s="130" t="s">
        <v>4035</v>
      </c>
      <c r="E1894" s="130" t="s">
        <v>4036</v>
      </c>
      <c r="F1894" s="130" t="s">
        <v>3742</v>
      </c>
      <c r="G1894" s="133" t="s">
        <v>164</v>
      </c>
      <c r="H1894" s="130" t="s">
        <v>14460</v>
      </c>
      <c r="I1894" s="130" t="s">
        <v>4997</v>
      </c>
      <c r="J1894" s="130" t="s">
        <v>12588</v>
      </c>
      <c r="K1894" s="130" t="s">
        <v>5220</v>
      </c>
      <c r="L1894" s="131" t="str">
        <f t="shared" si="87"/>
        <v>篠原　優太朗 (3)</v>
      </c>
      <c r="M1894" s="131" t="str">
        <f t="shared" si="88"/>
        <v>00</v>
      </c>
      <c r="N1894" s="131" t="str">
        <f t="shared" si="89"/>
        <v>Yutaro SHINOHARA (00)</v>
      </c>
      <c r="O1894" s="217" t="s">
        <v>8746</v>
      </c>
      <c r="Y1894" s="130"/>
      <c r="Z1894" s="130"/>
      <c r="AA1894" s="130"/>
      <c r="AB1894" s="130"/>
      <c r="AC1894" s="142"/>
      <c r="AD1894" s="130"/>
      <c r="AE1894" s="130"/>
      <c r="AF1894" s="130"/>
      <c r="AG1894" s="130"/>
      <c r="AH1894" s="130"/>
      <c r="AI1894" s="130"/>
      <c r="AJ1894" s="130"/>
      <c r="AK1894" s="130"/>
      <c r="AL1894" s="130"/>
      <c r="AM1894" s="130"/>
      <c r="AN1894" s="130"/>
      <c r="AO1894" s="130"/>
      <c r="AP1894" s="130"/>
      <c r="AQ1894" s="130"/>
      <c r="AR1894" s="130"/>
      <c r="AS1894" s="130"/>
      <c r="AT1894" s="130"/>
      <c r="AU1894" s="130"/>
      <c r="AV1894" s="130"/>
      <c r="AW1894" s="130"/>
      <c r="AX1894" s="130"/>
      <c r="AY1894" s="130"/>
    </row>
    <row r="1895" spans="1:51" x14ac:dyDescent="0.15">
      <c r="A1895" s="133">
        <v>1934</v>
      </c>
      <c r="B1895" s="130" t="s">
        <v>14106</v>
      </c>
      <c r="C1895" s="130" t="s">
        <v>1085</v>
      </c>
      <c r="D1895" s="130" t="s">
        <v>4037</v>
      </c>
      <c r="E1895" s="130" t="s">
        <v>4038</v>
      </c>
      <c r="F1895" s="130" t="s">
        <v>2511</v>
      </c>
      <c r="G1895" s="133" t="s">
        <v>164</v>
      </c>
      <c r="H1895" s="130" t="s">
        <v>14447</v>
      </c>
      <c r="I1895" s="130" t="s">
        <v>11829</v>
      </c>
      <c r="J1895" s="130" t="s">
        <v>12360</v>
      </c>
      <c r="K1895" s="130" t="s">
        <v>5220</v>
      </c>
      <c r="L1895" s="131" t="str">
        <f t="shared" si="87"/>
        <v>下里　瑠偉 (3)</v>
      </c>
      <c r="M1895" s="131" t="str">
        <f t="shared" si="88"/>
        <v>00</v>
      </c>
      <c r="N1895" s="131" t="str">
        <f t="shared" si="89"/>
        <v>Rui SHIMOZATO (00)</v>
      </c>
      <c r="O1895" s="217" t="s">
        <v>8747</v>
      </c>
      <c r="Y1895" s="130"/>
      <c r="Z1895" s="130"/>
      <c r="AA1895" s="130"/>
      <c r="AB1895" s="130"/>
      <c r="AC1895" s="142"/>
      <c r="AD1895" s="130"/>
      <c r="AE1895" s="130"/>
      <c r="AF1895" s="130"/>
      <c r="AG1895" s="130"/>
      <c r="AH1895" s="130"/>
      <c r="AI1895" s="130"/>
      <c r="AJ1895" s="130"/>
      <c r="AK1895" s="130"/>
      <c r="AL1895" s="130"/>
      <c r="AM1895" s="130"/>
      <c r="AN1895" s="130"/>
      <c r="AO1895" s="130"/>
      <c r="AP1895" s="130"/>
      <c r="AQ1895" s="130"/>
      <c r="AR1895" s="130"/>
      <c r="AS1895" s="130"/>
      <c r="AT1895" s="130"/>
      <c r="AU1895" s="130"/>
      <c r="AV1895" s="130"/>
      <c r="AW1895" s="130"/>
      <c r="AX1895" s="130"/>
      <c r="AY1895" s="130"/>
    </row>
    <row r="1896" spans="1:51" x14ac:dyDescent="0.15">
      <c r="A1896" s="133">
        <v>1935</v>
      </c>
      <c r="B1896" s="130" t="s">
        <v>14106</v>
      </c>
      <c r="C1896" s="130" t="s">
        <v>1085</v>
      </c>
      <c r="D1896" s="130" t="s">
        <v>4039</v>
      </c>
      <c r="E1896" s="130" t="s">
        <v>4040</v>
      </c>
      <c r="F1896" s="130" t="s">
        <v>1413</v>
      </c>
      <c r="G1896" s="133" t="s">
        <v>164</v>
      </c>
      <c r="H1896" s="130" t="s">
        <v>11319</v>
      </c>
      <c r="I1896" s="130" t="s">
        <v>11868</v>
      </c>
      <c r="J1896" s="130" t="s">
        <v>4920</v>
      </c>
      <c r="K1896" s="130" t="s">
        <v>5220</v>
      </c>
      <c r="L1896" s="131" t="str">
        <f t="shared" si="87"/>
        <v>白石　裕 (3)</v>
      </c>
      <c r="M1896" s="131" t="str">
        <f t="shared" si="88"/>
        <v>00</v>
      </c>
      <c r="N1896" s="131" t="str">
        <f t="shared" si="89"/>
        <v>Yutaka SHIRAISHI (00)</v>
      </c>
      <c r="O1896" s="217" t="s">
        <v>8748</v>
      </c>
      <c r="Y1896" s="130"/>
      <c r="Z1896" s="130"/>
      <c r="AA1896" s="130"/>
      <c r="AB1896" s="130"/>
      <c r="AC1896" s="142"/>
      <c r="AD1896" s="130"/>
      <c r="AE1896" s="130"/>
      <c r="AF1896" s="130"/>
      <c r="AG1896" s="130"/>
      <c r="AH1896" s="130"/>
      <c r="AI1896" s="130"/>
      <c r="AJ1896" s="130"/>
      <c r="AK1896" s="130"/>
      <c r="AL1896" s="130"/>
      <c r="AM1896" s="130"/>
      <c r="AN1896" s="130"/>
      <c r="AO1896" s="130"/>
      <c r="AP1896" s="130"/>
      <c r="AQ1896" s="130"/>
      <c r="AR1896" s="130"/>
      <c r="AS1896" s="130"/>
      <c r="AT1896" s="130"/>
      <c r="AU1896" s="130"/>
      <c r="AV1896" s="130"/>
      <c r="AW1896" s="130"/>
      <c r="AX1896" s="130"/>
      <c r="AY1896" s="130"/>
    </row>
    <row r="1897" spans="1:51" x14ac:dyDescent="0.15">
      <c r="A1897" s="133">
        <v>1936</v>
      </c>
      <c r="B1897" s="130" t="s">
        <v>14106</v>
      </c>
      <c r="C1897" s="130" t="s">
        <v>1085</v>
      </c>
      <c r="D1897" s="130" t="s">
        <v>4041</v>
      </c>
      <c r="E1897" s="130" t="s">
        <v>4042</v>
      </c>
      <c r="F1897" s="130" t="s">
        <v>4043</v>
      </c>
      <c r="G1897" s="133" t="s">
        <v>164</v>
      </c>
      <c r="H1897" s="130" t="s">
        <v>11319</v>
      </c>
      <c r="I1897" s="130" t="s">
        <v>4972</v>
      </c>
      <c r="J1897" s="130" t="s">
        <v>4870</v>
      </c>
      <c r="K1897" s="130" t="s">
        <v>5220</v>
      </c>
      <c r="L1897" s="131" t="str">
        <f t="shared" si="87"/>
        <v>鈴木　雄大 (3)</v>
      </c>
      <c r="M1897" s="131" t="str">
        <f t="shared" si="88"/>
        <v>00</v>
      </c>
      <c r="N1897" s="131" t="str">
        <f t="shared" si="89"/>
        <v>Yudai SUZUKI (00)</v>
      </c>
      <c r="O1897" s="217" t="s">
        <v>8749</v>
      </c>
      <c r="Y1897" s="130"/>
      <c r="Z1897" s="130"/>
      <c r="AA1897" s="130"/>
      <c r="AB1897" s="130"/>
      <c r="AC1897" s="142"/>
      <c r="AD1897" s="130"/>
      <c r="AE1897" s="130"/>
      <c r="AF1897" s="130"/>
      <c r="AG1897" s="130"/>
      <c r="AH1897" s="130"/>
      <c r="AI1897" s="130"/>
      <c r="AJ1897" s="130"/>
      <c r="AK1897" s="130"/>
      <c r="AL1897" s="130"/>
      <c r="AM1897" s="130"/>
      <c r="AN1897" s="130"/>
      <c r="AO1897" s="130"/>
      <c r="AP1897" s="130"/>
      <c r="AQ1897" s="130"/>
      <c r="AR1897" s="130"/>
      <c r="AS1897" s="130"/>
      <c r="AT1897" s="130"/>
      <c r="AU1897" s="130"/>
      <c r="AV1897" s="130"/>
      <c r="AW1897" s="130"/>
      <c r="AX1897" s="130"/>
      <c r="AY1897" s="130"/>
    </row>
    <row r="1898" spans="1:51" x14ac:dyDescent="0.15">
      <c r="A1898" s="133">
        <v>1937</v>
      </c>
      <c r="B1898" s="130" t="s">
        <v>14106</v>
      </c>
      <c r="C1898" s="130" t="s">
        <v>1085</v>
      </c>
      <c r="D1898" s="130" t="s">
        <v>4044</v>
      </c>
      <c r="E1898" s="130" t="s">
        <v>4045</v>
      </c>
      <c r="F1898" s="130" t="s">
        <v>4046</v>
      </c>
      <c r="G1898" s="133" t="s">
        <v>164</v>
      </c>
      <c r="H1898" s="130" t="s">
        <v>11319</v>
      </c>
      <c r="I1898" s="130" t="s">
        <v>12039</v>
      </c>
      <c r="J1898" s="130" t="s">
        <v>4906</v>
      </c>
      <c r="K1898" s="130" t="s">
        <v>5220</v>
      </c>
      <c r="L1898" s="131" t="str">
        <f t="shared" si="87"/>
        <v>建畠　友哉 (3)</v>
      </c>
      <c r="M1898" s="131" t="str">
        <f t="shared" si="88"/>
        <v>00</v>
      </c>
      <c r="N1898" s="131" t="str">
        <f t="shared" si="89"/>
        <v>Yuya TATEHATA (00)</v>
      </c>
      <c r="O1898" s="217" t="s">
        <v>8750</v>
      </c>
      <c r="Y1898" s="130"/>
      <c r="Z1898" s="130"/>
      <c r="AA1898" s="130"/>
      <c r="AB1898" s="130"/>
      <c r="AC1898" s="142"/>
      <c r="AD1898" s="130"/>
      <c r="AE1898" s="130"/>
      <c r="AF1898" s="130"/>
      <c r="AG1898" s="130"/>
      <c r="AH1898" s="130"/>
      <c r="AI1898" s="130"/>
      <c r="AJ1898" s="130"/>
      <c r="AK1898" s="130"/>
      <c r="AL1898" s="130"/>
      <c r="AM1898" s="130"/>
      <c r="AN1898" s="130"/>
      <c r="AO1898" s="130"/>
      <c r="AP1898" s="130"/>
      <c r="AQ1898" s="130"/>
      <c r="AR1898" s="130"/>
      <c r="AS1898" s="130"/>
      <c r="AT1898" s="130"/>
      <c r="AU1898" s="130"/>
      <c r="AV1898" s="130"/>
      <c r="AW1898" s="130"/>
      <c r="AX1898" s="130"/>
      <c r="AY1898" s="130"/>
    </row>
    <row r="1899" spans="1:51" x14ac:dyDescent="0.15">
      <c r="A1899" s="133">
        <v>1938</v>
      </c>
      <c r="B1899" s="130" t="s">
        <v>14106</v>
      </c>
      <c r="C1899" s="130" t="s">
        <v>1085</v>
      </c>
      <c r="D1899" s="130" t="s">
        <v>4047</v>
      </c>
      <c r="E1899" s="130" t="s">
        <v>4048</v>
      </c>
      <c r="F1899" s="130" t="s">
        <v>1993</v>
      </c>
      <c r="G1899" s="133" t="s">
        <v>164</v>
      </c>
      <c r="H1899" s="130" t="s">
        <v>14454</v>
      </c>
      <c r="I1899" s="130" t="s">
        <v>12040</v>
      </c>
      <c r="J1899" s="130" t="s">
        <v>4814</v>
      </c>
      <c r="K1899" s="130" t="s">
        <v>5220</v>
      </c>
      <c r="L1899" s="131" t="str">
        <f t="shared" si="87"/>
        <v>戸澤　悠介 (3)</v>
      </c>
      <c r="M1899" s="131" t="str">
        <f t="shared" si="88"/>
        <v>01</v>
      </c>
      <c r="N1899" s="131" t="str">
        <f t="shared" si="89"/>
        <v>Yusuke TOZAWA (01)</v>
      </c>
      <c r="O1899" s="217" t="s">
        <v>8751</v>
      </c>
      <c r="Y1899" s="130"/>
      <c r="Z1899" s="130"/>
      <c r="AA1899" s="130"/>
      <c r="AB1899" s="130"/>
      <c r="AC1899" s="142"/>
      <c r="AD1899" s="130"/>
      <c r="AE1899" s="130"/>
      <c r="AF1899" s="130"/>
      <c r="AG1899" s="130"/>
      <c r="AH1899" s="130"/>
      <c r="AI1899" s="130"/>
      <c r="AJ1899" s="130"/>
      <c r="AK1899" s="130"/>
      <c r="AL1899" s="130"/>
      <c r="AM1899" s="130"/>
      <c r="AN1899" s="130"/>
      <c r="AO1899" s="130"/>
      <c r="AP1899" s="130"/>
      <c r="AQ1899" s="130"/>
      <c r="AR1899" s="130"/>
      <c r="AS1899" s="130"/>
      <c r="AT1899" s="130"/>
      <c r="AU1899" s="130"/>
      <c r="AV1899" s="130"/>
      <c r="AW1899" s="130"/>
      <c r="AX1899" s="130"/>
      <c r="AY1899" s="130"/>
    </row>
    <row r="1900" spans="1:51" x14ac:dyDescent="0.15">
      <c r="A1900" s="133">
        <v>1939</v>
      </c>
      <c r="B1900" s="130" t="s">
        <v>14106</v>
      </c>
      <c r="C1900" s="130" t="s">
        <v>1085</v>
      </c>
      <c r="D1900" s="130" t="s">
        <v>9941</v>
      </c>
      <c r="E1900" s="130" t="s">
        <v>4049</v>
      </c>
      <c r="F1900" s="130" t="s">
        <v>2708</v>
      </c>
      <c r="G1900" s="133" t="s">
        <v>164</v>
      </c>
      <c r="H1900" s="130" t="s">
        <v>11319</v>
      </c>
      <c r="I1900" s="130" t="s">
        <v>12041</v>
      </c>
      <c r="J1900" s="130" t="s">
        <v>12589</v>
      </c>
      <c r="K1900" s="130" t="s">
        <v>5220</v>
      </c>
      <c r="L1900" s="131" t="str">
        <f t="shared" si="87"/>
        <v>藤江　成歩 (3)</v>
      </c>
      <c r="M1900" s="131" t="str">
        <f t="shared" si="88"/>
        <v>00</v>
      </c>
      <c r="N1900" s="131" t="str">
        <f t="shared" si="89"/>
        <v>Naruho FUJIE (00)</v>
      </c>
      <c r="O1900" s="217" t="s">
        <v>8752</v>
      </c>
      <c r="Y1900" s="130"/>
      <c r="Z1900" s="130"/>
      <c r="AA1900" s="130"/>
      <c r="AB1900" s="130"/>
      <c r="AC1900" s="142"/>
      <c r="AD1900" s="130"/>
      <c r="AE1900" s="130"/>
      <c r="AF1900" s="130"/>
      <c r="AG1900" s="130"/>
      <c r="AH1900" s="130"/>
      <c r="AI1900" s="130"/>
      <c r="AJ1900" s="130"/>
      <c r="AK1900" s="130"/>
      <c r="AL1900" s="130"/>
      <c r="AM1900" s="130"/>
      <c r="AN1900" s="130"/>
      <c r="AO1900" s="130"/>
      <c r="AP1900" s="130"/>
      <c r="AQ1900" s="130"/>
      <c r="AR1900" s="130"/>
      <c r="AS1900" s="130"/>
      <c r="AT1900" s="130"/>
      <c r="AU1900" s="130"/>
      <c r="AV1900" s="130"/>
      <c r="AW1900" s="130"/>
      <c r="AX1900" s="130"/>
      <c r="AY1900" s="130"/>
    </row>
    <row r="1901" spans="1:51" x14ac:dyDescent="0.15">
      <c r="A1901" s="133">
        <v>1940</v>
      </c>
      <c r="B1901" s="130" t="s">
        <v>14106</v>
      </c>
      <c r="C1901" s="130" t="s">
        <v>1085</v>
      </c>
      <c r="D1901" s="130" t="s">
        <v>4050</v>
      </c>
      <c r="E1901" s="130" t="s">
        <v>4051</v>
      </c>
      <c r="F1901" s="130" t="s">
        <v>2579</v>
      </c>
      <c r="G1901" s="133" t="s">
        <v>164</v>
      </c>
      <c r="H1901" s="130" t="s">
        <v>11319</v>
      </c>
      <c r="I1901" s="130" t="s">
        <v>12042</v>
      </c>
      <c r="J1901" s="130" t="s">
        <v>12480</v>
      </c>
      <c r="K1901" s="130" t="s">
        <v>5220</v>
      </c>
      <c r="L1901" s="131" t="str">
        <f t="shared" si="87"/>
        <v>丸高　創平 (3)</v>
      </c>
      <c r="M1901" s="131" t="str">
        <f t="shared" si="88"/>
        <v>01</v>
      </c>
      <c r="N1901" s="131" t="str">
        <f t="shared" si="89"/>
        <v>Sohei MARUTAKA (01)</v>
      </c>
      <c r="O1901" s="217" t="s">
        <v>8753</v>
      </c>
      <c r="Y1901" s="130"/>
      <c r="Z1901" s="130"/>
      <c r="AA1901" s="130"/>
      <c r="AB1901" s="130"/>
      <c r="AC1901" s="142"/>
      <c r="AD1901" s="130"/>
      <c r="AE1901" s="130"/>
      <c r="AF1901" s="130"/>
      <c r="AG1901" s="130"/>
      <c r="AH1901" s="130"/>
      <c r="AI1901" s="130"/>
      <c r="AJ1901" s="130"/>
      <c r="AK1901" s="130"/>
      <c r="AL1901" s="130"/>
      <c r="AM1901" s="130"/>
      <c r="AN1901" s="130"/>
      <c r="AO1901" s="130"/>
      <c r="AP1901" s="130"/>
      <c r="AQ1901" s="130"/>
      <c r="AR1901" s="130"/>
      <c r="AS1901" s="130"/>
      <c r="AT1901" s="130"/>
      <c r="AU1901" s="130"/>
      <c r="AV1901" s="130"/>
      <c r="AW1901" s="130"/>
      <c r="AX1901" s="130"/>
      <c r="AY1901" s="130"/>
    </row>
    <row r="1902" spans="1:51" x14ac:dyDescent="0.15">
      <c r="A1902" s="133">
        <v>1941</v>
      </c>
      <c r="B1902" s="130" t="s">
        <v>14106</v>
      </c>
      <c r="C1902" s="130" t="s">
        <v>1085</v>
      </c>
      <c r="D1902" s="130" t="s">
        <v>4052</v>
      </c>
      <c r="E1902" s="130" t="s">
        <v>4053</v>
      </c>
      <c r="F1902" s="130" t="s">
        <v>2490</v>
      </c>
      <c r="G1902" s="133" t="s">
        <v>164</v>
      </c>
      <c r="H1902" s="130" t="s">
        <v>14454</v>
      </c>
      <c r="I1902" s="130" t="s">
        <v>5174</v>
      </c>
      <c r="J1902" s="130" t="s">
        <v>12475</v>
      </c>
      <c r="K1902" s="130" t="s">
        <v>5220</v>
      </c>
      <c r="L1902" s="131" t="str">
        <f t="shared" si="87"/>
        <v>渡邊　健人 (3)</v>
      </c>
      <c r="M1902" s="131" t="str">
        <f t="shared" si="88"/>
        <v>00</v>
      </c>
      <c r="N1902" s="131" t="str">
        <f t="shared" si="89"/>
        <v>Taketo WATANABE (00)</v>
      </c>
      <c r="O1902" s="217" t="s">
        <v>8754</v>
      </c>
      <c r="Y1902" s="130"/>
      <c r="Z1902" s="130"/>
      <c r="AA1902" s="130"/>
      <c r="AB1902" s="130"/>
      <c r="AC1902" s="142"/>
      <c r="AD1902" s="130"/>
      <c r="AE1902" s="130"/>
      <c r="AF1902" s="130"/>
      <c r="AG1902" s="130"/>
      <c r="AH1902" s="130"/>
      <c r="AI1902" s="130"/>
      <c r="AJ1902" s="130"/>
      <c r="AK1902" s="130"/>
      <c r="AL1902" s="130"/>
      <c r="AM1902" s="130"/>
      <c r="AN1902" s="130"/>
      <c r="AO1902" s="130"/>
      <c r="AP1902" s="130"/>
      <c r="AQ1902" s="130"/>
      <c r="AR1902" s="130"/>
      <c r="AS1902" s="130"/>
      <c r="AT1902" s="130"/>
      <c r="AU1902" s="130"/>
      <c r="AV1902" s="130"/>
      <c r="AW1902" s="130"/>
      <c r="AX1902" s="130"/>
      <c r="AY1902" s="130"/>
    </row>
    <row r="1903" spans="1:51" x14ac:dyDescent="0.15">
      <c r="A1903" s="133">
        <v>1942</v>
      </c>
      <c r="B1903" s="130" t="s">
        <v>14106</v>
      </c>
      <c r="C1903" s="130" t="s">
        <v>1085</v>
      </c>
      <c r="D1903" s="130" t="s">
        <v>4054</v>
      </c>
      <c r="E1903" s="130" t="s">
        <v>4055</v>
      </c>
      <c r="F1903" s="130" t="s">
        <v>2808</v>
      </c>
      <c r="G1903" s="133" t="s">
        <v>164</v>
      </c>
      <c r="H1903" s="130" t="s">
        <v>11319</v>
      </c>
      <c r="I1903" s="130" t="s">
        <v>5174</v>
      </c>
      <c r="J1903" s="130" t="s">
        <v>5137</v>
      </c>
      <c r="K1903" s="130" t="s">
        <v>5220</v>
      </c>
      <c r="L1903" s="131" t="str">
        <f t="shared" si="87"/>
        <v>渡邊　翼 (3)</v>
      </c>
      <c r="M1903" s="131" t="str">
        <f t="shared" si="88"/>
        <v>00</v>
      </c>
      <c r="N1903" s="131" t="str">
        <f t="shared" si="89"/>
        <v>Tsubasa WATANABE (00)</v>
      </c>
      <c r="O1903" s="217" t="s">
        <v>8755</v>
      </c>
      <c r="Y1903" s="130"/>
      <c r="Z1903" s="130"/>
      <c r="AA1903" s="130"/>
      <c r="AB1903" s="130"/>
      <c r="AC1903" s="142"/>
      <c r="AD1903" s="130"/>
      <c r="AE1903" s="130"/>
      <c r="AF1903" s="130"/>
      <c r="AG1903" s="130"/>
      <c r="AH1903" s="130"/>
      <c r="AI1903" s="130"/>
      <c r="AJ1903" s="130"/>
      <c r="AK1903" s="130"/>
      <c r="AL1903" s="130"/>
      <c r="AM1903" s="130"/>
      <c r="AN1903" s="130"/>
      <c r="AO1903" s="130"/>
      <c r="AP1903" s="130"/>
      <c r="AQ1903" s="130"/>
      <c r="AR1903" s="130"/>
      <c r="AS1903" s="130"/>
      <c r="AT1903" s="130"/>
      <c r="AU1903" s="130"/>
      <c r="AV1903" s="130"/>
      <c r="AW1903" s="130"/>
      <c r="AX1903" s="130"/>
      <c r="AY1903" s="130"/>
    </row>
    <row r="1904" spans="1:51" x14ac:dyDescent="0.15">
      <c r="A1904" s="133">
        <v>1943</v>
      </c>
      <c r="B1904" s="130" t="s">
        <v>14106</v>
      </c>
      <c r="C1904" s="130" t="s">
        <v>1085</v>
      </c>
      <c r="D1904" s="130" t="s">
        <v>4056</v>
      </c>
      <c r="E1904" s="130" t="s">
        <v>4057</v>
      </c>
      <c r="F1904" s="130" t="s">
        <v>4058</v>
      </c>
      <c r="G1904" s="133" t="s">
        <v>168</v>
      </c>
      <c r="H1904" s="130" t="s">
        <v>14454</v>
      </c>
      <c r="I1904" s="130" t="s">
        <v>11353</v>
      </c>
      <c r="J1904" s="130" t="s">
        <v>5064</v>
      </c>
      <c r="K1904" s="130" t="s">
        <v>5220</v>
      </c>
      <c r="L1904" s="131" t="str">
        <f t="shared" si="87"/>
        <v>安藤　駿輔 (2)</v>
      </c>
      <c r="M1904" s="131" t="str">
        <f t="shared" si="88"/>
        <v>02</v>
      </c>
      <c r="N1904" s="131" t="str">
        <f t="shared" si="89"/>
        <v>Shunsuke ANDO (02)</v>
      </c>
      <c r="O1904" s="217" t="s">
        <v>8756</v>
      </c>
      <c r="Y1904" s="130"/>
      <c r="Z1904" s="130"/>
      <c r="AA1904" s="130"/>
      <c r="AB1904" s="130"/>
      <c r="AC1904" s="142"/>
      <c r="AD1904" s="130"/>
      <c r="AE1904" s="130"/>
      <c r="AF1904" s="130"/>
      <c r="AG1904" s="130"/>
      <c r="AH1904" s="130"/>
      <c r="AI1904" s="130"/>
      <c r="AJ1904" s="130"/>
      <c r="AK1904" s="130"/>
      <c r="AL1904" s="130"/>
      <c r="AM1904" s="130"/>
      <c r="AN1904" s="130"/>
      <c r="AO1904" s="130"/>
      <c r="AP1904" s="130"/>
      <c r="AQ1904" s="130"/>
      <c r="AR1904" s="130"/>
      <c r="AS1904" s="130"/>
      <c r="AT1904" s="130"/>
      <c r="AU1904" s="130"/>
      <c r="AV1904" s="130"/>
      <c r="AW1904" s="130"/>
      <c r="AX1904" s="130"/>
      <c r="AY1904" s="130"/>
    </row>
    <row r="1905" spans="1:51" x14ac:dyDescent="0.15">
      <c r="A1905" s="133">
        <v>1944</v>
      </c>
      <c r="B1905" s="130" t="s">
        <v>14106</v>
      </c>
      <c r="C1905" s="130" t="s">
        <v>1085</v>
      </c>
      <c r="D1905" s="130" t="s">
        <v>4059</v>
      </c>
      <c r="E1905" s="130" t="s">
        <v>4060</v>
      </c>
      <c r="F1905" s="130" t="s">
        <v>4061</v>
      </c>
      <c r="G1905" s="133" t="s">
        <v>168</v>
      </c>
      <c r="H1905" s="130" t="s">
        <v>11319</v>
      </c>
      <c r="I1905" s="130" t="s">
        <v>12043</v>
      </c>
      <c r="J1905" s="130" t="s">
        <v>4918</v>
      </c>
      <c r="K1905" s="130" t="s">
        <v>5220</v>
      </c>
      <c r="L1905" s="131" t="str">
        <f t="shared" si="87"/>
        <v>伊勢脇　洸太 (2)</v>
      </c>
      <c r="M1905" s="131" t="str">
        <f t="shared" si="88"/>
        <v>01</v>
      </c>
      <c r="N1905" s="131" t="str">
        <f t="shared" si="89"/>
        <v>Kota ISEWAKI (01)</v>
      </c>
      <c r="O1905" s="217" t="s">
        <v>8757</v>
      </c>
      <c r="Y1905" s="130"/>
      <c r="Z1905" s="130"/>
      <c r="AA1905" s="130"/>
      <c r="AB1905" s="130"/>
      <c r="AC1905" s="142"/>
      <c r="AD1905" s="130"/>
      <c r="AE1905" s="130"/>
      <c r="AF1905" s="130"/>
      <c r="AG1905" s="130"/>
      <c r="AH1905" s="130"/>
      <c r="AI1905" s="130"/>
      <c r="AJ1905" s="130"/>
      <c r="AK1905" s="130"/>
      <c r="AL1905" s="130"/>
      <c r="AM1905" s="130"/>
      <c r="AN1905" s="130"/>
      <c r="AO1905" s="130"/>
      <c r="AP1905" s="130"/>
      <c r="AQ1905" s="130"/>
      <c r="AR1905" s="130"/>
      <c r="AS1905" s="130"/>
      <c r="AT1905" s="130"/>
      <c r="AU1905" s="130"/>
      <c r="AV1905" s="130"/>
      <c r="AW1905" s="130"/>
      <c r="AX1905" s="130"/>
      <c r="AY1905" s="130"/>
    </row>
    <row r="1906" spans="1:51" x14ac:dyDescent="0.15">
      <c r="A1906" s="133">
        <v>1945</v>
      </c>
      <c r="B1906" s="130" t="s">
        <v>14106</v>
      </c>
      <c r="C1906" s="130" t="s">
        <v>1085</v>
      </c>
      <c r="D1906" s="130" t="s">
        <v>4063</v>
      </c>
      <c r="E1906" s="130" t="s">
        <v>4064</v>
      </c>
      <c r="F1906" s="130" t="s">
        <v>2391</v>
      </c>
      <c r="G1906" s="133" t="s">
        <v>168</v>
      </c>
      <c r="H1906" s="130" t="s">
        <v>11319</v>
      </c>
      <c r="I1906" s="130" t="s">
        <v>5041</v>
      </c>
      <c r="J1906" s="130" t="s">
        <v>4879</v>
      </c>
      <c r="K1906" s="130" t="s">
        <v>5220</v>
      </c>
      <c r="L1906" s="131" t="str">
        <f t="shared" si="87"/>
        <v>奥村　和樹 (2)</v>
      </c>
      <c r="M1906" s="131" t="str">
        <f t="shared" si="88"/>
        <v>01</v>
      </c>
      <c r="N1906" s="131" t="str">
        <f t="shared" si="89"/>
        <v>Kazuki OKUMURA (01)</v>
      </c>
      <c r="O1906" s="217" t="s">
        <v>8758</v>
      </c>
      <c r="Y1906" s="130"/>
      <c r="Z1906" s="130"/>
      <c r="AA1906" s="130"/>
      <c r="AB1906" s="130"/>
      <c r="AC1906" s="142"/>
      <c r="AD1906" s="130"/>
      <c r="AE1906" s="130"/>
      <c r="AF1906" s="130"/>
      <c r="AG1906" s="130"/>
      <c r="AH1906" s="130"/>
      <c r="AI1906" s="130"/>
      <c r="AJ1906" s="130"/>
      <c r="AK1906" s="130"/>
      <c r="AL1906" s="130"/>
      <c r="AM1906" s="130"/>
      <c r="AN1906" s="130"/>
      <c r="AO1906" s="130"/>
      <c r="AP1906" s="130"/>
      <c r="AQ1906" s="130"/>
      <c r="AR1906" s="130"/>
      <c r="AS1906" s="130"/>
      <c r="AT1906" s="130"/>
      <c r="AU1906" s="130"/>
      <c r="AV1906" s="130"/>
      <c r="AW1906" s="130"/>
      <c r="AX1906" s="130"/>
      <c r="AY1906" s="130"/>
    </row>
    <row r="1907" spans="1:51" x14ac:dyDescent="0.15">
      <c r="A1907" s="133">
        <v>1946</v>
      </c>
      <c r="B1907" s="130" t="s">
        <v>14106</v>
      </c>
      <c r="C1907" s="130" t="s">
        <v>1085</v>
      </c>
      <c r="D1907" s="130" t="s">
        <v>4065</v>
      </c>
      <c r="E1907" s="130" t="s">
        <v>4066</v>
      </c>
      <c r="F1907" s="130" t="s">
        <v>2602</v>
      </c>
      <c r="G1907" s="133" t="s">
        <v>168</v>
      </c>
      <c r="H1907" s="130" t="s">
        <v>14454</v>
      </c>
      <c r="I1907" s="130" t="s">
        <v>12044</v>
      </c>
      <c r="J1907" s="130" t="s">
        <v>5137</v>
      </c>
      <c r="K1907" s="130" t="s">
        <v>5220</v>
      </c>
      <c r="L1907" s="131" t="str">
        <f t="shared" si="87"/>
        <v>喜井　翼 (2)</v>
      </c>
      <c r="M1907" s="131" t="str">
        <f t="shared" si="88"/>
        <v>01</v>
      </c>
      <c r="N1907" s="131" t="str">
        <f t="shared" si="89"/>
        <v>Tsubasa KII (01)</v>
      </c>
      <c r="O1907" s="217" t="s">
        <v>8759</v>
      </c>
      <c r="Y1907" s="130"/>
      <c r="Z1907" s="130"/>
      <c r="AA1907" s="130"/>
      <c r="AB1907" s="130"/>
      <c r="AC1907" s="142"/>
      <c r="AD1907" s="130"/>
      <c r="AE1907" s="130"/>
      <c r="AF1907" s="130"/>
      <c r="AG1907" s="130"/>
      <c r="AH1907" s="130"/>
      <c r="AI1907" s="130"/>
      <c r="AJ1907" s="130"/>
      <c r="AK1907" s="130"/>
      <c r="AL1907" s="130"/>
      <c r="AM1907" s="130"/>
      <c r="AN1907" s="130"/>
      <c r="AO1907" s="130"/>
      <c r="AP1907" s="130"/>
      <c r="AQ1907" s="130"/>
      <c r="AR1907" s="130"/>
      <c r="AS1907" s="130"/>
      <c r="AT1907" s="130"/>
      <c r="AU1907" s="130"/>
      <c r="AV1907" s="130"/>
      <c r="AW1907" s="130"/>
      <c r="AX1907" s="130"/>
      <c r="AY1907" s="130"/>
    </row>
    <row r="1908" spans="1:51" x14ac:dyDescent="0.15">
      <c r="A1908" s="133">
        <v>1947</v>
      </c>
      <c r="B1908" s="130" t="s">
        <v>14106</v>
      </c>
      <c r="C1908" s="130" t="s">
        <v>1085</v>
      </c>
      <c r="D1908" s="130" t="s">
        <v>4067</v>
      </c>
      <c r="E1908" s="130" t="s">
        <v>4068</v>
      </c>
      <c r="F1908" s="130" t="s">
        <v>4069</v>
      </c>
      <c r="G1908" s="133" t="s">
        <v>168</v>
      </c>
      <c r="H1908" s="130" t="s">
        <v>14454</v>
      </c>
      <c r="I1908" s="130" t="s">
        <v>4850</v>
      </c>
      <c r="J1908" s="130" t="s">
        <v>12375</v>
      </c>
      <c r="K1908" s="130" t="s">
        <v>5220</v>
      </c>
      <c r="L1908" s="131" t="str">
        <f t="shared" si="87"/>
        <v>清原　凌河 (2)</v>
      </c>
      <c r="M1908" s="131" t="str">
        <f t="shared" si="88"/>
        <v>01</v>
      </c>
      <c r="N1908" s="131" t="str">
        <f t="shared" si="89"/>
        <v>Ryoga KIYOHARA (01)</v>
      </c>
      <c r="O1908" s="217" t="s">
        <v>8760</v>
      </c>
      <c r="Y1908" s="130"/>
      <c r="Z1908" s="130"/>
      <c r="AA1908" s="130"/>
      <c r="AB1908" s="130"/>
      <c r="AC1908" s="142"/>
      <c r="AD1908" s="130"/>
      <c r="AE1908" s="130"/>
      <c r="AF1908" s="130"/>
      <c r="AG1908" s="130"/>
      <c r="AH1908" s="130"/>
      <c r="AI1908" s="130"/>
      <c r="AJ1908" s="130"/>
      <c r="AK1908" s="130"/>
      <c r="AL1908" s="130"/>
      <c r="AM1908" s="130"/>
      <c r="AN1908" s="130"/>
      <c r="AO1908" s="130"/>
      <c r="AP1908" s="130"/>
      <c r="AQ1908" s="130"/>
      <c r="AR1908" s="130"/>
      <c r="AS1908" s="130"/>
      <c r="AT1908" s="130"/>
      <c r="AU1908" s="130"/>
      <c r="AV1908" s="130"/>
      <c r="AW1908" s="130"/>
      <c r="AX1908" s="130"/>
      <c r="AY1908" s="130"/>
    </row>
    <row r="1909" spans="1:51" x14ac:dyDescent="0.15">
      <c r="A1909" s="133">
        <v>1948</v>
      </c>
      <c r="B1909" s="130" t="s">
        <v>14106</v>
      </c>
      <c r="C1909" s="130" t="s">
        <v>1085</v>
      </c>
      <c r="D1909" s="130" t="s">
        <v>4073</v>
      </c>
      <c r="E1909" s="130" t="s">
        <v>4074</v>
      </c>
      <c r="F1909" s="130" t="s">
        <v>4075</v>
      </c>
      <c r="G1909" s="133" t="s">
        <v>168</v>
      </c>
      <c r="H1909" s="130" t="s">
        <v>11319</v>
      </c>
      <c r="I1909" s="130" t="s">
        <v>6693</v>
      </c>
      <c r="J1909" s="130" t="s">
        <v>12590</v>
      </c>
      <c r="K1909" s="130" t="s">
        <v>5220</v>
      </c>
      <c r="L1909" s="131" t="str">
        <f t="shared" si="87"/>
        <v>堀　修典 (2)</v>
      </c>
      <c r="M1909" s="131" t="str">
        <f t="shared" si="88"/>
        <v>01</v>
      </c>
      <c r="N1909" s="131" t="str">
        <f t="shared" si="89"/>
        <v>Shusuke HORI (01)</v>
      </c>
      <c r="O1909" s="217" t="s">
        <v>8761</v>
      </c>
      <c r="Y1909" s="130"/>
      <c r="Z1909" s="130"/>
      <c r="AA1909" s="130"/>
      <c r="AB1909" s="130"/>
      <c r="AC1909" s="142"/>
      <c r="AD1909" s="130"/>
      <c r="AE1909" s="130"/>
      <c r="AF1909" s="130"/>
      <c r="AG1909" s="130"/>
      <c r="AH1909" s="130"/>
      <c r="AI1909" s="130"/>
      <c r="AJ1909" s="130"/>
      <c r="AK1909" s="130"/>
      <c r="AL1909" s="130"/>
      <c r="AM1909" s="130"/>
      <c r="AN1909" s="130"/>
      <c r="AO1909" s="130"/>
      <c r="AP1909" s="130"/>
      <c r="AQ1909" s="130"/>
      <c r="AR1909" s="130"/>
      <c r="AS1909" s="130"/>
      <c r="AT1909" s="130"/>
      <c r="AU1909" s="130"/>
      <c r="AV1909" s="130"/>
      <c r="AW1909" s="130"/>
      <c r="AX1909" s="130"/>
      <c r="AY1909" s="130"/>
    </row>
    <row r="1910" spans="1:51" x14ac:dyDescent="0.15">
      <c r="A1910" s="133">
        <v>1949</v>
      </c>
      <c r="B1910" s="130" t="s">
        <v>14106</v>
      </c>
      <c r="C1910" s="130" t="s">
        <v>1085</v>
      </c>
      <c r="D1910" s="130" t="s">
        <v>4076</v>
      </c>
      <c r="E1910" s="130" t="s">
        <v>4077</v>
      </c>
      <c r="F1910" s="130" t="s">
        <v>1386</v>
      </c>
      <c r="G1910" s="133" t="s">
        <v>168</v>
      </c>
      <c r="H1910" s="130" t="s">
        <v>14454</v>
      </c>
      <c r="I1910" s="130" t="s">
        <v>12045</v>
      </c>
      <c r="J1910" s="130" t="s">
        <v>5170</v>
      </c>
      <c r="K1910" s="130" t="s">
        <v>5220</v>
      </c>
      <c r="L1910" s="131" t="str">
        <f t="shared" si="87"/>
        <v>舛谷　大成 (2)</v>
      </c>
      <c r="M1910" s="131" t="str">
        <f t="shared" si="88"/>
        <v>01</v>
      </c>
      <c r="N1910" s="131" t="str">
        <f t="shared" si="89"/>
        <v>Taisei MASUTANI (01)</v>
      </c>
      <c r="O1910" s="217" t="s">
        <v>8762</v>
      </c>
      <c r="Y1910" s="130"/>
      <c r="Z1910" s="130"/>
      <c r="AA1910" s="130"/>
      <c r="AB1910" s="130"/>
      <c r="AC1910" s="142"/>
      <c r="AD1910" s="130"/>
      <c r="AE1910" s="130"/>
      <c r="AF1910" s="130"/>
      <c r="AG1910" s="130"/>
      <c r="AH1910" s="130"/>
      <c r="AI1910" s="130"/>
      <c r="AJ1910" s="130"/>
      <c r="AK1910" s="130"/>
      <c r="AL1910" s="130"/>
      <c r="AM1910" s="130"/>
      <c r="AN1910" s="130"/>
      <c r="AO1910" s="130"/>
      <c r="AP1910" s="130"/>
      <c r="AQ1910" s="130"/>
      <c r="AR1910" s="130"/>
      <c r="AS1910" s="130"/>
      <c r="AT1910" s="130"/>
      <c r="AU1910" s="130"/>
      <c r="AV1910" s="130"/>
      <c r="AW1910" s="130"/>
      <c r="AX1910" s="130"/>
      <c r="AY1910" s="130"/>
    </row>
    <row r="1911" spans="1:51" x14ac:dyDescent="0.15">
      <c r="A1911" s="133">
        <v>1950</v>
      </c>
      <c r="B1911" s="130" t="s">
        <v>14106</v>
      </c>
      <c r="C1911" s="130" t="s">
        <v>1085</v>
      </c>
      <c r="D1911" s="130" t="s">
        <v>4081</v>
      </c>
      <c r="E1911" s="130" t="s">
        <v>4082</v>
      </c>
      <c r="F1911" s="130" t="s">
        <v>4080</v>
      </c>
      <c r="G1911" s="133" t="s">
        <v>168</v>
      </c>
      <c r="H1911" s="130" t="s">
        <v>14454</v>
      </c>
      <c r="I1911" s="130" t="s">
        <v>5087</v>
      </c>
      <c r="J1911" s="130" t="s">
        <v>5205</v>
      </c>
      <c r="K1911" s="130" t="s">
        <v>5220</v>
      </c>
      <c r="L1911" s="131" t="str">
        <f t="shared" si="87"/>
        <v>山岡　真大 (2)</v>
      </c>
      <c r="M1911" s="131" t="str">
        <f t="shared" si="88"/>
        <v>01</v>
      </c>
      <c r="N1911" s="131" t="str">
        <f t="shared" si="89"/>
        <v>Manato YAMAOKA (01)</v>
      </c>
      <c r="O1911" s="217" t="s">
        <v>8763</v>
      </c>
      <c r="Y1911" s="130"/>
      <c r="Z1911" s="130"/>
      <c r="AA1911" s="130"/>
      <c r="AB1911" s="130"/>
      <c r="AC1911" s="142"/>
      <c r="AD1911" s="130"/>
      <c r="AE1911" s="130"/>
      <c r="AF1911" s="130"/>
      <c r="AG1911" s="130"/>
      <c r="AH1911" s="130"/>
      <c r="AI1911" s="130"/>
      <c r="AJ1911" s="130"/>
      <c r="AK1911" s="130"/>
      <c r="AL1911" s="130"/>
      <c r="AM1911" s="130"/>
      <c r="AN1911" s="130"/>
      <c r="AO1911" s="130"/>
      <c r="AP1911" s="130"/>
      <c r="AQ1911" s="130"/>
      <c r="AR1911" s="130"/>
      <c r="AS1911" s="130"/>
      <c r="AT1911" s="130"/>
      <c r="AU1911" s="130"/>
      <c r="AV1911" s="130"/>
      <c r="AW1911" s="130"/>
      <c r="AX1911" s="130"/>
      <c r="AY1911" s="130"/>
    </row>
    <row r="1912" spans="1:51" x14ac:dyDescent="0.15">
      <c r="A1912" s="133">
        <v>1951</v>
      </c>
      <c r="B1912" s="130" t="s">
        <v>14106</v>
      </c>
      <c r="C1912" s="130" t="s">
        <v>1085</v>
      </c>
      <c r="D1912" s="130" t="s">
        <v>4083</v>
      </c>
      <c r="E1912" s="130" t="s">
        <v>4084</v>
      </c>
      <c r="F1912" s="130" t="s">
        <v>4085</v>
      </c>
      <c r="G1912" s="133" t="s">
        <v>168</v>
      </c>
      <c r="H1912" s="130" t="s">
        <v>11319</v>
      </c>
      <c r="I1912" s="130" t="s">
        <v>12046</v>
      </c>
      <c r="J1912" s="130" t="s">
        <v>4902</v>
      </c>
      <c r="K1912" s="130" t="s">
        <v>5220</v>
      </c>
      <c r="L1912" s="131" t="str">
        <f t="shared" si="87"/>
        <v>吉歳　匠吾 (2)</v>
      </c>
      <c r="M1912" s="131" t="str">
        <f t="shared" si="88"/>
        <v>01</v>
      </c>
      <c r="N1912" s="131" t="str">
        <f t="shared" si="89"/>
        <v>Shogo YOSHITOSHI (01)</v>
      </c>
      <c r="O1912" s="217" t="s">
        <v>8764</v>
      </c>
      <c r="Y1912" s="130"/>
      <c r="Z1912" s="130"/>
      <c r="AA1912" s="130"/>
      <c r="AB1912" s="130"/>
      <c r="AC1912" s="142"/>
      <c r="AD1912" s="130"/>
      <c r="AE1912" s="130"/>
      <c r="AF1912" s="130"/>
      <c r="AG1912" s="130"/>
      <c r="AH1912" s="130"/>
      <c r="AI1912" s="130"/>
      <c r="AJ1912" s="130"/>
      <c r="AK1912" s="130"/>
      <c r="AL1912" s="130"/>
      <c r="AM1912" s="130"/>
      <c r="AN1912" s="130"/>
      <c r="AO1912" s="130"/>
      <c r="AP1912" s="130"/>
      <c r="AQ1912" s="130"/>
      <c r="AR1912" s="130"/>
      <c r="AS1912" s="130"/>
      <c r="AT1912" s="130"/>
      <c r="AU1912" s="130"/>
      <c r="AV1912" s="130"/>
      <c r="AW1912" s="130"/>
      <c r="AX1912" s="130"/>
      <c r="AY1912" s="130"/>
    </row>
    <row r="1913" spans="1:51" x14ac:dyDescent="0.15">
      <c r="A1913" s="133">
        <v>1952</v>
      </c>
      <c r="B1913" s="130" t="s">
        <v>14106</v>
      </c>
      <c r="C1913" s="130" t="s">
        <v>1085</v>
      </c>
      <c r="D1913" s="130" t="s">
        <v>4086</v>
      </c>
      <c r="E1913" s="130" t="s">
        <v>4087</v>
      </c>
      <c r="F1913" s="130" t="s">
        <v>4088</v>
      </c>
      <c r="G1913" s="133" t="s">
        <v>168</v>
      </c>
      <c r="H1913" s="130" t="s">
        <v>11319</v>
      </c>
      <c r="I1913" s="130" t="s">
        <v>11606</v>
      </c>
      <c r="J1913" s="130" t="s">
        <v>12591</v>
      </c>
      <c r="K1913" s="130" t="s">
        <v>5220</v>
      </c>
      <c r="L1913" s="131" t="str">
        <f t="shared" si="87"/>
        <v>吉村　圭一郎 (2)</v>
      </c>
      <c r="M1913" s="131" t="str">
        <f t="shared" si="88"/>
        <v>01</v>
      </c>
      <c r="N1913" s="131" t="str">
        <f t="shared" si="89"/>
        <v>Keiichiro YOSHIMURA (01)</v>
      </c>
      <c r="O1913" s="217" t="s">
        <v>8765</v>
      </c>
      <c r="Y1913" s="130"/>
      <c r="Z1913" s="130"/>
      <c r="AA1913" s="130"/>
      <c r="AB1913" s="130"/>
      <c r="AC1913" s="142"/>
      <c r="AD1913" s="130"/>
      <c r="AE1913" s="130"/>
      <c r="AF1913" s="130"/>
      <c r="AG1913" s="130"/>
      <c r="AH1913" s="130"/>
      <c r="AI1913" s="130"/>
      <c r="AJ1913" s="130"/>
      <c r="AK1913" s="130"/>
      <c r="AL1913" s="130"/>
      <c r="AM1913" s="130"/>
      <c r="AN1913" s="130"/>
      <c r="AO1913" s="130"/>
      <c r="AP1913" s="130"/>
      <c r="AQ1913" s="130"/>
      <c r="AR1913" s="130"/>
      <c r="AS1913" s="130"/>
      <c r="AT1913" s="130"/>
      <c r="AU1913" s="130"/>
      <c r="AV1913" s="130"/>
      <c r="AW1913" s="130"/>
      <c r="AX1913" s="130"/>
      <c r="AY1913" s="130"/>
    </row>
    <row r="1914" spans="1:51" x14ac:dyDescent="0.15">
      <c r="A1914" s="133">
        <v>1953</v>
      </c>
      <c r="B1914" s="130" t="s">
        <v>14106</v>
      </c>
      <c r="C1914" s="130" t="s">
        <v>1085</v>
      </c>
      <c r="D1914" s="130" t="s">
        <v>4089</v>
      </c>
      <c r="E1914" s="130" t="s">
        <v>4090</v>
      </c>
      <c r="F1914" s="130" t="s">
        <v>4091</v>
      </c>
      <c r="G1914" s="133" t="s">
        <v>168</v>
      </c>
      <c r="H1914" s="130" t="s">
        <v>11319</v>
      </c>
      <c r="I1914" s="130" t="s">
        <v>11535</v>
      </c>
      <c r="J1914" s="130" t="s">
        <v>5170</v>
      </c>
      <c r="K1914" s="130" t="s">
        <v>5220</v>
      </c>
      <c r="L1914" s="131" t="str">
        <f t="shared" si="87"/>
        <v>吉元　大晟 (2)</v>
      </c>
      <c r="M1914" s="131" t="str">
        <f t="shared" si="88"/>
        <v>01</v>
      </c>
      <c r="N1914" s="131" t="str">
        <f t="shared" si="89"/>
        <v>Taisei YOSHIMOTO (01)</v>
      </c>
      <c r="O1914" s="217" t="s">
        <v>8766</v>
      </c>
      <c r="Y1914" s="130"/>
      <c r="Z1914" s="130"/>
      <c r="AA1914" s="130"/>
      <c r="AB1914" s="130"/>
      <c r="AC1914" s="142"/>
      <c r="AD1914" s="130"/>
      <c r="AE1914" s="130"/>
      <c r="AF1914" s="130"/>
      <c r="AG1914" s="130"/>
      <c r="AH1914" s="130"/>
      <c r="AI1914" s="130"/>
      <c r="AJ1914" s="130"/>
      <c r="AK1914" s="130"/>
      <c r="AL1914" s="130"/>
      <c r="AM1914" s="130"/>
      <c r="AN1914" s="130"/>
      <c r="AO1914" s="130"/>
      <c r="AP1914" s="130"/>
      <c r="AQ1914" s="130"/>
      <c r="AR1914" s="130"/>
      <c r="AS1914" s="130"/>
      <c r="AT1914" s="130"/>
      <c r="AU1914" s="130"/>
      <c r="AV1914" s="130"/>
      <c r="AW1914" s="130"/>
      <c r="AX1914" s="130"/>
      <c r="AY1914" s="130"/>
    </row>
    <row r="1915" spans="1:51" x14ac:dyDescent="0.15">
      <c r="A1915" s="133">
        <v>1954</v>
      </c>
      <c r="B1915" s="130" t="s">
        <v>14106</v>
      </c>
      <c r="C1915" s="130" t="s">
        <v>1085</v>
      </c>
      <c r="D1915" s="130" t="s">
        <v>9942</v>
      </c>
      <c r="E1915" s="130" t="s">
        <v>10603</v>
      </c>
      <c r="F1915" s="130" t="s">
        <v>4628</v>
      </c>
      <c r="G1915" s="133" t="s">
        <v>168</v>
      </c>
      <c r="H1915" s="130" t="s">
        <v>11319</v>
      </c>
      <c r="I1915" s="130" t="s">
        <v>12047</v>
      </c>
      <c r="J1915" s="130" t="s">
        <v>4814</v>
      </c>
      <c r="K1915" s="130" t="s">
        <v>5220</v>
      </c>
      <c r="L1915" s="131" t="str">
        <f t="shared" si="87"/>
        <v>吾郷　優介 (2)</v>
      </c>
      <c r="M1915" s="131" t="str">
        <f t="shared" si="88"/>
        <v>01</v>
      </c>
      <c r="N1915" s="131" t="str">
        <f t="shared" si="89"/>
        <v>Yusuke AGO (01)</v>
      </c>
      <c r="O1915" s="217" t="s">
        <v>8767</v>
      </c>
      <c r="Y1915" s="130"/>
      <c r="Z1915" s="130"/>
      <c r="AA1915" s="130"/>
      <c r="AB1915" s="130"/>
      <c r="AC1915" s="142"/>
      <c r="AD1915" s="130"/>
      <c r="AE1915" s="130"/>
      <c r="AF1915" s="130"/>
      <c r="AG1915" s="130"/>
      <c r="AH1915" s="130"/>
      <c r="AI1915" s="130"/>
      <c r="AJ1915" s="130"/>
      <c r="AK1915" s="130"/>
      <c r="AL1915" s="130"/>
      <c r="AM1915" s="130"/>
      <c r="AN1915" s="130"/>
      <c r="AO1915" s="130"/>
      <c r="AP1915" s="130"/>
      <c r="AQ1915" s="130"/>
      <c r="AR1915" s="130"/>
      <c r="AS1915" s="130"/>
      <c r="AT1915" s="130"/>
      <c r="AU1915" s="130"/>
      <c r="AV1915" s="130"/>
      <c r="AW1915" s="130"/>
      <c r="AX1915" s="130"/>
      <c r="AY1915" s="130"/>
    </row>
    <row r="1916" spans="1:51" x14ac:dyDescent="0.15">
      <c r="A1916" s="133">
        <v>1955</v>
      </c>
      <c r="B1916" s="130" t="s">
        <v>5264</v>
      </c>
      <c r="C1916" s="130" t="s">
        <v>1082</v>
      </c>
      <c r="D1916" s="130" t="s">
        <v>3927</v>
      </c>
      <c r="E1916" s="130" t="s">
        <v>3928</v>
      </c>
      <c r="F1916" s="130" t="s">
        <v>3589</v>
      </c>
      <c r="G1916" s="133" t="s">
        <v>146</v>
      </c>
      <c r="H1916" s="130" t="s">
        <v>11319</v>
      </c>
      <c r="I1916" s="130" t="s">
        <v>11930</v>
      </c>
      <c r="J1916" s="130" t="s">
        <v>5143</v>
      </c>
      <c r="K1916" s="130" t="s">
        <v>5220</v>
      </c>
      <c r="L1916" s="131" t="str">
        <f t="shared" si="87"/>
        <v>前川　佳輝 (4)</v>
      </c>
      <c r="M1916" s="131" t="str">
        <f t="shared" si="88"/>
        <v>99</v>
      </c>
      <c r="N1916" s="131" t="str">
        <f t="shared" si="89"/>
        <v>Yoshiki MAEGAWA (99)</v>
      </c>
      <c r="O1916" s="217" t="s">
        <v>8768</v>
      </c>
      <c r="Y1916" s="130"/>
      <c r="Z1916" s="130"/>
      <c r="AA1916" s="130"/>
      <c r="AB1916" s="130"/>
      <c r="AC1916" s="142"/>
      <c r="AD1916" s="130"/>
      <c r="AE1916" s="130"/>
      <c r="AF1916" s="130"/>
      <c r="AG1916" s="130"/>
      <c r="AH1916" s="130"/>
      <c r="AI1916" s="130"/>
      <c r="AJ1916" s="130"/>
      <c r="AK1916" s="130"/>
      <c r="AL1916" s="130"/>
      <c r="AM1916" s="130"/>
      <c r="AN1916" s="130"/>
      <c r="AO1916" s="130"/>
      <c r="AP1916" s="130"/>
      <c r="AQ1916" s="130"/>
      <c r="AR1916" s="130"/>
      <c r="AS1916" s="130"/>
      <c r="AT1916" s="130"/>
      <c r="AU1916" s="130"/>
      <c r="AV1916" s="130"/>
      <c r="AW1916" s="130"/>
      <c r="AX1916" s="130"/>
      <c r="AY1916" s="130"/>
    </row>
    <row r="1917" spans="1:51" x14ac:dyDescent="0.15">
      <c r="A1917" s="133">
        <v>1956</v>
      </c>
      <c r="B1917" s="130" t="s">
        <v>5264</v>
      </c>
      <c r="C1917" s="130" t="s">
        <v>1082</v>
      </c>
      <c r="D1917" s="130" t="s">
        <v>3929</v>
      </c>
      <c r="E1917" s="130" t="s">
        <v>3930</v>
      </c>
      <c r="F1917" s="130" t="s">
        <v>3931</v>
      </c>
      <c r="G1917" s="133" t="s">
        <v>164</v>
      </c>
      <c r="H1917" s="130" t="s">
        <v>11319</v>
      </c>
      <c r="I1917" s="130" t="s">
        <v>5128</v>
      </c>
      <c r="J1917" s="130" t="s">
        <v>12578</v>
      </c>
      <c r="K1917" s="130" t="s">
        <v>5220</v>
      </c>
      <c r="L1917" s="131" t="str">
        <f t="shared" si="87"/>
        <v>小野　悟 (3)</v>
      </c>
      <c r="M1917" s="131" t="str">
        <f t="shared" si="88"/>
        <v>00</v>
      </c>
      <c r="N1917" s="131" t="str">
        <f t="shared" si="89"/>
        <v>Satoru ONO (00)</v>
      </c>
      <c r="O1917" s="217" t="s">
        <v>8769</v>
      </c>
      <c r="Y1917" s="130"/>
      <c r="Z1917" s="130"/>
      <c r="AA1917" s="130"/>
      <c r="AB1917" s="130"/>
      <c r="AC1917" s="142"/>
      <c r="AD1917" s="130"/>
      <c r="AE1917" s="130"/>
      <c r="AF1917" s="130"/>
      <c r="AG1917" s="130"/>
      <c r="AH1917" s="130"/>
      <c r="AI1917" s="130"/>
      <c r="AJ1917" s="130"/>
      <c r="AK1917" s="130"/>
      <c r="AL1917" s="130"/>
      <c r="AM1917" s="130"/>
      <c r="AN1917" s="130"/>
      <c r="AO1917" s="130"/>
      <c r="AP1917" s="130"/>
      <c r="AQ1917" s="130"/>
      <c r="AR1917" s="130"/>
      <c r="AS1917" s="130"/>
      <c r="AT1917" s="130"/>
      <c r="AU1917" s="130"/>
      <c r="AV1917" s="130"/>
      <c r="AW1917" s="130"/>
      <c r="AX1917" s="130"/>
      <c r="AY1917" s="130"/>
    </row>
    <row r="1918" spans="1:51" x14ac:dyDescent="0.15">
      <c r="A1918" s="133">
        <v>1957</v>
      </c>
      <c r="B1918" s="130" t="s">
        <v>5264</v>
      </c>
      <c r="C1918" s="130" t="s">
        <v>1082</v>
      </c>
      <c r="D1918" s="130" t="s">
        <v>9943</v>
      </c>
      <c r="E1918" s="130" t="s">
        <v>10604</v>
      </c>
      <c r="F1918" s="130" t="s">
        <v>11090</v>
      </c>
      <c r="G1918" s="133" t="s">
        <v>173</v>
      </c>
      <c r="H1918" s="130" t="s">
        <v>11319</v>
      </c>
      <c r="I1918" s="130" t="s">
        <v>4989</v>
      </c>
      <c r="J1918" s="130" t="s">
        <v>12592</v>
      </c>
      <c r="K1918" s="130" t="s">
        <v>5220</v>
      </c>
      <c r="L1918" s="131" t="str">
        <f t="shared" si="87"/>
        <v>坂本　真駿 (1)</v>
      </c>
      <c r="M1918" s="131" t="str">
        <f t="shared" si="88"/>
        <v>02</v>
      </c>
      <c r="N1918" s="131" t="str">
        <f t="shared" si="89"/>
        <v>Masatoshi SAKAMOTO (02)</v>
      </c>
      <c r="O1918" s="217" t="s">
        <v>8770</v>
      </c>
      <c r="Y1918" s="130"/>
      <c r="Z1918" s="130"/>
      <c r="AA1918" s="130"/>
      <c r="AB1918" s="130"/>
      <c r="AC1918" s="142"/>
      <c r="AD1918" s="130"/>
      <c r="AE1918" s="130"/>
      <c r="AF1918" s="130"/>
      <c r="AG1918" s="130"/>
      <c r="AH1918" s="130"/>
      <c r="AI1918" s="130"/>
      <c r="AJ1918" s="130"/>
      <c r="AK1918" s="130"/>
      <c r="AL1918" s="130"/>
      <c r="AM1918" s="130"/>
      <c r="AN1918" s="130"/>
      <c r="AO1918" s="130"/>
      <c r="AP1918" s="130"/>
      <c r="AQ1918" s="130"/>
      <c r="AR1918" s="130"/>
      <c r="AS1918" s="130"/>
      <c r="AT1918" s="130"/>
      <c r="AU1918" s="130"/>
      <c r="AV1918" s="130"/>
      <c r="AW1918" s="130"/>
      <c r="AX1918" s="130"/>
      <c r="AY1918" s="130"/>
    </row>
    <row r="1919" spans="1:51" x14ac:dyDescent="0.15">
      <c r="A1919" s="133">
        <v>1958</v>
      </c>
      <c r="B1919" s="130" t="s">
        <v>5254</v>
      </c>
      <c r="C1919" s="130" t="s">
        <v>1072</v>
      </c>
      <c r="D1919" s="130" t="s">
        <v>3659</v>
      </c>
      <c r="E1919" s="130" t="s">
        <v>3660</v>
      </c>
      <c r="F1919" s="130" t="s">
        <v>3392</v>
      </c>
      <c r="G1919" s="133" t="s">
        <v>146</v>
      </c>
      <c r="H1919" s="130" t="s">
        <v>14447</v>
      </c>
      <c r="I1919" s="130" t="s">
        <v>5091</v>
      </c>
      <c r="J1919" s="130" t="s">
        <v>5000</v>
      </c>
      <c r="K1919" s="130" t="s">
        <v>5220</v>
      </c>
      <c r="L1919" s="131" t="str">
        <f t="shared" si="87"/>
        <v>井上　亮真 (4)</v>
      </c>
      <c r="M1919" s="131" t="str">
        <f t="shared" si="88"/>
        <v>99</v>
      </c>
      <c r="N1919" s="131" t="str">
        <f t="shared" si="89"/>
        <v>Ryoma INOUE (99)</v>
      </c>
      <c r="O1919" s="217" t="s">
        <v>8771</v>
      </c>
      <c r="Y1919" s="130"/>
      <c r="Z1919" s="130"/>
      <c r="AA1919" s="130"/>
      <c r="AB1919" s="130"/>
      <c r="AC1919" s="142"/>
      <c r="AD1919" s="130"/>
      <c r="AE1919" s="130"/>
      <c r="AF1919" s="130"/>
      <c r="AG1919" s="130"/>
      <c r="AH1919" s="130"/>
      <c r="AI1919" s="130"/>
      <c r="AJ1919" s="130"/>
      <c r="AK1919" s="130"/>
      <c r="AL1919" s="130"/>
      <c r="AM1919" s="130"/>
      <c r="AN1919" s="130"/>
      <c r="AO1919" s="130"/>
      <c r="AP1919" s="130"/>
      <c r="AQ1919" s="130"/>
      <c r="AR1919" s="130"/>
      <c r="AS1919" s="130"/>
      <c r="AT1919" s="130"/>
      <c r="AU1919" s="130"/>
      <c r="AV1919" s="130"/>
      <c r="AW1919" s="130"/>
      <c r="AX1919" s="130"/>
      <c r="AY1919" s="130"/>
    </row>
    <row r="1920" spans="1:51" x14ac:dyDescent="0.15">
      <c r="A1920" s="133">
        <v>1959</v>
      </c>
      <c r="B1920" s="130" t="s">
        <v>5254</v>
      </c>
      <c r="C1920" s="130" t="s">
        <v>1072</v>
      </c>
      <c r="D1920" s="130" t="s">
        <v>3661</v>
      </c>
      <c r="E1920" s="130" t="s">
        <v>3662</v>
      </c>
      <c r="F1920" s="130" t="s">
        <v>2639</v>
      </c>
      <c r="G1920" s="133" t="s">
        <v>146</v>
      </c>
      <c r="H1920" s="130" t="s">
        <v>14458</v>
      </c>
      <c r="I1920" s="130" t="s">
        <v>12048</v>
      </c>
      <c r="J1920" s="130" t="s">
        <v>12593</v>
      </c>
      <c r="K1920" s="130" t="s">
        <v>5220</v>
      </c>
      <c r="L1920" s="131" t="str">
        <f t="shared" si="87"/>
        <v>浦川　格 (4)</v>
      </c>
      <c r="M1920" s="131" t="str">
        <f t="shared" si="88"/>
        <v>99</v>
      </c>
      <c r="N1920" s="131" t="str">
        <f t="shared" si="89"/>
        <v>Itaru URAKAWA (99)</v>
      </c>
      <c r="O1920" s="217" t="s">
        <v>8772</v>
      </c>
      <c r="Y1920" s="130"/>
      <c r="Z1920" s="130"/>
      <c r="AA1920" s="130"/>
      <c r="AB1920" s="130"/>
      <c r="AC1920" s="142"/>
      <c r="AD1920" s="130"/>
      <c r="AE1920" s="130"/>
      <c r="AF1920" s="130"/>
      <c r="AG1920" s="130"/>
      <c r="AH1920" s="130"/>
      <c r="AI1920" s="130"/>
      <c r="AJ1920" s="130"/>
      <c r="AK1920" s="130"/>
      <c r="AL1920" s="130"/>
      <c r="AM1920" s="130"/>
      <c r="AN1920" s="130"/>
      <c r="AO1920" s="130"/>
      <c r="AP1920" s="130"/>
      <c r="AQ1920" s="130"/>
      <c r="AR1920" s="130"/>
      <c r="AS1920" s="130"/>
      <c r="AT1920" s="130"/>
      <c r="AU1920" s="130"/>
      <c r="AV1920" s="130"/>
      <c r="AW1920" s="130"/>
      <c r="AX1920" s="130"/>
      <c r="AY1920" s="130"/>
    </row>
    <row r="1921" spans="1:51" x14ac:dyDescent="0.15">
      <c r="A1921" s="133">
        <v>1960</v>
      </c>
      <c r="B1921" s="130" t="s">
        <v>5254</v>
      </c>
      <c r="C1921" s="130" t="s">
        <v>1072</v>
      </c>
      <c r="D1921" s="130" t="s">
        <v>3663</v>
      </c>
      <c r="E1921" s="130" t="s">
        <v>3664</v>
      </c>
      <c r="F1921" s="130" t="s">
        <v>1808</v>
      </c>
      <c r="G1921" s="133" t="s">
        <v>146</v>
      </c>
      <c r="H1921" s="130" t="s">
        <v>14447</v>
      </c>
      <c r="I1921" s="130" t="s">
        <v>11707</v>
      </c>
      <c r="J1921" s="130" t="s">
        <v>5115</v>
      </c>
      <c r="K1921" s="130" t="s">
        <v>5220</v>
      </c>
      <c r="L1921" s="131" t="str">
        <f t="shared" si="87"/>
        <v>奥　翔太 (4)</v>
      </c>
      <c r="M1921" s="131" t="str">
        <f t="shared" si="88"/>
        <v>99</v>
      </c>
      <c r="N1921" s="131" t="str">
        <f t="shared" si="89"/>
        <v>Shota OKU (99)</v>
      </c>
      <c r="O1921" s="217" t="s">
        <v>8773</v>
      </c>
      <c r="Y1921" s="130"/>
      <c r="Z1921" s="130"/>
      <c r="AA1921" s="130"/>
      <c r="AB1921" s="130"/>
      <c r="AC1921" s="142"/>
      <c r="AD1921" s="130"/>
      <c r="AE1921" s="130"/>
      <c r="AF1921" s="130"/>
      <c r="AG1921" s="130"/>
      <c r="AH1921" s="130"/>
      <c r="AI1921" s="130"/>
      <c r="AJ1921" s="130"/>
      <c r="AK1921" s="130"/>
      <c r="AL1921" s="130"/>
      <c r="AM1921" s="130"/>
      <c r="AN1921" s="130"/>
      <c r="AO1921" s="130"/>
      <c r="AP1921" s="130"/>
      <c r="AQ1921" s="130"/>
      <c r="AR1921" s="130"/>
      <c r="AS1921" s="130"/>
      <c r="AT1921" s="130"/>
      <c r="AU1921" s="130"/>
      <c r="AV1921" s="130"/>
      <c r="AW1921" s="130"/>
      <c r="AX1921" s="130"/>
      <c r="AY1921" s="130"/>
    </row>
    <row r="1922" spans="1:51" x14ac:dyDescent="0.15">
      <c r="A1922" s="133">
        <v>1961</v>
      </c>
      <c r="B1922" s="130" t="s">
        <v>5254</v>
      </c>
      <c r="C1922" s="130" t="s">
        <v>1072</v>
      </c>
      <c r="D1922" s="130" t="s">
        <v>3665</v>
      </c>
      <c r="E1922" s="130" t="s">
        <v>3666</v>
      </c>
      <c r="F1922" s="130" t="s">
        <v>1836</v>
      </c>
      <c r="G1922" s="133" t="s">
        <v>146</v>
      </c>
      <c r="H1922" s="130" t="s">
        <v>14466</v>
      </c>
      <c r="I1922" s="130" t="s">
        <v>5149</v>
      </c>
      <c r="J1922" s="130" t="s">
        <v>12251</v>
      </c>
      <c r="K1922" s="130" t="s">
        <v>5220</v>
      </c>
      <c r="L1922" s="131" t="str">
        <f t="shared" si="87"/>
        <v>小西　晃矢 (4)</v>
      </c>
      <c r="M1922" s="131" t="str">
        <f t="shared" si="88"/>
        <v>99</v>
      </c>
      <c r="N1922" s="131" t="str">
        <f t="shared" si="89"/>
        <v>Koya KONISHI (99)</v>
      </c>
      <c r="O1922" s="217" t="s">
        <v>8774</v>
      </c>
      <c r="Y1922" s="130"/>
      <c r="Z1922" s="130"/>
      <c r="AA1922" s="130"/>
      <c r="AB1922" s="130"/>
      <c r="AC1922" s="142"/>
      <c r="AD1922" s="130"/>
      <c r="AE1922" s="130"/>
      <c r="AF1922" s="130"/>
      <c r="AG1922" s="130"/>
      <c r="AH1922" s="130"/>
      <c r="AI1922" s="130"/>
      <c r="AJ1922" s="130"/>
      <c r="AK1922" s="130"/>
      <c r="AL1922" s="130"/>
      <c r="AM1922" s="130"/>
      <c r="AN1922" s="130"/>
      <c r="AO1922" s="130"/>
      <c r="AP1922" s="130"/>
      <c r="AQ1922" s="130"/>
      <c r="AR1922" s="130"/>
      <c r="AS1922" s="130"/>
      <c r="AT1922" s="130"/>
      <c r="AU1922" s="130"/>
      <c r="AV1922" s="130"/>
      <c r="AW1922" s="130"/>
      <c r="AX1922" s="130"/>
      <c r="AY1922" s="130"/>
    </row>
    <row r="1923" spans="1:51" x14ac:dyDescent="0.15">
      <c r="A1923" s="133">
        <v>1962</v>
      </c>
      <c r="B1923" s="130" t="s">
        <v>5254</v>
      </c>
      <c r="C1923" s="130" t="s">
        <v>1072</v>
      </c>
      <c r="D1923" s="130" t="s">
        <v>3667</v>
      </c>
      <c r="E1923" s="130" t="s">
        <v>3668</v>
      </c>
      <c r="F1923" s="130" t="s">
        <v>3669</v>
      </c>
      <c r="G1923" s="133" t="s">
        <v>146</v>
      </c>
      <c r="H1923" s="130" t="s">
        <v>14458</v>
      </c>
      <c r="I1923" s="130" t="s">
        <v>12049</v>
      </c>
      <c r="J1923" s="130" t="s">
        <v>5192</v>
      </c>
      <c r="K1923" s="130" t="s">
        <v>5220</v>
      </c>
      <c r="L1923" s="131" t="str">
        <f t="shared" ref="L1923:L1986" si="90">D1923&amp;" ("&amp;G1923&amp;")"</f>
        <v>杉岡　洸樹 (4)</v>
      </c>
      <c r="M1923" s="131" t="str">
        <f t="shared" ref="M1923:M1986" si="91">LEFT(F1923,2)</f>
        <v>00</v>
      </c>
      <c r="N1923" s="131" t="str">
        <f t="shared" ref="N1923:N1986" si="92">J1923&amp;" "&amp;I1923&amp;" ("&amp;M1923&amp;")"</f>
        <v>Koki SUGIOKA (00)</v>
      </c>
      <c r="O1923" s="217" t="s">
        <v>8775</v>
      </c>
      <c r="Y1923" s="130"/>
      <c r="Z1923" s="130"/>
      <c r="AA1923" s="130"/>
      <c r="AB1923" s="130"/>
      <c r="AC1923" s="142"/>
      <c r="AD1923" s="130"/>
      <c r="AE1923" s="130"/>
      <c r="AF1923" s="130"/>
      <c r="AG1923" s="130"/>
      <c r="AH1923" s="130"/>
      <c r="AI1923" s="130"/>
      <c r="AJ1923" s="130"/>
      <c r="AK1923" s="130"/>
      <c r="AL1923" s="130"/>
      <c r="AM1923" s="130"/>
      <c r="AN1923" s="130"/>
      <c r="AO1923" s="130"/>
      <c r="AP1923" s="130"/>
      <c r="AQ1923" s="130"/>
      <c r="AR1923" s="130"/>
      <c r="AS1923" s="130"/>
      <c r="AT1923" s="130"/>
      <c r="AU1923" s="130"/>
      <c r="AV1923" s="130"/>
      <c r="AW1923" s="130"/>
      <c r="AX1923" s="130"/>
      <c r="AY1923" s="130"/>
    </row>
    <row r="1924" spans="1:51" x14ac:dyDescent="0.15">
      <c r="A1924" s="133">
        <v>1963</v>
      </c>
      <c r="B1924" s="130" t="s">
        <v>5254</v>
      </c>
      <c r="C1924" s="130" t="s">
        <v>1072</v>
      </c>
      <c r="D1924" s="130" t="s">
        <v>3670</v>
      </c>
      <c r="E1924" s="130" t="s">
        <v>3671</v>
      </c>
      <c r="F1924" s="130" t="s">
        <v>3672</v>
      </c>
      <c r="G1924" s="133" t="s">
        <v>146</v>
      </c>
      <c r="H1924" s="130" t="s">
        <v>14447</v>
      </c>
      <c r="I1924" s="130" t="s">
        <v>12050</v>
      </c>
      <c r="J1924" s="130" t="s">
        <v>4868</v>
      </c>
      <c r="K1924" s="130" t="s">
        <v>5220</v>
      </c>
      <c r="L1924" s="131" t="str">
        <f t="shared" si="90"/>
        <v>日隈　友也 (4)</v>
      </c>
      <c r="M1924" s="131" t="str">
        <f t="shared" si="91"/>
        <v>99</v>
      </c>
      <c r="N1924" s="131" t="str">
        <f t="shared" si="92"/>
        <v>Tomoya HIGUMA (99)</v>
      </c>
      <c r="O1924" s="217" t="s">
        <v>8776</v>
      </c>
      <c r="Y1924" s="130"/>
      <c r="Z1924" s="130"/>
      <c r="AA1924" s="130"/>
      <c r="AB1924" s="130"/>
      <c r="AC1924" s="142"/>
      <c r="AD1924" s="130"/>
      <c r="AE1924" s="130"/>
      <c r="AF1924" s="130"/>
      <c r="AG1924" s="130"/>
      <c r="AH1924" s="130"/>
      <c r="AI1924" s="130"/>
      <c r="AJ1924" s="130"/>
      <c r="AK1924" s="130"/>
      <c r="AL1924" s="130"/>
      <c r="AM1924" s="130"/>
      <c r="AN1924" s="130"/>
      <c r="AO1924" s="130"/>
      <c r="AP1924" s="130"/>
      <c r="AQ1924" s="130"/>
      <c r="AR1924" s="130"/>
      <c r="AS1924" s="130"/>
      <c r="AT1924" s="130"/>
      <c r="AU1924" s="130"/>
      <c r="AV1924" s="130"/>
      <c r="AW1924" s="130"/>
      <c r="AX1924" s="130"/>
      <c r="AY1924" s="130"/>
    </row>
    <row r="1925" spans="1:51" x14ac:dyDescent="0.15">
      <c r="A1925" s="133">
        <v>1964</v>
      </c>
      <c r="B1925" s="130" t="s">
        <v>5254</v>
      </c>
      <c r="C1925" s="130" t="s">
        <v>1072</v>
      </c>
      <c r="D1925" s="130" t="s">
        <v>3673</v>
      </c>
      <c r="E1925" s="130" t="s">
        <v>3674</v>
      </c>
      <c r="F1925" s="130" t="s">
        <v>3675</v>
      </c>
      <c r="G1925" s="133" t="s">
        <v>164</v>
      </c>
      <c r="H1925" s="130" t="s">
        <v>11319</v>
      </c>
      <c r="I1925" s="130" t="s">
        <v>11860</v>
      </c>
      <c r="J1925" s="130" t="s">
        <v>4881</v>
      </c>
      <c r="K1925" s="130" t="s">
        <v>5220</v>
      </c>
      <c r="L1925" s="131" t="str">
        <f t="shared" si="90"/>
        <v>河内　海 (3)</v>
      </c>
      <c r="M1925" s="131" t="str">
        <f t="shared" si="91"/>
        <v>01</v>
      </c>
      <c r="N1925" s="131" t="str">
        <f t="shared" si="92"/>
        <v>Kai KAWACHI (01)</v>
      </c>
      <c r="O1925" s="217" t="s">
        <v>8777</v>
      </c>
      <c r="Y1925" s="130"/>
      <c r="Z1925" s="130"/>
      <c r="AA1925" s="130"/>
      <c r="AB1925" s="130"/>
      <c r="AC1925" s="142"/>
      <c r="AD1925" s="130"/>
      <c r="AE1925" s="130"/>
      <c r="AF1925" s="130"/>
      <c r="AG1925" s="130"/>
      <c r="AH1925" s="130"/>
      <c r="AI1925" s="130"/>
      <c r="AJ1925" s="130"/>
      <c r="AK1925" s="130"/>
      <c r="AL1925" s="130"/>
      <c r="AM1925" s="130"/>
      <c r="AN1925" s="130"/>
      <c r="AO1925" s="130"/>
      <c r="AP1925" s="130"/>
      <c r="AQ1925" s="130"/>
      <c r="AR1925" s="130"/>
      <c r="AS1925" s="130"/>
      <c r="AT1925" s="130"/>
      <c r="AU1925" s="130"/>
      <c r="AV1925" s="130"/>
      <c r="AW1925" s="130"/>
      <c r="AX1925" s="130"/>
      <c r="AY1925" s="130"/>
    </row>
    <row r="1926" spans="1:51" x14ac:dyDescent="0.15">
      <c r="A1926" s="133">
        <v>1965</v>
      </c>
      <c r="B1926" s="130" t="s">
        <v>5254</v>
      </c>
      <c r="C1926" s="130" t="s">
        <v>1072</v>
      </c>
      <c r="D1926" s="130" t="s">
        <v>3676</v>
      </c>
      <c r="E1926" s="130" t="s">
        <v>3677</v>
      </c>
      <c r="F1926" s="130" t="s">
        <v>1890</v>
      </c>
      <c r="G1926" s="133" t="s">
        <v>164</v>
      </c>
      <c r="H1926" s="130" t="s">
        <v>14454</v>
      </c>
      <c r="I1926" s="130" t="s">
        <v>4972</v>
      </c>
      <c r="J1926" s="130" t="s">
        <v>5007</v>
      </c>
      <c r="K1926" s="130" t="s">
        <v>5220</v>
      </c>
      <c r="L1926" s="131" t="str">
        <f t="shared" si="90"/>
        <v>鈴木　拓海 (3)</v>
      </c>
      <c r="M1926" s="131" t="str">
        <f t="shared" si="91"/>
        <v>00</v>
      </c>
      <c r="N1926" s="131" t="str">
        <f t="shared" si="92"/>
        <v>Takumi SUZUKI (00)</v>
      </c>
      <c r="O1926" s="217" t="s">
        <v>8778</v>
      </c>
      <c r="Y1926" s="130"/>
      <c r="Z1926" s="130"/>
      <c r="AA1926" s="130"/>
      <c r="AB1926" s="130"/>
      <c r="AC1926" s="142"/>
      <c r="AD1926" s="130"/>
      <c r="AE1926" s="130"/>
      <c r="AF1926" s="130"/>
      <c r="AG1926" s="130"/>
      <c r="AH1926" s="130"/>
      <c r="AI1926" s="130"/>
      <c r="AJ1926" s="130"/>
      <c r="AK1926" s="130"/>
      <c r="AL1926" s="130"/>
      <c r="AM1926" s="130"/>
      <c r="AN1926" s="130"/>
      <c r="AO1926" s="130"/>
      <c r="AP1926" s="130"/>
      <c r="AQ1926" s="130"/>
      <c r="AR1926" s="130"/>
      <c r="AS1926" s="130"/>
      <c r="AT1926" s="130"/>
      <c r="AU1926" s="130"/>
      <c r="AV1926" s="130"/>
      <c r="AW1926" s="130"/>
      <c r="AX1926" s="130"/>
      <c r="AY1926" s="130"/>
    </row>
    <row r="1927" spans="1:51" x14ac:dyDescent="0.15">
      <c r="A1927" s="133">
        <v>1966</v>
      </c>
      <c r="B1927" s="130" t="s">
        <v>5254</v>
      </c>
      <c r="C1927" s="130" t="s">
        <v>1072</v>
      </c>
      <c r="D1927" s="130" t="s">
        <v>3678</v>
      </c>
      <c r="E1927" s="130" t="s">
        <v>3440</v>
      </c>
      <c r="F1927" s="130" t="s">
        <v>3000</v>
      </c>
      <c r="G1927" s="133" t="s">
        <v>164</v>
      </c>
      <c r="H1927" s="130" t="s">
        <v>11319</v>
      </c>
      <c r="I1927" s="130" t="s">
        <v>5209</v>
      </c>
      <c r="J1927" s="130" t="s">
        <v>5192</v>
      </c>
      <c r="K1927" s="130" t="s">
        <v>5220</v>
      </c>
      <c r="L1927" s="131" t="str">
        <f t="shared" si="90"/>
        <v>濵田　晃輝 (3)</v>
      </c>
      <c r="M1927" s="131" t="str">
        <f t="shared" si="91"/>
        <v>00</v>
      </c>
      <c r="N1927" s="131" t="str">
        <f t="shared" si="92"/>
        <v>Koki HAMADA (00)</v>
      </c>
      <c r="O1927" s="217" t="s">
        <v>8779</v>
      </c>
      <c r="Y1927" s="130"/>
      <c r="Z1927" s="130"/>
      <c r="AA1927" s="130"/>
      <c r="AB1927" s="130"/>
      <c r="AC1927" s="142"/>
      <c r="AD1927" s="130"/>
      <c r="AE1927" s="130"/>
      <c r="AF1927" s="130"/>
      <c r="AG1927" s="130"/>
      <c r="AH1927" s="130"/>
      <c r="AI1927" s="130"/>
      <c r="AJ1927" s="130"/>
      <c r="AK1927" s="130"/>
      <c r="AL1927" s="130"/>
      <c r="AM1927" s="130"/>
      <c r="AN1927" s="130"/>
      <c r="AO1927" s="130"/>
      <c r="AP1927" s="130"/>
      <c r="AQ1927" s="130"/>
      <c r="AR1927" s="130"/>
      <c r="AS1927" s="130"/>
      <c r="AT1927" s="130"/>
      <c r="AU1927" s="130"/>
      <c r="AV1927" s="130"/>
      <c r="AW1927" s="130"/>
      <c r="AX1927" s="130"/>
      <c r="AY1927" s="130"/>
    </row>
    <row r="1928" spans="1:51" x14ac:dyDescent="0.15">
      <c r="A1928" s="133">
        <v>1967</v>
      </c>
      <c r="B1928" s="130" t="s">
        <v>5254</v>
      </c>
      <c r="C1928" s="130" t="s">
        <v>1072</v>
      </c>
      <c r="D1928" s="130" t="s">
        <v>3679</v>
      </c>
      <c r="E1928" s="130" t="s">
        <v>3680</v>
      </c>
      <c r="F1928" s="130" t="s">
        <v>1902</v>
      </c>
      <c r="G1928" s="133" t="s">
        <v>164</v>
      </c>
      <c r="H1928" s="130" t="s">
        <v>14460</v>
      </c>
      <c r="I1928" s="130" t="s">
        <v>9472</v>
      </c>
      <c r="J1928" s="130" t="s">
        <v>12594</v>
      </c>
      <c r="K1928" s="130" t="s">
        <v>5220</v>
      </c>
      <c r="L1928" s="131" t="str">
        <f t="shared" si="90"/>
        <v>宮﨑　琉樹哉 (3)</v>
      </c>
      <c r="M1928" s="131" t="str">
        <f t="shared" si="91"/>
        <v>01</v>
      </c>
      <c r="N1928" s="131" t="str">
        <f t="shared" si="92"/>
        <v>Rukiya MIYAZAKI (01)</v>
      </c>
      <c r="O1928" s="217" t="s">
        <v>8780</v>
      </c>
      <c r="Y1928" s="130"/>
      <c r="Z1928" s="130"/>
      <c r="AA1928" s="130"/>
      <c r="AB1928" s="130"/>
      <c r="AC1928" s="142"/>
      <c r="AD1928" s="130"/>
      <c r="AE1928" s="130"/>
      <c r="AF1928" s="130"/>
      <c r="AG1928" s="130"/>
      <c r="AH1928" s="130"/>
      <c r="AI1928" s="130"/>
      <c r="AJ1928" s="130"/>
      <c r="AK1928" s="130"/>
      <c r="AL1928" s="130"/>
      <c r="AM1928" s="130"/>
      <c r="AN1928" s="130"/>
      <c r="AO1928" s="130"/>
      <c r="AP1928" s="130"/>
      <c r="AQ1928" s="130"/>
      <c r="AR1928" s="130"/>
      <c r="AS1928" s="130"/>
      <c r="AT1928" s="130"/>
      <c r="AU1928" s="130"/>
      <c r="AV1928" s="130"/>
      <c r="AW1928" s="130"/>
      <c r="AX1928" s="130"/>
      <c r="AY1928" s="130"/>
    </row>
    <row r="1929" spans="1:51" x14ac:dyDescent="0.15">
      <c r="A1929" s="133">
        <v>1968</v>
      </c>
      <c r="B1929" s="130" t="s">
        <v>5254</v>
      </c>
      <c r="C1929" s="130" t="s">
        <v>1072</v>
      </c>
      <c r="D1929" s="130" t="s">
        <v>3681</v>
      </c>
      <c r="E1929" s="130" t="s">
        <v>3682</v>
      </c>
      <c r="F1929" s="130" t="s">
        <v>2103</v>
      </c>
      <c r="G1929" s="133" t="s">
        <v>168</v>
      </c>
      <c r="H1929" s="130" t="s">
        <v>14454</v>
      </c>
      <c r="I1929" s="130" t="s">
        <v>11470</v>
      </c>
      <c r="J1929" s="130" t="s">
        <v>5137</v>
      </c>
      <c r="K1929" s="130" t="s">
        <v>5220</v>
      </c>
      <c r="L1929" s="131" t="str">
        <f t="shared" si="90"/>
        <v>大嶋　翼 (2)</v>
      </c>
      <c r="M1929" s="131" t="str">
        <f t="shared" si="91"/>
        <v>01</v>
      </c>
      <c r="N1929" s="131" t="str">
        <f t="shared" si="92"/>
        <v>Tsubasa OSHIMA (01)</v>
      </c>
      <c r="O1929" s="217" t="s">
        <v>8781</v>
      </c>
      <c r="Y1929" s="130"/>
      <c r="Z1929" s="130"/>
      <c r="AA1929" s="130"/>
      <c r="AB1929" s="130"/>
      <c r="AC1929" s="142"/>
      <c r="AD1929" s="130"/>
      <c r="AE1929" s="130"/>
      <c r="AF1929" s="130"/>
      <c r="AG1929" s="130"/>
      <c r="AH1929" s="130"/>
      <c r="AI1929" s="130"/>
      <c r="AJ1929" s="130"/>
      <c r="AK1929" s="130"/>
      <c r="AL1929" s="130"/>
      <c r="AM1929" s="130"/>
      <c r="AN1929" s="130"/>
      <c r="AO1929" s="130"/>
      <c r="AP1929" s="130"/>
      <c r="AQ1929" s="130"/>
      <c r="AR1929" s="130"/>
      <c r="AS1929" s="130"/>
      <c r="AT1929" s="130"/>
      <c r="AU1929" s="130"/>
      <c r="AV1929" s="130"/>
      <c r="AW1929" s="130"/>
      <c r="AX1929" s="130"/>
      <c r="AY1929" s="130"/>
    </row>
    <row r="1930" spans="1:51" x14ac:dyDescent="0.15">
      <c r="A1930" s="133">
        <v>1969</v>
      </c>
      <c r="B1930" s="130" t="s">
        <v>5254</v>
      </c>
      <c r="C1930" s="130" t="s">
        <v>1072</v>
      </c>
      <c r="D1930" s="130" t="s">
        <v>3683</v>
      </c>
      <c r="E1930" s="130" t="s">
        <v>3684</v>
      </c>
      <c r="F1930" s="130" t="s">
        <v>3685</v>
      </c>
      <c r="G1930" s="133" t="s">
        <v>168</v>
      </c>
      <c r="H1930" s="130" t="s">
        <v>14467</v>
      </c>
      <c r="I1930" s="130" t="s">
        <v>4975</v>
      </c>
      <c r="J1930" s="130" t="s">
        <v>9496</v>
      </c>
      <c r="K1930" s="130" t="s">
        <v>5220</v>
      </c>
      <c r="L1930" s="131" t="str">
        <f t="shared" si="90"/>
        <v>尾崎　圭亮 (2)</v>
      </c>
      <c r="M1930" s="131" t="str">
        <f t="shared" si="91"/>
        <v>01</v>
      </c>
      <c r="N1930" s="131" t="str">
        <f t="shared" si="92"/>
        <v>Keisuke OZAKI (01)</v>
      </c>
      <c r="O1930" s="217" t="s">
        <v>8782</v>
      </c>
      <c r="Y1930" s="130"/>
      <c r="Z1930" s="130"/>
      <c r="AA1930" s="130"/>
      <c r="AB1930" s="130"/>
      <c r="AC1930" s="142"/>
      <c r="AD1930" s="130"/>
      <c r="AE1930" s="130"/>
      <c r="AF1930" s="130"/>
      <c r="AG1930" s="130"/>
      <c r="AH1930" s="130"/>
      <c r="AI1930" s="130"/>
      <c r="AJ1930" s="130"/>
      <c r="AK1930" s="130"/>
      <c r="AL1930" s="130"/>
      <c r="AM1930" s="130"/>
      <c r="AN1930" s="130"/>
      <c r="AO1930" s="130"/>
      <c r="AP1930" s="130"/>
      <c r="AQ1930" s="130"/>
      <c r="AR1930" s="130"/>
      <c r="AS1930" s="130"/>
      <c r="AT1930" s="130"/>
      <c r="AU1930" s="130"/>
      <c r="AV1930" s="130"/>
      <c r="AW1930" s="130"/>
      <c r="AX1930" s="130"/>
      <c r="AY1930" s="130"/>
    </row>
    <row r="1931" spans="1:51" x14ac:dyDescent="0.15">
      <c r="A1931" s="133">
        <v>1970</v>
      </c>
      <c r="B1931" s="130" t="s">
        <v>5254</v>
      </c>
      <c r="C1931" s="130" t="s">
        <v>1072</v>
      </c>
      <c r="D1931" s="130" t="s">
        <v>9944</v>
      </c>
      <c r="E1931" s="130" t="s">
        <v>3686</v>
      </c>
      <c r="F1931" s="130" t="s">
        <v>3687</v>
      </c>
      <c r="G1931" s="133" t="s">
        <v>168</v>
      </c>
      <c r="H1931" s="130" t="s">
        <v>14454</v>
      </c>
      <c r="I1931" s="130" t="s">
        <v>12051</v>
      </c>
      <c r="J1931" s="130" t="s">
        <v>12427</v>
      </c>
      <c r="K1931" s="130" t="s">
        <v>5220</v>
      </c>
      <c r="L1931" s="131" t="str">
        <f t="shared" si="90"/>
        <v>九野　耀太 (2)</v>
      </c>
      <c r="M1931" s="131" t="str">
        <f t="shared" si="91"/>
        <v>01</v>
      </c>
      <c r="N1931" s="131" t="str">
        <f t="shared" si="92"/>
        <v>Yota KUNO (01)</v>
      </c>
      <c r="O1931" s="217" t="s">
        <v>8783</v>
      </c>
      <c r="Y1931" s="130"/>
      <c r="Z1931" s="130"/>
      <c r="AA1931" s="130"/>
      <c r="AB1931" s="130"/>
      <c r="AC1931" s="142"/>
      <c r="AD1931" s="130"/>
      <c r="AE1931" s="130"/>
      <c r="AF1931" s="130"/>
      <c r="AG1931" s="130"/>
      <c r="AH1931" s="130"/>
      <c r="AI1931" s="130"/>
      <c r="AJ1931" s="130"/>
      <c r="AK1931" s="130"/>
      <c r="AL1931" s="130"/>
      <c r="AM1931" s="130"/>
      <c r="AN1931" s="130"/>
      <c r="AO1931" s="130"/>
      <c r="AP1931" s="130"/>
      <c r="AQ1931" s="130"/>
      <c r="AR1931" s="130"/>
      <c r="AS1931" s="130"/>
      <c r="AT1931" s="130"/>
      <c r="AU1931" s="130"/>
      <c r="AV1931" s="130"/>
      <c r="AW1931" s="130"/>
      <c r="AX1931" s="130"/>
      <c r="AY1931" s="130"/>
    </row>
    <row r="1932" spans="1:51" x14ac:dyDescent="0.15">
      <c r="A1932" s="133">
        <v>1971</v>
      </c>
      <c r="B1932" s="130" t="s">
        <v>5254</v>
      </c>
      <c r="C1932" s="130" t="s">
        <v>1072</v>
      </c>
      <c r="D1932" s="130" t="s">
        <v>3688</v>
      </c>
      <c r="E1932" s="130" t="s">
        <v>3689</v>
      </c>
      <c r="F1932" s="130" t="s">
        <v>3690</v>
      </c>
      <c r="G1932" s="133" t="s">
        <v>168</v>
      </c>
      <c r="H1932" s="130" t="s">
        <v>14467</v>
      </c>
      <c r="I1932" s="130" t="s">
        <v>12052</v>
      </c>
      <c r="J1932" s="130" t="s">
        <v>5032</v>
      </c>
      <c r="K1932" s="130" t="s">
        <v>5220</v>
      </c>
      <c r="L1932" s="131" t="str">
        <f t="shared" si="90"/>
        <v>小久保　星音 (2)</v>
      </c>
      <c r="M1932" s="131" t="str">
        <f t="shared" si="91"/>
        <v>01</v>
      </c>
      <c r="N1932" s="131" t="str">
        <f t="shared" si="92"/>
        <v>Shion KOKUBO (01)</v>
      </c>
      <c r="O1932" s="217" t="s">
        <v>8784</v>
      </c>
      <c r="Y1932" s="130"/>
      <c r="Z1932" s="130"/>
      <c r="AA1932" s="130"/>
      <c r="AB1932" s="130"/>
      <c r="AC1932" s="142"/>
      <c r="AD1932" s="130"/>
      <c r="AE1932" s="130"/>
      <c r="AF1932" s="130"/>
      <c r="AG1932" s="130"/>
      <c r="AH1932" s="130"/>
      <c r="AI1932" s="130"/>
      <c r="AJ1932" s="130"/>
      <c r="AK1932" s="130"/>
      <c r="AL1932" s="130"/>
      <c r="AM1932" s="130"/>
      <c r="AN1932" s="130"/>
      <c r="AO1932" s="130"/>
      <c r="AP1932" s="130"/>
      <c r="AQ1932" s="130"/>
      <c r="AR1932" s="130"/>
      <c r="AS1932" s="130"/>
      <c r="AT1932" s="130"/>
      <c r="AU1932" s="130"/>
      <c r="AV1932" s="130"/>
      <c r="AW1932" s="130"/>
      <c r="AX1932" s="130"/>
      <c r="AY1932" s="130"/>
    </row>
    <row r="1933" spans="1:51" x14ac:dyDescent="0.15">
      <c r="A1933" s="133">
        <v>1972</v>
      </c>
      <c r="B1933" s="130" t="s">
        <v>5254</v>
      </c>
      <c r="C1933" s="130" t="s">
        <v>1072</v>
      </c>
      <c r="D1933" s="130" t="s">
        <v>3691</v>
      </c>
      <c r="E1933" s="130" t="s">
        <v>3692</v>
      </c>
      <c r="F1933" s="130" t="s">
        <v>3693</v>
      </c>
      <c r="G1933" s="133" t="s">
        <v>168</v>
      </c>
      <c r="H1933" s="130" t="s">
        <v>14454</v>
      </c>
      <c r="I1933" s="130" t="s">
        <v>12053</v>
      </c>
      <c r="J1933" s="130" t="s">
        <v>9247</v>
      </c>
      <c r="K1933" s="130" t="s">
        <v>5220</v>
      </c>
      <c r="L1933" s="131" t="str">
        <f t="shared" si="90"/>
        <v>多賀井　悠斗 (2)</v>
      </c>
      <c r="M1933" s="131" t="str">
        <f t="shared" si="91"/>
        <v>01</v>
      </c>
      <c r="N1933" s="131" t="str">
        <f t="shared" si="92"/>
        <v>Yuto TAGAI (01)</v>
      </c>
      <c r="O1933" s="217" t="s">
        <v>8785</v>
      </c>
      <c r="Y1933" s="130"/>
      <c r="Z1933" s="130"/>
      <c r="AA1933" s="130"/>
      <c r="AB1933" s="130"/>
      <c r="AC1933" s="142"/>
      <c r="AD1933" s="130"/>
      <c r="AE1933" s="130"/>
      <c r="AF1933" s="130"/>
      <c r="AG1933" s="130"/>
      <c r="AH1933" s="130"/>
      <c r="AI1933" s="130"/>
      <c r="AJ1933" s="130"/>
      <c r="AK1933" s="130"/>
      <c r="AL1933" s="130"/>
      <c r="AM1933" s="130"/>
      <c r="AN1933" s="130"/>
      <c r="AO1933" s="130"/>
      <c r="AP1933" s="130"/>
      <c r="AQ1933" s="130"/>
      <c r="AR1933" s="130"/>
      <c r="AS1933" s="130"/>
      <c r="AT1933" s="130"/>
      <c r="AU1933" s="130"/>
      <c r="AV1933" s="130"/>
      <c r="AW1933" s="130"/>
      <c r="AX1933" s="130"/>
      <c r="AY1933" s="130"/>
    </row>
    <row r="1934" spans="1:51" x14ac:dyDescent="0.15">
      <c r="A1934" s="133">
        <v>1973</v>
      </c>
      <c r="B1934" s="130" t="s">
        <v>5254</v>
      </c>
      <c r="C1934" s="130" t="s">
        <v>1072</v>
      </c>
      <c r="D1934" s="130" t="s">
        <v>3694</v>
      </c>
      <c r="E1934" s="130" t="s">
        <v>3695</v>
      </c>
      <c r="F1934" s="130" t="s">
        <v>3696</v>
      </c>
      <c r="G1934" s="133" t="s">
        <v>168</v>
      </c>
      <c r="H1934" s="130" t="s">
        <v>14458</v>
      </c>
      <c r="I1934" s="130" t="s">
        <v>4865</v>
      </c>
      <c r="J1934" s="130" t="s">
        <v>12595</v>
      </c>
      <c r="K1934" s="130" t="s">
        <v>5220</v>
      </c>
      <c r="L1934" s="131" t="str">
        <f t="shared" si="90"/>
        <v>田中　夢人 (2)</v>
      </c>
      <c r="M1934" s="131" t="str">
        <f t="shared" si="91"/>
        <v>01</v>
      </c>
      <c r="N1934" s="131" t="str">
        <f t="shared" si="92"/>
        <v>Muto TANAKA (01)</v>
      </c>
      <c r="O1934" s="217" t="s">
        <v>8786</v>
      </c>
      <c r="Y1934" s="130"/>
      <c r="Z1934" s="130"/>
      <c r="AA1934" s="130"/>
      <c r="AB1934" s="130"/>
      <c r="AC1934" s="142"/>
      <c r="AD1934" s="130"/>
      <c r="AE1934" s="130"/>
      <c r="AF1934" s="130"/>
      <c r="AG1934" s="130"/>
      <c r="AH1934" s="130"/>
      <c r="AI1934" s="130"/>
      <c r="AJ1934" s="130"/>
      <c r="AK1934" s="130"/>
      <c r="AL1934" s="130"/>
      <c r="AM1934" s="130"/>
      <c r="AN1934" s="130"/>
      <c r="AO1934" s="130"/>
      <c r="AP1934" s="130"/>
      <c r="AQ1934" s="130"/>
      <c r="AR1934" s="130"/>
      <c r="AS1934" s="130"/>
      <c r="AT1934" s="130"/>
      <c r="AU1934" s="130"/>
      <c r="AV1934" s="130"/>
      <c r="AW1934" s="130"/>
      <c r="AX1934" s="130"/>
      <c r="AY1934" s="130"/>
    </row>
    <row r="1935" spans="1:51" x14ac:dyDescent="0.15">
      <c r="A1935" s="133">
        <v>1974</v>
      </c>
      <c r="B1935" s="130" t="s">
        <v>5254</v>
      </c>
      <c r="C1935" s="130" t="s">
        <v>1072</v>
      </c>
      <c r="D1935" s="130" t="s">
        <v>3697</v>
      </c>
      <c r="E1935" s="130" t="s">
        <v>3698</v>
      </c>
      <c r="F1935" s="130" t="s">
        <v>3699</v>
      </c>
      <c r="G1935" s="133" t="s">
        <v>168</v>
      </c>
      <c r="H1935" s="130" t="s">
        <v>14454</v>
      </c>
      <c r="I1935" s="130" t="s">
        <v>12054</v>
      </c>
      <c r="J1935" s="130" t="s">
        <v>12596</v>
      </c>
      <c r="K1935" s="130" t="s">
        <v>5220</v>
      </c>
      <c r="L1935" s="131" t="str">
        <f t="shared" si="90"/>
        <v>土肥　茂樹 (2)</v>
      </c>
      <c r="M1935" s="131" t="str">
        <f t="shared" si="91"/>
        <v>01</v>
      </c>
      <c r="N1935" s="131" t="str">
        <f t="shared" si="92"/>
        <v>Shigeki DOHI (01)</v>
      </c>
      <c r="O1935" s="217" t="s">
        <v>8787</v>
      </c>
      <c r="Y1935" s="130"/>
      <c r="Z1935" s="130"/>
      <c r="AA1935" s="130"/>
      <c r="AB1935" s="130"/>
      <c r="AC1935" s="142"/>
      <c r="AD1935" s="130"/>
      <c r="AE1935" s="130"/>
      <c r="AF1935" s="130"/>
      <c r="AG1935" s="130"/>
      <c r="AH1935" s="130"/>
      <c r="AI1935" s="130"/>
      <c r="AJ1935" s="130"/>
      <c r="AK1935" s="130"/>
      <c r="AL1935" s="130"/>
      <c r="AM1935" s="130"/>
      <c r="AN1935" s="130"/>
      <c r="AO1935" s="130"/>
      <c r="AP1935" s="130"/>
      <c r="AQ1935" s="130"/>
      <c r="AR1935" s="130"/>
      <c r="AS1935" s="130"/>
      <c r="AT1935" s="130"/>
      <c r="AU1935" s="130"/>
      <c r="AV1935" s="130"/>
      <c r="AW1935" s="130"/>
      <c r="AX1935" s="130"/>
      <c r="AY1935" s="130"/>
    </row>
    <row r="1936" spans="1:51" x14ac:dyDescent="0.15">
      <c r="A1936" s="133">
        <v>1975</v>
      </c>
      <c r="B1936" s="130" t="s">
        <v>5254</v>
      </c>
      <c r="C1936" s="130" t="s">
        <v>1072</v>
      </c>
      <c r="D1936" s="130" t="s">
        <v>3700</v>
      </c>
      <c r="E1936" s="130" t="s">
        <v>2797</v>
      </c>
      <c r="F1936" s="130" t="s">
        <v>3701</v>
      </c>
      <c r="G1936" s="133" t="s">
        <v>168</v>
      </c>
      <c r="H1936" s="130" t="s">
        <v>14454</v>
      </c>
      <c r="I1936" s="130" t="s">
        <v>5049</v>
      </c>
      <c r="J1936" s="130" t="s">
        <v>4868</v>
      </c>
      <c r="K1936" s="130" t="s">
        <v>5220</v>
      </c>
      <c r="L1936" s="131" t="str">
        <f t="shared" si="90"/>
        <v>永井　友也 (2)</v>
      </c>
      <c r="M1936" s="131" t="str">
        <f t="shared" si="91"/>
        <v>02</v>
      </c>
      <c r="N1936" s="131" t="str">
        <f t="shared" si="92"/>
        <v>Tomoya NAGAI (02)</v>
      </c>
      <c r="O1936" s="217" t="s">
        <v>8788</v>
      </c>
      <c r="Y1936" s="130"/>
      <c r="Z1936" s="130"/>
      <c r="AA1936" s="130"/>
      <c r="AB1936" s="130"/>
      <c r="AC1936" s="142"/>
      <c r="AD1936" s="130"/>
      <c r="AE1936" s="130"/>
      <c r="AF1936" s="130"/>
      <c r="AG1936" s="130"/>
      <c r="AH1936" s="130"/>
      <c r="AI1936" s="130"/>
      <c r="AJ1936" s="130"/>
      <c r="AK1936" s="130"/>
      <c r="AL1936" s="130"/>
      <c r="AM1936" s="130"/>
      <c r="AN1936" s="130"/>
      <c r="AO1936" s="130"/>
      <c r="AP1936" s="130"/>
      <c r="AQ1936" s="130"/>
      <c r="AR1936" s="130"/>
      <c r="AS1936" s="130"/>
      <c r="AT1936" s="130"/>
      <c r="AU1936" s="130"/>
      <c r="AV1936" s="130"/>
      <c r="AW1936" s="130"/>
      <c r="AX1936" s="130"/>
      <c r="AY1936" s="130"/>
    </row>
    <row r="1937" spans="1:51" x14ac:dyDescent="0.15">
      <c r="A1937" s="133">
        <v>1976</v>
      </c>
      <c r="B1937" s="130" t="s">
        <v>5254</v>
      </c>
      <c r="C1937" s="130" t="s">
        <v>1072</v>
      </c>
      <c r="D1937" s="130" t="s">
        <v>3702</v>
      </c>
      <c r="E1937" s="130" t="s">
        <v>3703</v>
      </c>
      <c r="F1937" s="130" t="s">
        <v>3704</v>
      </c>
      <c r="G1937" s="133" t="s">
        <v>168</v>
      </c>
      <c r="H1937" s="130" t="s">
        <v>14466</v>
      </c>
      <c r="I1937" s="130" t="s">
        <v>12055</v>
      </c>
      <c r="J1937" s="130" t="s">
        <v>12500</v>
      </c>
      <c r="K1937" s="130" t="s">
        <v>5220</v>
      </c>
      <c r="L1937" s="131" t="str">
        <f t="shared" si="90"/>
        <v>西芝　燎哉 (2)</v>
      </c>
      <c r="M1937" s="131" t="str">
        <f t="shared" si="91"/>
        <v>01</v>
      </c>
      <c r="N1937" s="131" t="str">
        <f t="shared" si="92"/>
        <v>Ryoya NISHISHIBA (01)</v>
      </c>
      <c r="O1937" s="217" t="s">
        <v>8789</v>
      </c>
      <c r="Y1937" s="130"/>
      <c r="Z1937" s="130"/>
      <c r="AA1937" s="130"/>
      <c r="AB1937" s="130"/>
      <c r="AC1937" s="142"/>
      <c r="AD1937" s="130"/>
      <c r="AE1937" s="130"/>
      <c r="AF1937" s="130"/>
      <c r="AG1937" s="130"/>
      <c r="AH1937" s="130"/>
      <c r="AI1937" s="130"/>
      <c r="AJ1937" s="130"/>
      <c r="AK1937" s="130"/>
      <c r="AL1937" s="130"/>
      <c r="AM1937" s="130"/>
      <c r="AN1937" s="130"/>
      <c r="AO1937" s="130"/>
      <c r="AP1937" s="130"/>
      <c r="AQ1937" s="130"/>
      <c r="AR1937" s="130"/>
      <c r="AS1937" s="130"/>
      <c r="AT1937" s="130"/>
      <c r="AU1937" s="130"/>
      <c r="AV1937" s="130"/>
      <c r="AW1937" s="130"/>
      <c r="AX1937" s="130"/>
      <c r="AY1937" s="130"/>
    </row>
    <row r="1938" spans="1:51" x14ac:dyDescent="0.15">
      <c r="A1938" s="133">
        <v>1977</v>
      </c>
      <c r="B1938" s="130" t="s">
        <v>5254</v>
      </c>
      <c r="C1938" s="130" t="s">
        <v>1072</v>
      </c>
      <c r="D1938" s="130" t="s">
        <v>3705</v>
      </c>
      <c r="E1938" s="130" t="s">
        <v>3706</v>
      </c>
      <c r="F1938" s="130" t="s">
        <v>3707</v>
      </c>
      <c r="G1938" s="133" t="s">
        <v>168</v>
      </c>
      <c r="H1938" s="130" t="s">
        <v>14467</v>
      </c>
      <c r="I1938" s="130" t="s">
        <v>9462</v>
      </c>
      <c r="J1938" s="130" t="s">
        <v>4893</v>
      </c>
      <c r="K1938" s="130" t="s">
        <v>5220</v>
      </c>
      <c r="L1938" s="131" t="str">
        <f t="shared" si="90"/>
        <v>西谷　太一 (2)</v>
      </c>
      <c r="M1938" s="131" t="str">
        <f t="shared" si="91"/>
        <v>02</v>
      </c>
      <c r="N1938" s="131" t="str">
        <f t="shared" si="92"/>
        <v>Taichi NISHITANI (02)</v>
      </c>
      <c r="O1938" s="217" t="s">
        <v>8790</v>
      </c>
      <c r="Y1938" s="130"/>
      <c r="Z1938" s="130"/>
      <c r="AA1938" s="130"/>
      <c r="AB1938" s="130"/>
      <c r="AC1938" s="142"/>
      <c r="AD1938" s="130"/>
      <c r="AE1938" s="130"/>
      <c r="AF1938" s="130"/>
      <c r="AG1938" s="130"/>
      <c r="AH1938" s="130"/>
      <c r="AI1938" s="130"/>
      <c r="AJ1938" s="130"/>
      <c r="AK1938" s="130"/>
      <c r="AL1938" s="130"/>
      <c r="AM1938" s="130"/>
      <c r="AN1938" s="130"/>
      <c r="AO1938" s="130"/>
      <c r="AP1938" s="130"/>
      <c r="AQ1938" s="130"/>
      <c r="AR1938" s="130"/>
      <c r="AS1938" s="130"/>
      <c r="AT1938" s="130"/>
      <c r="AU1938" s="130"/>
      <c r="AV1938" s="130"/>
      <c r="AW1938" s="130"/>
      <c r="AX1938" s="130"/>
      <c r="AY1938" s="130"/>
    </row>
    <row r="1939" spans="1:51" x14ac:dyDescent="0.15">
      <c r="A1939" s="133">
        <v>1978</v>
      </c>
      <c r="B1939" s="130" t="s">
        <v>5254</v>
      </c>
      <c r="C1939" s="130" t="s">
        <v>1072</v>
      </c>
      <c r="D1939" s="130" t="s">
        <v>3708</v>
      </c>
      <c r="E1939" s="130" t="s">
        <v>3709</v>
      </c>
      <c r="F1939" s="130" t="s">
        <v>3710</v>
      </c>
      <c r="G1939" s="133" t="s">
        <v>168</v>
      </c>
      <c r="H1939" s="130" t="s">
        <v>11319</v>
      </c>
      <c r="I1939" s="130" t="s">
        <v>11510</v>
      </c>
      <c r="J1939" s="130" t="s">
        <v>12597</v>
      </c>
      <c r="K1939" s="130" t="s">
        <v>5220</v>
      </c>
      <c r="L1939" s="131" t="str">
        <f t="shared" si="90"/>
        <v>藤井　白斗 (2)</v>
      </c>
      <c r="M1939" s="131" t="str">
        <f t="shared" si="91"/>
        <v>01</v>
      </c>
      <c r="N1939" s="131" t="str">
        <f t="shared" si="92"/>
        <v>Hakuto FUJII (01)</v>
      </c>
      <c r="O1939" s="217" t="s">
        <v>8791</v>
      </c>
      <c r="Y1939" s="130"/>
      <c r="Z1939" s="130"/>
      <c r="AA1939" s="130"/>
      <c r="AB1939" s="130"/>
      <c r="AC1939" s="142"/>
      <c r="AD1939" s="130"/>
      <c r="AE1939" s="130"/>
      <c r="AF1939" s="130"/>
      <c r="AG1939" s="130"/>
      <c r="AH1939" s="130"/>
      <c r="AI1939" s="130"/>
      <c r="AJ1939" s="130"/>
      <c r="AK1939" s="130"/>
      <c r="AL1939" s="130"/>
      <c r="AM1939" s="130"/>
      <c r="AN1939" s="130"/>
      <c r="AO1939" s="130"/>
      <c r="AP1939" s="130"/>
      <c r="AQ1939" s="130"/>
      <c r="AR1939" s="130"/>
      <c r="AS1939" s="130"/>
      <c r="AT1939" s="130"/>
      <c r="AU1939" s="130"/>
      <c r="AV1939" s="130"/>
      <c r="AW1939" s="130"/>
      <c r="AX1939" s="130"/>
      <c r="AY1939" s="130"/>
    </row>
    <row r="1940" spans="1:51" x14ac:dyDescent="0.15">
      <c r="A1940" s="133">
        <v>1979</v>
      </c>
      <c r="B1940" s="130" t="s">
        <v>5254</v>
      </c>
      <c r="C1940" s="130" t="s">
        <v>1072</v>
      </c>
      <c r="D1940" s="130" t="s">
        <v>3711</v>
      </c>
      <c r="E1940" s="130" t="s">
        <v>3712</v>
      </c>
      <c r="F1940" s="130" t="s">
        <v>3713</v>
      </c>
      <c r="G1940" s="133" t="s">
        <v>168</v>
      </c>
      <c r="H1940" s="130" t="s">
        <v>14466</v>
      </c>
      <c r="I1940" s="130" t="s">
        <v>5208</v>
      </c>
      <c r="J1940" s="130" t="s">
        <v>12598</v>
      </c>
      <c r="K1940" s="130" t="s">
        <v>5220</v>
      </c>
      <c r="L1940" s="131" t="str">
        <f t="shared" si="90"/>
        <v>前田　亜門 (2)</v>
      </c>
      <c r="M1940" s="131" t="str">
        <f t="shared" si="91"/>
        <v>01</v>
      </c>
      <c r="N1940" s="131" t="str">
        <f t="shared" si="92"/>
        <v>Amon MAEDA (01)</v>
      </c>
      <c r="O1940" s="217" t="s">
        <v>8792</v>
      </c>
      <c r="Y1940" s="130"/>
      <c r="Z1940" s="130"/>
      <c r="AA1940" s="130"/>
      <c r="AB1940" s="130"/>
      <c r="AC1940" s="142"/>
      <c r="AD1940" s="130"/>
      <c r="AE1940" s="130"/>
      <c r="AF1940" s="130"/>
      <c r="AG1940" s="130"/>
      <c r="AH1940" s="130"/>
      <c r="AI1940" s="130"/>
      <c r="AJ1940" s="130"/>
      <c r="AK1940" s="130"/>
      <c r="AL1940" s="130"/>
      <c r="AM1940" s="130"/>
      <c r="AN1940" s="130"/>
      <c r="AO1940" s="130"/>
      <c r="AP1940" s="130"/>
      <c r="AQ1940" s="130"/>
      <c r="AR1940" s="130"/>
      <c r="AS1940" s="130"/>
      <c r="AT1940" s="130"/>
      <c r="AU1940" s="130"/>
      <c r="AV1940" s="130"/>
      <c r="AW1940" s="130"/>
      <c r="AX1940" s="130"/>
      <c r="AY1940" s="130"/>
    </row>
    <row r="1941" spans="1:51" x14ac:dyDescent="0.15">
      <c r="A1941" s="133">
        <v>1980</v>
      </c>
      <c r="B1941" s="130" t="s">
        <v>5254</v>
      </c>
      <c r="C1941" s="130" t="s">
        <v>1072</v>
      </c>
      <c r="D1941" s="130" t="s">
        <v>9945</v>
      </c>
      <c r="E1941" s="130" t="s">
        <v>10605</v>
      </c>
      <c r="F1941" s="130" t="s">
        <v>11155</v>
      </c>
      <c r="G1941" s="133" t="s">
        <v>173</v>
      </c>
      <c r="H1941" s="130" t="s">
        <v>14454</v>
      </c>
      <c r="I1941" s="130" t="s">
        <v>5180</v>
      </c>
      <c r="J1941" s="130" t="s">
        <v>4799</v>
      </c>
      <c r="K1941" s="130" t="s">
        <v>5220</v>
      </c>
      <c r="L1941" s="131" t="str">
        <f t="shared" si="90"/>
        <v>岡田　大典 (1)</v>
      </c>
      <c r="M1941" s="131" t="str">
        <f t="shared" si="91"/>
        <v>02</v>
      </c>
      <c r="N1941" s="131" t="str">
        <f t="shared" si="92"/>
        <v>Daisuke OKADA (02)</v>
      </c>
      <c r="O1941" s="217" t="s">
        <v>8793</v>
      </c>
      <c r="Y1941" s="130"/>
      <c r="Z1941" s="130"/>
      <c r="AA1941" s="130"/>
      <c r="AB1941" s="130"/>
      <c r="AC1941" s="142"/>
      <c r="AD1941" s="130"/>
      <c r="AE1941" s="130"/>
      <c r="AF1941" s="130"/>
      <c r="AG1941" s="130"/>
      <c r="AH1941" s="130"/>
      <c r="AI1941" s="130"/>
      <c r="AJ1941" s="130"/>
      <c r="AK1941" s="130"/>
      <c r="AL1941" s="130"/>
      <c r="AM1941" s="130"/>
      <c r="AN1941" s="130"/>
      <c r="AO1941" s="130"/>
      <c r="AP1941" s="130"/>
      <c r="AQ1941" s="130"/>
      <c r="AR1941" s="130"/>
      <c r="AS1941" s="130"/>
      <c r="AT1941" s="130"/>
      <c r="AU1941" s="130"/>
      <c r="AV1941" s="130"/>
      <c r="AW1941" s="130"/>
      <c r="AX1941" s="130"/>
      <c r="AY1941" s="130"/>
    </row>
    <row r="1942" spans="1:51" x14ac:dyDescent="0.15">
      <c r="A1942" s="133">
        <v>1981</v>
      </c>
      <c r="B1942" s="130" t="s">
        <v>5254</v>
      </c>
      <c r="C1942" s="130" t="s">
        <v>1072</v>
      </c>
      <c r="D1942" s="130" t="s">
        <v>9946</v>
      </c>
      <c r="E1942" s="130" t="s">
        <v>10606</v>
      </c>
      <c r="F1942" s="130" t="s">
        <v>11156</v>
      </c>
      <c r="G1942" s="133" t="s">
        <v>173</v>
      </c>
      <c r="H1942" s="130" t="s">
        <v>14454</v>
      </c>
      <c r="I1942" s="130" t="s">
        <v>12010</v>
      </c>
      <c r="J1942" s="130" t="s">
        <v>5115</v>
      </c>
      <c r="K1942" s="130" t="s">
        <v>5220</v>
      </c>
      <c r="L1942" s="131" t="str">
        <f t="shared" si="90"/>
        <v>川瀬　翔大 (1)</v>
      </c>
      <c r="M1942" s="131" t="str">
        <f t="shared" si="91"/>
        <v>02</v>
      </c>
      <c r="N1942" s="131" t="str">
        <f t="shared" si="92"/>
        <v>Shota KAWASE (02)</v>
      </c>
      <c r="O1942" s="217" t="s">
        <v>8794</v>
      </c>
      <c r="Y1942" s="130"/>
      <c r="Z1942" s="130"/>
      <c r="AA1942" s="130"/>
      <c r="AB1942" s="130"/>
      <c r="AC1942" s="142"/>
      <c r="AD1942" s="130"/>
      <c r="AE1942" s="130"/>
      <c r="AF1942" s="130"/>
      <c r="AG1942" s="130"/>
      <c r="AH1942" s="130"/>
      <c r="AI1942" s="130"/>
      <c r="AJ1942" s="130"/>
      <c r="AK1942" s="130"/>
      <c r="AL1942" s="130"/>
      <c r="AM1942" s="130"/>
      <c r="AN1942" s="130"/>
      <c r="AO1942" s="130"/>
      <c r="AP1942" s="130"/>
      <c r="AQ1942" s="130"/>
      <c r="AR1942" s="130"/>
      <c r="AS1942" s="130"/>
      <c r="AT1942" s="130"/>
      <c r="AU1942" s="130"/>
      <c r="AV1942" s="130"/>
      <c r="AW1942" s="130"/>
      <c r="AX1942" s="130"/>
      <c r="AY1942" s="130"/>
    </row>
    <row r="1943" spans="1:51" x14ac:dyDescent="0.15">
      <c r="A1943" s="133">
        <v>1982</v>
      </c>
      <c r="B1943" s="130" t="s">
        <v>5254</v>
      </c>
      <c r="C1943" s="130" t="s">
        <v>1072</v>
      </c>
      <c r="D1943" s="130" t="s">
        <v>9947</v>
      </c>
      <c r="E1943" s="130" t="s">
        <v>10607</v>
      </c>
      <c r="F1943" s="130" t="s">
        <v>11045</v>
      </c>
      <c r="G1943" s="133" t="s">
        <v>173</v>
      </c>
      <c r="H1943" s="130" t="s">
        <v>11319</v>
      </c>
      <c r="I1943" s="130" t="s">
        <v>12056</v>
      </c>
      <c r="J1943" s="130" t="s">
        <v>4822</v>
      </c>
      <c r="K1943" s="130" t="s">
        <v>5220</v>
      </c>
      <c r="L1943" s="131" t="str">
        <f t="shared" si="90"/>
        <v>草垣　涼太 (1)</v>
      </c>
      <c r="M1943" s="131" t="str">
        <f t="shared" si="91"/>
        <v>03</v>
      </c>
      <c r="N1943" s="131" t="str">
        <f t="shared" si="92"/>
        <v>Ryota KUSAGAKI (03)</v>
      </c>
      <c r="O1943" s="217" t="s">
        <v>8795</v>
      </c>
      <c r="Y1943" s="130"/>
      <c r="Z1943" s="130"/>
      <c r="AA1943" s="130"/>
      <c r="AB1943" s="130"/>
      <c r="AC1943" s="142"/>
      <c r="AD1943" s="130"/>
      <c r="AE1943" s="130"/>
      <c r="AF1943" s="130"/>
      <c r="AG1943" s="130"/>
      <c r="AH1943" s="130"/>
      <c r="AI1943" s="130"/>
      <c r="AJ1943" s="130"/>
      <c r="AK1943" s="130"/>
      <c r="AL1943" s="130"/>
      <c r="AM1943" s="130"/>
      <c r="AN1943" s="130"/>
      <c r="AO1943" s="130"/>
      <c r="AP1943" s="130"/>
      <c r="AQ1943" s="130"/>
      <c r="AR1943" s="130"/>
      <c r="AS1943" s="130"/>
      <c r="AT1943" s="130"/>
      <c r="AU1943" s="130"/>
      <c r="AV1943" s="130"/>
      <c r="AW1943" s="130"/>
      <c r="AX1943" s="130"/>
      <c r="AY1943" s="130"/>
    </row>
    <row r="1944" spans="1:51" x14ac:dyDescent="0.15">
      <c r="A1944" s="133">
        <v>1983</v>
      </c>
      <c r="B1944" s="130" t="s">
        <v>5254</v>
      </c>
      <c r="C1944" s="130" t="s">
        <v>1072</v>
      </c>
      <c r="D1944" s="130" t="s">
        <v>9948</v>
      </c>
      <c r="E1944" s="130" t="s">
        <v>10608</v>
      </c>
      <c r="F1944" s="130" t="s">
        <v>11105</v>
      </c>
      <c r="G1944" s="133" t="s">
        <v>173</v>
      </c>
      <c r="H1944" s="130" t="s">
        <v>14447</v>
      </c>
      <c r="I1944" s="130" t="s">
        <v>5011</v>
      </c>
      <c r="J1944" s="130" t="s">
        <v>12599</v>
      </c>
      <c r="K1944" s="130" t="s">
        <v>5220</v>
      </c>
      <c r="L1944" s="131" t="str">
        <f t="shared" si="90"/>
        <v>櫻井　清剛 (1)</v>
      </c>
      <c r="M1944" s="131" t="str">
        <f t="shared" si="91"/>
        <v>02</v>
      </c>
      <c r="N1944" s="131" t="str">
        <f t="shared" si="92"/>
        <v>Kiyotaka SAKURAI (02)</v>
      </c>
      <c r="O1944" s="217" t="s">
        <v>8796</v>
      </c>
      <c r="Y1944" s="130"/>
      <c r="Z1944" s="130"/>
      <c r="AA1944" s="130"/>
      <c r="AB1944" s="130"/>
      <c r="AC1944" s="142"/>
      <c r="AD1944" s="130"/>
      <c r="AE1944" s="130"/>
      <c r="AF1944" s="130"/>
      <c r="AG1944" s="130"/>
      <c r="AH1944" s="130"/>
      <c r="AI1944" s="130"/>
      <c r="AJ1944" s="130"/>
      <c r="AK1944" s="130"/>
      <c r="AL1944" s="130"/>
      <c r="AM1944" s="130"/>
      <c r="AN1944" s="130"/>
      <c r="AO1944" s="130"/>
      <c r="AP1944" s="130"/>
      <c r="AQ1944" s="130"/>
      <c r="AR1944" s="130"/>
      <c r="AS1944" s="130"/>
      <c r="AT1944" s="130"/>
      <c r="AU1944" s="130"/>
      <c r="AV1944" s="130"/>
      <c r="AW1944" s="130"/>
      <c r="AX1944" s="130"/>
      <c r="AY1944" s="130"/>
    </row>
    <row r="1945" spans="1:51" x14ac:dyDescent="0.15">
      <c r="A1945" s="133">
        <v>1984</v>
      </c>
      <c r="B1945" s="130" t="s">
        <v>5254</v>
      </c>
      <c r="C1945" s="130" t="s">
        <v>1072</v>
      </c>
      <c r="D1945" s="130" t="s">
        <v>9949</v>
      </c>
      <c r="E1945" s="130" t="s">
        <v>10609</v>
      </c>
      <c r="F1945" s="130" t="s">
        <v>11157</v>
      </c>
      <c r="G1945" s="133" t="s">
        <v>173</v>
      </c>
      <c r="H1945" s="130" t="s">
        <v>14454</v>
      </c>
      <c r="I1945" s="130" t="s">
        <v>9459</v>
      </c>
      <c r="J1945" s="130" t="s">
        <v>4870</v>
      </c>
      <c r="K1945" s="130" t="s">
        <v>5220</v>
      </c>
      <c r="L1945" s="131" t="str">
        <f t="shared" si="90"/>
        <v>関　裕大 (1)</v>
      </c>
      <c r="M1945" s="131" t="str">
        <f t="shared" si="91"/>
        <v>02</v>
      </c>
      <c r="N1945" s="131" t="str">
        <f t="shared" si="92"/>
        <v>Yudai SEKI (02)</v>
      </c>
      <c r="O1945" s="217" t="s">
        <v>8797</v>
      </c>
      <c r="Y1945" s="130"/>
      <c r="Z1945" s="130"/>
      <c r="AA1945" s="130"/>
      <c r="AB1945" s="130"/>
      <c r="AC1945" s="142"/>
      <c r="AD1945" s="130"/>
      <c r="AE1945" s="130"/>
      <c r="AF1945" s="130"/>
      <c r="AG1945" s="130"/>
      <c r="AH1945" s="130"/>
      <c r="AI1945" s="130"/>
      <c r="AJ1945" s="130"/>
      <c r="AK1945" s="130"/>
      <c r="AL1945" s="130"/>
      <c r="AM1945" s="130"/>
      <c r="AN1945" s="130"/>
      <c r="AO1945" s="130"/>
      <c r="AP1945" s="130"/>
      <c r="AQ1945" s="130"/>
      <c r="AR1945" s="130"/>
      <c r="AS1945" s="130"/>
      <c r="AT1945" s="130"/>
      <c r="AU1945" s="130"/>
      <c r="AV1945" s="130"/>
      <c r="AW1945" s="130"/>
      <c r="AX1945" s="130"/>
      <c r="AY1945" s="130"/>
    </row>
    <row r="1946" spans="1:51" x14ac:dyDescent="0.15">
      <c r="A1946" s="133">
        <v>1985</v>
      </c>
      <c r="B1946" s="130" t="s">
        <v>5254</v>
      </c>
      <c r="C1946" s="130" t="s">
        <v>1072</v>
      </c>
      <c r="D1946" s="130" t="s">
        <v>9950</v>
      </c>
      <c r="E1946" s="130" t="s">
        <v>10610</v>
      </c>
      <c r="F1946" s="130" t="s">
        <v>11148</v>
      </c>
      <c r="G1946" s="133" t="s">
        <v>173</v>
      </c>
      <c r="H1946" s="130" t="s">
        <v>14466</v>
      </c>
      <c r="I1946" s="130" t="s">
        <v>12057</v>
      </c>
      <c r="J1946" s="130" t="s">
        <v>4804</v>
      </c>
      <c r="K1946" s="130" t="s">
        <v>5220</v>
      </c>
      <c r="L1946" s="131" t="str">
        <f t="shared" si="90"/>
        <v>高辻　正広 (1)</v>
      </c>
      <c r="M1946" s="131" t="str">
        <f t="shared" si="91"/>
        <v>02</v>
      </c>
      <c r="N1946" s="131" t="str">
        <f t="shared" si="92"/>
        <v>Masahiro TAKATSUJI (02)</v>
      </c>
      <c r="O1946" s="217" t="s">
        <v>8798</v>
      </c>
      <c r="Y1946" s="130"/>
      <c r="Z1946" s="130"/>
      <c r="AA1946" s="130"/>
      <c r="AB1946" s="130"/>
      <c r="AC1946" s="142"/>
      <c r="AD1946" s="130"/>
      <c r="AE1946" s="130"/>
      <c r="AF1946" s="130"/>
      <c r="AG1946" s="130"/>
      <c r="AH1946" s="130"/>
      <c r="AI1946" s="130"/>
      <c r="AJ1946" s="130"/>
      <c r="AK1946" s="130"/>
      <c r="AL1946" s="130"/>
      <c r="AM1946" s="130"/>
      <c r="AN1946" s="130"/>
      <c r="AO1946" s="130"/>
      <c r="AP1946" s="130"/>
      <c r="AQ1946" s="130"/>
      <c r="AR1946" s="130"/>
      <c r="AS1946" s="130"/>
      <c r="AT1946" s="130"/>
      <c r="AU1946" s="130"/>
      <c r="AV1946" s="130"/>
      <c r="AW1946" s="130"/>
      <c r="AX1946" s="130"/>
      <c r="AY1946" s="130"/>
    </row>
    <row r="1947" spans="1:51" x14ac:dyDescent="0.15">
      <c r="A1947" s="133">
        <v>1986</v>
      </c>
      <c r="B1947" s="130" t="s">
        <v>5254</v>
      </c>
      <c r="C1947" s="130" t="s">
        <v>1072</v>
      </c>
      <c r="D1947" s="130" t="s">
        <v>9951</v>
      </c>
      <c r="E1947" s="130" t="s">
        <v>10611</v>
      </c>
      <c r="F1947" s="130" t="s">
        <v>11158</v>
      </c>
      <c r="G1947" s="133" t="s">
        <v>173</v>
      </c>
      <c r="H1947" s="130" t="s">
        <v>14454</v>
      </c>
      <c r="I1947" s="130" t="s">
        <v>11397</v>
      </c>
      <c r="J1947" s="130" t="s">
        <v>5066</v>
      </c>
      <c r="K1947" s="130" t="s">
        <v>5220</v>
      </c>
      <c r="L1947" s="131" t="str">
        <f t="shared" si="90"/>
        <v>髙村　響 (1)</v>
      </c>
      <c r="M1947" s="131" t="str">
        <f t="shared" si="91"/>
        <v>02</v>
      </c>
      <c r="N1947" s="131" t="str">
        <f t="shared" si="92"/>
        <v>Hibiki TAKAMURA (02)</v>
      </c>
      <c r="O1947" s="217" t="s">
        <v>8799</v>
      </c>
      <c r="Y1947" s="130"/>
      <c r="Z1947" s="130"/>
      <c r="AA1947" s="130"/>
      <c r="AB1947" s="130"/>
      <c r="AC1947" s="142"/>
      <c r="AD1947" s="130"/>
      <c r="AE1947" s="130"/>
      <c r="AF1947" s="130"/>
      <c r="AG1947" s="130"/>
      <c r="AH1947" s="130"/>
      <c r="AI1947" s="130"/>
      <c r="AJ1947" s="130"/>
      <c r="AK1947" s="130"/>
      <c r="AL1947" s="130"/>
      <c r="AM1947" s="130"/>
      <c r="AN1947" s="130"/>
      <c r="AO1947" s="130"/>
      <c r="AP1947" s="130"/>
      <c r="AQ1947" s="130"/>
      <c r="AR1947" s="130"/>
      <c r="AS1947" s="130"/>
      <c r="AT1947" s="130"/>
      <c r="AU1947" s="130"/>
      <c r="AV1947" s="130"/>
      <c r="AW1947" s="130"/>
      <c r="AX1947" s="130"/>
      <c r="AY1947" s="130"/>
    </row>
    <row r="1948" spans="1:51" x14ac:dyDescent="0.15">
      <c r="A1948" s="133">
        <v>1987</v>
      </c>
      <c r="B1948" s="130" t="s">
        <v>5254</v>
      </c>
      <c r="C1948" s="130" t="s">
        <v>1072</v>
      </c>
      <c r="D1948" s="130" t="s">
        <v>9952</v>
      </c>
      <c r="E1948" s="130" t="s">
        <v>10612</v>
      </c>
      <c r="F1948" s="130" t="s">
        <v>11159</v>
      </c>
      <c r="G1948" s="133" t="s">
        <v>173</v>
      </c>
      <c r="H1948" s="130" t="s">
        <v>11319</v>
      </c>
      <c r="I1948" s="130" t="s">
        <v>11800</v>
      </c>
      <c r="J1948" s="130" t="s">
        <v>5000</v>
      </c>
      <c r="K1948" s="130" t="s">
        <v>5220</v>
      </c>
      <c r="L1948" s="131" t="str">
        <f t="shared" si="90"/>
        <v>田上　凌真 (1)</v>
      </c>
      <c r="M1948" s="131" t="str">
        <f t="shared" si="91"/>
        <v>02</v>
      </c>
      <c r="N1948" s="131" t="str">
        <f t="shared" si="92"/>
        <v>Ryoma TANOUE (02)</v>
      </c>
      <c r="O1948" s="217" t="s">
        <v>8800</v>
      </c>
      <c r="Y1948" s="130"/>
      <c r="Z1948" s="130"/>
      <c r="AA1948" s="130"/>
      <c r="AB1948" s="130"/>
      <c r="AC1948" s="142"/>
      <c r="AD1948" s="130"/>
      <c r="AE1948" s="130"/>
      <c r="AF1948" s="130"/>
      <c r="AG1948" s="130"/>
      <c r="AH1948" s="130"/>
      <c r="AI1948" s="130"/>
      <c r="AJ1948" s="130"/>
      <c r="AK1948" s="130"/>
      <c r="AL1948" s="130"/>
      <c r="AM1948" s="130"/>
      <c r="AN1948" s="130"/>
      <c r="AO1948" s="130"/>
      <c r="AP1948" s="130"/>
      <c r="AQ1948" s="130"/>
      <c r="AR1948" s="130"/>
      <c r="AS1948" s="130"/>
      <c r="AT1948" s="130"/>
      <c r="AU1948" s="130"/>
      <c r="AV1948" s="130"/>
      <c r="AW1948" s="130"/>
      <c r="AX1948" s="130"/>
      <c r="AY1948" s="130"/>
    </row>
    <row r="1949" spans="1:51" x14ac:dyDescent="0.15">
      <c r="A1949" s="133">
        <v>1988</v>
      </c>
      <c r="B1949" s="130" t="s">
        <v>5254</v>
      </c>
      <c r="C1949" s="130" t="s">
        <v>1072</v>
      </c>
      <c r="D1949" s="130" t="s">
        <v>9953</v>
      </c>
      <c r="E1949" s="130" t="s">
        <v>10613</v>
      </c>
      <c r="F1949" s="130" t="s">
        <v>11072</v>
      </c>
      <c r="G1949" s="133" t="s">
        <v>173</v>
      </c>
      <c r="H1949" s="130" t="s">
        <v>14466</v>
      </c>
      <c r="I1949" s="130" t="s">
        <v>11629</v>
      </c>
      <c r="J1949" s="130" t="s">
        <v>12292</v>
      </c>
      <c r="K1949" s="130" t="s">
        <v>5220</v>
      </c>
      <c r="L1949" s="131" t="str">
        <f t="shared" si="90"/>
        <v>中井　歩夢 (1)</v>
      </c>
      <c r="M1949" s="131" t="str">
        <f t="shared" si="91"/>
        <v>02</v>
      </c>
      <c r="N1949" s="131" t="str">
        <f t="shared" si="92"/>
        <v>Ayumu NAKAI (02)</v>
      </c>
      <c r="O1949" s="217" t="s">
        <v>8801</v>
      </c>
      <c r="Y1949" s="130"/>
      <c r="Z1949" s="130"/>
      <c r="AA1949" s="130"/>
      <c r="AB1949" s="130"/>
      <c r="AC1949" s="142"/>
      <c r="AD1949" s="130"/>
      <c r="AE1949" s="130"/>
      <c r="AF1949" s="130"/>
      <c r="AG1949" s="130"/>
      <c r="AH1949" s="130"/>
      <c r="AI1949" s="130"/>
      <c r="AJ1949" s="130"/>
      <c r="AK1949" s="130"/>
      <c r="AL1949" s="130"/>
      <c r="AM1949" s="130"/>
      <c r="AN1949" s="130"/>
      <c r="AO1949" s="130"/>
      <c r="AP1949" s="130"/>
      <c r="AQ1949" s="130"/>
      <c r="AR1949" s="130"/>
      <c r="AS1949" s="130"/>
      <c r="AT1949" s="130"/>
      <c r="AU1949" s="130"/>
      <c r="AV1949" s="130"/>
      <c r="AW1949" s="130"/>
      <c r="AX1949" s="130"/>
      <c r="AY1949" s="130"/>
    </row>
    <row r="1950" spans="1:51" x14ac:dyDescent="0.15">
      <c r="A1950" s="133">
        <v>1989</v>
      </c>
      <c r="B1950" s="130" t="s">
        <v>5254</v>
      </c>
      <c r="C1950" s="130" t="s">
        <v>1072</v>
      </c>
      <c r="D1950" s="130" t="s">
        <v>9954</v>
      </c>
      <c r="E1950" s="130" t="s">
        <v>10614</v>
      </c>
      <c r="F1950" s="130" t="s">
        <v>11081</v>
      </c>
      <c r="G1950" s="133" t="s">
        <v>173</v>
      </c>
      <c r="H1950" s="130" t="s">
        <v>14475</v>
      </c>
      <c r="I1950" s="130" t="s">
        <v>12058</v>
      </c>
      <c r="J1950" s="130" t="s">
        <v>4862</v>
      </c>
      <c r="K1950" s="130" t="s">
        <v>5220</v>
      </c>
      <c r="L1950" s="131" t="str">
        <f t="shared" si="90"/>
        <v>早津　光 (1)</v>
      </c>
      <c r="M1950" s="131" t="str">
        <f t="shared" si="91"/>
        <v>03</v>
      </c>
      <c r="N1950" s="131" t="str">
        <f t="shared" si="92"/>
        <v>Hikaru HAYATSU (03)</v>
      </c>
      <c r="O1950" s="217" t="s">
        <v>8802</v>
      </c>
      <c r="Y1950" s="130"/>
      <c r="Z1950" s="130"/>
      <c r="AA1950" s="130"/>
      <c r="AB1950" s="130"/>
      <c r="AC1950" s="142"/>
      <c r="AD1950" s="130"/>
      <c r="AE1950" s="130"/>
      <c r="AF1950" s="130"/>
      <c r="AG1950" s="130"/>
      <c r="AH1950" s="130"/>
      <c r="AI1950" s="130"/>
      <c r="AJ1950" s="130"/>
      <c r="AK1950" s="130"/>
      <c r="AL1950" s="130"/>
      <c r="AM1950" s="130"/>
      <c r="AN1950" s="130"/>
      <c r="AO1950" s="130"/>
      <c r="AP1950" s="130"/>
      <c r="AQ1950" s="130"/>
      <c r="AR1950" s="130"/>
      <c r="AS1950" s="130"/>
      <c r="AT1950" s="130"/>
      <c r="AU1950" s="130"/>
      <c r="AV1950" s="130"/>
      <c r="AW1950" s="130"/>
      <c r="AX1950" s="130"/>
      <c r="AY1950" s="130"/>
    </row>
    <row r="1951" spans="1:51" x14ac:dyDescent="0.15">
      <c r="A1951" s="133">
        <v>1990</v>
      </c>
      <c r="B1951" s="130" t="s">
        <v>5254</v>
      </c>
      <c r="C1951" s="130" t="s">
        <v>1072</v>
      </c>
      <c r="D1951" s="130" t="s">
        <v>9955</v>
      </c>
      <c r="E1951" s="130" t="s">
        <v>10615</v>
      </c>
      <c r="F1951" s="130" t="s">
        <v>11160</v>
      </c>
      <c r="G1951" s="133" t="s">
        <v>173</v>
      </c>
      <c r="H1951" s="130" t="s">
        <v>11319</v>
      </c>
      <c r="I1951" s="130" t="s">
        <v>12059</v>
      </c>
      <c r="J1951" s="130" t="s">
        <v>5034</v>
      </c>
      <c r="K1951" s="130" t="s">
        <v>5220</v>
      </c>
      <c r="L1951" s="131" t="str">
        <f t="shared" si="90"/>
        <v>兵頭　拓真 (1)</v>
      </c>
      <c r="M1951" s="131" t="str">
        <f t="shared" si="91"/>
        <v>02</v>
      </c>
      <c r="N1951" s="131" t="str">
        <f t="shared" si="92"/>
        <v>Takuma HYODO (02)</v>
      </c>
      <c r="O1951" s="217" t="s">
        <v>8803</v>
      </c>
      <c r="Y1951" s="130"/>
      <c r="Z1951" s="130"/>
      <c r="AA1951" s="130"/>
      <c r="AB1951" s="130"/>
      <c r="AC1951" s="142"/>
      <c r="AD1951" s="130"/>
      <c r="AE1951" s="130"/>
      <c r="AF1951" s="130"/>
      <c r="AG1951" s="130"/>
      <c r="AH1951" s="130"/>
      <c r="AI1951" s="130"/>
      <c r="AJ1951" s="130"/>
      <c r="AK1951" s="130"/>
      <c r="AL1951" s="130"/>
      <c r="AM1951" s="130"/>
      <c r="AN1951" s="130"/>
      <c r="AO1951" s="130"/>
      <c r="AP1951" s="130"/>
      <c r="AQ1951" s="130"/>
      <c r="AR1951" s="130"/>
      <c r="AS1951" s="130"/>
      <c r="AT1951" s="130"/>
      <c r="AU1951" s="130"/>
      <c r="AV1951" s="130"/>
      <c r="AW1951" s="130"/>
      <c r="AX1951" s="130"/>
      <c r="AY1951" s="130"/>
    </row>
    <row r="1952" spans="1:51" x14ac:dyDescent="0.15">
      <c r="A1952" s="133">
        <v>1991</v>
      </c>
      <c r="B1952" s="130" t="s">
        <v>5254</v>
      </c>
      <c r="C1952" s="130" t="s">
        <v>1072</v>
      </c>
      <c r="D1952" s="130" t="s">
        <v>9956</v>
      </c>
      <c r="E1952" s="130" t="s">
        <v>10616</v>
      </c>
      <c r="F1952" s="130" t="s">
        <v>11161</v>
      </c>
      <c r="G1952" s="133" t="s">
        <v>173</v>
      </c>
      <c r="H1952" s="130" t="s">
        <v>14458</v>
      </c>
      <c r="I1952" s="130" t="s">
        <v>4821</v>
      </c>
      <c r="J1952" s="130" t="s">
        <v>12435</v>
      </c>
      <c r="K1952" s="130" t="s">
        <v>5220</v>
      </c>
      <c r="L1952" s="131" t="str">
        <f t="shared" si="90"/>
        <v>山本　太陽 (1)</v>
      </c>
      <c r="M1952" s="131" t="str">
        <f t="shared" si="91"/>
        <v>02</v>
      </c>
      <c r="N1952" s="131" t="str">
        <f t="shared" si="92"/>
        <v>Taiyo YAMAMOTO (02)</v>
      </c>
      <c r="O1952" s="217" t="s">
        <v>8804</v>
      </c>
      <c r="Y1952" s="130"/>
      <c r="Z1952" s="130"/>
      <c r="AA1952" s="130"/>
      <c r="AB1952" s="130"/>
      <c r="AC1952" s="142"/>
      <c r="AD1952" s="130"/>
      <c r="AE1952" s="130"/>
      <c r="AF1952" s="130"/>
      <c r="AG1952" s="130"/>
      <c r="AH1952" s="130"/>
      <c r="AI1952" s="130"/>
      <c r="AJ1952" s="130"/>
      <c r="AK1952" s="130"/>
      <c r="AL1952" s="130"/>
      <c r="AM1952" s="130"/>
      <c r="AN1952" s="130"/>
      <c r="AO1952" s="130"/>
      <c r="AP1952" s="130"/>
      <c r="AQ1952" s="130"/>
      <c r="AR1952" s="130"/>
      <c r="AS1952" s="130"/>
      <c r="AT1952" s="130"/>
      <c r="AU1952" s="130"/>
      <c r="AV1952" s="130"/>
      <c r="AW1952" s="130"/>
      <c r="AX1952" s="130"/>
      <c r="AY1952" s="130"/>
    </row>
    <row r="1953" spans="1:51" x14ac:dyDescent="0.15">
      <c r="A1953" s="133">
        <v>1992</v>
      </c>
      <c r="B1953" s="130" t="s">
        <v>5254</v>
      </c>
      <c r="C1953" s="130" t="s">
        <v>1072</v>
      </c>
      <c r="D1953" s="130" t="s">
        <v>2956</v>
      </c>
      <c r="E1953" s="130" t="s">
        <v>814</v>
      </c>
      <c r="F1953" s="130" t="s">
        <v>2873</v>
      </c>
      <c r="G1953" s="133" t="s">
        <v>146</v>
      </c>
      <c r="H1953" s="130" t="s">
        <v>14466</v>
      </c>
      <c r="I1953" s="130" t="s">
        <v>4915</v>
      </c>
      <c r="J1953" s="130" t="s">
        <v>12525</v>
      </c>
      <c r="K1953" s="130" t="s">
        <v>5220</v>
      </c>
      <c r="L1953" s="131" t="str">
        <f t="shared" si="90"/>
        <v>藤田　将史 (4)</v>
      </c>
      <c r="M1953" s="131" t="str">
        <f t="shared" si="91"/>
        <v>99</v>
      </c>
      <c r="N1953" s="131" t="str">
        <f t="shared" si="92"/>
        <v>Masashi FUJITA (99)</v>
      </c>
      <c r="O1953" s="217" t="s">
        <v>8805</v>
      </c>
      <c r="Y1953" s="130"/>
      <c r="Z1953" s="130"/>
      <c r="AA1953" s="130"/>
      <c r="AB1953" s="130"/>
      <c r="AC1953" s="142"/>
      <c r="AD1953" s="244"/>
      <c r="AE1953" s="130"/>
      <c r="AF1953" s="130"/>
      <c r="AG1953" s="130"/>
      <c r="AH1953" s="130"/>
      <c r="AI1953" s="130"/>
      <c r="AJ1953" s="130"/>
      <c r="AK1953" s="130"/>
      <c r="AL1953" s="130"/>
      <c r="AM1953" s="130"/>
      <c r="AN1953" s="130"/>
      <c r="AO1953" s="130"/>
      <c r="AP1953" s="130"/>
      <c r="AQ1953" s="130"/>
      <c r="AR1953" s="130"/>
      <c r="AS1953" s="130"/>
      <c r="AT1953" s="130"/>
      <c r="AU1953" s="130"/>
      <c r="AV1953" s="130"/>
      <c r="AW1953" s="130"/>
      <c r="AX1953" s="130"/>
      <c r="AY1953" s="130"/>
    </row>
    <row r="1954" spans="1:51" x14ac:dyDescent="0.15">
      <c r="A1954" s="133">
        <v>1993</v>
      </c>
      <c r="B1954" s="130" t="s">
        <v>5254</v>
      </c>
      <c r="C1954" s="130" t="s">
        <v>1072</v>
      </c>
      <c r="D1954" s="130" t="s">
        <v>3645</v>
      </c>
      <c r="E1954" s="130" t="s">
        <v>3646</v>
      </c>
      <c r="F1954" s="130" t="s">
        <v>2708</v>
      </c>
      <c r="G1954" s="133" t="s">
        <v>164</v>
      </c>
      <c r="H1954" s="130" t="s">
        <v>14466</v>
      </c>
      <c r="I1954" s="130" t="s">
        <v>12060</v>
      </c>
      <c r="J1954" s="130" t="s">
        <v>4822</v>
      </c>
      <c r="K1954" s="130" t="s">
        <v>5220</v>
      </c>
      <c r="L1954" s="131" t="str">
        <f t="shared" si="90"/>
        <v>北川　椋太 (3)</v>
      </c>
      <c r="M1954" s="131" t="str">
        <f t="shared" si="91"/>
        <v>00</v>
      </c>
      <c r="N1954" s="131" t="str">
        <f t="shared" si="92"/>
        <v>Ryota KITAGAWA (00)</v>
      </c>
      <c r="O1954" s="217" t="s">
        <v>8806</v>
      </c>
      <c r="Y1954" s="130"/>
      <c r="Z1954" s="130"/>
      <c r="AA1954" s="130"/>
      <c r="AB1954" s="130"/>
      <c r="AC1954" s="142"/>
      <c r="AD1954" s="130"/>
      <c r="AE1954" s="130"/>
      <c r="AF1954" s="130"/>
      <c r="AG1954" s="130"/>
      <c r="AH1954" s="130"/>
      <c r="AI1954" s="130"/>
      <c r="AJ1954" s="130"/>
      <c r="AK1954" s="130"/>
      <c r="AL1954" s="130"/>
      <c r="AM1954" s="130"/>
      <c r="AN1954" s="130"/>
      <c r="AO1954" s="130"/>
      <c r="AP1954" s="130"/>
      <c r="AQ1954" s="130"/>
      <c r="AR1954" s="130"/>
      <c r="AS1954" s="130"/>
      <c r="AT1954" s="130"/>
      <c r="AU1954" s="130"/>
      <c r="AV1954" s="130"/>
      <c r="AW1954" s="130"/>
      <c r="AX1954" s="130"/>
      <c r="AY1954" s="130"/>
    </row>
    <row r="1955" spans="1:51" x14ac:dyDescent="0.15">
      <c r="A1955" s="133">
        <v>1994</v>
      </c>
      <c r="B1955" s="130" t="s">
        <v>5254</v>
      </c>
      <c r="C1955" s="130" t="s">
        <v>1072</v>
      </c>
      <c r="D1955" s="130" t="s">
        <v>3647</v>
      </c>
      <c r="E1955" s="130" t="s">
        <v>3648</v>
      </c>
      <c r="F1955" s="130" t="s">
        <v>3649</v>
      </c>
      <c r="G1955" s="133" t="s">
        <v>164</v>
      </c>
      <c r="H1955" s="130" t="s">
        <v>14466</v>
      </c>
      <c r="I1955" s="130" t="s">
        <v>5120</v>
      </c>
      <c r="J1955" s="130" t="s">
        <v>4846</v>
      </c>
      <c r="K1955" s="130" t="s">
        <v>5220</v>
      </c>
      <c r="L1955" s="131" t="str">
        <f t="shared" si="90"/>
        <v>西田　涼平 (3)</v>
      </c>
      <c r="M1955" s="131" t="str">
        <f t="shared" si="91"/>
        <v>00</v>
      </c>
      <c r="N1955" s="131" t="str">
        <f t="shared" si="92"/>
        <v>Ryohei NISHIDA (00)</v>
      </c>
      <c r="O1955" s="217" t="s">
        <v>8807</v>
      </c>
      <c r="Y1955" s="130"/>
      <c r="Z1955" s="130"/>
      <c r="AA1955" s="130"/>
      <c r="AB1955" s="130"/>
      <c r="AC1955" s="142"/>
      <c r="AD1955" s="130"/>
      <c r="AE1955" s="130"/>
      <c r="AF1955" s="130"/>
      <c r="AG1955" s="130"/>
      <c r="AH1955" s="130"/>
      <c r="AI1955" s="130"/>
      <c r="AJ1955" s="130"/>
      <c r="AK1955" s="130"/>
      <c r="AL1955" s="130"/>
      <c r="AM1955" s="130"/>
      <c r="AN1955" s="130"/>
      <c r="AO1955" s="130"/>
      <c r="AP1955" s="130"/>
      <c r="AQ1955" s="130"/>
      <c r="AR1955" s="130"/>
      <c r="AS1955" s="130"/>
      <c r="AT1955" s="130"/>
      <c r="AU1955" s="130"/>
      <c r="AV1955" s="130"/>
      <c r="AW1955" s="130"/>
      <c r="AX1955" s="130"/>
      <c r="AY1955" s="130"/>
    </row>
    <row r="1956" spans="1:51" x14ac:dyDescent="0.15">
      <c r="A1956" s="133">
        <v>1995</v>
      </c>
      <c r="B1956" s="130" t="s">
        <v>5254</v>
      </c>
      <c r="C1956" s="130" t="s">
        <v>1072</v>
      </c>
      <c r="D1956" s="130" t="s">
        <v>3650</v>
      </c>
      <c r="E1956" s="130" t="s">
        <v>3651</v>
      </c>
      <c r="F1956" s="130" t="s">
        <v>3062</v>
      </c>
      <c r="G1956" s="133" t="s">
        <v>164</v>
      </c>
      <c r="H1956" s="130" t="s">
        <v>14466</v>
      </c>
      <c r="I1956" s="130" t="s">
        <v>11457</v>
      </c>
      <c r="J1956" s="130" t="s">
        <v>4846</v>
      </c>
      <c r="K1956" s="130" t="s">
        <v>5220</v>
      </c>
      <c r="L1956" s="131" t="str">
        <f t="shared" si="90"/>
        <v>橋本　涼平 (3)</v>
      </c>
      <c r="M1956" s="131" t="str">
        <f t="shared" si="91"/>
        <v>00</v>
      </c>
      <c r="N1956" s="131" t="str">
        <f t="shared" si="92"/>
        <v>Ryohei HASHIMOTO (00)</v>
      </c>
      <c r="O1956" s="217" t="s">
        <v>8808</v>
      </c>
      <c r="Y1956" s="130"/>
      <c r="Z1956" s="130"/>
      <c r="AA1956" s="130"/>
      <c r="AB1956" s="130"/>
      <c r="AC1956" s="142"/>
      <c r="AD1956" s="130"/>
      <c r="AE1956" s="130"/>
      <c r="AF1956" s="130"/>
      <c r="AG1956" s="130"/>
      <c r="AH1956" s="130"/>
      <c r="AI1956" s="130"/>
      <c r="AJ1956" s="130"/>
      <c r="AK1956" s="130"/>
      <c r="AL1956" s="130"/>
      <c r="AM1956" s="130"/>
      <c r="AN1956" s="130"/>
      <c r="AO1956" s="130"/>
      <c r="AP1956" s="130"/>
      <c r="AQ1956" s="130"/>
      <c r="AR1956" s="130"/>
      <c r="AS1956" s="130"/>
      <c r="AT1956" s="130"/>
      <c r="AU1956" s="130"/>
      <c r="AV1956" s="130"/>
      <c r="AW1956" s="130"/>
      <c r="AX1956" s="130"/>
      <c r="AY1956" s="130"/>
    </row>
    <row r="1957" spans="1:51" x14ac:dyDescent="0.15">
      <c r="A1957" s="133">
        <v>1996</v>
      </c>
      <c r="B1957" s="130" t="s">
        <v>5254</v>
      </c>
      <c r="C1957" s="130" t="s">
        <v>1072</v>
      </c>
      <c r="D1957" s="130" t="s">
        <v>3652</v>
      </c>
      <c r="E1957" s="130" t="s">
        <v>3653</v>
      </c>
      <c r="F1957" s="130" t="s">
        <v>3654</v>
      </c>
      <c r="G1957" s="133" t="s">
        <v>164</v>
      </c>
      <c r="H1957" s="130" t="s">
        <v>14466</v>
      </c>
      <c r="I1957" s="130" t="s">
        <v>12061</v>
      </c>
      <c r="J1957" s="130" t="s">
        <v>12600</v>
      </c>
      <c r="K1957" s="130" t="s">
        <v>5220</v>
      </c>
      <c r="L1957" s="131" t="str">
        <f t="shared" si="90"/>
        <v>平尾　響 (3)</v>
      </c>
      <c r="M1957" s="131" t="str">
        <f t="shared" si="91"/>
        <v>00</v>
      </c>
      <c r="N1957" s="131" t="str">
        <f t="shared" si="92"/>
        <v>Kyo HIRAO (00)</v>
      </c>
      <c r="O1957" s="217" t="s">
        <v>8809</v>
      </c>
      <c r="Y1957" s="130"/>
      <c r="Z1957" s="130"/>
      <c r="AA1957" s="130"/>
      <c r="AB1957" s="130"/>
      <c r="AC1957" s="142"/>
      <c r="AD1957" s="130"/>
      <c r="AE1957" s="130"/>
      <c r="AF1957" s="130"/>
      <c r="AG1957" s="130"/>
      <c r="AH1957" s="130"/>
      <c r="AI1957" s="130"/>
      <c r="AJ1957" s="130"/>
      <c r="AK1957" s="130"/>
      <c r="AL1957" s="130"/>
      <c r="AM1957" s="130"/>
      <c r="AN1957" s="130"/>
      <c r="AO1957" s="130"/>
      <c r="AP1957" s="130"/>
      <c r="AQ1957" s="130"/>
      <c r="AR1957" s="130"/>
      <c r="AS1957" s="130"/>
      <c r="AT1957" s="130"/>
      <c r="AU1957" s="130"/>
      <c r="AV1957" s="130"/>
      <c r="AW1957" s="130"/>
      <c r="AX1957" s="130"/>
      <c r="AY1957" s="130"/>
    </row>
    <row r="1958" spans="1:51" x14ac:dyDescent="0.15">
      <c r="A1958" s="133">
        <v>1997</v>
      </c>
      <c r="B1958" s="130" t="s">
        <v>5254</v>
      </c>
      <c r="C1958" s="130" t="s">
        <v>1072</v>
      </c>
      <c r="D1958" s="130" t="s">
        <v>3655</v>
      </c>
      <c r="E1958" s="130" t="s">
        <v>3656</v>
      </c>
      <c r="F1958" s="130" t="s">
        <v>1679</v>
      </c>
      <c r="G1958" s="133" t="s">
        <v>164</v>
      </c>
      <c r="H1958" s="130" t="s">
        <v>14466</v>
      </c>
      <c r="I1958" s="130" t="s">
        <v>12062</v>
      </c>
      <c r="J1958" s="130" t="s">
        <v>5031</v>
      </c>
      <c r="K1958" s="130" t="s">
        <v>5220</v>
      </c>
      <c r="L1958" s="131" t="str">
        <f t="shared" si="90"/>
        <v>堀口　龍生 (3)</v>
      </c>
      <c r="M1958" s="131" t="str">
        <f t="shared" si="91"/>
        <v>00</v>
      </c>
      <c r="N1958" s="131" t="str">
        <f t="shared" si="92"/>
        <v>Ryusei HORIGUCHI (00)</v>
      </c>
      <c r="O1958" s="217" t="s">
        <v>8810</v>
      </c>
      <c r="Y1958" s="130"/>
      <c r="Z1958" s="130"/>
      <c r="AA1958" s="130"/>
      <c r="AB1958" s="130"/>
      <c r="AC1958" s="142"/>
      <c r="AD1958" s="130"/>
      <c r="AE1958" s="130"/>
      <c r="AF1958" s="130"/>
      <c r="AG1958" s="130"/>
      <c r="AH1958" s="130"/>
      <c r="AI1958" s="130"/>
      <c r="AJ1958" s="130"/>
      <c r="AK1958" s="130"/>
      <c r="AL1958" s="130"/>
      <c r="AM1958" s="130"/>
      <c r="AN1958" s="130"/>
      <c r="AO1958" s="130"/>
      <c r="AP1958" s="130"/>
      <c r="AQ1958" s="130"/>
      <c r="AR1958" s="130"/>
      <c r="AS1958" s="130"/>
      <c r="AT1958" s="130"/>
      <c r="AU1958" s="130"/>
      <c r="AV1958" s="130"/>
      <c r="AW1958" s="130"/>
      <c r="AX1958" s="130"/>
      <c r="AY1958" s="130"/>
    </row>
    <row r="1959" spans="1:51" x14ac:dyDescent="0.15">
      <c r="A1959" s="133">
        <v>1998</v>
      </c>
      <c r="B1959" s="130" t="s">
        <v>5254</v>
      </c>
      <c r="C1959" s="130" t="s">
        <v>1072</v>
      </c>
      <c r="D1959" s="130" t="s">
        <v>3657</v>
      </c>
      <c r="E1959" s="130" t="s">
        <v>3658</v>
      </c>
      <c r="F1959" s="130" t="s">
        <v>1720</v>
      </c>
      <c r="G1959" s="133" t="s">
        <v>164</v>
      </c>
      <c r="H1959" s="130" t="s">
        <v>14466</v>
      </c>
      <c r="I1959" s="130" t="s">
        <v>12063</v>
      </c>
      <c r="J1959" s="130" t="s">
        <v>12309</v>
      </c>
      <c r="K1959" s="130" t="s">
        <v>5220</v>
      </c>
      <c r="L1959" s="131" t="str">
        <f t="shared" si="90"/>
        <v>三田　真一郎 (3)</v>
      </c>
      <c r="M1959" s="131" t="str">
        <f t="shared" si="91"/>
        <v>00</v>
      </c>
      <c r="N1959" s="131" t="str">
        <f t="shared" si="92"/>
        <v>Shinichiro MITA (00)</v>
      </c>
      <c r="O1959" s="217" t="s">
        <v>8811</v>
      </c>
      <c r="Y1959" s="130"/>
      <c r="Z1959" s="130"/>
      <c r="AA1959" s="130"/>
      <c r="AB1959" s="130"/>
      <c r="AC1959" s="142"/>
      <c r="AD1959" s="130"/>
      <c r="AE1959" s="130"/>
      <c r="AF1959" s="130"/>
      <c r="AG1959" s="130"/>
      <c r="AH1959" s="130"/>
      <c r="AI1959" s="130"/>
      <c r="AJ1959" s="130"/>
      <c r="AK1959" s="130"/>
      <c r="AL1959" s="130"/>
      <c r="AM1959" s="130"/>
      <c r="AN1959" s="130"/>
      <c r="AO1959" s="130"/>
      <c r="AP1959" s="130"/>
      <c r="AQ1959" s="130"/>
      <c r="AR1959" s="130"/>
      <c r="AS1959" s="130"/>
      <c r="AT1959" s="130"/>
      <c r="AU1959" s="130"/>
      <c r="AV1959" s="130"/>
      <c r="AW1959" s="130"/>
      <c r="AX1959" s="130"/>
      <c r="AY1959" s="130"/>
    </row>
    <row r="1960" spans="1:51" x14ac:dyDescent="0.15">
      <c r="A1960" s="133">
        <v>1999</v>
      </c>
      <c r="B1960" s="130" t="s">
        <v>5254</v>
      </c>
      <c r="C1960" s="130" t="s">
        <v>1072</v>
      </c>
      <c r="D1960" s="130" t="s">
        <v>9334</v>
      </c>
      <c r="E1960" s="130" t="s">
        <v>9385</v>
      </c>
      <c r="F1960" s="130" t="s">
        <v>4222</v>
      </c>
      <c r="G1960" s="133" t="s">
        <v>168</v>
      </c>
      <c r="H1960" s="130" t="s">
        <v>14466</v>
      </c>
      <c r="I1960" s="130" t="s">
        <v>5091</v>
      </c>
      <c r="J1960" s="130" t="s">
        <v>4870</v>
      </c>
      <c r="K1960" s="130" t="s">
        <v>5220</v>
      </c>
      <c r="L1960" s="131" t="str">
        <f t="shared" si="90"/>
        <v>井上　夢大 (2)</v>
      </c>
      <c r="M1960" s="131" t="str">
        <f t="shared" si="91"/>
        <v>01</v>
      </c>
      <c r="N1960" s="131" t="str">
        <f t="shared" si="92"/>
        <v>Yudai INOUE (01)</v>
      </c>
      <c r="O1960" s="217" t="s">
        <v>8812</v>
      </c>
      <c r="Y1960" s="130"/>
      <c r="Z1960" s="130"/>
      <c r="AA1960" s="130"/>
      <c r="AB1960" s="130"/>
      <c r="AC1960" s="142"/>
      <c r="AD1960" s="130"/>
      <c r="AE1960" s="130"/>
      <c r="AF1960" s="130"/>
      <c r="AG1960" s="130"/>
      <c r="AH1960" s="130"/>
      <c r="AI1960" s="130"/>
      <c r="AJ1960" s="130"/>
      <c r="AK1960" s="130"/>
      <c r="AL1960" s="130"/>
      <c r="AM1960" s="130"/>
      <c r="AN1960" s="130"/>
      <c r="AO1960" s="130"/>
      <c r="AP1960" s="130"/>
      <c r="AQ1960" s="130"/>
      <c r="AR1960" s="130"/>
      <c r="AS1960" s="130"/>
      <c r="AT1960" s="130"/>
      <c r="AU1960" s="130"/>
      <c r="AV1960" s="130"/>
      <c r="AW1960" s="130"/>
      <c r="AX1960" s="130"/>
      <c r="AY1960" s="130"/>
    </row>
    <row r="1961" spans="1:51" x14ac:dyDescent="0.15">
      <c r="A1961" s="133">
        <v>2000</v>
      </c>
      <c r="B1961" s="130" t="s">
        <v>5254</v>
      </c>
      <c r="C1961" s="130" t="s">
        <v>1072</v>
      </c>
      <c r="D1961" s="130" t="s">
        <v>9957</v>
      </c>
      <c r="E1961" s="130" t="s">
        <v>10617</v>
      </c>
      <c r="F1961" s="130" t="s">
        <v>11162</v>
      </c>
      <c r="G1961" s="133" t="s">
        <v>168</v>
      </c>
      <c r="H1961" s="130" t="s">
        <v>14466</v>
      </c>
      <c r="I1961" s="130" t="s">
        <v>12064</v>
      </c>
      <c r="J1961" s="130" t="s">
        <v>4831</v>
      </c>
      <c r="K1961" s="130" t="s">
        <v>5220</v>
      </c>
      <c r="L1961" s="131" t="str">
        <f t="shared" si="90"/>
        <v>宮腰　連 (2)</v>
      </c>
      <c r="M1961" s="131" t="str">
        <f t="shared" si="91"/>
        <v>01</v>
      </c>
      <c r="N1961" s="131" t="str">
        <f t="shared" si="92"/>
        <v>Ren MIYAGOSHI (01)</v>
      </c>
      <c r="O1961" s="217" t="s">
        <v>8813</v>
      </c>
      <c r="Y1961" s="130"/>
      <c r="Z1961" s="130"/>
      <c r="AA1961" s="130"/>
      <c r="AB1961" s="130"/>
      <c r="AC1961" s="142"/>
      <c r="AD1961" s="130"/>
      <c r="AE1961" s="130"/>
      <c r="AF1961" s="130"/>
      <c r="AG1961" s="130"/>
      <c r="AH1961" s="130"/>
      <c r="AI1961" s="130"/>
      <c r="AJ1961" s="130"/>
      <c r="AK1961" s="130"/>
      <c r="AL1961" s="130"/>
      <c r="AM1961" s="130"/>
      <c r="AN1961" s="130"/>
      <c r="AO1961" s="130"/>
      <c r="AP1961" s="130"/>
      <c r="AQ1961" s="130"/>
      <c r="AR1961" s="130"/>
      <c r="AS1961" s="130"/>
      <c r="AT1961" s="130"/>
      <c r="AU1961" s="130"/>
      <c r="AV1961" s="130"/>
      <c r="AW1961" s="130"/>
      <c r="AX1961" s="130"/>
      <c r="AY1961" s="130"/>
    </row>
    <row r="1962" spans="1:51" x14ac:dyDescent="0.15">
      <c r="A1962" s="133">
        <v>2001</v>
      </c>
      <c r="B1962" s="130" t="s">
        <v>5242</v>
      </c>
      <c r="C1962" s="130" t="s">
        <v>1059</v>
      </c>
      <c r="D1962" s="130" t="s">
        <v>9185</v>
      </c>
      <c r="E1962" s="130" t="s">
        <v>9205</v>
      </c>
      <c r="F1962" s="130" t="s">
        <v>4421</v>
      </c>
      <c r="G1962" s="133" t="s">
        <v>168</v>
      </c>
      <c r="H1962" s="130" t="s">
        <v>11319</v>
      </c>
      <c r="I1962" s="130" t="s">
        <v>4987</v>
      </c>
      <c r="J1962" s="130" t="s">
        <v>5157</v>
      </c>
      <c r="K1962" s="130" t="s">
        <v>5220</v>
      </c>
      <c r="L1962" s="131" t="str">
        <f t="shared" si="90"/>
        <v>尾川　颯太 (2)</v>
      </c>
      <c r="M1962" s="131" t="str">
        <f t="shared" si="91"/>
        <v>01</v>
      </c>
      <c r="N1962" s="131" t="str">
        <f t="shared" si="92"/>
        <v>Sota OGAWA (01)</v>
      </c>
      <c r="O1962" s="217" t="s">
        <v>8814</v>
      </c>
      <c r="Y1962" s="130"/>
      <c r="Z1962" s="130"/>
      <c r="AA1962" s="130"/>
      <c r="AB1962" s="130"/>
      <c r="AC1962" s="142"/>
      <c r="AD1962" s="130"/>
      <c r="AE1962" s="130"/>
      <c r="AF1962" s="130"/>
      <c r="AG1962" s="130"/>
      <c r="AH1962" s="130"/>
      <c r="AI1962" s="130"/>
      <c r="AJ1962" s="130"/>
      <c r="AK1962" s="130"/>
      <c r="AL1962" s="130"/>
      <c r="AM1962" s="130"/>
      <c r="AN1962" s="130"/>
      <c r="AO1962" s="130"/>
      <c r="AP1962" s="130"/>
      <c r="AQ1962" s="130"/>
      <c r="AR1962" s="130"/>
      <c r="AS1962" s="130"/>
      <c r="AT1962" s="130"/>
      <c r="AU1962" s="130"/>
      <c r="AV1962" s="130"/>
      <c r="AW1962" s="130"/>
      <c r="AX1962" s="130"/>
      <c r="AY1962" s="130"/>
    </row>
    <row r="1963" spans="1:51" x14ac:dyDescent="0.15">
      <c r="A1963" s="133">
        <v>2002</v>
      </c>
      <c r="B1963" s="130" t="s">
        <v>12676</v>
      </c>
      <c r="C1963" s="130" t="s">
        <v>9598</v>
      </c>
      <c r="D1963" s="130" t="s">
        <v>9958</v>
      </c>
      <c r="E1963" s="130" t="s">
        <v>10618</v>
      </c>
      <c r="F1963" s="130" t="s">
        <v>4566</v>
      </c>
      <c r="G1963" s="133" t="s">
        <v>168</v>
      </c>
      <c r="H1963" s="130" t="s">
        <v>14447</v>
      </c>
      <c r="I1963" s="130" t="s">
        <v>4865</v>
      </c>
      <c r="J1963" s="130" t="s">
        <v>12277</v>
      </c>
      <c r="K1963" s="130" t="s">
        <v>5220</v>
      </c>
      <c r="L1963" s="131" t="str">
        <f t="shared" si="90"/>
        <v>田中　祐世 (2)</v>
      </c>
      <c r="M1963" s="131" t="str">
        <f t="shared" si="91"/>
        <v>01</v>
      </c>
      <c r="N1963" s="131" t="str">
        <f t="shared" si="92"/>
        <v>Yusei TANAKA (01)</v>
      </c>
      <c r="O1963" s="217" t="s">
        <v>8815</v>
      </c>
      <c r="Y1963" s="130"/>
      <c r="Z1963" s="130"/>
      <c r="AA1963" s="130"/>
      <c r="AB1963" s="130"/>
      <c r="AC1963" s="142"/>
      <c r="AD1963" s="130"/>
      <c r="AE1963" s="130"/>
      <c r="AF1963" s="130"/>
      <c r="AG1963" s="130"/>
      <c r="AH1963" s="130"/>
      <c r="AI1963" s="130"/>
      <c r="AJ1963" s="130"/>
      <c r="AK1963" s="130"/>
      <c r="AL1963" s="130"/>
      <c r="AM1963" s="130"/>
      <c r="AN1963" s="130"/>
      <c r="AO1963" s="130"/>
      <c r="AP1963" s="130"/>
      <c r="AQ1963" s="130"/>
      <c r="AR1963" s="130"/>
      <c r="AS1963" s="130"/>
      <c r="AT1963" s="130"/>
      <c r="AU1963" s="130"/>
      <c r="AV1963" s="130"/>
      <c r="AW1963" s="130"/>
      <c r="AX1963" s="130"/>
      <c r="AY1963" s="130"/>
    </row>
    <row r="1964" spans="1:51" x14ac:dyDescent="0.15">
      <c r="A1964" s="133">
        <v>2003</v>
      </c>
      <c r="B1964" s="130" t="s">
        <v>5259</v>
      </c>
      <c r="C1964" s="130" t="s">
        <v>1079</v>
      </c>
      <c r="D1964" s="130" t="s">
        <v>9959</v>
      </c>
      <c r="E1964" s="130" t="s">
        <v>10619</v>
      </c>
      <c r="F1964" s="130" t="s">
        <v>11013</v>
      </c>
      <c r="G1964" s="133" t="s">
        <v>173</v>
      </c>
      <c r="H1964" s="130" t="s">
        <v>14454</v>
      </c>
      <c r="I1964" s="130" t="s">
        <v>5116</v>
      </c>
      <c r="J1964" s="130" t="s">
        <v>6713</v>
      </c>
      <c r="K1964" s="130" t="s">
        <v>5220</v>
      </c>
      <c r="L1964" s="131" t="str">
        <f t="shared" si="90"/>
        <v>中沢　実夢 (1)</v>
      </c>
      <c r="M1964" s="131" t="str">
        <f t="shared" si="91"/>
        <v>02</v>
      </c>
      <c r="N1964" s="131" t="str">
        <f t="shared" si="92"/>
        <v>Miyu NAKAZAWA (02)</v>
      </c>
      <c r="O1964" s="217" t="s">
        <v>8816</v>
      </c>
      <c r="Y1964" s="130"/>
      <c r="Z1964" s="245"/>
      <c r="AA1964" s="245"/>
      <c r="AB1964" s="245"/>
      <c r="AC1964" s="142"/>
      <c r="AD1964" s="245"/>
      <c r="AE1964" s="245"/>
      <c r="AF1964" s="245"/>
      <c r="AG1964" s="245"/>
      <c r="AH1964" s="245"/>
      <c r="AI1964" s="245"/>
      <c r="AJ1964" s="245"/>
      <c r="AK1964" s="245"/>
      <c r="AL1964" s="245"/>
      <c r="AM1964" s="245"/>
      <c r="AN1964" s="245"/>
      <c r="AO1964" s="245"/>
      <c r="AP1964" s="245"/>
      <c r="AQ1964" s="245"/>
      <c r="AR1964" s="245"/>
      <c r="AS1964" s="245"/>
      <c r="AT1964" s="245"/>
      <c r="AU1964" s="130"/>
      <c r="AV1964" s="245"/>
      <c r="AW1964" s="245"/>
      <c r="AX1964" s="245"/>
      <c r="AY1964" s="245"/>
    </row>
    <row r="1965" spans="1:51" x14ac:dyDescent="0.15">
      <c r="A1965" s="133">
        <v>2004</v>
      </c>
      <c r="B1965" s="130" t="s">
        <v>14503</v>
      </c>
      <c r="C1965" s="130" t="s">
        <v>778</v>
      </c>
      <c r="D1965" s="130" t="s">
        <v>3869</v>
      </c>
      <c r="E1965" s="130" t="s">
        <v>3870</v>
      </c>
      <c r="F1965" s="130" t="s">
        <v>1102</v>
      </c>
      <c r="G1965" s="133" t="s">
        <v>146</v>
      </c>
      <c r="H1965" s="130" t="s">
        <v>14467</v>
      </c>
      <c r="I1965" s="130" t="s">
        <v>12065</v>
      </c>
      <c r="J1965" s="130" t="s">
        <v>4893</v>
      </c>
      <c r="K1965" s="130" t="s">
        <v>5220</v>
      </c>
      <c r="L1965" s="131" t="str">
        <f t="shared" si="90"/>
        <v>柑本　泰智 (4)</v>
      </c>
      <c r="M1965" s="131" t="str">
        <f t="shared" si="91"/>
        <v>00</v>
      </c>
      <c r="N1965" s="131" t="str">
        <f t="shared" si="92"/>
        <v>Taichi KOJIMOTO (00)</v>
      </c>
      <c r="O1965" s="217" t="s">
        <v>8817</v>
      </c>
      <c r="Y1965" s="142"/>
      <c r="Z1965" s="142"/>
      <c r="AA1965" s="142"/>
      <c r="AB1965" s="142"/>
      <c r="AC1965" s="246"/>
      <c r="AD1965" s="142"/>
      <c r="AE1965" s="142"/>
      <c r="AF1965" s="245"/>
      <c r="AG1965" s="142"/>
      <c r="AH1965" s="142"/>
      <c r="AI1965" s="142"/>
      <c r="AJ1965" s="142"/>
      <c r="AK1965" s="142"/>
      <c r="AL1965" s="130"/>
      <c r="AM1965" s="142"/>
      <c r="AN1965" s="142"/>
      <c r="AO1965" s="142"/>
      <c r="AP1965" s="142"/>
      <c r="AQ1965" s="142"/>
      <c r="AR1965" s="245"/>
      <c r="AS1965" s="142"/>
      <c r="AT1965" s="142"/>
      <c r="AU1965" s="142"/>
      <c r="AV1965" s="245"/>
      <c r="AW1965" s="245"/>
      <c r="AX1965" s="142"/>
      <c r="AY1965" s="142"/>
    </row>
    <row r="1966" spans="1:51" x14ac:dyDescent="0.15">
      <c r="A1966" s="133">
        <v>2005</v>
      </c>
      <c r="B1966" s="130" t="s">
        <v>14503</v>
      </c>
      <c r="C1966" s="130" t="s">
        <v>778</v>
      </c>
      <c r="D1966" s="130" t="s">
        <v>3871</v>
      </c>
      <c r="E1966" s="130" t="s">
        <v>3872</v>
      </c>
      <c r="F1966" s="130" t="s">
        <v>1598</v>
      </c>
      <c r="G1966" s="133" t="s">
        <v>146</v>
      </c>
      <c r="H1966" s="130" t="s">
        <v>11319</v>
      </c>
      <c r="I1966" s="130" t="s">
        <v>5055</v>
      </c>
      <c r="J1966" s="130" t="s">
        <v>5088</v>
      </c>
      <c r="K1966" s="130" t="s">
        <v>5220</v>
      </c>
      <c r="L1966" s="131" t="str">
        <f t="shared" si="90"/>
        <v>宮川　広大 (4)</v>
      </c>
      <c r="M1966" s="131" t="str">
        <f t="shared" si="91"/>
        <v>00</v>
      </c>
      <c r="N1966" s="131" t="str">
        <f t="shared" si="92"/>
        <v>Kodai MIYAGAWA (00)</v>
      </c>
      <c r="O1966" s="217" t="s">
        <v>8818</v>
      </c>
      <c r="Y1966" s="142"/>
      <c r="Z1966" s="142"/>
      <c r="AA1966" s="142"/>
      <c r="AB1966" s="142"/>
      <c r="AC1966" s="246"/>
      <c r="AD1966" s="142"/>
      <c r="AE1966" s="142"/>
      <c r="AF1966" s="245"/>
      <c r="AG1966" s="142"/>
      <c r="AH1966" s="142"/>
      <c r="AI1966" s="142"/>
      <c r="AJ1966" s="142"/>
      <c r="AK1966" s="142"/>
      <c r="AL1966" s="130"/>
      <c r="AM1966" s="142"/>
      <c r="AN1966" s="142"/>
      <c r="AO1966" s="142"/>
      <c r="AP1966" s="142"/>
      <c r="AQ1966" s="142"/>
      <c r="AR1966" s="245"/>
      <c r="AS1966" s="142"/>
      <c r="AT1966" s="142"/>
      <c r="AU1966" s="142"/>
      <c r="AV1966" s="245"/>
      <c r="AW1966" s="245"/>
      <c r="AX1966" s="142"/>
      <c r="AY1966" s="142"/>
    </row>
    <row r="1967" spans="1:51" x14ac:dyDescent="0.15">
      <c r="A1967" s="133">
        <v>2006</v>
      </c>
      <c r="B1967" s="130" t="s">
        <v>14503</v>
      </c>
      <c r="C1967" s="130" t="s">
        <v>778</v>
      </c>
      <c r="D1967" s="130" t="s">
        <v>3873</v>
      </c>
      <c r="E1967" s="130" t="s">
        <v>3874</v>
      </c>
      <c r="F1967" s="130" t="s">
        <v>3797</v>
      </c>
      <c r="G1967" s="133" t="s">
        <v>146</v>
      </c>
      <c r="H1967" s="130" t="s">
        <v>11319</v>
      </c>
      <c r="I1967" s="130" t="s">
        <v>4933</v>
      </c>
      <c r="J1967" s="130" t="s">
        <v>4868</v>
      </c>
      <c r="K1967" s="130" t="s">
        <v>5220</v>
      </c>
      <c r="L1967" s="131" t="str">
        <f t="shared" si="90"/>
        <v>石井　智也 (4)</v>
      </c>
      <c r="M1967" s="131" t="str">
        <f t="shared" si="91"/>
        <v>00</v>
      </c>
      <c r="N1967" s="131" t="str">
        <f t="shared" si="92"/>
        <v>Tomoya ISHII (00)</v>
      </c>
      <c r="O1967" s="217" t="s">
        <v>8819</v>
      </c>
      <c r="Y1967" s="130"/>
      <c r="Z1967" s="130"/>
      <c r="AA1967" s="130"/>
      <c r="AB1967" s="130"/>
      <c r="AC1967" s="142"/>
      <c r="AD1967" s="130"/>
      <c r="AE1967" s="130"/>
      <c r="AF1967" s="130"/>
      <c r="AG1967" s="130"/>
      <c r="AH1967" s="130"/>
      <c r="AI1967" s="130"/>
      <c r="AJ1967" s="130"/>
      <c r="AK1967" s="130"/>
      <c r="AL1967" s="130"/>
      <c r="AM1967" s="130"/>
      <c r="AN1967" s="130"/>
      <c r="AO1967" s="130"/>
      <c r="AP1967" s="130"/>
      <c r="AQ1967" s="130"/>
      <c r="AR1967" s="245"/>
      <c r="AS1967" s="130"/>
      <c r="AT1967" s="130"/>
      <c r="AU1967" s="130"/>
      <c r="AV1967" s="130"/>
      <c r="AW1967" s="130"/>
      <c r="AX1967" s="130"/>
      <c r="AY1967" s="130"/>
    </row>
    <row r="1968" spans="1:51" x14ac:dyDescent="0.15">
      <c r="A1968" s="133">
        <v>2007</v>
      </c>
      <c r="B1968" s="130" t="s">
        <v>14503</v>
      </c>
      <c r="C1968" s="130" t="s">
        <v>778</v>
      </c>
      <c r="D1968" s="130" t="s">
        <v>3875</v>
      </c>
      <c r="E1968" s="130" t="s">
        <v>3876</v>
      </c>
      <c r="F1968" s="130" t="s">
        <v>2152</v>
      </c>
      <c r="G1968" s="133" t="s">
        <v>146</v>
      </c>
      <c r="H1968" s="130" t="s">
        <v>14467</v>
      </c>
      <c r="I1968" s="130" t="s">
        <v>12066</v>
      </c>
      <c r="J1968" s="130" t="s">
        <v>5070</v>
      </c>
      <c r="K1968" s="130" t="s">
        <v>5220</v>
      </c>
      <c r="L1968" s="131" t="str">
        <f t="shared" si="90"/>
        <v>前　智貴 (4)</v>
      </c>
      <c r="M1968" s="131" t="str">
        <f t="shared" si="91"/>
        <v>00</v>
      </c>
      <c r="N1968" s="131" t="str">
        <f t="shared" si="92"/>
        <v>Tomoki MAE (00)</v>
      </c>
      <c r="O1968" s="217" t="s">
        <v>8820</v>
      </c>
      <c r="Y1968" s="130"/>
      <c r="Z1968" s="130"/>
      <c r="AA1968" s="130"/>
      <c r="AB1968" s="130"/>
      <c r="AC1968" s="142"/>
      <c r="AD1968" s="130"/>
      <c r="AE1968" s="130"/>
      <c r="AF1968" s="130"/>
      <c r="AG1968" s="130"/>
      <c r="AH1968" s="130"/>
      <c r="AI1968" s="130"/>
      <c r="AJ1968" s="130"/>
      <c r="AK1968" s="130"/>
      <c r="AL1968" s="130"/>
      <c r="AM1968" s="130"/>
      <c r="AN1968" s="130"/>
      <c r="AO1968" s="130"/>
      <c r="AP1968" s="130"/>
      <c r="AQ1968" s="130"/>
      <c r="AR1968" s="245"/>
      <c r="AS1968" s="130"/>
      <c r="AT1968" s="130"/>
      <c r="AU1968" s="130"/>
      <c r="AV1968" s="130"/>
      <c r="AW1968" s="130"/>
      <c r="AX1968" s="130"/>
      <c r="AY1968" s="130"/>
    </row>
    <row r="1969" spans="1:51" x14ac:dyDescent="0.15">
      <c r="A1969" s="133">
        <v>2008</v>
      </c>
      <c r="B1969" s="130" t="s">
        <v>14503</v>
      </c>
      <c r="C1969" s="130" t="s">
        <v>778</v>
      </c>
      <c r="D1969" s="130" t="s">
        <v>3877</v>
      </c>
      <c r="E1969" s="130" t="s">
        <v>3878</v>
      </c>
      <c r="F1969" s="130" t="s">
        <v>2813</v>
      </c>
      <c r="G1969" s="133" t="s">
        <v>146</v>
      </c>
      <c r="H1969" s="130" t="s">
        <v>11319</v>
      </c>
      <c r="I1969" s="130" t="s">
        <v>11631</v>
      </c>
      <c r="J1969" s="130" t="s">
        <v>9247</v>
      </c>
      <c r="K1969" s="130" t="s">
        <v>5220</v>
      </c>
      <c r="L1969" s="131" t="str">
        <f t="shared" si="90"/>
        <v>平川　裕人 (4)</v>
      </c>
      <c r="M1969" s="131" t="str">
        <f t="shared" si="91"/>
        <v>00</v>
      </c>
      <c r="N1969" s="131" t="str">
        <f t="shared" si="92"/>
        <v>Yuto HIRAKAWA (00)</v>
      </c>
      <c r="O1969" s="217" t="s">
        <v>8821</v>
      </c>
      <c r="Y1969" s="130"/>
      <c r="Z1969" s="130"/>
      <c r="AA1969" s="130"/>
      <c r="AB1969" s="130"/>
      <c r="AC1969" s="142"/>
      <c r="AD1969" s="130"/>
      <c r="AE1969" s="130"/>
      <c r="AF1969" s="130"/>
      <c r="AG1969" s="130"/>
      <c r="AH1969" s="130"/>
      <c r="AI1969" s="130"/>
      <c r="AJ1969" s="130"/>
      <c r="AK1969" s="130"/>
      <c r="AL1969" s="130"/>
      <c r="AM1969" s="130"/>
      <c r="AN1969" s="130"/>
      <c r="AO1969" s="130"/>
      <c r="AP1969" s="130"/>
      <c r="AQ1969" s="130"/>
      <c r="AR1969" s="245"/>
      <c r="AS1969" s="130"/>
      <c r="AT1969" s="130"/>
      <c r="AU1969" s="130"/>
      <c r="AV1969" s="130"/>
      <c r="AW1969" s="130"/>
      <c r="AX1969" s="130"/>
      <c r="AY1969" s="130"/>
    </row>
    <row r="1970" spans="1:51" x14ac:dyDescent="0.15">
      <c r="A1970" s="133">
        <v>2009</v>
      </c>
      <c r="B1970" s="130" t="s">
        <v>14503</v>
      </c>
      <c r="C1970" s="130" t="s">
        <v>778</v>
      </c>
      <c r="D1970" s="130" t="s">
        <v>3881</v>
      </c>
      <c r="E1970" s="130" t="s">
        <v>3882</v>
      </c>
      <c r="F1970" s="130" t="s">
        <v>1770</v>
      </c>
      <c r="G1970" s="133" t="s">
        <v>164</v>
      </c>
      <c r="H1970" s="130" t="s">
        <v>11319</v>
      </c>
      <c r="I1970" s="130" t="s">
        <v>4876</v>
      </c>
      <c r="J1970" s="130" t="s">
        <v>9235</v>
      </c>
      <c r="K1970" s="130" t="s">
        <v>5220</v>
      </c>
      <c r="L1970" s="131" t="str">
        <f t="shared" si="90"/>
        <v>中村　将貴 (3)</v>
      </c>
      <c r="M1970" s="131" t="str">
        <f t="shared" si="91"/>
        <v>00</v>
      </c>
      <c r="N1970" s="131" t="str">
        <f t="shared" si="92"/>
        <v>Masaki NAKAMURA (00)</v>
      </c>
      <c r="O1970" s="217" t="s">
        <v>8822</v>
      </c>
      <c r="Y1970" s="130"/>
      <c r="Z1970" s="130"/>
      <c r="AA1970" s="130"/>
      <c r="AB1970" s="130"/>
      <c r="AC1970" s="142"/>
      <c r="AD1970" s="130"/>
      <c r="AE1970" s="130"/>
      <c r="AF1970" s="130"/>
      <c r="AG1970" s="130"/>
      <c r="AH1970" s="130"/>
      <c r="AI1970" s="130"/>
      <c r="AJ1970" s="130"/>
      <c r="AK1970" s="130"/>
      <c r="AL1970" s="130"/>
      <c r="AM1970" s="130"/>
      <c r="AN1970" s="130"/>
      <c r="AO1970" s="130"/>
      <c r="AP1970" s="130"/>
      <c r="AQ1970" s="130"/>
      <c r="AR1970" s="245"/>
      <c r="AS1970" s="130"/>
      <c r="AT1970" s="130"/>
      <c r="AU1970" s="130"/>
      <c r="AV1970" s="130"/>
      <c r="AW1970" s="130"/>
      <c r="AX1970" s="130"/>
      <c r="AY1970" s="130"/>
    </row>
    <row r="1971" spans="1:51" x14ac:dyDescent="0.15">
      <c r="A1971" s="133">
        <v>2010</v>
      </c>
      <c r="B1971" s="130" t="s">
        <v>14503</v>
      </c>
      <c r="C1971" s="130" t="s">
        <v>778</v>
      </c>
      <c r="D1971" s="130" t="s">
        <v>3879</v>
      </c>
      <c r="E1971" s="130" t="s">
        <v>3880</v>
      </c>
      <c r="F1971" s="130" t="s">
        <v>3675</v>
      </c>
      <c r="G1971" s="133" t="s">
        <v>164</v>
      </c>
      <c r="H1971" s="130" t="s">
        <v>14447</v>
      </c>
      <c r="I1971" s="130" t="s">
        <v>12067</v>
      </c>
      <c r="J1971" s="130" t="s">
        <v>4825</v>
      </c>
      <c r="K1971" s="130" t="s">
        <v>5220</v>
      </c>
      <c r="L1971" s="131" t="str">
        <f t="shared" si="90"/>
        <v>茨　直輝 (3)</v>
      </c>
      <c r="M1971" s="131" t="str">
        <f t="shared" si="91"/>
        <v>01</v>
      </c>
      <c r="N1971" s="131" t="str">
        <f t="shared" si="92"/>
        <v>Naoki IBARA (01)</v>
      </c>
      <c r="O1971" s="217" t="s">
        <v>8823</v>
      </c>
      <c r="Y1971" s="130"/>
      <c r="Z1971" s="130"/>
      <c r="AA1971" s="130"/>
      <c r="AB1971" s="130"/>
      <c r="AC1971" s="142"/>
      <c r="AD1971" s="130"/>
      <c r="AE1971" s="130"/>
      <c r="AF1971" s="130"/>
      <c r="AG1971" s="130"/>
      <c r="AH1971" s="130"/>
      <c r="AI1971" s="130"/>
      <c r="AJ1971" s="130"/>
      <c r="AK1971" s="130"/>
      <c r="AL1971" s="130"/>
      <c r="AM1971" s="130"/>
      <c r="AN1971" s="130"/>
      <c r="AO1971" s="130"/>
      <c r="AP1971" s="130"/>
      <c r="AQ1971" s="130"/>
      <c r="AR1971" s="245"/>
      <c r="AS1971" s="130"/>
      <c r="AT1971" s="130"/>
      <c r="AU1971" s="130"/>
      <c r="AV1971" s="130"/>
      <c r="AW1971" s="130"/>
      <c r="AX1971" s="130"/>
      <c r="AY1971" s="130"/>
    </row>
    <row r="1972" spans="1:51" x14ac:dyDescent="0.15">
      <c r="A1972" s="133">
        <v>2011</v>
      </c>
      <c r="B1972" s="130" t="s">
        <v>14503</v>
      </c>
      <c r="C1972" s="130" t="s">
        <v>778</v>
      </c>
      <c r="D1972" s="130" t="s">
        <v>9199</v>
      </c>
      <c r="E1972" s="130" t="s">
        <v>9227</v>
      </c>
      <c r="F1972" s="130" t="s">
        <v>4548</v>
      </c>
      <c r="G1972" s="133" t="s">
        <v>168</v>
      </c>
      <c r="H1972" s="130" t="s">
        <v>11319</v>
      </c>
      <c r="I1972" s="130" t="s">
        <v>9254</v>
      </c>
      <c r="J1972" s="130" t="s">
        <v>4812</v>
      </c>
      <c r="K1972" s="130" t="s">
        <v>5220</v>
      </c>
      <c r="L1972" s="131" t="str">
        <f t="shared" si="90"/>
        <v>米山　遼 (2)</v>
      </c>
      <c r="M1972" s="131" t="str">
        <f t="shared" si="91"/>
        <v>01</v>
      </c>
      <c r="N1972" s="131" t="str">
        <f t="shared" si="92"/>
        <v>Ryo YONEYAMA (01)</v>
      </c>
      <c r="O1972" s="217" t="s">
        <v>8824</v>
      </c>
      <c r="Y1972" s="130"/>
      <c r="Z1972" s="130"/>
      <c r="AA1972" s="130"/>
      <c r="AB1972" s="130"/>
      <c r="AC1972" s="142"/>
      <c r="AD1972" s="130"/>
      <c r="AE1972" s="130"/>
      <c r="AF1972" s="130"/>
      <c r="AG1972" s="130"/>
      <c r="AH1972" s="130"/>
      <c r="AI1972" s="130"/>
      <c r="AJ1972" s="130"/>
      <c r="AK1972" s="130"/>
      <c r="AL1972" s="130"/>
      <c r="AM1972" s="130"/>
      <c r="AN1972" s="130"/>
      <c r="AO1972" s="130"/>
      <c r="AP1972" s="130"/>
      <c r="AQ1972" s="130"/>
      <c r="AR1972" s="245"/>
      <c r="AS1972" s="130"/>
      <c r="AT1972" s="130"/>
      <c r="AU1972" s="130"/>
      <c r="AV1972" s="130"/>
      <c r="AW1972" s="130"/>
      <c r="AX1972" s="130"/>
      <c r="AY1972" s="130"/>
    </row>
    <row r="1973" spans="1:51" x14ac:dyDescent="0.15">
      <c r="A1973" s="133">
        <v>2012</v>
      </c>
      <c r="B1973" s="130" t="s">
        <v>14503</v>
      </c>
      <c r="C1973" s="130" t="s">
        <v>778</v>
      </c>
      <c r="D1973" s="130" t="s">
        <v>9370</v>
      </c>
      <c r="E1973" s="130" t="s">
        <v>9424</v>
      </c>
      <c r="F1973" s="130" t="s">
        <v>6660</v>
      </c>
      <c r="G1973" s="133" t="s">
        <v>168</v>
      </c>
      <c r="H1973" s="130" t="s">
        <v>14447</v>
      </c>
      <c r="I1973" s="130" t="s">
        <v>9471</v>
      </c>
      <c r="J1973" s="130" t="s">
        <v>5112</v>
      </c>
      <c r="K1973" s="130" t="s">
        <v>5220</v>
      </c>
      <c r="L1973" s="131" t="str">
        <f t="shared" si="90"/>
        <v>永岡　紘知 (2)</v>
      </c>
      <c r="M1973" s="131" t="str">
        <f t="shared" si="91"/>
        <v>01</v>
      </c>
      <c r="N1973" s="131" t="str">
        <f t="shared" si="92"/>
        <v>Hiroto NAGAOKA (01)</v>
      </c>
      <c r="O1973" s="217" t="s">
        <v>8825</v>
      </c>
      <c r="Y1973" s="130"/>
      <c r="Z1973" s="130"/>
      <c r="AA1973" s="130"/>
      <c r="AB1973" s="130"/>
      <c r="AC1973" s="142"/>
      <c r="AD1973" s="130"/>
      <c r="AE1973" s="130"/>
      <c r="AF1973" s="130"/>
      <c r="AG1973" s="130"/>
      <c r="AH1973" s="130"/>
      <c r="AI1973" s="130"/>
      <c r="AJ1973" s="130"/>
      <c r="AK1973" s="130"/>
      <c r="AL1973" s="130"/>
      <c r="AM1973" s="130"/>
      <c r="AN1973" s="130"/>
      <c r="AO1973" s="130"/>
      <c r="AP1973" s="130"/>
      <c r="AQ1973" s="130"/>
      <c r="AR1973" s="245"/>
      <c r="AS1973" s="130"/>
      <c r="AT1973" s="130"/>
      <c r="AU1973" s="130"/>
      <c r="AV1973" s="130"/>
      <c r="AW1973" s="130"/>
      <c r="AX1973" s="130"/>
      <c r="AY1973" s="130"/>
    </row>
    <row r="1974" spans="1:51" x14ac:dyDescent="0.15">
      <c r="A1974" s="133">
        <v>2013</v>
      </c>
      <c r="B1974" s="130" t="s">
        <v>14503</v>
      </c>
      <c r="C1974" s="130" t="s">
        <v>778</v>
      </c>
      <c r="D1974" s="130" t="s">
        <v>9371</v>
      </c>
      <c r="E1974" s="130" t="s">
        <v>9425</v>
      </c>
      <c r="F1974" s="130" t="s">
        <v>2773</v>
      </c>
      <c r="G1974" s="133" t="s">
        <v>168</v>
      </c>
      <c r="H1974" s="130" t="s">
        <v>11319</v>
      </c>
      <c r="I1974" s="130" t="s">
        <v>9472</v>
      </c>
      <c r="J1974" s="130" t="s">
        <v>9497</v>
      </c>
      <c r="K1974" s="130" t="s">
        <v>5220</v>
      </c>
      <c r="L1974" s="131" t="str">
        <f t="shared" si="90"/>
        <v>宮﨑　龍斗 (2)</v>
      </c>
      <c r="M1974" s="131" t="str">
        <f t="shared" si="91"/>
        <v>01</v>
      </c>
      <c r="N1974" s="131" t="str">
        <f t="shared" si="92"/>
        <v>Ryuto MIYAZAKI (01)</v>
      </c>
      <c r="O1974" s="217" t="s">
        <v>8826</v>
      </c>
      <c r="Y1974" s="130"/>
      <c r="Z1974" s="130"/>
      <c r="AA1974" s="130"/>
      <c r="AB1974" s="130"/>
      <c r="AC1974" s="142"/>
      <c r="AD1974" s="130"/>
      <c r="AE1974" s="130"/>
      <c r="AF1974" s="130"/>
      <c r="AG1974" s="130"/>
      <c r="AH1974" s="130"/>
      <c r="AI1974" s="130"/>
      <c r="AJ1974" s="130"/>
      <c r="AK1974" s="130"/>
      <c r="AL1974" s="130"/>
      <c r="AM1974" s="130"/>
      <c r="AN1974" s="130"/>
      <c r="AO1974" s="130"/>
      <c r="AP1974" s="130"/>
      <c r="AQ1974" s="130"/>
      <c r="AR1974" s="245"/>
      <c r="AS1974" s="130"/>
      <c r="AT1974" s="130"/>
      <c r="AU1974" s="130"/>
      <c r="AV1974" s="130"/>
      <c r="AW1974" s="130"/>
      <c r="AX1974" s="130"/>
      <c r="AY1974" s="130"/>
    </row>
    <row r="1975" spans="1:51" x14ac:dyDescent="0.15">
      <c r="A1975" s="133">
        <v>2014</v>
      </c>
      <c r="B1975" s="130" t="s">
        <v>14503</v>
      </c>
      <c r="C1975" s="130" t="s">
        <v>778</v>
      </c>
      <c r="D1975" s="130" t="s">
        <v>9372</v>
      </c>
      <c r="E1975" s="130" t="s">
        <v>9426</v>
      </c>
      <c r="F1975" s="130" t="s">
        <v>6426</v>
      </c>
      <c r="G1975" s="133" t="s">
        <v>168</v>
      </c>
      <c r="H1975" s="130" t="s">
        <v>11319</v>
      </c>
      <c r="I1975" s="130" t="s">
        <v>11392</v>
      </c>
      <c r="J1975" s="130" t="s">
        <v>9498</v>
      </c>
      <c r="K1975" s="130" t="s">
        <v>5220</v>
      </c>
      <c r="L1975" s="131" t="str">
        <f t="shared" si="90"/>
        <v>松川　恵二郎 (2)</v>
      </c>
      <c r="M1975" s="131" t="str">
        <f t="shared" si="91"/>
        <v>01</v>
      </c>
      <c r="N1975" s="131" t="str">
        <f t="shared" si="92"/>
        <v>Keijiro MATSUKAWA (01)</v>
      </c>
      <c r="O1975" s="217" t="s">
        <v>8827</v>
      </c>
      <c r="Y1975" s="130"/>
      <c r="Z1975" s="130"/>
      <c r="AA1975" s="130"/>
      <c r="AB1975" s="130"/>
      <c r="AC1975" s="142"/>
      <c r="AD1975" s="130"/>
      <c r="AE1975" s="130"/>
      <c r="AF1975" s="130"/>
      <c r="AG1975" s="130"/>
      <c r="AH1975" s="130"/>
      <c r="AI1975" s="130"/>
      <c r="AJ1975" s="130"/>
      <c r="AK1975" s="130"/>
      <c r="AL1975" s="130"/>
      <c r="AM1975" s="130"/>
      <c r="AN1975" s="130"/>
      <c r="AO1975" s="130"/>
      <c r="AP1975" s="130"/>
      <c r="AQ1975" s="130"/>
      <c r="AR1975" s="245"/>
      <c r="AS1975" s="130"/>
      <c r="AT1975" s="130"/>
      <c r="AU1975" s="130"/>
      <c r="AV1975" s="130"/>
      <c r="AW1975" s="130"/>
      <c r="AX1975" s="130"/>
      <c r="AY1975" s="130"/>
    </row>
    <row r="1976" spans="1:51" x14ac:dyDescent="0.15">
      <c r="A1976" s="133">
        <v>2015</v>
      </c>
      <c r="B1976" s="130" t="s">
        <v>14503</v>
      </c>
      <c r="C1976" s="130" t="s">
        <v>778</v>
      </c>
      <c r="D1976" s="130" t="s">
        <v>9373</v>
      </c>
      <c r="E1976" s="130" t="s">
        <v>9427</v>
      </c>
      <c r="F1976" s="130" t="s">
        <v>4587</v>
      </c>
      <c r="G1976" s="133" t="s">
        <v>168</v>
      </c>
      <c r="H1976" s="130" t="s">
        <v>11319</v>
      </c>
      <c r="I1976" s="130" t="s">
        <v>9473</v>
      </c>
      <c r="J1976" s="130" t="s">
        <v>4922</v>
      </c>
      <c r="K1976" s="130" t="s">
        <v>5220</v>
      </c>
      <c r="L1976" s="131" t="str">
        <f t="shared" si="90"/>
        <v>戸田　侑希 (2)</v>
      </c>
      <c r="M1976" s="131" t="str">
        <f t="shared" si="91"/>
        <v>01</v>
      </c>
      <c r="N1976" s="131" t="str">
        <f t="shared" si="92"/>
        <v>Yuki TODA (01)</v>
      </c>
      <c r="O1976" s="217" t="s">
        <v>8828</v>
      </c>
      <c r="Y1976" s="130"/>
      <c r="Z1976" s="130"/>
      <c r="AA1976" s="130"/>
      <c r="AB1976" s="130"/>
      <c r="AC1976" s="142"/>
      <c r="AD1976" s="130"/>
      <c r="AE1976" s="130"/>
      <c r="AF1976" s="130"/>
      <c r="AG1976" s="130"/>
      <c r="AH1976" s="130"/>
      <c r="AI1976" s="130"/>
      <c r="AJ1976" s="130"/>
      <c r="AK1976" s="130"/>
      <c r="AL1976" s="130"/>
      <c r="AM1976" s="130"/>
      <c r="AN1976" s="130"/>
      <c r="AO1976" s="130"/>
      <c r="AP1976" s="130"/>
      <c r="AQ1976" s="130"/>
      <c r="AR1976" s="245"/>
      <c r="AS1976" s="130"/>
      <c r="AT1976" s="130"/>
      <c r="AU1976" s="130"/>
      <c r="AV1976" s="130"/>
      <c r="AW1976" s="130"/>
      <c r="AX1976" s="130"/>
      <c r="AY1976" s="130"/>
    </row>
    <row r="1977" spans="1:51" x14ac:dyDescent="0.15">
      <c r="A1977" s="133">
        <v>2016</v>
      </c>
      <c r="B1977" s="130" t="s">
        <v>14503</v>
      </c>
      <c r="C1977" s="130" t="s">
        <v>778</v>
      </c>
      <c r="D1977" s="130" t="s">
        <v>9960</v>
      </c>
      <c r="E1977" s="130" t="s">
        <v>10620</v>
      </c>
      <c r="F1977" s="130" t="s">
        <v>2354</v>
      </c>
      <c r="G1977" s="133" t="s">
        <v>164</v>
      </c>
      <c r="H1977" s="130" t="s">
        <v>11319</v>
      </c>
      <c r="I1977" s="130" t="s">
        <v>4849</v>
      </c>
      <c r="J1977" s="130" t="s">
        <v>4902</v>
      </c>
      <c r="K1977" s="130" t="s">
        <v>5220</v>
      </c>
      <c r="L1977" s="131" t="str">
        <f t="shared" si="90"/>
        <v>木村　彰吾 (3)</v>
      </c>
      <c r="M1977" s="131" t="str">
        <f t="shared" si="91"/>
        <v>01</v>
      </c>
      <c r="N1977" s="131" t="str">
        <f t="shared" si="92"/>
        <v>Shogo KIMURA (01)</v>
      </c>
      <c r="O1977" s="217" t="s">
        <v>8829</v>
      </c>
      <c r="Y1977" s="130"/>
      <c r="Z1977" s="130"/>
      <c r="AA1977" s="130"/>
      <c r="AB1977" s="130"/>
      <c r="AC1977" s="142"/>
      <c r="AD1977" s="130"/>
      <c r="AE1977" s="130"/>
      <c r="AF1977" s="130"/>
      <c r="AG1977" s="130"/>
      <c r="AH1977" s="130"/>
      <c r="AI1977" s="130"/>
      <c r="AJ1977" s="130"/>
      <c r="AK1977" s="130"/>
      <c r="AL1977" s="130"/>
      <c r="AM1977" s="130"/>
      <c r="AN1977" s="130"/>
      <c r="AO1977" s="130"/>
      <c r="AP1977" s="130"/>
      <c r="AQ1977" s="130"/>
      <c r="AR1977" s="245"/>
      <c r="AS1977" s="130"/>
      <c r="AT1977" s="130"/>
      <c r="AU1977" s="130"/>
      <c r="AV1977" s="130"/>
      <c r="AW1977" s="130"/>
      <c r="AX1977" s="130"/>
      <c r="AY1977" s="130"/>
    </row>
    <row r="1978" spans="1:51" x14ac:dyDescent="0.15">
      <c r="A1978" s="133">
        <v>2017</v>
      </c>
      <c r="B1978" s="130" t="s">
        <v>14503</v>
      </c>
      <c r="C1978" s="130" t="s">
        <v>778</v>
      </c>
      <c r="D1978" s="130" t="s">
        <v>9961</v>
      </c>
      <c r="E1978" s="130" t="s">
        <v>10621</v>
      </c>
      <c r="F1978" s="130" t="s">
        <v>11163</v>
      </c>
      <c r="G1978" s="133" t="s">
        <v>164</v>
      </c>
      <c r="H1978" s="130" t="s">
        <v>14471</v>
      </c>
      <c r="I1978" s="130" t="s">
        <v>4869</v>
      </c>
      <c r="J1978" s="130" t="s">
        <v>12291</v>
      </c>
      <c r="K1978" s="130" t="s">
        <v>5220</v>
      </c>
      <c r="L1978" s="131" t="str">
        <f t="shared" si="90"/>
        <v>田邉　大輝 (3)</v>
      </c>
      <c r="M1978" s="131" t="str">
        <f t="shared" si="91"/>
        <v>97</v>
      </c>
      <c r="N1978" s="131" t="str">
        <f t="shared" si="92"/>
        <v>Daiki TANABE (97)</v>
      </c>
      <c r="O1978" s="217" t="s">
        <v>8830</v>
      </c>
      <c r="Y1978" s="130"/>
      <c r="Z1978" s="130"/>
      <c r="AA1978" s="130"/>
      <c r="AB1978" s="130"/>
      <c r="AC1978" s="142"/>
      <c r="AD1978" s="130"/>
      <c r="AE1978" s="130"/>
      <c r="AF1978" s="130"/>
      <c r="AG1978" s="130"/>
      <c r="AH1978" s="130"/>
      <c r="AI1978" s="130"/>
      <c r="AJ1978" s="130"/>
      <c r="AK1978" s="130"/>
      <c r="AL1978" s="130"/>
      <c r="AM1978" s="130"/>
      <c r="AN1978" s="130"/>
      <c r="AO1978" s="130"/>
      <c r="AP1978" s="130"/>
      <c r="AQ1978" s="130"/>
      <c r="AR1978" s="245"/>
      <c r="AS1978" s="130"/>
      <c r="AT1978" s="130"/>
      <c r="AU1978" s="130"/>
      <c r="AV1978" s="130"/>
      <c r="AW1978" s="130"/>
      <c r="AX1978" s="130"/>
      <c r="AY1978" s="130"/>
    </row>
    <row r="1979" spans="1:51" x14ac:dyDescent="0.15">
      <c r="A1979" s="133">
        <v>2018</v>
      </c>
      <c r="B1979" s="130" t="s">
        <v>5244</v>
      </c>
      <c r="C1979" s="130" t="s">
        <v>1063</v>
      </c>
      <c r="D1979" s="130" t="s">
        <v>9962</v>
      </c>
      <c r="E1979" s="130" t="s">
        <v>10622</v>
      </c>
      <c r="F1979" s="130" t="s">
        <v>11164</v>
      </c>
      <c r="G1979" s="133" t="s">
        <v>173</v>
      </c>
      <c r="H1979" s="130" t="s">
        <v>14447</v>
      </c>
      <c r="I1979" s="130" t="s">
        <v>12068</v>
      </c>
      <c r="J1979" s="130" t="s">
        <v>9247</v>
      </c>
      <c r="K1979" s="130" t="s">
        <v>5220</v>
      </c>
      <c r="L1979" s="131" t="str">
        <f t="shared" si="90"/>
        <v>木子　雄斗 (1)</v>
      </c>
      <c r="M1979" s="131" t="str">
        <f t="shared" si="91"/>
        <v>02</v>
      </c>
      <c r="N1979" s="131" t="str">
        <f t="shared" si="92"/>
        <v>Yuto KIGO (02)</v>
      </c>
      <c r="O1979" s="217" t="s">
        <v>8831</v>
      </c>
      <c r="Y1979" s="130"/>
      <c r="Z1979" s="130"/>
      <c r="AA1979" s="130"/>
      <c r="AB1979" s="130"/>
      <c r="AC1979" s="245"/>
      <c r="AD1979" s="130"/>
      <c r="AE1979" s="130"/>
      <c r="AF1979" s="130"/>
      <c r="AG1979" s="130"/>
      <c r="AH1979" s="130"/>
      <c r="AI1979" s="130"/>
      <c r="AJ1979" s="130"/>
      <c r="AK1979" s="130"/>
      <c r="AL1979" s="130"/>
      <c r="AM1979" s="130"/>
      <c r="AN1979" s="130"/>
      <c r="AO1979" s="130"/>
      <c r="AP1979" s="130"/>
      <c r="AQ1979" s="130"/>
      <c r="AR1979" s="130"/>
      <c r="AS1979" s="130"/>
      <c r="AT1979" s="130"/>
      <c r="AU1979" s="130"/>
      <c r="AV1979" s="130"/>
      <c r="AW1979" s="130"/>
      <c r="AX1979" s="130"/>
      <c r="AY1979" s="130"/>
    </row>
    <row r="1980" spans="1:51" x14ac:dyDescent="0.15">
      <c r="A1980" s="133">
        <v>2019</v>
      </c>
      <c r="B1980" s="130" t="s">
        <v>1035</v>
      </c>
      <c r="C1980" s="130" t="s">
        <v>1034</v>
      </c>
      <c r="D1980" s="130" t="s">
        <v>14114</v>
      </c>
      <c r="E1980" s="130" t="s">
        <v>10623</v>
      </c>
      <c r="F1980" s="130" t="s">
        <v>11165</v>
      </c>
      <c r="G1980" s="133" t="s">
        <v>173</v>
      </c>
      <c r="H1980" s="130" t="s">
        <v>11319</v>
      </c>
      <c r="I1980" s="130" t="s">
        <v>12069</v>
      </c>
      <c r="J1980" s="130" t="s">
        <v>4873</v>
      </c>
      <c r="K1980" s="130" t="s">
        <v>5220</v>
      </c>
      <c r="L1980" s="131" t="str">
        <f t="shared" si="90"/>
        <v>萩尾　脩人 (1)</v>
      </c>
      <c r="M1980" s="131" t="str">
        <f t="shared" si="91"/>
        <v>02</v>
      </c>
      <c r="N1980" s="131" t="str">
        <f t="shared" si="92"/>
        <v>Shuto HAGIO (02)</v>
      </c>
      <c r="O1980" s="217" t="s">
        <v>8832</v>
      </c>
      <c r="Y1980" s="130"/>
      <c r="Z1980" s="130"/>
      <c r="AA1980" s="130"/>
      <c r="AB1980" s="130"/>
      <c r="AC1980" s="245"/>
      <c r="AD1980" s="130"/>
      <c r="AE1980" s="130"/>
      <c r="AF1980" s="130"/>
      <c r="AG1980" s="130"/>
      <c r="AH1980" s="130"/>
      <c r="AI1980" s="130"/>
      <c r="AJ1980" s="130"/>
      <c r="AK1980" s="130"/>
      <c r="AL1980" s="130"/>
      <c r="AM1980" s="130"/>
      <c r="AN1980" s="130"/>
      <c r="AO1980" s="130"/>
      <c r="AP1980" s="130"/>
      <c r="AQ1980" s="130"/>
      <c r="AR1980" s="130"/>
      <c r="AS1980" s="130"/>
      <c r="AT1980" s="130"/>
      <c r="AU1980" s="130"/>
      <c r="AV1980" s="130"/>
      <c r="AW1980" s="130"/>
      <c r="AX1980" s="130"/>
      <c r="AY1980" s="130"/>
    </row>
    <row r="1981" spans="1:51" x14ac:dyDescent="0.15">
      <c r="A1981" s="133">
        <v>2020</v>
      </c>
      <c r="B1981" s="130" t="s">
        <v>1035</v>
      </c>
      <c r="C1981" s="130" t="s">
        <v>1034</v>
      </c>
      <c r="D1981" s="130" t="s">
        <v>9963</v>
      </c>
      <c r="E1981" s="130" t="s">
        <v>10624</v>
      </c>
      <c r="F1981" s="130" t="s">
        <v>11166</v>
      </c>
      <c r="G1981" s="133" t="s">
        <v>173</v>
      </c>
      <c r="H1981" s="130" t="s">
        <v>11319</v>
      </c>
      <c r="I1981" s="130" t="s">
        <v>5217</v>
      </c>
      <c r="J1981" s="130" t="s">
        <v>12449</v>
      </c>
      <c r="K1981" s="130" t="s">
        <v>5220</v>
      </c>
      <c r="L1981" s="131" t="str">
        <f t="shared" si="90"/>
        <v>上村　壮吾 (1)</v>
      </c>
      <c r="M1981" s="131" t="str">
        <f t="shared" si="91"/>
        <v>02</v>
      </c>
      <c r="N1981" s="131" t="str">
        <f t="shared" si="92"/>
        <v>Sogo UEMURA (02)</v>
      </c>
      <c r="O1981" s="217" t="s">
        <v>8833</v>
      </c>
      <c r="Y1981" s="130"/>
      <c r="Z1981" s="130"/>
      <c r="AA1981" s="130"/>
      <c r="AB1981" s="130"/>
      <c r="AC1981" s="245"/>
      <c r="AD1981" s="130"/>
      <c r="AE1981" s="130"/>
      <c r="AF1981" s="130"/>
      <c r="AG1981" s="130"/>
      <c r="AH1981" s="130"/>
      <c r="AI1981" s="130"/>
      <c r="AJ1981" s="130"/>
      <c r="AK1981" s="130"/>
      <c r="AL1981" s="130"/>
      <c r="AM1981" s="130"/>
      <c r="AN1981" s="130"/>
      <c r="AO1981" s="130"/>
      <c r="AP1981" s="130"/>
      <c r="AQ1981" s="130"/>
      <c r="AR1981" s="130"/>
      <c r="AS1981" s="130"/>
      <c r="AT1981" s="130"/>
      <c r="AU1981" s="130"/>
      <c r="AV1981" s="130"/>
      <c r="AW1981" s="130"/>
      <c r="AX1981" s="130"/>
      <c r="AY1981" s="130"/>
    </row>
    <row r="1982" spans="1:51" x14ac:dyDescent="0.15">
      <c r="A1982" s="133">
        <v>2021</v>
      </c>
      <c r="B1982" s="130" t="s">
        <v>1035</v>
      </c>
      <c r="C1982" s="130" t="s">
        <v>1034</v>
      </c>
      <c r="D1982" s="130" t="s">
        <v>10344</v>
      </c>
      <c r="E1982" s="130" t="s">
        <v>11003</v>
      </c>
      <c r="F1982" s="130" t="s">
        <v>11161</v>
      </c>
      <c r="G1982" s="133" t="s">
        <v>173</v>
      </c>
      <c r="H1982" s="130" t="s">
        <v>14460</v>
      </c>
      <c r="I1982" s="130" t="s">
        <v>12239</v>
      </c>
      <c r="J1982" s="130" t="s">
        <v>4814</v>
      </c>
      <c r="K1982" s="130" t="s">
        <v>5220</v>
      </c>
      <c r="L1982" s="131" t="str">
        <f t="shared" si="90"/>
        <v>小塚　陽介 (1)</v>
      </c>
      <c r="M1982" s="131" t="str">
        <f t="shared" si="91"/>
        <v>02</v>
      </c>
      <c r="N1982" s="131" t="str">
        <f t="shared" si="92"/>
        <v>Yusuke KOTSUKA (02)</v>
      </c>
      <c r="O1982" s="217" t="s">
        <v>8834</v>
      </c>
      <c r="Y1982" s="130"/>
      <c r="Z1982" s="130"/>
      <c r="AA1982" s="130"/>
      <c r="AB1982" s="130"/>
      <c r="AC1982" s="130"/>
      <c r="AD1982" s="130"/>
      <c r="AE1982" s="130"/>
      <c r="AF1982" s="130"/>
      <c r="AG1982" s="130"/>
      <c r="AH1982" s="130"/>
      <c r="AI1982" s="130"/>
      <c r="AJ1982" s="130"/>
      <c r="AK1982" s="130"/>
      <c r="AL1982" s="130"/>
      <c r="AM1982" s="130"/>
      <c r="AN1982" s="130"/>
      <c r="AO1982" s="130"/>
      <c r="AP1982" s="130"/>
      <c r="AQ1982" s="130"/>
      <c r="AR1982" s="130"/>
      <c r="AS1982" s="130"/>
      <c r="AT1982" s="130"/>
      <c r="AU1982" s="130"/>
      <c r="AV1982" s="130"/>
      <c r="AW1982" s="130"/>
      <c r="AX1982" s="130"/>
      <c r="AY1982" s="130"/>
    </row>
    <row r="1983" spans="1:51" x14ac:dyDescent="0.15">
      <c r="A1983" s="133">
        <v>2022</v>
      </c>
      <c r="B1983" s="130" t="s">
        <v>1035</v>
      </c>
      <c r="C1983" s="130" t="s">
        <v>1034</v>
      </c>
      <c r="D1983" s="130" t="s">
        <v>9964</v>
      </c>
      <c r="E1983" s="130" t="s">
        <v>10625</v>
      </c>
      <c r="F1983" s="130" t="s">
        <v>11167</v>
      </c>
      <c r="G1983" s="133" t="s">
        <v>173</v>
      </c>
      <c r="H1983" s="130" t="s">
        <v>14451</v>
      </c>
      <c r="I1983" s="130" t="s">
        <v>11914</v>
      </c>
      <c r="J1983" s="130" t="s">
        <v>12253</v>
      </c>
      <c r="K1983" s="130" t="s">
        <v>5220</v>
      </c>
      <c r="L1983" s="131" t="str">
        <f t="shared" si="90"/>
        <v>鷹野　優士 (1)</v>
      </c>
      <c r="M1983" s="131" t="str">
        <f t="shared" si="91"/>
        <v>03</v>
      </c>
      <c r="N1983" s="131" t="str">
        <f t="shared" si="92"/>
        <v>Yushi TAKANO (03)</v>
      </c>
      <c r="O1983" s="217" t="s">
        <v>8835</v>
      </c>
      <c r="Y1983" s="130"/>
      <c r="Z1983" s="130"/>
      <c r="AA1983" s="130"/>
      <c r="AB1983" s="130"/>
      <c r="AC1983" s="245"/>
      <c r="AD1983" s="130"/>
      <c r="AE1983" s="130"/>
      <c r="AF1983" s="130"/>
      <c r="AG1983" s="130"/>
      <c r="AH1983" s="130"/>
      <c r="AI1983" s="130"/>
      <c r="AJ1983" s="130"/>
      <c r="AK1983" s="130"/>
      <c r="AL1983" s="130"/>
      <c r="AM1983" s="130"/>
      <c r="AN1983" s="130"/>
      <c r="AO1983" s="130"/>
      <c r="AP1983" s="130"/>
      <c r="AQ1983" s="130"/>
      <c r="AR1983" s="130"/>
      <c r="AS1983" s="130"/>
      <c r="AT1983" s="130"/>
      <c r="AU1983" s="130"/>
      <c r="AV1983" s="130"/>
      <c r="AW1983" s="130"/>
      <c r="AX1983" s="130"/>
      <c r="AY1983" s="130"/>
    </row>
    <row r="1984" spans="1:51" x14ac:dyDescent="0.15">
      <c r="A1984" s="133">
        <v>2023</v>
      </c>
      <c r="B1984" s="130" t="s">
        <v>1035</v>
      </c>
      <c r="C1984" s="130" t="s">
        <v>1034</v>
      </c>
      <c r="D1984" s="130" t="s">
        <v>9965</v>
      </c>
      <c r="E1984" s="130" t="s">
        <v>10626</v>
      </c>
      <c r="F1984" s="130" t="s">
        <v>11030</v>
      </c>
      <c r="G1984" s="133" t="s">
        <v>173</v>
      </c>
      <c r="H1984" s="130" t="s">
        <v>14447</v>
      </c>
      <c r="I1984" s="130" t="s">
        <v>6707</v>
      </c>
      <c r="J1984" s="130" t="s">
        <v>12423</v>
      </c>
      <c r="K1984" s="130" t="s">
        <v>5220</v>
      </c>
      <c r="L1984" s="131" t="str">
        <f t="shared" si="90"/>
        <v>山下　玲皇 (1)</v>
      </c>
      <c r="M1984" s="131" t="str">
        <f t="shared" si="91"/>
        <v>02</v>
      </c>
      <c r="N1984" s="131" t="str">
        <f t="shared" si="92"/>
        <v>Reo YAMASHITA (02)</v>
      </c>
      <c r="O1984" s="217" t="s">
        <v>8836</v>
      </c>
      <c r="Y1984" s="130"/>
      <c r="Z1984" s="130"/>
      <c r="AA1984" s="130"/>
      <c r="AB1984" s="130"/>
      <c r="AC1984" s="245"/>
      <c r="AD1984" s="130"/>
      <c r="AE1984" s="130"/>
      <c r="AF1984" s="130"/>
      <c r="AG1984" s="130"/>
      <c r="AH1984" s="130"/>
      <c r="AI1984" s="130"/>
      <c r="AJ1984" s="130"/>
      <c r="AK1984" s="130"/>
      <c r="AL1984" s="130"/>
      <c r="AM1984" s="130"/>
      <c r="AN1984" s="130"/>
      <c r="AO1984" s="130"/>
      <c r="AP1984" s="130"/>
      <c r="AQ1984" s="130"/>
      <c r="AR1984" s="130"/>
      <c r="AS1984" s="130"/>
      <c r="AT1984" s="130"/>
      <c r="AU1984" s="130"/>
      <c r="AV1984" s="130"/>
      <c r="AW1984" s="130"/>
      <c r="AX1984" s="130"/>
      <c r="AY1984" s="130"/>
    </row>
    <row r="1985" spans="1:51" x14ac:dyDescent="0.15">
      <c r="A1985" s="133">
        <v>2024</v>
      </c>
      <c r="B1985" s="130" t="s">
        <v>1035</v>
      </c>
      <c r="C1985" s="130" t="s">
        <v>1034</v>
      </c>
      <c r="D1985" s="130" t="s">
        <v>9966</v>
      </c>
      <c r="E1985" s="130" t="s">
        <v>10627</v>
      </c>
      <c r="F1985" s="130" t="s">
        <v>11168</v>
      </c>
      <c r="G1985" s="133" t="s">
        <v>173</v>
      </c>
      <c r="H1985" s="130" t="s">
        <v>14447</v>
      </c>
      <c r="I1985" s="130" t="s">
        <v>6711</v>
      </c>
      <c r="J1985" s="130" t="s">
        <v>5115</v>
      </c>
      <c r="K1985" s="130" t="s">
        <v>5220</v>
      </c>
      <c r="L1985" s="131" t="str">
        <f t="shared" si="90"/>
        <v>泉　翔太 (1)</v>
      </c>
      <c r="M1985" s="131" t="str">
        <f t="shared" si="91"/>
        <v>02</v>
      </c>
      <c r="N1985" s="131" t="str">
        <f t="shared" si="92"/>
        <v>Shota IZUMI (02)</v>
      </c>
      <c r="O1985" s="217" t="s">
        <v>8837</v>
      </c>
      <c r="Y1985" s="130"/>
      <c r="Z1985" s="130"/>
      <c r="AA1985" s="130"/>
      <c r="AB1985" s="130"/>
      <c r="AC1985" s="245"/>
      <c r="AD1985" s="130"/>
      <c r="AE1985" s="130"/>
      <c r="AF1985" s="130"/>
      <c r="AG1985" s="130"/>
      <c r="AH1985" s="130"/>
      <c r="AI1985" s="130"/>
      <c r="AJ1985" s="130"/>
      <c r="AK1985" s="130"/>
      <c r="AL1985" s="130"/>
      <c r="AM1985" s="130"/>
      <c r="AN1985" s="130"/>
      <c r="AO1985" s="130"/>
      <c r="AP1985" s="130"/>
      <c r="AQ1985" s="130"/>
      <c r="AR1985" s="130"/>
      <c r="AS1985" s="130"/>
      <c r="AT1985" s="130"/>
      <c r="AU1985" s="130"/>
      <c r="AV1985" s="130"/>
      <c r="AW1985" s="130"/>
      <c r="AX1985" s="130"/>
      <c r="AY1985" s="130"/>
    </row>
    <row r="1986" spans="1:51" x14ac:dyDescent="0.15">
      <c r="A1986" s="133">
        <v>2025</v>
      </c>
      <c r="B1986" s="130" t="s">
        <v>1035</v>
      </c>
      <c r="C1986" s="130" t="s">
        <v>1034</v>
      </c>
      <c r="D1986" s="130" t="s">
        <v>9967</v>
      </c>
      <c r="E1986" s="130" t="s">
        <v>10628</v>
      </c>
      <c r="F1986" s="130" t="s">
        <v>11077</v>
      </c>
      <c r="G1986" s="133" t="s">
        <v>173</v>
      </c>
      <c r="H1986" s="130" t="s">
        <v>14447</v>
      </c>
      <c r="I1986" s="130" t="s">
        <v>12070</v>
      </c>
      <c r="J1986" s="130" t="s">
        <v>12601</v>
      </c>
      <c r="K1986" s="130" t="s">
        <v>5220</v>
      </c>
      <c r="L1986" s="131" t="str">
        <f t="shared" si="90"/>
        <v>粟野　聖瑳 (1)</v>
      </c>
      <c r="M1986" s="131" t="str">
        <f t="shared" si="91"/>
        <v>02</v>
      </c>
      <c r="N1986" s="131" t="str">
        <f t="shared" si="92"/>
        <v>Seiza AWANO (02)</v>
      </c>
      <c r="O1986" s="217" t="s">
        <v>8838</v>
      </c>
      <c r="Y1986" s="130"/>
      <c r="Z1986" s="130"/>
      <c r="AA1986" s="130"/>
      <c r="AB1986" s="130"/>
      <c r="AC1986" s="245"/>
      <c r="AD1986" s="130"/>
      <c r="AE1986" s="130"/>
      <c r="AF1986" s="130"/>
      <c r="AG1986" s="130"/>
      <c r="AH1986" s="130"/>
      <c r="AI1986" s="130"/>
      <c r="AJ1986" s="130"/>
      <c r="AK1986" s="130"/>
      <c r="AL1986" s="130"/>
      <c r="AM1986" s="130"/>
      <c r="AN1986" s="130"/>
      <c r="AO1986" s="130"/>
      <c r="AP1986" s="130"/>
      <c r="AQ1986" s="130"/>
      <c r="AR1986" s="130"/>
      <c r="AS1986" s="130"/>
      <c r="AT1986" s="130"/>
      <c r="AU1986" s="130"/>
      <c r="AV1986" s="130"/>
      <c r="AW1986" s="130"/>
      <c r="AX1986" s="130"/>
      <c r="AY1986" s="130"/>
    </row>
    <row r="1987" spans="1:51" x14ac:dyDescent="0.15">
      <c r="A1987" s="133">
        <v>2026</v>
      </c>
      <c r="B1987" s="130" t="s">
        <v>1035</v>
      </c>
      <c r="C1987" s="130" t="s">
        <v>1034</v>
      </c>
      <c r="D1987" s="130" t="s">
        <v>9968</v>
      </c>
      <c r="E1987" s="130" t="s">
        <v>10629</v>
      </c>
      <c r="F1987" s="130" t="s">
        <v>11020</v>
      </c>
      <c r="G1987" s="133" t="s">
        <v>173</v>
      </c>
      <c r="H1987" s="130" t="s">
        <v>14467</v>
      </c>
      <c r="I1987" s="130" t="s">
        <v>5116</v>
      </c>
      <c r="J1987" s="130" t="s">
        <v>4918</v>
      </c>
      <c r="K1987" s="130" t="s">
        <v>5220</v>
      </c>
      <c r="L1987" s="131" t="str">
        <f t="shared" ref="L1987:L2050" si="93">D1987&amp;" ("&amp;G1987&amp;")"</f>
        <v>中澤　孝太 (1)</v>
      </c>
      <c r="M1987" s="131" t="str">
        <f t="shared" ref="M1987:M2050" si="94">LEFT(F1987,2)</f>
        <v>02</v>
      </c>
      <c r="N1987" s="131" t="str">
        <f t="shared" ref="N1987:N2050" si="95">J1987&amp;" "&amp;I1987&amp;" ("&amp;M1987&amp;")"</f>
        <v>Kota NAKAZAWA (02)</v>
      </c>
      <c r="O1987" s="217" t="s">
        <v>8839</v>
      </c>
      <c r="Y1987" s="130"/>
      <c r="Z1987" s="130"/>
      <c r="AA1987" s="130"/>
      <c r="AB1987" s="130"/>
      <c r="AC1987" s="245"/>
      <c r="AD1987" s="130"/>
      <c r="AE1987" s="130"/>
      <c r="AF1987" s="130"/>
      <c r="AG1987" s="130"/>
      <c r="AH1987" s="130"/>
      <c r="AI1987" s="130"/>
      <c r="AJ1987" s="130"/>
      <c r="AK1987" s="130"/>
      <c r="AL1987" s="130"/>
      <c r="AM1987" s="130"/>
      <c r="AN1987" s="130"/>
      <c r="AO1987" s="130"/>
      <c r="AP1987" s="130"/>
      <c r="AQ1987" s="130"/>
      <c r="AR1987" s="130"/>
      <c r="AS1987" s="130"/>
      <c r="AT1987" s="130"/>
      <c r="AU1987" s="130"/>
      <c r="AV1987" s="130"/>
      <c r="AW1987" s="130"/>
      <c r="AX1987" s="130"/>
      <c r="AY1987" s="130"/>
    </row>
    <row r="1988" spans="1:51" x14ac:dyDescent="0.15">
      <c r="A1988" s="133">
        <v>2027</v>
      </c>
      <c r="B1988" s="130" t="s">
        <v>1035</v>
      </c>
      <c r="C1988" s="130" t="s">
        <v>1034</v>
      </c>
      <c r="D1988" s="130" t="s">
        <v>9969</v>
      </c>
      <c r="E1988" s="130" t="s">
        <v>10630</v>
      </c>
      <c r="F1988" s="130" t="s">
        <v>11169</v>
      </c>
      <c r="G1988" s="133" t="s">
        <v>173</v>
      </c>
      <c r="H1988" s="130" t="s">
        <v>11319</v>
      </c>
      <c r="I1988" s="130" t="s">
        <v>4892</v>
      </c>
      <c r="J1988" s="130" t="s">
        <v>12602</v>
      </c>
      <c r="K1988" s="130" t="s">
        <v>5220</v>
      </c>
      <c r="L1988" s="131" t="str">
        <f t="shared" si="93"/>
        <v>佐々木　良徳 (1)</v>
      </c>
      <c r="M1988" s="131" t="str">
        <f t="shared" si="94"/>
        <v>02</v>
      </c>
      <c r="N1988" s="131" t="str">
        <f t="shared" si="95"/>
        <v>Ryotoku SASAKI (02)</v>
      </c>
      <c r="O1988" s="217" t="s">
        <v>8840</v>
      </c>
      <c r="Y1988" s="130"/>
      <c r="Z1988" s="130"/>
      <c r="AA1988" s="130"/>
      <c r="AB1988" s="130"/>
      <c r="AC1988" s="245"/>
      <c r="AD1988" s="130"/>
      <c r="AE1988" s="130"/>
      <c r="AF1988" s="130"/>
      <c r="AG1988" s="130"/>
      <c r="AH1988" s="130"/>
      <c r="AI1988" s="130"/>
      <c r="AJ1988" s="130"/>
      <c r="AK1988" s="130"/>
      <c r="AL1988" s="130"/>
      <c r="AM1988" s="130"/>
      <c r="AN1988" s="130"/>
      <c r="AO1988" s="130"/>
      <c r="AP1988" s="130"/>
      <c r="AQ1988" s="130"/>
      <c r="AR1988" s="130"/>
      <c r="AS1988" s="130"/>
      <c r="AT1988" s="130"/>
      <c r="AU1988" s="130"/>
      <c r="AV1988" s="130"/>
      <c r="AW1988" s="130"/>
      <c r="AX1988" s="130"/>
      <c r="AY1988" s="130"/>
    </row>
    <row r="1989" spans="1:51" x14ac:dyDescent="0.15">
      <c r="A1989" s="133">
        <v>2028</v>
      </c>
      <c r="B1989" s="130" t="s">
        <v>1035</v>
      </c>
      <c r="C1989" s="130" t="s">
        <v>1034</v>
      </c>
      <c r="D1989" s="130" t="s">
        <v>9970</v>
      </c>
      <c r="E1989" s="130" t="s">
        <v>10631</v>
      </c>
      <c r="F1989" s="130" t="s">
        <v>11129</v>
      </c>
      <c r="G1989" s="133" t="s">
        <v>173</v>
      </c>
      <c r="H1989" s="130" t="s">
        <v>11319</v>
      </c>
      <c r="I1989" s="130" t="s">
        <v>12071</v>
      </c>
      <c r="J1989" s="130" t="s">
        <v>12288</v>
      </c>
      <c r="K1989" s="130" t="s">
        <v>5220</v>
      </c>
      <c r="L1989" s="131" t="str">
        <f t="shared" si="93"/>
        <v>荒川　潤 (1)</v>
      </c>
      <c r="M1989" s="131" t="str">
        <f t="shared" si="94"/>
        <v>03</v>
      </c>
      <c r="N1989" s="131" t="str">
        <f t="shared" si="95"/>
        <v>Jun ARAKAWA (03)</v>
      </c>
      <c r="O1989" s="217" t="s">
        <v>8841</v>
      </c>
      <c r="Y1989" s="130"/>
      <c r="Z1989" s="130"/>
      <c r="AA1989" s="130"/>
      <c r="AB1989" s="130"/>
      <c r="AC1989" s="245"/>
      <c r="AD1989" s="130"/>
      <c r="AE1989" s="130"/>
      <c r="AF1989" s="130"/>
      <c r="AG1989" s="130"/>
      <c r="AH1989" s="130"/>
      <c r="AI1989" s="130"/>
      <c r="AJ1989" s="130"/>
      <c r="AK1989" s="130"/>
      <c r="AL1989" s="130"/>
      <c r="AM1989" s="130"/>
      <c r="AN1989" s="130"/>
      <c r="AO1989" s="130"/>
      <c r="AP1989" s="130"/>
      <c r="AQ1989" s="130"/>
      <c r="AR1989" s="130"/>
      <c r="AS1989" s="130"/>
      <c r="AT1989" s="130"/>
      <c r="AU1989" s="130"/>
      <c r="AV1989" s="130"/>
      <c r="AW1989" s="130"/>
      <c r="AX1989" s="130"/>
      <c r="AY1989" s="130"/>
    </row>
    <row r="1990" spans="1:51" x14ac:dyDescent="0.15">
      <c r="A1990" s="133">
        <v>2029</v>
      </c>
      <c r="B1990" s="130" t="s">
        <v>1035</v>
      </c>
      <c r="C1990" s="130" t="s">
        <v>1034</v>
      </c>
      <c r="D1990" s="130" t="s">
        <v>9971</v>
      </c>
      <c r="E1990" s="130" t="s">
        <v>10632</v>
      </c>
      <c r="F1990" s="130" t="s">
        <v>11075</v>
      </c>
      <c r="G1990" s="133" t="s">
        <v>173</v>
      </c>
      <c r="H1990" s="130" t="s">
        <v>11319</v>
      </c>
      <c r="I1990" s="130" t="s">
        <v>12072</v>
      </c>
      <c r="J1990" s="130" t="s">
        <v>5112</v>
      </c>
      <c r="K1990" s="130" t="s">
        <v>5220</v>
      </c>
      <c r="L1990" s="131" t="str">
        <f t="shared" si="93"/>
        <v>北谷　宏人 (1)</v>
      </c>
      <c r="M1990" s="131" t="str">
        <f t="shared" si="94"/>
        <v>02</v>
      </c>
      <c r="N1990" s="131" t="str">
        <f t="shared" si="95"/>
        <v>Hiroto KITADANI (02)</v>
      </c>
      <c r="O1990" s="217" t="s">
        <v>8842</v>
      </c>
      <c r="Y1990" s="130"/>
      <c r="Z1990" s="130"/>
      <c r="AA1990" s="130"/>
      <c r="AB1990" s="130"/>
      <c r="AC1990" s="245"/>
      <c r="AD1990" s="130"/>
      <c r="AE1990" s="130"/>
      <c r="AF1990" s="130"/>
      <c r="AG1990" s="130"/>
      <c r="AH1990" s="130"/>
      <c r="AI1990" s="130"/>
      <c r="AJ1990" s="130"/>
      <c r="AK1990" s="130"/>
      <c r="AL1990" s="130"/>
      <c r="AM1990" s="130"/>
      <c r="AN1990" s="130"/>
      <c r="AO1990" s="130"/>
      <c r="AP1990" s="130"/>
      <c r="AQ1990" s="130"/>
      <c r="AR1990" s="130"/>
      <c r="AS1990" s="130"/>
      <c r="AT1990" s="130"/>
      <c r="AU1990" s="130"/>
      <c r="AV1990" s="130"/>
      <c r="AW1990" s="130"/>
      <c r="AX1990" s="130"/>
      <c r="AY1990" s="130"/>
    </row>
    <row r="1991" spans="1:51" x14ac:dyDescent="0.15">
      <c r="A1991" s="133">
        <v>2030</v>
      </c>
      <c r="B1991" s="130" t="s">
        <v>1035</v>
      </c>
      <c r="C1991" s="130" t="s">
        <v>1034</v>
      </c>
      <c r="D1991" s="130" t="s">
        <v>9972</v>
      </c>
      <c r="E1991" s="130" t="s">
        <v>10633</v>
      </c>
      <c r="F1991" s="130" t="s">
        <v>11150</v>
      </c>
      <c r="G1991" s="133" t="s">
        <v>173</v>
      </c>
      <c r="H1991" s="130" t="s">
        <v>11319</v>
      </c>
      <c r="I1991" s="130" t="s">
        <v>11491</v>
      </c>
      <c r="J1991" s="130" t="s">
        <v>12603</v>
      </c>
      <c r="K1991" s="130" t="s">
        <v>5220</v>
      </c>
      <c r="L1991" s="131" t="str">
        <f t="shared" si="93"/>
        <v>三木　颯大 (1)</v>
      </c>
      <c r="M1991" s="131" t="str">
        <f t="shared" si="94"/>
        <v>03</v>
      </c>
      <c r="N1991" s="131" t="str">
        <f t="shared" si="95"/>
        <v>Sodai MIKI (03)</v>
      </c>
      <c r="O1991" s="217" t="s">
        <v>8843</v>
      </c>
      <c r="Y1991" s="130"/>
      <c r="Z1991" s="130"/>
      <c r="AA1991" s="130"/>
      <c r="AB1991" s="130"/>
      <c r="AC1991" s="245"/>
      <c r="AD1991" s="130"/>
      <c r="AE1991" s="130"/>
      <c r="AF1991" s="130"/>
      <c r="AG1991" s="130"/>
      <c r="AH1991" s="130"/>
      <c r="AI1991" s="130"/>
      <c r="AJ1991" s="130"/>
      <c r="AK1991" s="130"/>
      <c r="AL1991" s="130"/>
      <c r="AM1991" s="130"/>
      <c r="AN1991" s="130"/>
      <c r="AO1991" s="130"/>
      <c r="AP1991" s="130"/>
      <c r="AQ1991" s="130"/>
      <c r="AR1991" s="130"/>
      <c r="AS1991" s="130"/>
      <c r="AT1991" s="130"/>
      <c r="AU1991" s="130"/>
      <c r="AV1991" s="130"/>
      <c r="AW1991" s="130"/>
      <c r="AX1991" s="130"/>
      <c r="AY1991" s="130"/>
    </row>
    <row r="1992" spans="1:51" x14ac:dyDescent="0.15">
      <c r="A1992" s="133">
        <v>2031</v>
      </c>
      <c r="B1992" s="130" t="s">
        <v>1035</v>
      </c>
      <c r="C1992" s="130" t="s">
        <v>1034</v>
      </c>
      <c r="D1992" s="130" t="s">
        <v>9973</v>
      </c>
      <c r="E1992" s="130" t="s">
        <v>10634</v>
      </c>
      <c r="F1992" s="130" t="s">
        <v>11126</v>
      </c>
      <c r="G1992" s="133" t="s">
        <v>173</v>
      </c>
      <c r="H1992" s="130" t="s">
        <v>14451</v>
      </c>
      <c r="I1992" s="130" t="s">
        <v>6662</v>
      </c>
      <c r="J1992" s="130" t="s">
        <v>12604</v>
      </c>
      <c r="K1992" s="130" t="s">
        <v>5220</v>
      </c>
      <c r="L1992" s="131" t="str">
        <f t="shared" si="93"/>
        <v>飯田　晃也 (1)</v>
      </c>
      <c r="M1992" s="131" t="str">
        <f t="shared" si="94"/>
        <v>02</v>
      </c>
      <c r="N1992" s="131" t="str">
        <f t="shared" si="95"/>
        <v>Teruya IIDA (02)</v>
      </c>
      <c r="O1992" s="217" t="s">
        <v>8844</v>
      </c>
      <c r="Y1992" s="130"/>
      <c r="Z1992" s="130"/>
      <c r="AA1992" s="130"/>
      <c r="AB1992" s="130"/>
      <c r="AC1992" s="245"/>
      <c r="AD1992" s="130"/>
      <c r="AE1992" s="130"/>
      <c r="AF1992" s="130"/>
      <c r="AG1992" s="130"/>
      <c r="AH1992" s="130"/>
      <c r="AI1992" s="130"/>
      <c r="AJ1992" s="130"/>
      <c r="AK1992" s="130"/>
      <c r="AL1992" s="130"/>
      <c r="AM1992" s="130"/>
      <c r="AN1992" s="130"/>
      <c r="AO1992" s="130"/>
      <c r="AP1992" s="130"/>
      <c r="AQ1992" s="130"/>
      <c r="AR1992" s="130"/>
      <c r="AS1992" s="130"/>
      <c r="AT1992" s="130"/>
      <c r="AU1992" s="130"/>
      <c r="AV1992" s="130"/>
      <c r="AW1992" s="130"/>
      <c r="AX1992" s="130"/>
      <c r="AY1992" s="130"/>
    </row>
    <row r="1993" spans="1:51" x14ac:dyDescent="0.15">
      <c r="A1993" s="133">
        <v>2032</v>
      </c>
      <c r="B1993" s="130" t="s">
        <v>1035</v>
      </c>
      <c r="C1993" s="130" t="s">
        <v>1034</v>
      </c>
      <c r="D1993" s="130" t="s">
        <v>9974</v>
      </c>
      <c r="E1993" s="130" t="s">
        <v>10635</v>
      </c>
      <c r="F1993" s="130" t="s">
        <v>11061</v>
      </c>
      <c r="G1993" s="133" t="s">
        <v>173</v>
      </c>
      <c r="H1993" s="130" t="s">
        <v>14460</v>
      </c>
      <c r="I1993" s="130" t="s">
        <v>12073</v>
      </c>
      <c r="J1993" s="130" t="s">
        <v>5157</v>
      </c>
      <c r="K1993" s="130" t="s">
        <v>5220</v>
      </c>
      <c r="L1993" s="131" t="str">
        <f t="shared" si="93"/>
        <v>赤松　蒼太 (1)</v>
      </c>
      <c r="M1993" s="131" t="str">
        <f t="shared" si="94"/>
        <v>02</v>
      </c>
      <c r="N1993" s="131" t="str">
        <f t="shared" si="95"/>
        <v>Sota AKAMATSU (02)</v>
      </c>
      <c r="O1993" s="217" t="s">
        <v>8845</v>
      </c>
      <c r="Y1993" s="130"/>
      <c r="Z1993" s="130"/>
      <c r="AA1993" s="130"/>
      <c r="AB1993" s="130"/>
      <c r="AC1993" s="245"/>
      <c r="AD1993" s="130"/>
      <c r="AE1993" s="130"/>
      <c r="AF1993" s="130"/>
      <c r="AG1993" s="130"/>
      <c r="AH1993" s="130"/>
      <c r="AI1993" s="130"/>
      <c r="AJ1993" s="130"/>
      <c r="AK1993" s="130"/>
      <c r="AL1993" s="130"/>
      <c r="AM1993" s="130"/>
      <c r="AN1993" s="130"/>
      <c r="AO1993" s="130"/>
      <c r="AP1993" s="130"/>
      <c r="AQ1993" s="130"/>
      <c r="AR1993" s="130"/>
      <c r="AS1993" s="130"/>
      <c r="AT1993" s="130"/>
      <c r="AU1993" s="130"/>
      <c r="AV1993" s="130"/>
      <c r="AW1993" s="130"/>
      <c r="AX1993" s="130"/>
      <c r="AY1993" s="130"/>
    </row>
    <row r="1994" spans="1:51" x14ac:dyDescent="0.15">
      <c r="A1994" s="133">
        <v>2033</v>
      </c>
      <c r="B1994" s="130" t="s">
        <v>1035</v>
      </c>
      <c r="C1994" s="130" t="s">
        <v>1034</v>
      </c>
      <c r="D1994" s="130" t="s">
        <v>9975</v>
      </c>
      <c r="E1994" s="130" t="s">
        <v>10636</v>
      </c>
      <c r="F1994" s="130" t="s">
        <v>11109</v>
      </c>
      <c r="G1994" s="133" t="s">
        <v>173</v>
      </c>
      <c r="H1994" s="130" t="s">
        <v>14467</v>
      </c>
      <c r="I1994" s="130" t="s">
        <v>12074</v>
      </c>
      <c r="J1994" s="130" t="s">
        <v>5192</v>
      </c>
      <c r="K1994" s="130" t="s">
        <v>5220</v>
      </c>
      <c r="L1994" s="131" t="str">
        <f t="shared" si="93"/>
        <v>諏訪　皓己 (1)</v>
      </c>
      <c r="M1994" s="131" t="str">
        <f t="shared" si="94"/>
        <v>02</v>
      </c>
      <c r="N1994" s="131" t="str">
        <f t="shared" si="95"/>
        <v>Koki SUWA (02)</v>
      </c>
      <c r="O1994" s="217" t="s">
        <v>8846</v>
      </c>
      <c r="Y1994" s="130"/>
      <c r="Z1994" s="130"/>
      <c r="AA1994" s="130"/>
      <c r="AB1994" s="130"/>
      <c r="AC1994" s="245"/>
      <c r="AD1994" s="130"/>
      <c r="AE1994" s="130"/>
      <c r="AF1994" s="130"/>
      <c r="AG1994" s="130"/>
      <c r="AH1994" s="130"/>
      <c r="AI1994" s="130"/>
      <c r="AJ1994" s="130"/>
      <c r="AK1994" s="130"/>
      <c r="AL1994" s="130"/>
      <c r="AM1994" s="130"/>
      <c r="AN1994" s="130"/>
      <c r="AO1994" s="130"/>
      <c r="AP1994" s="130"/>
      <c r="AQ1994" s="130"/>
      <c r="AR1994" s="130"/>
      <c r="AS1994" s="130"/>
      <c r="AT1994" s="130"/>
      <c r="AU1994" s="130"/>
      <c r="AV1994" s="130"/>
      <c r="AW1994" s="130"/>
      <c r="AX1994" s="130"/>
      <c r="AY1994" s="130"/>
    </row>
    <row r="1995" spans="1:51" x14ac:dyDescent="0.15">
      <c r="A1995" s="133">
        <v>2034</v>
      </c>
      <c r="B1995" s="130" t="s">
        <v>1035</v>
      </c>
      <c r="C1995" s="130" t="s">
        <v>1034</v>
      </c>
      <c r="D1995" s="130" t="s">
        <v>9976</v>
      </c>
      <c r="E1995" s="130" t="s">
        <v>10637</v>
      </c>
      <c r="F1995" s="130" t="s">
        <v>11117</v>
      </c>
      <c r="G1995" s="133" t="s">
        <v>173</v>
      </c>
      <c r="H1995" s="130" t="s">
        <v>11319</v>
      </c>
      <c r="I1995" s="130" t="s">
        <v>12075</v>
      </c>
      <c r="J1995" s="130" t="s">
        <v>4980</v>
      </c>
      <c r="K1995" s="130" t="s">
        <v>5220</v>
      </c>
      <c r="L1995" s="131" t="str">
        <f t="shared" si="93"/>
        <v>明後　達也 (1)</v>
      </c>
      <c r="M1995" s="131" t="str">
        <f t="shared" si="94"/>
        <v>02</v>
      </c>
      <c r="N1995" s="131" t="str">
        <f t="shared" si="95"/>
        <v>Tatsuya MYOGO (02)</v>
      </c>
      <c r="O1995" s="217" t="s">
        <v>8847</v>
      </c>
      <c r="Y1995" s="130"/>
      <c r="Z1995" s="130"/>
      <c r="AA1995" s="130"/>
      <c r="AB1995" s="130"/>
      <c r="AC1995" s="245"/>
      <c r="AD1995" s="130"/>
      <c r="AE1995" s="130"/>
      <c r="AF1995" s="130"/>
      <c r="AG1995" s="130"/>
      <c r="AH1995" s="130"/>
      <c r="AI1995" s="130"/>
      <c r="AJ1995" s="130"/>
      <c r="AK1995" s="130"/>
      <c r="AL1995" s="130"/>
      <c r="AM1995" s="130"/>
      <c r="AN1995" s="130"/>
      <c r="AO1995" s="130"/>
      <c r="AP1995" s="130"/>
      <c r="AQ1995" s="130"/>
      <c r="AR1995" s="130"/>
      <c r="AS1995" s="130"/>
      <c r="AT1995" s="130"/>
      <c r="AU1995" s="130"/>
      <c r="AV1995" s="130"/>
      <c r="AW1995" s="130"/>
      <c r="AX1995" s="130"/>
      <c r="AY1995" s="130"/>
    </row>
    <row r="1996" spans="1:51" x14ac:dyDescent="0.15">
      <c r="A1996" s="133">
        <v>2035</v>
      </c>
      <c r="B1996" s="130" t="s">
        <v>1035</v>
      </c>
      <c r="C1996" s="130" t="s">
        <v>1034</v>
      </c>
      <c r="D1996" s="130" t="s">
        <v>9977</v>
      </c>
      <c r="E1996" s="130" t="s">
        <v>10638</v>
      </c>
      <c r="F1996" s="130" t="s">
        <v>11170</v>
      </c>
      <c r="G1996" s="133" t="s">
        <v>173</v>
      </c>
      <c r="H1996" s="130" t="s">
        <v>14460</v>
      </c>
      <c r="I1996" s="130" t="s">
        <v>11894</v>
      </c>
      <c r="J1996" s="130" t="s">
        <v>12266</v>
      </c>
      <c r="K1996" s="130" t="s">
        <v>5220</v>
      </c>
      <c r="L1996" s="131" t="str">
        <f t="shared" si="93"/>
        <v>古谷　健吾 (1)</v>
      </c>
      <c r="M1996" s="131" t="str">
        <f t="shared" si="94"/>
        <v>02</v>
      </c>
      <c r="N1996" s="131" t="str">
        <f t="shared" si="95"/>
        <v>Kengo FURUTANI (02)</v>
      </c>
      <c r="O1996" s="217" t="s">
        <v>8848</v>
      </c>
      <c r="Y1996" s="130"/>
      <c r="Z1996" s="130"/>
      <c r="AA1996" s="130"/>
      <c r="AB1996" s="130"/>
      <c r="AC1996" s="245"/>
      <c r="AD1996" s="130"/>
      <c r="AE1996" s="130"/>
      <c r="AF1996" s="130"/>
      <c r="AG1996" s="130"/>
      <c r="AH1996" s="130"/>
      <c r="AI1996" s="130"/>
      <c r="AJ1996" s="130"/>
      <c r="AK1996" s="130"/>
      <c r="AL1996" s="130"/>
      <c r="AM1996" s="130"/>
      <c r="AN1996" s="130"/>
      <c r="AO1996" s="130"/>
      <c r="AP1996" s="130"/>
      <c r="AQ1996" s="130"/>
      <c r="AR1996" s="130"/>
      <c r="AS1996" s="130"/>
      <c r="AT1996" s="130"/>
      <c r="AU1996" s="130"/>
      <c r="AV1996" s="130"/>
      <c r="AW1996" s="130"/>
      <c r="AX1996" s="130"/>
      <c r="AY1996" s="130"/>
    </row>
    <row r="1997" spans="1:51" x14ac:dyDescent="0.15">
      <c r="A1997" s="133">
        <v>2036</v>
      </c>
      <c r="B1997" s="130" t="s">
        <v>1035</v>
      </c>
      <c r="C1997" s="130" t="s">
        <v>1034</v>
      </c>
      <c r="D1997" s="130" t="s">
        <v>9978</v>
      </c>
      <c r="E1997" s="130" t="s">
        <v>10639</v>
      </c>
      <c r="F1997" s="130" t="s">
        <v>9438</v>
      </c>
      <c r="G1997" s="133" t="s">
        <v>173</v>
      </c>
      <c r="H1997" s="130" t="s">
        <v>11319</v>
      </c>
      <c r="I1997" s="130" t="s">
        <v>12076</v>
      </c>
      <c r="J1997" s="130" t="s">
        <v>4954</v>
      </c>
      <c r="K1997" s="130" t="s">
        <v>5220</v>
      </c>
      <c r="L1997" s="131" t="str">
        <f t="shared" si="93"/>
        <v>三津谷　明弘 (1)</v>
      </c>
      <c r="M1997" s="131" t="str">
        <f t="shared" si="94"/>
        <v>02</v>
      </c>
      <c r="N1997" s="131" t="str">
        <f t="shared" si="95"/>
        <v>Akihiro MITSUYA (02)</v>
      </c>
      <c r="O1997" s="217" t="s">
        <v>8849</v>
      </c>
      <c r="Y1997" s="130"/>
      <c r="Z1997" s="130"/>
      <c r="AA1997" s="130"/>
      <c r="AB1997" s="130"/>
      <c r="AC1997" s="245"/>
      <c r="AD1997" s="130"/>
      <c r="AE1997" s="130"/>
      <c r="AF1997" s="130"/>
      <c r="AG1997" s="130"/>
      <c r="AH1997" s="130"/>
      <c r="AI1997" s="130"/>
      <c r="AJ1997" s="130"/>
      <c r="AK1997" s="130"/>
      <c r="AL1997" s="130"/>
      <c r="AM1997" s="130"/>
      <c r="AN1997" s="130"/>
      <c r="AO1997" s="130"/>
      <c r="AP1997" s="130"/>
      <c r="AQ1997" s="130"/>
      <c r="AR1997" s="130"/>
      <c r="AS1997" s="130"/>
      <c r="AT1997" s="130"/>
      <c r="AU1997" s="130"/>
      <c r="AV1997" s="130"/>
      <c r="AW1997" s="130"/>
      <c r="AX1997" s="130"/>
      <c r="AY1997" s="130"/>
    </row>
    <row r="1998" spans="1:51" x14ac:dyDescent="0.15">
      <c r="A1998" s="133">
        <v>2037</v>
      </c>
      <c r="B1998" s="130" t="s">
        <v>1035</v>
      </c>
      <c r="C1998" s="130" t="s">
        <v>1034</v>
      </c>
      <c r="D1998" s="130" t="s">
        <v>9979</v>
      </c>
      <c r="E1998" s="130" t="s">
        <v>10640</v>
      </c>
      <c r="F1998" s="130" t="s">
        <v>11171</v>
      </c>
      <c r="G1998" s="133" t="s">
        <v>173</v>
      </c>
      <c r="H1998" s="130" t="s">
        <v>14451</v>
      </c>
      <c r="I1998" s="130" t="s">
        <v>4865</v>
      </c>
      <c r="J1998" s="130" t="s">
        <v>5005</v>
      </c>
      <c r="K1998" s="130" t="s">
        <v>5220</v>
      </c>
      <c r="L1998" s="131" t="str">
        <f t="shared" si="93"/>
        <v>田中　創太郎 (1)</v>
      </c>
      <c r="M1998" s="131" t="str">
        <f t="shared" si="94"/>
        <v>03</v>
      </c>
      <c r="N1998" s="131" t="str">
        <f t="shared" si="95"/>
        <v>Sotaro TANAKA (03)</v>
      </c>
      <c r="O1998" s="217" t="s">
        <v>8850</v>
      </c>
      <c r="Y1998" s="130"/>
      <c r="Z1998" s="130"/>
      <c r="AA1998" s="130"/>
      <c r="AB1998" s="130"/>
      <c r="AC1998" s="245"/>
      <c r="AD1998" s="130"/>
      <c r="AE1998" s="130"/>
      <c r="AF1998" s="130"/>
      <c r="AG1998" s="130"/>
      <c r="AH1998" s="130"/>
      <c r="AI1998" s="130"/>
      <c r="AJ1998" s="130"/>
      <c r="AK1998" s="130"/>
      <c r="AL1998" s="130"/>
      <c r="AM1998" s="130"/>
      <c r="AN1998" s="130"/>
      <c r="AO1998" s="130"/>
      <c r="AP1998" s="130"/>
      <c r="AQ1998" s="130"/>
      <c r="AR1998" s="130"/>
      <c r="AS1998" s="130"/>
      <c r="AT1998" s="130"/>
      <c r="AU1998" s="130"/>
      <c r="AV1998" s="130"/>
      <c r="AW1998" s="130"/>
      <c r="AX1998" s="130"/>
      <c r="AY1998" s="130"/>
    </row>
    <row r="1999" spans="1:51" x14ac:dyDescent="0.15">
      <c r="A1999" s="133">
        <v>2038</v>
      </c>
      <c r="B1999" s="130" t="s">
        <v>1035</v>
      </c>
      <c r="C1999" s="130" t="s">
        <v>1034</v>
      </c>
      <c r="D1999" s="130" t="s">
        <v>9980</v>
      </c>
      <c r="E1999" s="130" t="s">
        <v>5939</v>
      </c>
      <c r="F1999" s="130" t="s">
        <v>11050</v>
      </c>
      <c r="G1999" s="133" t="s">
        <v>173</v>
      </c>
      <c r="H1999" s="130" t="s">
        <v>14466</v>
      </c>
      <c r="I1999" s="130" t="s">
        <v>9308</v>
      </c>
      <c r="J1999" s="130" t="s">
        <v>4922</v>
      </c>
      <c r="K1999" s="130" t="s">
        <v>5220</v>
      </c>
      <c r="L1999" s="131" t="str">
        <f t="shared" si="93"/>
        <v>加藤　優希 (1)</v>
      </c>
      <c r="M1999" s="131" t="str">
        <f t="shared" si="94"/>
        <v>02</v>
      </c>
      <c r="N1999" s="131" t="str">
        <f t="shared" si="95"/>
        <v>Yuki KATO (02)</v>
      </c>
      <c r="O1999" s="217" t="s">
        <v>8851</v>
      </c>
      <c r="Y1999" s="130"/>
      <c r="Z1999" s="130"/>
      <c r="AA1999" s="130"/>
      <c r="AB1999" s="130"/>
      <c r="AC1999" s="245"/>
      <c r="AD1999" s="130"/>
      <c r="AE1999" s="130"/>
      <c r="AF1999" s="130"/>
      <c r="AG1999" s="130"/>
      <c r="AH1999" s="130"/>
      <c r="AI1999" s="130"/>
      <c r="AJ1999" s="130"/>
      <c r="AK1999" s="130"/>
      <c r="AL1999" s="130"/>
      <c r="AM1999" s="130"/>
      <c r="AN1999" s="130"/>
      <c r="AO1999" s="130"/>
      <c r="AP1999" s="130"/>
      <c r="AQ1999" s="130"/>
      <c r="AR1999" s="130"/>
      <c r="AS1999" s="130"/>
      <c r="AT1999" s="130"/>
      <c r="AU1999" s="130"/>
      <c r="AV1999" s="130"/>
      <c r="AW1999" s="130"/>
      <c r="AX1999" s="130"/>
      <c r="AY1999" s="130"/>
    </row>
    <row r="2000" spans="1:51" x14ac:dyDescent="0.15">
      <c r="A2000" s="133">
        <v>2039</v>
      </c>
      <c r="B2000" s="130" t="s">
        <v>1035</v>
      </c>
      <c r="C2000" s="130" t="s">
        <v>1034</v>
      </c>
      <c r="D2000" s="130" t="s">
        <v>9981</v>
      </c>
      <c r="E2000" s="130" t="s">
        <v>10641</v>
      </c>
      <c r="F2000" s="130" t="s">
        <v>11124</v>
      </c>
      <c r="G2000" s="133" t="s">
        <v>173</v>
      </c>
      <c r="H2000" s="130" t="s">
        <v>14469</v>
      </c>
      <c r="I2000" s="130" t="s">
        <v>12077</v>
      </c>
      <c r="J2000" s="130" t="s">
        <v>12605</v>
      </c>
      <c r="K2000" s="130" t="s">
        <v>5220</v>
      </c>
      <c r="L2000" s="131" t="str">
        <f t="shared" si="93"/>
        <v>浅原　来羽 (1)</v>
      </c>
      <c r="M2000" s="131" t="str">
        <f t="shared" si="94"/>
        <v>02</v>
      </c>
      <c r="N2000" s="131" t="str">
        <f t="shared" si="95"/>
        <v>Ko ASAHARA (02)</v>
      </c>
      <c r="O2000" s="217" t="s">
        <v>8852</v>
      </c>
      <c r="Y2000" s="130"/>
      <c r="Z2000" s="130"/>
      <c r="AA2000" s="130"/>
      <c r="AB2000" s="130"/>
      <c r="AC2000" s="245"/>
      <c r="AD2000" s="130"/>
      <c r="AE2000" s="130"/>
      <c r="AF2000" s="130"/>
      <c r="AG2000" s="130"/>
      <c r="AH2000" s="130"/>
      <c r="AI2000" s="130"/>
      <c r="AJ2000" s="130"/>
      <c r="AK2000" s="130"/>
      <c r="AL2000" s="130"/>
      <c r="AM2000" s="130"/>
      <c r="AN2000" s="130"/>
      <c r="AO2000" s="130"/>
      <c r="AP2000" s="130"/>
      <c r="AQ2000" s="130"/>
      <c r="AR2000" s="130"/>
      <c r="AS2000" s="130"/>
      <c r="AT2000" s="130"/>
      <c r="AU2000" s="130"/>
      <c r="AV2000" s="130"/>
      <c r="AW2000" s="130"/>
      <c r="AX2000" s="130"/>
      <c r="AY2000" s="130"/>
    </row>
    <row r="2001" spans="1:51" x14ac:dyDescent="0.15">
      <c r="A2001" s="133">
        <v>2040</v>
      </c>
      <c r="B2001" s="130" t="s">
        <v>1035</v>
      </c>
      <c r="C2001" s="130" t="s">
        <v>1034</v>
      </c>
      <c r="D2001" s="130" t="s">
        <v>9982</v>
      </c>
      <c r="E2001" s="130" t="s">
        <v>10642</v>
      </c>
      <c r="F2001" s="130" t="s">
        <v>11172</v>
      </c>
      <c r="G2001" s="133" t="s">
        <v>173</v>
      </c>
      <c r="H2001" s="130" t="s">
        <v>11319</v>
      </c>
      <c r="I2001" s="130" t="s">
        <v>12078</v>
      </c>
      <c r="J2001" s="130" t="s">
        <v>5142</v>
      </c>
      <c r="K2001" s="130" t="s">
        <v>5220</v>
      </c>
      <c r="L2001" s="131" t="str">
        <f t="shared" si="93"/>
        <v>更谷　侑 (1)</v>
      </c>
      <c r="M2001" s="131" t="str">
        <f t="shared" si="94"/>
        <v>02</v>
      </c>
      <c r="N2001" s="131" t="str">
        <f t="shared" si="95"/>
        <v>Tasuku SARATANI (02)</v>
      </c>
      <c r="O2001" s="217" t="s">
        <v>8853</v>
      </c>
      <c r="Y2001" s="130"/>
      <c r="Z2001" s="130"/>
      <c r="AA2001" s="130"/>
      <c r="AB2001" s="130"/>
      <c r="AC2001" s="245"/>
      <c r="AD2001" s="130"/>
      <c r="AE2001" s="130"/>
      <c r="AF2001" s="130"/>
      <c r="AG2001" s="130"/>
      <c r="AH2001" s="130"/>
      <c r="AI2001" s="130"/>
      <c r="AJ2001" s="130"/>
      <c r="AK2001" s="130"/>
      <c r="AL2001" s="130"/>
      <c r="AM2001" s="130"/>
      <c r="AN2001" s="130"/>
      <c r="AO2001" s="130"/>
      <c r="AP2001" s="130"/>
      <c r="AQ2001" s="130"/>
      <c r="AR2001" s="130"/>
      <c r="AS2001" s="130"/>
      <c r="AT2001" s="130"/>
      <c r="AU2001" s="130"/>
      <c r="AV2001" s="130"/>
      <c r="AW2001" s="130"/>
      <c r="AX2001" s="130"/>
      <c r="AY2001" s="130"/>
    </row>
    <row r="2002" spans="1:51" x14ac:dyDescent="0.15">
      <c r="A2002" s="133">
        <v>2041</v>
      </c>
      <c r="B2002" s="130" t="s">
        <v>1035</v>
      </c>
      <c r="C2002" s="130" t="s">
        <v>1034</v>
      </c>
      <c r="D2002" s="130" t="s">
        <v>9983</v>
      </c>
      <c r="E2002" s="130" t="s">
        <v>10643</v>
      </c>
      <c r="F2002" s="130" t="s">
        <v>11173</v>
      </c>
      <c r="G2002" s="133" t="s">
        <v>173</v>
      </c>
      <c r="H2002" s="130" t="s">
        <v>14466</v>
      </c>
      <c r="I2002" s="130" t="s">
        <v>5091</v>
      </c>
      <c r="J2002" s="130" t="s">
        <v>5007</v>
      </c>
      <c r="K2002" s="130" t="s">
        <v>5220</v>
      </c>
      <c r="L2002" s="131" t="str">
        <f t="shared" si="93"/>
        <v>井上　拓己 (1)</v>
      </c>
      <c r="M2002" s="131" t="str">
        <f t="shared" si="94"/>
        <v>02</v>
      </c>
      <c r="N2002" s="131" t="str">
        <f t="shared" si="95"/>
        <v>Takumi INOUE (02)</v>
      </c>
      <c r="O2002" s="217" t="s">
        <v>8854</v>
      </c>
      <c r="Y2002" s="130"/>
      <c r="Z2002" s="130"/>
      <c r="AA2002" s="130"/>
      <c r="AB2002" s="130"/>
      <c r="AC2002" s="245"/>
      <c r="AD2002" s="130"/>
      <c r="AE2002" s="130"/>
      <c r="AF2002" s="130"/>
      <c r="AG2002" s="130"/>
      <c r="AH2002" s="130"/>
      <c r="AI2002" s="130"/>
      <c r="AJ2002" s="130"/>
      <c r="AK2002" s="130"/>
      <c r="AL2002" s="130"/>
      <c r="AM2002" s="130"/>
      <c r="AN2002" s="130"/>
      <c r="AO2002" s="130"/>
      <c r="AP2002" s="130"/>
      <c r="AQ2002" s="130"/>
      <c r="AR2002" s="130"/>
      <c r="AS2002" s="130"/>
      <c r="AT2002" s="130"/>
      <c r="AU2002" s="130"/>
      <c r="AV2002" s="130"/>
      <c r="AW2002" s="130"/>
      <c r="AX2002" s="130"/>
      <c r="AY2002" s="130"/>
    </row>
    <row r="2003" spans="1:51" x14ac:dyDescent="0.15">
      <c r="A2003" s="133">
        <v>2042</v>
      </c>
      <c r="B2003" s="130" t="s">
        <v>1035</v>
      </c>
      <c r="C2003" s="130" t="s">
        <v>1034</v>
      </c>
      <c r="D2003" s="130" t="s">
        <v>9984</v>
      </c>
      <c r="E2003" s="130" t="s">
        <v>10644</v>
      </c>
      <c r="F2003" s="130" t="s">
        <v>11174</v>
      </c>
      <c r="G2003" s="133" t="s">
        <v>173</v>
      </c>
      <c r="H2003" s="130" t="s">
        <v>14447</v>
      </c>
      <c r="I2003" s="130" t="s">
        <v>5067</v>
      </c>
      <c r="J2003" s="130" t="s">
        <v>5192</v>
      </c>
      <c r="K2003" s="130" t="s">
        <v>5220</v>
      </c>
      <c r="L2003" s="131" t="str">
        <f t="shared" si="93"/>
        <v>林　倖輝 (1)</v>
      </c>
      <c r="M2003" s="131" t="str">
        <f t="shared" si="94"/>
        <v>02</v>
      </c>
      <c r="N2003" s="131" t="str">
        <f t="shared" si="95"/>
        <v>Koki HAYASHI (02)</v>
      </c>
      <c r="O2003" s="217" t="s">
        <v>8855</v>
      </c>
      <c r="Y2003" s="130"/>
      <c r="Z2003" s="130"/>
      <c r="AA2003" s="130"/>
      <c r="AB2003" s="130"/>
      <c r="AC2003" s="245"/>
      <c r="AD2003" s="130"/>
      <c r="AE2003" s="130"/>
      <c r="AF2003" s="130"/>
      <c r="AG2003" s="130"/>
      <c r="AH2003" s="130"/>
      <c r="AI2003" s="130"/>
      <c r="AJ2003" s="130"/>
      <c r="AK2003" s="130"/>
      <c r="AL2003" s="130"/>
      <c r="AM2003" s="130"/>
      <c r="AN2003" s="130"/>
      <c r="AO2003" s="130"/>
      <c r="AP2003" s="130"/>
      <c r="AQ2003" s="130"/>
      <c r="AR2003" s="130"/>
      <c r="AS2003" s="130"/>
      <c r="AT2003" s="130"/>
      <c r="AU2003" s="130"/>
      <c r="AV2003" s="130"/>
      <c r="AW2003" s="130"/>
      <c r="AX2003" s="130"/>
      <c r="AY2003" s="130"/>
    </row>
    <row r="2004" spans="1:51" x14ac:dyDescent="0.15">
      <c r="A2004" s="133">
        <v>2043</v>
      </c>
      <c r="B2004" s="130" t="s">
        <v>1035</v>
      </c>
      <c r="C2004" s="130" t="s">
        <v>1034</v>
      </c>
      <c r="D2004" s="130" t="s">
        <v>9985</v>
      </c>
      <c r="E2004" s="130" t="s">
        <v>10645</v>
      </c>
      <c r="F2004" s="130" t="s">
        <v>11175</v>
      </c>
      <c r="G2004" s="133" t="s">
        <v>173</v>
      </c>
      <c r="H2004" s="130" t="s">
        <v>11319</v>
      </c>
      <c r="I2004" s="130" t="s">
        <v>12079</v>
      </c>
      <c r="J2004" s="130" t="s">
        <v>4946</v>
      </c>
      <c r="K2004" s="130" t="s">
        <v>5220</v>
      </c>
      <c r="L2004" s="131" t="str">
        <f t="shared" si="93"/>
        <v>長谷　拓哉 (1)</v>
      </c>
      <c r="M2004" s="131" t="str">
        <f t="shared" si="94"/>
        <v>02</v>
      </c>
      <c r="N2004" s="131" t="str">
        <f t="shared" si="95"/>
        <v>Takuya NAGATANI (02)</v>
      </c>
      <c r="O2004" s="217" t="s">
        <v>8856</v>
      </c>
      <c r="Y2004" s="130"/>
      <c r="Z2004" s="130"/>
      <c r="AA2004" s="130"/>
      <c r="AB2004" s="130"/>
      <c r="AC2004" s="245"/>
      <c r="AD2004" s="130"/>
      <c r="AE2004" s="130"/>
      <c r="AF2004" s="130"/>
      <c r="AG2004" s="130"/>
      <c r="AH2004" s="130"/>
      <c r="AI2004" s="130"/>
      <c r="AJ2004" s="130"/>
      <c r="AK2004" s="130"/>
      <c r="AL2004" s="130"/>
      <c r="AM2004" s="130"/>
      <c r="AN2004" s="130"/>
      <c r="AO2004" s="130"/>
      <c r="AP2004" s="130"/>
      <c r="AQ2004" s="130"/>
      <c r="AR2004" s="130"/>
      <c r="AS2004" s="130"/>
      <c r="AT2004" s="130"/>
      <c r="AU2004" s="130"/>
      <c r="AV2004" s="130"/>
      <c r="AW2004" s="130"/>
      <c r="AX2004" s="130"/>
      <c r="AY2004" s="130"/>
    </row>
    <row r="2005" spans="1:51" x14ac:dyDescent="0.15">
      <c r="A2005" s="133">
        <v>2044</v>
      </c>
      <c r="B2005" s="130" t="s">
        <v>1035</v>
      </c>
      <c r="C2005" s="130" t="s">
        <v>1034</v>
      </c>
      <c r="D2005" s="130" t="s">
        <v>9986</v>
      </c>
      <c r="E2005" s="130" t="s">
        <v>10646</v>
      </c>
      <c r="F2005" s="130" t="s">
        <v>11176</v>
      </c>
      <c r="G2005" s="133" t="s">
        <v>173</v>
      </c>
      <c r="H2005" s="130" t="s">
        <v>11319</v>
      </c>
      <c r="I2005" s="130" t="s">
        <v>4991</v>
      </c>
      <c r="J2005" s="130" t="s">
        <v>5088</v>
      </c>
      <c r="K2005" s="130" t="s">
        <v>5220</v>
      </c>
      <c r="L2005" s="131" t="str">
        <f t="shared" si="93"/>
        <v>池田　航大 (1)</v>
      </c>
      <c r="M2005" s="131" t="str">
        <f t="shared" si="94"/>
        <v>02</v>
      </c>
      <c r="N2005" s="131" t="str">
        <f t="shared" si="95"/>
        <v>Kodai IKEDA (02)</v>
      </c>
      <c r="O2005" s="217" t="s">
        <v>8857</v>
      </c>
      <c r="Y2005" s="130"/>
      <c r="Z2005" s="130"/>
      <c r="AA2005" s="130"/>
      <c r="AB2005" s="130"/>
      <c r="AC2005" s="245"/>
      <c r="AD2005" s="130"/>
      <c r="AE2005" s="130"/>
      <c r="AF2005" s="130"/>
      <c r="AG2005" s="130"/>
      <c r="AH2005" s="130"/>
      <c r="AI2005" s="130"/>
      <c r="AJ2005" s="130"/>
      <c r="AK2005" s="130"/>
      <c r="AL2005" s="130"/>
      <c r="AM2005" s="130"/>
      <c r="AN2005" s="130"/>
      <c r="AO2005" s="130"/>
      <c r="AP2005" s="130"/>
      <c r="AQ2005" s="130"/>
      <c r="AR2005" s="130"/>
      <c r="AS2005" s="130"/>
      <c r="AT2005" s="130"/>
      <c r="AU2005" s="130"/>
      <c r="AV2005" s="130"/>
      <c r="AW2005" s="130"/>
      <c r="AX2005" s="130"/>
      <c r="AY2005" s="130"/>
    </row>
    <row r="2006" spans="1:51" x14ac:dyDescent="0.15">
      <c r="A2006" s="133">
        <v>2045</v>
      </c>
      <c r="B2006" s="130" t="s">
        <v>1035</v>
      </c>
      <c r="C2006" s="130" t="s">
        <v>1034</v>
      </c>
      <c r="D2006" s="130" t="s">
        <v>9987</v>
      </c>
      <c r="E2006" s="130" t="s">
        <v>10647</v>
      </c>
      <c r="F2006" s="130" t="s">
        <v>11105</v>
      </c>
      <c r="G2006" s="133" t="s">
        <v>173</v>
      </c>
      <c r="H2006" s="130" t="s">
        <v>11319</v>
      </c>
      <c r="I2006" s="130" t="s">
        <v>11939</v>
      </c>
      <c r="J2006" s="130" t="s">
        <v>12297</v>
      </c>
      <c r="K2006" s="130" t="s">
        <v>5220</v>
      </c>
      <c r="L2006" s="131" t="str">
        <f t="shared" si="93"/>
        <v>玉田　幸治 (1)</v>
      </c>
      <c r="M2006" s="131" t="str">
        <f t="shared" si="94"/>
        <v>02</v>
      </c>
      <c r="N2006" s="131" t="str">
        <f t="shared" si="95"/>
        <v>Koji TAMADA (02)</v>
      </c>
      <c r="O2006" s="217" t="s">
        <v>8858</v>
      </c>
      <c r="Y2006" s="130"/>
      <c r="Z2006" s="130"/>
      <c r="AA2006" s="130"/>
      <c r="AB2006" s="130"/>
      <c r="AC2006" s="245"/>
      <c r="AD2006" s="130"/>
      <c r="AE2006" s="130"/>
      <c r="AF2006" s="130"/>
      <c r="AG2006" s="130"/>
      <c r="AH2006" s="130"/>
      <c r="AI2006" s="130"/>
      <c r="AJ2006" s="130"/>
      <c r="AK2006" s="130"/>
      <c r="AL2006" s="130"/>
      <c r="AM2006" s="130"/>
      <c r="AN2006" s="130"/>
      <c r="AO2006" s="130"/>
      <c r="AP2006" s="130"/>
      <c r="AQ2006" s="130"/>
      <c r="AR2006" s="130"/>
      <c r="AS2006" s="130"/>
      <c r="AT2006" s="130"/>
      <c r="AU2006" s="130"/>
      <c r="AV2006" s="130"/>
      <c r="AW2006" s="130"/>
      <c r="AX2006" s="130"/>
      <c r="AY2006" s="130"/>
    </row>
    <row r="2007" spans="1:51" x14ac:dyDescent="0.15">
      <c r="A2007" s="133">
        <v>2046</v>
      </c>
      <c r="B2007" s="130" t="s">
        <v>1035</v>
      </c>
      <c r="C2007" s="130" t="s">
        <v>1034</v>
      </c>
      <c r="D2007" s="130" t="s">
        <v>9988</v>
      </c>
      <c r="E2007" s="130" t="s">
        <v>516</v>
      </c>
      <c r="F2007" s="130" t="s">
        <v>11016</v>
      </c>
      <c r="G2007" s="133" t="s">
        <v>173</v>
      </c>
      <c r="H2007" s="130" t="s">
        <v>14447</v>
      </c>
      <c r="I2007" s="130" t="s">
        <v>4939</v>
      </c>
      <c r="J2007" s="130" t="s">
        <v>4968</v>
      </c>
      <c r="K2007" s="130" t="s">
        <v>5220</v>
      </c>
      <c r="L2007" s="131" t="str">
        <f t="shared" si="93"/>
        <v>武内　優大 (1)</v>
      </c>
      <c r="M2007" s="131" t="str">
        <f t="shared" si="94"/>
        <v>02</v>
      </c>
      <c r="N2007" s="131" t="str">
        <f t="shared" si="95"/>
        <v>Yuta TAKEUCHI (02)</v>
      </c>
      <c r="O2007" s="217" t="s">
        <v>8859</v>
      </c>
      <c r="Y2007" s="130"/>
      <c r="Z2007" s="130"/>
      <c r="AA2007" s="130"/>
      <c r="AB2007" s="130"/>
      <c r="AC2007" s="245"/>
      <c r="AD2007" s="130"/>
      <c r="AE2007" s="130"/>
      <c r="AF2007" s="130"/>
      <c r="AG2007" s="130"/>
      <c r="AH2007" s="130"/>
      <c r="AI2007" s="130"/>
      <c r="AJ2007" s="130"/>
      <c r="AK2007" s="130"/>
      <c r="AL2007" s="130"/>
      <c r="AM2007" s="130"/>
      <c r="AN2007" s="130"/>
      <c r="AO2007" s="130"/>
      <c r="AP2007" s="130"/>
      <c r="AQ2007" s="130"/>
      <c r="AR2007" s="130"/>
      <c r="AS2007" s="130"/>
      <c r="AT2007" s="130"/>
      <c r="AU2007" s="130"/>
      <c r="AV2007" s="130"/>
      <c r="AW2007" s="130"/>
      <c r="AX2007" s="130"/>
      <c r="AY2007" s="130"/>
    </row>
    <row r="2008" spans="1:51" x14ac:dyDescent="0.15">
      <c r="A2008" s="133">
        <v>2047</v>
      </c>
      <c r="B2008" s="130" t="s">
        <v>1035</v>
      </c>
      <c r="C2008" s="130" t="s">
        <v>1034</v>
      </c>
      <c r="D2008" s="130" t="s">
        <v>9989</v>
      </c>
      <c r="E2008" s="130" t="s">
        <v>10648</v>
      </c>
      <c r="F2008" s="130" t="s">
        <v>11177</v>
      </c>
      <c r="G2008" s="133" t="s">
        <v>173</v>
      </c>
      <c r="H2008" s="130" t="s">
        <v>11319</v>
      </c>
      <c r="I2008" s="130" t="s">
        <v>12080</v>
      </c>
      <c r="J2008" s="130" t="s">
        <v>12606</v>
      </c>
      <c r="K2008" s="130" t="s">
        <v>5220</v>
      </c>
      <c r="L2008" s="131" t="str">
        <f t="shared" si="93"/>
        <v>吉渡　真士 (1)</v>
      </c>
      <c r="M2008" s="131" t="str">
        <f t="shared" si="94"/>
        <v>02</v>
      </c>
      <c r="N2008" s="131" t="str">
        <f t="shared" si="95"/>
        <v>Shinto YOSHIWATARI (02)</v>
      </c>
      <c r="O2008" s="217" t="s">
        <v>8860</v>
      </c>
      <c r="Y2008" s="130"/>
      <c r="Z2008" s="130"/>
      <c r="AA2008" s="130"/>
      <c r="AB2008" s="130"/>
      <c r="AC2008" s="245"/>
      <c r="AD2008" s="130"/>
      <c r="AE2008" s="130"/>
      <c r="AF2008" s="130"/>
      <c r="AG2008" s="130"/>
      <c r="AH2008" s="130"/>
      <c r="AI2008" s="130"/>
      <c r="AJ2008" s="130"/>
      <c r="AK2008" s="130"/>
      <c r="AL2008" s="130"/>
      <c r="AM2008" s="130"/>
      <c r="AN2008" s="130"/>
      <c r="AO2008" s="130"/>
      <c r="AP2008" s="130"/>
      <c r="AQ2008" s="130"/>
      <c r="AR2008" s="130"/>
      <c r="AS2008" s="130"/>
      <c r="AT2008" s="130"/>
      <c r="AU2008" s="130"/>
      <c r="AV2008" s="130"/>
      <c r="AW2008" s="130"/>
      <c r="AX2008" s="130"/>
      <c r="AY2008" s="130"/>
    </row>
    <row r="2009" spans="1:51" x14ac:dyDescent="0.15">
      <c r="A2009" s="133">
        <v>2048</v>
      </c>
      <c r="B2009" s="130" t="s">
        <v>1035</v>
      </c>
      <c r="C2009" s="130" t="s">
        <v>1034</v>
      </c>
      <c r="D2009" s="130" t="s">
        <v>9990</v>
      </c>
      <c r="E2009" s="130" t="s">
        <v>10649</v>
      </c>
      <c r="F2009" s="130" t="s">
        <v>11102</v>
      </c>
      <c r="G2009" s="133" t="s">
        <v>173</v>
      </c>
      <c r="H2009" s="130" t="s">
        <v>11319</v>
      </c>
      <c r="I2009" s="130" t="s">
        <v>12081</v>
      </c>
      <c r="J2009" s="130" t="s">
        <v>12575</v>
      </c>
      <c r="K2009" s="130" t="s">
        <v>5220</v>
      </c>
      <c r="L2009" s="131" t="str">
        <f t="shared" si="93"/>
        <v>松清　碧海 (1)</v>
      </c>
      <c r="M2009" s="131" t="str">
        <f t="shared" si="94"/>
        <v>02</v>
      </c>
      <c r="N2009" s="131" t="str">
        <f t="shared" si="95"/>
        <v>Aoto MATSUKIYO (02)</v>
      </c>
      <c r="O2009" s="217" t="s">
        <v>8861</v>
      </c>
      <c r="Y2009" s="130"/>
      <c r="Z2009" s="130"/>
      <c r="AA2009" s="130"/>
      <c r="AB2009" s="130"/>
      <c r="AC2009" s="245"/>
      <c r="AD2009" s="130"/>
      <c r="AE2009" s="130"/>
      <c r="AF2009" s="130"/>
      <c r="AG2009" s="130"/>
      <c r="AH2009" s="130"/>
      <c r="AI2009" s="130"/>
      <c r="AJ2009" s="130"/>
      <c r="AK2009" s="130"/>
      <c r="AL2009" s="130"/>
      <c r="AM2009" s="130"/>
      <c r="AN2009" s="130"/>
      <c r="AO2009" s="130"/>
      <c r="AP2009" s="130"/>
      <c r="AQ2009" s="130"/>
      <c r="AR2009" s="130"/>
      <c r="AS2009" s="130"/>
      <c r="AT2009" s="130"/>
      <c r="AU2009" s="130"/>
      <c r="AV2009" s="130"/>
      <c r="AW2009" s="130"/>
      <c r="AX2009" s="130"/>
      <c r="AY2009" s="130"/>
    </row>
    <row r="2010" spans="1:51" x14ac:dyDescent="0.15">
      <c r="A2010" s="133">
        <v>2049</v>
      </c>
      <c r="B2010" s="130" t="s">
        <v>5258</v>
      </c>
      <c r="C2010" s="130" t="s">
        <v>1078</v>
      </c>
      <c r="D2010" s="130" t="s">
        <v>3795</v>
      </c>
      <c r="E2010" s="130" t="s">
        <v>3796</v>
      </c>
      <c r="F2010" s="130" t="s">
        <v>3797</v>
      </c>
      <c r="G2010" s="133" t="s">
        <v>164</v>
      </c>
      <c r="H2010" s="130" t="s">
        <v>14454</v>
      </c>
      <c r="I2010" s="130" t="s">
        <v>12082</v>
      </c>
      <c r="J2010" s="130" t="s">
        <v>12607</v>
      </c>
      <c r="K2010" s="130" t="s">
        <v>5220</v>
      </c>
      <c r="L2010" s="131" t="str">
        <f t="shared" si="93"/>
        <v>沢下　一匡 (3)</v>
      </c>
      <c r="M2010" s="131" t="str">
        <f t="shared" si="94"/>
        <v>00</v>
      </c>
      <c r="N2010" s="131" t="str">
        <f t="shared" si="95"/>
        <v>Kazumasa SAWASHITA (00)</v>
      </c>
      <c r="O2010" s="217" t="s">
        <v>8862</v>
      </c>
      <c r="Y2010" s="130"/>
      <c r="Z2010" s="130"/>
      <c r="AA2010" s="130"/>
      <c r="AB2010" s="130"/>
      <c r="AC2010" s="245"/>
      <c r="AD2010" s="130"/>
      <c r="AE2010" s="130"/>
      <c r="AF2010" s="130"/>
      <c r="AG2010" s="130"/>
      <c r="AH2010" s="130"/>
      <c r="AI2010" s="130"/>
      <c r="AJ2010" s="130"/>
      <c r="AK2010" s="130"/>
      <c r="AL2010" s="130"/>
      <c r="AM2010" s="130"/>
      <c r="AN2010" s="130"/>
      <c r="AO2010" s="130"/>
      <c r="AP2010" s="130"/>
      <c r="AQ2010" s="130"/>
      <c r="AR2010" s="130"/>
      <c r="AS2010" s="130"/>
      <c r="AT2010" s="130"/>
      <c r="AU2010" s="130"/>
      <c r="AV2010" s="130"/>
      <c r="AW2010" s="130"/>
      <c r="AX2010" s="130"/>
      <c r="AY2010" s="130"/>
    </row>
    <row r="2011" spans="1:51" x14ac:dyDescent="0.15">
      <c r="A2011" s="133">
        <v>2050</v>
      </c>
      <c r="B2011" s="130" t="s">
        <v>437</v>
      </c>
      <c r="C2011" s="130" t="s">
        <v>1080</v>
      </c>
      <c r="D2011" s="130" t="s">
        <v>9991</v>
      </c>
      <c r="E2011" s="130" t="s">
        <v>10650</v>
      </c>
      <c r="F2011" s="130" t="s">
        <v>6555</v>
      </c>
      <c r="G2011" s="133" t="s">
        <v>168</v>
      </c>
      <c r="H2011" s="130" t="s">
        <v>14466</v>
      </c>
      <c r="I2011" s="130" t="s">
        <v>5002</v>
      </c>
      <c r="J2011" s="130" t="s">
        <v>12608</v>
      </c>
      <c r="K2011" s="130" t="s">
        <v>5220</v>
      </c>
      <c r="L2011" s="131" t="str">
        <f t="shared" si="93"/>
        <v>北村　龍章 (2)</v>
      </c>
      <c r="M2011" s="131" t="str">
        <f t="shared" si="94"/>
        <v>01</v>
      </c>
      <c r="N2011" s="131" t="str">
        <f t="shared" si="95"/>
        <v>Ryusho KITAMURA (01)</v>
      </c>
      <c r="O2011" s="217" t="s">
        <v>8863</v>
      </c>
      <c r="Y2011" s="130"/>
      <c r="Z2011" s="130"/>
      <c r="AA2011" s="130"/>
      <c r="AB2011" s="130"/>
      <c r="AC2011" s="245"/>
      <c r="AD2011" s="130"/>
      <c r="AE2011" s="130"/>
      <c r="AF2011" s="130"/>
      <c r="AG2011" s="130"/>
      <c r="AH2011" s="130"/>
      <c r="AI2011" s="130"/>
      <c r="AJ2011" s="130"/>
      <c r="AK2011" s="130"/>
      <c r="AL2011" s="130"/>
      <c r="AM2011" s="130"/>
      <c r="AN2011" s="130"/>
      <c r="AO2011" s="130"/>
      <c r="AP2011" s="130"/>
      <c r="AQ2011" s="130"/>
      <c r="AR2011" s="130"/>
      <c r="AS2011" s="130"/>
      <c r="AT2011" s="130"/>
      <c r="AU2011" s="130"/>
      <c r="AV2011" s="130"/>
      <c r="AW2011" s="130"/>
      <c r="AX2011" s="130"/>
      <c r="AY2011" s="130"/>
    </row>
    <row r="2012" spans="1:51" x14ac:dyDescent="0.15">
      <c r="A2012" s="133">
        <v>2051</v>
      </c>
      <c r="B2012" s="130" t="s">
        <v>437</v>
      </c>
      <c r="C2012" s="130" t="s">
        <v>1080</v>
      </c>
      <c r="D2012" s="130" t="s">
        <v>9992</v>
      </c>
      <c r="E2012" s="130" t="s">
        <v>10651</v>
      </c>
      <c r="F2012" s="130" t="s">
        <v>11131</v>
      </c>
      <c r="G2012" s="133" t="s">
        <v>173</v>
      </c>
      <c r="H2012" s="130" t="s">
        <v>14466</v>
      </c>
      <c r="I2012" s="130" t="s">
        <v>9463</v>
      </c>
      <c r="J2012" s="130" t="s">
        <v>9235</v>
      </c>
      <c r="K2012" s="130" t="s">
        <v>5220</v>
      </c>
      <c r="L2012" s="131" t="str">
        <f t="shared" si="93"/>
        <v>谷口　真貴 (1)</v>
      </c>
      <c r="M2012" s="131" t="str">
        <f t="shared" si="94"/>
        <v>02</v>
      </c>
      <c r="N2012" s="131" t="str">
        <f t="shared" si="95"/>
        <v>Masaki TANIGUCHI (02)</v>
      </c>
      <c r="O2012" s="217" t="s">
        <v>8864</v>
      </c>
      <c r="Y2012" s="130"/>
      <c r="Z2012" s="130"/>
      <c r="AA2012" s="130"/>
      <c r="AB2012" s="130"/>
      <c r="AC2012" s="245"/>
      <c r="AD2012" s="130"/>
      <c r="AE2012" s="130"/>
      <c r="AF2012" s="130"/>
      <c r="AG2012" s="130"/>
      <c r="AH2012" s="130"/>
      <c r="AI2012" s="130"/>
      <c r="AJ2012" s="130"/>
      <c r="AK2012" s="130"/>
      <c r="AL2012" s="130"/>
      <c r="AM2012" s="130"/>
      <c r="AN2012" s="130"/>
      <c r="AO2012" s="130"/>
      <c r="AP2012" s="130"/>
      <c r="AQ2012" s="130"/>
      <c r="AR2012" s="130"/>
      <c r="AS2012" s="130"/>
      <c r="AT2012" s="130"/>
      <c r="AU2012" s="130"/>
      <c r="AV2012" s="130"/>
      <c r="AW2012" s="130"/>
      <c r="AX2012" s="130"/>
      <c r="AY2012" s="130"/>
    </row>
    <row r="2013" spans="1:51" x14ac:dyDescent="0.15">
      <c r="A2013" s="133">
        <v>2052</v>
      </c>
      <c r="B2013" s="130" t="s">
        <v>1035</v>
      </c>
      <c r="C2013" s="130" t="s">
        <v>1034</v>
      </c>
      <c r="D2013" s="130" t="s">
        <v>9993</v>
      </c>
      <c r="E2013" s="130" t="s">
        <v>10652</v>
      </c>
      <c r="F2013" s="130" t="s">
        <v>11178</v>
      </c>
      <c r="G2013" s="133" t="s">
        <v>173</v>
      </c>
      <c r="H2013" s="130" t="s">
        <v>14458</v>
      </c>
      <c r="I2013" s="130" t="s">
        <v>12083</v>
      </c>
      <c r="J2013" s="130" t="s">
        <v>12599</v>
      </c>
      <c r="K2013" s="130" t="s">
        <v>5220</v>
      </c>
      <c r="L2013" s="131" t="str">
        <f t="shared" si="93"/>
        <v>福本　清貴 (1)</v>
      </c>
      <c r="M2013" s="131" t="str">
        <f t="shared" si="94"/>
        <v>02</v>
      </c>
      <c r="N2013" s="131" t="str">
        <f t="shared" si="95"/>
        <v>Kiyotaka FUKUMOTO (02)</v>
      </c>
      <c r="O2013" s="217" t="s">
        <v>8865</v>
      </c>
      <c r="Y2013" s="130"/>
      <c r="Z2013" s="130"/>
      <c r="AA2013" s="130"/>
      <c r="AB2013" s="130"/>
      <c r="AC2013" s="245"/>
      <c r="AD2013" s="130"/>
      <c r="AE2013" s="130"/>
      <c r="AF2013" s="130"/>
      <c r="AG2013" s="130"/>
      <c r="AH2013" s="130"/>
      <c r="AI2013" s="130"/>
      <c r="AJ2013" s="130"/>
      <c r="AK2013" s="130"/>
      <c r="AL2013" s="130"/>
      <c r="AM2013" s="130"/>
      <c r="AN2013" s="130"/>
      <c r="AO2013" s="130"/>
      <c r="AP2013" s="130"/>
      <c r="AQ2013" s="130"/>
      <c r="AR2013" s="130"/>
      <c r="AS2013" s="130"/>
      <c r="AT2013" s="130"/>
      <c r="AU2013" s="130"/>
      <c r="AV2013" s="130"/>
      <c r="AW2013" s="130"/>
      <c r="AX2013" s="130"/>
      <c r="AY2013" s="130"/>
    </row>
    <row r="2014" spans="1:51" x14ac:dyDescent="0.15">
      <c r="A2014" s="133">
        <v>2053</v>
      </c>
      <c r="B2014" s="130" t="s">
        <v>1035</v>
      </c>
      <c r="C2014" s="130" t="s">
        <v>1034</v>
      </c>
      <c r="D2014" s="130" t="s">
        <v>9994</v>
      </c>
      <c r="E2014" s="130" t="s">
        <v>10653</v>
      </c>
      <c r="F2014" s="130" t="s">
        <v>11179</v>
      </c>
      <c r="G2014" s="133" t="s">
        <v>173</v>
      </c>
      <c r="H2014" s="130" t="s">
        <v>11319</v>
      </c>
      <c r="I2014" s="130" t="s">
        <v>12084</v>
      </c>
      <c r="J2014" s="130" t="s">
        <v>5005</v>
      </c>
      <c r="K2014" s="130" t="s">
        <v>5220</v>
      </c>
      <c r="L2014" s="131" t="str">
        <f t="shared" si="93"/>
        <v>能登　荘太朗 (1)</v>
      </c>
      <c r="M2014" s="131" t="str">
        <f t="shared" si="94"/>
        <v>03</v>
      </c>
      <c r="N2014" s="131" t="str">
        <f t="shared" si="95"/>
        <v>Sotaro NOTO (03)</v>
      </c>
      <c r="O2014" s="217" t="s">
        <v>8866</v>
      </c>
      <c r="Y2014" s="130"/>
      <c r="Z2014" s="130"/>
      <c r="AA2014" s="130"/>
      <c r="AB2014" s="130"/>
      <c r="AC2014" s="245"/>
      <c r="AD2014" s="130"/>
      <c r="AE2014" s="130"/>
      <c r="AF2014" s="130"/>
      <c r="AG2014" s="130"/>
      <c r="AH2014" s="130"/>
      <c r="AI2014" s="130"/>
      <c r="AJ2014" s="130"/>
      <c r="AK2014" s="130"/>
      <c r="AL2014" s="130"/>
      <c r="AM2014" s="130"/>
      <c r="AN2014" s="130"/>
      <c r="AO2014" s="130"/>
      <c r="AP2014" s="130"/>
      <c r="AQ2014" s="130"/>
      <c r="AR2014" s="130"/>
      <c r="AS2014" s="130"/>
      <c r="AT2014" s="130"/>
      <c r="AU2014" s="130"/>
      <c r="AV2014" s="130"/>
      <c r="AW2014" s="130"/>
      <c r="AX2014" s="130"/>
      <c r="AY2014" s="130"/>
    </row>
    <row r="2015" spans="1:51" x14ac:dyDescent="0.15">
      <c r="A2015" s="133">
        <v>2054</v>
      </c>
      <c r="B2015" s="130" t="s">
        <v>233</v>
      </c>
      <c r="C2015" s="130" t="s">
        <v>1041</v>
      </c>
      <c r="D2015" s="130" t="s">
        <v>9995</v>
      </c>
      <c r="E2015" s="130" t="s">
        <v>10654</v>
      </c>
      <c r="F2015" s="130" t="s">
        <v>11083</v>
      </c>
      <c r="G2015" s="133" t="s">
        <v>173</v>
      </c>
      <c r="H2015" s="130" t="s">
        <v>11319</v>
      </c>
      <c r="I2015" s="130" t="s">
        <v>12085</v>
      </c>
      <c r="J2015" s="130" t="s">
        <v>12490</v>
      </c>
      <c r="K2015" s="130" t="s">
        <v>5220</v>
      </c>
      <c r="L2015" s="131" t="str">
        <f t="shared" si="93"/>
        <v>紀之定　玲司 (1)</v>
      </c>
      <c r="M2015" s="131" t="str">
        <f t="shared" si="94"/>
        <v>02</v>
      </c>
      <c r="N2015" s="131" t="str">
        <f t="shared" si="95"/>
        <v>Reiji KINOSADA (02)</v>
      </c>
      <c r="O2015" s="217" t="s">
        <v>8867</v>
      </c>
      <c r="Y2015" s="130"/>
      <c r="Z2015" s="130"/>
      <c r="AA2015" s="130"/>
      <c r="AB2015" s="130"/>
      <c r="AC2015" s="245"/>
      <c r="AD2015" s="130"/>
      <c r="AE2015" s="130"/>
      <c r="AF2015" s="130"/>
      <c r="AG2015" s="130"/>
      <c r="AH2015" s="130"/>
      <c r="AI2015" s="130"/>
      <c r="AJ2015" s="130"/>
      <c r="AK2015" s="130"/>
      <c r="AL2015" s="130"/>
      <c r="AM2015" s="130"/>
      <c r="AN2015" s="130"/>
      <c r="AO2015" s="130"/>
      <c r="AP2015" s="130"/>
      <c r="AQ2015" s="130"/>
      <c r="AR2015" s="130"/>
      <c r="AS2015" s="130"/>
      <c r="AT2015" s="130"/>
      <c r="AU2015" s="130"/>
      <c r="AV2015" s="130"/>
      <c r="AW2015" s="130"/>
      <c r="AX2015" s="130"/>
      <c r="AY2015" s="130"/>
    </row>
    <row r="2016" spans="1:51" x14ac:dyDescent="0.15">
      <c r="A2016" s="133">
        <v>2055</v>
      </c>
      <c r="B2016" s="130" t="s">
        <v>233</v>
      </c>
      <c r="C2016" s="130" t="s">
        <v>1041</v>
      </c>
      <c r="D2016" s="130" t="s">
        <v>9996</v>
      </c>
      <c r="E2016" s="130" t="s">
        <v>10655</v>
      </c>
      <c r="F2016" s="130" t="s">
        <v>11031</v>
      </c>
      <c r="G2016" s="133" t="s">
        <v>173</v>
      </c>
      <c r="H2016" s="130" t="s">
        <v>14455</v>
      </c>
      <c r="I2016" s="130" t="s">
        <v>5058</v>
      </c>
      <c r="J2016" s="130" t="s">
        <v>12277</v>
      </c>
      <c r="K2016" s="130" t="s">
        <v>5220</v>
      </c>
      <c r="L2016" s="131" t="str">
        <f t="shared" si="93"/>
        <v>斎藤　優成 (1)</v>
      </c>
      <c r="M2016" s="131" t="str">
        <f t="shared" si="94"/>
        <v>02</v>
      </c>
      <c r="N2016" s="131" t="str">
        <f t="shared" si="95"/>
        <v>Yusei SAITO (02)</v>
      </c>
      <c r="O2016" s="217" t="s">
        <v>8868</v>
      </c>
      <c r="Y2016" s="130"/>
      <c r="Z2016" s="130"/>
      <c r="AA2016" s="130"/>
      <c r="AB2016" s="130"/>
      <c r="AC2016" s="245"/>
      <c r="AD2016" s="130"/>
      <c r="AE2016" s="130"/>
      <c r="AF2016" s="130"/>
      <c r="AG2016" s="130"/>
      <c r="AH2016" s="130"/>
      <c r="AI2016" s="130"/>
      <c r="AJ2016" s="130"/>
      <c r="AK2016" s="130"/>
      <c r="AL2016" s="130"/>
      <c r="AM2016" s="130"/>
      <c r="AN2016" s="130"/>
      <c r="AO2016" s="130"/>
      <c r="AP2016" s="130"/>
      <c r="AQ2016" s="130"/>
      <c r="AR2016" s="130"/>
      <c r="AS2016" s="130"/>
      <c r="AT2016" s="130"/>
      <c r="AU2016" s="130"/>
      <c r="AV2016" s="130"/>
      <c r="AW2016" s="130"/>
      <c r="AX2016" s="130"/>
      <c r="AY2016" s="130"/>
    </row>
    <row r="2017" spans="1:51" x14ac:dyDescent="0.15">
      <c r="A2017" s="133">
        <v>2056</v>
      </c>
      <c r="B2017" s="130" t="s">
        <v>233</v>
      </c>
      <c r="C2017" s="130" t="s">
        <v>1041</v>
      </c>
      <c r="D2017" s="130" t="s">
        <v>9997</v>
      </c>
      <c r="E2017" s="130" t="s">
        <v>10656</v>
      </c>
      <c r="F2017" s="130" t="s">
        <v>11046</v>
      </c>
      <c r="G2017" s="133" t="s">
        <v>173</v>
      </c>
      <c r="H2017" s="130" t="s">
        <v>14454</v>
      </c>
      <c r="I2017" s="130" t="s">
        <v>5094</v>
      </c>
      <c r="J2017" s="130" t="s">
        <v>5114</v>
      </c>
      <c r="K2017" s="130" t="s">
        <v>5220</v>
      </c>
      <c r="L2017" s="131" t="str">
        <f t="shared" si="93"/>
        <v>中川　遥仁 (1)</v>
      </c>
      <c r="M2017" s="131" t="str">
        <f t="shared" si="94"/>
        <v>02</v>
      </c>
      <c r="N2017" s="131" t="str">
        <f t="shared" si="95"/>
        <v>Haruto NAKAGAWA (02)</v>
      </c>
      <c r="O2017" s="217" t="s">
        <v>8869</v>
      </c>
      <c r="Y2017" s="130"/>
      <c r="Z2017" s="130"/>
      <c r="AA2017" s="130"/>
      <c r="AB2017" s="130"/>
      <c r="AC2017" s="130"/>
      <c r="AD2017" s="130"/>
      <c r="AE2017" s="130"/>
      <c r="AF2017" s="130"/>
      <c r="AG2017" s="130"/>
      <c r="AH2017" s="130"/>
      <c r="AI2017" s="130"/>
      <c r="AJ2017" s="130"/>
      <c r="AK2017" s="130"/>
      <c r="AL2017" s="130"/>
      <c r="AM2017" s="130"/>
      <c r="AN2017" s="130"/>
      <c r="AO2017" s="130"/>
      <c r="AP2017" s="130"/>
      <c r="AQ2017" s="130"/>
      <c r="AR2017" s="130"/>
      <c r="AS2017" s="130"/>
      <c r="AT2017" s="130"/>
      <c r="AU2017" s="130"/>
      <c r="AV2017" s="130"/>
      <c r="AW2017" s="130"/>
      <c r="AX2017" s="130"/>
      <c r="AY2017" s="130"/>
    </row>
    <row r="2018" spans="1:51" x14ac:dyDescent="0.15">
      <c r="A2018" s="133">
        <v>2057</v>
      </c>
      <c r="B2018" s="130" t="s">
        <v>233</v>
      </c>
      <c r="C2018" s="130" t="s">
        <v>1041</v>
      </c>
      <c r="D2018" s="130" t="s">
        <v>9998</v>
      </c>
      <c r="E2018" s="130" t="s">
        <v>10657</v>
      </c>
      <c r="F2018" s="130" t="s">
        <v>4211</v>
      </c>
      <c r="G2018" s="133" t="s">
        <v>173</v>
      </c>
      <c r="H2018" s="130" t="s">
        <v>14448</v>
      </c>
      <c r="I2018" s="130" t="s">
        <v>5089</v>
      </c>
      <c r="J2018" s="130" t="s">
        <v>4827</v>
      </c>
      <c r="K2018" s="130" t="s">
        <v>5220</v>
      </c>
      <c r="L2018" s="131" t="str">
        <f t="shared" si="93"/>
        <v>山田　慎之助 (1)</v>
      </c>
      <c r="M2018" s="131" t="str">
        <f t="shared" si="94"/>
        <v>01</v>
      </c>
      <c r="N2018" s="131" t="str">
        <f t="shared" si="95"/>
        <v>Shinnosuke YAMADA (01)</v>
      </c>
      <c r="O2018" s="217" t="s">
        <v>8870</v>
      </c>
      <c r="Y2018" s="130"/>
      <c r="Z2018" s="130"/>
      <c r="AA2018" s="130"/>
      <c r="AB2018" s="130"/>
      <c r="AC2018" s="130"/>
      <c r="AD2018" s="130"/>
      <c r="AE2018" s="130"/>
      <c r="AF2018" s="130"/>
      <c r="AG2018" s="130"/>
      <c r="AH2018" s="130"/>
      <c r="AI2018" s="130"/>
      <c r="AJ2018" s="130"/>
      <c r="AK2018" s="130"/>
      <c r="AL2018" s="130"/>
      <c r="AM2018" s="130"/>
      <c r="AN2018" s="130"/>
      <c r="AO2018" s="130"/>
      <c r="AP2018" s="130"/>
      <c r="AQ2018" s="130"/>
      <c r="AR2018" s="130"/>
      <c r="AS2018" s="130"/>
      <c r="AT2018" s="130"/>
      <c r="AU2018" s="130"/>
      <c r="AV2018" s="130"/>
      <c r="AW2018" s="130"/>
      <c r="AX2018" s="130"/>
      <c r="AY2018" s="130"/>
    </row>
    <row r="2019" spans="1:51" x14ac:dyDescent="0.15">
      <c r="A2019" s="133">
        <v>2058</v>
      </c>
      <c r="B2019" s="130" t="s">
        <v>233</v>
      </c>
      <c r="C2019" s="130" t="s">
        <v>1041</v>
      </c>
      <c r="D2019" s="130" t="s">
        <v>9999</v>
      </c>
      <c r="E2019" s="130" t="s">
        <v>10658</v>
      </c>
      <c r="F2019" s="130" t="s">
        <v>11180</v>
      </c>
      <c r="G2019" s="133" t="s">
        <v>173</v>
      </c>
      <c r="H2019" s="130" t="s">
        <v>11319</v>
      </c>
      <c r="I2019" s="130" t="s">
        <v>5195</v>
      </c>
      <c r="J2019" s="130" t="s">
        <v>4924</v>
      </c>
      <c r="K2019" s="130" t="s">
        <v>5220</v>
      </c>
      <c r="L2019" s="131" t="str">
        <f t="shared" si="93"/>
        <v>山中　駿 (1)</v>
      </c>
      <c r="M2019" s="131" t="str">
        <f t="shared" si="94"/>
        <v>02</v>
      </c>
      <c r="N2019" s="131" t="str">
        <f t="shared" si="95"/>
        <v>Shun YAMANAKA (02)</v>
      </c>
      <c r="O2019" s="217" t="s">
        <v>8871</v>
      </c>
      <c r="Y2019" s="130"/>
      <c r="Z2019" s="130"/>
      <c r="AA2019" s="130"/>
      <c r="AB2019" s="130"/>
      <c r="AC2019" s="130"/>
      <c r="AD2019" s="130"/>
      <c r="AE2019" s="130"/>
      <c r="AF2019" s="130"/>
      <c r="AG2019" s="130"/>
      <c r="AH2019" s="130"/>
      <c r="AI2019" s="130"/>
      <c r="AJ2019" s="130"/>
      <c r="AK2019" s="130"/>
      <c r="AL2019" s="130"/>
      <c r="AM2019" s="130"/>
      <c r="AN2019" s="130"/>
      <c r="AO2019" s="130"/>
      <c r="AP2019" s="130"/>
      <c r="AQ2019" s="130"/>
      <c r="AR2019" s="130"/>
      <c r="AS2019" s="130"/>
      <c r="AT2019" s="130"/>
      <c r="AU2019" s="130"/>
      <c r="AV2019" s="130"/>
      <c r="AW2019" s="130"/>
      <c r="AX2019" s="130"/>
      <c r="AY2019" s="130"/>
    </row>
    <row r="2020" spans="1:51" x14ac:dyDescent="0.15">
      <c r="A2020" s="133">
        <v>2059</v>
      </c>
      <c r="B2020" s="130" t="s">
        <v>233</v>
      </c>
      <c r="C2020" s="130" t="s">
        <v>1041</v>
      </c>
      <c r="D2020" s="130" t="s">
        <v>10000</v>
      </c>
      <c r="E2020" s="130" t="s">
        <v>10659</v>
      </c>
      <c r="F2020" s="130" t="s">
        <v>11181</v>
      </c>
      <c r="G2020" s="133" t="s">
        <v>164</v>
      </c>
      <c r="H2020" s="130" t="s">
        <v>14454</v>
      </c>
      <c r="I2020" s="130" t="s">
        <v>4821</v>
      </c>
      <c r="J2020" s="130" t="s">
        <v>12609</v>
      </c>
      <c r="K2020" s="130" t="s">
        <v>5220</v>
      </c>
      <c r="L2020" s="131" t="str">
        <f t="shared" si="93"/>
        <v>山本　峰丸 (3)</v>
      </c>
      <c r="M2020" s="131" t="str">
        <f t="shared" si="94"/>
        <v>99</v>
      </c>
      <c r="N2020" s="131" t="str">
        <f t="shared" si="95"/>
        <v>Minemaru YAMAMOTO (99)</v>
      </c>
      <c r="O2020" s="217" t="s">
        <v>8872</v>
      </c>
      <c r="Y2020" s="130"/>
      <c r="Z2020" s="130"/>
      <c r="AA2020" s="130"/>
      <c r="AB2020" s="130"/>
      <c r="AC2020" s="130"/>
      <c r="AD2020" s="130"/>
      <c r="AE2020" s="130"/>
      <c r="AF2020" s="130"/>
      <c r="AG2020" s="130"/>
      <c r="AH2020" s="130"/>
      <c r="AI2020" s="130"/>
      <c r="AJ2020" s="130"/>
      <c r="AK2020" s="130"/>
      <c r="AL2020" s="130"/>
      <c r="AM2020" s="130"/>
      <c r="AN2020" s="130"/>
      <c r="AO2020" s="130"/>
      <c r="AP2020" s="130"/>
      <c r="AQ2020" s="130"/>
      <c r="AR2020" s="130"/>
      <c r="AS2020" s="130"/>
      <c r="AT2020" s="130"/>
      <c r="AU2020" s="130"/>
      <c r="AV2020" s="130"/>
      <c r="AW2020" s="130"/>
      <c r="AX2020" s="130"/>
      <c r="AY2020" s="130"/>
    </row>
    <row r="2021" spans="1:51" x14ac:dyDescent="0.15">
      <c r="A2021" s="133">
        <v>2060</v>
      </c>
      <c r="B2021" s="130" t="s">
        <v>233</v>
      </c>
      <c r="C2021" s="130" t="s">
        <v>1041</v>
      </c>
      <c r="D2021" s="130" t="s">
        <v>10001</v>
      </c>
      <c r="E2021" s="130" t="s">
        <v>10660</v>
      </c>
      <c r="F2021" s="130" t="s">
        <v>9228</v>
      </c>
      <c r="G2021" s="133" t="s">
        <v>173</v>
      </c>
      <c r="H2021" s="130" t="s">
        <v>14447</v>
      </c>
      <c r="I2021" s="130" t="s">
        <v>4884</v>
      </c>
      <c r="J2021" s="130" t="s">
        <v>4822</v>
      </c>
      <c r="K2021" s="130" t="s">
        <v>5220</v>
      </c>
      <c r="L2021" s="131" t="str">
        <f t="shared" si="93"/>
        <v>益田　椋多 (1)</v>
      </c>
      <c r="M2021" s="131" t="str">
        <f t="shared" si="94"/>
        <v>01</v>
      </c>
      <c r="N2021" s="131" t="str">
        <f t="shared" si="95"/>
        <v>Ryota MASUDA (01)</v>
      </c>
      <c r="O2021" s="217" t="s">
        <v>8873</v>
      </c>
      <c r="Y2021" s="130"/>
      <c r="Z2021" s="130"/>
      <c r="AA2021" s="130"/>
      <c r="AB2021" s="130"/>
      <c r="AC2021" s="130"/>
      <c r="AD2021" s="130"/>
      <c r="AE2021" s="130"/>
      <c r="AF2021" s="130"/>
      <c r="AG2021" s="130"/>
      <c r="AH2021" s="130"/>
      <c r="AI2021" s="130"/>
      <c r="AJ2021" s="130"/>
      <c r="AK2021" s="130"/>
      <c r="AL2021" s="130"/>
      <c r="AM2021" s="130"/>
      <c r="AN2021" s="130"/>
      <c r="AO2021" s="130"/>
      <c r="AP2021" s="130"/>
      <c r="AQ2021" s="130"/>
      <c r="AR2021" s="130"/>
      <c r="AS2021" s="130"/>
      <c r="AT2021" s="130"/>
      <c r="AU2021" s="130"/>
      <c r="AV2021" s="130"/>
      <c r="AW2021" s="130"/>
      <c r="AX2021" s="130"/>
      <c r="AY2021" s="130"/>
    </row>
    <row r="2022" spans="1:51" x14ac:dyDescent="0.15">
      <c r="A2022" s="133">
        <v>2061</v>
      </c>
      <c r="B2022" s="130" t="s">
        <v>233</v>
      </c>
      <c r="C2022" s="130" t="s">
        <v>1041</v>
      </c>
      <c r="D2022" s="130" t="s">
        <v>10002</v>
      </c>
      <c r="E2022" s="130" t="s">
        <v>10661</v>
      </c>
      <c r="F2022" s="130" t="s">
        <v>11182</v>
      </c>
      <c r="G2022" s="133" t="s">
        <v>173</v>
      </c>
      <c r="H2022" s="130" t="s">
        <v>11319</v>
      </c>
      <c r="I2022" s="130" t="s">
        <v>9443</v>
      </c>
      <c r="J2022" s="130" t="s">
        <v>12525</v>
      </c>
      <c r="K2022" s="130" t="s">
        <v>5220</v>
      </c>
      <c r="L2022" s="131" t="str">
        <f t="shared" si="93"/>
        <v>長田　雅史 (1)</v>
      </c>
      <c r="M2022" s="131" t="str">
        <f t="shared" si="94"/>
        <v>02</v>
      </c>
      <c r="N2022" s="131" t="str">
        <f t="shared" si="95"/>
        <v>Masashi NAGATA (02)</v>
      </c>
      <c r="O2022" s="217" t="s">
        <v>8874</v>
      </c>
      <c r="Y2022" s="130"/>
      <c r="Z2022" s="130"/>
      <c r="AA2022" s="130"/>
      <c r="AB2022" s="130"/>
      <c r="AC2022" s="130"/>
      <c r="AD2022" s="130"/>
      <c r="AE2022" s="130"/>
      <c r="AF2022" s="130"/>
      <c r="AG2022" s="130"/>
      <c r="AH2022" s="130"/>
      <c r="AI2022" s="130"/>
      <c r="AJ2022" s="130"/>
      <c r="AK2022" s="130"/>
      <c r="AL2022" s="130"/>
      <c r="AM2022" s="130"/>
      <c r="AN2022" s="130"/>
      <c r="AO2022" s="130"/>
      <c r="AP2022" s="130"/>
      <c r="AQ2022" s="130"/>
      <c r="AR2022" s="130"/>
      <c r="AS2022" s="130"/>
      <c r="AT2022" s="130"/>
      <c r="AU2022" s="130"/>
      <c r="AV2022" s="130"/>
      <c r="AW2022" s="130"/>
      <c r="AX2022" s="130"/>
      <c r="AY2022" s="130"/>
    </row>
    <row r="2023" spans="1:51" x14ac:dyDescent="0.15">
      <c r="A2023" s="133">
        <v>2062</v>
      </c>
      <c r="B2023" s="130" t="s">
        <v>5223</v>
      </c>
      <c r="C2023" s="130" t="s">
        <v>1033</v>
      </c>
      <c r="D2023" s="130" t="s">
        <v>10003</v>
      </c>
      <c r="E2023" s="130" t="s">
        <v>10662</v>
      </c>
      <c r="F2023" s="130" t="s">
        <v>11028</v>
      </c>
      <c r="G2023" s="133" t="s">
        <v>173</v>
      </c>
      <c r="H2023" s="130" t="s">
        <v>14458</v>
      </c>
      <c r="I2023" s="130" t="s">
        <v>12086</v>
      </c>
      <c r="J2023" s="130" t="s">
        <v>4942</v>
      </c>
      <c r="K2023" s="130" t="s">
        <v>5220</v>
      </c>
      <c r="L2023" s="131" t="str">
        <f t="shared" si="93"/>
        <v>天野　功太郎 (1)</v>
      </c>
      <c r="M2023" s="131" t="str">
        <f t="shared" si="94"/>
        <v>02</v>
      </c>
      <c r="N2023" s="131" t="str">
        <f t="shared" si="95"/>
        <v>Kotaro AMANO (02)</v>
      </c>
      <c r="O2023" s="217" t="s">
        <v>8875</v>
      </c>
      <c r="Y2023" s="130"/>
      <c r="Z2023" s="130"/>
      <c r="AA2023" s="130"/>
      <c r="AB2023" s="130"/>
      <c r="AC2023" s="130"/>
      <c r="AD2023" s="130"/>
      <c r="AE2023" s="130"/>
      <c r="AF2023" s="130"/>
      <c r="AG2023" s="130"/>
      <c r="AH2023" s="130"/>
      <c r="AI2023" s="130"/>
      <c r="AJ2023" s="130"/>
      <c r="AK2023" s="130"/>
      <c r="AL2023" s="130"/>
      <c r="AM2023" s="130"/>
      <c r="AN2023" s="130"/>
      <c r="AO2023" s="130"/>
      <c r="AP2023" s="130"/>
      <c r="AQ2023" s="130"/>
      <c r="AR2023" s="130"/>
      <c r="AS2023" s="130"/>
      <c r="AT2023" s="130"/>
      <c r="AU2023" s="130"/>
      <c r="AV2023" s="130"/>
      <c r="AW2023" s="130"/>
      <c r="AX2023" s="130"/>
      <c r="AY2023" s="130"/>
    </row>
    <row r="2024" spans="1:51" x14ac:dyDescent="0.15">
      <c r="A2024" s="133">
        <v>2063</v>
      </c>
      <c r="B2024" s="130" t="s">
        <v>5223</v>
      </c>
      <c r="C2024" s="130" t="s">
        <v>1033</v>
      </c>
      <c r="D2024" s="130" t="s">
        <v>10004</v>
      </c>
      <c r="E2024" s="130" t="s">
        <v>10663</v>
      </c>
      <c r="F2024" s="130" t="s">
        <v>1458</v>
      </c>
      <c r="G2024" s="133" t="s">
        <v>173</v>
      </c>
      <c r="H2024" s="130" t="s">
        <v>11319</v>
      </c>
      <c r="I2024" s="130" t="s">
        <v>12087</v>
      </c>
      <c r="J2024" s="130" t="s">
        <v>12535</v>
      </c>
      <c r="K2024" s="130" t="s">
        <v>5220</v>
      </c>
      <c r="L2024" s="131" t="str">
        <f t="shared" si="93"/>
        <v>尾通　久倫 (1)</v>
      </c>
      <c r="M2024" s="131" t="str">
        <f t="shared" si="94"/>
        <v>01</v>
      </c>
      <c r="N2024" s="131" t="str">
        <f t="shared" si="95"/>
        <v>Hisanori OTORI (01)</v>
      </c>
      <c r="O2024" s="217" t="s">
        <v>8876</v>
      </c>
      <c r="Y2024" s="130"/>
      <c r="Z2024" s="130"/>
      <c r="AA2024" s="130"/>
      <c r="AB2024" s="130"/>
      <c r="AC2024" s="130"/>
      <c r="AD2024" s="130"/>
      <c r="AE2024" s="130"/>
      <c r="AF2024" s="130"/>
      <c r="AG2024" s="130"/>
      <c r="AH2024" s="130"/>
      <c r="AI2024" s="130"/>
      <c r="AJ2024" s="130"/>
      <c r="AK2024" s="130"/>
      <c r="AL2024" s="130"/>
      <c r="AM2024" s="130"/>
      <c r="AN2024" s="130"/>
      <c r="AO2024" s="130"/>
      <c r="AP2024" s="130"/>
      <c r="AQ2024" s="130"/>
      <c r="AR2024" s="130"/>
      <c r="AS2024" s="130"/>
      <c r="AT2024" s="130"/>
      <c r="AU2024" s="130"/>
      <c r="AV2024" s="130"/>
      <c r="AW2024" s="130"/>
      <c r="AX2024" s="130"/>
      <c r="AY2024" s="130"/>
    </row>
    <row r="2025" spans="1:51" x14ac:dyDescent="0.15">
      <c r="A2025" s="133">
        <v>2064</v>
      </c>
      <c r="B2025" s="130" t="s">
        <v>5223</v>
      </c>
      <c r="C2025" s="130" t="s">
        <v>1033</v>
      </c>
      <c r="D2025" s="130" t="s">
        <v>10005</v>
      </c>
      <c r="E2025" s="130" t="s">
        <v>10664</v>
      </c>
      <c r="F2025" s="130" t="s">
        <v>11020</v>
      </c>
      <c r="G2025" s="133" t="s">
        <v>173</v>
      </c>
      <c r="H2025" s="130" t="s">
        <v>14466</v>
      </c>
      <c r="I2025" s="130" t="s">
        <v>11510</v>
      </c>
      <c r="J2025" s="130" t="s">
        <v>12610</v>
      </c>
      <c r="K2025" s="130" t="s">
        <v>5220</v>
      </c>
      <c r="L2025" s="131" t="str">
        <f t="shared" si="93"/>
        <v>藤居　儀史 (1)</v>
      </c>
      <c r="M2025" s="131" t="str">
        <f t="shared" si="94"/>
        <v>02</v>
      </c>
      <c r="N2025" s="131" t="str">
        <f t="shared" si="95"/>
        <v>Norifumi FUJII (02)</v>
      </c>
      <c r="O2025" s="217" t="s">
        <v>8877</v>
      </c>
      <c r="Y2025" s="130"/>
      <c r="Z2025" s="130"/>
      <c r="AA2025" s="130"/>
      <c r="AB2025" s="130"/>
      <c r="AC2025" s="130"/>
      <c r="AD2025" s="130"/>
      <c r="AE2025" s="130"/>
      <c r="AF2025" s="130"/>
      <c r="AG2025" s="130"/>
      <c r="AH2025" s="130"/>
      <c r="AI2025" s="130"/>
      <c r="AJ2025" s="130"/>
      <c r="AK2025" s="130"/>
      <c r="AL2025" s="130"/>
      <c r="AM2025" s="130"/>
      <c r="AN2025" s="130"/>
      <c r="AO2025" s="130"/>
      <c r="AP2025" s="130"/>
      <c r="AQ2025" s="130"/>
      <c r="AR2025" s="130"/>
      <c r="AS2025" s="130"/>
      <c r="AT2025" s="130"/>
      <c r="AU2025" s="130"/>
      <c r="AV2025" s="130"/>
      <c r="AW2025" s="130"/>
      <c r="AX2025" s="130"/>
      <c r="AY2025" s="130"/>
    </row>
    <row r="2026" spans="1:51" x14ac:dyDescent="0.15">
      <c r="A2026" s="133">
        <v>2065</v>
      </c>
      <c r="B2026" s="130" t="s">
        <v>5223</v>
      </c>
      <c r="C2026" s="130" t="s">
        <v>1033</v>
      </c>
      <c r="D2026" s="130" t="s">
        <v>10006</v>
      </c>
      <c r="E2026" s="130" t="s">
        <v>10665</v>
      </c>
      <c r="F2026" s="130" t="s">
        <v>11183</v>
      </c>
      <c r="G2026" s="133" t="s">
        <v>173</v>
      </c>
      <c r="H2026" s="130" t="s">
        <v>4794</v>
      </c>
      <c r="I2026" s="130" t="s">
        <v>11710</v>
      </c>
      <c r="J2026" s="130" t="s">
        <v>5153</v>
      </c>
      <c r="K2026" s="130" t="s">
        <v>5220</v>
      </c>
      <c r="L2026" s="131" t="str">
        <f t="shared" si="93"/>
        <v>島田　蓮太郎 (1)</v>
      </c>
      <c r="M2026" s="131" t="str">
        <f t="shared" si="94"/>
        <v>02</v>
      </c>
      <c r="N2026" s="131" t="str">
        <f t="shared" si="95"/>
        <v>Rentaro SHIMADA (02)</v>
      </c>
      <c r="O2026" s="217" t="s">
        <v>8878</v>
      </c>
      <c r="Y2026" s="130"/>
      <c r="Z2026" s="130"/>
      <c r="AA2026" s="130"/>
      <c r="AB2026" s="130"/>
      <c r="AC2026" s="130"/>
      <c r="AD2026" s="130"/>
      <c r="AE2026" s="130"/>
      <c r="AF2026" s="130"/>
      <c r="AG2026" s="130"/>
      <c r="AH2026" s="130"/>
      <c r="AI2026" s="130"/>
      <c r="AJ2026" s="130"/>
      <c r="AK2026" s="130"/>
      <c r="AL2026" s="130"/>
      <c r="AM2026" s="130"/>
      <c r="AN2026" s="130"/>
      <c r="AO2026" s="130"/>
      <c r="AP2026" s="130"/>
      <c r="AQ2026" s="130"/>
      <c r="AR2026" s="130"/>
      <c r="AS2026" s="130"/>
      <c r="AT2026" s="130"/>
      <c r="AU2026" s="130"/>
      <c r="AV2026" s="130"/>
      <c r="AW2026" s="130"/>
      <c r="AX2026" s="130"/>
      <c r="AY2026" s="130"/>
    </row>
    <row r="2027" spans="1:51" x14ac:dyDescent="0.15">
      <c r="A2027" s="133">
        <v>2066</v>
      </c>
      <c r="B2027" s="130" t="s">
        <v>5223</v>
      </c>
      <c r="C2027" s="130" t="s">
        <v>1033</v>
      </c>
      <c r="D2027" s="130" t="s">
        <v>10007</v>
      </c>
      <c r="E2027" s="130" t="s">
        <v>10666</v>
      </c>
      <c r="F2027" s="130" t="s">
        <v>11184</v>
      </c>
      <c r="G2027" s="133" t="s">
        <v>173</v>
      </c>
      <c r="H2027" s="130" t="s">
        <v>14447</v>
      </c>
      <c r="I2027" s="130" t="s">
        <v>12088</v>
      </c>
      <c r="J2027" s="130" t="s">
        <v>4918</v>
      </c>
      <c r="K2027" s="130" t="s">
        <v>5220</v>
      </c>
      <c r="L2027" s="131" t="str">
        <f t="shared" si="93"/>
        <v>富崎　広大 (1)</v>
      </c>
      <c r="M2027" s="131" t="str">
        <f t="shared" si="94"/>
        <v>02</v>
      </c>
      <c r="N2027" s="131" t="str">
        <f t="shared" si="95"/>
        <v>Kota TOMIZAKI (02)</v>
      </c>
      <c r="O2027" s="217" t="s">
        <v>8879</v>
      </c>
      <c r="Y2027" s="130"/>
      <c r="Z2027" s="130"/>
      <c r="AA2027" s="130"/>
      <c r="AB2027" s="130"/>
      <c r="AC2027" s="130"/>
      <c r="AD2027" s="130"/>
      <c r="AE2027" s="130"/>
      <c r="AF2027" s="130"/>
      <c r="AG2027" s="130"/>
      <c r="AH2027" s="130"/>
      <c r="AI2027" s="130"/>
      <c r="AJ2027" s="130"/>
      <c r="AK2027" s="130"/>
      <c r="AL2027" s="130"/>
      <c r="AM2027" s="130"/>
      <c r="AN2027" s="130"/>
      <c r="AO2027" s="130"/>
      <c r="AP2027" s="130"/>
      <c r="AQ2027" s="130"/>
      <c r="AR2027" s="130"/>
      <c r="AS2027" s="130"/>
      <c r="AT2027" s="130"/>
      <c r="AU2027" s="130"/>
      <c r="AV2027" s="130"/>
      <c r="AW2027" s="130"/>
      <c r="AX2027" s="130"/>
      <c r="AY2027" s="130"/>
    </row>
    <row r="2028" spans="1:51" x14ac:dyDescent="0.15">
      <c r="A2028" s="133">
        <v>2067</v>
      </c>
      <c r="B2028" s="130" t="s">
        <v>5223</v>
      </c>
      <c r="C2028" s="130" t="s">
        <v>1033</v>
      </c>
      <c r="D2028" s="130" t="s">
        <v>10008</v>
      </c>
      <c r="E2028" s="130" t="s">
        <v>10667</v>
      </c>
      <c r="F2028" s="130" t="s">
        <v>11035</v>
      </c>
      <c r="G2028" s="133" t="s">
        <v>173</v>
      </c>
      <c r="H2028" s="130" t="s">
        <v>14447</v>
      </c>
      <c r="I2028" s="130" t="s">
        <v>12089</v>
      </c>
      <c r="J2028" s="130" t="s">
        <v>12611</v>
      </c>
      <c r="K2028" s="130" t="s">
        <v>5220</v>
      </c>
      <c r="L2028" s="131" t="str">
        <f t="shared" si="93"/>
        <v>岡野　悠生 (1)</v>
      </c>
      <c r="M2028" s="131" t="str">
        <f t="shared" si="94"/>
        <v>02</v>
      </c>
      <c r="N2028" s="131" t="str">
        <f t="shared" si="95"/>
        <v>Yuuki OKANO (02)</v>
      </c>
      <c r="O2028" s="217" t="s">
        <v>8880</v>
      </c>
      <c r="Y2028" s="130"/>
      <c r="Z2028" s="130"/>
      <c r="AA2028" s="130"/>
      <c r="AB2028" s="130"/>
      <c r="AC2028" s="130"/>
      <c r="AD2028" s="130"/>
      <c r="AE2028" s="130"/>
      <c r="AF2028" s="130"/>
      <c r="AG2028" s="130"/>
      <c r="AH2028" s="130"/>
      <c r="AI2028" s="130"/>
      <c r="AJ2028" s="130"/>
      <c r="AK2028" s="130"/>
      <c r="AL2028" s="130"/>
      <c r="AM2028" s="130"/>
      <c r="AN2028" s="130"/>
      <c r="AO2028" s="130"/>
      <c r="AP2028" s="130"/>
      <c r="AQ2028" s="130"/>
      <c r="AR2028" s="130"/>
      <c r="AS2028" s="130"/>
      <c r="AT2028" s="130"/>
      <c r="AU2028" s="130"/>
      <c r="AV2028" s="130"/>
      <c r="AW2028" s="130"/>
      <c r="AX2028" s="130"/>
      <c r="AY2028" s="130"/>
    </row>
    <row r="2029" spans="1:51" x14ac:dyDescent="0.15">
      <c r="A2029" s="133">
        <v>2068</v>
      </c>
      <c r="B2029" s="130" t="s">
        <v>5223</v>
      </c>
      <c r="C2029" s="130" t="s">
        <v>1033</v>
      </c>
      <c r="D2029" s="130" t="s">
        <v>10009</v>
      </c>
      <c r="E2029" s="130" t="s">
        <v>10668</v>
      </c>
      <c r="F2029" s="130" t="s">
        <v>11090</v>
      </c>
      <c r="G2029" s="133" t="s">
        <v>173</v>
      </c>
      <c r="H2029" s="130" t="s">
        <v>14472</v>
      </c>
      <c r="I2029" s="130" t="s">
        <v>12090</v>
      </c>
      <c r="J2029" s="130" t="s">
        <v>4812</v>
      </c>
      <c r="K2029" s="130" t="s">
        <v>5220</v>
      </c>
      <c r="L2029" s="131" t="str">
        <f t="shared" si="93"/>
        <v>信川　瞭 (1)</v>
      </c>
      <c r="M2029" s="131" t="str">
        <f t="shared" si="94"/>
        <v>02</v>
      </c>
      <c r="N2029" s="131" t="str">
        <f t="shared" si="95"/>
        <v>Ryo NOBUKAWA (02)</v>
      </c>
      <c r="O2029" s="217" t="s">
        <v>8881</v>
      </c>
      <c r="Y2029" s="130"/>
      <c r="Z2029" s="130"/>
      <c r="AA2029" s="130"/>
      <c r="AB2029" s="130"/>
      <c r="AC2029" s="130"/>
      <c r="AD2029" s="130"/>
      <c r="AE2029" s="130"/>
      <c r="AF2029" s="130"/>
      <c r="AG2029" s="130"/>
      <c r="AH2029" s="130"/>
      <c r="AI2029" s="130"/>
      <c r="AJ2029" s="130"/>
      <c r="AK2029" s="130"/>
      <c r="AL2029" s="130"/>
      <c r="AM2029" s="130"/>
      <c r="AN2029" s="130"/>
      <c r="AO2029" s="130"/>
      <c r="AP2029" s="130"/>
      <c r="AQ2029" s="130"/>
      <c r="AR2029" s="130"/>
      <c r="AS2029" s="130"/>
      <c r="AT2029" s="130"/>
      <c r="AU2029" s="130"/>
      <c r="AV2029" s="130"/>
      <c r="AW2029" s="130"/>
      <c r="AX2029" s="130"/>
      <c r="AY2029" s="130"/>
    </row>
    <row r="2030" spans="1:51" x14ac:dyDescent="0.15">
      <c r="A2030" s="133">
        <v>2069</v>
      </c>
      <c r="B2030" s="130" t="s">
        <v>5223</v>
      </c>
      <c r="C2030" s="130" t="s">
        <v>1033</v>
      </c>
      <c r="D2030" s="130" t="s">
        <v>10010</v>
      </c>
      <c r="E2030" s="130" t="s">
        <v>10669</v>
      </c>
      <c r="F2030" s="130" t="s">
        <v>11179</v>
      </c>
      <c r="G2030" s="133" t="s">
        <v>173</v>
      </c>
      <c r="H2030" s="130" t="s">
        <v>14470</v>
      </c>
      <c r="I2030" s="130" t="s">
        <v>11911</v>
      </c>
      <c r="J2030" s="130" t="s">
        <v>12464</v>
      </c>
      <c r="K2030" s="130" t="s">
        <v>5220</v>
      </c>
      <c r="L2030" s="131" t="str">
        <f t="shared" si="93"/>
        <v>原口　泰志 (1)</v>
      </c>
      <c r="M2030" s="131" t="str">
        <f t="shared" si="94"/>
        <v>03</v>
      </c>
      <c r="N2030" s="131" t="str">
        <f t="shared" si="95"/>
        <v>Taishi HARAGUCHI (03)</v>
      </c>
      <c r="O2030" s="217" t="s">
        <v>8882</v>
      </c>
      <c r="Y2030" s="130"/>
      <c r="Z2030" s="130"/>
      <c r="AA2030" s="130"/>
      <c r="AB2030" s="130"/>
      <c r="AC2030" s="130"/>
      <c r="AD2030" s="130"/>
      <c r="AE2030" s="130"/>
      <c r="AF2030" s="130"/>
      <c r="AG2030" s="130"/>
      <c r="AH2030" s="130"/>
      <c r="AI2030" s="130"/>
      <c r="AJ2030" s="130"/>
      <c r="AK2030" s="130"/>
      <c r="AL2030" s="130"/>
      <c r="AM2030" s="130"/>
      <c r="AN2030" s="130"/>
      <c r="AO2030" s="130"/>
      <c r="AP2030" s="130"/>
      <c r="AQ2030" s="130"/>
      <c r="AR2030" s="130"/>
      <c r="AS2030" s="130"/>
      <c r="AT2030" s="130"/>
      <c r="AU2030" s="130"/>
      <c r="AV2030" s="130"/>
      <c r="AW2030" s="130"/>
      <c r="AX2030" s="130"/>
      <c r="AY2030" s="130"/>
    </row>
    <row r="2031" spans="1:51" x14ac:dyDescent="0.15">
      <c r="A2031" s="133">
        <v>2070</v>
      </c>
      <c r="B2031" s="130" t="s">
        <v>5223</v>
      </c>
      <c r="C2031" s="130" t="s">
        <v>1033</v>
      </c>
      <c r="D2031" s="130" t="s">
        <v>10011</v>
      </c>
      <c r="E2031" s="130" t="s">
        <v>10670</v>
      </c>
      <c r="F2031" s="130" t="s">
        <v>11185</v>
      </c>
      <c r="G2031" s="133" t="s">
        <v>173</v>
      </c>
      <c r="H2031" s="130" t="s">
        <v>14464</v>
      </c>
      <c r="I2031" s="130" t="s">
        <v>12091</v>
      </c>
      <c r="J2031" s="130" t="s">
        <v>12448</v>
      </c>
      <c r="K2031" s="130" t="s">
        <v>5220</v>
      </c>
      <c r="L2031" s="131" t="str">
        <f t="shared" si="93"/>
        <v>二村　草輔 (1)</v>
      </c>
      <c r="M2031" s="131" t="str">
        <f t="shared" si="94"/>
        <v>03</v>
      </c>
      <c r="N2031" s="131" t="str">
        <f t="shared" si="95"/>
        <v>Sosuke NIMURA (03)</v>
      </c>
      <c r="O2031" s="217" t="s">
        <v>8883</v>
      </c>
      <c r="Y2031" s="130"/>
      <c r="Z2031" s="130"/>
      <c r="AA2031" s="130"/>
      <c r="AB2031" s="130"/>
      <c r="AC2031" s="130"/>
      <c r="AD2031" s="130"/>
      <c r="AE2031" s="130"/>
      <c r="AF2031" s="130"/>
      <c r="AG2031" s="130"/>
      <c r="AH2031" s="130"/>
      <c r="AI2031" s="130"/>
      <c r="AJ2031" s="130"/>
      <c r="AK2031" s="130"/>
      <c r="AL2031" s="130"/>
      <c r="AM2031" s="130"/>
      <c r="AN2031" s="130"/>
      <c r="AO2031" s="130"/>
      <c r="AP2031" s="130"/>
      <c r="AQ2031" s="130"/>
      <c r="AR2031" s="130"/>
      <c r="AS2031" s="130"/>
      <c r="AT2031" s="130"/>
      <c r="AU2031" s="130"/>
      <c r="AV2031" s="130"/>
      <c r="AW2031" s="130"/>
      <c r="AX2031" s="130"/>
      <c r="AY2031" s="130"/>
    </row>
    <row r="2032" spans="1:51" x14ac:dyDescent="0.15">
      <c r="A2032" s="133">
        <v>2071</v>
      </c>
      <c r="B2032" s="130" t="s">
        <v>5223</v>
      </c>
      <c r="C2032" s="130" t="s">
        <v>1033</v>
      </c>
      <c r="D2032" s="130" t="s">
        <v>10012</v>
      </c>
      <c r="E2032" s="130" t="s">
        <v>10671</v>
      </c>
      <c r="F2032" s="130" t="s">
        <v>2088</v>
      </c>
      <c r="G2032" s="133" t="s">
        <v>173</v>
      </c>
      <c r="H2032" s="130" t="s">
        <v>14447</v>
      </c>
      <c r="I2032" s="130" t="s">
        <v>6668</v>
      </c>
      <c r="J2032" s="130" t="s">
        <v>12612</v>
      </c>
      <c r="K2032" s="130" t="s">
        <v>5220</v>
      </c>
      <c r="L2032" s="131" t="str">
        <f t="shared" si="93"/>
        <v>西村　玲哉 (1)</v>
      </c>
      <c r="M2032" s="131" t="str">
        <f t="shared" si="94"/>
        <v>02</v>
      </c>
      <c r="N2032" s="131" t="str">
        <f t="shared" si="95"/>
        <v>Reiya NISHIMURA (02)</v>
      </c>
      <c r="O2032" s="217" t="s">
        <v>8884</v>
      </c>
      <c r="Y2032" s="130"/>
      <c r="Z2032" s="130"/>
      <c r="AA2032" s="130"/>
      <c r="AB2032" s="130"/>
      <c r="AC2032" s="130"/>
      <c r="AD2032" s="130"/>
      <c r="AE2032" s="130"/>
      <c r="AF2032" s="130"/>
      <c r="AG2032" s="130"/>
      <c r="AH2032" s="130"/>
      <c r="AI2032" s="130"/>
      <c r="AJ2032" s="130"/>
      <c r="AK2032" s="130"/>
      <c r="AL2032" s="130"/>
      <c r="AM2032" s="130"/>
      <c r="AN2032" s="130"/>
      <c r="AO2032" s="130"/>
      <c r="AP2032" s="130"/>
      <c r="AQ2032" s="130"/>
      <c r="AR2032" s="130"/>
      <c r="AS2032" s="130"/>
      <c r="AT2032" s="130"/>
      <c r="AU2032" s="130"/>
      <c r="AV2032" s="130"/>
      <c r="AW2032" s="130"/>
      <c r="AX2032" s="130"/>
      <c r="AY2032" s="130"/>
    </row>
    <row r="2033" spans="1:51" x14ac:dyDescent="0.15">
      <c r="A2033" s="133">
        <v>2072</v>
      </c>
      <c r="B2033" s="130" t="s">
        <v>5223</v>
      </c>
      <c r="C2033" s="130" t="s">
        <v>1033</v>
      </c>
      <c r="D2033" s="130" t="s">
        <v>10013</v>
      </c>
      <c r="E2033" s="130" t="s">
        <v>10672</v>
      </c>
      <c r="F2033" s="130" t="s">
        <v>11183</v>
      </c>
      <c r="G2033" s="133" t="s">
        <v>173</v>
      </c>
      <c r="H2033" s="130" t="s">
        <v>14447</v>
      </c>
      <c r="I2033" s="130" t="s">
        <v>12092</v>
      </c>
      <c r="J2033" s="130" t="s">
        <v>9492</v>
      </c>
      <c r="K2033" s="130" t="s">
        <v>5220</v>
      </c>
      <c r="L2033" s="131" t="str">
        <f t="shared" si="93"/>
        <v>壬生　麟太郎 (1)</v>
      </c>
      <c r="M2033" s="131" t="str">
        <f t="shared" si="94"/>
        <v>02</v>
      </c>
      <c r="N2033" s="131" t="str">
        <f t="shared" si="95"/>
        <v>Rintaro MIBU  (02)</v>
      </c>
      <c r="O2033" s="217" t="s">
        <v>8885</v>
      </c>
      <c r="Y2033" s="130"/>
      <c r="Z2033" s="130"/>
      <c r="AA2033" s="130"/>
      <c r="AB2033" s="130"/>
      <c r="AC2033" s="130"/>
      <c r="AD2033" s="130"/>
      <c r="AE2033" s="130"/>
      <c r="AF2033" s="130"/>
      <c r="AG2033" s="130"/>
      <c r="AH2033" s="130"/>
      <c r="AI2033" s="130"/>
      <c r="AJ2033" s="130"/>
      <c r="AK2033" s="130"/>
      <c r="AL2033" s="130"/>
      <c r="AM2033" s="130"/>
      <c r="AN2033" s="130"/>
      <c r="AO2033" s="130"/>
      <c r="AP2033" s="130"/>
      <c r="AQ2033" s="130"/>
      <c r="AR2033" s="130"/>
      <c r="AS2033" s="130"/>
      <c r="AT2033" s="130"/>
      <c r="AU2033" s="130"/>
      <c r="AV2033" s="130"/>
      <c r="AW2033" s="130"/>
      <c r="AX2033" s="130"/>
      <c r="AY2033" s="130"/>
    </row>
    <row r="2034" spans="1:51" x14ac:dyDescent="0.15">
      <c r="A2034" s="133">
        <v>2073</v>
      </c>
      <c r="B2034" s="130" t="s">
        <v>5223</v>
      </c>
      <c r="C2034" s="130" t="s">
        <v>1033</v>
      </c>
      <c r="D2034" s="130" t="s">
        <v>10014</v>
      </c>
      <c r="E2034" s="130" t="s">
        <v>10673</v>
      </c>
      <c r="F2034" s="130" t="s">
        <v>11186</v>
      </c>
      <c r="G2034" s="133" t="s">
        <v>173</v>
      </c>
      <c r="H2034" s="130" t="s">
        <v>14454</v>
      </c>
      <c r="I2034" s="130" t="s">
        <v>5091</v>
      </c>
      <c r="J2034" s="130" t="s">
        <v>12324</v>
      </c>
      <c r="K2034" s="130" t="s">
        <v>5220</v>
      </c>
      <c r="L2034" s="131" t="str">
        <f t="shared" si="93"/>
        <v>井上　貴文 (1)</v>
      </c>
      <c r="M2034" s="131" t="str">
        <f t="shared" si="94"/>
        <v>03</v>
      </c>
      <c r="N2034" s="131" t="str">
        <f t="shared" si="95"/>
        <v>Takafumi INOUE (03)</v>
      </c>
      <c r="O2034" s="217" t="s">
        <v>8886</v>
      </c>
      <c r="Y2034" s="130"/>
      <c r="Z2034" s="130"/>
      <c r="AA2034" s="130"/>
      <c r="AB2034" s="130"/>
      <c r="AC2034" s="130"/>
      <c r="AD2034" s="130"/>
      <c r="AE2034" s="130"/>
      <c r="AF2034" s="130"/>
      <c r="AG2034" s="130"/>
      <c r="AH2034" s="130"/>
      <c r="AI2034" s="130"/>
      <c r="AJ2034" s="130"/>
      <c r="AK2034" s="130"/>
      <c r="AL2034" s="130"/>
      <c r="AM2034" s="130"/>
      <c r="AN2034" s="130"/>
      <c r="AO2034" s="130"/>
      <c r="AP2034" s="130"/>
      <c r="AQ2034" s="130"/>
      <c r="AR2034" s="130"/>
      <c r="AS2034" s="130"/>
      <c r="AT2034" s="130"/>
      <c r="AU2034" s="130"/>
      <c r="AV2034" s="130"/>
      <c r="AW2034" s="130"/>
      <c r="AX2034" s="130"/>
      <c r="AY2034" s="130"/>
    </row>
    <row r="2035" spans="1:51" x14ac:dyDescent="0.15">
      <c r="A2035" s="133">
        <v>2074</v>
      </c>
      <c r="B2035" s="130" t="s">
        <v>5223</v>
      </c>
      <c r="C2035" s="130" t="s">
        <v>1033</v>
      </c>
      <c r="D2035" s="130" t="s">
        <v>10015</v>
      </c>
      <c r="E2035" s="130" t="s">
        <v>10674</v>
      </c>
      <c r="F2035" s="130" t="s">
        <v>4061</v>
      </c>
      <c r="G2035" s="133" t="s">
        <v>173</v>
      </c>
      <c r="H2035" s="130" t="s">
        <v>11319</v>
      </c>
      <c r="I2035" s="130" t="s">
        <v>12093</v>
      </c>
      <c r="J2035" s="130" t="s">
        <v>12469</v>
      </c>
      <c r="K2035" s="130" t="s">
        <v>5220</v>
      </c>
      <c r="L2035" s="131" t="str">
        <f t="shared" si="93"/>
        <v>田中　駿一朗 (1)</v>
      </c>
      <c r="M2035" s="131" t="str">
        <f t="shared" si="94"/>
        <v>01</v>
      </c>
      <c r="N2035" s="131" t="str">
        <f t="shared" si="95"/>
        <v>Shunichiro TANAKA  (01)</v>
      </c>
      <c r="O2035" s="217" t="s">
        <v>8887</v>
      </c>
      <c r="Y2035" s="130"/>
      <c r="Z2035" s="130"/>
      <c r="AA2035" s="130"/>
      <c r="AB2035" s="130"/>
      <c r="AC2035" s="130"/>
      <c r="AD2035" s="130"/>
      <c r="AE2035" s="130"/>
      <c r="AF2035" s="130"/>
      <c r="AG2035" s="130"/>
      <c r="AH2035" s="130"/>
      <c r="AI2035" s="130"/>
      <c r="AJ2035" s="130"/>
      <c r="AK2035" s="130"/>
      <c r="AL2035" s="130"/>
      <c r="AM2035" s="130"/>
      <c r="AN2035" s="130"/>
      <c r="AO2035" s="130"/>
      <c r="AP2035" s="130"/>
      <c r="AQ2035" s="130"/>
      <c r="AR2035" s="130"/>
      <c r="AS2035" s="130"/>
      <c r="AT2035" s="130"/>
      <c r="AU2035" s="130"/>
      <c r="AV2035" s="130"/>
      <c r="AW2035" s="130"/>
      <c r="AX2035" s="130"/>
      <c r="AY2035" s="130"/>
    </row>
    <row r="2036" spans="1:51" x14ac:dyDescent="0.15">
      <c r="A2036" s="133">
        <v>2075</v>
      </c>
      <c r="B2036" s="130" t="s">
        <v>5223</v>
      </c>
      <c r="C2036" s="130" t="s">
        <v>1033</v>
      </c>
      <c r="D2036" s="130" t="s">
        <v>14504</v>
      </c>
      <c r="E2036" s="130" t="s">
        <v>10675</v>
      </c>
      <c r="F2036" s="130" t="s">
        <v>4274</v>
      </c>
      <c r="G2036" s="133" t="s">
        <v>173</v>
      </c>
      <c r="H2036" s="130" t="s">
        <v>11319</v>
      </c>
      <c r="I2036" s="130" t="s">
        <v>12094</v>
      </c>
      <c r="J2036" s="130" t="s">
        <v>4962</v>
      </c>
      <c r="K2036" s="130" t="s">
        <v>5220</v>
      </c>
      <c r="L2036" s="131" t="str">
        <f t="shared" si="93"/>
        <v>竹之内　孝祐 (1)</v>
      </c>
      <c r="M2036" s="131" t="str">
        <f t="shared" si="94"/>
        <v>01</v>
      </c>
      <c r="N2036" s="131" t="str">
        <f t="shared" si="95"/>
        <v>Kosuke TAKENOUCHI (01)</v>
      </c>
      <c r="O2036" s="217" t="s">
        <v>8888</v>
      </c>
      <c r="Y2036" s="130"/>
      <c r="Z2036" s="130"/>
      <c r="AA2036" s="130"/>
      <c r="AB2036" s="130"/>
      <c r="AC2036" s="130"/>
      <c r="AD2036" s="130"/>
      <c r="AE2036" s="130"/>
      <c r="AF2036" s="130"/>
      <c r="AG2036" s="130"/>
      <c r="AH2036" s="130"/>
      <c r="AI2036" s="130"/>
      <c r="AJ2036" s="130"/>
      <c r="AK2036" s="130"/>
      <c r="AL2036" s="130"/>
      <c r="AM2036" s="130"/>
      <c r="AN2036" s="130"/>
      <c r="AO2036" s="130"/>
      <c r="AP2036" s="130"/>
      <c r="AQ2036" s="130"/>
      <c r="AR2036" s="130"/>
      <c r="AS2036" s="130"/>
      <c r="AT2036" s="130"/>
      <c r="AU2036" s="130"/>
      <c r="AV2036" s="130"/>
      <c r="AW2036" s="130"/>
      <c r="AX2036" s="130"/>
      <c r="AY2036" s="130"/>
    </row>
    <row r="2037" spans="1:51" x14ac:dyDescent="0.15">
      <c r="A2037" s="133">
        <v>2076</v>
      </c>
      <c r="B2037" s="130" t="s">
        <v>5223</v>
      </c>
      <c r="C2037" s="130" t="s">
        <v>1033</v>
      </c>
      <c r="D2037" s="130" t="s">
        <v>10016</v>
      </c>
      <c r="E2037" s="130" t="s">
        <v>10676</v>
      </c>
      <c r="F2037" s="130" t="s">
        <v>4595</v>
      </c>
      <c r="G2037" s="133" t="s">
        <v>173</v>
      </c>
      <c r="H2037" s="130" t="s">
        <v>11319</v>
      </c>
      <c r="I2037" s="130" t="s">
        <v>12095</v>
      </c>
      <c r="J2037" s="130" t="s">
        <v>4866</v>
      </c>
      <c r="K2037" s="130" t="s">
        <v>5220</v>
      </c>
      <c r="L2037" s="131" t="str">
        <f t="shared" si="93"/>
        <v>田畑　篤志 (1)</v>
      </c>
      <c r="M2037" s="131" t="str">
        <f t="shared" si="94"/>
        <v>01</v>
      </c>
      <c r="N2037" s="131" t="str">
        <f t="shared" si="95"/>
        <v>Atsushi TABATA  (01)</v>
      </c>
      <c r="O2037" s="217" t="s">
        <v>8889</v>
      </c>
      <c r="Y2037" s="130"/>
      <c r="Z2037" s="130"/>
      <c r="AA2037" s="130"/>
      <c r="AB2037" s="130"/>
      <c r="AC2037" s="130"/>
      <c r="AD2037" s="130"/>
      <c r="AE2037" s="130"/>
      <c r="AF2037" s="130"/>
      <c r="AG2037" s="130"/>
      <c r="AH2037" s="130"/>
      <c r="AI2037" s="130"/>
      <c r="AJ2037" s="130"/>
      <c r="AK2037" s="130"/>
      <c r="AL2037" s="130"/>
      <c r="AM2037" s="130"/>
      <c r="AN2037" s="130"/>
      <c r="AO2037" s="130"/>
      <c r="AP2037" s="130"/>
      <c r="AQ2037" s="130"/>
      <c r="AR2037" s="130"/>
      <c r="AS2037" s="130"/>
      <c r="AT2037" s="130"/>
      <c r="AU2037" s="130"/>
      <c r="AV2037" s="130"/>
      <c r="AW2037" s="130"/>
      <c r="AX2037" s="130"/>
      <c r="AY2037" s="130"/>
    </row>
    <row r="2038" spans="1:51" x14ac:dyDescent="0.15">
      <c r="A2038" s="133">
        <v>2077</v>
      </c>
      <c r="B2038" s="130" t="s">
        <v>5223</v>
      </c>
      <c r="C2038" s="130" t="s">
        <v>1033</v>
      </c>
      <c r="D2038" s="130" t="s">
        <v>10017</v>
      </c>
      <c r="E2038" s="130" t="s">
        <v>10677</v>
      </c>
      <c r="F2038" s="130" t="s">
        <v>11027</v>
      </c>
      <c r="G2038" s="133" t="s">
        <v>173</v>
      </c>
      <c r="H2038" s="130" t="s">
        <v>14450</v>
      </c>
      <c r="I2038" s="130" t="s">
        <v>4903</v>
      </c>
      <c r="J2038" s="130" t="s">
        <v>9492</v>
      </c>
      <c r="K2038" s="130" t="s">
        <v>5220</v>
      </c>
      <c r="L2038" s="131" t="str">
        <f t="shared" si="93"/>
        <v>藤本　凛太朗 (1)</v>
      </c>
      <c r="M2038" s="131" t="str">
        <f t="shared" si="94"/>
        <v>02</v>
      </c>
      <c r="N2038" s="131" t="str">
        <f t="shared" si="95"/>
        <v>Rintaro FUJIMOTO (02)</v>
      </c>
      <c r="O2038" s="217" t="s">
        <v>8890</v>
      </c>
      <c r="Y2038" s="130"/>
      <c r="Z2038" s="130"/>
      <c r="AA2038" s="130"/>
      <c r="AB2038" s="130"/>
      <c r="AC2038" s="130"/>
      <c r="AD2038" s="130"/>
      <c r="AE2038" s="130"/>
      <c r="AF2038" s="130"/>
      <c r="AG2038" s="130"/>
      <c r="AH2038" s="130"/>
      <c r="AI2038" s="130"/>
      <c r="AJ2038" s="130"/>
      <c r="AK2038" s="130"/>
      <c r="AL2038" s="130"/>
      <c r="AM2038" s="130"/>
      <c r="AN2038" s="130"/>
      <c r="AO2038" s="130"/>
      <c r="AP2038" s="130"/>
      <c r="AQ2038" s="130"/>
      <c r="AR2038" s="130"/>
      <c r="AS2038" s="130"/>
      <c r="AT2038" s="130"/>
      <c r="AU2038" s="130"/>
      <c r="AV2038" s="130"/>
      <c r="AW2038" s="130"/>
      <c r="AX2038" s="130"/>
      <c r="AY2038" s="130"/>
    </row>
    <row r="2039" spans="1:51" x14ac:dyDescent="0.15">
      <c r="A2039" s="133">
        <v>2078</v>
      </c>
      <c r="B2039" s="130" t="s">
        <v>5223</v>
      </c>
      <c r="C2039" s="130" t="s">
        <v>1033</v>
      </c>
      <c r="D2039" s="130" t="s">
        <v>10018</v>
      </c>
      <c r="E2039" s="130" t="s">
        <v>10678</v>
      </c>
      <c r="F2039" s="130" t="s">
        <v>3617</v>
      </c>
      <c r="G2039" s="133" t="s">
        <v>173</v>
      </c>
      <c r="H2039" s="130" t="s">
        <v>14447</v>
      </c>
      <c r="I2039" s="130" t="s">
        <v>4971</v>
      </c>
      <c r="J2039" s="130" t="s">
        <v>12613</v>
      </c>
      <c r="K2039" s="130" t="s">
        <v>5220</v>
      </c>
      <c r="L2039" s="131" t="str">
        <f t="shared" si="93"/>
        <v>中野　虎依 (1)</v>
      </c>
      <c r="M2039" s="131" t="str">
        <f t="shared" si="94"/>
        <v>01</v>
      </c>
      <c r="N2039" s="131" t="str">
        <f t="shared" si="95"/>
        <v>Torai NAKANO (01)</v>
      </c>
      <c r="O2039" s="217" t="s">
        <v>8891</v>
      </c>
      <c r="Y2039" s="130"/>
      <c r="Z2039" s="130"/>
      <c r="AA2039" s="130"/>
      <c r="AB2039" s="130"/>
      <c r="AC2039" s="130"/>
      <c r="AD2039" s="130"/>
      <c r="AE2039" s="130"/>
      <c r="AF2039" s="130"/>
      <c r="AG2039" s="130"/>
      <c r="AH2039" s="130"/>
      <c r="AI2039" s="130"/>
      <c r="AJ2039" s="130"/>
      <c r="AK2039" s="130"/>
      <c r="AL2039" s="130"/>
      <c r="AM2039" s="130"/>
      <c r="AN2039" s="130"/>
      <c r="AO2039" s="130"/>
      <c r="AP2039" s="130"/>
      <c r="AQ2039" s="130"/>
      <c r="AR2039" s="130"/>
      <c r="AS2039" s="130"/>
      <c r="AT2039" s="130"/>
      <c r="AU2039" s="130"/>
      <c r="AV2039" s="130"/>
      <c r="AW2039" s="130"/>
      <c r="AX2039" s="130"/>
      <c r="AY2039" s="130"/>
    </row>
    <row r="2040" spans="1:51" x14ac:dyDescent="0.15">
      <c r="A2040" s="133">
        <v>2079</v>
      </c>
      <c r="B2040" s="130" t="s">
        <v>5223</v>
      </c>
      <c r="C2040" s="130" t="s">
        <v>1033</v>
      </c>
      <c r="D2040" s="130" t="s">
        <v>10019</v>
      </c>
      <c r="E2040" s="130" t="s">
        <v>10679</v>
      </c>
      <c r="F2040" s="130" t="s">
        <v>4694</v>
      </c>
      <c r="G2040" s="133" t="s">
        <v>173</v>
      </c>
      <c r="H2040" s="130" t="s">
        <v>11319</v>
      </c>
      <c r="I2040" s="130" t="s">
        <v>6697</v>
      </c>
      <c r="J2040" s="130" t="s">
        <v>12614</v>
      </c>
      <c r="K2040" s="130" t="s">
        <v>5220</v>
      </c>
      <c r="L2040" s="131" t="str">
        <f t="shared" si="93"/>
        <v>小倉　舞大 (1)</v>
      </c>
      <c r="M2040" s="131" t="str">
        <f t="shared" si="94"/>
        <v>01</v>
      </c>
      <c r="N2040" s="131" t="str">
        <f t="shared" si="95"/>
        <v>Maito OGURA (01)</v>
      </c>
      <c r="O2040" s="217" t="s">
        <v>8892</v>
      </c>
      <c r="Y2040" s="130"/>
      <c r="Z2040" s="130"/>
      <c r="AA2040" s="130"/>
      <c r="AB2040" s="130"/>
      <c r="AC2040" s="130"/>
      <c r="AD2040" s="130"/>
      <c r="AE2040" s="130"/>
      <c r="AF2040" s="130"/>
      <c r="AG2040" s="130"/>
      <c r="AH2040" s="130"/>
      <c r="AI2040" s="130"/>
      <c r="AJ2040" s="130"/>
      <c r="AK2040" s="130"/>
      <c r="AL2040" s="130"/>
      <c r="AM2040" s="130"/>
      <c r="AN2040" s="130"/>
      <c r="AO2040" s="130"/>
      <c r="AP2040" s="130"/>
      <c r="AQ2040" s="130"/>
      <c r="AR2040" s="130"/>
      <c r="AS2040" s="130"/>
      <c r="AT2040" s="130"/>
      <c r="AU2040" s="130"/>
      <c r="AV2040" s="130"/>
      <c r="AW2040" s="130"/>
      <c r="AX2040" s="130"/>
      <c r="AY2040" s="130"/>
    </row>
    <row r="2041" spans="1:51" x14ac:dyDescent="0.15">
      <c r="A2041" s="133">
        <v>2080</v>
      </c>
      <c r="B2041" s="130" t="s">
        <v>5223</v>
      </c>
      <c r="C2041" s="130" t="s">
        <v>1033</v>
      </c>
      <c r="D2041" s="130" t="s">
        <v>10020</v>
      </c>
      <c r="E2041" s="130" t="s">
        <v>10680</v>
      </c>
      <c r="F2041" s="130" t="s">
        <v>11187</v>
      </c>
      <c r="G2041" s="133" t="s">
        <v>173</v>
      </c>
      <c r="H2041" s="130" t="s">
        <v>4794</v>
      </c>
      <c r="I2041" s="130" t="s">
        <v>12096</v>
      </c>
      <c r="J2041" s="130" t="s">
        <v>4810</v>
      </c>
      <c r="K2041" s="130" t="s">
        <v>5220</v>
      </c>
      <c r="L2041" s="131" t="str">
        <f t="shared" si="93"/>
        <v>白井　海斗 (1)</v>
      </c>
      <c r="M2041" s="131" t="str">
        <f t="shared" si="94"/>
        <v>02</v>
      </c>
      <c r="N2041" s="131" t="str">
        <f t="shared" si="95"/>
        <v>Kaito SHIRAI (02)</v>
      </c>
      <c r="O2041" s="217" t="s">
        <v>8893</v>
      </c>
      <c r="Y2041" s="130"/>
      <c r="Z2041" s="130"/>
      <c r="AA2041" s="130"/>
      <c r="AB2041" s="130"/>
      <c r="AC2041" s="130"/>
      <c r="AD2041" s="130"/>
      <c r="AE2041" s="130"/>
      <c r="AF2041" s="130"/>
      <c r="AG2041" s="130"/>
      <c r="AH2041" s="130"/>
      <c r="AI2041" s="130"/>
      <c r="AJ2041" s="130"/>
      <c r="AK2041" s="130"/>
      <c r="AL2041" s="130"/>
      <c r="AM2041" s="130"/>
      <c r="AN2041" s="130"/>
      <c r="AO2041" s="130"/>
      <c r="AP2041" s="130"/>
      <c r="AQ2041" s="130"/>
      <c r="AR2041" s="130"/>
      <c r="AS2041" s="130"/>
      <c r="AT2041" s="130"/>
      <c r="AU2041" s="130"/>
      <c r="AV2041" s="130"/>
      <c r="AW2041" s="130"/>
      <c r="AX2041" s="130"/>
      <c r="AY2041" s="130"/>
    </row>
    <row r="2042" spans="1:51" x14ac:dyDescent="0.15">
      <c r="A2042" s="133">
        <v>2081</v>
      </c>
      <c r="B2042" s="130" t="s">
        <v>5223</v>
      </c>
      <c r="C2042" s="130" t="s">
        <v>1033</v>
      </c>
      <c r="D2042" s="130" t="s">
        <v>10021</v>
      </c>
      <c r="E2042" s="130" t="s">
        <v>10681</v>
      </c>
      <c r="F2042" s="130" t="s">
        <v>11188</v>
      </c>
      <c r="G2042" s="133" t="s">
        <v>173</v>
      </c>
      <c r="H2042" s="130" t="s">
        <v>11319</v>
      </c>
      <c r="I2042" s="130" t="s">
        <v>12097</v>
      </c>
      <c r="J2042" s="130" t="s">
        <v>4822</v>
      </c>
      <c r="K2042" s="130" t="s">
        <v>5220</v>
      </c>
      <c r="L2042" s="131" t="str">
        <f t="shared" si="93"/>
        <v>瀧　涼太 (1)</v>
      </c>
      <c r="M2042" s="131" t="str">
        <f t="shared" si="94"/>
        <v>03</v>
      </c>
      <c r="N2042" s="131" t="str">
        <f t="shared" si="95"/>
        <v>Ryota TAKI (03)</v>
      </c>
      <c r="O2042" s="217" t="s">
        <v>8894</v>
      </c>
      <c r="Y2042" s="130"/>
      <c r="Z2042" s="130"/>
      <c r="AA2042" s="130"/>
      <c r="AB2042" s="130"/>
      <c r="AC2042" s="130"/>
      <c r="AD2042" s="130"/>
      <c r="AE2042" s="130"/>
      <c r="AF2042" s="130"/>
      <c r="AG2042" s="130"/>
      <c r="AH2042" s="130"/>
      <c r="AI2042" s="130"/>
      <c r="AJ2042" s="130"/>
      <c r="AK2042" s="130"/>
      <c r="AL2042" s="130"/>
      <c r="AM2042" s="130"/>
      <c r="AN2042" s="130"/>
      <c r="AO2042" s="130"/>
      <c r="AP2042" s="130"/>
      <c r="AQ2042" s="130"/>
      <c r="AR2042" s="130"/>
      <c r="AS2042" s="130"/>
      <c r="AT2042" s="130"/>
      <c r="AU2042" s="130"/>
      <c r="AV2042" s="130"/>
      <c r="AW2042" s="130"/>
      <c r="AX2042" s="130"/>
      <c r="AY2042" s="130"/>
    </row>
    <row r="2043" spans="1:51" x14ac:dyDescent="0.15">
      <c r="A2043" s="133">
        <v>2082</v>
      </c>
      <c r="B2043" s="130" t="s">
        <v>5223</v>
      </c>
      <c r="C2043" s="130" t="s">
        <v>1033</v>
      </c>
      <c r="D2043" s="130" t="s">
        <v>10022</v>
      </c>
      <c r="E2043" s="130" t="s">
        <v>10682</v>
      </c>
      <c r="F2043" s="130" t="s">
        <v>11189</v>
      </c>
      <c r="G2043" s="133" t="s">
        <v>173</v>
      </c>
      <c r="H2043" s="130" t="s">
        <v>14454</v>
      </c>
      <c r="I2043" s="130" t="s">
        <v>12098</v>
      </c>
      <c r="J2043" s="130" t="s">
        <v>4918</v>
      </c>
      <c r="K2043" s="130" t="s">
        <v>5220</v>
      </c>
      <c r="L2043" s="131" t="str">
        <f t="shared" si="93"/>
        <v>綾野　皓太 (1)</v>
      </c>
      <c r="M2043" s="131" t="str">
        <f t="shared" si="94"/>
        <v>02</v>
      </c>
      <c r="N2043" s="131" t="str">
        <f t="shared" si="95"/>
        <v>Kota AYANO (02)</v>
      </c>
      <c r="O2043" s="217" t="s">
        <v>8895</v>
      </c>
      <c r="Y2043" s="130"/>
      <c r="Z2043" s="130"/>
      <c r="AA2043" s="130"/>
      <c r="AB2043" s="130"/>
      <c r="AC2043" s="130"/>
      <c r="AD2043" s="130"/>
      <c r="AE2043" s="130"/>
      <c r="AF2043" s="130"/>
      <c r="AG2043" s="130"/>
      <c r="AH2043" s="130"/>
      <c r="AI2043" s="130"/>
      <c r="AJ2043" s="130"/>
      <c r="AK2043" s="130"/>
      <c r="AL2043" s="130"/>
      <c r="AM2043" s="130"/>
      <c r="AN2043" s="130"/>
      <c r="AO2043" s="130"/>
      <c r="AP2043" s="130"/>
      <c r="AQ2043" s="130"/>
      <c r="AR2043" s="130"/>
      <c r="AS2043" s="130"/>
      <c r="AT2043" s="130"/>
      <c r="AU2043" s="130"/>
      <c r="AV2043" s="130"/>
      <c r="AW2043" s="130"/>
      <c r="AX2043" s="130"/>
      <c r="AY2043" s="130"/>
    </row>
    <row r="2044" spans="1:51" x14ac:dyDescent="0.15">
      <c r="A2044" s="133">
        <v>2083</v>
      </c>
      <c r="B2044" s="130" t="s">
        <v>5223</v>
      </c>
      <c r="C2044" s="130" t="s">
        <v>1033</v>
      </c>
      <c r="D2044" s="130" t="s">
        <v>10023</v>
      </c>
      <c r="E2044" s="130" t="s">
        <v>10683</v>
      </c>
      <c r="F2044" s="130" t="s">
        <v>11033</v>
      </c>
      <c r="G2044" s="133" t="s">
        <v>173</v>
      </c>
      <c r="H2044" s="130" t="s">
        <v>14464</v>
      </c>
      <c r="I2044" s="130" t="s">
        <v>11353</v>
      </c>
      <c r="J2044" s="130" t="s">
        <v>12615</v>
      </c>
      <c r="K2044" s="130" t="s">
        <v>5220</v>
      </c>
      <c r="L2044" s="131" t="str">
        <f t="shared" si="93"/>
        <v>安藤　元彦 (1)</v>
      </c>
      <c r="M2044" s="131" t="str">
        <f t="shared" si="94"/>
        <v>02</v>
      </c>
      <c r="N2044" s="131" t="str">
        <f t="shared" si="95"/>
        <v>Motohiko ANDO (02)</v>
      </c>
      <c r="O2044" s="217" t="s">
        <v>8896</v>
      </c>
      <c r="Y2044" s="130"/>
      <c r="Z2044" s="130"/>
      <c r="AA2044" s="130"/>
      <c r="AB2044" s="130"/>
      <c r="AC2044" s="130"/>
      <c r="AD2044" s="130"/>
      <c r="AE2044" s="130"/>
      <c r="AF2044" s="130"/>
      <c r="AG2044" s="130"/>
      <c r="AH2044" s="130"/>
      <c r="AI2044" s="130"/>
      <c r="AJ2044" s="130"/>
      <c r="AK2044" s="130"/>
      <c r="AL2044" s="130"/>
      <c r="AM2044" s="130"/>
      <c r="AN2044" s="130"/>
      <c r="AO2044" s="130"/>
      <c r="AP2044" s="130"/>
      <c r="AQ2044" s="130"/>
      <c r="AR2044" s="130"/>
      <c r="AS2044" s="130"/>
      <c r="AT2044" s="130"/>
      <c r="AU2044" s="130"/>
      <c r="AV2044" s="130"/>
      <c r="AW2044" s="130"/>
      <c r="AX2044" s="130"/>
      <c r="AY2044" s="130"/>
    </row>
    <row r="2045" spans="1:51" x14ac:dyDescent="0.15">
      <c r="A2045" s="133">
        <v>2084</v>
      </c>
      <c r="B2045" s="130" t="s">
        <v>198</v>
      </c>
      <c r="C2045" s="130" t="s">
        <v>1067</v>
      </c>
      <c r="D2045" s="130" t="s">
        <v>860</v>
      </c>
      <c r="E2045" s="130" t="s">
        <v>861</v>
      </c>
      <c r="F2045" s="130" t="s">
        <v>722</v>
      </c>
      <c r="G2045" s="133" t="s">
        <v>176</v>
      </c>
      <c r="H2045" s="130" t="s">
        <v>14447</v>
      </c>
      <c r="I2045" s="130" t="s">
        <v>12099</v>
      </c>
      <c r="J2045" s="130" t="s">
        <v>9235</v>
      </c>
      <c r="K2045" s="130" t="s">
        <v>5220</v>
      </c>
      <c r="L2045" s="131" t="str">
        <f t="shared" si="93"/>
        <v>小畑　匡輝 (M1)</v>
      </c>
      <c r="M2045" s="131" t="str">
        <f t="shared" si="94"/>
        <v>98</v>
      </c>
      <c r="N2045" s="131" t="str">
        <f t="shared" si="95"/>
        <v>Masaki KOBATA (98)</v>
      </c>
      <c r="O2045" s="217" t="s">
        <v>8897</v>
      </c>
      <c r="Y2045" s="130"/>
      <c r="Z2045" s="130"/>
      <c r="AA2045" s="130"/>
      <c r="AB2045" s="130"/>
      <c r="AC2045" s="130"/>
      <c r="AD2045" s="130"/>
      <c r="AE2045" s="130"/>
      <c r="AF2045" s="130"/>
      <c r="AG2045" s="130"/>
      <c r="AH2045" s="130"/>
      <c r="AI2045" s="130"/>
      <c r="AJ2045" s="130"/>
      <c r="AK2045" s="130"/>
      <c r="AL2045" s="130"/>
      <c r="AM2045" s="130"/>
      <c r="AN2045" s="130"/>
      <c r="AO2045" s="130"/>
      <c r="AP2045" s="130"/>
      <c r="AQ2045" s="130"/>
      <c r="AR2045" s="130"/>
      <c r="AS2045" s="130"/>
      <c r="AT2045" s="130"/>
      <c r="AU2045" s="130"/>
      <c r="AV2045" s="130"/>
      <c r="AW2045" s="130"/>
      <c r="AX2045" s="130"/>
      <c r="AY2045" s="130"/>
    </row>
    <row r="2046" spans="1:51" x14ac:dyDescent="0.15">
      <c r="A2046" s="133">
        <v>2085</v>
      </c>
      <c r="B2046" s="130" t="s">
        <v>198</v>
      </c>
      <c r="C2046" s="130" t="s">
        <v>1067</v>
      </c>
      <c r="D2046" s="130" t="s">
        <v>10024</v>
      </c>
      <c r="E2046" s="130" t="s">
        <v>10684</v>
      </c>
      <c r="F2046" s="130" t="s">
        <v>702</v>
      </c>
      <c r="G2046" s="133" t="s">
        <v>176</v>
      </c>
      <c r="H2046" s="130" t="s">
        <v>14447</v>
      </c>
      <c r="I2046" s="130" t="s">
        <v>11910</v>
      </c>
      <c r="J2046" s="130" t="s">
        <v>4879</v>
      </c>
      <c r="K2046" s="130" t="s">
        <v>5220</v>
      </c>
      <c r="L2046" s="131" t="str">
        <f t="shared" si="93"/>
        <v>出口　和貴 (M1)</v>
      </c>
      <c r="M2046" s="131" t="str">
        <f t="shared" si="94"/>
        <v>98</v>
      </c>
      <c r="N2046" s="131" t="str">
        <f t="shared" si="95"/>
        <v>Kazuki DEGUCHI (98)</v>
      </c>
      <c r="O2046" s="217" t="s">
        <v>8898</v>
      </c>
      <c r="Y2046" s="130"/>
      <c r="Z2046" s="130"/>
      <c r="AA2046" s="130"/>
      <c r="AB2046" s="130"/>
      <c r="AC2046" s="130"/>
      <c r="AD2046" s="130"/>
      <c r="AE2046" s="130"/>
      <c r="AF2046" s="130"/>
      <c r="AG2046" s="130"/>
      <c r="AH2046" s="130"/>
      <c r="AI2046" s="130"/>
      <c r="AJ2046" s="130"/>
      <c r="AK2046" s="130"/>
      <c r="AL2046" s="130"/>
      <c r="AM2046" s="130"/>
      <c r="AN2046" s="130"/>
      <c r="AO2046" s="130"/>
      <c r="AP2046" s="130"/>
      <c r="AQ2046" s="130"/>
      <c r="AR2046" s="130"/>
      <c r="AS2046" s="130"/>
      <c r="AT2046" s="130"/>
      <c r="AU2046" s="130"/>
      <c r="AV2046" s="130"/>
      <c r="AW2046" s="130"/>
      <c r="AX2046" s="130"/>
      <c r="AY2046" s="130"/>
    </row>
    <row r="2047" spans="1:51" x14ac:dyDescent="0.15">
      <c r="A2047" s="133">
        <v>2086</v>
      </c>
      <c r="B2047" s="130" t="s">
        <v>198</v>
      </c>
      <c r="C2047" s="130" t="s">
        <v>1067</v>
      </c>
      <c r="D2047" s="130" t="s">
        <v>10025</v>
      </c>
      <c r="E2047" s="130" t="s">
        <v>10685</v>
      </c>
      <c r="F2047" s="130" t="s">
        <v>11190</v>
      </c>
      <c r="G2047" s="133" t="s">
        <v>173</v>
      </c>
      <c r="H2047" s="130" t="s">
        <v>14447</v>
      </c>
      <c r="I2047" s="130" t="s">
        <v>12041</v>
      </c>
      <c r="J2047" s="130" t="s">
        <v>12324</v>
      </c>
      <c r="K2047" s="130" t="s">
        <v>5220</v>
      </c>
      <c r="L2047" s="131" t="str">
        <f t="shared" si="93"/>
        <v>藤江　昂史 (1)</v>
      </c>
      <c r="M2047" s="131" t="str">
        <f t="shared" si="94"/>
        <v>02</v>
      </c>
      <c r="N2047" s="131" t="str">
        <f t="shared" si="95"/>
        <v>Takafumi FUJIE (02)</v>
      </c>
      <c r="O2047" s="217" t="s">
        <v>8899</v>
      </c>
      <c r="Y2047" s="130"/>
      <c r="Z2047" s="130"/>
      <c r="AA2047" s="130"/>
      <c r="AB2047" s="130"/>
      <c r="AC2047" s="130"/>
      <c r="AD2047" s="130"/>
      <c r="AE2047" s="130"/>
      <c r="AF2047" s="130"/>
      <c r="AG2047" s="130"/>
      <c r="AH2047" s="130"/>
      <c r="AI2047" s="130"/>
      <c r="AJ2047" s="130"/>
      <c r="AK2047" s="130"/>
      <c r="AL2047" s="130"/>
      <c r="AM2047" s="130"/>
      <c r="AN2047" s="130"/>
      <c r="AO2047" s="130"/>
      <c r="AP2047" s="130"/>
      <c r="AQ2047" s="130"/>
      <c r="AR2047" s="130"/>
      <c r="AS2047" s="130"/>
      <c r="AT2047" s="130"/>
      <c r="AU2047" s="130"/>
      <c r="AV2047" s="130"/>
      <c r="AW2047" s="130"/>
      <c r="AX2047" s="130"/>
      <c r="AY2047" s="130"/>
    </row>
    <row r="2048" spans="1:51" x14ac:dyDescent="0.15">
      <c r="A2048" s="133">
        <v>2087</v>
      </c>
      <c r="B2048" s="130" t="s">
        <v>198</v>
      </c>
      <c r="C2048" s="130" t="s">
        <v>1067</v>
      </c>
      <c r="D2048" s="130" t="s">
        <v>10026</v>
      </c>
      <c r="E2048" s="130" t="s">
        <v>10686</v>
      </c>
      <c r="F2048" s="130" t="s">
        <v>11165</v>
      </c>
      <c r="G2048" s="133" t="s">
        <v>173</v>
      </c>
      <c r="H2048" s="130" t="s">
        <v>14447</v>
      </c>
      <c r="I2048" s="130" t="s">
        <v>11426</v>
      </c>
      <c r="J2048" s="130" t="s">
        <v>4800</v>
      </c>
      <c r="K2048" s="130" t="s">
        <v>5220</v>
      </c>
      <c r="L2048" s="131" t="str">
        <f t="shared" si="93"/>
        <v>松井　洋輔 (1)</v>
      </c>
      <c r="M2048" s="131" t="str">
        <f t="shared" si="94"/>
        <v>02</v>
      </c>
      <c r="N2048" s="131" t="str">
        <f t="shared" si="95"/>
        <v>Yosuke MATSUI (02)</v>
      </c>
      <c r="O2048" s="217" t="s">
        <v>8900</v>
      </c>
      <c r="Y2048" s="130"/>
      <c r="Z2048" s="130"/>
      <c r="AA2048" s="130"/>
      <c r="AB2048" s="130"/>
      <c r="AC2048" s="130"/>
      <c r="AD2048" s="130"/>
      <c r="AE2048" s="130"/>
      <c r="AF2048" s="130"/>
      <c r="AG2048" s="130"/>
      <c r="AH2048" s="130"/>
      <c r="AI2048" s="130"/>
      <c r="AJ2048" s="130"/>
      <c r="AK2048" s="130"/>
      <c r="AL2048" s="130"/>
      <c r="AM2048" s="130"/>
      <c r="AN2048" s="130"/>
      <c r="AO2048" s="130"/>
      <c r="AP2048" s="130"/>
      <c r="AQ2048" s="130"/>
      <c r="AR2048" s="130"/>
      <c r="AS2048" s="130"/>
      <c r="AT2048" s="130"/>
      <c r="AU2048" s="130"/>
      <c r="AV2048" s="130"/>
      <c r="AW2048" s="130"/>
      <c r="AX2048" s="130"/>
      <c r="AY2048" s="130"/>
    </row>
    <row r="2049" spans="1:51" x14ac:dyDescent="0.15">
      <c r="A2049" s="133">
        <v>2088</v>
      </c>
      <c r="B2049" s="130" t="s">
        <v>5234</v>
      </c>
      <c r="C2049" s="130" t="s">
        <v>1049</v>
      </c>
      <c r="D2049" s="130" t="s">
        <v>10027</v>
      </c>
      <c r="E2049" s="130" t="s">
        <v>10687</v>
      </c>
      <c r="F2049" s="130" t="s">
        <v>11191</v>
      </c>
      <c r="G2049" s="133" t="s">
        <v>173</v>
      </c>
      <c r="H2049" s="130" t="s">
        <v>14472</v>
      </c>
      <c r="I2049" s="130" t="s">
        <v>12100</v>
      </c>
      <c r="J2049" s="130" t="s">
        <v>12616</v>
      </c>
      <c r="K2049" s="130" t="s">
        <v>5220</v>
      </c>
      <c r="L2049" s="131" t="str">
        <f t="shared" si="93"/>
        <v>谷尾　匠 (1)</v>
      </c>
      <c r="M2049" s="131" t="str">
        <f t="shared" si="94"/>
        <v>02</v>
      </c>
      <c r="N2049" s="131" t="str">
        <f t="shared" si="95"/>
        <v>TAKUMI Tanio (02)</v>
      </c>
      <c r="O2049" s="217" t="s">
        <v>8901</v>
      </c>
      <c r="Y2049" s="130"/>
      <c r="Z2049" s="130"/>
      <c r="AA2049" s="130"/>
      <c r="AB2049" s="130"/>
      <c r="AC2049" s="130"/>
      <c r="AD2049" s="130"/>
      <c r="AE2049" s="130"/>
      <c r="AF2049" s="130"/>
      <c r="AG2049" s="130"/>
      <c r="AH2049" s="130"/>
      <c r="AI2049" s="130"/>
      <c r="AJ2049" s="130"/>
      <c r="AK2049" s="130"/>
      <c r="AL2049" s="130"/>
      <c r="AM2049" s="130"/>
      <c r="AN2049" s="130"/>
      <c r="AO2049" s="130"/>
      <c r="AP2049" s="130"/>
      <c r="AQ2049" s="130"/>
      <c r="AR2049" s="130"/>
      <c r="AS2049" s="130"/>
      <c r="AT2049" s="130"/>
      <c r="AU2049" s="130"/>
      <c r="AV2049" s="130"/>
      <c r="AW2049" s="130"/>
      <c r="AX2049" s="130"/>
      <c r="AY2049" s="130"/>
    </row>
    <row r="2050" spans="1:51" x14ac:dyDescent="0.15">
      <c r="A2050" s="133">
        <v>2089</v>
      </c>
      <c r="B2050" s="130" t="s">
        <v>5234</v>
      </c>
      <c r="C2050" s="130" t="s">
        <v>1049</v>
      </c>
      <c r="D2050" s="130" t="s">
        <v>10028</v>
      </c>
      <c r="E2050" s="130" t="s">
        <v>10688</v>
      </c>
      <c r="F2050" s="130" t="s">
        <v>11192</v>
      </c>
      <c r="G2050" s="133" t="s">
        <v>173</v>
      </c>
      <c r="H2050" s="130" t="s">
        <v>14447</v>
      </c>
      <c r="I2050" s="130" t="s">
        <v>12101</v>
      </c>
      <c r="J2050" s="130" t="s">
        <v>12617</v>
      </c>
      <c r="K2050" s="130" t="s">
        <v>5220</v>
      </c>
      <c r="L2050" s="131" t="str">
        <f t="shared" si="93"/>
        <v>中田　誠之 (1)</v>
      </c>
      <c r="M2050" s="131" t="str">
        <f t="shared" si="94"/>
        <v>02</v>
      </c>
      <c r="N2050" s="131" t="str">
        <f t="shared" si="95"/>
        <v>MASAYUKI Nakada (02)</v>
      </c>
      <c r="O2050" s="217" t="s">
        <v>8902</v>
      </c>
      <c r="Y2050" s="130"/>
      <c r="Z2050" s="130"/>
      <c r="AA2050" s="130"/>
      <c r="AB2050" s="130"/>
      <c r="AC2050" s="130"/>
      <c r="AD2050" s="130"/>
      <c r="AE2050" s="130"/>
      <c r="AF2050" s="130"/>
      <c r="AG2050" s="130"/>
      <c r="AH2050" s="130"/>
      <c r="AI2050" s="130"/>
      <c r="AJ2050" s="130"/>
      <c r="AK2050" s="130"/>
      <c r="AL2050" s="130"/>
      <c r="AM2050" s="130"/>
      <c r="AN2050" s="130"/>
      <c r="AO2050" s="130"/>
      <c r="AP2050" s="130"/>
      <c r="AQ2050" s="130"/>
      <c r="AR2050" s="130"/>
      <c r="AS2050" s="130"/>
      <c r="AT2050" s="130"/>
      <c r="AU2050" s="130"/>
      <c r="AV2050" s="130"/>
      <c r="AW2050" s="130"/>
      <c r="AX2050" s="130"/>
      <c r="AY2050" s="130"/>
    </row>
    <row r="2051" spans="1:51" x14ac:dyDescent="0.15">
      <c r="A2051" s="133">
        <v>2090</v>
      </c>
      <c r="B2051" s="130" t="s">
        <v>5234</v>
      </c>
      <c r="C2051" s="130" t="s">
        <v>1049</v>
      </c>
      <c r="D2051" s="130" t="s">
        <v>10029</v>
      </c>
      <c r="E2051" s="130" t="s">
        <v>10689</v>
      </c>
      <c r="F2051" s="130" t="s">
        <v>11193</v>
      </c>
      <c r="G2051" s="133" t="s">
        <v>173</v>
      </c>
      <c r="H2051" s="130" t="s">
        <v>14447</v>
      </c>
      <c r="I2051" s="130" t="s">
        <v>12102</v>
      </c>
      <c r="J2051" s="130" t="s">
        <v>12618</v>
      </c>
      <c r="K2051" s="130" t="s">
        <v>5220</v>
      </c>
      <c r="L2051" s="131" t="str">
        <f t="shared" ref="L2051:L2114" si="96">D2051&amp;" ("&amp;G2051&amp;")"</f>
        <v>時枝　結一 (1)</v>
      </c>
      <c r="M2051" s="131" t="str">
        <f t="shared" ref="M2051:M2114" si="97">LEFT(F2051,2)</f>
        <v>02</v>
      </c>
      <c r="N2051" s="131" t="str">
        <f t="shared" ref="N2051:N2114" si="98">J2051&amp;" "&amp;I2051&amp;" ("&amp;M2051&amp;")"</f>
        <v>YUI Tokieda (02)</v>
      </c>
      <c r="O2051" s="217" t="s">
        <v>8903</v>
      </c>
      <c r="Y2051" s="130"/>
      <c r="Z2051" s="130"/>
      <c r="AA2051" s="130"/>
      <c r="AB2051" s="130"/>
      <c r="AC2051" s="130"/>
      <c r="AD2051" s="130"/>
      <c r="AE2051" s="130"/>
      <c r="AF2051" s="130"/>
      <c r="AG2051" s="130"/>
      <c r="AH2051" s="130"/>
      <c r="AI2051" s="130"/>
      <c r="AJ2051" s="130"/>
      <c r="AK2051" s="130"/>
      <c r="AL2051" s="130"/>
      <c r="AM2051" s="130"/>
      <c r="AN2051" s="130"/>
      <c r="AO2051" s="130"/>
      <c r="AP2051" s="130"/>
      <c r="AQ2051" s="130"/>
      <c r="AR2051" s="130"/>
      <c r="AS2051" s="130"/>
      <c r="AT2051" s="130"/>
      <c r="AU2051" s="130"/>
      <c r="AV2051" s="130"/>
      <c r="AW2051" s="130"/>
      <c r="AX2051" s="130"/>
      <c r="AY2051" s="130"/>
    </row>
    <row r="2052" spans="1:51" x14ac:dyDescent="0.15">
      <c r="A2052" s="133">
        <v>2091</v>
      </c>
      <c r="B2052" s="130" t="s">
        <v>5234</v>
      </c>
      <c r="C2052" s="130" t="s">
        <v>1049</v>
      </c>
      <c r="D2052" s="130" t="s">
        <v>10030</v>
      </c>
      <c r="E2052" s="130" t="s">
        <v>10690</v>
      </c>
      <c r="F2052" s="130" t="s">
        <v>11194</v>
      </c>
      <c r="G2052" s="133" t="s">
        <v>173</v>
      </c>
      <c r="H2052" s="130" t="s">
        <v>14447</v>
      </c>
      <c r="I2052" s="130" t="s">
        <v>12103</v>
      </c>
      <c r="J2052" s="130" t="s">
        <v>12619</v>
      </c>
      <c r="K2052" s="130" t="s">
        <v>5220</v>
      </c>
      <c r="L2052" s="131" t="str">
        <f t="shared" si="96"/>
        <v>前田　陸人 (1)</v>
      </c>
      <c r="M2052" s="131" t="str">
        <f t="shared" si="97"/>
        <v>03</v>
      </c>
      <c r="N2052" s="131" t="str">
        <f t="shared" si="98"/>
        <v>RIKUTO Maeda (03)</v>
      </c>
      <c r="O2052" s="217" t="s">
        <v>8904</v>
      </c>
      <c r="Y2052" s="130"/>
      <c r="Z2052" s="130"/>
      <c r="AA2052" s="130"/>
      <c r="AB2052" s="130"/>
      <c r="AC2052" s="130"/>
      <c r="AD2052" s="130"/>
      <c r="AE2052" s="130"/>
      <c r="AF2052" s="130"/>
      <c r="AG2052" s="130"/>
      <c r="AH2052" s="130"/>
      <c r="AI2052" s="130"/>
      <c r="AJ2052" s="130"/>
      <c r="AK2052" s="130"/>
      <c r="AL2052" s="130"/>
      <c r="AM2052" s="130"/>
      <c r="AN2052" s="130"/>
      <c r="AO2052" s="130"/>
      <c r="AP2052" s="130"/>
      <c r="AQ2052" s="130"/>
      <c r="AR2052" s="130"/>
      <c r="AS2052" s="130"/>
      <c r="AT2052" s="130"/>
      <c r="AU2052" s="130"/>
      <c r="AV2052" s="130"/>
      <c r="AW2052" s="130"/>
      <c r="AX2052" s="130"/>
      <c r="AY2052" s="130"/>
    </row>
    <row r="2053" spans="1:51" x14ac:dyDescent="0.15">
      <c r="A2053" s="133">
        <v>2092</v>
      </c>
      <c r="B2053" s="133" t="s">
        <v>5234</v>
      </c>
      <c r="C2053" s="130" t="s">
        <v>1049</v>
      </c>
      <c r="D2053" s="130" t="s">
        <v>10031</v>
      </c>
      <c r="E2053" s="130" t="s">
        <v>10691</v>
      </c>
      <c r="F2053" s="130" t="s">
        <v>11062</v>
      </c>
      <c r="G2053" s="133" t="s">
        <v>173</v>
      </c>
      <c r="H2053" s="130" t="s">
        <v>14447</v>
      </c>
      <c r="I2053" s="130" t="s">
        <v>12104</v>
      </c>
      <c r="J2053" s="130" t="s">
        <v>12620</v>
      </c>
      <c r="K2053" s="130" t="s">
        <v>5220</v>
      </c>
      <c r="L2053" s="131" t="str">
        <f t="shared" si="96"/>
        <v>森下　和哉 (1)</v>
      </c>
      <c r="M2053" s="131" t="str">
        <f t="shared" si="97"/>
        <v>02</v>
      </c>
      <c r="N2053" s="131" t="str">
        <f t="shared" si="98"/>
        <v>KAZUYA Morishita (02)</v>
      </c>
      <c r="O2053" s="217" t="s">
        <v>8905</v>
      </c>
      <c r="Y2053" s="130"/>
      <c r="Z2053" s="130"/>
      <c r="AA2053" s="130"/>
      <c r="AB2053" s="130"/>
      <c r="AC2053" s="130"/>
      <c r="AD2053" s="130"/>
      <c r="AE2053" s="130"/>
      <c r="AF2053" s="130"/>
      <c r="AG2053" s="130"/>
      <c r="AH2053" s="130"/>
      <c r="AI2053" s="130"/>
      <c r="AJ2053" s="130"/>
      <c r="AK2053" s="130"/>
      <c r="AL2053" s="130"/>
      <c r="AM2053" s="130"/>
      <c r="AN2053" s="130"/>
      <c r="AO2053" s="130"/>
      <c r="AP2053" s="130"/>
      <c r="AQ2053" s="130"/>
      <c r="AR2053" s="130"/>
      <c r="AS2053" s="130"/>
      <c r="AT2053" s="130"/>
      <c r="AU2053" s="130"/>
      <c r="AV2053" s="130"/>
      <c r="AW2053" s="130"/>
      <c r="AX2053" s="130"/>
      <c r="AY2053" s="130"/>
    </row>
    <row r="2054" spans="1:51" x14ac:dyDescent="0.15">
      <c r="A2054" s="133">
        <v>2093</v>
      </c>
      <c r="B2054" s="133" t="s">
        <v>14501</v>
      </c>
      <c r="C2054" s="130" t="s">
        <v>1074</v>
      </c>
      <c r="D2054" s="130" t="s">
        <v>10032</v>
      </c>
      <c r="E2054" s="130" t="s">
        <v>10692</v>
      </c>
      <c r="F2054" s="130" t="s">
        <v>4492</v>
      </c>
      <c r="G2054" s="133" t="s">
        <v>173</v>
      </c>
      <c r="H2054" s="130" t="s">
        <v>14466</v>
      </c>
      <c r="I2054" s="130" t="s">
        <v>11491</v>
      </c>
      <c r="J2054" s="130" t="s">
        <v>5081</v>
      </c>
      <c r="K2054" s="130" t="s">
        <v>5220</v>
      </c>
      <c r="L2054" s="131" t="str">
        <f t="shared" si="96"/>
        <v>三木　諭 (1)</v>
      </c>
      <c r="M2054" s="131" t="str">
        <f t="shared" si="97"/>
        <v>01</v>
      </c>
      <c r="N2054" s="131" t="str">
        <f t="shared" si="98"/>
        <v>Satoshi MIKI (01)</v>
      </c>
      <c r="O2054" s="217" t="s">
        <v>8906</v>
      </c>
      <c r="Y2054" s="130"/>
      <c r="Z2054" s="130"/>
      <c r="AA2054" s="130"/>
      <c r="AB2054" s="130"/>
      <c r="AC2054" s="130"/>
      <c r="AD2054" s="130"/>
      <c r="AE2054" s="130"/>
      <c r="AF2054" s="130"/>
      <c r="AG2054" s="130"/>
      <c r="AH2054" s="130"/>
      <c r="AI2054" s="130"/>
      <c r="AJ2054" s="130"/>
      <c r="AK2054" s="130"/>
      <c r="AL2054" s="130"/>
      <c r="AM2054" s="130"/>
      <c r="AN2054" s="130"/>
      <c r="AO2054" s="130"/>
      <c r="AP2054" s="130"/>
      <c r="AQ2054" s="130"/>
      <c r="AR2054" s="130"/>
      <c r="AS2054" s="130"/>
      <c r="AT2054" s="130"/>
      <c r="AU2054" s="130"/>
      <c r="AV2054" s="130"/>
      <c r="AW2054" s="130"/>
      <c r="AX2054" s="130"/>
      <c r="AY2054" s="130"/>
    </row>
    <row r="2055" spans="1:51" x14ac:dyDescent="0.15">
      <c r="A2055" s="133">
        <v>2094</v>
      </c>
      <c r="B2055" s="133" t="s">
        <v>14501</v>
      </c>
      <c r="C2055" s="130" t="s">
        <v>1074</v>
      </c>
      <c r="D2055" s="130" t="s">
        <v>10033</v>
      </c>
      <c r="E2055" s="130" t="s">
        <v>10693</v>
      </c>
      <c r="F2055" s="130" t="s">
        <v>11122</v>
      </c>
      <c r="G2055" s="133" t="s">
        <v>173</v>
      </c>
      <c r="H2055" s="130" t="s">
        <v>14466</v>
      </c>
      <c r="I2055" s="130" t="s">
        <v>12105</v>
      </c>
      <c r="J2055" s="130" t="s">
        <v>4981</v>
      </c>
      <c r="K2055" s="130" t="s">
        <v>5220</v>
      </c>
      <c r="L2055" s="131" t="str">
        <f t="shared" si="96"/>
        <v>大須賀　空 (1)</v>
      </c>
      <c r="M2055" s="131" t="str">
        <f t="shared" si="97"/>
        <v>02</v>
      </c>
      <c r="N2055" s="131" t="str">
        <f t="shared" si="98"/>
        <v>Sora OSUGA (02)</v>
      </c>
      <c r="O2055" s="217" t="s">
        <v>8907</v>
      </c>
      <c r="Y2055" s="130"/>
      <c r="Z2055" s="130"/>
      <c r="AA2055" s="130"/>
      <c r="AB2055" s="130"/>
      <c r="AC2055" s="130"/>
      <c r="AD2055" s="130"/>
      <c r="AE2055" s="130"/>
      <c r="AF2055" s="130"/>
      <c r="AG2055" s="130"/>
      <c r="AH2055" s="130"/>
      <c r="AI2055" s="130"/>
      <c r="AJ2055" s="130"/>
      <c r="AK2055" s="130"/>
      <c r="AL2055" s="130"/>
      <c r="AM2055" s="130"/>
      <c r="AN2055" s="130"/>
      <c r="AO2055" s="130"/>
      <c r="AP2055" s="130"/>
      <c r="AQ2055" s="130"/>
      <c r="AR2055" s="130"/>
      <c r="AS2055" s="130"/>
      <c r="AT2055" s="130"/>
      <c r="AU2055" s="130"/>
      <c r="AV2055" s="130"/>
      <c r="AW2055" s="130"/>
      <c r="AX2055" s="130"/>
      <c r="AY2055" s="130"/>
    </row>
    <row r="2056" spans="1:51" x14ac:dyDescent="0.15">
      <c r="A2056" s="133">
        <v>2095</v>
      </c>
      <c r="B2056" s="133" t="s">
        <v>14501</v>
      </c>
      <c r="C2056" s="130" t="s">
        <v>1074</v>
      </c>
      <c r="D2056" s="130" t="s">
        <v>10034</v>
      </c>
      <c r="E2056" s="130" t="s">
        <v>10694</v>
      </c>
      <c r="F2056" s="130" t="s">
        <v>11195</v>
      </c>
      <c r="G2056" s="133" t="s">
        <v>173</v>
      </c>
      <c r="H2056" s="130" t="s">
        <v>14466</v>
      </c>
      <c r="I2056" s="130" t="s">
        <v>12106</v>
      </c>
      <c r="J2056" s="130" t="s">
        <v>4962</v>
      </c>
      <c r="K2056" s="130" t="s">
        <v>5220</v>
      </c>
      <c r="L2056" s="131" t="str">
        <f t="shared" si="96"/>
        <v>河島　光佑 (1)</v>
      </c>
      <c r="M2056" s="131" t="str">
        <f t="shared" si="97"/>
        <v>02</v>
      </c>
      <c r="N2056" s="131" t="str">
        <f t="shared" si="98"/>
        <v>Kosuke KAWASHIMA (02)</v>
      </c>
      <c r="O2056" s="217" t="s">
        <v>8908</v>
      </c>
      <c r="Y2056" s="130"/>
      <c r="Z2056" s="130"/>
      <c r="AA2056" s="130"/>
      <c r="AB2056" s="130"/>
      <c r="AC2056" s="130"/>
      <c r="AD2056" s="130"/>
      <c r="AE2056" s="130"/>
      <c r="AF2056" s="130"/>
      <c r="AG2056" s="130"/>
      <c r="AH2056" s="130"/>
      <c r="AI2056" s="130"/>
      <c r="AJ2056" s="130"/>
      <c r="AK2056" s="130"/>
      <c r="AL2056" s="130"/>
      <c r="AM2056" s="130"/>
      <c r="AN2056" s="130"/>
      <c r="AO2056" s="130"/>
      <c r="AP2056" s="130"/>
      <c r="AQ2056" s="130"/>
      <c r="AR2056" s="130"/>
      <c r="AS2056" s="130"/>
      <c r="AT2056" s="130"/>
      <c r="AU2056" s="130"/>
      <c r="AV2056" s="130"/>
      <c r="AW2056" s="130"/>
      <c r="AX2056" s="130"/>
      <c r="AY2056" s="130"/>
    </row>
    <row r="2057" spans="1:51" x14ac:dyDescent="0.15">
      <c r="A2057" s="133">
        <v>2096</v>
      </c>
      <c r="B2057" s="133" t="s">
        <v>14501</v>
      </c>
      <c r="C2057" s="130" t="s">
        <v>1074</v>
      </c>
      <c r="D2057" s="130" t="s">
        <v>10035</v>
      </c>
      <c r="E2057" s="130" t="s">
        <v>10695</v>
      </c>
      <c r="F2057" s="130" t="s">
        <v>4085</v>
      </c>
      <c r="G2057" s="133" t="s">
        <v>168</v>
      </c>
      <c r="H2057" s="130" t="s">
        <v>14466</v>
      </c>
      <c r="I2057" s="130" t="s">
        <v>5104</v>
      </c>
      <c r="J2057" s="130" t="s">
        <v>5092</v>
      </c>
      <c r="K2057" s="130" t="s">
        <v>5220</v>
      </c>
      <c r="L2057" s="131" t="str">
        <f t="shared" si="96"/>
        <v>伊藤　蓮哉 (2)</v>
      </c>
      <c r="M2057" s="131" t="str">
        <f t="shared" si="97"/>
        <v>01</v>
      </c>
      <c r="N2057" s="131" t="str">
        <f t="shared" si="98"/>
        <v>Renya ITO (01)</v>
      </c>
      <c r="O2057" s="217" t="s">
        <v>8909</v>
      </c>
      <c r="Y2057" s="130"/>
      <c r="Z2057" s="130"/>
      <c r="AA2057" s="130"/>
      <c r="AB2057" s="130"/>
      <c r="AC2057" s="130"/>
      <c r="AD2057" s="130"/>
      <c r="AE2057" s="130"/>
      <c r="AF2057" s="130"/>
      <c r="AG2057" s="130"/>
      <c r="AH2057" s="130"/>
      <c r="AI2057" s="130"/>
      <c r="AJ2057" s="130"/>
      <c r="AK2057" s="130"/>
      <c r="AL2057" s="130"/>
      <c r="AM2057" s="130"/>
      <c r="AN2057" s="130"/>
      <c r="AO2057" s="130"/>
      <c r="AP2057" s="130"/>
      <c r="AQ2057" s="130"/>
      <c r="AR2057" s="130"/>
      <c r="AS2057" s="130"/>
      <c r="AT2057" s="130"/>
      <c r="AU2057" s="130"/>
      <c r="AV2057" s="130"/>
      <c r="AW2057" s="130"/>
      <c r="AX2057" s="130"/>
      <c r="AY2057" s="130"/>
    </row>
    <row r="2058" spans="1:51" x14ac:dyDescent="0.15">
      <c r="A2058" s="133">
        <v>2097</v>
      </c>
      <c r="B2058" s="133" t="s">
        <v>5246</v>
      </c>
      <c r="C2058" s="130" t="s">
        <v>1060</v>
      </c>
      <c r="D2058" s="130" t="s">
        <v>10036</v>
      </c>
      <c r="E2058" s="130" t="s">
        <v>10696</v>
      </c>
      <c r="F2058" s="130" t="s">
        <v>11026</v>
      </c>
      <c r="G2058" s="133" t="s">
        <v>173</v>
      </c>
      <c r="H2058" s="130" t="s">
        <v>14447</v>
      </c>
      <c r="I2058" s="130" t="s">
        <v>4856</v>
      </c>
      <c r="J2058" s="130" t="s">
        <v>12288</v>
      </c>
      <c r="K2058" s="130" t="s">
        <v>5220</v>
      </c>
      <c r="L2058" s="131" t="str">
        <f t="shared" si="96"/>
        <v>佐藤　隼 (1)</v>
      </c>
      <c r="M2058" s="131" t="str">
        <f t="shared" si="97"/>
        <v>02</v>
      </c>
      <c r="N2058" s="131" t="str">
        <f t="shared" si="98"/>
        <v>Jun SATO (02)</v>
      </c>
      <c r="O2058" s="217" t="s">
        <v>8910</v>
      </c>
      <c r="Y2058" s="130"/>
      <c r="Z2058" s="130"/>
      <c r="AA2058" s="130"/>
      <c r="AB2058" s="130"/>
      <c r="AC2058" s="130"/>
      <c r="AD2058" s="130"/>
      <c r="AE2058" s="130"/>
      <c r="AF2058" s="130"/>
      <c r="AG2058" s="130"/>
      <c r="AH2058" s="130"/>
      <c r="AI2058" s="130"/>
      <c r="AJ2058" s="130"/>
      <c r="AK2058" s="130"/>
      <c r="AL2058" s="130"/>
      <c r="AM2058" s="130"/>
      <c r="AN2058" s="130"/>
      <c r="AO2058" s="130"/>
      <c r="AP2058" s="130"/>
      <c r="AQ2058" s="130"/>
      <c r="AR2058" s="130"/>
      <c r="AS2058" s="130"/>
      <c r="AT2058" s="130"/>
      <c r="AU2058" s="130"/>
      <c r="AV2058" s="130"/>
      <c r="AW2058" s="130"/>
      <c r="AX2058" s="130"/>
      <c r="AY2058" s="130"/>
    </row>
    <row r="2059" spans="1:51" x14ac:dyDescent="0.15">
      <c r="A2059" s="133">
        <v>2098</v>
      </c>
      <c r="B2059" s="133" t="s">
        <v>5246</v>
      </c>
      <c r="C2059" s="130" t="s">
        <v>1060</v>
      </c>
      <c r="D2059" s="130" t="s">
        <v>10037</v>
      </c>
      <c r="E2059" s="130" t="s">
        <v>10697</v>
      </c>
      <c r="F2059" s="130" t="s">
        <v>11196</v>
      </c>
      <c r="G2059" s="133" t="s">
        <v>173</v>
      </c>
      <c r="H2059" s="130" t="s">
        <v>14447</v>
      </c>
      <c r="I2059" s="130" t="s">
        <v>11478</v>
      </c>
      <c r="J2059" s="130" t="s">
        <v>4879</v>
      </c>
      <c r="K2059" s="130" t="s">
        <v>5220</v>
      </c>
      <c r="L2059" s="131" t="str">
        <f t="shared" si="96"/>
        <v>澤田　和希 (1)</v>
      </c>
      <c r="M2059" s="131" t="str">
        <f t="shared" si="97"/>
        <v>02</v>
      </c>
      <c r="N2059" s="131" t="str">
        <f t="shared" si="98"/>
        <v>Kazuki SAWADA (02)</v>
      </c>
      <c r="O2059" s="217" t="s">
        <v>8911</v>
      </c>
      <c r="Y2059" s="130"/>
      <c r="Z2059" s="130"/>
      <c r="AA2059" s="130"/>
      <c r="AB2059" s="130"/>
      <c r="AC2059" s="130"/>
      <c r="AD2059" s="130"/>
      <c r="AE2059" s="130"/>
      <c r="AF2059" s="130"/>
      <c r="AG2059" s="130"/>
      <c r="AH2059" s="130"/>
      <c r="AI2059" s="130"/>
      <c r="AJ2059" s="130"/>
      <c r="AK2059" s="130"/>
      <c r="AL2059" s="130"/>
      <c r="AM2059" s="130"/>
      <c r="AN2059" s="130"/>
      <c r="AO2059" s="130"/>
      <c r="AP2059" s="130"/>
      <c r="AQ2059" s="130"/>
      <c r="AR2059" s="130"/>
      <c r="AS2059" s="130"/>
      <c r="AT2059" s="130"/>
      <c r="AU2059" s="130"/>
      <c r="AV2059" s="130"/>
      <c r="AW2059" s="130"/>
      <c r="AX2059" s="130"/>
      <c r="AY2059" s="130"/>
    </row>
    <row r="2060" spans="1:51" x14ac:dyDescent="0.15">
      <c r="A2060" s="133">
        <v>2099</v>
      </c>
      <c r="B2060" s="133" t="s">
        <v>5246</v>
      </c>
      <c r="C2060" s="130" t="s">
        <v>1060</v>
      </c>
      <c r="D2060" s="130" t="s">
        <v>10038</v>
      </c>
      <c r="E2060" s="130" t="s">
        <v>10698</v>
      </c>
      <c r="F2060" s="130" t="s">
        <v>11021</v>
      </c>
      <c r="G2060" s="133" t="s">
        <v>173</v>
      </c>
      <c r="H2060" s="130" t="s">
        <v>14447</v>
      </c>
      <c r="I2060" s="130" t="s">
        <v>4947</v>
      </c>
      <c r="J2060" s="130" t="s">
        <v>4949</v>
      </c>
      <c r="K2060" s="130" t="s">
        <v>5220</v>
      </c>
      <c r="L2060" s="131" t="str">
        <f t="shared" si="96"/>
        <v>島本　駿 (1)</v>
      </c>
      <c r="M2060" s="131" t="str">
        <f t="shared" si="97"/>
        <v>02</v>
      </c>
      <c r="N2060" s="131" t="str">
        <f t="shared" si="98"/>
        <v>Hayato SHIMAMOTO (02)</v>
      </c>
      <c r="O2060" s="217" t="s">
        <v>8912</v>
      </c>
      <c r="Y2060" s="130"/>
      <c r="Z2060" s="130"/>
      <c r="AA2060" s="130"/>
      <c r="AB2060" s="130"/>
      <c r="AC2060" s="130"/>
      <c r="AD2060" s="130"/>
      <c r="AE2060" s="130"/>
      <c r="AF2060" s="130"/>
      <c r="AG2060" s="130"/>
      <c r="AH2060" s="130"/>
      <c r="AI2060" s="130"/>
      <c r="AJ2060" s="130"/>
      <c r="AK2060" s="130"/>
      <c r="AL2060" s="130"/>
      <c r="AM2060" s="130"/>
      <c r="AN2060" s="130"/>
      <c r="AO2060" s="130"/>
      <c r="AP2060" s="130"/>
      <c r="AQ2060" s="130"/>
      <c r="AR2060" s="130"/>
      <c r="AS2060" s="130"/>
      <c r="AT2060" s="130"/>
      <c r="AU2060" s="130"/>
      <c r="AV2060" s="130"/>
      <c r="AW2060" s="130"/>
      <c r="AX2060" s="130"/>
      <c r="AY2060" s="130"/>
    </row>
    <row r="2061" spans="1:51" x14ac:dyDescent="0.15">
      <c r="A2061" s="133">
        <v>2100</v>
      </c>
      <c r="B2061" s="133" t="s">
        <v>5246</v>
      </c>
      <c r="C2061" s="130" t="s">
        <v>1060</v>
      </c>
      <c r="D2061" s="130" t="s">
        <v>10039</v>
      </c>
      <c r="E2061" s="130" t="s">
        <v>10699</v>
      </c>
      <c r="F2061" s="130" t="s">
        <v>11197</v>
      </c>
      <c r="G2061" s="133" t="s">
        <v>173</v>
      </c>
      <c r="H2061" s="130" t="s">
        <v>14447</v>
      </c>
      <c r="I2061" s="130" t="s">
        <v>4886</v>
      </c>
      <c r="J2061" s="130" t="s">
        <v>4885</v>
      </c>
      <c r="K2061" s="130" t="s">
        <v>5220</v>
      </c>
      <c r="L2061" s="131" t="str">
        <f t="shared" si="96"/>
        <v>松本　祐茉 (1)</v>
      </c>
      <c r="M2061" s="131" t="str">
        <f t="shared" si="97"/>
        <v>02</v>
      </c>
      <c r="N2061" s="131" t="str">
        <f t="shared" si="98"/>
        <v>Yuma MATSUMOTO (02)</v>
      </c>
      <c r="O2061" s="217" t="s">
        <v>8913</v>
      </c>
      <c r="Y2061" s="130"/>
      <c r="Z2061" s="130"/>
      <c r="AA2061" s="130"/>
      <c r="AB2061" s="130"/>
      <c r="AC2061" s="130"/>
      <c r="AD2061" s="130"/>
      <c r="AE2061" s="130"/>
      <c r="AF2061" s="130"/>
      <c r="AG2061" s="130"/>
      <c r="AH2061" s="130"/>
      <c r="AI2061" s="130"/>
      <c r="AJ2061" s="130"/>
      <c r="AK2061" s="130"/>
      <c r="AL2061" s="130"/>
      <c r="AM2061" s="130"/>
      <c r="AN2061" s="130"/>
      <c r="AO2061" s="130"/>
      <c r="AP2061" s="130"/>
      <c r="AQ2061" s="130"/>
      <c r="AR2061" s="130"/>
      <c r="AS2061" s="130"/>
      <c r="AT2061" s="130"/>
      <c r="AU2061" s="130"/>
      <c r="AV2061" s="130"/>
      <c r="AW2061" s="130"/>
      <c r="AX2061" s="130"/>
      <c r="AY2061" s="130"/>
    </row>
    <row r="2062" spans="1:51" x14ac:dyDescent="0.15">
      <c r="A2062" s="133">
        <v>2101</v>
      </c>
      <c r="B2062" s="133" t="s">
        <v>5246</v>
      </c>
      <c r="C2062" s="130" t="s">
        <v>1060</v>
      </c>
      <c r="D2062" s="130" t="s">
        <v>10040</v>
      </c>
      <c r="E2062" s="130" t="s">
        <v>10700</v>
      </c>
      <c r="F2062" s="130" t="s">
        <v>11161</v>
      </c>
      <c r="G2062" s="133" t="s">
        <v>173</v>
      </c>
      <c r="H2062" s="130" t="s">
        <v>14447</v>
      </c>
      <c r="I2062" s="130" t="s">
        <v>4838</v>
      </c>
      <c r="J2062" s="130" t="s">
        <v>12621</v>
      </c>
      <c r="K2062" s="130" t="s">
        <v>5220</v>
      </c>
      <c r="L2062" s="131" t="str">
        <f t="shared" si="96"/>
        <v>植田　真史 (1)</v>
      </c>
      <c r="M2062" s="131" t="str">
        <f t="shared" si="97"/>
        <v>02</v>
      </c>
      <c r="N2062" s="131" t="str">
        <f t="shared" si="98"/>
        <v>Masafumi UEDA (02)</v>
      </c>
      <c r="O2062" s="217" t="s">
        <v>8914</v>
      </c>
      <c r="Y2062" s="130"/>
      <c r="Z2062" s="130"/>
      <c r="AA2062" s="130"/>
      <c r="AB2062" s="130"/>
      <c r="AC2062" s="130"/>
      <c r="AD2062" s="130"/>
      <c r="AE2062" s="130"/>
      <c r="AF2062" s="130"/>
      <c r="AG2062" s="130"/>
      <c r="AH2062" s="130"/>
      <c r="AI2062" s="130"/>
      <c r="AJ2062" s="130"/>
      <c r="AK2062" s="130"/>
      <c r="AL2062" s="130"/>
      <c r="AM2062" s="130"/>
      <c r="AN2062" s="130"/>
      <c r="AO2062" s="130"/>
      <c r="AP2062" s="130"/>
      <c r="AQ2062" s="130"/>
      <c r="AR2062" s="130"/>
      <c r="AS2062" s="130"/>
      <c r="AT2062" s="130"/>
      <c r="AU2062" s="130"/>
      <c r="AV2062" s="130"/>
      <c r="AW2062" s="130"/>
      <c r="AX2062" s="130"/>
      <c r="AY2062" s="130"/>
    </row>
    <row r="2063" spans="1:51" x14ac:dyDescent="0.15">
      <c r="A2063" s="133">
        <v>2102</v>
      </c>
      <c r="B2063" s="133" t="s">
        <v>5246</v>
      </c>
      <c r="C2063" s="130" t="s">
        <v>1060</v>
      </c>
      <c r="D2063" s="130" t="s">
        <v>10041</v>
      </c>
      <c r="E2063" s="130" t="s">
        <v>10701</v>
      </c>
      <c r="F2063" s="130" t="s">
        <v>11109</v>
      </c>
      <c r="G2063" s="133" t="s">
        <v>173</v>
      </c>
      <c r="H2063" s="130" t="s">
        <v>14472</v>
      </c>
      <c r="I2063" s="130" t="s">
        <v>5091</v>
      </c>
      <c r="J2063" s="130" t="s">
        <v>12622</v>
      </c>
      <c r="K2063" s="130" t="s">
        <v>5220</v>
      </c>
      <c r="L2063" s="131" t="str">
        <f t="shared" si="96"/>
        <v>井上　晴史 (1)</v>
      </c>
      <c r="M2063" s="131" t="str">
        <f t="shared" si="97"/>
        <v>02</v>
      </c>
      <c r="N2063" s="131" t="str">
        <f t="shared" si="98"/>
        <v>Harufumi INOUE (02)</v>
      </c>
      <c r="O2063" s="217" t="s">
        <v>8915</v>
      </c>
      <c r="Y2063" s="130"/>
      <c r="Z2063" s="130"/>
      <c r="AA2063" s="130"/>
      <c r="AB2063" s="130"/>
      <c r="AC2063" s="130"/>
      <c r="AD2063" s="130"/>
      <c r="AE2063" s="130"/>
      <c r="AF2063" s="130"/>
      <c r="AG2063" s="130"/>
      <c r="AH2063" s="130"/>
      <c r="AI2063" s="130"/>
      <c r="AJ2063" s="130"/>
      <c r="AK2063" s="130"/>
      <c r="AL2063" s="130"/>
      <c r="AM2063" s="130"/>
      <c r="AN2063" s="130"/>
      <c r="AO2063" s="130"/>
      <c r="AP2063" s="130"/>
      <c r="AQ2063" s="130"/>
      <c r="AR2063" s="130"/>
      <c r="AS2063" s="130"/>
      <c r="AT2063" s="130"/>
      <c r="AU2063" s="130"/>
      <c r="AV2063" s="130"/>
      <c r="AW2063" s="130"/>
      <c r="AX2063" s="130"/>
      <c r="AY2063" s="130"/>
    </row>
    <row r="2064" spans="1:51" x14ac:dyDescent="0.15">
      <c r="A2064" s="133">
        <v>2103</v>
      </c>
      <c r="B2064" s="130" t="s">
        <v>5246</v>
      </c>
      <c r="C2064" s="130" t="s">
        <v>1060</v>
      </c>
      <c r="D2064" s="130" t="s">
        <v>10042</v>
      </c>
      <c r="E2064" s="130" t="s">
        <v>10702</v>
      </c>
      <c r="F2064" s="130" t="s">
        <v>2234</v>
      </c>
      <c r="G2064" s="133" t="s">
        <v>168</v>
      </c>
      <c r="H2064" s="130" t="s">
        <v>14447</v>
      </c>
      <c r="I2064" s="130" t="s">
        <v>12107</v>
      </c>
      <c r="J2064" s="130" t="s">
        <v>12375</v>
      </c>
      <c r="K2064" s="130" t="s">
        <v>5220</v>
      </c>
      <c r="L2064" s="131" t="str">
        <f t="shared" si="96"/>
        <v>徳久　諒芽 (2)</v>
      </c>
      <c r="M2064" s="131" t="str">
        <f t="shared" si="97"/>
        <v>02</v>
      </c>
      <c r="N2064" s="131" t="str">
        <f t="shared" si="98"/>
        <v>Ryoga TOKUHISA (02)</v>
      </c>
      <c r="O2064" s="217" t="s">
        <v>8916</v>
      </c>
      <c r="Y2064" s="130"/>
      <c r="Z2064" s="130"/>
      <c r="AA2064" s="130"/>
      <c r="AB2064" s="130"/>
      <c r="AC2064" s="130"/>
      <c r="AD2064" s="130"/>
      <c r="AE2064" s="130"/>
      <c r="AF2064" s="130"/>
      <c r="AG2064" s="130"/>
      <c r="AH2064" s="130"/>
      <c r="AI2064" s="130"/>
      <c r="AJ2064" s="130"/>
      <c r="AK2064" s="130"/>
      <c r="AL2064" s="130"/>
      <c r="AM2064" s="130"/>
      <c r="AN2064" s="130"/>
      <c r="AO2064" s="130"/>
      <c r="AP2064" s="130"/>
      <c r="AQ2064" s="130"/>
      <c r="AR2064" s="130"/>
      <c r="AS2064" s="130"/>
      <c r="AT2064" s="130"/>
      <c r="AU2064" s="130"/>
      <c r="AV2064" s="130"/>
      <c r="AW2064" s="130"/>
      <c r="AX2064" s="130"/>
      <c r="AY2064" s="130"/>
    </row>
    <row r="2065" spans="1:51" x14ac:dyDescent="0.15">
      <c r="A2065" s="133">
        <v>2104</v>
      </c>
      <c r="B2065" s="133" t="s">
        <v>5246</v>
      </c>
      <c r="C2065" s="130" t="s">
        <v>1060</v>
      </c>
      <c r="D2065" s="130" t="s">
        <v>10043</v>
      </c>
      <c r="E2065" s="130" t="s">
        <v>10703</v>
      </c>
      <c r="F2065" s="130" t="s">
        <v>11178</v>
      </c>
      <c r="G2065" s="133" t="s">
        <v>173</v>
      </c>
      <c r="H2065" s="130" t="s">
        <v>14447</v>
      </c>
      <c r="I2065" s="130" t="s">
        <v>12108</v>
      </c>
      <c r="J2065" s="130" t="s">
        <v>12519</v>
      </c>
      <c r="K2065" s="130" t="s">
        <v>5220</v>
      </c>
      <c r="L2065" s="131" t="str">
        <f t="shared" si="96"/>
        <v>辻井　冬和 (1)</v>
      </c>
      <c r="M2065" s="131" t="str">
        <f t="shared" si="97"/>
        <v>02</v>
      </c>
      <c r="N2065" s="131" t="str">
        <f t="shared" si="98"/>
        <v>Towa TSUJII (02)</v>
      </c>
      <c r="O2065" s="217" t="s">
        <v>8917</v>
      </c>
      <c r="Y2065" s="130"/>
      <c r="Z2065" s="130"/>
      <c r="AA2065" s="130"/>
      <c r="AB2065" s="130"/>
      <c r="AC2065" s="130"/>
      <c r="AD2065" s="130"/>
      <c r="AE2065" s="130"/>
      <c r="AF2065" s="130"/>
      <c r="AG2065" s="130"/>
      <c r="AH2065" s="130"/>
      <c r="AI2065" s="130"/>
      <c r="AJ2065" s="130"/>
      <c r="AK2065" s="130"/>
      <c r="AL2065" s="130"/>
      <c r="AM2065" s="130"/>
      <c r="AN2065" s="130"/>
      <c r="AO2065" s="130"/>
      <c r="AP2065" s="130"/>
      <c r="AQ2065" s="130"/>
      <c r="AR2065" s="130"/>
      <c r="AS2065" s="130"/>
      <c r="AT2065" s="130"/>
      <c r="AU2065" s="130"/>
      <c r="AV2065" s="130"/>
      <c r="AW2065" s="130"/>
      <c r="AX2065" s="130"/>
      <c r="AY2065" s="130"/>
    </row>
    <row r="2066" spans="1:51" x14ac:dyDescent="0.15">
      <c r="A2066" s="133">
        <v>2105</v>
      </c>
      <c r="B2066" s="130" t="s">
        <v>5246</v>
      </c>
      <c r="C2066" s="130" t="s">
        <v>1060</v>
      </c>
      <c r="D2066" s="130" t="s">
        <v>10044</v>
      </c>
      <c r="E2066" s="130" t="s">
        <v>10704</v>
      </c>
      <c r="F2066" s="130" t="s">
        <v>11198</v>
      </c>
      <c r="G2066" s="133" t="s">
        <v>173</v>
      </c>
      <c r="H2066" s="130" t="s">
        <v>14447</v>
      </c>
      <c r="I2066" s="130" t="s">
        <v>6736</v>
      </c>
      <c r="J2066" s="130" t="s">
        <v>4881</v>
      </c>
      <c r="K2066" s="130" t="s">
        <v>5220</v>
      </c>
      <c r="L2066" s="131" t="str">
        <f t="shared" si="96"/>
        <v>吉田　開 (1)</v>
      </c>
      <c r="M2066" s="131" t="str">
        <f t="shared" si="97"/>
        <v>02</v>
      </c>
      <c r="N2066" s="131" t="str">
        <f t="shared" si="98"/>
        <v>Kai YOSHIDA (02)</v>
      </c>
      <c r="O2066" s="217" t="s">
        <v>8918</v>
      </c>
      <c r="Y2066" s="130"/>
      <c r="Z2066" s="130"/>
      <c r="AA2066" s="130"/>
      <c r="AB2066" s="130"/>
      <c r="AC2066" s="130"/>
      <c r="AD2066" s="130"/>
      <c r="AE2066" s="130"/>
      <c r="AF2066" s="130"/>
      <c r="AG2066" s="130"/>
      <c r="AH2066" s="130"/>
      <c r="AI2066" s="130"/>
      <c r="AJ2066" s="130"/>
      <c r="AK2066" s="130"/>
      <c r="AL2066" s="130"/>
      <c r="AM2066" s="130"/>
      <c r="AN2066" s="130"/>
      <c r="AO2066" s="130"/>
      <c r="AP2066" s="130"/>
      <c r="AQ2066" s="130"/>
      <c r="AR2066" s="130"/>
      <c r="AS2066" s="130"/>
      <c r="AT2066" s="130"/>
      <c r="AU2066" s="130"/>
      <c r="AV2066" s="130"/>
      <c r="AW2066" s="130"/>
      <c r="AX2066" s="130"/>
      <c r="AY2066" s="130"/>
    </row>
    <row r="2067" spans="1:51" x14ac:dyDescent="0.15">
      <c r="A2067" s="133">
        <v>2106</v>
      </c>
      <c r="B2067" s="130" t="s">
        <v>5246</v>
      </c>
      <c r="C2067" s="130" t="s">
        <v>1060</v>
      </c>
      <c r="D2067" s="130" t="s">
        <v>10045</v>
      </c>
      <c r="E2067" s="130" t="s">
        <v>10705</v>
      </c>
      <c r="F2067" s="130" t="s">
        <v>11199</v>
      </c>
      <c r="G2067" s="133" t="s">
        <v>173</v>
      </c>
      <c r="H2067" s="130" t="s">
        <v>14447</v>
      </c>
      <c r="I2067" s="130" t="s">
        <v>12109</v>
      </c>
      <c r="J2067" s="130" t="s">
        <v>4902</v>
      </c>
      <c r="K2067" s="130" t="s">
        <v>5220</v>
      </c>
      <c r="L2067" s="131" t="str">
        <f t="shared" si="96"/>
        <v>神戸　翔伍 (1)</v>
      </c>
      <c r="M2067" s="131" t="str">
        <f t="shared" si="97"/>
        <v>02</v>
      </c>
      <c r="N2067" s="131" t="str">
        <f t="shared" si="98"/>
        <v>Shogo KAMBE (02)</v>
      </c>
      <c r="O2067" s="217" t="s">
        <v>8919</v>
      </c>
      <c r="Y2067" s="130"/>
      <c r="Z2067" s="130"/>
      <c r="AA2067" s="130"/>
      <c r="AB2067" s="130"/>
      <c r="AC2067" s="130"/>
      <c r="AD2067" s="130"/>
      <c r="AE2067" s="130"/>
      <c r="AF2067" s="130"/>
      <c r="AG2067" s="130"/>
      <c r="AH2067" s="130"/>
      <c r="AI2067" s="130"/>
      <c r="AJ2067" s="130"/>
      <c r="AK2067" s="130"/>
      <c r="AL2067" s="130"/>
      <c r="AM2067" s="130"/>
      <c r="AN2067" s="130"/>
      <c r="AO2067" s="130"/>
      <c r="AP2067" s="130"/>
      <c r="AQ2067" s="130"/>
      <c r="AR2067" s="130"/>
      <c r="AS2067" s="130"/>
      <c r="AT2067" s="130"/>
      <c r="AU2067" s="130"/>
      <c r="AV2067" s="130"/>
      <c r="AW2067" s="130"/>
      <c r="AX2067" s="130"/>
      <c r="AY2067" s="130"/>
    </row>
    <row r="2068" spans="1:51" x14ac:dyDescent="0.15">
      <c r="A2068" s="133">
        <v>2107</v>
      </c>
      <c r="B2068" s="130" t="s">
        <v>5246</v>
      </c>
      <c r="C2068" s="130" t="s">
        <v>1060</v>
      </c>
      <c r="D2068" s="130" t="s">
        <v>10046</v>
      </c>
      <c r="E2068" s="130" t="s">
        <v>10706</v>
      </c>
      <c r="F2068" s="130" t="s">
        <v>11200</v>
      </c>
      <c r="G2068" s="133" t="s">
        <v>173</v>
      </c>
      <c r="H2068" s="130" t="s">
        <v>14447</v>
      </c>
      <c r="I2068" s="130" t="s">
        <v>12110</v>
      </c>
      <c r="J2068" s="130" t="s">
        <v>12482</v>
      </c>
      <c r="K2068" s="130" t="s">
        <v>5220</v>
      </c>
      <c r="L2068" s="131" t="str">
        <f t="shared" si="96"/>
        <v>嵯峨山　楓汰 (1)</v>
      </c>
      <c r="M2068" s="131" t="str">
        <f t="shared" si="97"/>
        <v>03</v>
      </c>
      <c r="N2068" s="131" t="str">
        <f t="shared" si="98"/>
        <v>Futa SAGAYAMA (03)</v>
      </c>
      <c r="O2068" s="217" t="s">
        <v>8920</v>
      </c>
      <c r="Y2068" s="130"/>
      <c r="Z2068" s="130"/>
      <c r="AA2068" s="130"/>
      <c r="AB2068" s="130"/>
      <c r="AC2068" s="130"/>
      <c r="AD2068" s="130"/>
      <c r="AE2068" s="130"/>
      <c r="AF2068" s="130"/>
      <c r="AG2068" s="130"/>
      <c r="AH2068" s="130"/>
      <c r="AI2068" s="130"/>
      <c r="AJ2068" s="130"/>
      <c r="AK2068" s="130"/>
      <c r="AL2068" s="130"/>
      <c r="AM2068" s="130"/>
      <c r="AN2068" s="130"/>
      <c r="AO2068" s="130"/>
      <c r="AP2068" s="130"/>
      <c r="AQ2068" s="130"/>
      <c r="AR2068" s="130"/>
      <c r="AS2068" s="130"/>
      <c r="AT2068" s="130"/>
      <c r="AU2068" s="130"/>
      <c r="AV2068" s="130"/>
      <c r="AW2068" s="130"/>
      <c r="AX2068" s="130"/>
      <c r="AY2068" s="130"/>
    </row>
    <row r="2069" spans="1:51" x14ac:dyDescent="0.15">
      <c r="A2069" s="133">
        <v>2108</v>
      </c>
      <c r="B2069" s="130" t="s">
        <v>5246</v>
      </c>
      <c r="C2069" s="130" t="s">
        <v>1060</v>
      </c>
      <c r="D2069" s="130" t="s">
        <v>10047</v>
      </c>
      <c r="E2069" s="130" t="s">
        <v>10707</v>
      </c>
      <c r="F2069" s="130" t="s">
        <v>11051</v>
      </c>
      <c r="G2069" s="133" t="s">
        <v>173</v>
      </c>
      <c r="H2069" s="130" t="s">
        <v>14447</v>
      </c>
      <c r="I2069" s="130" t="s">
        <v>12111</v>
      </c>
      <c r="J2069" s="130" t="s">
        <v>4893</v>
      </c>
      <c r="K2069" s="130" t="s">
        <v>5220</v>
      </c>
      <c r="L2069" s="131" t="str">
        <f t="shared" si="96"/>
        <v>長尾　太智 (1)</v>
      </c>
      <c r="M2069" s="131" t="str">
        <f t="shared" si="97"/>
        <v>02</v>
      </c>
      <c r="N2069" s="131" t="str">
        <f t="shared" si="98"/>
        <v>Taichi NAGAO (02)</v>
      </c>
      <c r="O2069" s="217" t="s">
        <v>8921</v>
      </c>
      <c r="Y2069" s="130"/>
      <c r="Z2069" s="130"/>
      <c r="AA2069" s="130"/>
      <c r="AB2069" s="130"/>
      <c r="AC2069" s="130"/>
      <c r="AD2069" s="130"/>
      <c r="AE2069" s="130"/>
      <c r="AF2069" s="130"/>
      <c r="AG2069" s="130"/>
      <c r="AH2069" s="130"/>
      <c r="AI2069" s="130"/>
      <c r="AJ2069" s="130"/>
      <c r="AK2069" s="130"/>
      <c r="AL2069" s="130"/>
      <c r="AM2069" s="130"/>
      <c r="AN2069" s="130"/>
      <c r="AO2069" s="130"/>
      <c r="AP2069" s="130"/>
      <c r="AQ2069" s="130"/>
      <c r="AR2069" s="130"/>
      <c r="AS2069" s="130"/>
      <c r="AT2069" s="130"/>
      <c r="AU2069" s="130"/>
      <c r="AV2069" s="130"/>
      <c r="AW2069" s="130"/>
      <c r="AX2069" s="130"/>
      <c r="AY2069" s="130"/>
    </row>
    <row r="2070" spans="1:51" x14ac:dyDescent="0.15">
      <c r="A2070" s="133">
        <v>2109</v>
      </c>
      <c r="B2070" s="130" t="s">
        <v>5246</v>
      </c>
      <c r="C2070" s="130" t="s">
        <v>1060</v>
      </c>
      <c r="D2070" s="130" t="s">
        <v>10048</v>
      </c>
      <c r="E2070" s="130" t="s">
        <v>10708</v>
      </c>
      <c r="F2070" s="130" t="s">
        <v>11201</v>
      </c>
      <c r="G2070" s="133" t="s">
        <v>173</v>
      </c>
      <c r="H2070" s="130" t="s">
        <v>14447</v>
      </c>
      <c r="I2070" s="130" t="s">
        <v>5020</v>
      </c>
      <c r="J2070" s="130" t="s">
        <v>4825</v>
      </c>
      <c r="K2070" s="130" t="s">
        <v>5220</v>
      </c>
      <c r="L2070" s="131" t="str">
        <f t="shared" si="96"/>
        <v>伴　直輝 (1)</v>
      </c>
      <c r="M2070" s="131" t="str">
        <f t="shared" si="97"/>
        <v>03</v>
      </c>
      <c r="N2070" s="131" t="str">
        <f t="shared" si="98"/>
        <v>Naoki BAN (03)</v>
      </c>
      <c r="O2070" s="217" t="s">
        <v>8922</v>
      </c>
      <c r="Y2070" s="130"/>
      <c r="Z2070" s="130"/>
      <c r="AA2070" s="130"/>
      <c r="AB2070" s="130"/>
      <c r="AC2070" s="130"/>
      <c r="AD2070" s="130"/>
      <c r="AE2070" s="130"/>
      <c r="AF2070" s="130"/>
      <c r="AG2070" s="130"/>
      <c r="AH2070" s="130"/>
      <c r="AI2070" s="130"/>
      <c r="AJ2070" s="130"/>
      <c r="AK2070" s="130"/>
      <c r="AL2070" s="130"/>
      <c r="AM2070" s="130"/>
      <c r="AN2070" s="130"/>
      <c r="AO2070" s="130"/>
      <c r="AP2070" s="130"/>
      <c r="AQ2070" s="130"/>
      <c r="AR2070" s="130"/>
      <c r="AS2070" s="130"/>
      <c r="AT2070" s="130"/>
      <c r="AU2070" s="130"/>
      <c r="AV2070" s="130"/>
      <c r="AW2070" s="130"/>
      <c r="AX2070" s="130"/>
      <c r="AY2070" s="130"/>
    </row>
    <row r="2071" spans="1:51" x14ac:dyDescent="0.15">
      <c r="A2071" s="133">
        <v>2110</v>
      </c>
      <c r="B2071" s="130" t="s">
        <v>5221</v>
      </c>
      <c r="C2071" s="130" t="s">
        <v>1031</v>
      </c>
      <c r="D2071" s="130" t="s">
        <v>10049</v>
      </c>
      <c r="E2071" s="130" t="s">
        <v>10709</v>
      </c>
      <c r="F2071" s="130" t="s">
        <v>11085</v>
      </c>
      <c r="G2071" s="133" t="s">
        <v>173</v>
      </c>
      <c r="H2071" s="130" t="s">
        <v>14473</v>
      </c>
      <c r="I2071" s="130" t="s">
        <v>12112</v>
      </c>
      <c r="J2071" s="130" t="s">
        <v>4857</v>
      </c>
      <c r="K2071" s="130" t="s">
        <v>5220</v>
      </c>
      <c r="L2071" s="131" t="str">
        <f t="shared" si="96"/>
        <v>末成　壮司 (1)</v>
      </c>
      <c r="M2071" s="131" t="str">
        <f t="shared" si="97"/>
        <v>02</v>
      </c>
      <c r="N2071" s="131" t="str">
        <f t="shared" si="98"/>
        <v>Soshi SUENARI (02)</v>
      </c>
      <c r="O2071" s="217" t="s">
        <v>8923</v>
      </c>
      <c r="Y2071" s="130"/>
      <c r="Z2071" s="130"/>
      <c r="AA2071" s="130"/>
      <c r="AB2071" s="130"/>
      <c r="AC2071" s="130"/>
      <c r="AD2071" s="130"/>
      <c r="AE2071" s="130"/>
      <c r="AF2071" s="130"/>
      <c r="AG2071" s="130"/>
      <c r="AH2071" s="130"/>
      <c r="AI2071" s="130"/>
      <c r="AJ2071" s="130"/>
      <c r="AK2071" s="130"/>
      <c r="AL2071" s="130"/>
      <c r="AM2071" s="130"/>
      <c r="AN2071" s="130"/>
      <c r="AO2071" s="130"/>
      <c r="AP2071" s="130"/>
      <c r="AQ2071" s="130"/>
      <c r="AR2071" s="130"/>
      <c r="AS2071" s="130"/>
      <c r="AT2071" s="130"/>
      <c r="AU2071" s="130"/>
      <c r="AV2071" s="130"/>
      <c r="AW2071" s="130"/>
      <c r="AX2071" s="130"/>
      <c r="AY2071" s="130"/>
    </row>
    <row r="2072" spans="1:51" x14ac:dyDescent="0.15">
      <c r="A2072" s="133">
        <v>2111</v>
      </c>
      <c r="B2072" s="130" t="s">
        <v>5221</v>
      </c>
      <c r="C2072" s="130" t="s">
        <v>1031</v>
      </c>
      <c r="D2072" s="130" t="s">
        <v>10050</v>
      </c>
      <c r="E2072" s="130" t="s">
        <v>10710</v>
      </c>
      <c r="F2072" s="130" t="s">
        <v>11155</v>
      </c>
      <c r="G2072" s="133" t="s">
        <v>173</v>
      </c>
      <c r="H2072" s="130" t="s">
        <v>14447</v>
      </c>
      <c r="I2072" s="130" t="s">
        <v>4858</v>
      </c>
      <c r="J2072" s="130" t="s">
        <v>4918</v>
      </c>
      <c r="K2072" s="130" t="s">
        <v>5220</v>
      </c>
      <c r="L2072" s="131" t="str">
        <f t="shared" si="96"/>
        <v>清水　皓太 (1)</v>
      </c>
      <c r="M2072" s="131" t="str">
        <f t="shared" si="97"/>
        <v>02</v>
      </c>
      <c r="N2072" s="131" t="str">
        <f t="shared" si="98"/>
        <v>Kota SHIMIZU (02)</v>
      </c>
      <c r="O2072" s="217" t="s">
        <v>8924</v>
      </c>
      <c r="Y2072" s="130"/>
      <c r="Z2072" s="130"/>
      <c r="AA2072" s="130"/>
      <c r="AB2072" s="130"/>
      <c r="AC2072" s="130"/>
      <c r="AD2072" s="130"/>
      <c r="AE2072" s="130"/>
      <c r="AF2072" s="130"/>
      <c r="AG2072" s="130"/>
      <c r="AH2072" s="130"/>
      <c r="AI2072" s="130"/>
      <c r="AJ2072" s="130"/>
      <c r="AK2072" s="130"/>
      <c r="AL2072" s="130"/>
      <c r="AM2072" s="130"/>
      <c r="AN2072" s="130"/>
      <c r="AO2072" s="130"/>
      <c r="AP2072" s="130"/>
      <c r="AQ2072" s="130"/>
      <c r="AR2072" s="130"/>
      <c r="AS2072" s="130"/>
      <c r="AT2072" s="130"/>
      <c r="AU2072" s="130"/>
      <c r="AV2072" s="130"/>
      <c r="AW2072" s="130"/>
      <c r="AX2072" s="130"/>
      <c r="AY2072" s="130"/>
    </row>
    <row r="2073" spans="1:51" x14ac:dyDescent="0.15">
      <c r="A2073" s="133">
        <v>2112</v>
      </c>
      <c r="B2073" s="130" t="s">
        <v>5221</v>
      </c>
      <c r="C2073" s="130" t="s">
        <v>1031</v>
      </c>
      <c r="D2073" s="130" t="s">
        <v>10051</v>
      </c>
      <c r="E2073" s="130" t="s">
        <v>10711</v>
      </c>
      <c r="F2073" s="130" t="s">
        <v>11202</v>
      </c>
      <c r="G2073" s="133" t="s">
        <v>173</v>
      </c>
      <c r="H2073" s="130" t="s">
        <v>14447</v>
      </c>
      <c r="I2073" s="130" t="s">
        <v>5068</v>
      </c>
      <c r="J2073" s="130" t="s">
        <v>9494</v>
      </c>
      <c r="K2073" s="130" t="s">
        <v>5220</v>
      </c>
      <c r="L2073" s="131" t="str">
        <f t="shared" si="96"/>
        <v>山上　敦大 (1)</v>
      </c>
      <c r="M2073" s="131" t="str">
        <f t="shared" si="97"/>
        <v>02</v>
      </c>
      <c r="N2073" s="131" t="str">
        <f t="shared" si="98"/>
        <v>Atsuhiro YAMAGAMI (02)</v>
      </c>
      <c r="O2073" s="217" t="s">
        <v>8925</v>
      </c>
      <c r="Y2073" s="130"/>
      <c r="Z2073" s="130"/>
      <c r="AA2073" s="130"/>
      <c r="AB2073" s="130"/>
      <c r="AC2073" s="130"/>
      <c r="AD2073" s="130"/>
      <c r="AE2073" s="130"/>
      <c r="AF2073" s="130"/>
      <c r="AG2073" s="130"/>
      <c r="AH2073" s="130"/>
      <c r="AI2073" s="130"/>
      <c r="AJ2073" s="130"/>
      <c r="AK2073" s="130"/>
      <c r="AL2073" s="130"/>
      <c r="AM2073" s="130"/>
      <c r="AN2073" s="130"/>
      <c r="AO2073" s="130"/>
      <c r="AP2073" s="130"/>
      <c r="AQ2073" s="130"/>
      <c r="AR2073" s="130"/>
      <c r="AS2073" s="130"/>
      <c r="AT2073" s="130"/>
      <c r="AU2073" s="130"/>
      <c r="AV2073" s="130"/>
      <c r="AW2073" s="130"/>
      <c r="AX2073" s="130"/>
      <c r="AY2073" s="130"/>
    </row>
    <row r="2074" spans="1:51" x14ac:dyDescent="0.15">
      <c r="A2074" s="133">
        <v>2113</v>
      </c>
      <c r="B2074" s="130" t="s">
        <v>5221</v>
      </c>
      <c r="C2074" s="130" t="s">
        <v>1031</v>
      </c>
      <c r="D2074" s="130" t="s">
        <v>10052</v>
      </c>
      <c r="E2074" s="130" t="s">
        <v>10712</v>
      </c>
      <c r="F2074" s="130" t="s">
        <v>11203</v>
      </c>
      <c r="G2074" s="133" t="s">
        <v>173</v>
      </c>
      <c r="H2074" s="130" t="s">
        <v>14448</v>
      </c>
      <c r="I2074" s="130" t="s">
        <v>6668</v>
      </c>
      <c r="J2074" s="130" t="s">
        <v>4918</v>
      </c>
      <c r="K2074" s="130" t="s">
        <v>5220</v>
      </c>
      <c r="L2074" s="131" t="str">
        <f t="shared" si="96"/>
        <v>西村　康汰 (1)</v>
      </c>
      <c r="M2074" s="131" t="str">
        <f t="shared" si="97"/>
        <v>02</v>
      </c>
      <c r="N2074" s="131" t="str">
        <f t="shared" si="98"/>
        <v>Kota NISHIMURA (02)</v>
      </c>
      <c r="O2074" s="217" t="s">
        <v>8926</v>
      </c>
      <c r="Y2074" s="130"/>
      <c r="Z2074" s="130"/>
      <c r="AA2074" s="130"/>
      <c r="AB2074" s="130"/>
      <c r="AC2074" s="130"/>
      <c r="AD2074" s="130"/>
      <c r="AE2074" s="130"/>
      <c r="AF2074" s="130"/>
      <c r="AG2074" s="130"/>
      <c r="AH2074" s="130"/>
      <c r="AI2074" s="130"/>
      <c r="AJ2074" s="130"/>
      <c r="AK2074" s="130"/>
      <c r="AL2074" s="130"/>
      <c r="AM2074" s="130"/>
      <c r="AN2074" s="130"/>
      <c r="AO2074" s="130"/>
      <c r="AP2074" s="130"/>
      <c r="AQ2074" s="130"/>
      <c r="AR2074" s="130"/>
      <c r="AS2074" s="130"/>
      <c r="AT2074" s="130"/>
      <c r="AU2074" s="130"/>
      <c r="AV2074" s="130"/>
      <c r="AW2074" s="130"/>
      <c r="AX2074" s="130"/>
      <c r="AY2074" s="130"/>
    </row>
    <row r="2075" spans="1:51" x14ac:dyDescent="0.15">
      <c r="A2075" s="133">
        <v>2114</v>
      </c>
      <c r="B2075" s="130" t="s">
        <v>5221</v>
      </c>
      <c r="C2075" s="130" t="s">
        <v>1031</v>
      </c>
      <c r="D2075" s="130" t="s">
        <v>10053</v>
      </c>
      <c r="E2075" s="130" t="s">
        <v>10713</v>
      </c>
      <c r="F2075" s="130" t="s">
        <v>11204</v>
      </c>
      <c r="G2075" s="133" t="s">
        <v>173</v>
      </c>
      <c r="H2075" s="130" t="s">
        <v>4793</v>
      </c>
      <c r="I2075" s="130" t="s">
        <v>11669</v>
      </c>
      <c r="J2075" s="130" t="s">
        <v>5064</v>
      </c>
      <c r="K2075" s="130" t="s">
        <v>5220</v>
      </c>
      <c r="L2075" s="131" t="str">
        <f t="shared" si="96"/>
        <v>高島　駿介 (1)</v>
      </c>
      <c r="M2075" s="131" t="str">
        <f t="shared" si="97"/>
        <v>02</v>
      </c>
      <c r="N2075" s="131" t="str">
        <f t="shared" si="98"/>
        <v>Shunsuke TAKASHIMA (02)</v>
      </c>
      <c r="O2075" s="217" t="s">
        <v>8927</v>
      </c>
      <c r="Y2075" s="130"/>
      <c r="Z2075" s="130"/>
      <c r="AA2075" s="130"/>
      <c r="AB2075" s="130"/>
      <c r="AC2075" s="130"/>
      <c r="AD2075" s="130"/>
      <c r="AE2075" s="130"/>
      <c r="AF2075" s="130"/>
      <c r="AG2075" s="130"/>
      <c r="AH2075" s="130"/>
      <c r="AI2075" s="130"/>
      <c r="AJ2075" s="130"/>
      <c r="AK2075" s="130"/>
      <c r="AL2075" s="130"/>
      <c r="AM2075" s="130"/>
      <c r="AN2075" s="130"/>
      <c r="AO2075" s="130"/>
      <c r="AP2075" s="130"/>
      <c r="AQ2075" s="130"/>
      <c r="AR2075" s="130"/>
      <c r="AS2075" s="130"/>
      <c r="AT2075" s="130"/>
      <c r="AU2075" s="130"/>
      <c r="AV2075" s="130"/>
      <c r="AW2075" s="130"/>
      <c r="AX2075" s="130"/>
      <c r="AY2075" s="130"/>
    </row>
    <row r="2076" spans="1:51" x14ac:dyDescent="0.15">
      <c r="A2076" s="133">
        <v>2115</v>
      </c>
      <c r="B2076" s="130" t="s">
        <v>5221</v>
      </c>
      <c r="C2076" s="130" t="s">
        <v>1031</v>
      </c>
      <c r="D2076" s="130" t="s">
        <v>10054</v>
      </c>
      <c r="E2076" s="130" t="s">
        <v>10714</v>
      </c>
      <c r="F2076" s="130" t="s">
        <v>11103</v>
      </c>
      <c r="G2076" s="133" t="s">
        <v>173</v>
      </c>
      <c r="H2076" s="130" t="s">
        <v>14447</v>
      </c>
      <c r="I2076" s="130" t="s">
        <v>12113</v>
      </c>
      <c r="J2076" s="130" t="s">
        <v>5114</v>
      </c>
      <c r="K2076" s="130" t="s">
        <v>5220</v>
      </c>
      <c r="L2076" s="131" t="str">
        <f t="shared" si="96"/>
        <v>福間　陽仁 (1)</v>
      </c>
      <c r="M2076" s="131" t="str">
        <f t="shared" si="97"/>
        <v>03</v>
      </c>
      <c r="N2076" s="131" t="str">
        <f t="shared" si="98"/>
        <v>Haruto FUKUMA (03)</v>
      </c>
      <c r="O2076" s="217" t="s">
        <v>8928</v>
      </c>
      <c r="Y2076" s="130"/>
      <c r="Z2076" s="130"/>
      <c r="AA2076" s="130"/>
      <c r="AB2076" s="130"/>
      <c r="AC2076" s="130"/>
      <c r="AD2076" s="130"/>
      <c r="AE2076" s="130"/>
      <c r="AF2076" s="130"/>
      <c r="AG2076" s="130"/>
      <c r="AH2076" s="130"/>
      <c r="AI2076" s="130"/>
      <c r="AJ2076" s="130"/>
      <c r="AK2076" s="130"/>
      <c r="AL2076" s="130"/>
      <c r="AM2076" s="130"/>
      <c r="AN2076" s="130"/>
      <c r="AO2076" s="130"/>
      <c r="AP2076" s="130"/>
      <c r="AQ2076" s="130"/>
      <c r="AR2076" s="130"/>
      <c r="AS2076" s="130"/>
      <c r="AT2076" s="130"/>
      <c r="AU2076" s="130"/>
      <c r="AV2076" s="130"/>
      <c r="AW2076" s="130"/>
      <c r="AX2076" s="130"/>
      <c r="AY2076" s="130"/>
    </row>
    <row r="2077" spans="1:51" x14ac:dyDescent="0.15">
      <c r="A2077" s="133">
        <v>2116</v>
      </c>
      <c r="B2077" s="130" t="s">
        <v>5221</v>
      </c>
      <c r="C2077" s="130" t="s">
        <v>1031</v>
      </c>
      <c r="D2077" s="130" t="s">
        <v>10055</v>
      </c>
      <c r="E2077" s="130" t="s">
        <v>10715</v>
      </c>
      <c r="F2077" s="130" t="s">
        <v>11051</v>
      </c>
      <c r="G2077" s="133" t="s">
        <v>173</v>
      </c>
      <c r="H2077" s="130" t="s">
        <v>14448</v>
      </c>
      <c r="I2077" s="130" t="s">
        <v>12114</v>
      </c>
      <c r="J2077" s="130" t="s">
        <v>12536</v>
      </c>
      <c r="K2077" s="130" t="s">
        <v>5220</v>
      </c>
      <c r="L2077" s="131" t="str">
        <f t="shared" si="96"/>
        <v>山岸　由昂 (1)</v>
      </c>
      <c r="M2077" s="131" t="str">
        <f t="shared" si="97"/>
        <v>02</v>
      </c>
      <c r="N2077" s="131" t="str">
        <f t="shared" si="98"/>
        <v>Yoshitaka YAMAGISHI (02)</v>
      </c>
      <c r="O2077" s="217" t="s">
        <v>8929</v>
      </c>
      <c r="Y2077" s="130"/>
      <c r="Z2077" s="130"/>
      <c r="AA2077" s="130"/>
      <c r="AB2077" s="130"/>
      <c r="AC2077" s="130"/>
      <c r="AD2077" s="130"/>
      <c r="AE2077" s="130"/>
      <c r="AF2077" s="130"/>
      <c r="AG2077" s="130"/>
      <c r="AH2077" s="130"/>
      <c r="AI2077" s="130"/>
      <c r="AJ2077" s="130"/>
      <c r="AK2077" s="130"/>
      <c r="AL2077" s="130"/>
      <c r="AM2077" s="130"/>
      <c r="AN2077" s="130"/>
      <c r="AO2077" s="130"/>
      <c r="AP2077" s="130"/>
      <c r="AQ2077" s="130"/>
      <c r="AR2077" s="130"/>
      <c r="AS2077" s="130"/>
      <c r="AT2077" s="130"/>
      <c r="AU2077" s="130"/>
      <c r="AV2077" s="130"/>
      <c r="AW2077" s="130"/>
      <c r="AX2077" s="130"/>
      <c r="AY2077" s="130"/>
    </row>
    <row r="2078" spans="1:51" x14ac:dyDescent="0.15">
      <c r="A2078" s="133">
        <v>2117</v>
      </c>
      <c r="B2078" s="130" t="s">
        <v>5221</v>
      </c>
      <c r="C2078" s="130" t="s">
        <v>1031</v>
      </c>
      <c r="D2078" s="130" t="s">
        <v>10056</v>
      </c>
      <c r="E2078" s="130" t="s">
        <v>10716</v>
      </c>
      <c r="F2078" s="130" t="s">
        <v>11187</v>
      </c>
      <c r="G2078" s="133" t="s">
        <v>173</v>
      </c>
      <c r="H2078" s="130" t="s">
        <v>14460</v>
      </c>
      <c r="I2078" s="130" t="s">
        <v>5144</v>
      </c>
      <c r="J2078" s="130" t="s">
        <v>4879</v>
      </c>
      <c r="K2078" s="130" t="s">
        <v>5220</v>
      </c>
      <c r="L2078" s="131" t="str">
        <f t="shared" si="96"/>
        <v>伊原　和希 (1)</v>
      </c>
      <c r="M2078" s="131" t="str">
        <f t="shared" si="97"/>
        <v>02</v>
      </c>
      <c r="N2078" s="131" t="str">
        <f t="shared" si="98"/>
        <v>Kazuki IHARA (02)</v>
      </c>
      <c r="O2078" s="217" t="s">
        <v>8930</v>
      </c>
      <c r="Y2078" s="130"/>
      <c r="Z2078" s="130"/>
      <c r="AA2078" s="130"/>
      <c r="AB2078" s="130"/>
      <c r="AC2078" s="130"/>
      <c r="AD2078" s="130"/>
      <c r="AE2078" s="130"/>
      <c r="AF2078" s="130"/>
      <c r="AG2078" s="130"/>
      <c r="AH2078" s="130"/>
      <c r="AI2078" s="130"/>
      <c r="AJ2078" s="130"/>
      <c r="AK2078" s="130"/>
      <c r="AL2078" s="130"/>
      <c r="AM2078" s="130"/>
      <c r="AN2078" s="130"/>
      <c r="AO2078" s="130"/>
      <c r="AP2078" s="130"/>
      <c r="AQ2078" s="130"/>
      <c r="AR2078" s="130"/>
      <c r="AS2078" s="130"/>
      <c r="AT2078" s="130"/>
      <c r="AU2078" s="130"/>
      <c r="AV2078" s="130"/>
      <c r="AW2078" s="130"/>
      <c r="AX2078" s="130"/>
      <c r="AY2078" s="130"/>
    </row>
    <row r="2079" spans="1:51" x14ac:dyDescent="0.15">
      <c r="A2079" s="133">
        <v>2118</v>
      </c>
      <c r="B2079" s="130" t="s">
        <v>5221</v>
      </c>
      <c r="C2079" s="130" t="s">
        <v>1031</v>
      </c>
      <c r="D2079" s="130" t="s">
        <v>10057</v>
      </c>
      <c r="E2079" s="130" t="s">
        <v>10717</v>
      </c>
      <c r="F2079" s="130" t="s">
        <v>11205</v>
      </c>
      <c r="G2079" s="133" t="s">
        <v>173</v>
      </c>
      <c r="H2079" s="130" t="s">
        <v>14464</v>
      </c>
      <c r="I2079" s="130" t="s">
        <v>12115</v>
      </c>
      <c r="J2079" s="130" t="s">
        <v>4922</v>
      </c>
      <c r="K2079" s="130" t="s">
        <v>5220</v>
      </c>
      <c r="L2079" s="131" t="str">
        <f t="shared" si="96"/>
        <v>梅村　侑生 (1)</v>
      </c>
      <c r="M2079" s="131" t="str">
        <f t="shared" si="97"/>
        <v>02</v>
      </c>
      <c r="N2079" s="131" t="str">
        <f t="shared" si="98"/>
        <v>Yuki UMEMURA (02)</v>
      </c>
      <c r="O2079" s="217" t="s">
        <v>8931</v>
      </c>
      <c r="Y2079" s="130"/>
      <c r="Z2079" s="130"/>
      <c r="AA2079" s="130"/>
      <c r="AB2079" s="130"/>
      <c r="AC2079" s="130"/>
      <c r="AD2079" s="130"/>
      <c r="AE2079" s="130"/>
      <c r="AF2079" s="130"/>
      <c r="AG2079" s="130"/>
      <c r="AH2079" s="130"/>
      <c r="AI2079" s="130"/>
      <c r="AJ2079" s="130"/>
      <c r="AK2079" s="130"/>
      <c r="AL2079" s="130"/>
      <c r="AM2079" s="130"/>
      <c r="AN2079" s="130"/>
      <c r="AO2079" s="130"/>
      <c r="AP2079" s="130"/>
      <c r="AQ2079" s="130"/>
      <c r="AR2079" s="130"/>
      <c r="AS2079" s="130"/>
      <c r="AT2079" s="130"/>
      <c r="AU2079" s="130"/>
      <c r="AV2079" s="130"/>
      <c r="AW2079" s="130"/>
      <c r="AX2079" s="130"/>
      <c r="AY2079" s="130"/>
    </row>
    <row r="2080" spans="1:51" x14ac:dyDescent="0.15">
      <c r="A2080" s="133">
        <v>2119</v>
      </c>
      <c r="B2080" s="130" t="s">
        <v>5221</v>
      </c>
      <c r="C2080" s="130" t="s">
        <v>1031</v>
      </c>
      <c r="D2080" s="130" t="s">
        <v>10058</v>
      </c>
      <c r="E2080" s="130" t="s">
        <v>10718</v>
      </c>
      <c r="F2080" s="130" t="s">
        <v>11078</v>
      </c>
      <c r="G2080" s="133" t="s">
        <v>173</v>
      </c>
      <c r="H2080" s="130" t="s">
        <v>14447</v>
      </c>
      <c r="I2080" s="130" t="s">
        <v>12116</v>
      </c>
      <c r="J2080" s="130" t="s">
        <v>12576</v>
      </c>
      <c r="K2080" s="130" t="s">
        <v>5220</v>
      </c>
      <c r="L2080" s="131" t="str">
        <f t="shared" si="96"/>
        <v>岡　寛大 (1)</v>
      </c>
      <c r="M2080" s="131" t="str">
        <f t="shared" si="97"/>
        <v>03</v>
      </c>
      <c r="N2080" s="131" t="str">
        <f t="shared" si="98"/>
        <v>Kandai OKA (03)</v>
      </c>
      <c r="O2080" s="217" t="s">
        <v>8932</v>
      </c>
      <c r="Y2080" s="130"/>
      <c r="Z2080" s="130"/>
      <c r="AA2080" s="130"/>
      <c r="AB2080" s="130"/>
      <c r="AC2080" s="130"/>
      <c r="AD2080" s="130"/>
      <c r="AE2080" s="130"/>
      <c r="AF2080" s="130"/>
      <c r="AG2080" s="130"/>
      <c r="AH2080" s="130"/>
      <c r="AI2080" s="130"/>
      <c r="AJ2080" s="130"/>
      <c r="AK2080" s="130"/>
      <c r="AL2080" s="130"/>
      <c r="AM2080" s="130"/>
      <c r="AN2080" s="130"/>
      <c r="AO2080" s="130"/>
      <c r="AP2080" s="130"/>
      <c r="AQ2080" s="130"/>
      <c r="AR2080" s="130"/>
      <c r="AS2080" s="130"/>
      <c r="AT2080" s="130"/>
      <c r="AU2080" s="130"/>
      <c r="AV2080" s="130"/>
      <c r="AW2080" s="130"/>
      <c r="AX2080" s="130"/>
      <c r="AY2080" s="130"/>
    </row>
    <row r="2081" spans="1:51" x14ac:dyDescent="0.15">
      <c r="A2081" s="133">
        <v>2120</v>
      </c>
      <c r="B2081" s="130" t="s">
        <v>5221</v>
      </c>
      <c r="C2081" s="130" t="s">
        <v>1031</v>
      </c>
      <c r="D2081" s="130" t="s">
        <v>10059</v>
      </c>
      <c r="E2081" s="130" t="s">
        <v>10719</v>
      </c>
      <c r="F2081" s="130" t="s">
        <v>11206</v>
      </c>
      <c r="G2081" s="133" t="s">
        <v>173</v>
      </c>
      <c r="H2081" s="130" t="s">
        <v>14447</v>
      </c>
      <c r="I2081" s="130" t="s">
        <v>12117</v>
      </c>
      <c r="J2081" s="130" t="s">
        <v>12479</v>
      </c>
      <c r="K2081" s="130" t="s">
        <v>5220</v>
      </c>
      <c r="L2081" s="131" t="str">
        <f t="shared" si="96"/>
        <v>江田　政紀 (1)</v>
      </c>
      <c r="M2081" s="131" t="str">
        <f t="shared" si="97"/>
        <v>02</v>
      </c>
      <c r="N2081" s="131" t="str">
        <f t="shared" si="98"/>
        <v>Masanori EDA (02)</v>
      </c>
      <c r="O2081" s="217" t="s">
        <v>8933</v>
      </c>
      <c r="Y2081" s="130"/>
      <c r="Z2081" s="130"/>
      <c r="AA2081" s="130"/>
      <c r="AB2081" s="130"/>
      <c r="AC2081" s="130"/>
      <c r="AD2081" s="130"/>
      <c r="AE2081" s="130"/>
      <c r="AF2081" s="130"/>
      <c r="AG2081" s="130"/>
      <c r="AH2081" s="130"/>
      <c r="AI2081" s="130"/>
      <c r="AJ2081" s="130"/>
      <c r="AK2081" s="130"/>
      <c r="AL2081" s="130"/>
      <c r="AM2081" s="130"/>
      <c r="AN2081" s="130"/>
      <c r="AO2081" s="130"/>
      <c r="AP2081" s="130"/>
      <c r="AQ2081" s="130"/>
      <c r="AR2081" s="130"/>
      <c r="AS2081" s="130"/>
      <c r="AT2081" s="130"/>
      <c r="AU2081" s="130"/>
      <c r="AV2081" s="130"/>
      <c r="AW2081" s="130"/>
      <c r="AX2081" s="130"/>
      <c r="AY2081" s="130"/>
    </row>
    <row r="2082" spans="1:51" x14ac:dyDescent="0.15">
      <c r="A2082" s="133">
        <v>2121</v>
      </c>
      <c r="B2082" s="130" t="s">
        <v>5221</v>
      </c>
      <c r="C2082" s="130" t="s">
        <v>1031</v>
      </c>
      <c r="D2082" s="130" t="s">
        <v>10060</v>
      </c>
      <c r="E2082" s="130" t="s">
        <v>10720</v>
      </c>
      <c r="F2082" s="130" t="s">
        <v>11117</v>
      </c>
      <c r="G2082" s="133" t="s">
        <v>173</v>
      </c>
      <c r="H2082" s="130" t="s">
        <v>14447</v>
      </c>
      <c r="I2082" s="130" t="s">
        <v>11354</v>
      </c>
      <c r="J2082" s="130" t="s">
        <v>9247</v>
      </c>
      <c r="K2082" s="130" t="s">
        <v>5220</v>
      </c>
      <c r="L2082" s="131" t="str">
        <f t="shared" si="96"/>
        <v>佃　勇卓 (1)</v>
      </c>
      <c r="M2082" s="131" t="str">
        <f t="shared" si="97"/>
        <v>02</v>
      </c>
      <c r="N2082" s="131" t="str">
        <f t="shared" si="98"/>
        <v>Yuto TSUKUDA (02)</v>
      </c>
      <c r="O2082" s="217" t="s">
        <v>8934</v>
      </c>
      <c r="Y2082" s="130"/>
      <c r="Z2082" s="130"/>
      <c r="AA2082" s="130"/>
      <c r="AB2082" s="130"/>
      <c r="AC2082" s="130"/>
      <c r="AD2082" s="130"/>
      <c r="AE2082" s="130"/>
      <c r="AF2082" s="130"/>
      <c r="AG2082" s="130"/>
      <c r="AH2082" s="130"/>
      <c r="AI2082" s="130"/>
      <c r="AJ2082" s="130"/>
      <c r="AK2082" s="130"/>
      <c r="AL2082" s="130"/>
      <c r="AM2082" s="130"/>
      <c r="AN2082" s="130"/>
      <c r="AO2082" s="130"/>
      <c r="AP2082" s="130"/>
      <c r="AQ2082" s="130"/>
      <c r="AR2082" s="130"/>
      <c r="AS2082" s="130"/>
      <c r="AT2082" s="130"/>
      <c r="AU2082" s="130"/>
      <c r="AV2082" s="130"/>
      <c r="AW2082" s="130"/>
      <c r="AX2082" s="130"/>
      <c r="AY2082" s="130"/>
    </row>
    <row r="2083" spans="1:51" x14ac:dyDescent="0.15">
      <c r="A2083" s="133">
        <v>2122</v>
      </c>
      <c r="B2083" s="130" t="s">
        <v>5259</v>
      </c>
      <c r="C2083" s="130" t="s">
        <v>1079</v>
      </c>
      <c r="D2083" s="130" t="s">
        <v>3972</v>
      </c>
      <c r="E2083" s="130" t="s">
        <v>3973</v>
      </c>
      <c r="F2083" s="130" t="s">
        <v>2826</v>
      </c>
      <c r="G2083" s="133" t="s">
        <v>146</v>
      </c>
      <c r="H2083" s="130" t="s">
        <v>14466</v>
      </c>
      <c r="I2083" s="130" t="s">
        <v>12118</v>
      </c>
      <c r="J2083" s="130" t="s">
        <v>5192</v>
      </c>
      <c r="K2083" s="130" t="s">
        <v>5220</v>
      </c>
      <c r="L2083" s="131" t="str">
        <f t="shared" si="96"/>
        <v>押久保　皓生 (4)</v>
      </c>
      <c r="M2083" s="131" t="str">
        <f t="shared" si="97"/>
        <v>99</v>
      </c>
      <c r="N2083" s="131" t="str">
        <f t="shared" si="98"/>
        <v>Koki OSHIKUBO (99)</v>
      </c>
      <c r="O2083" s="217" t="s">
        <v>8935</v>
      </c>
      <c r="Y2083" s="130"/>
      <c r="Z2083" s="130"/>
      <c r="AA2083" s="130"/>
      <c r="AB2083" s="130"/>
      <c r="AC2083" s="130"/>
      <c r="AD2083" s="130"/>
      <c r="AE2083" s="130"/>
      <c r="AF2083" s="130"/>
      <c r="AG2083" s="130"/>
      <c r="AH2083" s="130"/>
      <c r="AI2083" s="130"/>
      <c r="AJ2083" s="130"/>
      <c r="AK2083" s="130"/>
      <c r="AL2083" s="130"/>
      <c r="AM2083" s="130"/>
      <c r="AN2083" s="130"/>
      <c r="AO2083" s="130"/>
      <c r="AP2083" s="130"/>
      <c r="AQ2083" s="130"/>
      <c r="AR2083" s="130"/>
      <c r="AS2083" s="130"/>
      <c r="AT2083" s="130"/>
      <c r="AU2083" s="130"/>
      <c r="AV2083" s="130"/>
      <c r="AW2083" s="130"/>
      <c r="AX2083" s="130"/>
      <c r="AY2083" s="130"/>
    </row>
    <row r="2084" spans="1:51" x14ac:dyDescent="0.15">
      <c r="A2084" s="133">
        <v>2123</v>
      </c>
      <c r="B2084" s="130" t="s">
        <v>5244</v>
      </c>
      <c r="C2084" s="130" t="s">
        <v>1063</v>
      </c>
      <c r="D2084" s="130" t="s">
        <v>10061</v>
      </c>
      <c r="E2084" s="130" t="s">
        <v>10721</v>
      </c>
      <c r="F2084" s="130" t="s">
        <v>11207</v>
      </c>
      <c r="G2084" s="133" t="s">
        <v>173</v>
      </c>
      <c r="H2084" s="130" t="s">
        <v>11319</v>
      </c>
      <c r="I2084" s="130" t="s">
        <v>11632</v>
      </c>
      <c r="J2084" s="130" t="s">
        <v>4967</v>
      </c>
      <c r="K2084" s="130" t="s">
        <v>5220</v>
      </c>
      <c r="L2084" s="131" t="str">
        <f t="shared" si="96"/>
        <v>森脇　寛太 (1)</v>
      </c>
      <c r="M2084" s="131" t="str">
        <f t="shared" si="97"/>
        <v>02</v>
      </c>
      <c r="N2084" s="131" t="str">
        <f t="shared" si="98"/>
        <v>Kanta MORIWAKI (02)</v>
      </c>
      <c r="O2084" s="217" t="s">
        <v>8936</v>
      </c>
      <c r="Y2084" s="130"/>
      <c r="Z2084" s="130"/>
      <c r="AA2084" s="130"/>
      <c r="AB2084" s="130"/>
      <c r="AC2084" s="130"/>
      <c r="AD2084" s="130"/>
      <c r="AE2084" s="130"/>
      <c r="AF2084" s="130"/>
      <c r="AG2084" s="130"/>
      <c r="AH2084" s="130"/>
      <c r="AI2084" s="130"/>
      <c r="AJ2084" s="130"/>
      <c r="AK2084" s="130"/>
      <c r="AL2084" s="130"/>
      <c r="AM2084" s="130"/>
      <c r="AN2084" s="130"/>
      <c r="AO2084" s="130"/>
      <c r="AP2084" s="130"/>
      <c r="AQ2084" s="130"/>
      <c r="AR2084" s="130"/>
      <c r="AS2084" s="130"/>
      <c r="AT2084" s="130"/>
      <c r="AU2084" s="130"/>
      <c r="AV2084" s="130"/>
      <c r="AW2084" s="130"/>
      <c r="AX2084" s="130"/>
      <c r="AY2084" s="130"/>
    </row>
    <row r="2085" spans="1:51" x14ac:dyDescent="0.15">
      <c r="A2085" s="133">
        <v>2124</v>
      </c>
      <c r="B2085" s="130" t="s">
        <v>5244</v>
      </c>
      <c r="C2085" s="130" t="s">
        <v>1063</v>
      </c>
      <c r="D2085" s="130" t="s">
        <v>10062</v>
      </c>
      <c r="E2085" s="130" t="s">
        <v>10722</v>
      </c>
      <c r="F2085" s="130" t="s">
        <v>11022</v>
      </c>
      <c r="G2085" s="133" t="s">
        <v>173</v>
      </c>
      <c r="H2085" s="130" t="s">
        <v>14447</v>
      </c>
      <c r="I2085" s="130" t="s">
        <v>9455</v>
      </c>
      <c r="J2085" s="130" t="s">
        <v>4822</v>
      </c>
      <c r="K2085" s="130" t="s">
        <v>5220</v>
      </c>
      <c r="L2085" s="131" t="str">
        <f t="shared" si="96"/>
        <v>幡中　涼太 (1)</v>
      </c>
      <c r="M2085" s="131" t="str">
        <f t="shared" si="97"/>
        <v>02</v>
      </c>
      <c r="N2085" s="131" t="str">
        <f t="shared" si="98"/>
        <v>Ryota HATANAKA (02)</v>
      </c>
      <c r="O2085" s="217" t="s">
        <v>8937</v>
      </c>
      <c r="Y2085" s="130"/>
      <c r="Z2085" s="130"/>
      <c r="AA2085" s="130"/>
      <c r="AB2085" s="130"/>
      <c r="AC2085" s="130"/>
      <c r="AD2085" s="130"/>
      <c r="AE2085" s="130"/>
      <c r="AF2085" s="130"/>
      <c r="AG2085" s="130"/>
      <c r="AH2085" s="130"/>
      <c r="AI2085" s="130"/>
      <c r="AJ2085" s="130"/>
      <c r="AK2085" s="130"/>
      <c r="AL2085" s="130"/>
      <c r="AM2085" s="130"/>
      <c r="AN2085" s="130"/>
      <c r="AO2085" s="130"/>
      <c r="AP2085" s="130"/>
      <c r="AQ2085" s="130"/>
      <c r="AR2085" s="130"/>
      <c r="AS2085" s="130"/>
      <c r="AT2085" s="130"/>
      <c r="AU2085" s="130"/>
      <c r="AV2085" s="130"/>
      <c r="AW2085" s="130"/>
      <c r="AX2085" s="130"/>
      <c r="AY2085" s="130"/>
    </row>
    <row r="2086" spans="1:51" x14ac:dyDescent="0.15">
      <c r="A2086" s="133">
        <v>2125</v>
      </c>
      <c r="B2086" s="130" t="s">
        <v>5244</v>
      </c>
      <c r="C2086" s="130" t="s">
        <v>1063</v>
      </c>
      <c r="D2086" s="130" t="s">
        <v>10063</v>
      </c>
      <c r="E2086" s="130" t="s">
        <v>10723</v>
      </c>
      <c r="F2086" s="130" t="s">
        <v>11208</v>
      </c>
      <c r="G2086" s="133" t="s">
        <v>173</v>
      </c>
      <c r="H2086" s="130" t="s">
        <v>14447</v>
      </c>
      <c r="I2086" s="130" t="s">
        <v>12119</v>
      </c>
      <c r="J2086" s="130" t="s">
        <v>4868</v>
      </c>
      <c r="K2086" s="130" t="s">
        <v>5220</v>
      </c>
      <c r="L2086" s="131" t="str">
        <f t="shared" si="96"/>
        <v>青野　智也 (1)</v>
      </c>
      <c r="M2086" s="131" t="str">
        <f t="shared" si="97"/>
        <v>02</v>
      </c>
      <c r="N2086" s="131" t="str">
        <f t="shared" si="98"/>
        <v>Tomoya AONO (02)</v>
      </c>
      <c r="O2086" s="217" t="s">
        <v>8938</v>
      </c>
      <c r="Y2086" s="130"/>
      <c r="Z2086" s="130"/>
      <c r="AA2086" s="130"/>
      <c r="AB2086" s="130"/>
      <c r="AC2086" s="130"/>
      <c r="AD2086" s="130"/>
      <c r="AE2086" s="130"/>
      <c r="AF2086" s="130"/>
      <c r="AG2086" s="130"/>
      <c r="AH2086" s="130"/>
      <c r="AI2086" s="130"/>
      <c r="AJ2086" s="130"/>
      <c r="AK2086" s="130"/>
      <c r="AL2086" s="130"/>
      <c r="AM2086" s="130"/>
      <c r="AN2086" s="130"/>
      <c r="AO2086" s="130"/>
      <c r="AP2086" s="130"/>
      <c r="AQ2086" s="130"/>
      <c r="AR2086" s="130"/>
      <c r="AS2086" s="130"/>
      <c r="AT2086" s="130"/>
      <c r="AU2086" s="130"/>
      <c r="AV2086" s="130"/>
      <c r="AW2086" s="130"/>
      <c r="AX2086" s="130"/>
      <c r="AY2086" s="130"/>
    </row>
    <row r="2087" spans="1:51" x14ac:dyDescent="0.15">
      <c r="A2087" s="133">
        <v>2126</v>
      </c>
      <c r="B2087" s="130" t="s">
        <v>5233</v>
      </c>
      <c r="C2087" s="130" t="s">
        <v>1048</v>
      </c>
      <c r="D2087" s="130" t="s">
        <v>881</v>
      </c>
      <c r="E2087" s="130" t="s">
        <v>882</v>
      </c>
      <c r="F2087" s="130" t="s">
        <v>729</v>
      </c>
      <c r="G2087" s="133" t="s">
        <v>176</v>
      </c>
      <c r="H2087" s="130" t="s">
        <v>14467</v>
      </c>
      <c r="I2087" s="130" t="s">
        <v>5057</v>
      </c>
      <c r="J2087" s="130" t="s">
        <v>5034</v>
      </c>
      <c r="K2087" s="130" t="s">
        <v>5220</v>
      </c>
      <c r="L2087" s="131" t="str">
        <f t="shared" si="96"/>
        <v>和田　拓真 (M1)</v>
      </c>
      <c r="M2087" s="131" t="str">
        <f t="shared" si="97"/>
        <v>98</v>
      </c>
      <c r="N2087" s="131" t="str">
        <f t="shared" si="98"/>
        <v>Takuma WADA (98)</v>
      </c>
      <c r="O2087" s="217" t="s">
        <v>8939</v>
      </c>
      <c r="Y2087" s="130"/>
      <c r="Z2087" s="130"/>
      <c r="AA2087" s="130"/>
      <c r="AB2087" s="130"/>
      <c r="AC2087" s="130"/>
      <c r="AD2087" s="130"/>
      <c r="AE2087" s="130"/>
      <c r="AF2087" s="130"/>
      <c r="AG2087" s="130"/>
      <c r="AH2087" s="130"/>
      <c r="AI2087" s="130"/>
      <c r="AJ2087" s="130"/>
      <c r="AK2087" s="130"/>
      <c r="AL2087" s="130"/>
      <c r="AM2087" s="130"/>
      <c r="AN2087" s="130"/>
      <c r="AO2087" s="130"/>
      <c r="AP2087" s="130"/>
      <c r="AQ2087" s="130"/>
      <c r="AR2087" s="130"/>
      <c r="AS2087" s="130"/>
      <c r="AT2087" s="130"/>
      <c r="AU2087" s="130"/>
      <c r="AV2087" s="130"/>
      <c r="AW2087" s="130"/>
      <c r="AX2087" s="130"/>
      <c r="AY2087" s="130"/>
    </row>
    <row r="2088" spans="1:51" x14ac:dyDescent="0.15">
      <c r="A2088" s="133">
        <v>2127</v>
      </c>
      <c r="B2088" s="130" t="s">
        <v>14491</v>
      </c>
      <c r="C2088" s="130" t="s">
        <v>1052</v>
      </c>
      <c r="D2088" s="130" t="s">
        <v>10064</v>
      </c>
      <c r="E2088" s="130" t="s">
        <v>10724</v>
      </c>
      <c r="F2088" s="130" t="s">
        <v>11209</v>
      </c>
      <c r="G2088" s="133" t="s">
        <v>173</v>
      </c>
      <c r="H2088" s="130" t="s">
        <v>11319</v>
      </c>
      <c r="I2088" s="130" t="s">
        <v>11353</v>
      </c>
      <c r="J2088" s="130" t="s">
        <v>4833</v>
      </c>
      <c r="K2088" s="130" t="s">
        <v>5220</v>
      </c>
      <c r="L2088" s="131" t="str">
        <f t="shared" si="96"/>
        <v>安藤　智紘 (1)</v>
      </c>
      <c r="M2088" s="131" t="str">
        <f t="shared" si="97"/>
        <v>03</v>
      </c>
      <c r="N2088" s="131" t="str">
        <f t="shared" si="98"/>
        <v>Chihiro ANDO (03)</v>
      </c>
      <c r="O2088" s="217" t="s">
        <v>8940</v>
      </c>
      <c r="Y2088" s="130"/>
      <c r="Z2088" s="130"/>
      <c r="AA2088" s="130"/>
      <c r="AB2088" s="130"/>
      <c r="AC2088" s="130"/>
      <c r="AD2088" s="130"/>
      <c r="AE2088" s="130"/>
      <c r="AF2088" s="130"/>
      <c r="AG2088" s="130"/>
      <c r="AH2088" s="130"/>
      <c r="AI2088" s="130"/>
      <c r="AJ2088" s="130"/>
      <c r="AK2088" s="130"/>
      <c r="AL2088" s="130"/>
      <c r="AM2088" s="130"/>
      <c r="AN2088" s="130"/>
      <c r="AO2088" s="130"/>
      <c r="AP2088" s="130"/>
      <c r="AQ2088" s="130"/>
      <c r="AR2088" s="130"/>
      <c r="AS2088" s="130"/>
      <c r="AT2088" s="130"/>
      <c r="AU2088" s="130"/>
      <c r="AV2088" s="130"/>
      <c r="AW2088" s="130"/>
      <c r="AX2088" s="130"/>
      <c r="AY2088" s="130"/>
    </row>
    <row r="2089" spans="1:51" x14ac:dyDescent="0.15">
      <c r="A2089" s="133">
        <v>2128</v>
      </c>
      <c r="B2089" s="130" t="s">
        <v>14491</v>
      </c>
      <c r="C2089" s="130" t="s">
        <v>1052</v>
      </c>
      <c r="D2089" s="130" t="s">
        <v>10065</v>
      </c>
      <c r="E2089" s="130" t="s">
        <v>10725</v>
      </c>
      <c r="F2089" s="130" t="s">
        <v>11077</v>
      </c>
      <c r="G2089" s="133" t="s">
        <v>173</v>
      </c>
      <c r="H2089" s="130" t="s">
        <v>11319</v>
      </c>
      <c r="I2089" s="130" t="s">
        <v>4919</v>
      </c>
      <c r="J2089" s="130" t="s">
        <v>4976</v>
      </c>
      <c r="K2089" s="130" t="s">
        <v>5220</v>
      </c>
      <c r="L2089" s="131" t="str">
        <f t="shared" si="96"/>
        <v>松岡　玄大 (1)</v>
      </c>
      <c r="M2089" s="131" t="str">
        <f t="shared" si="97"/>
        <v>02</v>
      </c>
      <c r="N2089" s="131" t="str">
        <f t="shared" si="98"/>
        <v>Genta MATSUOKA (02)</v>
      </c>
      <c r="O2089" s="217" t="s">
        <v>8941</v>
      </c>
      <c r="Y2089" s="130"/>
      <c r="Z2089" s="130"/>
      <c r="AA2089" s="130"/>
      <c r="AB2089" s="130"/>
      <c r="AC2089" s="130"/>
      <c r="AD2089" s="130"/>
      <c r="AE2089" s="130"/>
      <c r="AF2089" s="130"/>
      <c r="AG2089" s="130"/>
      <c r="AH2089" s="130"/>
      <c r="AI2089" s="130"/>
      <c r="AJ2089" s="130"/>
      <c r="AK2089" s="130"/>
      <c r="AL2089" s="130"/>
      <c r="AM2089" s="130"/>
      <c r="AN2089" s="130"/>
      <c r="AO2089" s="130"/>
      <c r="AP2089" s="130"/>
      <c r="AQ2089" s="130"/>
      <c r="AR2089" s="130"/>
      <c r="AS2089" s="130"/>
      <c r="AT2089" s="130"/>
      <c r="AU2089" s="130"/>
      <c r="AV2089" s="130"/>
      <c r="AW2089" s="130"/>
      <c r="AX2089" s="130"/>
      <c r="AY2089" s="130"/>
    </row>
    <row r="2090" spans="1:51" x14ac:dyDescent="0.15">
      <c r="A2090" s="133">
        <v>2129</v>
      </c>
      <c r="B2090" s="130" t="s">
        <v>14491</v>
      </c>
      <c r="C2090" s="130" t="s">
        <v>1052</v>
      </c>
      <c r="D2090" s="130" t="s">
        <v>10066</v>
      </c>
      <c r="E2090" s="130" t="s">
        <v>10726</v>
      </c>
      <c r="F2090" s="130" t="s">
        <v>11204</v>
      </c>
      <c r="G2090" s="133" t="s">
        <v>173</v>
      </c>
      <c r="H2090" s="130" t="s">
        <v>11319</v>
      </c>
      <c r="I2090" s="130" t="s">
        <v>5125</v>
      </c>
      <c r="J2090" s="130" t="s">
        <v>5151</v>
      </c>
      <c r="K2090" s="130" t="s">
        <v>5220</v>
      </c>
      <c r="L2090" s="131" t="str">
        <f t="shared" si="96"/>
        <v>丸山　翔平 (1)</v>
      </c>
      <c r="M2090" s="131" t="str">
        <f t="shared" si="97"/>
        <v>02</v>
      </c>
      <c r="N2090" s="131" t="str">
        <f t="shared" si="98"/>
        <v>Shohei MARUYAMA (02)</v>
      </c>
      <c r="O2090" s="217" t="s">
        <v>8942</v>
      </c>
      <c r="Y2090" s="130"/>
      <c r="Z2090" s="130"/>
      <c r="AA2090" s="130"/>
      <c r="AB2090" s="130"/>
      <c r="AC2090" s="130"/>
      <c r="AD2090" s="130"/>
      <c r="AE2090" s="130"/>
      <c r="AF2090" s="130"/>
      <c r="AG2090" s="130"/>
      <c r="AH2090" s="130"/>
      <c r="AI2090" s="130"/>
      <c r="AJ2090" s="130"/>
      <c r="AK2090" s="130"/>
      <c r="AL2090" s="130"/>
      <c r="AM2090" s="130"/>
      <c r="AN2090" s="130"/>
      <c r="AO2090" s="130"/>
      <c r="AP2090" s="130"/>
      <c r="AQ2090" s="130"/>
      <c r="AR2090" s="130"/>
      <c r="AS2090" s="130"/>
      <c r="AT2090" s="130"/>
      <c r="AU2090" s="130"/>
      <c r="AV2090" s="130"/>
      <c r="AW2090" s="130"/>
      <c r="AX2090" s="130"/>
      <c r="AY2090" s="130"/>
    </row>
    <row r="2091" spans="1:51" x14ac:dyDescent="0.15">
      <c r="A2091" s="133">
        <v>2130</v>
      </c>
      <c r="B2091" s="130" t="s">
        <v>14491</v>
      </c>
      <c r="C2091" s="130" t="s">
        <v>1052</v>
      </c>
      <c r="D2091" s="130" t="s">
        <v>10067</v>
      </c>
      <c r="E2091" s="130" t="s">
        <v>10727</v>
      </c>
      <c r="F2091" s="130" t="s">
        <v>11031</v>
      </c>
      <c r="G2091" s="133" t="s">
        <v>173</v>
      </c>
      <c r="H2091" s="130" t="s">
        <v>11319</v>
      </c>
      <c r="I2091" s="130" t="s">
        <v>4865</v>
      </c>
      <c r="J2091" s="130" t="s">
        <v>12623</v>
      </c>
      <c r="K2091" s="130" t="s">
        <v>5220</v>
      </c>
      <c r="L2091" s="131" t="str">
        <f t="shared" si="96"/>
        <v>田中　吹輝 (1)</v>
      </c>
      <c r="M2091" s="131" t="str">
        <f t="shared" si="97"/>
        <v>02</v>
      </c>
      <c r="N2091" s="131" t="str">
        <f t="shared" si="98"/>
        <v>Fubuki TANAKA (02)</v>
      </c>
      <c r="O2091" s="217" t="s">
        <v>8943</v>
      </c>
      <c r="Y2091" s="130"/>
      <c r="Z2091" s="130"/>
      <c r="AA2091" s="130"/>
      <c r="AB2091" s="130"/>
      <c r="AC2091" s="130"/>
      <c r="AD2091" s="130"/>
      <c r="AE2091" s="130"/>
      <c r="AF2091" s="130"/>
      <c r="AG2091" s="130"/>
      <c r="AH2091" s="130"/>
      <c r="AI2091" s="130"/>
      <c r="AJ2091" s="130"/>
      <c r="AK2091" s="130"/>
      <c r="AL2091" s="130"/>
      <c r="AM2091" s="130"/>
      <c r="AN2091" s="130"/>
      <c r="AO2091" s="130"/>
      <c r="AP2091" s="130"/>
      <c r="AQ2091" s="130"/>
      <c r="AR2091" s="130"/>
      <c r="AS2091" s="130"/>
      <c r="AT2091" s="130"/>
      <c r="AU2091" s="130"/>
      <c r="AV2091" s="130"/>
      <c r="AW2091" s="130"/>
      <c r="AX2091" s="130"/>
      <c r="AY2091" s="130"/>
    </row>
    <row r="2092" spans="1:51" x14ac:dyDescent="0.15">
      <c r="A2092" s="133">
        <v>2131</v>
      </c>
      <c r="B2092" s="130" t="s">
        <v>14491</v>
      </c>
      <c r="C2092" s="130" t="s">
        <v>1052</v>
      </c>
      <c r="D2092" s="130" t="s">
        <v>10068</v>
      </c>
      <c r="E2092" s="130" t="s">
        <v>10728</v>
      </c>
      <c r="F2092" s="130" t="s">
        <v>11210</v>
      </c>
      <c r="G2092" s="133" t="s">
        <v>173</v>
      </c>
      <c r="H2092" s="130" t="s">
        <v>11319</v>
      </c>
      <c r="I2092" s="130" t="s">
        <v>12120</v>
      </c>
      <c r="J2092" s="130" t="s">
        <v>9242</v>
      </c>
      <c r="K2092" s="130" t="s">
        <v>5220</v>
      </c>
      <c r="L2092" s="131" t="str">
        <f t="shared" si="96"/>
        <v>小原　有季斗 (1)</v>
      </c>
      <c r="M2092" s="131" t="str">
        <f t="shared" si="97"/>
        <v>03</v>
      </c>
      <c r="N2092" s="131" t="str">
        <f t="shared" si="98"/>
        <v>Yukito KOHARA (03)</v>
      </c>
      <c r="O2092" s="217" t="s">
        <v>8944</v>
      </c>
      <c r="Y2092" s="130"/>
      <c r="Z2092" s="130"/>
      <c r="AA2092" s="130"/>
      <c r="AB2092" s="130"/>
      <c r="AC2092" s="130"/>
      <c r="AD2092" s="130"/>
      <c r="AE2092" s="130"/>
      <c r="AF2092" s="130"/>
      <c r="AG2092" s="130"/>
      <c r="AH2092" s="130"/>
      <c r="AI2092" s="130"/>
      <c r="AJ2092" s="130"/>
      <c r="AK2092" s="130"/>
      <c r="AL2092" s="130"/>
      <c r="AM2092" s="130"/>
      <c r="AN2092" s="130"/>
      <c r="AO2092" s="130"/>
      <c r="AP2092" s="130"/>
      <c r="AQ2092" s="130"/>
      <c r="AR2092" s="130"/>
      <c r="AS2092" s="130"/>
      <c r="AT2092" s="130"/>
      <c r="AU2092" s="130"/>
      <c r="AV2092" s="130"/>
      <c r="AW2092" s="130"/>
      <c r="AX2092" s="130"/>
      <c r="AY2092" s="130"/>
    </row>
    <row r="2093" spans="1:51" x14ac:dyDescent="0.15">
      <c r="A2093" s="133">
        <v>2132</v>
      </c>
      <c r="B2093" s="130" t="s">
        <v>14491</v>
      </c>
      <c r="C2093" s="130" t="s">
        <v>1052</v>
      </c>
      <c r="D2093" s="130" t="s">
        <v>10069</v>
      </c>
      <c r="E2093" s="130" t="s">
        <v>10729</v>
      </c>
      <c r="F2093" s="130" t="s">
        <v>11211</v>
      </c>
      <c r="G2093" s="133" t="s">
        <v>173</v>
      </c>
      <c r="H2093" s="130" t="s">
        <v>11319</v>
      </c>
      <c r="I2093" s="130" t="s">
        <v>5131</v>
      </c>
      <c r="J2093" s="130" t="s">
        <v>5056</v>
      </c>
      <c r="K2093" s="130" t="s">
        <v>5220</v>
      </c>
      <c r="L2093" s="131" t="str">
        <f t="shared" si="96"/>
        <v>湯浅　貴斗 (1)</v>
      </c>
      <c r="M2093" s="131" t="str">
        <f t="shared" si="97"/>
        <v>03</v>
      </c>
      <c r="N2093" s="131" t="str">
        <f t="shared" si="98"/>
        <v>Takato YUASA (03)</v>
      </c>
      <c r="O2093" s="217" t="s">
        <v>8945</v>
      </c>
      <c r="Y2093" s="130"/>
      <c r="Z2093" s="130"/>
      <c r="AA2093" s="130"/>
      <c r="AB2093" s="130"/>
      <c r="AC2093" s="130"/>
      <c r="AD2093" s="130"/>
      <c r="AE2093" s="130"/>
      <c r="AF2093" s="130"/>
      <c r="AG2093" s="130"/>
      <c r="AH2093" s="130"/>
      <c r="AI2093" s="130"/>
      <c r="AJ2093" s="130"/>
      <c r="AK2093" s="130"/>
      <c r="AL2093" s="130"/>
      <c r="AM2093" s="130"/>
      <c r="AN2093" s="130"/>
      <c r="AO2093" s="130"/>
      <c r="AP2093" s="130"/>
      <c r="AQ2093" s="130"/>
      <c r="AR2093" s="130"/>
      <c r="AS2093" s="130"/>
      <c r="AT2093" s="130"/>
      <c r="AU2093" s="130"/>
      <c r="AV2093" s="130"/>
      <c r="AW2093" s="130"/>
      <c r="AX2093" s="130"/>
      <c r="AY2093" s="130"/>
    </row>
    <row r="2094" spans="1:51" x14ac:dyDescent="0.15">
      <c r="A2094" s="133">
        <v>2133</v>
      </c>
      <c r="B2094" s="130" t="s">
        <v>194</v>
      </c>
      <c r="C2094" s="130" t="s">
        <v>1073</v>
      </c>
      <c r="D2094" s="130" t="s">
        <v>10070</v>
      </c>
      <c r="E2094" s="130" t="s">
        <v>10730</v>
      </c>
      <c r="F2094" s="130" t="s">
        <v>11019</v>
      </c>
      <c r="G2094" s="133" t="s">
        <v>173</v>
      </c>
      <c r="H2094" s="130" t="s">
        <v>14460</v>
      </c>
      <c r="I2094" s="130" t="s">
        <v>11589</v>
      </c>
      <c r="J2094" s="130" t="s">
        <v>12624</v>
      </c>
      <c r="K2094" s="130" t="s">
        <v>5220</v>
      </c>
      <c r="L2094" s="131" t="str">
        <f t="shared" si="96"/>
        <v>板東　帝太 (1)</v>
      </c>
      <c r="M2094" s="131" t="str">
        <f t="shared" si="97"/>
        <v>02</v>
      </c>
      <c r="N2094" s="131" t="str">
        <f t="shared" si="98"/>
        <v>Outa BANDO (02)</v>
      </c>
      <c r="O2094" s="217" t="s">
        <v>8946</v>
      </c>
      <c r="Y2094" s="130"/>
      <c r="Z2094" s="130"/>
      <c r="AA2094" s="130"/>
      <c r="AB2094" s="130"/>
      <c r="AC2094" s="130"/>
      <c r="AD2094" s="130"/>
      <c r="AE2094" s="130"/>
      <c r="AF2094" s="130"/>
      <c r="AG2094" s="130"/>
      <c r="AH2094" s="130"/>
      <c r="AI2094" s="130"/>
      <c r="AJ2094" s="130"/>
      <c r="AK2094" s="130"/>
      <c r="AL2094" s="130"/>
      <c r="AM2094" s="130"/>
      <c r="AN2094" s="130"/>
      <c r="AO2094" s="130"/>
      <c r="AP2094" s="130"/>
      <c r="AQ2094" s="130"/>
      <c r="AR2094" s="130"/>
      <c r="AS2094" s="130"/>
      <c r="AT2094" s="130"/>
      <c r="AU2094" s="130"/>
      <c r="AV2094" s="130"/>
      <c r="AW2094" s="130"/>
      <c r="AX2094" s="130"/>
      <c r="AY2094" s="130"/>
    </row>
    <row r="2095" spans="1:51" x14ac:dyDescent="0.15">
      <c r="A2095" s="133">
        <v>2134</v>
      </c>
      <c r="B2095" s="130" t="s">
        <v>194</v>
      </c>
      <c r="C2095" s="130" t="s">
        <v>1073</v>
      </c>
      <c r="D2095" s="130" t="s">
        <v>10071</v>
      </c>
      <c r="E2095" s="130" t="s">
        <v>10731</v>
      </c>
      <c r="F2095" s="130" t="s">
        <v>11212</v>
      </c>
      <c r="G2095" s="133" t="s">
        <v>173</v>
      </c>
      <c r="H2095" s="130" t="s">
        <v>14454</v>
      </c>
      <c r="I2095" s="130" t="s">
        <v>5091</v>
      </c>
      <c r="J2095" s="130" t="s">
        <v>4851</v>
      </c>
      <c r="K2095" s="130" t="s">
        <v>5220</v>
      </c>
      <c r="L2095" s="131" t="str">
        <f t="shared" si="96"/>
        <v>井上　陽登 (1)</v>
      </c>
      <c r="M2095" s="131" t="str">
        <f t="shared" si="97"/>
        <v>02</v>
      </c>
      <c r="N2095" s="131" t="str">
        <f t="shared" si="98"/>
        <v>Akito INOUE (02)</v>
      </c>
      <c r="O2095" s="217" t="s">
        <v>8947</v>
      </c>
      <c r="Y2095" s="130"/>
      <c r="Z2095" s="130"/>
      <c r="AA2095" s="130"/>
      <c r="AB2095" s="130"/>
      <c r="AC2095" s="130"/>
      <c r="AD2095" s="130"/>
      <c r="AE2095" s="130"/>
      <c r="AF2095" s="130"/>
      <c r="AG2095" s="130"/>
      <c r="AH2095" s="130"/>
      <c r="AI2095" s="130"/>
      <c r="AJ2095" s="130"/>
      <c r="AK2095" s="130"/>
      <c r="AL2095" s="130"/>
      <c r="AM2095" s="130"/>
      <c r="AN2095" s="130"/>
      <c r="AO2095" s="130"/>
      <c r="AP2095" s="130"/>
      <c r="AQ2095" s="130"/>
      <c r="AR2095" s="130"/>
      <c r="AS2095" s="130"/>
      <c r="AT2095" s="130"/>
      <c r="AU2095" s="130"/>
      <c r="AV2095" s="130"/>
      <c r="AW2095" s="130"/>
      <c r="AX2095" s="130"/>
      <c r="AY2095" s="130"/>
    </row>
    <row r="2096" spans="1:51" x14ac:dyDescent="0.15">
      <c r="A2096" s="133">
        <v>2135</v>
      </c>
      <c r="B2096" s="130" t="s">
        <v>194</v>
      </c>
      <c r="C2096" s="130" t="s">
        <v>1073</v>
      </c>
      <c r="D2096" s="130" t="s">
        <v>10072</v>
      </c>
      <c r="E2096" s="130" t="s">
        <v>10732</v>
      </c>
      <c r="F2096" s="130" t="s">
        <v>11022</v>
      </c>
      <c r="G2096" s="133" t="s">
        <v>173</v>
      </c>
      <c r="H2096" s="130" t="s">
        <v>14447</v>
      </c>
      <c r="I2096" s="130" t="s">
        <v>12121</v>
      </c>
      <c r="J2096" s="130" t="s">
        <v>12625</v>
      </c>
      <c r="K2096" s="130" t="s">
        <v>5220</v>
      </c>
      <c r="L2096" s="131" t="str">
        <f t="shared" si="96"/>
        <v>衣川　卓希 (1)</v>
      </c>
      <c r="M2096" s="131" t="str">
        <f t="shared" si="97"/>
        <v>02</v>
      </c>
      <c r="N2096" s="131" t="str">
        <f t="shared" si="98"/>
        <v>Takuki KINUGAWA  (02)</v>
      </c>
      <c r="O2096" s="217" t="s">
        <v>8948</v>
      </c>
      <c r="Y2096" s="130"/>
      <c r="Z2096" s="130"/>
      <c r="AA2096" s="130"/>
      <c r="AB2096" s="130"/>
      <c r="AC2096" s="130"/>
      <c r="AD2096" s="130"/>
      <c r="AE2096" s="130"/>
      <c r="AF2096" s="130"/>
      <c r="AG2096" s="130"/>
      <c r="AH2096" s="130"/>
      <c r="AI2096" s="130"/>
      <c r="AJ2096" s="130"/>
      <c r="AK2096" s="130"/>
      <c r="AL2096" s="130"/>
      <c r="AM2096" s="130"/>
      <c r="AN2096" s="130"/>
      <c r="AO2096" s="130"/>
      <c r="AP2096" s="130"/>
      <c r="AQ2096" s="130"/>
      <c r="AR2096" s="130"/>
      <c r="AS2096" s="130"/>
      <c r="AT2096" s="130"/>
      <c r="AU2096" s="130"/>
      <c r="AV2096" s="130"/>
      <c r="AW2096" s="130"/>
      <c r="AX2096" s="130"/>
      <c r="AY2096" s="130"/>
    </row>
    <row r="2097" spans="1:51" x14ac:dyDescent="0.15">
      <c r="A2097" s="133">
        <v>2136</v>
      </c>
      <c r="B2097" s="130" t="s">
        <v>194</v>
      </c>
      <c r="C2097" s="130" t="s">
        <v>1073</v>
      </c>
      <c r="D2097" s="130" t="s">
        <v>10073</v>
      </c>
      <c r="E2097" s="130" t="s">
        <v>10733</v>
      </c>
      <c r="F2097" s="130" t="s">
        <v>11079</v>
      </c>
      <c r="G2097" s="133" t="s">
        <v>173</v>
      </c>
      <c r="H2097" s="130" t="s">
        <v>14454</v>
      </c>
      <c r="I2097" s="130" t="s">
        <v>4856</v>
      </c>
      <c r="J2097" s="130" t="s">
        <v>5070</v>
      </c>
      <c r="K2097" s="130" t="s">
        <v>5220</v>
      </c>
      <c r="L2097" s="131" t="str">
        <f t="shared" si="96"/>
        <v>佐藤　智樹 (1)</v>
      </c>
      <c r="M2097" s="131" t="str">
        <f t="shared" si="97"/>
        <v>02</v>
      </c>
      <c r="N2097" s="131" t="str">
        <f t="shared" si="98"/>
        <v>Tomoki SATO (02)</v>
      </c>
      <c r="O2097" s="217" t="s">
        <v>8949</v>
      </c>
      <c r="Y2097" s="130"/>
      <c r="Z2097" s="130"/>
      <c r="AA2097" s="130"/>
      <c r="AB2097" s="130"/>
      <c r="AC2097" s="130"/>
      <c r="AD2097" s="130"/>
      <c r="AE2097" s="130"/>
      <c r="AF2097" s="130"/>
      <c r="AG2097" s="130"/>
      <c r="AH2097" s="130"/>
      <c r="AI2097" s="130"/>
      <c r="AJ2097" s="130"/>
      <c r="AK2097" s="130"/>
      <c r="AL2097" s="130"/>
      <c r="AM2097" s="130"/>
      <c r="AN2097" s="130"/>
      <c r="AO2097" s="130"/>
      <c r="AP2097" s="130"/>
      <c r="AQ2097" s="130"/>
      <c r="AR2097" s="130"/>
      <c r="AS2097" s="130"/>
      <c r="AT2097" s="130"/>
      <c r="AU2097" s="130"/>
      <c r="AV2097" s="130"/>
      <c r="AW2097" s="130"/>
      <c r="AX2097" s="130"/>
      <c r="AY2097" s="130"/>
    </row>
    <row r="2098" spans="1:51" x14ac:dyDescent="0.15">
      <c r="A2098" s="133">
        <v>2137</v>
      </c>
      <c r="B2098" s="130" t="s">
        <v>194</v>
      </c>
      <c r="C2098" s="130" t="s">
        <v>1073</v>
      </c>
      <c r="D2098" s="130" t="s">
        <v>10074</v>
      </c>
      <c r="E2098" s="130" t="s">
        <v>10734</v>
      </c>
      <c r="F2098" s="130" t="s">
        <v>11213</v>
      </c>
      <c r="G2098" s="133" t="s">
        <v>173</v>
      </c>
      <c r="H2098" s="130" t="s">
        <v>14454</v>
      </c>
      <c r="I2098" s="130" t="s">
        <v>4858</v>
      </c>
      <c r="J2098" s="130" t="s">
        <v>5112</v>
      </c>
      <c r="K2098" s="130" t="s">
        <v>5220</v>
      </c>
      <c r="L2098" s="131" t="str">
        <f t="shared" si="96"/>
        <v>志水　宙斗 (1)</v>
      </c>
      <c r="M2098" s="131" t="str">
        <f t="shared" si="97"/>
        <v>02</v>
      </c>
      <c r="N2098" s="131" t="str">
        <f t="shared" si="98"/>
        <v>Hiroto SHIMIZU (02)</v>
      </c>
      <c r="O2098" s="217" t="s">
        <v>8950</v>
      </c>
      <c r="Y2098" s="130"/>
      <c r="Z2098" s="130"/>
      <c r="AA2098" s="130"/>
      <c r="AB2098" s="130"/>
      <c r="AC2098" s="130"/>
      <c r="AD2098" s="130"/>
      <c r="AE2098" s="130"/>
      <c r="AF2098" s="130"/>
      <c r="AG2098" s="130"/>
      <c r="AH2098" s="130"/>
      <c r="AI2098" s="130"/>
      <c r="AJ2098" s="130"/>
      <c r="AK2098" s="130"/>
      <c r="AL2098" s="130"/>
      <c r="AM2098" s="130"/>
      <c r="AN2098" s="130"/>
      <c r="AO2098" s="130"/>
      <c r="AP2098" s="130"/>
      <c r="AQ2098" s="130"/>
      <c r="AR2098" s="130"/>
      <c r="AS2098" s="130"/>
      <c r="AT2098" s="130"/>
      <c r="AU2098" s="130"/>
      <c r="AV2098" s="130"/>
      <c r="AW2098" s="130"/>
      <c r="AX2098" s="130"/>
      <c r="AY2098" s="130"/>
    </row>
    <row r="2099" spans="1:51" x14ac:dyDescent="0.15">
      <c r="A2099" s="133">
        <v>2138</v>
      </c>
      <c r="B2099" s="130" t="s">
        <v>5222</v>
      </c>
      <c r="C2099" s="130" t="s">
        <v>1032</v>
      </c>
      <c r="D2099" s="130" t="s">
        <v>10075</v>
      </c>
      <c r="E2099" s="130" t="s">
        <v>10735</v>
      </c>
      <c r="F2099" s="130" t="s">
        <v>11214</v>
      </c>
      <c r="G2099" s="133" t="s">
        <v>173</v>
      </c>
      <c r="H2099" s="130" t="s">
        <v>14458</v>
      </c>
      <c r="I2099" s="130" t="s">
        <v>12122</v>
      </c>
      <c r="J2099" s="130" t="s">
        <v>4949</v>
      </c>
      <c r="K2099" s="130" t="s">
        <v>5220</v>
      </c>
      <c r="L2099" s="131" t="str">
        <f t="shared" si="96"/>
        <v>大森　駿斗 (1)</v>
      </c>
      <c r="M2099" s="131" t="str">
        <f t="shared" si="97"/>
        <v>02</v>
      </c>
      <c r="N2099" s="131" t="str">
        <f t="shared" si="98"/>
        <v>Hayato OHMORI (02)</v>
      </c>
      <c r="O2099" s="217" t="s">
        <v>8951</v>
      </c>
      <c r="Y2099" s="130"/>
      <c r="Z2099" s="130"/>
      <c r="AA2099" s="130"/>
      <c r="AB2099" s="130"/>
      <c r="AC2099" s="130"/>
      <c r="AD2099" s="130"/>
      <c r="AE2099" s="130"/>
      <c r="AF2099" s="130"/>
      <c r="AG2099" s="130"/>
      <c r="AH2099" s="130"/>
      <c r="AI2099" s="130"/>
      <c r="AJ2099" s="130"/>
      <c r="AK2099" s="130"/>
      <c r="AL2099" s="130"/>
      <c r="AM2099" s="130"/>
      <c r="AN2099" s="130"/>
      <c r="AO2099" s="130"/>
      <c r="AP2099" s="130"/>
      <c r="AQ2099" s="130"/>
      <c r="AR2099" s="130"/>
      <c r="AS2099" s="130"/>
      <c r="AT2099" s="130"/>
      <c r="AU2099" s="130"/>
      <c r="AV2099" s="130"/>
      <c r="AW2099" s="130"/>
      <c r="AX2099" s="130"/>
      <c r="AY2099" s="130"/>
    </row>
    <row r="2100" spans="1:51" x14ac:dyDescent="0.15">
      <c r="A2100" s="133">
        <v>2139</v>
      </c>
      <c r="B2100" s="130" t="s">
        <v>5222</v>
      </c>
      <c r="C2100" s="130" t="s">
        <v>1032</v>
      </c>
      <c r="D2100" s="130" t="s">
        <v>10076</v>
      </c>
      <c r="E2100" s="130" t="s">
        <v>10736</v>
      </c>
      <c r="F2100" s="130" t="s">
        <v>11029</v>
      </c>
      <c r="G2100" s="133" t="s">
        <v>173</v>
      </c>
      <c r="H2100" s="130" t="s">
        <v>14454</v>
      </c>
      <c r="I2100" s="130" t="s">
        <v>4889</v>
      </c>
      <c r="J2100" s="130" t="s">
        <v>4918</v>
      </c>
      <c r="K2100" s="130" t="s">
        <v>5220</v>
      </c>
      <c r="L2100" s="131" t="str">
        <f t="shared" si="96"/>
        <v>山﨑　皓太 (1)</v>
      </c>
      <c r="M2100" s="131" t="str">
        <f t="shared" si="97"/>
        <v>03</v>
      </c>
      <c r="N2100" s="131" t="str">
        <f t="shared" si="98"/>
        <v>Kota YAMAZAKI (03)</v>
      </c>
      <c r="O2100" s="217" t="s">
        <v>8952</v>
      </c>
      <c r="Y2100" s="130"/>
      <c r="Z2100" s="130"/>
      <c r="AA2100" s="130"/>
      <c r="AB2100" s="130"/>
      <c r="AC2100" s="130"/>
      <c r="AD2100" s="130"/>
      <c r="AE2100" s="130"/>
      <c r="AF2100" s="130"/>
      <c r="AG2100" s="130"/>
      <c r="AH2100" s="130"/>
      <c r="AI2100" s="130"/>
      <c r="AJ2100" s="130"/>
      <c r="AK2100" s="130"/>
      <c r="AL2100" s="130"/>
      <c r="AM2100" s="130"/>
      <c r="AN2100" s="130"/>
      <c r="AO2100" s="130"/>
      <c r="AP2100" s="130"/>
      <c r="AQ2100" s="130"/>
      <c r="AR2100" s="130"/>
      <c r="AS2100" s="130"/>
      <c r="AT2100" s="130"/>
      <c r="AU2100" s="130"/>
      <c r="AV2100" s="130"/>
      <c r="AW2100" s="130"/>
      <c r="AX2100" s="130"/>
      <c r="AY2100" s="130"/>
    </row>
    <row r="2101" spans="1:51" x14ac:dyDescent="0.15">
      <c r="A2101" s="133">
        <v>2140</v>
      </c>
      <c r="B2101" s="130" t="s">
        <v>5222</v>
      </c>
      <c r="C2101" s="130" t="s">
        <v>1032</v>
      </c>
      <c r="D2101" s="130" t="s">
        <v>10077</v>
      </c>
      <c r="E2101" s="130" t="s">
        <v>10737</v>
      </c>
      <c r="F2101" s="130" t="s">
        <v>11215</v>
      </c>
      <c r="G2101" s="133" t="s">
        <v>173</v>
      </c>
      <c r="H2101" s="130" t="s">
        <v>14458</v>
      </c>
      <c r="I2101" s="130" t="s">
        <v>11942</v>
      </c>
      <c r="J2101" s="130" t="s">
        <v>4914</v>
      </c>
      <c r="K2101" s="130" t="s">
        <v>5220</v>
      </c>
      <c r="L2101" s="131" t="str">
        <f t="shared" si="96"/>
        <v>榎本　隆之介 (1)</v>
      </c>
      <c r="M2101" s="131" t="str">
        <f t="shared" si="97"/>
        <v>02</v>
      </c>
      <c r="N2101" s="131" t="str">
        <f t="shared" si="98"/>
        <v>Ryunosuke ENOMOTO (02)</v>
      </c>
      <c r="O2101" s="217" t="s">
        <v>8953</v>
      </c>
      <c r="Y2101" s="130"/>
      <c r="Z2101" s="130"/>
      <c r="AA2101" s="130"/>
      <c r="AB2101" s="130"/>
      <c r="AC2101" s="130"/>
      <c r="AD2101" s="130"/>
      <c r="AE2101" s="130"/>
      <c r="AF2101" s="130"/>
      <c r="AG2101" s="130"/>
      <c r="AH2101" s="130"/>
      <c r="AI2101" s="130"/>
      <c r="AJ2101" s="130"/>
      <c r="AK2101" s="130"/>
      <c r="AL2101" s="130"/>
      <c r="AM2101" s="130"/>
      <c r="AN2101" s="130"/>
      <c r="AO2101" s="130"/>
      <c r="AP2101" s="130"/>
      <c r="AQ2101" s="130"/>
      <c r="AR2101" s="130"/>
      <c r="AS2101" s="130"/>
      <c r="AT2101" s="130"/>
      <c r="AU2101" s="130"/>
      <c r="AV2101" s="130"/>
      <c r="AW2101" s="130"/>
      <c r="AX2101" s="130"/>
      <c r="AY2101" s="130"/>
    </row>
    <row r="2102" spans="1:51" x14ac:dyDescent="0.15">
      <c r="A2102" s="133">
        <v>2141</v>
      </c>
      <c r="B2102" s="130" t="s">
        <v>5222</v>
      </c>
      <c r="C2102" s="130" t="s">
        <v>1032</v>
      </c>
      <c r="D2102" s="130" t="s">
        <v>10078</v>
      </c>
      <c r="E2102" s="130" t="s">
        <v>10738</v>
      </c>
      <c r="F2102" s="130" t="s">
        <v>11216</v>
      </c>
      <c r="G2102" s="133" t="s">
        <v>173</v>
      </c>
      <c r="H2102" s="130" t="s">
        <v>14458</v>
      </c>
      <c r="I2102" s="130" t="s">
        <v>4935</v>
      </c>
      <c r="J2102" s="130" t="s">
        <v>12626</v>
      </c>
      <c r="K2102" s="130" t="s">
        <v>5220</v>
      </c>
      <c r="L2102" s="131" t="str">
        <f t="shared" si="96"/>
        <v>中田　千太郎 (1)</v>
      </c>
      <c r="M2102" s="131" t="str">
        <f t="shared" si="97"/>
        <v>03</v>
      </c>
      <c r="N2102" s="131" t="str">
        <f t="shared" si="98"/>
        <v>Sentaro NAKATA (03)</v>
      </c>
      <c r="O2102" s="217" t="s">
        <v>8954</v>
      </c>
      <c r="Y2102" s="130"/>
      <c r="Z2102" s="130"/>
      <c r="AA2102" s="130"/>
      <c r="AB2102" s="130"/>
      <c r="AC2102" s="130"/>
      <c r="AD2102" s="130"/>
      <c r="AE2102" s="130"/>
      <c r="AF2102" s="130"/>
      <c r="AG2102" s="130"/>
      <c r="AH2102" s="130"/>
      <c r="AI2102" s="130"/>
      <c r="AJ2102" s="130"/>
      <c r="AK2102" s="130"/>
      <c r="AL2102" s="130"/>
      <c r="AM2102" s="130"/>
      <c r="AN2102" s="130"/>
      <c r="AO2102" s="130"/>
      <c r="AP2102" s="130"/>
      <c r="AQ2102" s="130"/>
      <c r="AR2102" s="130"/>
      <c r="AS2102" s="130"/>
      <c r="AT2102" s="130"/>
      <c r="AU2102" s="130"/>
      <c r="AV2102" s="130"/>
      <c r="AW2102" s="130"/>
      <c r="AX2102" s="130"/>
      <c r="AY2102" s="130"/>
    </row>
    <row r="2103" spans="1:51" x14ac:dyDescent="0.15">
      <c r="A2103" s="133">
        <v>2142</v>
      </c>
      <c r="B2103" s="130" t="s">
        <v>5222</v>
      </c>
      <c r="C2103" s="130" t="s">
        <v>1032</v>
      </c>
      <c r="D2103" s="130" t="s">
        <v>10079</v>
      </c>
      <c r="E2103" s="130" t="s">
        <v>10739</v>
      </c>
      <c r="F2103" s="130" t="s">
        <v>11217</v>
      </c>
      <c r="G2103" s="133" t="s">
        <v>173</v>
      </c>
      <c r="H2103" s="130" t="s">
        <v>14457</v>
      </c>
      <c r="I2103" s="130" t="s">
        <v>5089</v>
      </c>
      <c r="J2103" s="130" t="s">
        <v>12627</v>
      </c>
      <c r="K2103" s="130" t="s">
        <v>5220</v>
      </c>
      <c r="L2103" s="131" t="str">
        <f t="shared" si="96"/>
        <v>山田　いづる (1)</v>
      </c>
      <c r="M2103" s="131" t="str">
        <f t="shared" si="97"/>
        <v>02</v>
      </c>
      <c r="N2103" s="131" t="str">
        <f t="shared" si="98"/>
        <v>Izuru YAMADA (02)</v>
      </c>
      <c r="O2103" s="217" t="s">
        <v>8955</v>
      </c>
      <c r="Y2103" s="130"/>
      <c r="Z2103" s="130"/>
      <c r="AA2103" s="130"/>
      <c r="AB2103" s="130"/>
      <c r="AC2103" s="130"/>
      <c r="AD2103" s="130"/>
      <c r="AE2103" s="130"/>
      <c r="AF2103" s="130"/>
      <c r="AG2103" s="130"/>
      <c r="AH2103" s="130"/>
      <c r="AI2103" s="130"/>
      <c r="AJ2103" s="130"/>
      <c r="AK2103" s="130"/>
      <c r="AL2103" s="130"/>
      <c r="AM2103" s="130"/>
      <c r="AN2103" s="130"/>
      <c r="AO2103" s="130"/>
      <c r="AP2103" s="130"/>
      <c r="AQ2103" s="130"/>
      <c r="AR2103" s="130"/>
      <c r="AS2103" s="130"/>
      <c r="AT2103" s="130"/>
      <c r="AU2103" s="130"/>
      <c r="AV2103" s="130"/>
      <c r="AW2103" s="130"/>
      <c r="AX2103" s="130"/>
      <c r="AY2103" s="130"/>
    </row>
    <row r="2104" spans="1:51" x14ac:dyDescent="0.15">
      <c r="A2104" s="133">
        <v>2143</v>
      </c>
      <c r="B2104" s="130" t="s">
        <v>5222</v>
      </c>
      <c r="C2104" s="130" t="s">
        <v>1032</v>
      </c>
      <c r="D2104" s="130" t="s">
        <v>10080</v>
      </c>
      <c r="E2104" s="130" t="s">
        <v>10740</v>
      </c>
      <c r="F2104" s="130" t="s">
        <v>11081</v>
      </c>
      <c r="G2104" s="133" t="s">
        <v>173</v>
      </c>
      <c r="H2104" s="130" t="s">
        <v>14465</v>
      </c>
      <c r="I2104" s="130" t="s">
        <v>12123</v>
      </c>
      <c r="J2104" s="130" t="s">
        <v>4922</v>
      </c>
      <c r="K2104" s="130" t="s">
        <v>5220</v>
      </c>
      <c r="L2104" s="131" t="str">
        <f t="shared" si="96"/>
        <v>村島　佑樹 (1)</v>
      </c>
      <c r="M2104" s="131" t="str">
        <f t="shared" si="97"/>
        <v>03</v>
      </c>
      <c r="N2104" s="131" t="str">
        <f t="shared" si="98"/>
        <v>Yuki MURASHIMA (03)</v>
      </c>
      <c r="O2104" s="217" t="s">
        <v>8956</v>
      </c>
      <c r="Y2104" s="130"/>
      <c r="Z2104" s="130"/>
      <c r="AA2104" s="130"/>
      <c r="AB2104" s="130"/>
      <c r="AC2104" s="130"/>
      <c r="AD2104" s="130"/>
      <c r="AE2104" s="130"/>
      <c r="AF2104" s="130"/>
      <c r="AG2104" s="130"/>
      <c r="AH2104" s="130"/>
      <c r="AI2104" s="130"/>
      <c r="AJ2104" s="130"/>
      <c r="AK2104" s="130"/>
      <c r="AL2104" s="130"/>
      <c r="AM2104" s="130"/>
      <c r="AN2104" s="130"/>
      <c r="AO2104" s="130"/>
      <c r="AP2104" s="130"/>
      <c r="AQ2104" s="130"/>
      <c r="AR2104" s="130"/>
      <c r="AS2104" s="130"/>
      <c r="AT2104" s="130"/>
      <c r="AU2104" s="130"/>
      <c r="AV2104" s="130"/>
      <c r="AW2104" s="130"/>
      <c r="AX2104" s="130"/>
      <c r="AY2104" s="130"/>
    </row>
    <row r="2105" spans="1:51" x14ac:dyDescent="0.15">
      <c r="A2105" s="133">
        <v>2144</v>
      </c>
      <c r="B2105" s="130" t="s">
        <v>5222</v>
      </c>
      <c r="C2105" s="130" t="s">
        <v>1032</v>
      </c>
      <c r="D2105" s="130" t="s">
        <v>10081</v>
      </c>
      <c r="E2105" s="130" t="s">
        <v>10741</v>
      </c>
      <c r="F2105" s="130" t="s">
        <v>11208</v>
      </c>
      <c r="G2105" s="133" t="s">
        <v>173</v>
      </c>
      <c r="H2105" s="130" t="s">
        <v>14452</v>
      </c>
      <c r="I2105" s="130" t="s">
        <v>4821</v>
      </c>
      <c r="J2105" s="130" t="s">
        <v>4837</v>
      </c>
      <c r="K2105" s="130" t="s">
        <v>5220</v>
      </c>
      <c r="L2105" s="131" t="str">
        <f t="shared" si="96"/>
        <v>山本　智丈 (1)</v>
      </c>
      <c r="M2105" s="131" t="str">
        <f t="shared" si="97"/>
        <v>02</v>
      </c>
      <c r="N2105" s="131" t="str">
        <f t="shared" si="98"/>
        <v>Tomohiro YAMAMOTO (02)</v>
      </c>
      <c r="O2105" s="217" t="s">
        <v>8957</v>
      </c>
      <c r="Y2105" s="130"/>
      <c r="Z2105" s="130"/>
      <c r="AA2105" s="130"/>
      <c r="AB2105" s="130"/>
      <c r="AC2105" s="130"/>
      <c r="AD2105" s="130"/>
      <c r="AE2105" s="130"/>
      <c r="AF2105" s="130"/>
      <c r="AG2105" s="130"/>
      <c r="AH2105" s="130"/>
      <c r="AI2105" s="130"/>
      <c r="AJ2105" s="130"/>
      <c r="AK2105" s="130"/>
      <c r="AL2105" s="130"/>
      <c r="AM2105" s="130"/>
      <c r="AN2105" s="130"/>
      <c r="AO2105" s="130"/>
      <c r="AP2105" s="130"/>
      <c r="AQ2105" s="130"/>
      <c r="AR2105" s="130"/>
      <c r="AS2105" s="130"/>
      <c r="AT2105" s="130"/>
      <c r="AU2105" s="130"/>
      <c r="AV2105" s="130"/>
      <c r="AW2105" s="130"/>
      <c r="AX2105" s="130"/>
      <c r="AY2105" s="130"/>
    </row>
    <row r="2106" spans="1:51" x14ac:dyDescent="0.15">
      <c r="A2106" s="133">
        <v>2145</v>
      </c>
      <c r="B2106" s="130" t="s">
        <v>5222</v>
      </c>
      <c r="C2106" s="130" t="s">
        <v>1032</v>
      </c>
      <c r="D2106" s="130" t="s">
        <v>10082</v>
      </c>
      <c r="E2106" s="130" t="s">
        <v>10742</v>
      </c>
      <c r="F2106" s="130" t="s">
        <v>11218</v>
      </c>
      <c r="G2106" s="133" t="s">
        <v>173</v>
      </c>
      <c r="H2106" s="130" t="s">
        <v>11319</v>
      </c>
      <c r="I2106" s="130" t="s">
        <v>5089</v>
      </c>
      <c r="J2106" s="130" t="s">
        <v>9247</v>
      </c>
      <c r="K2106" s="130" t="s">
        <v>5220</v>
      </c>
      <c r="L2106" s="131" t="str">
        <f t="shared" si="96"/>
        <v>山田　優斗 (1)</v>
      </c>
      <c r="M2106" s="131" t="str">
        <f t="shared" si="97"/>
        <v>02</v>
      </c>
      <c r="N2106" s="131" t="str">
        <f t="shared" si="98"/>
        <v>Yuto YAMADA (02)</v>
      </c>
      <c r="O2106" s="217" t="s">
        <v>8958</v>
      </c>
      <c r="Y2106" s="130"/>
      <c r="Z2106" s="130"/>
      <c r="AA2106" s="130"/>
      <c r="AB2106" s="130"/>
      <c r="AC2106" s="130"/>
      <c r="AD2106" s="130"/>
      <c r="AE2106" s="130"/>
      <c r="AF2106" s="130"/>
      <c r="AG2106" s="130"/>
      <c r="AH2106" s="130"/>
      <c r="AI2106" s="130"/>
      <c r="AJ2106" s="130"/>
      <c r="AK2106" s="130"/>
      <c r="AL2106" s="130"/>
      <c r="AM2106" s="130"/>
      <c r="AN2106" s="130"/>
      <c r="AO2106" s="130"/>
      <c r="AP2106" s="130"/>
      <c r="AQ2106" s="130"/>
      <c r="AR2106" s="130"/>
      <c r="AS2106" s="130"/>
      <c r="AT2106" s="130"/>
      <c r="AU2106" s="130"/>
      <c r="AV2106" s="130"/>
      <c r="AW2106" s="130"/>
      <c r="AX2106" s="130"/>
      <c r="AY2106" s="130"/>
    </row>
    <row r="2107" spans="1:51" x14ac:dyDescent="0.15">
      <c r="A2107" s="133">
        <v>2146</v>
      </c>
      <c r="B2107" s="130" t="s">
        <v>5222</v>
      </c>
      <c r="C2107" s="130" t="s">
        <v>1032</v>
      </c>
      <c r="D2107" s="130" t="s">
        <v>10083</v>
      </c>
      <c r="E2107" s="130" t="s">
        <v>10743</v>
      </c>
      <c r="F2107" s="130" t="s">
        <v>2582</v>
      </c>
      <c r="G2107" s="133" t="s">
        <v>173</v>
      </c>
      <c r="H2107" s="130" t="s">
        <v>14470</v>
      </c>
      <c r="I2107" s="130" t="s">
        <v>12124</v>
      </c>
      <c r="J2107" s="130" t="s">
        <v>4922</v>
      </c>
      <c r="K2107" s="130" t="s">
        <v>5220</v>
      </c>
      <c r="L2107" s="131" t="str">
        <f t="shared" si="96"/>
        <v>細江　友暉 (1)</v>
      </c>
      <c r="M2107" s="131" t="str">
        <f t="shared" si="97"/>
        <v>01</v>
      </c>
      <c r="N2107" s="131" t="str">
        <f t="shared" si="98"/>
        <v>Yuki HOSOE (01)</v>
      </c>
      <c r="O2107" s="217" t="s">
        <v>8959</v>
      </c>
      <c r="Y2107" s="130"/>
      <c r="Z2107" s="130"/>
      <c r="AA2107" s="130"/>
      <c r="AB2107" s="130"/>
      <c r="AC2107" s="130"/>
      <c r="AD2107" s="130"/>
      <c r="AE2107" s="130"/>
      <c r="AF2107" s="130"/>
      <c r="AG2107" s="130"/>
      <c r="AH2107" s="130"/>
      <c r="AI2107" s="130"/>
      <c r="AJ2107" s="130"/>
      <c r="AK2107" s="130"/>
      <c r="AL2107" s="130"/>
      <c r="AM2107" s="130"/>
      <c r="AN2107" s="130"/>
      <c r="AO2107" s="130"/>
      <c r="AP2107" s="130"/>
      <c r="AQ2107" s="130"/>
      <c r="AR2107" s="130"/>
      <c r="AS2107" s="130"/>
      <c r="AT2107" s="130"/>
      <c r="AU2107" s="130"/>
      <c r="AV2107" s="130"/>
      <c r="AW2107" s="130"/>
      <c r="AX2107" s="130"/>
      <c r="AY2107" s="130"/>
    </row>
    <row r="2108" spans="1:51" x14ac:dyDescent="0.15">
      <c r="A2108" s="133">
        <v>2147</v>
      </c>
      <c r="B2108" s="130" t="s">
        <v>5222</v>
      </c>
      <c r="C2108" s="130" t="s">
        <v>1032</v>
      </c>
      <c r="D2108" s="130" t="s">
        <v>10084</v>
      </c>
      <c r="E2108" s="130" t="s">
        <v>10744</v>
      </c>
      <c r="F2108" s="130" t="s">
        <v>11219</v>
      </c>
      <c r="G2108" s="133" t="s">
        <v>173</v>
      </c>
      <c r="H2108" s="130" t="s">
        <v>14464</v>
      </c>
      <c r="I2108" s="130" t="s">
        <v>12125</v>
      </c>
      <c r="J2108" s="130" t="s">
        <v>12423</v>
      </c>
      <c r="K2108" s="130" t="s">
        <v>5220</v>
      </c>
      <c r="L2108" s="131" t="str">
        <f t="shared" si="96"/>
        <v>菅沼　玲央 (1)</v>
      </c>
      <c r="M2108" s="131" t="str">
        <f t="shared" si="97"/>
        <v>03</v>
      </c>
      <c r="N2108" s="131" t="str">
        <f t="shared" si="98"/>
        <v>Reo SUGANUMA (03)</v>
      </c>
      <c r="O2108" s="217" t="s">
        <v>8960</v>
      </c>
      <c r="Y2108" s="130"/>
      <c r="Z2108" s="130"/>
      <c r="AA2108" s="130"/>
      <c r="AB2108" s="130"/>
      <c r="AC2108" s="130"/>
      <c r="AD2108" s="130"/>
      <c r="AE2108" s="130"/>
      <c r="AF2108" s="130"/>
      <c r="AG2108" s="130"/>
      <c r="AH2108" s="130"/>
      <c r="AI2108" s="130"/>
      <c r="AJ2108" s="130"/>
      <c r="AK2108" s="130"/>
      <c r="AL2108" s="130"/>
      <c r="AM2108" s="130"/>
      <c r="AN2108" s="130"/>
      <c r="AO2108" s="130"/>
      <c r="AP2108" s="130"/>
      <c r="AQ2108" s="130"/>
      <c r="AR2108" s="130"/>
      <c r="AS2108" s="130"/>
      <c r="AT2108" s="130"/>
      <c r="AU2108" s="130"/>
      <c r="AV2108" s="130"/>
      <c r="AW2108" s="130"/>
      <c r="AX2108" s="130"/>
      <c r="AY2108" s="130"/>
    </row>
    <row r="2109" spans="1:51" x14ac:dyDescent="0.15">
      <c r="A2109" s="133">
        <v>2148</v>
      </c>
      <c r="B2109" s="130" t="s">
        <v>5222</v>
      </c>
      <c r="C2109" s="130" t="s">
        <v>1032</v>
      </c>
      <c r="D2109" s="130" t="s">
        <v>10085</v>
      </c>
      <c r="E2109" s="130" t="s">
        <v>10745</v>
      </c>
      <c r="F2109" s="130" t="s">
        <v>11040</v>
      </c>
      <c r="G2109" s="133" t="s">
        <v>173</v>
      </c>
      <c r="H2109" s="130" t="s">
        <v>14454</v>
      </c>
      <c r="I2109" s="130" t="s">
        <v>11457</v>
      </c>
      <c r="J2109" s="130" t="s">
        <v>4829</v>
      </c>
      <c r="K2109" s="130" t="s">
        <v>5220</v>
      </c>
      <c r="L2109" s="131" t="str">
        <f t="shared" si="96"/>
        <v>橋本　慶太 (1)</v>
      </c>
      <c r="M2109" s="131" t="str">
        <f t="shared" si="97"/>
        <v>02</v>
      </c>
      <c r="N2109" s="131" t="str">
        <f t="shared" si="98"/>
        <v>Keita HASHIMOTO (02)</v>
      </c>
      <c r="O2109" s="217" t="s">
        <v>8961</v>
      </c>
      <c r="Y2109" s="130"/>
      <c r="Z2109" s="130"/>
      <c r="AA2109" s="130"/>
      <c r="AB2109" s="130"/>
      <c r="AC2109" s="130"/>
      <c r="AD2109" s="130"/>
      <c r="AE2109" s="130"/>
      <c r="AF2109" s="130"/>
      <c r="AG2109" s="130"/>
      <c r="AH2109" s="130"/>
      <c r="AI2109" s="130"/>
      <c r="AJ2109" s="130"/>
      <c r="AK2109" s="130"/>
      <c r="AL2109" s="130"/>
      <c r="AM2109" s="130"/>
      <c r="AN2109" s="130"/>
      <c r="AO2109" s="130"/>
      <c r="AP2109" s="130"/>
      <c r="AQ2109" s="130"/>
      <c r="AR2109" s="130"/>
      <c r="AS2109" s="130"/>
      <c r="AT2109" s="130"/>
      <c r="AU2109" s="130"/>
      <c r="AV2109" s="130"/>
      <c r="AW2109" s="130"/>
      <c r="AX2109" s="130"/>
      <c r="AY2109" s="130"/>
    </row>
    <row r="2110" spans="1:51" x14ac:dyDescent="0.15">
      <c r="A2110" s="133">
        <v>2149</v>
      </c>
      <c r="B2110" s="130" t="s">
        <v>5222</v>
      </c>
      <c r="C2110" s="130" t="s">
        <v>1032</v>
      </c>
      <c r="D2110" s="130" t="s">
        <v>10086</v>
      </c>
      <c r="E2110" s="130" t="s">
        <v>10746</v>
      </c>
      <c r="F2110" s="130" t="s">
        <v>11220</v>
      </c>
      <c r="G2110" s="133" t="s">
        <v>173</v>
      </c>
      <c r="H2110" s="130" t="s">
        <v>11319</v>
      </c>
      <c r="I2110" s="130" t="s">
        <v>4975</v>
      </c>
      <c r="J2110" s="130" t="s">
        <v>5157</v>
      </c>
      <c r="K2110" s="130" t="s">
        <v>5220</v>
      </c>
      <c r="L2110" s="131" t="str">
        <f t="shared" si="96"/>
        <v>尾﨑　颯太 (1)</v>
      </c>
      <c r="M2110" s="131" t="str">
        <f t="shared" si="97"/>
        <v>02</v>
      </c>
      <c r="N2110" s="131" t="str">
        <f t="shared" si="98"/>
        <v>Sota OZAKI (02)</v>
      </c>
      <c r="O2110" s="217" t="s">
        <v>8962</v>
      </c>
      <c r="Y2110" s="130"/>
      <c r="Z2110" s="130"/>
      <c r="AA2110" s="130"/>
      <c r="AB2110" s="130"/>
      <c r="AC2110" s="130"/>
      <c r="AD2110" s="130"/>
      <c r="AE2110" s="130"/>
      <c r="AF2110" s="130"/>
      <c r="AG2110" s="130"/>
      <c r="AH2110" s="130"/>
      <c r="AI2110" s="130"/>
      <c r="AJ2110" s="130"/>
      <c r="AK2110" s="130"/>
      <c r="AL2110" s="130"/>
      <c r="AM2110" s="130"/>
      <c r="AN2110" s="130"/>
      <c r="AO2110" s="130"/>
      <c r="AP2110" s="130"/>
      <c r="AQ2110" s="130"/>
      <c r="AR2110" s="130"/>
      <c r="AS2110" s="130"/>
      <c r="AT2110" s="130"/>
      <c r="AU2110" s="130"/>
      <c r="AV2110" s="130"/>
      <c r="AW2110" s="130"/>
      <c r="AX2110" s="130"/>
      <c r="AY2110" s="130"/>
    </row>
    <row r="2111" spans="1:51" x14ac:dyDescent="0.15">
      <c r="A2111" s="133">
        <v>2150</v>
      </c>
      <c r="B2111" s="130" t="s">
        <v>5222</v>
      </c>
      <c r="C2111" s="130" t="s">
        <v>1032</v>
      </c>
      <c r="D2111" s="130" t="s">
        <v>10087</v>
      </c>
      <c r="E2111" s="130" t="s">
        <v>10747</v>
      </c>
      <c r="F2111" s="130" t="s">
        <v>11221</v>
      </c>
      <c r="G2111" s="133" t="s">
        <v>173</v>
      </c>
      <c r="H2111" s="130" t="s">
        <v>14454</v>
      </c>
      <c r="I2111" s="130" t="s">
        <v>9459</v>
      </c>
      <c r="J2111" s="130" t="s">
        <v>4942</v>
      </c>
      <c r="K2111" s="130" t="s">
        <v>5220</v>
      </c>
      <c r="L2111" s="131" t="str">
        <f t="shared" si="96"/>
        <v>関　晃太朗 (1)</v>
      </c>
      <c r="M2111" s="131" t="str">
        <f t="shared" si="97"/>
        <v>02</v>
      </c>
      <c r="N2111" s="131" t="str">
        <f t="shared" si="98"/>
        <v>Kotaro SEKI (02)</v>
      </c>
      <c r="O2111" s="217" t="s">
        <v>8963</v>
      </c>
      <c r="Y2111" s="130"/>
      <c r="Z2111" s="130"/>
      <c r="AA2111" s="130"/>
      <c r="AB2111" s="130"/>
      <c r="AC2111" s="130"/>
      <c r="AD2111" s="130"/>
      <c r="AE2111" s="130"/>
      <c r="AF2111" s="130"/>
      <c r="AG2111" s="130"/>
      <c r="AH2111" s="130"/>
      <c r="AI2111" s="130"/>
      <c r="AJ2111" s="130"/>
      <c r="AK2111" s="130"/>
      <c r="AL2111" s="130"/>
      <c r="AM2111" s="130"/>
      <c r="AN2111" s="130"/>
      <c r="AO2111" s="130"/>
      <c r="AP2111" s="130"/>
      <c r="AQ2111" s="130"/>
      <c r="AR2111" s="130"/>
      <c r="AS2111" s="130"/>
      <c r="AT2111" s="130"/>
      <c r="AU2111" s="130"/>
      <c r="AV2111" s="130"/>
      <c r="AW2111" s="130"/>
      <c r="AX2111" s="130"/>
      <c r="AY2111" s="130"/>
    </row>
    <row r="2112" spans="1:51" x14ac:dyDescent="0.15">
      <c r="A2112" s="133">
        <v>2151</v>
      </c>
      <c r="B2112" s="130" t="s">
        <v>5222</v>
      </c>
      <c r="C2112" s="130" t="s">
        <v>1032</v>
      </c>
      <c r="D2112" s="130" t="s">
        <v>10088</v>
      </c>
      <c r="E2112" s="130" t="s">
        <v>10748</v>
      </c>
      <c r="F2112" s="130" t="s">
        <v>6620</v>
      </c>
      <c r="G2112" s="133" t="s">
        <v>173</v>
      </c>
      <c r="H2112" s="130" t="s">
        <v>11319</v>
      </c>
      <c r="I2112" s="130" t="s">
        <v>4876</v>
      </c>
      <c r="J2112" s="130" t="s">
        <v>5196</v>
      </c>
      <c r="K2112" s="130" t="s">
        <v>5220</v>
      </c>
      <c r="L2112" s="131" t="str">
        <f t="shared" si="96"/>
        <v>中村　一貴 (1)</v>
      </c>
      <c r="M2112" s="131" t="str">
        <f t="shared" si="97"/>
        <v>01</v>
      </c>
      <c r="N2112" s="131" t="str">
        <f t="shared" si="98"/>
        <v>Kazutaka NAKAMURA (01)</v>
      </c>
      <c r="O2112" s="217" t="s">
        <v>8964</v>
      </c>
      <c r="Y2112" s="130"/>
      <c r="Z2112" s="130"/>
      <c r="AA2112" s="130"/>
      <c r="AB2112" s="130"/>
      <c r="AC2112" s="130"/>
      <c r="AD2112" s="130"/>
      <c r="AE2112" s="130"/>
      <c r="AF2112" s="130"/>
      <c r="AG2112" s="130"/>
      <c r="AH2112" s="130"/>
      <c r="AI2112" s="130"/>
      <c r="AJ2112" s="130"/>
      <c r="AK2112" s="130"/>
      <c r="AL2112" s="130"/>
      <c r="AM2112" s="130"/>
      <c r="AN2112" s="130"/>
      <c r="AO2112" s="130"/>
      <c r="AP2112" s="130"/>
      <c r="AQ2112" s="130"/>
      <c r="AR2112" s="130"/>
      <c r="AS2112" s="130"/>
      <c r="AT2112" s="130"/>
      <c r="AU2112" s="130"/>
      <c r="AV2112" s="130"/>
      <c r="AW2112" s="130"/>
      <c r="AX2112" s="130"/>
      <c r="AY2112" s="130"/>
    </row>
    <row r="2113" spans="1:51" x14ac:dyDescent="0.15">
      <c r="A2113" s="133">
        <v>2152</v>
      </c>
      <c r="B2113" s="130" t="s">
        <v>5222</v>
      </c>
      <c r="C2113" s="130" t="s">
        <v>1032</v>
      </c>
      <c r="D2113" s="130" t="s">
        <v>10089</v>
      </c>
      <c r="E2113" s="130" t="s">
        <v>10749</v>
      </c>
      <c r="F2113" s="130" t="s">
        <v>11222</v>
      </c>
      <c r="G2113" s="133" t="s">
        <v>173</v>
      </c>
      <c r="H2113" s="130" t="s">
        <v>14479</v>
      </c>
      <c r="I2113" s="130" t="s">
        <v>5110</v>
      </c>
      <c r="J2113" s="130" t="s">
        <v>12628</v>
      </c>
      <c r="K2113" s="130" t="s">
        <v>5220</v>
      </c>
      <c r="L2113" s="131" t="str">
        <f t="shared" si="96"/>
        <v>森　天克 (1)</v>
      </c>
      <c r="M2113" s="131" t="str">
        <f t="shared" si="97"/>
        <v>02</v>
      </c>
      <c r="N2113" s="131" t="str">
        <f t="shared" si="98"/>
        <v>Hirokatsu MORI (02)</v>
      </c>
      <c r="O2113" s="217" t="s">
        <v>8965</v>
      </c>
      <c r="Y2113" s="130"/>
      <c r="Z2113" s="130"/>
      <c r="AA2113" s="130"/>
      <c r="AB2113" s="130"/>
      <c r="AC2113" s="130"/>
      <c r="AD2113" s="130"/>
      <c r="AE2113" s="130"/>
      <c r="AF2113" s="130"/>
      <c r="AG2113" s="130"/>
      <c r="AH2113" s="130"/>
      <c r="AI2113" s="130"/>
      <c r="AJ2113" s="130"/>
      <c r="AK2113" s="130"/>
      <c r="AL2113" s="130"/>
      <c r="AM2113" s="130"/>
      <c r="AN2113" s="130"/>
      <c r="AO2113" s="130"/>
      <c r="AP2113" s="130"/>
      <c r="AQ2113" s="130"/>
      <c r="AR2113" s="130"/>
      <c r="AS2113" s="130"/>
      <c r="AT2113" s="130"/>
      <c r="AU2113" s="130"/>
      <c r="AV2113" s="130"/>
      <c r="AW2113" s="130"/>
      <c r="AX2113" s="130"/>
      <c r="AY2113" s="130"/>
    </row>
    <row r="2114" spans="1:51" x14ac:dyDescent="0.15">
      <c r="A2114" s="133">
        <v>2153</v>
      </c>
      <c r="B2114" s="130" t="s">
        <v>5222</v>
      </c>
      <c r="C2114" s="130" t="s">
        <v>1032</v>
      </c>
      <c r="D2114" s="130" t="s">
        <v>10090</v>
      </c>
      <c r="E2114" s="130" t="s">
        <v>10750</v>
      </c>
      <c r="F2114" s="130" t="s">
        <v>11223</v>
      </c>
      <c r="G2114" s="133" t="s">
        <v>173</v>
      </c>
      <c r="H2114" s="130" t="s">
        <v>14447</v>
      </c>
      <c r="I2114" s="130" t="s">
        <v>11744</v>
      </c>
      <c r="J2114" s="130" t="s">
        <v>12629</v>
      </c>
      <c r="K2114" s="130" t="s">
        <v>5220</v>
      </c>
      <c r="L2114" s="131" t="str">
        <f t="shared" si="96"/>
        <v>石原　誠 (1)</v>
      </c>
      <c r="M2114" s="131" t="str">
        <f t="shared" si="97"/>
        <v>03</v>
      </c>
      <c r="N2114" s="131" t="str">
        <f t="shared" si="98"/>
        <v>Sei ISHIHARA (03)</v>
      </c>
      <c r="O2114" s="217" t="s">
        <v>8966</v>
      </c>
      <c r="Y2114" s="130"/>
      <c r="Z2114" s="130"/>
      <c r="AA2114" s="130"/>
      <c r="AB2114" s="130"/>
      <c r="AC2114" s="130"/>
      <c r="AD2114" s="130"/>
      <c r="AE2114" s="130"/>
      <c r="AF2114" s="130"/>
      <c r="AG2114" s="130"/>
      <c r="AH2114" s="130"/>
      <c r="AI2114" s="130"/>
      <c r="AJ2114" s="130"/>
      <c r="AK2114" s="130"/>
      <c r="AL2114" s="130"/>
      <c r="AM2114" s="130"/>
      <c r="AN2114" s="130"/>
      <c r="AO2114" s="130"/>
      <c r="AP2114" s="130"/>
      <c r="AQ2114" s="130"/>
      <c r="AR2114" s="130"/>
      <c r="AS2114" s="130"/>
      <c r="AT2114" s="130"/>
      <c r="AU2114" s="130"/>
      <c r="AV2114" s="130"/>
      <c r="AW2114" s="130"/>
      <c r="AX2114" s="130"/>
      <c r="AY2114" s="130"/>
    </row>
    <row r="2115" spans="1:51" x14ac:dyDescent="0.15">
      <c r="A2115" s="133">
        <v>2154</v>
      </c>
      <c r="B2115" s="130" t="s">
        <v>5226</v>
      </c>
      <c r="C2115" s="130" t="s">
        <v>1036</v>
      </c>
      <c r="D2115" s="130" t="s">
        <v>10091</v>
      </c>
      <c r="E2115" s="130" t="s">
        <v>10751</v>
      </c>
      <c r="F2115" s="130" t="s">
        <v>11008</v>
      </c>
      <c r="G2115" s="133" t="s">
        <v>173</v>
      </c>
      <c r="H2115" s="130" t="s">
        <v>14454</v>
      </c>
      <c r="I2115" s="130" t="s">
        <v>11452</v>
      </c>
      <c r="J2115" s="130" t="s">
        <v>12261</v>
      </c>
      <c r="K2115" s="130" t="s">
        <v>5220</v>
      </c>
      <c r="L2115" s="131" t="str">
        <f t="shared" ref="L2115:L2178" si="99">D2115&amp;" ("&amp;G2115&amp;")"</f>
        <v>足立　琉希 (1)</v>
      </c>
      <c r="M2115" s="131" t="str">
        <f t="shared" ref="M2115:M2178" si="100">LEFT(F2115,2)</f>
        <v>02</v>
      </c>
      <c r="N2115" s="131" t="str">
        <f t="shared" ref="N2115:N2178" si="101">J2115&amp;" "&amp;I2115&amp;" ("&amp;M2115&amp;")"</f>
        <v>Ryuki ADACHI (02)</v>
      </c>
      <c r="O2115" s="217" t="s">
        <v>8967</v>
      </c>
      <c r="Y2115" s="130"/>
      <c r="Z2115" s="130"/>
      <c r="AA2115" s="130"/>
      <c r="AB2115" s="130"/>
      <c r="AC2115" s="130"/>
      <c r="AD2115" s="130"/>
      <c r="AE2115" s="130"/>
      <c r="AF2115" s="130"/>
      <c r="AG2115" s="130"/>
      <c r="AH2115" s="130"/>
      <c r="AI2115" s="130"/>
      <c r="AJ2115" s="130"/>
      <c r="AK2115" s="130"/>
      <c r="AL2115" s="130"/>
      <c r="AM2115" s="130"/>
      <c r="AN2115" s="130"/>
      <c r="AO2115" s="130"/>
      <c r="AP2115" s="130"/>
      <c r="AQ2115" s="130"/>
      <c r="AR2115" s="130"/>
      <c r="AS2115" s="130"/>
      <c r="AT2115" s="130"/>
      <c r="AU2115" s="130"/>
      <c r="AV2115" s="130"/>
      <c r="AW2115" s="130"/>
      <c r="AX2115" s="130"/>
      <c r="AY2115" s="130"/>
    </row>
    <row r="2116" spans="1:51" x14ac:dyDescent="0.15">
      <c r="A2116" s="133">
        <v>2155</v>
      </c>
      <c r="B2116" s="130" t="s">
        <v>5226</v>
      </c>
      <c r="C2116" s="130" t="s">
        <v>1036</v>
      </c>
      <c r="D2116" s="130" t="s">
        <v>10092</v>
      </c>
      <c r="E2116" s="130" t="s">
        <v>10752</v>
      </c>
      <c r="F2116" s="130" t="s">
        <v>11111</v>
      </c>
      <c r="G2116" s="133" t="s">
        <v>173</v>
      </c>
      <c r="H2116" s="130" t="s">
        <v>14454</v>
      </c>
      <c r="I2116" s="130" t="s">
        <v>6662</v>
      </c>
      <c r="J2116" s="130" t="s">
        <v>12435</v>
      </c>
      <c r="K2116" s="130" t="s">
        <v>5220</v>
      </c>
      <c r="L2116" s="131" t="str">
        <f t="shared" si="99"/>
        <v>飯田　太陽 (1)</v>
      </c>
      <c r="M2116" s="131" t="str">
        <f t="shared" si="100"/>
        <v>02</v>
      </c>
      <c r="N2116" s="131" t="str">
        <f t="shared" si="101"/>
        <v>Taiyo IIDA (02)</v>
      </c>
      <c r="O2116" s="217" t="s">
        <v>8968</v>
      </c>
      <c r="Y2116" s="130"/>
      <c r="Z2116" s="130"/>
      <c r="AA2116" s="130"/>
      <c r="AB2116" s="130"/>
      <c r="AC2116" s="130"/>
      <c r="AD2116" s="130"/>
      <c r="AE2116" s="130"/>
      <c r="AF2116" s="130"/>
      <c r="AG2116" s="130"/>
      <c r="AH2116" s="130"/>
      <c r="AI2116" s="130"/>
      <c r="AJ2116" s="130"/>
      <c r="AK2116" s="130"/>
      <c r="AL2116" s="130"/>
      <c r="AM2116" s="130"/>
      <c r="AN2116" s="130"/>
      <c r="AO2116" s="130"/>
      <c r="AP2116" s="130"/>
      <c r="AQ2116" s="130"/>
      <c r="AR2116" s="130"/>
      <c r="AS2116" s="130"/>
      <c r="AT2116" s="130"/>
      <c r="AU2116" s="130"/>
      <c r="AV2116" s="130"/>
      <c r="AW2116" s="130"/>
      <c r="AX2116" s="130"/>
      <c r="AY2116" s="130"/>
    </row>
    <row r="2117" spans="1:51" x14ac:dyDescent="0.15">
      <c r="A2117" s="133">
        <v>2156</v>
      </c>
      <c r="B2117" s="130" t="s">
        <v>5226</v>
      </c>
      <c r="C2117" s="130" t="s">
        <v>1036</v>
      </c>
      <c r="D2117" s="130" t="s">
        <v>10093</v>
      </c>
      <c r="E2117" s="130" t="s">
        <v>10753</v>
      </c>
      <c r="F2117" s="130" t="s">
        <v>11118</v>
      </c>
      <c r="G2117" s="133" t="s">
        <v>173</v>
      </c>
      <c r="H2117" s="130" t="s">
        <v>11319</v>
      </c>
      <c r="I2117" s="130" t="s">
        <v>4832</v>
      </c>
      <c r="J2117" s="130" t="s">
        <v>4806</v>
      </c>
      <c r="K2117" s="130" t="s">
        <v>5220</v>
      </c>
      <c r="L2117" s="131" t="str">
        <f t="shared" si="99"/>
        <v>石川　朝翔 (1)</v>
      </c>
      <c r="M2117" s="131" t="str">
        <f t="shared" si="100"/>
        <v>03</v>
      </c>
      <c r="N2117" s="131" t="str">
        <f t="shared" si="101"/>
        <v>Asato ISHIKAWA (03)</v>
      </c>
      <c r="O2117" s="217" t="s">
        <v>8969</v>
      </c>
      <c r="Y2117" s="130"/>
      <c r="Z2117" s="130"/>
      <c r="AA2117" s="130"/>
      <c r="AB2117" s="130"/>
      <c r="AC2117" s="130"/>
      <c r="AD2117" s="130"/>
      <c r="AE2117" s="130"/>
      <c r="AF2117" s="130"/>
      <c r="AG2117" s="130"/>
      <c r="AH2117" s="130"/>
      <c r="AI2117" s="130"/>
      <c r="AJ2117" s="130"/>
      <c r="AK2117" s="130"/>
      <c r="AL2117" s="130"/>
      <c r="AM2117" s="130"/>
      <c r="AN2117" s="130"/>
      <c r="AO2117" s="130"/>
      <c r="AP2117" s="130"/>
      <c r="AQ2117" s="130"/>
      <c r="AR2117" s="130"/>
      <c r="AS2117" s="130"/>
      <c r="AT2117" s="130"/>
      <c r="AU2117" s="130"/>
      <c r="AV2117" s="130"/>
      <c r="AW2117" s="130"/>
      <c r="AX2117" s="130"/>
      <c r="AY2117" s="130"/>
    </row>
    <row r="2118" spans="1:51" x14ac:dyDescent="0.15">
      <c r="A2118" s="133">
        <v>2157</v>
      </c>
      <c r="B2118" s="130" t="s">
        <v>5226</v>
      </c>
      <c r="C2118" s="130" t="s">
        <v>1036</v>
      </c>
      <c r="D2118" s="130" t="s">
        <v>10094</v>
      </c>
      <c r="E2118" s="130" t="s">
        <v>10754</v>
      </c>
      <c r="F2118" s="130" t="s">
        <v>11224</v>
      </c>
      <c r="G2118" s="133" t="s">
        <v>173</v>
      </c>
      <c r="H2118" s="130" t="s">
        <v>14466</v>
      </c>
      <c r="I2118" s="130" t="s">
        <v>11340</v>
      </c>
      <c r="J2118" s="130" t="s">
        <v>4814</v>
      </c>
      <c r="K2118" s="130" t="s">
        <v>5220</v>
      </c>
      <c r="L2118" s="131" t="str">
        <f t="shared" si="99"/>
        <v>今井　悠介 (1)</v>
      </c>
      <c r="M2118" s="131" t="str">
        <f t="shared" si="100"/>
        <v>02</v>
      </c>
      <c r="N2118" s="131" t="str">
        <f t="shared" si="101"/>
        <v>Yusuke IMAI (02)</v>
      </c>
      <c r="O2118" s="217" t="s">
        <v>8970</v>
      </c>
      <c r="Y2118" s="130"/>
      <c r="Z2118" s="130"/>
      <c r="AA2118" s="130"/>
      <c r="AB2118" s="130"/>
      <c r="AC2118" s="130"/>
      <c r="AD2118" s="130"/>
      <c r="AE2118" s="130"/>
      <c r="AF2118" s="130"/>
      <c r="AG2118" s="130"/>
      <c r="AH2118" s="130"/>
      <c r="AI2118" s="130"/>
      <c r="AJ2118" s="130"/>
      <c r="AK2118" s="130"/>
      <c r="AL2118" s="130"/>
      <c r="AM2118" s="130"/>
      <c r="AN2118" s="130"/>
      <c r="AO2118" s="130"/>
      <c r="AP2118" s="130"/>
      <c r="AQ2118" s="130"/>
      <c r="AR2118" s="130"/>
      <c r="AS2118" s="130"/>
      <c r="AT2118" s="130"/>
      <c r="AU2118" s="130"/>
      <c r="AV2118" s="130"/>
      <c r="AW2118" s="130"/>
      <c r="AX2118" s="130"/>
      <c r="AY2118" s="130"/>
    </row>
    <row r="2119" spans="1:51" x14ac:dyDescent="0.15">
      <c r="A2119" s="133">
        <v>2158</v>
      </c>
      <c r="B2119" s="130" t="s">
        <v>5226</v>
      </c>
      <c r="C2119" s="130" t="s">
        <v>1036</v>
      </c>
      <c r="D2119" s="130" t="s">
        <v>10095</v>
      </c>
      <c r="E2119" s="130" t="s">
        <v>10755</v>
      </c>
      <c r="F2119" s="130" t="s">
        <v>11115</v>
      </c>
      <c r="G2119" s="133" t="s">
        <v>173</v>
      </c>
      <c r="H2119" s="130" t="s">
        <v>14474</v>
      </c>
      <c r="I2119" s="130" t="s">
        <v>12126</v>
      </c>
      <c r="J2119" s="130" t="s">
        <v>12572</v>
      </c>
      <c r="K2119" s="130" t="s">
        <v>5220</v>
      </c>
      <c r="L2119" s="131" t="str">
        <f t="shared" si="99"/>
        <v>居村　宣孝 (1)</v>
      </c>
      <c r="M2119" s="131" t="str">
        <f t="shared" si="100"/>
        <v>02</v>
      </c>
      <c r="N2119" s="131" t="str">
        <f t="shared" si="101"/>
        <v>Noritaka IMURA (02)</v>
      </c>
      <c r="O2119" s="217" t="s">
        <v>8971</v>
      </c>
      <c r="Y2119" s="130"/>
      <c r="Z2119" s="130"/>
      <c r="AA2119" s="130"/>
      <c r="AB2119" s="130"/>
      <c r="AC2119" s="130"/>
      <c r="AD2119" s="130"/>
      <c r="AE2119" s="130"/>
      <c r="AF2119" s="130"/>
      <c r="AG2119" s="130"/>
      <c r="AH2119" s="130"/>
      <c r="AI2119" s="130"/>
      <c r="AJ2119" s="130"/>
      <c r="AK2119" s="130"/>
      <c r="AL2119" s="130"/>
      <c r="AM2119" s="130"/>
      <c r="AN2119" s="130"/>
      <c r="AO2119" s="130"/>
      <c r="AP2119" s="130"/>
      <c r="AQ2119" s="130"/>
      <c r="AR2119" s="130"/>
      <c r="AS2119" s="130"/>
      <c r="AT2119" s="130"/>
      <c r="AU2119" s="130"/>
      <c r="AV2119" s="130"/>
      <c r="AW2119" s="130"/>
      <c r="AX2119" s="130"/>
      <c r="AY2119" s="130"/>
    </row>
    <row r="2120" spans="1:51" x14ac:dyDescent="0.15">
      <c r="A2120" s="133">
        <v>2159</v>
      </c>
      <c r="B2120" s="130" t="s">
        <v>5226</v>
      </c>
      <c r="C2120" s="130" t="s">
        <v>1036</v>
      </c>
      <c r="D2120" s="130" t="s">
        <v>10096</v>
      </c>
      <c r="E2120" s="130" t="s">
        <v>10756</v>
      </c>
      <c r="F2120" s="130" t="s">
        <v>11214</v>
      </c>
      <c r="G2120" s="133" t="s">
        <v>173</v>
      </c>
      <c r="H2120" s="130" t="s">
        <v>14466</v>
      </c>
      <c r="I2120" s="130" t="s">
        <v>12127</v>
      </c>
      <c r="J2120" s="130" t="s">
        <v>5070</v>
      </c>
      <c r="K2120" s="130" t="s">
        <v>5220</v>
      </c>
      <c r="L2120" s="131" t="str">
        <f t="shared" si="99"/>
        <v>江阪　智樹 (1)</v>
      </c>
      <c r="M2120" s="131" t="str">
        <f t="shared" si="100"/>
        <v>02</v>
      </c>
      <c r="N2120" s="131" t="str">
        <f t="shared" si="101"/>
        <v>Tomoki ESAKA (02)</v>
      </c>
      <c r="O2120" s="217" t="s">
        <v>8972</v>
      </c>
      <c r="Y2120" s="130"/>
      <c r="Z2120" s="130"/>
      <c r="AA2120" s="130"/>
      <c r="AB2120" s="130"/>
      <c r="AC2120" s="130"/>
      <c r="AD2120" s="130"/>
      <c r="AE2120" s="130"/>
      <c r="AF2120" s="130"/>
      <c r="AG2120" s="130"/>
      <c r="AH2120" s="130"/>
      <c r="AI2120" s="130"/>
      <c r="AJ2120" s="130"/>
      <c r="AK2120" s="130"/>
      <c r="AL2120" s="130"/>
      <c r="AM2120" s="130"/>
      <c r="AN2120" s="130"/>
      <c r="AO2120" s="130"/>
      <c r="AP2120" s="130"/>
      <c r="AQ2120" s="130"/>
      <c r="AR2120" s="130"/>
      <c r="AS2120" s="130"/>
      <c r="AT2120" s="130"/>
      <c r="AU2120" s="130"/>
      <c r="AV2120" s="130"/>
      <c r="AW2120" s="130"/>
      <c r="AX2120" s="130"/>
      <c r="AY2120" s="130"/>
    </row>
    <row r="2121" spans="1:51" x14ac:dyDescent="0.15">
      <c r="A2121" s="133">
        <v>2160</v>
      </c>
      <c r="B2121" s="130" t="s">
        <v>5226</v>
      </c>
      <c r="C2121" s="130" t="s">
        <v>1036</v>
      </c>
      <c r="D2121" s="130" t="s">
        <v>10097</v>
      </c>
      <c r="E2121" s="130" t="s">
        <v>10757</v>
      </c>
      <c r="F2121" s="130" t="s">
        <v>11046</v>
      </c>
      <c r="G2121" s="133" t="s">
        <v>173</v>
      </c>
      <c r="H2121" s="130" t="s">
        <v>14454</v>
      </c>
      <c r="I2121" s="130" t="s">
        <v>4958</v>
      </c>
      <c r="J2121" s="130" t="s">
        <v>12630</v>
      </c>
      <c r="K2121" s="130" t="s">
        <v>5220</v>
      </c>
      <c r="L2121" s="131" t="str">
        <f t="shared" si="99"/>
        <v>太田　元 (1)</v>
      </c>
      <c r="M2121" s="131" t="str">
        <f t="shared" si="100"/>
        <v>02</v>
      </c>
      <c r="N2121" s="131" t="str">
        <f t="shared" si="101"/>
        <v>Gen OTA (02)</v>
      </c>
      <c r="O2121" s="217" t="s">
        <v>8973</v>
      </c>
      <c r="Y2121" s="130"/>
      <c r="Z2121" s="130"/>
      <c r="AA2121" s="130"/>
      <c r="AB2121" s="130"/>
      <c r="AC2121" s="130"/>
      <c r="AD2121" s="130"/>
      <c r="AE2121" s="130"/>
      <c r="AF2121" s="130"/>
      <c r="AG2121" s="130"/>
      <c r="AH2121" s="130"/>
      <c r="AI2121" s="130"/>
      <c r="AJ2121" s="130"/>
      <c r="AK2121" s="130"/>
      <c r="AL2121" s="130"/>
      <c r="AM2121" s="130"/>
      <c r="AN2121" s="130"/>
      <c r="AO2121" s="130"/>
      <c r="AP2121" s="130"/>
      <c r="AQ2121" s="130"/>
      <c r="AR2121" s="130"/>
      <c r="AS2121" s="130"/>
      <c r="AT2121" s="130"/>
      <c r="AU2121" s="130"/>
      <c r="AV2121" s="130"/>
      <c r="AW2121" s="130"/>
      <c r="AX2121" s="130"/>
      <c r="AY2121" s="130"/>
    </row>
    <row r="2122" spans="1:51" x14ac:dyDescent="0.15">
      <c r="A2122" s="133">
        <v>2161</v>
      </c>
      <c r="B2122" s="130" t="s">
        <v>5226</v>
      </c>
      <c r="C2122" s="130" t="s">
        <v>1036</v>
      </c>
      <c r="D2122" s="130" t="s">
        <v>10098</v>
      </c>
      <c r="E2122" s="130" t="s">
        <v>10758</v>
      </c>
      <c r="F2122" s="130" t="s">
        <v>11074</v>
      </c>
      <c r="G2122" s="133" t="s">
        <v>173</v>
      </c>
      <c r="H2122" s="130" t="s">
        <v>14466</v>
      </c>
      <c r="I2122" s="130" t="s">
        <v>12128</v>
      </c>
      <c r="J2122" s="130" t="s">
        <v>12631</v>
      </c>
      <c r="K2122" s="130" t="s">
        <v>5220</v>
      </c>
      <c r="L2122" s="131" t="str">
        <f t="shared" si="99"/>
        <v>太田　彪真 (1)</v>
      </c>
      <c r="M2122" s="131" t="str">
        <f t="shared" si="100"/>
        <v>02</v>
      </c>
      <c r="N2122" s="131" t="str">
        <f t="shared" si="101"/>
        <v>Hyoma OOTA (02)</v>
      </c>
      <c r="O2122" s="217" t="s">
        <v>8974</v>
      </c>
      <c r="Y2122" s="130"/>
      <c r="Z2122" s="130"/>
      <c r="AA2122" s="130"/>
      <c r="AB2122" s="130"/>
      <c r="AC2122" s="130"/>
      <c r="AD2122" s="130"/>
      <c r="AE2122" s="130"/>
      <c r="AF2122" s="130"/>
      <c r="AG2122" s="130"/>
      <c r="AH2122" s="130"/>
      <c r="AI2122" s="130"/>
      <c r="AJ2122" s="130"/>
      <c r="AK2122" s="130"/>
      <c r="AL2122" s="130"/>
      <c r="AM2122" s="130"/>
      <c r="AN2122" s="130"/>
      <c r="AO2122" s="130"/>
      <c r="AP2122" s="130"/>
      <c r="AQ2122" s="130"/>
      <c r="AR2122" s="130"/>
      <c r="AS2122" s="130"/>
      <c r="AT2122" s="130"/>
      <c r="AU2122" s="130"/>
      <c r="AV2122" s="130"/>
      <c r="AW2122" s="130"/>
      <c r="AX2122" s="130"/>
      <c r="AY2122" s="130"/>
    </row>
    <row r="2123" spans="1:51" x14ac:dyDescent="0.15">
      <c r="A2123" s="133">
        <v>2162</v>
      </c>
      <c r="B2123" s="130" t="s">
        <v>5226</v>
      </c>
      <c r="C2123" s="130" t="s">
        <v>1036</v>
      </c>
      <c r="D2123" s="130" t="s">
        <v>10099</v>
      </c>
      <c r="E2123" s="130" t="s">
        <v>10759</v>
      </c>
      <c r="F2123" s="130" t="s">
        <v>11225</v>
      </c>
      <c r="G2123" s="133" t="s">
        <v>173</v>
      </c>
      <c r="H2123" s="130" t="s">
        <v>14448</v>
      </c>
      <c r="I2123" s="130" t="s">
        <v>5180</v>
      </c>
      <c r="J2123" s="130" t="s">
        <v>12291</v>
      </c>
      <c r="K2123" s="130" t="s">
        <v>5220</v>
      </c>
      <c r="L2123" s="131" t="str">
        <f t="shared" si="99"/>
        <v>岡田　大暉 (1)</v>
      </c>
      <c r="M2123" s="131" t="str">
        <f t="shared" si="100"/>
        <v>03</v>
      </c>
      <c r="N2123" s="131" t="str">
        <f t="shared" si="101"/>
        <v>Daiki OKADA (03)</v>
      </c>
      <c r="O2123" s="217" t="s">
        <v>8975</v>
      </c>
      <c r="Y2123" s="130"/>
      <c r="Z2123" s="130"/>
      <c r="AA2123" s="130"/>
      <c r="AB2123" s="130"/>
      <c r="AC2123" s="130"/>
      <c r="AD2123" s="130"/>
      <c r="AE2123" s="130"/>
      <c r="AF2123" s="130"/>
      <c r="AG2123" s="130"/>
      <c r="AH2123" s="130"/>
      <c r="AI2123" s="130"/>
      <c r="AJ2123" s="130"/>
      <c r="AK2123" s="130"/>
      <c r="AL2123" s="130"/>
      <c r="AM2123" s="130"/>
      <c r="AN2123" s="130"/>
      <c r="AO2123" s="130"/>
      <c r="AP2123" s="130"/>
      <c r="AQ2123" s="130"/>
      <c r="AR2123" s="130"/>
      <c r="AS2123" s="130"/>
      <c r="AT2123" s="130"/>
      <c r="AU2123" s="130"/>
      <c r="AV2123" s="130"/>
      <c r="AW2123" s="130"/>
      <c r="AX2123" s="130"/>
      <c r="AY2123" s="130"/>
    </row>
    <row r="2124" spans="1:51" x14ac:dyDescent="0.15">
      <c r="A2124" s="133">
        <v>2163</v>
      </c>
      <c r="B2124" s="130" t="s">
        <v>5226</v>
      </c>
      <c r="C2124" s="130" t="s">
        <v>1036</v>
      </c>
      <c r="D2124" s="130" t="s">
        <v>10100</v>
      </c>
      <c r="E2124" s="130" t="s">
        <v>10760</v>
      </c>
      <c r="F2124" s="130" t="s">
        <v>11054</v>
      </c>
      <c r="G2124" s="133" t="s">
        <v>173</v>
      </c>
      <c r="H2124" s="130" t="s">
        <v>11319</v>
      </c>
      <c r="I2124" s="130" t="s">
        <v>4941</v>
      </c>
      <c r="J2124" s="130" t="s">
        <v>12475</v>
      </c>
      <c r="K2124" s="130" t="s">
        <v>5220</v>
      </c>
      <c r="L2124" s="131" t="str">
        <f t="shared" si="99"/>
        <v>荻野　壮人 (1)</v>
      </c>
      <c r="M2124" s="131" t="str">
        <f t="shared" si="100"/>
        <v>02</v>
      </c>
      <c r="N2124" s="131" t="str">
        <f t="shared" si="101"/>
        <v>Taketo OGINO (02)</v>
      </c>
      <c r="O2124" s="217" t="s">
        <v>8976</v>
      </c>
      <c r="Y2124" s="130"/>
      <c r="Z2124" s="130"/>
      <c r="AA2124" s="130"/>
      <c r="AB2124" s="130"/>
      <c r="AC2124" s="130"/>
      <c r="AD2124" s="130"/>
      <c r="AE2124" s="130"/>
      <c r="AF2124" s="130"/>
      <c r="AG2124" s="130"/>
      <c r="AH2124" s="130"/>
      <c r="AI2124" s="130"/>
      <c r="AJ2124" s="130"/>
      <c r="AK2124" s="130"/>
      <c r="AL2124" s="130"/>
      <c r="AM2124" s="130"/>
      <c r="AN2124" s="130"/>
      <c r="AO2124" s="130"/>
      <c r="AP2124" s="130"/>
      <c r="AQ2124" s="130"/>
      <c r="AR2124" s="130"/>
      <c r="AS2124" s="130"/>
      <c r="AT2124" s="130"/>
      <c r="AU2124" s="130"/>
      <c r="AV2124" s="130"/>
      <c r="AW2124" s="130"/>
      <c r="AX2124" s="130"/>
      <c r="AY2124" s="130"/>
    </row>
    <row r="2125" spans="1:51" x14ac:dyDescent="0.15">
      <c r="A2125" s="133">
        <v>2164</v>
      </c>
      <c r="B2125" s="130" t="s">
        <v>5226</v>
      </c>
      <c r="C2125" s="130" t="s">
        <v>1036</v>
      </c>
      <c r="D2125" s="130" t="s">
        <v>10101</v>
      </c>
      <c r="E2125" s="130" t="s">
        <v>10761</v>
      </c>
      <c r="F2125" s="130" t="s">
        <v>11221</v>
      </c>
      <c r="G2125" s="133" t="s">
        <v>173</v>
      </c>
      <c r="H2125" s="130" t="s">
        <v>14468</v>
      </c>
      <c r="I2125" s="130" t="s">
        <v>12129</v>
      </c>
      <c r="J2125" s="130" t="s">
        <v>5064</v>
      </c>
      <c r="K2125" s="130" t="s">
        <v>5220</v>
      </c>
      <c r="L2125" s="131" t="str">
        <f t="shared" si="99"/>
        <v>奥谷　俊介 (1)</v>
      </c>
      <c r="M2125" s="131" t="str">
        <f t="shared" si="100"/>
        <v>02</v>
      </c>
      <c r="N2125" s="131" t="str">
        <f t="shared" si="101"/>
        <v>Shunsuke OKUTANI (02)</v>
      </c>
      <c r="O2125" s="217" t="s">
        <v>8977</v>
      </c>
      <c r="Y2125" s="130"/>
      <c r="Z2125" s="130"/>
      <c r="AA2125" s="130"/>
      <c r="AB2125" s="130"/>
      <c r="AC2125" s="130"/>
      <c r="AD2125" s="130"/>
      <c r="AE2125" s="130"/>
      <c r="AF2125" s="130"/>
      <c r="AG2125" s="130"/>
      <c r="AH2125" s="130"/>
      <c r="AI2125" s="130"/>
      <c r="AJ2125" s="130"/>
      <c r="AK2125" s="130"/>
      <c r="AL2125" s="130"/>
      <c r="AM2125" s="130"/>
      <c r="AN2125" s="130"/>
      <c r="AO2125" s="130"/>
      <c r="AP2125" s="130"/>
      <c r="AQ2125" s="130"/>
      <c r="AR2125" s="130"/>
      <c r="AS2125" s="130"/>
      <c r="AT2125" s="130"/>
      <c r="AU2125" s="130"/>
      <c r="AV2125" s="130"/>
      <c r="AW2125" s="130"/>
      <c r="AX2125" s="130"/>
      <c r="AY2125" s="130"/>
    </row>
    <row r="2126" spans="1:51" x14ac:dyDescent="0.15">
      <c r="A2126" s="133">
        <v>2165</v>
      </c>
      <c r="B2126" s="130" t="s">
        <v>5226</v>
      </c>
      <c r="C2126" s="130" t="s">
        <v>1036</v>
      </c>
      <c r="D2126" s="130" t="s">
        <v>10102</v>
      </c>
      <c r="E2126" s="130" t="s">
        <v>10762</v>
      </c>
      <c r="F2126" s="130" t="s">
        <v>11189</v>
      </c>
      <c r="G2126" s="133" t="s">
        <v>173</v>
      </c>
      <c r="H2126" s="130" t="s">
        <v>14458</v>
      </c>
      <c r="I2126" s="130" t="s">
        <v>6697</v>
      </c>
      <c r="J2126" s="130" t="s">
        <v>4893</v>
      </c>
      <c r="K2126" s="130" t="s">
        <v>5220</v>
      </c>
      <c r="L2126" s="131" t="str">
        <f t="shared" si="99"/>
        <v>小掠　太智 (1)</v>
      </c>
      <c r="M2126" s="131" t="str">
        <f t="shared" si="100"/>
        <v>02</v>
      </c>
      <c r="N2126" s="131" t="str">
        <f t="shared" si="101"/>
        <v>Taichi OGURA (02)</v>
      </c>
      <c r="O2126" s="217" t="s">
        <v>8978</v>
      </c>
      <c r="Y2126" s="130"/>
      <c r="Z2126" s="130"/>
      <c r="AA2126" s="130"/>
      <c r="AB2126" s="130"/>
      <c r="AC2126" s="130"/>
      <c r="AD2126" s="130"/>
      <c r="AE2126" s="130"/>
      <c r="AF2126" s="130"/>
      <c r="AG2126" s="130"/>
      <c r="AH2126" s="130"/>
      <c r="AI2126" s="130"/>
      <c r="AJ2126" s="130"/>
      <c r="AK2126" s="130"/>
      <c r="AL2126" s="130"/>
      <c r="AM2126" s="130"/>
      <c r="AN2126" s="130"/>
      <c r="AO2126" s="130"/>
      <c r="AP2126" s="130"/>
      <c r="AQ2126" s="130"/>
      <c r="AR2126" s="130"/>
      <c r="AS2126" s="130"/>
      <c r="AT2126" s="130"/>
      <c r="AU2126" s="130"/>
      <c r="AV2126" s="130"/>
      <c r="AW2126" s="130"/>
      <c r="AX2126" s="130"/>
      <c r="AY2126" s="130"/>
    </row>
    <row r="2127" spans="1:51" x14ac:dyDescent="0.15">
      <c r="A2127" s="133">
        <v>2166</v>
      </c>
      <c r="B2127" s="130" t="s">
        <v>5226</v>
      </c>
      <c r="C2127" s="130" t="s">
        <v>1036</v>
      </c>
      <c r="D2127" s="130" t="s">
        <v>10103</v>
      </c>
      <c r="E2127" s="130" t="s">
        <v>10763</v>
      </c>
      <c r="F2127" s="130" t="s">
        <v>11117</v>
      </c>
      <c r="G2127" s="133" t="s">
        <v>173</v>
      </c>
      <c r="H2127" s="130" t="s">
        <v>14454</v>
      </c>
      <c r="I2127" s="130" t="s">
        <v>11983</v>
      </c>
      <c r="J2127" s="130" t="s">
        <v>4825</v>
      </c>
      <c r="K2127" s="130" t="s">
        <v>5220</v>
      </c>
      <c r="L2127" s="131" t="str">
        <f t="shared" si="99"/>
        <v>金澤　直輝 (1)</v>
      </c>
      <c r="M2127" s="131" t="str">
        <f t="shared" si="100"/>
        <v>02</v>
      </c>
      <c r="N2127" s="131" t="str">
        <f t="shared" si="101"/>
        <v>Naoki KANAZAWA (02)</v>
      </c>
      <c r="O2127" s="217" t="s">
        <v>8979</v>
      </c>
      <c r="Y2127" s="130"/>
      <c r="Z2127" s="130"/>
      <c r="AA2127" s="130"/>
      <c r="AB2127" s="130"/>
      <c r="AC2127" s="130"/>
      <c r="AD2127" s="130"/>
      <c r="AE2127" s="130"/>
      <c r="AF2127" s="130"/>
      <c r="AG2127" s="130"/>
      <c r="AH2127" s="130"/>
      <c r="AI2127" s="130"/>
      <c r="AJ2127" s="130"/>
      <c r="AK2127" s="130"/>
      <c r="AL2127" s="130"/>
      <c r="AM2127" s="130"/>
      <c r="AN2127" s="130"/>
      <c r="AO2127" s="130"/>
      <c r="AP2127" s="130"/>
      <c r="AQ2127" s="130"/>
      <c r="AR2127" s="130"/>
      <c r="AS2127" s="130"/>
      <c r="AT2127" s="130"/>
      <c r="AU2127" s="130"/>
      <c r="AV2127" s="130"/>
      <c r="AW2127" s="130"/>
      <c r="AX2127" s="130"/>
      <c r="AY2127" s="130"/>
    </row>
    <row r="2128" spans="1:51" x14ac:dyDescent="0.15">
      <c r="A2128" s="133">
        <v>2167</v>
      </c>
      <c r="B2128" s="130" t="s">
        <v>5226</v>
      </c>
      <c r="C2128" s="130" t="s">
        <v>1036</v>
      </c>
      <c r="D2128" s="130" t="s">
        <v>10104</v>
      </c>
      <c r="E2128" s="130" t="s">
        <v>10764</v>
      </c>
      <c r="F2128" s="130" t="s">
        <v>11111</v>
      </c>
      <c r="G2128" s="133" t="s">
        <v>173</v>
      </c>
      <c r="H2128" s="130" t="s">
        <v>11319</v>
      </c>
      <c r="I2128" s="130" t="s">
        <v>11432</v>
      </c>
      <c r="J2128" s="130" t="s">
        <v>4879</v>
      </c>
      <c r="K2128" s="130" t="s">
        <v>5220</v>
      </c>
      <c r="L2128" s="131" t="str">
        <f t="shared" si="99"/>
        <v>川田　一稀 (1)</v>
      </c>
      <c r="M2128" s="131" t="str">
        <f t="shared" si="100"/>
        <v>02</v>
      </c>
      <c r="N2128" s="131" t="str">
        <f t="shared" si="101"/>
        <v>Kazuki KAWATA (02)</v>
      </c>
      <c r="O2128" s="217" t="s">
        <v>8980</v>
      </c>
      <c r="Y2128" s="130"/>
      <c r="Z2128" s="130"/>
      <c r="AA2128" s="130"/>
      <c r="AB2128" s="130"/>
      <c r="AC2128" s="130"/>
      <c r="AD2128" s="130"/>
      <c r="AE2128" s="130"/>
      <c r="AF2128" s="130"/>
      <c r="AG2128" s="130"/>
      <c r="AH2128" s="130"/>
      <c r="AI2128" s="130"/>
      <c r="AJ2128" s="130"/>
      <c r="AK2128" s="130"/>
      <c r="AL2128" s="130"/>
      <c r="AM2128" s="130"/>
      <c r="AN2128" s="130"/>
      <c r="AO2128" s="130"/>
      <c r="AP2128" s="130"/>
      <c r="AQ2128" s="130"/>
      <c r="AR2128" s="130"/>
      <c r="AS2128" s="130"/>
      <c r="AT2128" s="130"/>
      <c r="AU2128" s="130"/>
      <c r="AV2128" s="130"/>
      <c r="AW2128" s="130"/>
      <c r="AX2128" s="130"/>
      <c r="AY2128" s="130"/>
    </row>
    <row r="2129" spans="1:51" x14ac:dyDescent="0.15">
      <c r="A2129" s="133">
        <v>2168</v>
      </c>
      <c r="B2129" s="130" t="s">
        <v>5226</v>
      </c>
      <c r="C2129" s="130" t="s">
        <v>1036</v>
      </c>
      <c r="D2129" s="130" t="s">
        <v>10105</v>
      </c>
      <c r="E2129" s="130" t="s">
        <v>1025</v>
      </c>
      <c r="F2129" s="130" t="s">
        <v>11226</v>
      </c>
      <c r="G2129" s="133" t="s">
        <v>173</v>
      </c>
      <c r="H2129" s="130" t="s">
        <v>14464</v>
      </c>
      <c r="I2129" s="130" t="s">
        <v>12130</v>
      </c>
      <c r="J2129" s="130" t="s">
        <v>4922</v>
      </c>
      <c r="K2129" s="130" t="s">
        <v>5220</v>
      </c>
      <c r="L2129" s="131" t="str">
        <f t="shared" si="99"/>
        <v>岸　祐樹 (1)</v>
      </c>
      <c r="M2129" s="131" t="str">
        <f t="shared" si="100"/>
        <v>02</v>
      </c>
      <c r="N2129" s="131" t="str">
        <f t="shared" si="101"/>
        <v>Yuki KISHI (02)</v>
      </c>
      <c r="O2129" s="217" t="s">
        <v>8981</v>
      </c>
      <c r="Y2129" s="130"/>
      <c r="Z2129" s="130"/>
      <c r="AA2129" s="130"/>
      <c r="AB2129" s="130"/>
      <c r="AC2129" s="130"/>
      <c r="AD2129" s="130"/>
      <c r="AE2129" s="130"/>
      <c r="AF2129" s="130"/>
      <c r="AG2129" s="130"/>
      <c r="AH2129" s="130"/>
      <c r="AI2129" s="130"/>
      <c r="AJ2129" s="130"/>
      <c r="AK2129" s="130"/>
      <c r="AL2129" s="130"/>
      <c r="AM2129" s="130"/>
      <c r="AN2129" s="130"/>
      <c r="AO2129" s="130"/>
      <c r="AP2129" s="130"/>
      <c r="AQ2129" s="130"/>
      <c r="AR2129" s="130"/>
      <c r="AS2129" s="130"/>
      <c r="AT2129" s="130"/>
      <c r="AU2129" s="130"/>
      <c r="AV2129" s="130"/>
      <c r="AW2129" s="130"/>
      <c r="AX2129" s="130"/>
      <c r="AY2129" s="130"/>
    </row>
    <row r="2130" spans="1:51" x14ac:dyDescent="0.15">
      <c r="A2130" s="133">
        <v>2169</v>
      </c>
      <c r="B2130" s="130" t="s">
        <v>5226</v>
      </c>
      <c r="C2130" s="130" t="s">
        <v>1036</v>
      </c>
      <c r="D2130" s="130" t="s">
        <v>10106</v>
      </c>
      <c r="E2130" s="130" t="s">
        <v>10765</v>
      </c>
      <c r="F2130" s="130" t="s">
        <v>11165</v>
      </c>
      <c r="G2130" s="133" t="s">
        <v>173</v>
      </c>
      <c r="H2130" s="130" t="s">
        <v>14466</v>
      </c>
      <c r="I2130" s="130" t="s">
        <v>11434</v>
      </c>
      <c r="J2130" s="130" t="s">
        <v>5066</v>
      </c>
      <c r="K2130" s="130" t="s">
        <v>5220</v>
      </c>
      <c r="L2130" s="131" t="str">
        <f t="shared" si="99"/>
        <v>北尾　響 (1)</v>
      </c>
      <c r="M2130" s="131" t="str">
        <f t="shared" si="100"/>
        <v>02</v>
      </c>
      <c r="N2130" s="131" t="str">
        <f t="shared" si="101"/>
        <v>Hibiki KITAO (02)</v>
      </c>
      <c r="O2130" s="217" t="s">
        <v>8982</v>
      </c>
      <c r="Y2130" s="130"/>
      <c r="Z2130" s="130"/>
      <c r="AA2130" s="130"/>
      <c r="AB2130" s="130"/>
      <c r="AC2130" s="130"/>
      <c r="AD2130" s="130"/>
      <c r="AE2130" s="130"/>
      <c r="AF2130" s="130"/>
      <c r="AG2130" s="130"/>
      <c r="AH2130" s="130"/>
      <c r="AI2130" s="130"/>
      <c r="AJ2130" s="130"/>
      <c r="AK2130" s="130"/>
      <c r="AL2130" s="130"/>
      <c r="AM2130" s="130"/>
      <c r="AN2130" s="130"/>
      <c r="AO2130" s="130"/>
      <c r="AP2130" s="130"/>
      <c r="AQ2130" s="130"/>
      <c r="AR2130" s="130"/>
      <c r="AS2130" s="130"/>
      <c r="AT2130" s="130"/>
      <c r="AU2130" s="130"/>
      <c r="AV2130" s="130"/>
      <c r="AW2130" s="130"/>
      <c r="AX2130" s="130"/>
      <c r="AY2130" s="130"/>
    </row>
    <row r="2131" spans="1:51" x14ac:dyDescent="0.15">
      <c r="A2131" s="133">
        <v>2170</v>
      </c>
      <c r="B2131" s="130" t="s">
        <v>5226</v>
      </c>
      <c r="C2131" s="130" t="s">
        <v>1036</v>
      </c>
      <c r="D2131" s="130" t="s">
        <v>10107</v>
      </c>
      <c r="E2131" s="130" t="s">
        <v>10766</v>
      </c>
      <c r="F2131" s="130" t="s">
        <v>11172</v>
      </c>
      <c r="G2131" s="133" t="s">
        <v>173</v>
      </c>
      <c r="H2131" s="130" t="s">
        <v>14454</v>
      </c>
      <c r="I2131" s="130" t="s">
        <v>6679</v>
      </c>
      <c r="J2131" s="130" t="s">
        <v>5112</v>
      </c>
      <c r="K2131" s="130" t="s">
        <v>5220</v>
      </c>
      <c r="L2131" s="131" t="str">
        <f t="shared" si="99"/>
        <v>木下　博翔 (1)</v>
      </c>
      <c r="M2131" s="131" t="str">
        <f t="shared" si="100"/>
        <v>02</v>
      </c>
      <c r="N2131" s="131" t="str">
        <f t="shared" si="101"/>
        <v>Hiroto KINOSHITA (02)</v>
      </c>
      <c r="O2131" s="217" t="s">
        <v>8983</v>
      </c>
      <c r="Y2131" s="130"/>
      <c r="Z2131" s="130"/>
      <c r="AA2131" s="130"/>
      <c r="AB2131" s="130"/>
      <c r="AC2131" s="130"/>
      <c r="AD2131" s="130"/>
      <c r="AE2131" s="130"/>
      <c r="AF2131" s="130"/>
      <c r="AG2131" s="130"/>
      <c r="AH2131" s="130"/>
      <c r="AI2131" s="130"/>
      <c r="AJ2131" s="130"/>
      <c r="AK2131" s="130"/>
      <c r="AL2131" s="130"/>
      <c r="AM2131" s="130"/>
      <c r="AN2131" s="130"/>
      <c r="AO2131" s="130"/>
      <c r="AP2131" s="130"/>
      <c r="AQ2131" s="130"/>
      <c r="AR2131" s="130"/>
      <c r="AS2131" s="130"/>
      <c r="AT2131" s="130"/>
      <c r="AU2131" s="130"/>
      <c r="AV2131" s="130"/>
      <c r="AW2131" s="130"/>
      <c r="AX2131" s="130"/>
      <c r="AY2131" s="130"/>
    </row>
    <row r="2132" spans="1:51" x14ac:dyDescent="0.15">
      <c r="A2132" s="133">
        <v>2171</v>
      </c>
      <c r="B2132" s="133" t="s">
        <v>5226</v>
      </c>
      <c r="C2132" s="130" t="s">
        <v>1036</v>
      </c>
      <c r="D2132" s="130" t="s">
        <v>10108</v>
      </c>
      <c r="E2132" s="130" t="s">
        <v>10767</v>
      </c>
      <c r="F2132" s="130" t="s">
        <v>11227</v>
      </c>
      <c r="G2132" s="133" t="s">
        <v>173</v>
      </c>
      <c r="H2132" s="130" t="s">
        <v>14466</v>
      </c>
      <c r="I2132" s="130" t="s">
        <v>12131</v>
      </c>
      <c r="J2132" s="130" t="s">
        <v>12377</v>
      </c>
      <c r="K2132" s="130" t="s">
        <v>5220</v>
      </c>
      <c r="L2132" s="131" t="str">
        <f t="shared" si="99"/>
        <v>黒木　史也 (1)</v>
      </c>
      <c r="M2132" s="131" t="str">
        <f t="shared" si="100"/>
        <v>03</v>
      </c>
      <c r="N2132" s="131" t="str">
        <f t="shared" si="101"/>
        <v>Fumiya KUROKI (03)</v>
      </c>
      <c r="O2132" s="217" t="s">
        <v>8984</v>
      </c>
      <c r="Y2132" s="130"/>
      <c r="Z2132" s="130"/>
      <c r="AA2132" s="130"/>
      <c r="AB2132" s="130"/>
      <c r="AC2132" s="130"/>
      <c r="AD2132" s="130"/>
      <c r="AE2132" s="130"/>
      <c r="AF2132" s="130"/>
      <c r="AG2132" s="130"/>
      <c r="AH2132" s="130"/>
      <c r="AI2132" s="130"/>
      <c r="AJ2132" s="130"/>
      <c r="AK2132" s="130"/>
      <c r="AL2132" s="130"/>
      <c r="AM2132" s="130"/>
      <c r="AN2132" s="130"/>
      <c r="AO2132" s="130"/>
      <c r="AP2132" s="130"/>
      <c r="AQ2132" s="130"/>
      <c r="AR2132" s="130"/>
      <c r="AS2132" s="130"/>
      <c r="AT2132" s="130"/>
      <c r="AU2132" s="130"/>
      <c r="AV2132" s="130"/>
      <c r="AW2132" s="130"/>
      <c r="AX2132" s="130"/>
      <c r="AY2132" s="130"/>
    </row>
    <row r="2133" spans="1:51" x14ac:dyDescent="0.15">
      <c r="A2133" s="133">
        <v>2172</v>
      </c>
      <c r="B2133" s="133" t="s">
        <v>5226</v>
      </c>
      <c r="C2133" s="130" t="s">
        <v>1036</v>
      </c>
      <c r="D2133" s="130" t="s">
        <v>10109</v>
      </c>
      <c r="E2133" s="130" t="s">
        <v>10768</v>
      </c>
      <c r="F2133" s="130" t="s">
        <v>11228</v>
      </c>
      <c r="G2133" s="133" t="s">
        <v>173</v>
      </c>
      <c r="H2133" s="130" t="s">
        <v>14460</v>
      </c>
      <c r="I2133" s="130" t="s">
        <v>12132</v>
      </c>
      <c r="J2133" s="130" t="s">
        <v>5012</v>
      </c>
      <c r="K2133" s="130" t="s">
        <v>5220</v>
      </c>
      <c r="L2133" s="131" t="str">
        <f t="shared" si="99"/>
        <v>小出　健太 (1)</v>
      </c>
      <c r="M2133" s="131" t="str">
        <f t="shared" si="100"/>
        <v>02</v>
      </c>
      <c r="N2133" s="131" t="str">
        <f t="shared" si="101"/>
        <v>Kenta KOIDE (02)</v>
      </c>
      <c r="O2133" s="217" t="s">
        <v>8985</v>
      </c>
      <c r="Y2133" s="130"/>
      <c r="Z2133" s="130"/>
      <c r="AA2133" s="130"/>
      <c r="AB2133" s="130"/>
      <c r="AC2133" s="130"/>
      <c r="AD2133" s="130"/>
      <c r="AE2133" s="130"/>
      <c r="AF2133" s="130"/>
      <c r="AG2133" s="130"/>
      <c r="AH2133" s="130"/>
      <c r="AI2133" s="130"/>
      <c r="AJ2133" s="130"/>
      <c r="AK2133" s="130"/>
      <c r="AL2133" s="130"/>
      <c r="AM2133" s="130"/>
      <c r="AN2133" s="130"/>
      <c r="AO2133" s="130"/>
      <c r="AP2133" s="130"/>
      <c r="AQ2133" s="130"/>
      <c r="AR2133" s="130"/>
      <c r="AS2133" s="130"/>
      <c r="AT2133" s="130"/>
      <c r="AU2133" s="130"/>
      <c r="AV2133" s="130"/>
      <c r="AW2133" s="130"/>
      <c r="AX2133" s="130"/>
      <c r="AY2133" s="130"/>
    </row>
    <row r="2134" spans="1:51" x14ac:dyDescent="0.15">
      <c r="A2134" s="133">
        <v>2173</v>
      </c>
      <c r="B2134" s="133" t="s">
        <v>5226</v>
      </c>
      <c r="C2134" s="130" t="s">
        <v>1036</v>
      </c>
      <c r="D2134" s="130" t="s">
        <v>10110</v>
      </c>
      <c r="E2134" s="130" t="s">
        <v>10769</v>
      </c>
      <c r="F2134" s="130" t="s">
        <v>11023</v>
      </c>
      <c r="G2134" s="133" t="s">
        <v>173</v>
      </c>
      <c r="H2134" s="130" t="s">
        <v>14466</v>
      </c>
      <c r="I2134" s="130" t="s">
        <v>5058</v>
      </c>
      <c r="J2134" s="130" t="s">
        <v>9493</v>
      </c>
      <c r="K2134" s="130" t="s">
        <v>5220</v>
      </c>
      <c r="L2134" s="131" t="str">
        <f t="shared" si="99"/>
        <v>西藤　我空 (1)</v>
      </c>
      <c r="M2134" s="131" t="str">
        <f t="shared" si="100"/>
        <v>03</v>
      </c>
      <c r="N2134" s="131" t="str">
        <f t="shared" si="101"/>
        <v>Gaku SAITO (03)</v>
      </c>
      <c r="O2134" s="217" t="s">
        <v>8986</v>
      </c>
      <c r="Y2134" s="130"/>
      <c r="Z2134" s="130"/>
      <c r="AA2134" s="130"/>
      <c r="AB2134" s="130"/>
      <c r="AC2134" s="130"/>
      <c r="AD2134" s="130"/>
      <c r="AE2134" s="130"/>
      <c r="AF2134" s="130"/>
      <c r="AG2134" s="130"/>
      <c r="AH2134" s="130"/>
      <c r="AI2134" s="130"/>
      <c r="AJ2134" s="130"/>
      <c r="AK2134" s="130"/>
      <c r="AL2134" s="130"/>
      <c r="AM2134" s="130"/>
      <c r="AN2134" s="130"/>
      <c r="AO2134" s="130"/>
      <c r="AP2134" s="130"/>
      <c r="AQ2134" s="130"/>
      <c r="AR2134" s="130"/>
      <c r="AS2134" s="130"/>
      <c r="AT2134" s="130"/>
      <c r="AU2134" s="130"/>
      <c r="AV2134" s="130"/>
      <c r="AW2134" s="130"/>
      <c r="AX2134" s="130"/>
      <c r="AY2134" s="130"/>
    </row>
    <row r="2135" spans="1:51" x14ac:dyDescent="0.15">
      <c r="A2135" s="133">
        <v>2174</v>
      </c>
      <c r="B2135" s="133" t="s">
        <v>5226</v>
      </c>
      <c r="C2135" s="130" t="s">
        <v>1036</v>
      </c>
      <c r="D2135" s="130" t="s">
        <v>10111</v>
      </c>
      <c r="E2135" s="130" t="s">
        <v>10770</v>
      </c>
      <c r="F2135" s="130" t="s">
        <v>11229</v>
      </c>
      <c r="G2135" s="133" t="s">
        <v>173</v>
      </c>
      <c r="H2135" s="130" t="s">
        <v>14454</v>
      </c>
      <c r="I2135" s="130" t="s">
        <v>5058</v>
      </c>
      <c r="J2135" s="130" t="s">
        <v>12588</v>
      </c>
      <c r="K2135" s="130" t="s">
        <v>5220</v>
      </c>
      <c r="L2135" s="131" t="str">
        <f t="shared" si="99"/>
        <v>斉藤　雄汰郎 (1)</v>
      </c>
      <c r="M2135" s="131" t="str">
        <f t="shared" si="100"/>
        <v>02</v>
      </c>
      <c r="N2135" s="131" t="str">
        <f t="shared" si="101"/>
        <v>Yutaro SAITO (02)</v>
      </c>
      <c r="O2135" s="217" t="s">
        <v>8987</v>
      </c>
      <c r="Y2135" s="130"/>
      <c r="Z2135" s="130"/>
      <c r="AA2135" s="130"/>
      <c r="AB2135" s="130"/>
      <c r="AC2135" s="130"/>
      <c r="AD2135" s="130"/>
      <c r="AE2135" s="130"/>
      <c r="AF2135" s="130"/>
      <c r="AG2135" s="130"/>
      <c r="AH2135" s="130"/>
      <c r="AI2135" s="130"/>
      <c r="AJ2135" s="130"/>
      <c r="AK2135" s="130"/>
      <c r="AL2135" s="130"/>
      <c r="AM2135" s="130"/>
      <c r="AN2135" s="130"/>
      <c r="AO2135" s="130"/>
      <c r="AP2135" s="130"/>
      <c r="AQ2135" s="130"/>
      <c r="AR2135" s="130"/>
      <c r="AS2135" s="130"/>
      <c r="AT2135" s="130"/>
      <c r="AU2135" s="130"/>
      <c r="AV2135" s="130"/>
      <c r="AW2135" s="130"/>
      <c r="AX2135" s="130"/>
      <c r="AY2135" s="130"/>
    </row>
    <row r="2136" spans="1:51" x14ac:dyDescent="0.15">
      <c r="A2136" s="133">
        <v>2175</v>
      </c>
      <c r="B2136" s="133" t="s">
        <v>5226</v>
      </c>
      <c r="C2136" s="130" t="s">
        <v>1036</v>
      </c>
      <c r="D2136" s="130" t="s">
        <v>10112</v>
      </c>
      <c r="E2136" s="130" t="s">
        <v>10771</v>
      </c>
      <c r="F2136" s="130" t="s">
        <v>11230</v>
      </c>
      <c r="G2136" s="133" t="s">
        <v>173</v>
      </c>
      <c r="H2136" s="130" t="s">
        <v>11319</v>
      </c>
      <c r="I2136" s="130" t="s">
        <v>11437</v>
      </c>
      <c r="J2136" s="130" t="s">
        <v>4924</v>
      </c>
      <c r="K2136" s="130" t="s">
        <v>5220</v>
      </c>
      <c r="L2136" s="131" t="str">
        <f t="shared" si="99"/>
        <v>下平　瞬 (1)</v>
      </c>
      <c r="M2136" s="131" t="str">
        <f t="shared" si="100"/>
        <v>02</v>
      </c>
      <c r="N2136" s="131" t="str">
        <f t="shared" si="101"/>
        <v>Shun SHIMOHIRA (02)</v>
      </c>
      <c r="O2136" s="217" t="s">
        <v>8988</v>
      </c>
      <c r="Y2136" s="130"/>
      <c r="Z2136" s="130"/>
      <c r="AA2136" s="130"/>
      <c r="AB2136" s="130"/>
      <c r="AC2136" s="130"/>
      <c r="AD2136" s="130"/>
      <c r="AE2136" s="130"/>
      <c r="AF2136" s="130"/>
      <c r="AG2136" s="130"/>
      <c r="AH2136" s="130"/>
      <c r="AI2136" s="130"/>
      <c r="AJ2136" s="130"/>
      <c r="AK2136" s="130"/>
      <c r="AL2136" s="130"/>
      <c r="AM2136" s="130"/>
      <c r="AN2136" s="130"/>
      <c r="AO2136" s="130"/>
      <c r="AP2136" s="130"/>
      <c r="AQ2136" s="130"/>
      <c r="AR2136" s="130"/>
      <c r="AS2136" s="130"/>
      <c r="AT2136" s="130"/>
      <c r="AU2136" s="130"/>
      <c r="AV2136" s="130"/>
      <c r="AW2136" s="130"/>
      <c r="AX2136" s="130"/>
      <c r="AY2136" s="130"/>
    </row>
    <row r="2137" spans="1:51" x14ac:dyDescent="0.15">
      <c r="A2137" s="133">
        <v>2176</v>
      </c>
      <c r="B2137" s="133" t="s">
        <v>5226</v>
      </c>
      <c r="C2137" s="130" t="s">
        <v>1036</v>
      </c>
      <c r="D2137" s="130" t="s">
        <v>10113</v>
      </c>
      <c r="E2137" s="130" t="s">
        <v>10772</v>
      </c>
      <c r="F2137" s="130" t="s">
        <v>11231</v>
      </c>
      <c r="G2137" s="133" t="s">
        <v>173</v>
      </c>
      <c r="H2137" s="130" t="s">
        <v>14466</v>
      </c>
      <c r="I2137" s="130" t="s">
        <v>12133</v>
      </c>
      <c r="J2137" s="130" t="s">
        <v>4812</v>
      </c>
      <c r="K2137" s="130" t="s">
        <v>5220</v>
      </c>
      <c r="L2137" s="131" t="str">
        <f t="shared" si="99"/>
        <v>須戸　遼 (1)</v>
      </c>
      <c r="M2137" s="131" t="str">
        <f t="shared" si="100"/>
        <v>02</v>
      </c>
      <c r="N2137" s="131" t="str">
        <f t="shared" si="101"/>
        <v>Ryo SUDO (02)</v>
      </c>
      <c r="O2137" s="217" t="s">
        <v>8989</v>
      </c>
      <c r="Y2137" s="130"/>
      <c r="Z2137" s="130"/>
      <c r="AA2137" s="130"/>
      <c r="AB2137" s="130"/>
      <c r="AC2137" s="130"/>
      <c r="AD2137" s="130"/>
      <c r="AE2137" s="130"/>
      <c r="AF2137" s="130"/>
      <c r="AG2137" s="130"/>
      <c r="AH2137" s="130"/>
      <c r="AI2137" s="130"/>
      <c r="AJ2137" s="130"/>
      <c r="AK2137" s="130"/>
      <c r="AL2137" s="130"/>
      <c r="AM2137" s="130"/>
      <c r="AN2137" s="130"/>
      <c r="AO2137" s="130"/>
      <c r="AP2137" s="130"/>
      <c r="AQ2137" s="130"/>
      <c r="AR2137" s="130"/>
      <c r="AS2137" s="130"/>
      <c r="AT2137" s="130"/>
      <c r="AU2137" s="130"/>
      <c r="AV2137" s="130"/>
      <c r="AW2137" s="130"/>
      <c r="AX2137" s="130"/>
      <c r="AY2137" s="130"/>
    </row>
    <row r="2138" spans="1:51" x14ac:dyDescent="0.15">
      <c r="A2138" s="133">
        <v>2177</v>
      </c>
      <c r="B2138" s="133" t="s">
        <v>5226</v>
      </c>
      <c r="C2138" s="130" t="s">
        <v>1036</v>
      </c>
      <c r="D2138" s="130" t="s">
        <v>10114</v>
      </c>
      <c r="E2138" s="130" t="s">
        <v>10773</v>
      </c>
      <c r="F2138" s="130" t="s">
        <v>11232</v>
      </c>
      <c r="G2138" s="133" t="s">
        <v>173</v>
      </c>
      <c r="H2138" s="130" t="s">
        <v>14466</v>
      </c>
      <c r="I2138" s="130" t="s">
        <v>5039</v>
      </c>
      <c r="J2138" s="130" t="s">
        <v>4942</v>
      </c>
      <c r="K2138" s="130" t="s">
        <v>5220</v>
      </c>
      <c r="L2138" s="131" t="str">
        <f t="shared" si="99"/>
        <v>妹尾　康太朗 (1)</v>
      </c>
      <c r="M2138" s="131" t="str">
        <f t="shared" si="100"/>
        <v>02</v>
      </c>
      <c r="N2138" s="131" t="str">
        <f t="shared" si="101"/>
        <v>Kotaro SEO (02)</v>
      </c>
      <c r="O2138" s="217" t="s">
        <v>8990</v>
      </c>
      <c r="Y2138" s="130"/>
      <c r="Z2138" s="130"/>
      <c r="AA2138" s="130"/>
      <c r="AB2138" s="130"/>
      <c r="AC2138" s="130"/>
      <c r="AD2138" s="130"/>
      <c r="AE2138" s="130"/>
      <c r="AF2138" s="130"/>
      <c r="AG2138" s="130"/>
      <c r="AH2138" s="130"/>
      <c r="AI2138" s="130"/>
      <c r="AJ2138" s="130"/>
      <c r="AK2138" s="130"/>
      <c r="AL2138" s="130"/>
      <c r="AM2138" s="130"/>
      <c r="AN2138" s="130"/>
      <c r="AO2138" s="130"/>
      <c r="AP2138" s="130"/>
      <c r="AQ2138" s="130"/>
      <c r="AR2138" s="130"/>
      <c r="AS2138" s="130"/>
      <c r="AT2138" s="130"/>
      <c r="AU2138" s="130"/>
      <c r="AV2138" s="130"/>
      <c r="AW2138" s="130"/>
      <c r="AX2138" s="130"/>
      <c r="AY2138" s="130"/>
    </row>
    <row r="2139" spans="1:51" x14ac:dyDescent="0.15">
      <c r="A2139" s="133">
        <v>2178</v>
      </c>
      <c r="B2139" s="130" t="s">
        <v>5226</v>
      </c>
      <c r="C2139" s="130" t="s">
        <v>1036</v>
      </c>
      <c r="D2139" s="130" t="s">
        <v>10115</v>
      </c>
      <c r="E2139" s="130" t="s">
        <v>10774</v>
      </c>
      <c r="F2139" s="130" t="s">
        <v>11233</v>
      </c>
      <c r="G2139" s="133" t="s">
        <v>173</v>
      </c>
      <c r="H2139" s="130" t="s">
        <v>11319</v>
      </c>
      <c r="I2139" s="130" t="s">
        <v>12134</v>
      </c>
      <c r="J2139" s="130" t="s">
        <v>12377</v>
      </c>
      <c r="K2139" s="130" t="s">
        <v>5220</v>
      </c>
      <c r="L2139" s="131" t="str">
        <f t="shared" si="99"/>
        <v>辰野　文哉 (1)</v>
      </c>
      <c r="M2139" s="131" t="str">
        <f t="shared" si="100"/>
        <v>02</v>
      </c>
      <c r="N2139" s="131" t="str">
        <f t="shared" si="101"/>
        <v>Fumiya TATSUNO (02)</v>
      </c>
      <c r="O2139" s="217" t="s">
        <v>8991</v>
      </c>
      <c r="Y2139" s="130"/>
      <c r="Z2139" s="130"/>
      <c r="AA2139" s="130"/>
      <c r="AB2139" s="130"/>
      <c r="AC2139" s="130"/>
      <c r="AD2139" s="130"/>
      <c r="AE2139" s="130"/>
      <c r="AF2139" s="130"/>
      <c r="AG2139" s="130"/>
      <c r="AH2139" s="130"/>
      <c r="AI2139" s="130"/>
      <c r="AJ2139" s="130"/>
      <c r="AK2139" s="130"/>
      <c r="AL2139" s="130"/>
      <c r="AM2139" s="130"/>
      <c r="AN2139" s="130"/>
      <c r="AO2139" s="130"/>
      <c r="AP2139" s="130"/>
      <c r="AQ2139" s="130"/>
      <c r="AR2139" s="130"/>
      <c r="AS2139" s="130"/>
      <c r="AT2139" s="130"/>
      <c r="AU2139" s="130"/>
      <c r="AV2139" s="130"/>
      <c r="AW2139" s="130"/>
      <c r="AX2139" s="130"/>
      <c r="AY2139" s="130"/>
    </row>
    <row r="2140" spans="1:51" x14ac:dyDescent="0.15">
      <c r="A2140" s="133">
        <v>2179</v>
      </c>
      <c r="B2140" s="130" t="s">
        <v>5226</v>
      </c>
      <c r="C2140" s="130" t="s">
        <v>1036</v>
      </c>
      <c r="D2140" s="130" t="s">
        <v>10116</v>
      </c>
      <c r="E2140" s="130" t="s">
        <v>10775</v>
      </c>
      <c r="F2140" s="130" t="s">
        <v>11234</v>
      </c>
      <c r="G2140" s="133" t="s">
        <v>173</v>
      </c>
      <c r="H2140" s="130" t="s">
        <v>14466</v>
      </c>
      <c r="I2140" s="130" t="s">
        <v>11700</v>
      </c>
      <c r="J2140" s="130" t="s">
        <v>4965</v>
      </c>
      <c r="K2140" s="130" t="s">
        <v>5220</v>
      </c>
      <c r="L2140" s="131" t="str">
        <f t="shared" si="99"/>
        <v>田原　凌太朗 (1)</v>
      </c>
      <c r="M2140" s="131" t="str">
        <f t="shared" si="100"/>
        <v>02</v>
      </c>
      <c r="N2140" s="131" t="str">
        <f t="shared" si="101"/>
        <v>Ryotaro TAHARA (02)</v>
      </c>
      <c r="O2140" s="217" t="s">
        <v>8992</v>
      </c>
      <c r="Y2140" s="130"/>
      <c r="Z2140" s="130"/>
      <c r="AA2140" s="130"/>
      <c r="AB2140" s="130"/>
      <c r="AC2140" s="130"/>
      <c r="AD2140" s="130"/>
      <c r="AE2140" s="130"/>
      <c r="AF2140" s="130"/>
      <c r="AG2140" s="130"/>
      <c r="AH2140" s="130"/>
      <c r="AI2140" s="130"/>
      <c r="AJ2140" s="130"/>
      <c r="AK2140" s="130"/>
      <c r="AL2140" s="130"/>
      <c r="AM2140" s="130"/>
      <c r="AN2140" s="130"/>
      <c r="AO2140" s="130"/>
      <c r="AP2140" s="130"/>
      <c r="AQ2140" s="130"/>
      <c r="AR2140" s="130"/>
      <c r="AS2140" s="130"/>
      <c r="AT2140" s="130"/>
      <c r="AU2140" s="130"/>
      <c r="AV2140" s="130"/>
      <c r="AW2140" s="130"/>
      <c r="AX2140" s="130"/>
      <c r="AY2140" s="130"/>
    </row>
    <row r="2141" spans="1:51" x14ac:dyDescent="0.15">
      <c r="A2141" s="133">
        <v>2180</v>
      </c>
      <c r="B2141" s="130" t="s">
        <v>5226</v>
      </c>
      <c r="C2141" s="130" t="s">
        <v>1036</v>
      </c>
      <c r="D2141" s="130" t="s">
        <v>10117</v>
      </c>
      <c r="E2141" s="130" t="s">
        <v>10776</v>
      </c>
      <c r="F2141" s="130" t="s">
        <v>11223</v>
      </c>
      <c r="G2141" s="133" t="s">
        <v>173</v>
      </c>
      <c r="H2141" s="130" t="s">
        <v>14466</v>
      </c>
      <c r="I2141" s="130" t="s">
        <v>12135</v>
      </c>
      <c r="J2141" s="130" t="s">
        <v>12632</v>
      </c>
      <c r="K2141" s="130" t="s">
        <v>5220</v>
      </c>
      <c r="L2141" s="131" t="str">
        <f t="shared" si="99"/>
        <v>檀上　敬彦 (1)</v>
      </c>
      <c r="M2141" s="131" t="str">
        <f t="shared" si="100"/>
        <v>03</v>
      </c>
      <c r="N2141" s="131" t="str">
        <f t="shared" si="101"/>
        <v>Toshihiko DANJO (03)</v>
      </c>
      <c r="O2141" s="217" t="s">
        <v>8993</v>
      </c>
      <c r="Y2141" s="130"/>
      <c r="Z2141" s="130"/>
      <c r="AA2141" s="130"/>
      <c r="AB2141" s="130"/>
      <c r="AC2141" s="130"/>
      <c r="AD2141" s="130"/>
      <c r="AE2141" s="130"/>
      <c r="AF2141" s="130"/>
      <c r="AG2141" s="130"/>
      <c r="AH2141" s="130"/>
      <c r="AI2141" s="130"/>
      <c r="AJ2141" s="130"/>
      <c r="AK2141" s="130"/>
      <c r="AL2141" s="130"/>
      <c r="AM2141" s="130"/>
      <c r="AN2141" s="130"/>
      <c r="AO2141" s="130"/>
      <c r="AP2141" s="130"/>
      <c r="AQ2141" s="130"/>
      <c r="AR2141" s="130"/>
      <c r="AS2141" s="130"/>
      <c r="AT2141" s="130"/>
      <c r="AU2141" s="130"/>
      <c r="AV2141" s="130"/>
      <c r="AW2141" s="130"/>
      <c r="AX2141" s="130"/>
      <c r="AY2141" s="130"/>
    </row>
    <row r="2142" spans="1:51" x14ac:dyDescent="0.15">
      <c r="A2142" s="133">
        <v>2181</v>
      </c>
      <c r="B2142" s="130" t="s">
        <v>5226</v>
      </c>
      <c r="C2142" s="130" t="s">
        <v>1036</v>
      </c>
      <c r="D2142" s="130" t="s">
        <v>10118</v>
      </c>
      <c r="E2142" s="130" t="s">
        <v>10777</v>
      </c>
      <c r="F2142" s="130" t="s">
        <v>11235</v>
      </c>
      <c r="G2142" s="133" t="s">
        <v>173</v>
      </c>
      <c r="H2142" s="130" t="s">
        <v>14460</v>
      </c>
      <c r="I2142" s="130" t="s">
        <v>12136</v>
      </c>
      <c r="J2142" s="130" t="s">
        <v>12252</v>
      </c>
      <c r="K2142" s="130" t="s">
        <v>5220</v>
      </c>
      <c r="L2142" s="131" t="str">
        <f t="shared" si="99"/>
        <v>寺尾　翔 (1)</v>
      </c>
      <c r="M2142" s="131" t="str">
        <f t="shared" si="100"/>
        <v>02</v>
      </c>
      <c r="N2142" s="131" t="str">
        <f t="shared" si="101"/>
        <v>Sho TERAO (02)</v>
      </c>
      <c r="O2142" s="217" t="s">
        <v>8994</v>
      </c>
      <c r="Y2142" s="130"/>
      <c r="Z2142" s="130"/>
      <c r="AA2142" s="130"/>
      <c r="AB2142" s="130"/>
      <c r="AC2142" s="130"/>
      <c r="AD2142" s="130"/>
      <c r="AE2142" s="130"/>
      <c r="AF2142" s="130"/>
      <c r="AG2142" s="130"/>
      <c r="AH2142" s="130"/>
      <c r="AI2142" s="130"/>
      <c r="AJ2142" s="130"/>
      <c r="AK2142" s="130"/>
      <c r="AL2142" s="130"/>
      <c r="AM2142" s="130"/>
      <c r="AN2142" s="130"/>
      <c r="AO2142" s="130"/>
      <c r="AP2142" s="130"/>
      <c r="AQ2142" s="130"/>
      <c r="AR2142" s="130"/>
      <c r="AS2142" s="130"/>
      <c r="AT2142" s="130"/>
      <c r="AU2142" s="130"/>
      <c r="AV2142" s="130"/>
      <c r="AW2142" s="130"/>
      <c r="AX2142" s="130"/>
      <c r="AY2142" s="130"/>
    </row>
    <row r="2143" spans="1:51" x14ac:dyDescent="0.15">
      <c r="A2143" s="133">
        <v>2182</v>
      </c>
      <c r="B2143" s="130" t="s">
        <v>5226</v>
      </c>
      <c r="C2143" s="130" t="s">
        <v>1036</v>
      </c>
      <c r="D2143" s="130" t="s">
        <v>10119</v>
      </c>
      <c r="E2143" s="130" t="s">
        <v>10778</v>
      </c>
      <c r="F2143" s="130" t="s">
        <v>11236</v>
      </c>
      <c r="G2143" s="133" t="s">
        <v>173</v>
      </c>
      <c r="H2143" s="130" t="s">
        <v>14454</v>
      </c>
      <c r="I2143" s="130" t="s">
        <v>12137</v>
      </c>
      <c r="J2143" s="130" t="s">
        <v>9480</v>
      </c>
      <c r="K2143" s="130" t="s">
        <v>5220</v>
      </c>
      <c r="L2143" s="131" t="str">
        <f t="shared" si="99"/>
        <v>仲里　真悟 (1)</v>
      </c>
      <c r="M2143" s="131" t="str">
        <f t="shared" si="100"/>
        <v>02</v>
      </c>
      <c r="N2143" s="131" t="str">
        <f t="shared" si="101"/>
        <v>Shingo NAKAZATO (02)</v>
      </c>
      <c r="O2143" s="217" t="s">
        <v>8995</v>
      </c>
      <c r="Y2143" s="130"/>
      <c r="Z2143" s="130"/>
      <c r="AA2143" s="130"/>
      <c r="AB2143" s="130"/>
      <c r="AC2143" s="130"/>
      <c r="AD2143" s="130"/>
      <c r="AE2143" s="130"/>
      <c r="AF2143" s="130"/>
      <c r="AG2143" s="130"/>
      <c r="AH2143" s="130"/>
      <c r="AI2143" s="130"/>
      <c r="AJ2143" s="130"/>
      <c r="AK2143" s="130"/>
      <c r="AL2143" s="130"/>
      <c r="AM2143" s="130"/>
      <c r="AN2143" s="130"/>
      <c r="AO2143" s="130"/>
      <c r="AP2143" s="130"/>
      <c r="AQ2143" s="130"/>
      <c r="AR2143" s="130"/>
      <c r="AS2143" s="130"/>
      <c r="AT2143" s="130"/>
      <c r="AU2143" s="130"/>
      <c r="AV2143" s="130"/>
      <c r="AW2143" s="130"/>
      <c r="AX2143" s="130"/>
      <c r="AY2143" s="130"/>
    </row>
    <row r="2144" spans="1:51" x14ac:dyDescent="0.15">
      <c r="A2144" s="133">
        <v>2183</v>
      </c>
      <c r="B2144" s="130" t="s">
        <v>5226</v>
      </c>
      <c r="C2144" s="130" t="s">
        <v>1036</v>
      </c>
      <c r="D2144" s="130" t="s">
        <v>10120</v>
      </c>
      <c r="E2144" s="130" t="s">
        <v>10779</v>
      </c>
      <c r="F2144" s="130" t="s">
        <v>11237</v>
      </c>
      <c r="G2144" s="133" t="s">
        <v>173</v>
      </c>
      <c r="H2144" s="130" t="s">
        <v>11319</v>
      </c>
      <c r="I2144" s="130" t="s">
        <v>12138</v>
      </c>
      <c r="J2144" s="130" t="s">
        <v>4868</v>
      </c>
      <c r="K2144" s="130" t="s">
        <v>5220</v>
      </c>
      <c r="L2144" s="131" t="str">
        <f t="shared" si="99"/>
        <v>中村　智哉 (1)</v>
      </c>
      <c r="M2144" s="131" t="str">
        <f t="shared" si="100"/>
        <v>02</v>
      </c>
      <c r="N2144" s="131" t="str">
        <f t="shared" si="101"/>
        <v>Tomoya MAKAMURA (02)</v>
      </c>
      <c r="O2144" s="217" t="s">
        <v>8996</v>
      </c>
      <c r="Y2144" s="130"/>
      <c r="Z2144" s="130"/>
      <c r="AA2144" s="130"/>
      <c r="AB2144" s="130"/>
      <c r="AC2144" s="130"/>
      <c r="AD2144" s="130"/>
      <c r="AE2144" s="130"/>
      <c r="AF2144" s="130"/>
      <c r="AG2144" s="130"/>
      <c r="AH2144" s="130"/>
      <c r="AI2144" s="130"/>
      <c r="AJ2144" s="130"/>
      <c r="AK2144" s="130"/>
      <c r="AL2144" s="130"/>
      <c r="AM2144" s="130"/>
      <c r="AN2144" s="130"/>
      <c r="AO2144" s="130"/>
      <c r="AP2144" s="130"/>
      <c r="AQ2144" s="130"/>
      <c r="AR2144" s="130"/>
      <c r="AS2144" s="130"/>
      <c r="AT2144" s="130"/>
      <c r="AU2144" s="130"/>
      <c r="AV2144" s="130"/>
      <c r="AW2144" s="130"/>
      <c r="AX2144" s="130"/>
      <c r="AY2144" s="130"/>
    </row>
    <row r="2145" spans="1:51" x14ac:dyDescent="0.15">
      <c r="A2145" s="133">
        <v>2184</v>
      </c>
      <c r="B2145" s="130" t="s">
        <v>5226</v>
      </c>
      <c r="C2145" s="130" t="s">
        <v>1036</v>
      </c>
      <c r="D2145" s="130" t="s">
        <v>10121</v>
      </c>
      <c r="E2145" s="130" t="s">
        <v>10780</v>
      </c>
      <c r="F2145" s="130" t="s">
        <v>11127</v>
      </c>
      <c r="G2145" s="133" t="s">
        <v>173</v>
      </c>
      <c r="H2145" s="130" t="s">
        <v>14468</v>
      </c>
      <c r="I2145" s="130" t="s">
        <v>4988</v>
      </c>
      <c r="J2145" s="130" t="s">
        <v>4829</v>
      </c>
      <c r="K2145" s="130" t="s">
        <v>5220</v>
      </c>
      <c r="L2145" s="131" t="str">
        <f t="shared" si="99"/>
        <v>中山　敬太 (1)</v>
      </c>
      <c r="M2145" s="131" t="str">
        <f t="shared" si="100"/>
        <v>03</v>
      </c>
      <c r="N2145" s="131" t="str">
        <f t="shared" si="101"/>
        <v>Keita NAKAYAMA (03)</v>
      </c>
      <c r="O2145" s="217" t="s">
        <v>8997</v>
      </c>
      <c r="Y2145" s="130"/>
      <c r="Z2145" s="130"/>
      <c r="AA2145" s="130"/>
      <c r="AB2145" s="130"/>
      <c r="AC2145" s="130"/>
      <c r="AD2145" s="130"/>
      <c r="AE2145" s="130"/>
      <c r="AF2145" s="130"/>
      <c r="AG2145" s="130"/>
      <c r="AH2145" s="130"/>
      <c r="AI2145" s="130"/>
      <c r="AJ2145" s="130"/>
      <c r="AK2145" s="130"/>
      <c r="AL2145" s="130"/>
      <c r="AM2145" s="130"/>
      <c r="AN2145" s="130"/>
      <c r="AO2145" s="130"/>
      <c r="AP2145" s="130"/>
      <c r="AQ2145" s="130"/>
      <c r="AR2145" s="130"/>
      <c r="AS2145" s="130"/>
      <c r="AT2145" s="130"/>
      <c r="AU2145" s="130"/>
      <c r="AV2145" s="130"/>
      <c r="AW2145" s="130"/>
      <c r="AX2145" s="130"/>
      <c r="AY2145" s="130"/>
    </row>
    <row r="2146" spans="1:51" x14ac:dyDescent="0.15">
      <c r="A2146" s="133">
        <v>2185</v>
      </c>
      <c r="B2146" s="130" t="s">
        <v>5226</v>
      </c>
      <c r="C2146" s="130" t="s">
        <v>1036</v>
      </c>
      <c r="D2146" s="130" t="s">
        <v>10122</v>
      </c>
      <c r="E2146" s="130" t="s">
        <v>10781</v>
      </c>
      <c r="F2146" s="130" t="s">
        <v>11227</v>
      </c>
      <c r="G2146" s="133" t="s">
        <v>173</v>
      </c>
      <c r="H2146" s="130" t="s">
        <v>14454</v>
      </c>
      <c r="I2146" s="130" t="s">
        <v>6668</v>
      </c>
      <c r="J2146" s="130" t="s">
        <v>12252</v>
      </c>
      <c r="K2146" s="130" t="s">
        <v>5220</v>
      </c>
      <c r="L2146" s="131" t="str">
        <f t="shared" si="99"/>
        <v>西村　祥 (1)</v>
      </c>
      <c r="M2146" s="131" t="str">
        <f t="shared" si="100"/>
        <v>03</v>
      </c>
      <c r="N2146" s="131" t="str">
        <f t="shared" si="101"/>
        <v>Sho NISHIMURA (03)</v>
      </c>
      <c r="O2146" s="217" t="s">
        <v>8998</v>
      </c>
      <c r="Y2146" s="130"/>
      <c r="Z2146" s="130"/>
      <c r="AA2146" s="130"/>
      <c r="AB2146" s="130"/>
      <c r="AC2146" s="130"/>
      <c r="AD2146" s="130"/>
      <c r="AE2146" s="130"/>
      <c r="AF2146" s="130"/>
      <c r="AG2146" s="130"/>
      <c r="AH2146" s="130"/>
      <c r="AI2146" s="130"/>
      <c r="AJ2146" s="130"/>
      <c r="AK2146" s="130"/>
      <c r="AL2146" s="130"/>
      <c r="AM2146" s="130"/>
      <c r="AN2146" s="130"/>
      <c r="AO2146" s="130"/>
      <c r="AP2146" s="130"/>
      <c r="AQ2146" s="130"/>
      <c r="AR2146" s="130"/>
      <c r="AS2146" s="130"/>
      <c r="AT2146" s="130"/>
      <c r="AU2146" s="130"/>
      <c r="AV2146" s="130"/>
      <c r="AW2146" s="130"/>
      <c r="AX2146" s="130"/>
      <c r="AY2146" s="130"/>
    </row>
    <row r="2147" spans="1:51" x14ac:dyDescent="0.15">
      <c r="A2147" s="133">
        <v>2186</v>
      </c>
      <c r="B2147" s="130" t="s">
        <v>5226</v>
      </c>
      <c r="C2147" s="130" t="s">
        <v>1036</v>
      </c>
      <c r="D2147" s="130" t="s">
        <v>10123</v>
      </c>
      <c r="E2147" s="130" t="s">
        <v>10782</v>
      </c>
      <c r="F2147" s="130" t="s">
        <v>11059</v>
      </c>
      <c r="G2147" s="133" t="s">
        <v>173</v>
      </c>
      <c r="H2147" s="130" t="s">
        <v>14447</v>
      </c>
      <c r="I2147" s="130" t="s">
        <v>12139</v>
      </c>
      <c r="J2147" s="130" t="s">
        <v>5143</v>
      </c>
      <c r="K2147" s="130" t="s">
        <v>5220</v>
      </c>
      <c r="L2147" s="131" t="str">
        <f t="shared" si="99"/>
        <v>東田　佳樹 (1)</v>
      </c>
      <c r="M2147" s="131" t="str">
        <f t="shared" si="100"/>
        <v>02</v>
      </c>
      <c r="N2147" s="131" t="str">
        <f t="shared" si="101"/>
        <v>Yoshiki HIGASHIDA (02)</v>
      </c>
      <c r="O2147" s="217" t="s">
        <v>8999</v>
      </c>
      <c r="Y2147" s="130"/>
      <c r="Z2147" s="130"/>
      <c r="AA2147" s="130"/>
      <c r="AB2147" s="130"/>
      <c r="AC2147" s="130"/>
      <c r="AD2147" s="130"/>
      <c r="AE2147" s="130"/>
      <c r="AF2147" s="130"/>
      <c r="AG2147" s="130"/>
      <c r="AH2147" s="130"/>
      <c r="AI2147" s="130"/>
      <c r="AJ2147" s="130"/>
      <c r="AK2147" s="130"/>
      <c r="AL2147" s="130"/>
      <c r="AM2147" s="130"/>
      <c r="AN2147" s="130"/>
      <c r="AO2147" s="130"/>
      <c r="AP2147" s="130"/>
      <c r="AQ2147" s="130"/>
      <c r="AR2147" s="130"/>
      <c r="AS2147" s="130"/>
      <c r="AT2147" s="130"/>
      <c r="AU2147" s="130"/>
      <c r="AV2147" s="130"/>
      <c r="AW2147" s="130"/>
      <c r="AX2147" s="130"/>
      <c r="AY2147" s="130"/>
    </row>
    <row r="2148" spans="1:51" x14ac:dyDescent="0.15">
      <c r="A2148" s="133">
        <v>2187</v>
      </c>
      <c r="B2148" s="130" t="s">
        <v>5226</v>
      </c>
      <c r="C2148" s="130" t="s">
        <v>1036</v>
      </c>
      <c r="D2148" s="130" t="s">
        <v>10124</v>
      </c>
      <c r="E2148" s="130" t="s">
        <v>10783</v>
      </c>
      <c r="F2148" s="130" t="s">
        <v>11224</v>
      </c>
      <c r="G2148" s="133" t="s">
        <v>173</v>
      </c>
      <c r="H2148" s="130" t="s">
        <v>14454</v>
      </c>
      <c r="I2148" s="130" t="s">
        <v>4917</v>
      </c>
      <c r="J2148" s="130" t="s">
        <v>12633</v>
      </c>
      <c r="K2148" s="130" t="s">
        <v>5220</v>
      </c>
      <c r="L2148" s="131" t="str">
        <f t="shared" si="99"/>
        <v>細見　明也 (1)</v>
      </c>
      <c r="M2148" s="131" t="str">
        <f t="shared" si="100"/>
        <v>02</v>
      </c>
      <c r="N2148" s="131" t="str">
        <f t="shared" si="101"/>
        <v>Meiya HOSOMI (02)</v>
      </c>
      <c r="O2148" s="217" t="s">
        <v>9000</v>
      </c>
      <c r="Y2148" s="130"/>
      <c r="Z2148" s="130"/>
      <c r="AA2148" s="130"/>
      <c r="AB2148" s="130"/>
      <c r="AC2148" s="130"/>
      <c r="AD2148" s="130"/>
      <c r="AE2148" s="130"/>
      <c r="AF2148" s="130"/>
      <c r="AG2148" s="130"/>
      <c r="AH2148" s="130"/>
      <c r="AI2148" s="130"/>
      <c r="AJ2148" s="130"/>
      <c r="AK2148" s="130"/>
      <c r="AL2148" s="130"/>
      <c r="AM2148" s="130"/>
      <c r="AN2148" s="130"/>
      <c r="AO2148" s="130"/>
      <c r="AP2148" s="130"/>
      <c r="AQ2148" s="130"/>
      <c r="AR2148" s="130"/>
      <c r="AS2148" s="130"/>
      <c r="AT2148" s="130"/>
      <c r="AU2148" s="130"/>
      <c r="AV2148" s="130"/>
      <c r="AW2148" s="130"/>
      <c r="AX2148" s="130"/>
      <c r="AY2148" s="130"/>
    </row>
    <row r="2149" spans="1:51" x14ac:dyDescent="0.15">
      <c r="A2149" s="133">
        <v>2188</v>
      </c>
      <c r="B2149" s="130" t="s">
        <v>5226</v>
      </c>
      <c r="C2149" s="130" t="s">
        <v>1036</v>
      </c>
      <c r="D2149" s="130" t="s">
        <v>10125</v>
      </c>
      <c r="E2149" s="130" t="s">
        <v>10784</v>
      </c>
      <c r="F2149" s="130" t="s">
        <v>11230</v>
      </c>
      <c r="G2149" s="133" t="s">
        <v>173</v>
      </c>
      <c r="H2149" s="130" t="s">
        <v>14466</v>
      </c>
      <c r="I2149" s="130" t="s">
        <v>12140</v>
      </c>
      <c r="J2149" s="130" t="s">
        <v>4879</v>
      </c>
      <c r="K2149" s="130" t="s">
        <v>5220</v>
      </c>
      <c r="L2149" s="131" t="str">
        <f t="shared" si="99"/>
        <v>御宿　一輝 (1)</v>
      </c>
      <c r="M2149" s="131" t="str">
        <f t="shared" si="100"/>
        <v>02</v>
      </c>
      <c r="N2149" s="131" t="str">
        <f t="shared" si="101"/>
        <v>Kazuki MISHUKU (02)</v>
      </c>
      <c r="O2149" s="217" t="s">
        <v>9001</v>
      </c>
      <c r="Y2149" s="130"/>
      <c r="Z2149" s="130"/>
      <c r="AA2149" s="130"/>
      <c r="AB2149" s="130"/>
      <c r="AC2149" s="130"/>
      <c r="AD2149" s="130"/>
      <c r="AE2149" s="130"/>
      <c r="AF2149" s="130"/>
      <c r="AG2149" s="130"/>
      <c r="AH2149" s="130"/>
      <c r="AI2149" s="130"/>
      <c r="AJ2149" s="130"/>
      <c r="AK2149" s="130"/>
      <c r="AL2149" s="130"/>
      <c r="AM2149" s="130"/>
      <c r="AN2149" s="130"/>
      <c r="AO2149" s="130"/>
      <c r="AP2149" s="130"/>
      <c r="AQ2149" s="130"/>
      <c r="AR2149" s="130"/>
      <c r="AS2149" s="130"/>
      <c r="AT2149" s="130"/>
      <c r="AU2149" s="130"/>
      <c r="AV2149" s="130"/>
      <c r="AW2149" s="130"/>
      <c r="AX2149" s="130"/>
      <c r="AY2149" s="130"/>
    </row>
    <row r="2150" spans="1:51" x14ac:dyDescent="0.15">
      <c r="A2150" s="133">
        <v>2189</v>
      </c>
      <c r="B2150" s="130" t="s">
        <v>5226</v>
      </c>
      <c r="C2150" s="130" t="s">
        <v>1036</v>
      </c>
      <c r="D2150" s="130" t="s">
        <v>10126</v>
      </c>
      <c r="E2150" s="130" t="s">
        <v>10785</v>
      </c>
      <c r="F2150" s="130" t="s">
        <v>11177</v>
      </c>
      <c r="G2150" s="133" t="s">
        <v>173</v>
      </c>
      <c r="H2150" s="130" t="s">
        <v>11319</v>
      </c>
      <c r="I2150" s="130" t="s">
        <v>11378</v>
      </c>
      <c r="J2150" s="130" t="s">
        <v>12427</v>
      </c>
      <c r="K2150" s="130" t="s">
        <v>5220</v>
      </c>
      <c r="L2150" s="131" t="str">
        <f t="shared" si="99"/>
        <v>三谷　陽太 (1)</v>
      </c>
      <c r="M2150" s="131" t="str">
        <f t="shared" si="100"/>
        <v>02</v>
      </c>
      <c r="N2150" s="131" t="str">
        <f t="shared" si="101"/>
        <v>Yota MITANI (02)</v>
      </c>
      <c r="O2150" s="217" t="s">
        <v>9002</v>
      </c>
      <c r="Y2150" s="130"/>
      <c r="Z2150" s="130"/>
      <c r="AA2150" s="130"/>
      <c r="AB2150" s="130"/>
      <c r="AC2150" s="130"/>
      <c r="AD2150" s="130"/>
      <c r="AE2150" s="130"/>
      <c r="AF2150" s="130"/>
      <c r="AG2150" s="130"/>
      <c r="AH2150" s="130"/>
      <c r="AI2150" s="130"/>
      <c r="AJ2150" s="130"/>
      <c r="AK2150" s="130"/>
      <c r="AL2150" s="130"/>
      <c r="AM2150" s="130"/>
      <c r="AN2150" s="130"/>
      <c r="AO2150" s="130"/>
      <c r="AP2150" s="130"/>
      <c r="AQ2150" s="130"/>
      <c r="AR2150" s="130"/>
      <c r="AS2150" s="130"/>
      <c r="AT2150" s="130"/>
      <c r="AU2150" s="130"/>
      <c r="AV2150" s="130"/>
      <c r="AW2150" s="130"/>
      <c r="AX2150" s="130"/>
      <c r="AY2150" s="130"/>
    </row>
    <row r="2151" spans="1:51" x14ac:dyDescent="0.15">
      <c r="A2151" s="133">
        <v>2190</v>
      </c>
      <c r="B2151" s="130" t="s">
        <v>5226</v>
      </c>
      <c r="C2151" s="130" t="s">
        <v>1036</v>
      </c>
      <c r="D2151" s="130" t="s">
        <v>10127</v>
      </c>
      <c r="E2151" s="130" t="s">
        <v>10786</v>
      </c>
      <c r="F2151" s="130" t="s">
        <v>11238</v>
      </c>
      <c r="G2151" s="133" t="s">
        <v>173</v>
      </c>
      <c r="H2151" s="130" t="s">
        <v>11319</v>
      </c>
      <c r="I2151" s="130" t="s">
        <v>12036</v>
      </c>
      <c r="J2151" s="130" t="s">
        <v>12634</v>
      </c>
      <c r="K2151" s="130" t="s">
        <v>5220</v>
      </c>
      <c r="L2151" s="131" t="str">
        <f t="shared" si="99"/>
        <v>美藤　瑠希 (1)</v>
      </c>
      <c r="M2151" s="131" t="str">
        <f t="shared" si="100"/>
        <v>02</v>
      </c>
      <c r="N2151" s="131" t="str">
        <f t="shared" si="101"/>
        <v>Ruki MITO (02)</v>
      </c>
      <c r="O2151" s="217" t="s">
        <v>9003</v>
      </c>
      <c r="Y2151" s="130"/>
      <c r="Z2151" s="130"/>
      <c r="AA2151" s="130"/>
      <c r="AB2151" s="130"/>
      <c r="AC2151" s="130"/>
      <c r="AD2151" s="130"/>
      <c r="AE2151" s="130"/>
      <c r="AF2151" s="130"/>
      <c r="AG2151" s="130"/>
      <c r="AH2151" s="130"/>
      <c r="AI2151" s="130"/>
      <c r="AJ2151" s="130"/>
      <c r="AK2151" s="130"/>
      <c r="AL2151" s="130"/>
      <c r="AM2151" s="130"/>
      <c r="AN2151" s="130"/>
      <c r="AO2151" s="130"/>
      <c r="AP2151" s="130"/>
      <c r="AQ2151" s="130"/>
      <c r="AR2151" s="130"/>
      <c r="AS2151" s="130"/>
      <c r="AT2151" s="130"/>
      <c r="AU2151" s="130"/>
      <c r="AV2151" s="130"/>
      <c r="AW2151" s="130"/>
      <c r="AX2151" s="130"/>
      <c r="AY2151" s="130"/>
    </row>
    <row r="2152" spans="1:51" x14ac:dyDescent="0.15">
      <c r="A2152" s="133">
        <v>2191</v>
      </c>
      <c r="B2152" s="130" t="s">
        <v>5226</v>
      </c>
      <c r="C2152" s="130" t="s">
        <v>1036</v>
      </c>
      <c r="D2152" s="130" t="s">
        <v>10128</v>
      </c>
      <c r="E2152" s="130" t="s">
        <v>10787</v>
      </c>
      <c r="F2152" s="130" t="s">
        <v>11239</v>
      </c>
      <c r="G2152" s="133" t="s">
        <v>173</v>
      </c>
      <c r="H2152" s="130" t="s">
        <v>11319</v>
      </c>
      <c r="I2152" s="130" t="s">
        <v>5110</v>
      </c>
      <c r="J2152" s="130" t="s">
        <v>4967</v>
      </c>
      <c r="K2152" s="130" t="s">
        <v>5220</v>
      </c>
      <c r="L2152" s="131" t="str">
        <f t="shared" si="99"/>
        <v>森　貫太 (1)</v>
      </c>
      <c r="M2152" s="131" t="str">
        <f t="shared" si="100"/>
        <v>02</v>
      </c>
      <c r="N2152" s="131" t="str">
        <f t="shared" si="101"/>
        <v>Kanta MORI (02)</v>
      </c>
      <c r="O2152" s="217" t="s">
        <v>9004</v>
      </c>
      <c r="Y2152" s="130"/>
      <c r="Z2152" s="130"/>
      <c r="AA2152" s="130"/>
      <c r="AB2152" s="130"/>
      <c r="AC2152" s="130"/>
      <c r="AD2152" s="130"/>
      <c r="AE2152" s="130"/>
      <c r="AF2152" s="130"/>
      <c r="AG2152" s="130"/>
      <c r="AH2152" s="130"/>
      <c r="AI2152" s="130"/>
      <c r="AJ2152" s="130"/>
      <c r="AK2152" s="130"/>
      <c r="AL2152" s="130"/>
      <c r="AM2152" s="130"/>
      <c r="AN2152" s="130"/>
      <c r="AO2152" s="130"/>
      <c r="AP2152" s="130"/>
      <c r="AQ2152" s="130"/>
      <c r="AR2152" s="130"/>
      <c r="AS2152" s="130"/>
      <c r="AT2152" s="130"/>
      <c r="AU2152" s="130"/>
      <c r="AV2152" s="130"/>
      <c r="AW2152" s="130"/>
      <c r="AX2152" s="130"/>
      <c r="AY2152" s="130"/>
    </row>
    <row r="2153" spans="1:51" x14ac:dyDescent="0.15">
      <c r="A2153" s="133">
        <v>2192</v>
      </c>
      <c r="B2153" s="130" t="s">
        <v>5226</v>
      </c>
      <c r="C2153" s="130" t="s">
        <v>1036</v>
      </c>
      <c r="D2153" s="130" t="s">
        <v>10129</v>
      </c>
      <c r="E2153" s="130" t="s">
        <v>10788</v>
      </c>
      <c r="F2153" s="130" t="s">
        <v>11240</v>
      </c>
      <c r="G2153" s="133" t="s">
        <v>173</v>
      </c>
      <c r="H2153" s="130" t="s">
        <v>14447</v>
      </c>
      <c r="I2153" s="130" t="s">
        <v>11642</v>
      </c>
      <c r="J2153" s="130" t="s">
        <v>4870</v>
      </c>
      <c r="K2153" s="130" t="s">
        <v>5220</v>
      </c>
      <c r="L2153" s="131" t="str">
        <f t="shared" si="99"/>
        <v>矢野　雄大 (1)</v>
      </c>
      <c r="M2153" s="131" t="str">
        <f t="shared" si="100"/>
        <v>03</v>
      </c>
      <c r="N2153" s="131" t="str">
        <f t="shared" si="101"/>
        <v>Yudai YANO (03)</v>
      </c>
      <c r="O2153" s="217" t="s">
        <v>9005</v>
      </c>
      <c r="Y2153" s="130"/>
      <c r="Z2153" s="130"/>
      <c r="AA2153" s="130"/>
      <c r="AB2153" s="130"/>
      <c r="AC2153" s="130"/>
      <c r="AD2153" s="130"/>
      <c r="AE2153" s="130"/>
      <c r="AF2153" s="130"/>
      <c r="AG2153" s="130"/>
      <c r="AH2153" s="130"/>
      <c r="AI2153" s="130"/>
      <c r="AJ2153" s="130"/>
      <c r="AK2153" s="130"/>
      <c r="AL2153" s="130"/>
      <c r="AM2153" s="130"/>
      <c r="AN2153" s="130"/>
      <c r="AO2153" s="130"/>
      <c r="AP2153" s="130"/>
      <c r="AQ2153" s="130"/>
      <c r="AR2153" s="130"/>
      <c r="AS2153" s="130"/>
      <c r="AT2153" s="130"/>
      <c r="AU2153" s="130"/>
      <c r="AV2153" s="130"/>
      <c r="AW2153" s="130"/>
      <c r="AX2153" s="130"/>
      <c r="AY2153" s="130"/>
    </row>
    <row r="2154" spans="1:51" x14ac:dyDescent="0.15">
      <c r="A2154" s="133">
        <v>2193</v>
      </c>
      <c r="B2154" s="130" t="s">
        <v>5226</v>
      </c>
      <c r="C2154" s="130" t="s">
        <v>1036</v>
      </c>
      <c r="D2154" s="130" t="s">
        <v>10130</v>
      </c>
      <c r="E2154" s="130" t="s">
        <v>10789</v>
      </c>
      <c r="F2154" s="130" t="s">
        <v>11241</v>
      </c>
      <c r="G2154" s="133" t="s">
        <v>173</v>
      </c>
      <c r="H2154" s="130" t="s">
        <v>14474</v>
      </c>
      <c r="I2154" s="130" t="s">
        <v>6707</v>
      </c>
      <c r="J2154" s="130" t="s">
        <v>4922</v>
      </c>
      <c r="K2154" s="130" t="s">
        <v>5220</v>
      </c>
      <c r="L2154" s="131" t="str">
        <f t="shared" si="99"/>
        <v>山下　雄紀 (1)</v>
      </c>
      <c r="M2154" s="131" t="str">
        <f t="shared" si="100"/>
        <v>02</v>
      </c>
      <c r="N2154" s="131" t="str">
        <f t="shared" si="101"/>
        <v>Yuki YAMASHITA (02)</v>
      </c>
      <c r="O2154" s="217" t="s">
        <v>9006</v>
      </c>
      <c r="Y2154" s="130"/>
      <c r="Z2154" s="130"/>
      <c r="AA2154" s="130"/>
      <c r="AB2154" s="130"/>
      <c r="AC2154" s="130"/>
      <c r="AD2154" s="130"/>
      <c r="AE2154" s="130"/>
      <c r="AF2154" s="130"/>
      <c r="AG2154" s="130"/>
      <c r="AH2154" s="130"/>
      <c r="AI2154" s="130"/>
      <c r="AJ2154" s="130"/>
      <c r="AK2154" s="130"/>
      <c r="AL2154" s="130"/>
      <c r="AM2154" s="130"/>
      <c r="AN2154" s="130"/>
      <c r="AO2154" s="130"/>
      <c r="AP2154" s="130"/>
      <c r="AQ2154" s="130"/>
      <c r="AR2154" s="130"/>
      <c r="AS2154" s="130"/>
      <c r="AT2154" s="130"/>
      <c r="AU2154" s="130"/>
      <c r="AV2154" s="130"/>
      <c r="AW2154" s="130"/>
      <c r="AX2154" s="130"/>
      <c r="AY2154" s="130"/>
    </row>
    <row r="2155" spans="1:51" x14ac:dyDescent="0.15">
      <c r="A2155" s="133">
        <v>2194</v>
      </c>
      <c r="B2155" s="130" t="s">
        <v>5226</v>
      </c>
      <c r="C2155" s="130" t="s">
        <v>1036</v>
      </c>
      <c r="D2155" s="130" t="s">
        <v>4205</v>
      </c>
      <c r="E2155" s="130" t="s">
        <v>4206</v>
      </c>
      <c r="F2155" s="130" t="s">
        <v>1456</v>
      </c>
      <c r="G2155" s="133" t="s">
        <v>168</v>
      </c>
      <c r="H2155" s="130" t="s">
        <v>14447</v>
      </c>
      <c r="I2155" s="130" t="s">
        <v>4884</v>
      </c>
      <c r="J2155" s="130" t="s">
        <v>4885</v>
      </c>
      <c r="K2155" s="130" t="s">
        <v>5220</v>
      </c>
      <c r="L2155" s="131" t="str">
        <f t="shared" si="99"/>
        <v>増田　有真 (2)</v>
      </c>
      <c r="M2155" s="131" t="str">
        <f t="shared" si="100"/>
        <v>01</v>
      </c>
      <c r="N2155" s="131" t="str">
        <f t="shared" si="101"/>
        <v>Yuma MASUDA (01)</v>
      </c>
      <c r="O2155" s="217" t="s">
        <v>9007</v>
      </c>
      <c r="Y2155" s="130"/>
      <c r="Z2155" s="130"/>
      <c r="AA2155" s="130"/>
      <c r="AB2155" s="130"/>
      <c r="AC2155" s="130"/>
      <c r="AD2155" s="130"/>
      <c r="AE2155" s="130"/>
      <c r="AF2155" s="130"/>
      <c r="AG2155" s="130"/>
      <c r="AH2155" s="130"/>
      <c r="AI2155" s="130"/>
      <c r="AJ2155" s="130"/>
      <c r="AK2155" s="130"/>
      <c r="AL2155" s="130"/>
      <c r="AM2155" s="130"/>
      <c r="AN2155" s="130"/>
      <c r="AO2155" s="130"/>
      <c r="AP2155" s="130"/>
      <c r="AQ2155" s="130"/>
      <c r="AR2155" s="130"/>
      <c r="AS2155" s="130"/>
      <c r="AT2155" s="130"/>
      <c r="AU2155" s="130"/>
      <c r="AV2155" s="130"/>
      <c r="AW2155" s="130"/>
      <c r="AX2155" s="130"/>
      <c r="AY2155" s="130"/>
    </row>
    <row r="2156" spans="1:51" x14ac:dyDescent="0.15">
      <c r="A2156" s="133">
        <v>2195</v>
      </c>
      <c r="B2156" s="130" t="s">
        <v>5228</v>
      </c>
      <c r="C2156" s="130" t="s">
        <v>1043</v>
      </c>
      <c r="D2156" s="130" t="s">
        <v>10131</v>
      </c>
      <c r="E2156" s="130" t="s">
        <v>10790</v>
      </c>
      <c r="F2156" s="130" t="s">
        <v>11242</v>
      </c>
      <c r="G2156" s="133" t="s">
        <v>173</v>
      </c>
      <c r="H2156" s="130" t="s">
        <v>14447</v>
      </c>
      <c r="I2156" s="130" t="s">
        <v>12073</v>
      </c>
      <c r="J2156" s="130" t="s">
        <v>5189</v>
      </c>
      <c r="K2156" s="130" t="s">
        <v>5220</v>
      </c>
      <c r="L2156" s="131" t="str">
        <f t="shared" si="99"/>
        <v>赤松　心太郎 (1)</v>
      </c>
      <c r="M2156" s="131" t="str">
        <f t="shared" si="100"/>
        <v>02</v>
      </c>
      <c r="N2156" s="131" t="str">
        <f t="shared" si="101"/>
        <v>Shintaro AKAMATSU (02)</v>
      </c>
      <c r="O2156" s="217" t="s">
        <v>9008</v>
      </c>
      <c r="Y2156" s="130"/>
      <c r="Z2156" s="130"/>
      <c r="AA2156" s="130"/>
      <c r="AB2156" s="130"/>
      <c r="AC2156" s="130"/>
      <c r="AD2156" s="130"/>
      <c r="AE2156" s="130"/>
      <c r="AF2156" s="130"/>
      <c r="AG2156" s="130"/>
      <c r="AH2156" s="130"/>
      <c r="AI2156" s="130"/>
      <c r="AJ2156" s="130"/>
      <c r="AK2156" s="130"/>
      <c r="AL2156" s="130"/>
      <c r="AM2156" s="130"/>
      <c r="AN2156" s="130"/>
      <c r="AO2156" s="130"/>
      <c r="AP2156" s="130"/>
      <c r="AQ2156" s="130"/>
      <c r="AR2156" s="130"/>
      <c r="AS2156" s="130"/>
      <c r="AT2156" s="130"/>
      <c r="AU2156" s="130"/>
      <c r="AV2156" s="130"/>
      <c r="AW2156" s="130"/>
      <c r="AX2156" s="130"/>
      <c r="AY2156" s="130"/>
    </row>
    <row r="2157" spans="1:51" x14ac:dyDescent="0.15">
      <c r="A2157" s="133">
        <v>2196</v>
      </c>
      <c r="B2157" s="130" t="s">
        <v>5228</v>
      </c>
      <c r="C2157" s="130" t="s">
        <v>1043</v>
      </c>
      <c r="D2157" s="130" t="s">
        <v>14505</v>
      </c>
      <c r="E2157" s="130" t="s">
        <v>10791</v>
      </c>
      <c r="F2157" s="130" t="s">
        <v>11243</v>
      </c>
      <c r="G2157" s="133" t="s">
        <v>173</v>
      </c>
      <c r="H2157" s="130" t="s">
        <v>14458</v>
      </c>
      <c r="I2157" s="130" t="s">
        <v>12141</v>
      </c>
      <c r="J2157" s="130" t="s">
        <v>12635</v>
      </c>
      <c r="K2157" s="130" t="s">
        <v>5220</v>
      </c>
      <c r="L2157" s="131" t="str">
        <f t="shared" si="99"/>
        <v>伊賀　大晟 (1)</v>
      </c>
      <c r="M2157" s="131" t="str">
        <f t="shared" si="100"/>
        <v>02</v>
      </c>
      <c r="N2157" s="131" t="str">
        <f t="shared" si="101"/>
        <v>Daisei IGA (02)</v>
      </c>
      <c r="O2157" s="217" t="s">
        <v>9009</v>
      </c>
      <c r="Y2157" s="130"/>
      <c r="Z2157" s="130"/>
      <c r="AA2157" s="130"/>
      <c r="AB2157" s="130"/>
      <c r="AC2157" s="130"/>
      <c r="AD2157" s="130"/>
      <c r="AE2157" s="130"/>
      <c r="AF2157" s="130"/>
      <c r="AG2157" s="130"/>
      <c r="AH2157" s="130"/>
      <c r="AI2157" s="130"/>
      <c r="AJ2157" s="130"/>
      <c r="AK2157" s="130"/>
      <c r="AL2157" s="130"/>
      <c r="AM2157" s="130"/>
      <c r="AN2157" s="130"/>
      <c r="AO2157" s="130"/>
      <c r="AP2157" s="130"/>
      <c r="AQ2157" s="130"/>
      <c r="AR2157" s="130"/>
      <c r="AS2157" s="130"/>
      <c r="AT2157" s="130"/>
      <c r="AU2157" s="130"/>
      <c r="AV2157" s="130"/>
      <c r="AW2157" s="130"/>
      <c r="AX2157" s="130"/>
      <c r="AY2157" s="130"/>
    </row>
    <row r="2158" spans="1:51" x14ac:dyDescent="0.15">
      <c r="A2158" s="133">
        <v>2197</v>
      </c>
      <c r="B2158" s="130" t="s">
        <v>5228</v>
      </c>
      <c r="C2158" s="130" t="s">
        <v>1043</v>
      </c>
      <c r="D2158" s="130" t="s">
        <v>10132</v>
      </c>
      <c r="E2158" s="130" t="s">
        <v>10792</v>
      </c>
      <c r="F2158" s="130" t="s">
        <v>11244</v>
      </c>
      <c r="G2158" s="133" t="s">
        <v>173</v>
      </c>
      <c r="H2158" s="130" t="s">
        <v>14458</v>
      </c>
      <c r="I2158" s="130" t="s">
        <v>4834</v>
      </c>
      <c r="J2158" s="130" t="s">
        <v>12369</v>
      </c>
      <c r="K2158" s="130" t="s">
        <v>5220</v>
      </c>
      <c r="L2158" s="131" t="str">
        <f t="shared" si="99"/>
        <v>石田　一 (1)</v>
      </c>
      <c r="M2158" s="131" t="str">
        <f t="shared" si="100"/>
        <v>03</v>
      </c>
      <c r="N2158" s="131" t="str">
        <f t="shared" si="101"/>
        <v>Hajime ISHIDA (03)</v>
      </c>
      <c r="O2158" s="217" t="s">
        <v>9010</v>
      </c>
      <c r="Y2158" s="130"/>
      <c r="Z2158" s="130"/>
      <c r="AA2158" s="130"/>
      <c r="AB2158" s="130"/>
      <c r="AC2158" s="130"/>
      <c r="AD2158" s="130"/>
      <c r="AE2158" s="130"/>
      <c r="AF2158" s="130"/>
      <c r="AG2158" s="130"/>
      <c r="AH2158" s="130"/>
      <c r="AI2158" s="130"/>
      <c r="AJ2158" s="130"/>
      <c r="AK2158" s="130"/>
      <c r="AL2158" s="130"/>
      <c r="AM2158" s="130"/>
      <c r="AN2158" s="130"/>
      <c r="AO2158" s="130"/>
      <c r="AP2158" s="130"/>
      <c r="AQ2158" s="130"/>
      <c r="AR2158" s="130"/>
      <c r="AS2158" s="130"/>
      <c r="AT2158" s="130"/>
      <c r="AU2158" s="130"/>
      <c r="AV2158" s="130"/>
      <c r="AW2158" s="130"/>
      <c r="AX2158" s="130"/>
      <c r="AY2158" s="130"/>
    </row>
    <row r="2159" spans="1:51" x14ac:dyDescent="0.15">
      <c r="A2159" s="133">
        <v>2198</v>
      </c>
      <c r="B2159" s="130" t="s">
        <v>5228</v>
      </c>
      <c r="C2159" s="130" t="s">
        <v>1043</v>
      </c>
      <c r="D2159" s="130" t="s">
        <v>10133</v>
      </c>
      <c r="E2159" s="130" t="s">
        <v>10793</v>
      </c>
      <c r="F2159" s="130" t="s">
        <v>3297</v>
      </c>
      <c r="G2159" s="133" t="s">
        <v>173</v>
      </c>
      <c r="H2159" s="130" t="s">
        <v>11319</v>
      </c>
      <c r="I2159" s="130" t="s">
        <v>9447</v>
      </c>
      <c r="J2159" s="130" t="s">
        <v>4885</v>
      </c>
      <c r="K2159" s="130" t="s">
        <v>5220</v>
      </c>
      <c r="L2159" s="131" t="str">
        <f t="shared" si="99"/>
        <v>大久保　優馬 (1)</v>
      </c>
      <c r="M2159" s="131" t="str">
        <f t="shared" si="100"/>
        <v>00</v>
      </c>
      <c r="N2159" s="131" t="str">
        <f t="shared" si="101"/>
        <v>Yuma OKUBO (00)</v>
      </c>
      <c r="O2159" s="217" t="s">
        <v>9011</v>
      </c>
      <c r="Y2159" s="130"/>
      <c r="Z2159" s="130"/>
      <c r="AA2159" s="130"/>
      <c r="AB2159" s="130"/>
      <c r="AC2159" s="130"/>
      <c r="AD2159" s="130"/>
      <c r="AE2159" s="130"/>
      <c r="AF2159" s="130"/>
      <c r="AG2159" s="130"/>
      <c r="AH2159" s="130"/>
      <c r="AI2159" s="130"/>
      <c r="AJ2159" s="130"/>
      <c r="AK2159" s="130"/>
      <c r="AL2159" s="130"/>
      <c r="AM2159" s="130"/>
      <c r="AN2159" s="130"/>
      <c r="AO2159" s="130"/>
      <c r="AP2159" s="130"/>
      <c r="AQ2159" s="130"/>
      <c r="AR2159" s="130"/>
      <c r="AS2159" s="130"/>
      <c r="AT2159" s="130"/>
      <c r="AU2159" s="130"/>
      <c r="AV2159" s="130"/>
      <c r="AW2159" s="130"/>
      <c r="AX2159" s="130"/>
      <c r="AY2159" s="130"/>
    </row>
    <row r="2160" spans="1:51" x14ac:dyDescent="0.15">
      <c r="A2160" s="133">
        <v>2199</v>
      </c>
      <c r="B2160" s="130" t="s">
        <v>5228</v>
      </c>
      <c r="C2160" s="130" t="s">
        <v>1043</v>
      </c>
      <c r="D2160" s="130" t="s">
        <v>10134</v>
      </c>
      <c r="E2160" s="130" t="s">
        <v>10794</v>
      </c>
      <c r="F2160" s="130" t="s">
        <v>11245</v>
      </c>
      <c r="G2160" s="133" t="s">
        <v>173</v>
      </c>
      <c r="H2160" s="130" t="s">
        <v>14458</v>
      </c>
      <c r="I2160" s="130" t="s">
        <v>12038</v>
      </c>
      <c r="J2160" s="130" t="s">
        <v>4888</v>
      </c>
      <c r="K2160" s="130" t="s">
        <v>5220</v>
      </c>
      <c r="L2160" s="131" t="str">
        <f t="shared" si="99"/>
        <v>迫田　唯斗 (1)</v>
      </c>
      <c r="M2160" s="131" t="str">
        <f t="shared" si="100"/>
        <v>02</v>
      </c>
      <c r="N2160" s="131" t="str">
        <f t="shared" si="101"/>
        <v>Yuito SAKODA (02)</v>
      </c>
      <c r="O2160" s="217" t="s">
        <v>9012</v>
      </c>
      <c r="Y2160" s="130"/>
      <c r="Z2160" s="130"/>
      <c r="AA2160" s="130"/>
      <c r="AB2160" s="130"/>
      <c r="AC2160" s="130"/>
      <c r="AD2160" s="130"/>
      <c r="AE2160" s="130"/>
      <c r="AF2160" s="130"/>
      <c r="AG2160" s="130"/>
      <c r="AH2160" s="130"/>
      <c r="AI2160" s="130"/>
      <c r="AJ2160" s="130"/>
      <c r="AK2160" s="130"/>
      <c r="AL2160" s="130"/>
      <c r="AM2160" s="130"/>
      <c r="AN2160" s="130"/>
      <c r="AO2160" s="130"/>
      <c r="AP2160" s="130"/>
      <c r="AQ2160" s="130"/>
      <c r="AR2160" s="130"/>
      <c r="AS2160" s="130"/>
      <c r="AT2160" s="130"/>
      <c r="AU2160" s="130"/>
      <c r="AV2160" s="130"/>
      <c r="AW2160" s="130"/>
      <c r="AX2160" s="130"/>
      <c r="AY2160" s="130"/>
    </row>
    <row r="2161" spans="1:51" x14ac:dyDescent="0.15">
      <c r="A2161" s="133">
        <v>2200</v>
      </c>
      <c r="B2161" s="130" t="s">
        <v>5228</v>
      </c>
      <c r="C2161" s="130" t="s">
        <v>1043</v>
      </c>
      <c r="D2161" s="130" t="s">
        <v>10135</v>
      </c>
      <c r="E2161" s="130" t="s">
        <v>10795</v>
      </c>
      <c r="F2161" s="130" t="s">
        <v>11246</v>
      </c>
      <c r="G2161" s="133" t="s">
        <v>173</v>
      </c>
      <c r="H2161" s="130" t="s">
        <v>14466</v>
      </c>
      <c r="I2161" s="130" t="s">
        <v>11521</v>
      </c>
      <c r="J2161" s="130" t="s">
        <v>4922</v>
      </c>
      <c r="K2161" s="130" t="s">
        <v>5220</v>
      </c>
      <c r="L2161" s="131" t="str">
        <f t="shared" si="99"/>
        <v>武田　佑季 (1)</v>
      </c>
      <c r="M2161" s="131" t="str">
        <f t="shared" si="100"/>
        <v>03</v>
      </c>
      <c r="N2161" s="131" t="str">
        <f t="shared" si="101"/>
        <v>Yuki TAKEDA (03)</v>
      </c>
      <c r="O2161" s="217" t="s">
        <v>9013</v>
      </c>
      <c r="Y2161" s="130"/>
      <c r="Z2161" s="130"/>
      <c r="AA2161" s="130"/>
      <c r="AB2161" s="130"/>
      <c r="AC2161" s="130"/>
      <c r="AD2161" s="130"/>
      <c r="AE2161" s="130"/>
      <c r="AF2161" s="130"/>
      <c r="AG2161" s="130"/>
      <c r="AH2161" s="130"/>
      <c r="AI2161" s="130"/>
      <c r="AJ2161" s="130"/>
      <c r="AK2161" s="130"/>
      <c r="AL2161" s="130"/>
      <c r="AM2161" s="130"/>
      <c r="AN2161" s="130"/>
      <c r="AO2161" s="130"/>
      <c r="AP2161" s="130"/>
      <c r="AQ2161" s="130"/>
      <c r="AR2161" s="130"/>
      <c r="AS2161" s="130"/>
      <c r="AT2161" s="130"/>
      <c r="AU2161" s="130"/>
      <c r="AV2161" s="130"/>
      <c r="AW2161" s="130"/>
      <c r="AX2161" s="130"/>
      <c r="AY2161" s="130"/>
    </row>
    <row r="2162" spans="1:51" x14ac:dyDescent="0.15">
      <c r="A2162" s="133">
        <v>2201</v>
      </c>
      <c r="B2162" s="130" t="s">
        <v>5228</v>
      </c>
      <c r="C2162" s="130" t="s">
        <v>1043</v>
      </c>
      <c r="D2162" s="130" t="s">
        <v>10136</v>
      </c>
      <c r="E2162" s="130" t="s">
        <v>10796</v>
      </c>
      <c r="F2162" s="130" t="s">
        <v>11237</v>
      </c>
      <c r="G2162" s="133" t="s">
        <v>173</v>
      </c>
      <c r="H2162" s="130" t="s">
        <v>14458</v>
      </c>
      <c r="I2162" s="130" t="s">
        <v>5120</v>
      </c>
      <c r="J2162" s="130" t="s">
        <v>5097</v>
      </c>
      <c r="K2162" s="130" t="s">
        <v>5220</v>
      </c>
      <c r="L2162" s="131" t="str">
        <f t="shared" si="99"/>
        <v>西田　大地 (1)</v>
      </c>
      <c r="M2162" s="131" t="str">
        <f t="shared" si="100"/>
        <v>02</v>
      </c>
      <c r="N2162" s="131" t="str">
        <f t="shared" si="101"/>
        <v>Daichi NISHIDA (02)</v>
      </c>
      <c r="O2162" s="217" t="s">
        <v>9014</v>
      </c>
      <c r="Y2162" s="130"/>
      <c r="Z2162" s="130"/>
      <c r="AA2162" s="130"/>
      <c r="AB2162" s="130"/>
      <c r="AC2162" s="130"/>
      <c r="AD2162" s="130"/>
      <c r="AE2162" s="130"/>
      <c r="AF2162" s="130"/>
      <c r="AG2162" s="130"/>
      <c r="AH2162" s="130"/>
      <c r="AI2162" s="130"/>
      <c r="AJ2162" s="130"/>
      <c r="AK2162" s="130"/>
      <c r="AL2162" s="130"/>
      <c r="AM2162" s="130"/>
      <c r="AN2162" s="130"/>
      <c r="AO2162" s="130"/>
      <c r="AP2162" s="130"/>
      <c r="AQ2162" s="130"/>
      <c r="AR2162" s="130"/>
      <c r="AS2162" s="130"/>
      <c r="AT2162" s="130"/>
      <c r="AU2162" s="130"/>
      <c r="AV2162" s="130"/>
      <c r="AW2162" s="130"/>
      <c r="AX2162" s="130"/>
      <c r="AY2162" s="130"/>
    </row>
    <row r="2163" spans="1:51" x14ac:dyDescent="0.15">
      <c r="A2163" s="133">
        <v>2202</v>
      </c>
      <c r="B2163" s="130" t="s">
        <v>5228</v>
      </c>
      <c r="C2163" s="130" t="s">
        <v>1043</v>
      </c>
      <c r="D2163" s="130" t="s">
        <v>10137</v>
      </c>
      <c r="E2163" s="130" t="s">
        <v>10797</v>
      </c>
      <c r="F2163" s="130" t="s">
        <v>11247</v>
      </c>
      <c r="G2163" s="133" t="s">
        <v>173</v>
      </c>
      <c r="H2163" s="130" t="s">
        <v>14458</v>
      </c>
      <c r="I2163" s="130" t="s">
        <v>12142</v>
      </c>
      <c r="J2163" s="130" t="s">
        <v>5102</v>
      </c>
      <c r="K2163" s="130" t="s">
        <v>5220</v>
      </c>
      <c r="L2163" s="131" t="str">
        <f t="shared" si="99"/>
        <v>本村　和也 (1)</v>
      </c>
      <c r="M2163" s="131" t="str">
        <f t="shared" si="100"/>
        <v>02</v>
      </c>
      <c r="N2163" s="131" t="str">
        <f t="shared" si="101"/>
        <v>Kazuya MOTOMURA (02)</v>
      </c>
      <c r="O2163" s="217" t="s">
        <v>9015</v>
      </c>
      <c r="Y2163" s="130"/>
      <c r="Z2163" s="130"/>
      <c r="AA2163" s="130"/>
      <c r="AB2163" s="130"/>
      <c r="AC2163" s="130"/>
      <c r="AD2163" s="130"/>
      <c r="AE2163" s="130"/>
      <c r="AF2163" s="130"/>
      <c r="AG2163" s="130"/>
      <c r="AH2163" s="130"/>
      <c r="AI2163" s="130"/>
      <c r="AJ2163" s="130"/>
      <c r="AK2163" s="130"/>
      <c r="AL2163" s="130"/>
      <c r="AM2163" s="130"/>
      <c r="AN2163" s="130"/>
      <c r="AO2163" s="130"/>
      <c r="AP2163" s="130"/>
      <c r="AQ2163" s="130"/>
      <c r="AR2163" s="130"/>
      <c r="AS2163" s="130"/>
      <c r="AT2163" s="130"/>
      <c r="AU2163" s="130"/>
      <c r="AV2163" s="130"/>
      <c r="AW2163" s="130"/>
      <c r="AX2163" s="130"/>
      <c r="AY2163" s="130"/>
    </row>
    <row r="2164" spans="1:51" x14ac:dyDescent="0.15">
      <c r="A2164" s="133">
        <v>2203</v>
      </c>
      <c r="B2164" s="130" t="s">
        <v>14506</v>
      </c>
      <c r="C2164" s="130" t="s">
        <v>1053</v>
      </c>
      <c r="D2164" s="130" t="s">
        <v>3165</v>
      </c>
      <c r="E2164" s="130" t="s">
        <v>3166</v>
      </c>
      <c r="F2164" s="130" t="s">
        <v>2064</v>
      </c>
      <c r="G2164" s="133" t="s">
        <v>164</v>
      </c>
      <c r="H2164" s="130" t="s">
        <v>11319</v>
      </c>
      <c r="I2164" s="130" t="s">
        <v>12143</v>
      </c>
      <c r="J2164" s="130" t="s">
        <v>5115</v>
      </c>
      <c r="K2164" s="130" t="s">
        <v>5220</v>
      </c>
      <c r="L2164" s="131" t="str">
        <f t="shared" si="99"/>
        <v>平　翔太 (3)</v>
      </c>
      <c r="M2164" s="131" t="str">
        <f t="shared" si="100"/>
        <v>01</v>
      </c>
      <c r="N2164" s="131" t="str">
        <f t="shared" si="101"/>
        <v>Shota TAIRA (01)</v>
      </c>
      <c r="O2164" s="217" t="s">
        <v>9016</v>
      </c>
      <c r="Y2164" s="130"/>
      <c r="Z2164" s="130"/>
      <c r="AA2164" s="130"/>
      <c r="AB2164" s="130"/>
      <c r="AC2164" s="130"/>
      <c r="AD2164" s="130"/>
      <c r="AE2164" s="130"/>
      <c r="AF2164" s="130"/>
      <c r="AG2164" s="130"/>
      <c r="AH2164" s="130"/>
      <c r="AI2164" s="130"/>
      <c r="AJ2164" s="130"/>
      <c r="AK2164" s="130"/>
      <c r="AL2164" s="130"/>
      <c r="AM2164" s="130"/>
      <c r="AN2164" s="130"/>
      <c r="AO2164" s="130"/>
      <c r="AP2164" s="130"/>
      <c r="AQ2164" s="130"/>
      <c r="AR2164" s="130"/>
      <c r="AS2164" s="130"/>
      <c r="AT2164" s="130"/>
      <c r="AU2164" s="130"/>
      <c r="AV2164" s="130"/>
      <c r="AW2164" s="130"/>
      <c r="AX2164" s="130"/>
      <c r="AY2164" s="130"/>
    </row>
    <row r="2165" spans="1:51" x14ac:dyDescent="0.15">
      <c r="A2165" s="133">
        <v>2204</v>
      </c>
      <c r="B2165" s="130" t="s">
        <v>14506</v>
      </c>
      <c r="C2165" s="130" t="s">
        <v>1053</v>
      </c>
      <c r="D2165" s="130" t="s">
        <v>10138</v>
      </c>
      <c r="E2165" s="130" t="s">
        <v>10798</v>
      </c>
      <c r="F2165" s="130" t="s">
        <v>6588</v>
      </c>
      <c r="G2165" s="133" t="s">
        <v>168</v>
      </c>
      <c r="H2165" s="130" t="s">
        <v>11319</v>
      </c>
      <c r="I2165" s="130" t="s">
        <v>12144</v>
      </c>
      <c r="J2165" s="130" t="s">
        <v>4918</v>
      </c>
      <c r="K2165" s="130" t="s">
        <v>5220</v>
      </c>
      <c r="L2165" s="131" t="str">
        <f t="shared" si="99"/>
        <v>三神　光汰 (2)</v>
      </c>
      <c r="M2165" s="131" t="str">
        <f t="shared" si="100"/>
        <v>01</v>
      </c>
      <c r="N2165" s="131" t="str">
        <f t="shared" si="101"/>
        <v>Kota MIKAMI  (01)</v>
      </c>
      <c r="O2165" s="217" t="s">
        <v>9017</v>
      </c>
      <c r="Y2165" s="130"/>
      <c r="Z2165" s="130"/>
      <c r="AA2165" s="130"/>
      <c r="AB2165" s="130"/>
      <c r="AC2165" s="130"/>
      <c r="AD2165" s="130"/>
      <c r="AE2165" s="130"/>
      <c r="AF2165" s="130"/>
      <c r="AG2165" s="130"/>
      <c r="AH2165" s="130"/>
      <c r="AI2165" s="130"/>
      <c r="AJ2165" s="130"/>
      <c r="AK2165" s="130"/>
      <c r="AL2165" s="130"/>
      <c r="AM2165" s="130"/>
      <c r="AN2165" s="130"/>
      <c r="AO2165" s="130"/>
      <c r="AP2165" s="130"/>
      <c r="AQ2165" s="130"/>
      <c r="AR2165" s="130"/>
      <c r="AS2165" s="130"/>
      <c r="AT2165" s="130"/>
      <c r="AU2165" s="130"/>
      <c r="AV2165" s="130"/>
      <c r="AW2165" s="130"/>
      <c r="AX2165" s="130"/>
      <c r="AY2165" s="130"/>
    </row>
    <row r="2166" spans="1:51" x14ac:dyDescent="0.15">
      <c r="A2166" s="133">
        <v>2205</v>
      </c>
      <c r="B2166" s="130" t="s">
        <v>14496</v>
      </c>
      <c r="C2166" s="130" t="s">
        <v>1046</v>
      </c>
      <c r="D2166" s="130" t="s">
        <v>10139</v>
      </c>
      <c r="E2166" s="130" t="s">
        <v>10799</v>
      </c>
      <c r="F2166" s="130" t="s">
        <v>11248</v>
      </c>
      <c r="G2166" s="133" t="s">
        <v>173</v>
      </c>
      <c r="H2166" s="130" t="s">
        <v>14458</v>
      </c>
      <c r="I2166" s="130" t="s">
        <v>12145</v>
      </c>
      <c r="J2166" s="130" t="s">
        <v>4906</v>
      </c>
      <c r="K2166" s="130" t="s">
        <v>5220</v>
      </c>
      <c r="L2166" s="131" t="str">
        <f t="shared" si="99"/>
        <v>大上　侑也 (1)</v>
      </c>
      <c r="M2166" s="131" t="str">
        <f t="shared" si="100"/>
        <v>02</v>
      </c>
      <c r="N2166" s="131" t="str">
        <f t="shared" si="101"/>
        <v>Yuya OUE (02)</v>
      </c>
      <c r="O2166" s="217" t="s">
        <v>9018</v>
      </c>
      <c r="Y2166" s="130"/>
      <c r="Z2166" s="130"/>
      <c r="AA2166" s="130"/>
      <c r="AB2166" s="130"/>
      <c r="AC2166" s="130"/>
      <c r="AD2166" s="130"/>
      <c r="AE2166" s="130"/>
      <c r="AF2166" s="130"/>
      <c r="AG2166" s="130"/>
      <c r="AH2166" s="130"/>
      <c r="AI2166" s="130"/>
      <c r="AJ2166" s="130"/>
      <c r="AK2166" s="130"/>
      <c r="AL2166" s="130"/>
      <c r="AM2166" s="130"/>
      <c r="AN2166" s="130"/>
      <c r="AO2166" s="130"/>
      <c r="AP2166" s="130"/>
      <c r="AQ2166" s="130"/>
      <c r="AR2166" s="130"/>
      <c r="AS2166" s="130"/>
      <c r="AT2166" s="130"/>
      <c r="AU2166" s="130"/>
      <c r="AV2166" s="130"/>
      <c r="AW2166" s="130"/>
      <c r="AX2166" s="130"/>
      <c r="AY2166" s="130"/>
    </row>
    <row r="2167" spans="1:51" x14ac:dyDescent="0.15">
      <c r="A2167" s="133">
        <v>2206</v>
      </c>
      <c r="B2167" s="130" t="s">
        <v>1037</v>
      </c>
      <c r="C2167" s="130" t="s">
        <v>1038</v>
      </c>
      <c r="D2167" s="130" t="s">
        <v>10140</v>
      </c>
      <c r="E2167" s="130" t="s">
        <v>10800</v>
      </c>
      <c r="F2167" s="130" t="s">
        <v>11158</v>
      </c>
      <c r="G2167" s="133" t="s">
        <v>173</v>
      </c>
      <c r="H2167" s="130" t="s">
        <v>14458</v>
      </c>
      <c r="I2167" s="130" t="s">
        <v>12146</v>
      </c>
      <c r="J2167" s="130" t="s">
        <v>12636</v>
      </c>
      <c r="K2167" s="130" t="s">
        <v>5220</v>
      </c>
      <c r="L2167" s="131" t="str">
        <f t="shared" si="99"/>
        <v>安川　楓 (1)</v>
      </c>
      <c r="M2167" s="131" t="str">
        <f t="shared" si="100"/>
        <v>02</v>
      </c>
      <c r="N2167" s="131" t="str">
        <f t="shared" si="101"/>
        <v>Kaede YASUKAWA (02)</v>
      </c>
      <c r="O2167" s="217" t="s">
        <v>9019</v>
      </c>
      <c r="Y2167" s="130"/>
      <c r="Z2167" s="130"/>
      <c r="AA2167" s="130"/>
      <c r="AB2167" s="130"/>
      <c r="AC2167" s="130"/>
      <c r="AD2167" s="130"/>
      <c r="AE2167" s="130"/>
      <c r="AF2167" s="130"/>
      <c r="AG2167" s="130"/>
      <c r="AH2167" s="130"/>
      <c r="AI2167" s="130"/>
      <c r="AJ2167" s="130"/>
      <c r="AK2167" s="130"/>
      <c r="AL2167" s="130"/>
      <c r="AM2167" s="130"/>
      <c r="AN2167" s="130"/>
      <c r="AO2167" s="130"/>
      <c r="AP2167" s="130"/>
      <c r="AQ2167" s="130"/>
      <c r="AR2167" s="130"/>
      <c r="AS2167" s="130"/>
      <c r="AT2167" s="130"/>
      <c r="AU2167" s="130"/>
      <c r="AV2167" s="130"/>
      <c r="AW2167" s="130"/>
      <c r="AX2167" s="130"/>
      <c r="AY2167" s="130"/>
    </row>
    <row r="2168" spans="1:51" x14ac:dyDescent="0.15">
      <c r="A2168" s="133">
        <v>2207</v>
      </c>
      <c r="B2168" s="130" t="s">
        <v>1037</v>
      </c>
      <c r="C2168" s="130" t="s">
        <v>1038</v>
      </c>
      <c r="D2168" s="130" t="s">
        <v>10141</v>
      </c>
      <c r="E2168" s="130" t="s">
        <v>10801</v>
      </c>
      <c r="F2168" s="130" t="s">
        <v>11249</v>
      </c>
      <c r="G2168" s="133" t="s">
        <v>173</v>
      </c>
      <c r="H2168" s="130" t="s">
        <v>11319</v>
      </c>
      <c r="I2168" s="130" t="s">
        <v>12147</v>
      </c>
      <c r="J2168" s="130" t="s">
        <v>9247</v>
      </c>
      <c r="K2168" s="130" t="s">
        <v>5220</v>
      </c>
      <c r="L2168" s="131" t="str">
        <f t="shared" si="99"/>
        <v>城戸　裕登 (1)</v>
      </c>
      <c r="M2168" s="131" t="str">
        <f t="shared" si="100"/>
        <v>02</v>
      </c>
      <c r="N2168" s="131" t="str">
        <f t="shared" si="101"/>
        <v>Yuto KIDO (02)</v>
      </c>
      <c r="O2168" s="217" t="s">
        <v>9020</v>
      </c>
      <c r="Y2168" s="130"/>
      <c r="Z2168" s="130"/>
      <c r="AA2168" s="130"/>
      <c r="AB2168" s="130"/>
      <c r="AC2168" s="130"/>
      <c r="AD2168" s="130"/>
      <c r="AE2168" s="130"/>
      <c r="AF2168" s="130"/>
      <c r="AG2168" s="130"/>
      <c r="AH2168" s="130"/>
      <c r="AI2168" s="130"/>
      <c r="AJ2168" s="130"/>
      <c r="AK2168" s="130"/>
      <c r="AL2168" s="130"/>
      <c r="AM2168" s="130"/>
      <c r="AN2168" s="130"/>
      <c r="AO2168" s="130"/>
      <c r="AP2168" s="130"/>
      <c r="AQ2168" s="130"/>
      <c r="AR2168" s="130"/>
      <c r="AS2168" s="130"/>
      <c r="AT2168" s="130"/>
      <c r="AU2168" s="130"/>
      <c r="AV2168" s="130"/>
      <c r="AW2168" s="130"/>
      <c r="AX2168" s="130"/>
      <c r="AY2168" s="130"/>
    </row>
    <row r="2169" spans="1:51" x14ac:dyDescent="0.15">
      <c r="A2169" s="133">
        <v>2208</v>
      </c>
      <c r="B2169" s="130" t="s">
        <v>1037</v>
      </c>
      <c r="C2169" s="130" t="s">
        <v>1038</v>
      </c>
      <c r="D2169" s="130" t="s">
        <v>10142</v>
      </c>
      <c r="E2169" s="130" t="s">
        <v>10802</v>
      </c>
      <c r="F2169" s="130" t="s">
        <v>11089</v>
      </c>
      <c r="G2169" s="133" t="s">
        <v>173</v>
      </c>
      <c r="H2169" s="130" t="s">
        <v>11319</v>
      </c>
      <c r="I2169" s="130" t="s">
        <v>11532</v>
      </c>
      <c r="J2169" s="130" t="s">
        <v>5192</v>
      </c>
      <c r="K2169" s="130" t="s">
        <v>5220</v>
      </c>
      <c r="L2169" s="131" t="str">
        <f t="shared" si="99"/>
        <v>古川　紘規 (1)</v>
      </c>
      <c r="M2169" s="131" t="str">
        <f t="shared" si="100"/>
        <v>02</v>
      </c>
      <c r="N2169" s="131" t="str">
        <f t="shared" si="101"/>
        <v>Koki FURUKAWA (02)</v>
      </c>
      <c r="O2169" s="217" t="s">
        <v>9021</v>
      </c>
      <c r="Y2169" s="130"/>
      <c r="Z2169" s="130"/>
      <c r="AA2169" s="130"/>
      <c r="AB2169" s="130"/>
      <c r="AC2169" s="130"/>
      <c r="AD2169" s="130"/>
      <c r="AE2169" s="130"/>
      <c r="AF2169" s="130"/>
      <c r="AG2169" s="130"/>
      <c r="AH2169" s="130"/>
      <c r="AI2169" s="130"/>
      <c r="AJ2169" s="130"/>
      <c r="AK2169" s="130"/>
      <c r="AL2169" s="130"/>
      <c r="AM2169" s="130"/>
      <c r="AN2169" s="130"/>
      <c r="AO2169" s="130"/>
      <c r="AP2169" s="130"/>
      <c r="AQ2169" s="130"/>
      <c r="AR2169" s="130"/>
      <c r="AS2169" s="130"/>
      <c r="AT2169" s="130"/>
      <c r="AU2169" s="130"/>
      <c r="AV2169" s="130"/>
      <c r="AW2169" s="130"/>
      <c r="AX2169" s="130"/>
      <c r="AY2169" s="130"/>
    </row>
    <row r="2170" spans="1:51" x14ac:dyDescent="0.15">
      <c r="A2170" s="133">
        <v>2209</v>
      </c>
      <c r="B2170" s="130" t="s">
        <v>1037</v>
      </c>
      <c r="C2170" s="130" t="s">
        <v>1038</v>
      </c>
      <c r="D2170" s="130" t="s">
        <v>10143</v>
      </c>
      <c r="E2170" s="130" t="s">
        <v>1778</v>
      </c>
      <c r="F2170" s="130" t="s">
        <v>11109</v>
      </c>
      <c r="G2170" s="133" t="s">
        <v>173</v>
      </c>
      <c r="H2170" s="130" t="s">
        <v>14447</v>
      </c>
      <c r="I2170" s="130" t="s">
        <v>4803</v>
      </c>
      <c r="J2170" s="130" t="s">
        <v>5115</v>
      </c>
      <c r="K2170" s="130" t="s">
        <v>5220</v>
      </c>
      <c r="L2170" s="131" t="str">
        <f t="shared" si="99"/>
        <v>小松　祥大 (1)</v>
      </c>
      <c r="M2170" s="131" t="str">
        <f t="shared" si="100"/>
        <v>02</v>
      </c>
      <c r="N2170" s="131" t="str">
        <f t="shared" si="101"/>
        <v>Shota KOMATSU (02)</v>
      </c>
      <c r="O2170" s="217" t="s">
        <v>9022</v>
      </c>
      <c r="Y2170" s="130"/>
      <c r="Z2170" s="130"/>
      <c r="AA2170" s="130"/>
      <c r="AB2170" s="130"/>
      <c r="AC2170" s="130"/>
      <c r="AD2170" s="130"/>
      <c r="AE2170" s="130"/>
      <c r="AF2170" s="130"/>
      <c r="AG2170" s="130"/>
      <c r="AH2170" s="130"/>
      <c r="AI2170" s="130"/>
      <c r="AJ2170" s="130"/>
      <c r="AK2170" s="130"/>
      <c r="AL2170" s="130"/>
      <c r="AM2170" s="130"/>
      <c r="AN2170" s="130"/>
      <c r="AO2170" s="130"/>
      <c r="AP2170" s="130"/>
      <c r="AQ2170" s="130"/>
      <c r="AR2170" s="130"/>
      <c r="AS2170" s="130"/>
      <c r="AT2170" s="130"/>
      <c r="AU2170" s="130"/>
      <c r="AV2170" s="130"/>
      <c r="AW2170" s="130"/>
      <c r="AX2170" s="130"/>
      <c r="AY2170" s="130"/>
    </row>
    <row r="2171" spans="1:51" x14ac:dyDescent="0.15">
      <c r="A2171" s="133">
        <v>2210</v>
      </c>
      <c r="B2171" s="130" t="s">
        <v>238</v>
      </c>
      <c r="C2171" s="130" t="s">
        <v>1044</v>
      </c>
      <c r="D2171" s="130" t="s">
        <v>562</v>
      </c>
      <c r="E2171" s="130" t="s">
        <v>563</v>
      </c>
      <c r="F2171" s="130" t="s">
        <v>564</v>
      </c>
      <c r="G2171" s="133" t="s">
        <v>185</v>
      </c>
      <c r="H2171" s="130" t="s">
        <v>14458</v>
      </c>
      <c r="I2171" s="130" t="s">
        <v>12148</v>
      </c>
      <c r="J2171" s="130" t="s">
        <v>5004</v>
      </c>
      <c r="K2171" s="130" t="s">
        <v>5220</v>
      </c>
      <c r="L2171" s="131" t="str">
        <f t="shared" si="99"/>
        <v>宇和川　弘基 (M2)</v>
      </c>
      <c r="M2171" s="131" t="str">
        <f t="shared" si="100"/>
        <v>96</v>
      </c>
      <c r="N2171" s="131" t="str">
        <f t="shared" si="101"/>
        <v>Hiroki UWAGAWA (96)</v>
      </c>
      <c r="O2171" s="217" t="s">
        <v>9023</v>
      </c>
      <c r="Y2171" s="130"/>
      <c r="Z2171" s="130"/>
      <c r="AA2171" s="130"/>
      <c r="AB2171" s="130"/>
      <c r="AC2171" s="130"/>
      <c r="AD2171" s="130"/>
      <c r="AE2171" s="130"/>
      <c r="AF2171" s="130"/>
      <c r="AG2171" s="130"/>
      <c r="AH2171" s="130"/>
      <c r="AI2171" s="130"/>
      <c r="AJ2171" s="130"/>
      <c r="AK2171" s="130"/>
      <c r="AL2171" s="130"/>
      <c r="AM2171" s="130"/>
      <c r="AN2171" s="130"/>
      <c r="AO2171" s="130"/>
      <c r="AP2171" s="130"/>
      <c r="AQ2171" s="130"/>
      <c r="AR2171" s="130"/>
      <c r="AS2171" s="130"/>
      <c r="AT2171" s="130"/>
      <c r="AU2171" s="130"/>
      <c r="AV2171" s="130"/>
      <c r="AW2171" s="130"/>
      <c r="AX2171" s="130"/>
      <c r="AY2171" s="130"/>
    </row>
    <row r="2172" spans="1:51" x14ac:dyDescent="0.15">
      <c r="A2172" s="133">
        <v>2211</v>
      </c>
      <c r="B2172" s="130" t="s">
        <v>238</v>
      </c>
      <c r="C2172" s="130" t="s">
        <v>1044</v>
      </c>
      <c r="D2172" s="130" t="s">
        <v>10144</v>
      </c>
      <c r="E2172" s="130" t="s">
        <v>10803</v>
      </c>
      <c r="F2172" s="130" t="s">
        <v>11250</v>
      </c>
      <c r="G2172" s="133" t="s">
        <v>173</v>
      </c>
      <c r="H2172" s="130" t="s">
        <v>14446</v>
      </c>
      <c r="I2172" s="130" t="s">
        <v>12015</v>
      </c>
      <c r="J2172" s="130" t="s">
        <v>12273</v>
      </c>
      <c r="K2172" s="130" t="s">
        <v>5220</v>
      </c>
      <c r="L2172" s="131" t="str">
        <f t="shared" si="99"/>
        <v>朝田　康聖 (1)</v>
      </c>
      <c r="M2172" s="131" t="str">
        <f t="shared" si="100"/>
        <v>02</v>
      </c>
      <c r="N2172" s="131" t="str">
        <f t="shared" si="101"/>
        <v>Kosei ASADA (02)</v>
      </c>
      <c r="O2172" s="217" t="s">
        <v>9024</v>
      </c>
      <c r="Y2172" s="130"/>
      <c r="Z2172" s="130"/>
      <c r="AA2172" s="130"/>
      <c r="AB2172" s="130"/>
      <c r="AC2172" s="130"/>
      <c r="AD2172" s="130"/>
      <c r="AE2172" s="130"/>
      <c r="AF2172" s="130"/>
      <c r="AG2172" s="130"/>
      <c r="AH2172" s="130"/>
      <c r="AI2172" s="130"/>
      <c r="AJ2172" s="130"/>
      <c r="AK2172" s="130"/>
      <c r="AL2172" s="130"/>
      <c r="AM2172" s="130"/>
      <c r="AN2172" s="130"/>
      <c r="AO2172" s="130"/>
      <c r="AP2172" s="130"/>
      <c r="AQ2172" s="130"/>
      <c r="AR2172" s="130"/>
      <c r="AS2172" s="130"/>
      <c r="AT2172" s="130"/>
      <c r="AU2172" s="130"/>
      <c r="AV2172" s="130"/>
      <c r="AW2172" s="130"/>
      <c r="AX2172" s="130"/>
      <c r="AY2172" s="130"/>
    </row>
    <row r="2173" spans="1:51" x14ac:dyDescent="0.15">
      <c r="A2173" s="133">
        <v>2212</v>
      </c>
      <c r="B2173" s="130" t="s">
        <v>238</v>
      </c>
      <c r="C2173" s="130" t="s">
        <v>1044</v>
      </c>
      <c r="D2173" s="130" t="s">
        <v>10145</v>
      </c>
      <c r="E2173" s="130" t="s">
        <v>10804</v>
      </c>
      <c r="F2173" s="130" t="s">
        <v>4394</v>
      </c>
      <c r="G2173" s="133" t="s">
        <v>173</v>
      </c>
      <c r="H2173" s="130" t="s">
        <v>14447</v>
      </c>
      <c r="I2173" s="130" t="s">
        <v>4933</v>
      </c>
      <c r="J2173" s="130" t="s">
        <v>4822</v>
      </c>
      <c r="K2173" s="130" t="s">
        <v>5220</v>
      </c>
      <c r="L2173" s="131" t="str">
        <f t="shared" si="99"/>
        <v>石井　亮多 (1)</v>
      </c>
      <c r="M2173" s="131" t="str">
        <f t="shared" si="100"/>
        <v>01</v>
      </c>
      <c r="N2173" s="131" t="str">
        <f t="shared" si="101"/>
        <v>Ryota ISHII (01)</v>
      </c>
      <c r="O2173" s="217" t="s">
        <v>9025</v>
      </c>
      <c r="Y2173" s="130"/>
      <c r="Z2173" s="130"/>
      <c r="AA2173" s="130"/>
      <c r="AB2173" s="130"/>
      <c r="AC2173" s="130"/>
      <c r="AD2173" s="130"/>
      <c r="AE2173" s="130"/>
      <c r="AF2173" s="130"/>
      <c r="AG2173" s="130"/>
      <c r="AH2173" s="130"/>
      <c r="AI2173" s="130"/>
      <c r="AJ2173" s="130"/>
      <c r="AK2173" s="130"/>
      <c r="AL2173" s="130"/>
      <c r="AM2173" s="130"/>
      <c r="AN2173" s="130"/>
      <c r="AO2173" s="130"/>
      <c r="AP2173" s="130"/>
      <c r="AQ2173" s="130"/>
      <c r="AR2173" s="130"/>
      <c r="AS2173" s="130"/>
      <c r="AT2173" s="130"/>
      <c r="AU2173" s="130"/>
      <c r="AV2173" s="130"/>
      <c r="AW2173" s="130"/>
      <c r="AX2173" s="130"/>
      <c r="AY2173" s="130"/>
    </row>
    <row r="2174" spans="1:51" x14ac:dyDescent="0.15">
      <c r="A2174" s="133">
        <v>2213</v>
      </c>
      <c r="B2174" s="130" t="s">
        <v>238</v>
      </c>
      <c r="C2174" s="130" t="s">
        <v>1044</v>
      </c>
      <c r="D2174" s="130" t="s">
        <v>10146</v>
      </c>
      <c r="E2174" s="130" t="s">
        <v>10805</v>
      </c>
      <c r="F2174" s="130" t="s">
        <v>11247</v>
      </c>
      <c r="G2174" s="133" t="s">
        <v>173</v>
      </c>
      <c r="H2174" s="130" t="s">
        <v>14469</v>
      </c>
      <c r="I2174" s="130" t="s">
        <v>12149</v>
      </c>
      <c r="J2174" s="130" t="s">
        <v>5004</v>
      </c>
      <c r="K2174" s="130" t="s">
        <v>5220</v>
      </c>
      <c r="L2174" s="131" t="str">
        <f t="shared" si="99"/>
        <v>嘉本　容己 (1)</v>
      </c>
      <c r="M2174" s="131" t="str">
        <f t="shared" si="100"/>
        <v>02</v>
      </c>
      <c r="N2174" s="131" t="str">
        <f t="shared" si="101"/>
        <v>Hiroki KAMOTO (02)</v>
      </c>
      <c r="O2174" s="217" t="s">
        <v>9026</v>
      </c>
      <c r="Y2174" s="130"/>
      <c r="Z2174" s="130"/>
      <c r="AA2174" s="130"/>
      <c r="AB2174" s="130"/>
      <c r="AC2174" s="130"/>
      <c r="AD2174" s="130"/>
      <c r="AE2174" s="130"/>
      <c r="AF2174" s="130"/>
      <c r="AG2174" s="130"/>
      <c r="AH2174" s="130"/>
      <c r="AI2174" s="130"/>
      <c r="AJ2174" s="130"/>
      <c r="AK2174" s="130"/>
      <c r="AL2174" s="130"/>
      <c r="AM2174" s="130"/>
      <c r="AN2174" s="130"/>
      <c r="AO2174" s="130"/>
      <c r="AP2174" s="130"/>
      <c r="AQ2174" s="130"/>
      <c r="AR2174" s="130"/>
      <c r="AS2174" s="130"/>
      <c r="AT2174" s="130"/>
      <c r="AU2174" s="130"/>
      <c r="AV2174" s="130"/>
      <c r="AW2174" s="130"/>
      <c r="AX2174" s="130"/>
      <c r="AY2174" s="130"/>
    </row>
    <row r="2175" spans="1:51" x14ac:dyDescent="0.15">
      <c r="A2175" s="133">
        <v>2214</v>
      </c>
      <c r="B2175" s="130" t="s">
        <v>238</v>
      </c>
      <c r="C2175" s="130" t="s">
        <v>1044</v>
      </c>
      <c r="D2175" s="130" t="s">
        <v>10147</v>
      </c>
      <c r="E2175" s="130" t="s">
        <v>10806</v>
      </c>
      <c r="F2175" s="130" t="s">
        <v>11046</v>
      </c>
      <c r="G2175" s="133" t="s">
        <v>173</v>
      </c>
      <c r="H2175" s="130" t="s">
        <v>11319</v>
      </c>
      <c r="I2175" s="130" t="s">
        <v>4849</v>
      </c>
      <c r="J2175" s="130" t="s">
        <v>12630</v>
      </c>
      <c r="K2175" s="130" t="s">
        <v>5220</v>
      </c>
      <c r="L2175" s="131" t="str">
        <f t="shared" si="99"/>
        <v>木村　元 (1)</v>
      </c>
      <c r="M2175" s="131" t="str">
        <f t="shared" si="100"/>
        <v>02</v>
      </c>
      <c r="N2175" s="131" t="str">
        <f t="shared" si="101"/>
        <v>Gen KIMURA (02)</v>
      </c>
      <c r="O2175" s="217" t="s">
        <v>9027</v>
      </c>
      <c r="Y2175" s="130"/>
      <c r="Z2175" s="130"/>
      <c r="AA2175" s="130"/>
      <c r="AB2175" s="130"/>
      <c r="AC2175" s="130"/>
      <c r="AD2175" s="130"/>
      <c r="AE2175" s="130"/>
      <c r="AF2175" s="130"/>
      <c r="AG2175" s="130"/>
      <c r="AH2175" s="130"/>
      <c r="AI2175" s="130"/>
      <c r="AJ2175" s="130"/>
      <c r="AK2175" s="130"/>
      <c r="AL2175" s="130"/>
      <c r="AM2175" s="130"/>
      <c r="AN2175" s="130"/>
      <c r="AO2175" s="130"/>
      <c r="AP2175" s="130"/>
      <c r="AQ2175" s="130"/>
      <c r="AR2175" s="130"/>
      <c r="AS2175" s="130"/>
      <c r="AT2175" s="130"/>
      <c r="AU2175" s="130"/>
      <c r="AV2175" s="130"/>
      <c r="AW2175" s="130"/>
      <c r="AX2175" s="130"/>
      <c r="AY2175" s="130"/>
    </row>
    <row r="2176" spans="1:51" x14ac:dyDescent="0.15">
      <c r="A2176" s="133">
        <v>2215</v>
      </c>
      <c r="B2176" s="130" t="s">
        <v>238</v>
      </c>
      <c r="C2176" s="130" t="s">
        <v>1044</v>
      </c>
      <c r="D2176" s="130" t="s">
        <v>10148</v>
      </c>
      <c r="E2176" s="130" t="s">
        <v>10807</v>
      </c>
      <c r="F2176" s="130" t="s">
        <v>11230</v>
      </c>
      <c r="G2176" s="133" t="s">
        <v>173</v>
      </c>
      <c r="H2176" s="130" t="s">
        <v>14466</v>
      </c>
      <c r="I2176" s="130" t="s">
        <v>11699</v>
      </c>
      <c r="J2176" s="130" t="s">
        <v>5085</v>
      </c>
      <c r="K2176" s="130" t="s">
        <v>5220</v>
      </c>
      <c r="L2176" s="131" t="str">
        <f t="shared" si="99"/>
        <v>渋谷　航平 (1)</v>
      </c>
      <c r="M2176" s="131" t="str">
        <f t="shared" si="100"/>
        <v>02</v>
      </c>
      <c r="N2176" s="131" t="str">
        <f t="shared" si="101"/>
        <v>Kohei SHIBUYA (02)</v>
      </c>
      <c r="O2176" s="217" t="s">
        <v>9028</v>
      </c>
      <c r="Y2176" s="130"/>
      <c r="Z2176" s="130"/>
      <c r="AA2176" s="130"/>
      <c r="AB2176" s="130"/>
      <c r="AC2176" s="130"/>
      <c r="AD2176" s="130"/>
      <c r="AE2176" s="130"/>
      <c r="AF2176" s="130"/>
      <c r="AG2176" s="130"/>
      <c r="AH2176" s="130"/>
      <c r="AI2176" s="130"/>
      <c r="AJ2176" s="130"/>
      <c r="AK2176" s="130"/>
      <c r="AL2176" s="130"/>
      <c r="AM2176" s="130"/>
      <c r="AN2176" s="130"/>
      <c r="AO2176" s="130"/>
      <c r="AP2176" s="130"/>
      <c r="AQ2176" s="130"/>
      <c r="AR2176" s="130"/>
      <c r="AS2176" s="130"/>
      <c r="AT2176" s="130"/>
      <c r="AU2176" s="130"/>
      <c r="AV2176" s="130"/>
      <c r="AW2176" s="130"/>
      <c r="AX2176" s="130"/>
      <c r="AY2176" s="130"/>
    </row>
    <row r="2177" spans="1:51" x14ac:dyDescent="0.15">
      <c r="A2177" s="133">
        <v>2216</v>
      </c>
      <c r="B2177" s="130" t="s">
        <v>238</v>
      </c>
      <c r="C2177" s="130" t="s">
        <v>1044</v>
      </c>
      <c r="D2177" s="130" t="s">
        <v>10149</v>
      </c>
      <c r="E2177" s="130" t="s">
        <v>10808</v>
      </c>
      <c r="F2177" s="130" t="s">
        <v>11104</v>
      </c>
      <c r="G2177" s="133" t="s">
        <v>173</v>
      </c>
      <c r="H2177" s="130" t="s">
        <v>14447</v>
      </c>
      <c r="I2177" s="130" t="s">
        <v>11710</v>
      </c>
      <c r="J2177" s="130" t="s">
        <v>5007</v>
      </c>
      <c r="K2177" s="130" t="s">
        <v>5220</v>
      </c>
      <c r="L2177" s="131" t="str">
        <f t="shared" si="99"/>
        <v>島田　拓実 (1)</v>
      </c>
      <c r="M2177" s="131" t="str">
        <f t="shared" si="100"/>
        <v>02</v>
      </c>
      <c r="N2177" s="131" t="str">
        <f t="shared" si="101"/>
        <v>Takumi SHIMADA (02)</v>
      </c>
      <c r="O2177" s="217" t="s">
        <v>9029</v>
      </c>
      <c r="Y2177" s="130"/>
      <c r="Z2177" s="130"/>
      <c r="AA2177" s="130"/>
      <c r="AB2177" s="130"/>
      <c r="AC2177" s="130"/>
      <c r="AD2177" s="130"/>
      <c r="AE2177" s="130"/>
      <c r="AF2177" s="130"/>
      <c r="AG2177" s="130"/>
      <c r="AH2177" s="130"/>
      <c r="AI2177" s="130"/>
      <c r="AJ2177" s="130"/>
      <c r="AK2177" s="130"/>
      <c r="AL2177" s="130"/>
      <c r="AM2177" s="130"/>
      <c r="AN2177" s="130"/>
      <c r="AO2177" s="130"/>
      <c r="AP2177" s="130"/>
      <c r="AQ2177" s="130"/>
      <c r="AR2177" s="130"/>
      <c r="AS2177" s="130"/>
      <c r="AT2177" s="130"/>
      <c r="AU2177" s="130"/>
      <c r="AV2177" s="130"/>
      <c r="AW2177" s="130"/>
      <c r="AX2177" s="130"/>
      <c r="AY2177" s="130"/>
    </row>
    <row r="2178" spans="1:51" x14ac:dyDescent="0.15">
      <c r="A2178" s="133">
        <v>2217</v>
      </c>
      <c r="B2178" s="130" t="s">
        <v>238</v>
      </c>
      <c r="C2178" s="130" t="s">
        <v>1044</v>
      </c>
      <c r="D2178" s="130" t="s">
        <v>10150</v>
      </c>
      <c r="E2178" s="130" t="s">
        <v>10809</v>
      </c>
      <c r="F2178" s="130" t="s">
        <v>11251</v>
      </c>
      <c r="G2178" s="133" t="s">
        <v>173</v>
      </c>
      <c r="H2178" s="130" t="s">
        <v>14474</v>
      </c>
      <c r="I2178" s="130" t="s">
        <v>4986</v>
      </c>
      <c r="J2178" s="130" t="s">
        <v>4906</v>
      </c>
      <c r="K2178" s="130" t="s">
        <v>5220</v>
      </c>
      <c r="L2178" s="131" t="str">
        <f t="shared" si="99"/>
        <v>杉田　侑弥 (1)</v>
      </c>
      <c r="M2178" s="131" t="str">
        <f t="shared" si="100"/>
        <v>02</v>
      </c>
      <c r="N2178" s="131" t="str">
        <f t="shared" si="101"/>
        <v>Yuya SUGITA (02)</v>
      </c>
      <c r="O2178" s="217" t="s">
        <v>9030</v>
      </c>
      <c r="Y2178" s="130"/>
      <c r="Z2178" s="130"/>
      <c r="AA2178" s="130"/>
      <c r="AB2178" s="130"/>
      <c r="AC2178" s="130"/>
      <c r="AD2178" s="130"/>
      <c r="AE2178" s="130"/>
      <c r="AF2178" s="130"/>
      <c r="AG2178" s="130"/>
      <c r="AH2178" s="130"/>
      <c r="AI2178" s="130"/>
      <c r="AJ2178" s="130"/>
      <c r="AK2178" s="130"/>
      <c r="AL2178" s="130"/>
      <c r="AM2178" s="130"/>
      <c r="AN2178" s="130"/>
      <c r="AO2178" s="130"/>
      <c r="AP2178" s="130"/>
      <c r="AQ2178" s="130"/>
      <c r="AR2178" s="130"/>
      <c r="AS2178" s="130"/>
      <c r="AT2178" s="130"/>
      <c r="AU2178" s="130"/>
      <c r="AV2178" s="130"/>
      <c r="AW2178" s="130"/>
      <c r="AX2178" s="130"/>
      <c r="AY2178" s="130"/>
    </row>
    <row r="2179" spans="1:51" x14ac:dyDescent="0.15">
      <c r="A2179" s="133">
        <v>2218</v>
      </c>
      <c r="B2179" s="130" t="s">
        <v>238</v>
      </c>
      <c r="C2179" s="130" t="s">
        <v>1044</v>
      </c>
      <c r="D2179" s="130" t="s">
        <v>10151</v>
      </c>
      <c r="E2179" s="130" t="s">
        <v>10810</v>
      </c>
      <c r="F2179" s="130" t="s">
        <v>11055</v>
      </c>
      <c r="G2179" s="133" t="s">
        <v>173</v>
      </c>
      <c r="H2179" s="130" t="s">
        <v>14447</v>
      </c>
      <c r="I2179" s="130" t="s">
        <v>4865</v>
      </c>
      <c r="J2179" s="130" t="s">
        <v>12246</v>
      </c>
      <c r="K2179" s="130" t="s">
        <v>5220</v>
      </c>
      <c r="L2179" s="131" t="str">
        <f t="shared" ref="L2179:L2242" si="102">D2179&amp;" ("&amp;G2179&amp;")"</f>
        <v>田中　悠雅 (1)</v>
      </c>
      <c r="M2179" s="131" t="str">
        <f t="shared" ref="M2179:M2242" si="103">LEFT(F2179,2)</f>
        <v>02</v>
      </c>
      <c r="N2179" s="131" t="str">
        <f t="shared" ref="N2179:N2242" si="104">J2179&amp;" "&amp;I2179&amp;" ("&amp;M2179&amp;")"</f>
        <v>Yuga TANAKA (02)</v>
      </c>
      <c r="O2179" s="217" t="s">
        <v>9031</v>
      </c>
      <c r="Y2179" s="130"/>
      <c r="Z2179" s="130"/>
      <c r="AA2179" s="130"/>
      <c r="AB2179" s="130"/>
      <c r="AC2179" s="130"/>
      <c r="AD2179" s="130"/>
      <c r="AE2179" s="130"/>
      <c r="AF2179" s="130"/>
      <c r="AG2179" s="130"/>
      <c r="AH2179" s="130"/>
      <c r="AI2179" s="130"/>
      <c r="AJ2179" s="130"/>
      <c r="AK2179" s="130"/>
      <c r="AL2179" s="130"/>
      <c r="AM2179" s="130"/>
      <c r="AN2179" s="130"/>
      <c r="AO2179" s="130"/>
      <c r="AP2179" s="130"/>
      <c r="AQ2179" s="130"/>
      <c r="AR2179" s="130"/>
      <c r="AS2179" s="130"/>
      <c r="AT2179" s="130"/>
      <c r="AU2179" s="130"/>
      <c r="AV2179" s="130"/>
      <c r="AW2179" s="130"/>
      <c r="AX2179" s="130"/>
      <c r="AY2179" s="130"/>
    </row>
    <row r="2180" spans="1:51" x14ac:dyDescent="0.15">
      <c r="A2180" s="133">
        <v>2219</v>
      </c>
      <c r="B2180" s="130" t="s">
        <v>238</v>
      </c>
      <c r="C2180" s="130" t="s">
        <v>1044</v>
      </c>
      <c r="D2180" s="130" t="s">
        <v>14115</v>
      </c>
      <c r="E2180" s="130" t="s">
        <v>10811</v>
      </c>
      <c r="F2180" s="130" t="s">
        <v>11252</v>
      </c>
      <c r="G2180" s="133" t="s">
        <v>173</v>
      </c>
      <c r="H2180" s="130" t="s">
        <v>14460</v>
      </c>
      <c r="I2180" s="130" t="s">
        <v>12150</v>
      </c>
      <c r="J2180" s="130" t="s">
        <v>5070</v>
      </c>
      <c r="K2180" s="130" t="s">
        <v>5220</v>
      </c>
      <c r="L2180" s="131" t="str">
        <f t="shared" si="102"/>
        <v>福﨑　友喜 (1)</v>
      </c>
      <c r="M2180" s="131" t="str">
        <f t="shared" si="103"/>
        <v>02</v>
      </c>
      <c r="N2180" s="131" t="str">
        <f t="shared" si="104"/>
        <v>Tomoki FUKUZAKI (02)</v>
      </c>
      <c r="O2180" s="217" t="s">
        <v>9032</v>
      </c>
      <c r="Y2180" s="130"/>
      <c r="Z2180" s="130"/>
      <c r="AA2180" s="130"/>
      <c r="AB2180" s="130"/>
      <c r="AC2180" s="130"/>
      <c r="AD2180" s="130"/>
      <c r="AE2180" s="130"/>
      <c r="AF2180" s="130"/>
      <c r="AG2180" s="130"/>
      <c r="AH2180" s="130"/>
      <c r="AI2180" s="130"/>
      <c r="AJ2180" s="130"/>
      <c r="AK2180" s="130"/>
      <c r="AL2180" s="130"/>
      <c r="AM2180" s="130"/>
      <c r="AN2180" s="130"/>
      <c r="AO2180" s="130"/>
      <c r="AP2180" s="130"/>
      <c r="AQ2180" s="130"/>
      <c r="AR2180" s="130"/>
      <c r="AS2180" s="130"/>
      <c r="AT2180" s="130"/>
      <c r="AU2180" s="130"/>
      <c r="AV2180" s="130"/>
      <c r="AW2180" s="130"/>
      <c r="AX2180" s="130"/>
      <c r="AY2180" s="130"/>
    </row>
    <row r="2181" spans="1:51" x14ac:dyDescent="0.15">
      <c r="A2181" s="133">
        <v>2220</v>
      </c>
      <c r="B2181" s="130" t="s">
        <v>238</v>
      </c>
      <c r="C2181" s="130" t="s">
        <v>1044</v>
      </c>
      <c r="D2181" s="130" t="s">
        <v>10152</v>
      </c>
      <c r="E2181" s="130" t="s">
        <v>10812</v>
      </c>
      <c r="F2181" s="130" t="s">
        <v>11253</v>
      </c>
      <c r="G2181" s="133" t="s">
        <v>173</v>
      </c>
      <c r="H2181" s="130" t="s">
        <v>4790</v>
      </c>
      <c r="I2181" s="130" t="s">
        <v>11532</v>
      </c>
      <c r="J2181" s="130" t="s">
        <v>12332</v>
      </c>
      <c r="K2181" s="130" t="s">
        <v>5220</v>
      </c>
      <c r="L2181" s="131" t="str">
        <f t="shared" si="102"/>
        <v>古川　尊 (1)</v>
      </c>
      <c r="M2181" s="131" t="str">
        <f t="shared" si="103"/>
        <v>02</v>
      </c>
      <c r="N2181" s="131" t="str">
        <f t="shared" si="104"/>
        <v>Takeru FURUKAWA (02)</v>
      </c>
      <c r="O2181" s="217" t="s">
        <v>9033</v>
      </c>
      <c r="Y2181" s="130"/>
      <c r="Z2181" s="130"/>
      <c r="AA2181" s="130"/>
      <c r="AB2181" s="130"/>
      <c r="AC2181" s="130"/>
      <c r="AD2181" s="130"/>
      <c r="AE2181" s="130"/>
      <c r="AF2181" s="130"/>
      <c r="AG2181" s="130"/>
      <c r="AH2181" s="130"/>
      <c r="AI2181" s="130"/>
      <c r="AJ2181" s="130"/>
      <c r="AK2181" s="130"/>
      <c r="AL2181" s="130"/>
      <c r="AM2181" s="130"/>
      <c r="AN2181" s="130"/>
      <c r="AO2181" s="130"/>
      <c r="AP2181" s="130"/>
      <c r="AQ2181" s="130"/>
      <c r="AR2181" s="130"/>
      <c r="AS2181" s="130"/>
      <c r="AT2181" s="130"/>
      <c r="AU2181" s="130"/>
      <c r="AV2181" s="130"/>
      <c r="AW2181" s="130"/>
      <c r="AX2181" s="130"/>
      <c r="AY2181" s="130"/>
    </row>
    <row r="2182" spans="1:51" x14ac:dyDescent="0.15">
      <c r="A2182" s="133">
        <v>2221</v>
      </c>
      <c r="B2182" s="130" t="s">
        <v>238</v>
      </c>
      <c r="C2182" s="130" t="s">
        <v>1044</v>
      </c>
      <c r="D2182" s="130" t="s">
        <v>10153</v>
      </c>
      <c r="E2182" s="130" t="s">
        <v>10813</v>
      </c>
      <c r="F2182" s="130" t="s">
        <v>11254</v>
      </c>
      <c r="G2182" s="133" t="s">
        <v>173</v>
      </c>
      <c r="H2182" s="130" t="s">
        <v>14470</v>
      </c>
      <c r="I2182" s="130" t="s">
        <v>12151</v>
      </c>
      <c r="J2182" s="130" t="s">
        <v>4996</v>
      </c>
      <c r="K2182" s="130" t="s">
        <v>5220</v>
      </c>
      <c r="L2182" s="131" t="str">
        <f t="shared" si="102"/>
        <v>古野　汰樹 (1)</v>
      </c>
      <c r="M2182" s="131" t="str">
        <f t="shared" si="103"/>
        <v>03</v>
      </c>
      <c r="N2182" s="131" t="str">
        <f t="shared" si="104"/>
        <v>Taiki FURUNO (03)</v>
      </c>
      <c r="O2182" s="217" t="s">
        <v>9034</v>
      </c>
      <c r="Y2182" s="130"/>
      <c r="Z2182" s="130"/>
      <c r="AA2182" s="130"/>
      <c r="AB2182" s="130"/>
      <c r="AC2182" s="130"/>
      <c r="AD2182" s="130"/>
      <c r="AE2182" s="130"/>
      <c r="AF2182" s="130"/>
      <c r="AG2182" s="130"/>
      <c r="AH2182" s="130"/>
      <c r="AI2182" s="130"/>
      <c r="AJ2182" s="130"/>
      <c r="AK2182" s="130"/>
      <c r="AL2182" s="130"/>
      <c r="AM2182" s="130"/>
      <c r="AN2182" s="130"/>
      <c r="AO2182" s="130"/>
      <c r="AP2182" s="130"/>
      <c r="AQ2182" s="130"/>
      <c r="AR2182" s="130"/>
      <c r="AS2182" s="130"/>
      <c r="AT2182" s="130"/>
      <c r="AU2182" s="130"/>
      <c r="AV2182" s="130"/>
      <c r="AW2182" s="130"/>
      <c r="AX2182" s="130"/>
      <c r="AY2182" s="130"/>
    </row>
    <row r="2183" spans="1:51" x14ac:dyDescent="0.15">
      <c r="A2183" s="133">
        <v>2222</v>
      </c>
      <c r="B2183" s="130" t="s">
        <v>238</v>
      </c>
      <c r="C2183" s="130" t="s">
        <v>1044</v>
      </c>
      <c r="D2183" s="130" t="s">
        <v>844</v>
      </c>
      <c r="E2183" s="130" t="s">
        <v>2728</v>
      </c>
      <c r="F2183" s="130" t="s">
        <v>845</v>
      </c>
      <c r="G2183" s="133" t="s">
        <v>141</v>
      </c>
      <c r="H2183" s="130" t="s">
        <v>11319</v>
      </c>
      <c r="I2183" s="130" t="s">
        <v>12152</v>
      </c>
      <c r="J2183" s="130" t="s">
        <v>12637</v>
      </c>
      <c r="K2183" s="130" t="s">
        <v>12670</v>
      </c>
      <c r="L2183" s="131" t="str">
        <f t="shared" si="102"/>
        <v>潘　蘇童 (5)</v>
      </c>
      <c r="M2183" s="131" t="str">
        <f t="shared" si="103"/>
        <v>94</v>
      </c>
      <c r="N2183" s="131" t="str">
        <f t="shared" si="104"/>
        <v>Sodo PAN (94)</v>
      </c>
      <c r="O2183" s="217" t="s">
        <v>9035</v>
      </c>
      <c r="Y2183" s="130"/>
      <c r="Z2183" s="130"/>
      <c r="AA2183" s="130"/>
      <c r="AB2183" s="130"/>
      <c r="AC2183" s="130"/>
      <c r="AD2183" s="130"/>
      <c r="AE2183" s="130"/>
      <c r="AF2183" s="130"/>
      <c r="AG2183" s="130"/>
      <c r="AH2183" s="130"/>
      <c r="AI2183" s="130"/>
      <c r="AJ2183" s="130"/>
      <c r="AK2183" s="130"/>
      <c r="AL2183" s="130"/>
      <c r="AM2183" s="130"/>
      <c r="AN2183" s="130"/>
      <c r="AO2183" s="130"/>
      <c r="AP2183" s="130"/>
      <c r="AQ2183" s="130"/>
      <c r="AR2183" s="130"/>
      <c r="AS2183" s="130"/>
      <c r="AT2183" s="130"/>
      <c r="AU2183" s="130"/>
      <c r="AV2183" s="130"/>
      <c r="AW2183" s="130"/>
      <c r="AX2183" s="130"/>
      <c r="AY2183" s="130"/>
    </row>
    <row r="2184" spans="1:51" x14ac:dyDescent="0.15">
      <c r="A2184" s="133">
        <v>2223</v>
      </c>
      <c r="B2184" s="130" t="s">
        <v>1088</v>
      </c>
      <c r="C2184" s="130" t="s">
        <v>1040</v>
      </c>
      <c r="D2184" s="130" t="s">
        <v>876</v>
      </c>
      <c r="E2184" s="130" t="s">
        <v>877</v>
      </c>
      <c r="F2184" s="130" t="s">
        <v>14507</v>
      </c>
      <c r="G2184" s="133" t="s">
        <v>146</v>
      </c>
      <c r="H2184" s="130" t="s">
        <v>11319</v>
      </c>
      <c r="I2184" s="130" t="s">
        <v>4991</v>
      </c>
      <c r="J2184" s="130" t="s">
        <v>5143</v>
      </c>
      <c r="K2184" s="130" t="s">
        <v>5220</v>
      </c>
      <c r="L2184" s="131" t="str">
        <f t="shared" si="102"/>
        <v>池田　佳暉 (4)</v>
      </c>
      <c r="M2184" s="131" t="str">
        <f t="shared" si="103"/>
        <v>98</v>
      </c>
      <c r="N2184" s="131" t="str">
        <f t="shared" si="104"/>
        <v>Yoshiki IKEDA (98)</v>
      </c>
      <c r="O2184" s="217" t="s">
        <v>9036</v>
      </c>
      <c r="Y2184" s="130"/>
      <c r="Z2184" s="130"/>
      <c r="AA2184" s="130"/>
      <c r="AB2184" s="130"/>
      <c r="AC2184" s="130"/>
      <c r="AD2184" s="130"/>
      <c r="AE2184" s="130"/>
      <c r="AF2184" s="130"/>
      <c r="AG2184" s="130"/>
      <c r="AH2184" s="130"/>
      <c r="AI2184" s="130"/>
      <c r="AJ2184" s="130"/>
      <c r="AK2184" s="130"/>
      <c r="AL2184" s="130"/>
      <c r="AM2184" s="130"/>
      <c r="AN2184" s="130"/>
      <c r="AO2184" s="130"/>
      <c r="AP2184" s="130"/>
      <c r="AQ2184" s="130"/>
      <c r="AR2184" s="130"/>
      <c r="AS2184" s="130"/>
      <c r="AT2184" s="130"/>
      <c r="AU2184" s="130"/>
      <c r="AV2184" s="130"/>
      <c r="AW2184" s="130"/>
      <c r="AX2184" s="130"/>
      <c r="AY2184" s="130"/>
    </row>
    <row r="2185" spans="1:51" x14ac:dyDescent="0.15">
      <c r="A2185" s="133">
        <v>2224</v>
      </c>
      <c r="B2185" s="130" t="s">
        <v>1088</v>
      </c>
      <c r="C2185" s="130" t="s">
        <v>1040</v>
      </c>
      <c r="D2185" s="130" t="s">
        <v>10154</v>
      </c>
      <c r="E2185" s="130" t="s">
        <v>10814</v>
      </c>
      <c r="F2185" s="130" t="s">
        <v>11232</v>
      </c>
      <c r="G2185" s="133" t="s">
        <v>173</v>
      </c>
      <c r="H2185" s="130" t="s">
        <v>11319</v>
      </c>
      <c r="I2185" s="130" t="s">
        <v>12153</v>
      </c>
      <c r="J2185" s="130" t="s">
        <v>4879</v>
      </c>
      <c r="K2185" s="130" t="s">
        <v>5220</v>
      </c>
      <c r="L2185" s="131" t="str">
        <f t="shared" si="102"/>
        <v>居林　和輝 (1)</v>
      </c>
      <c r="M2185" s="131" t="str">
        <f t="shared" si="103"/>
        <v>02</v>
      </c>
      <c r="N2185" s="131" t="str">
        <f t="shared" si="104"/>
        <v>Kazuki IBAYASHI (02)</v>
      </c>
      <c r="O2185" s="217" t="s">
        <v>9037</v>
      </c>
      <c r="Y2185" s="130"/>
      <c r="Z2185" s="130"/>
      <c r="AA2185" s="130"/>
      <c r="AB2185" s="130"/>
      <c r="AC2185" s="130"/>
      <c r="AD2185" s="130"/>
      <c r="AE2185" s="130"/>
      <c r="AF2185" s="130"/>
      <c r="AG2185" s="130"/>
      <c r="AH2185" s="130"/>
      <c r="AI2185" s="130"/>
      <c r="AJ2185" s="130"/>
      <c r="AK2185" s="130"/>
      <c r="AL2185" s="130"/>
      <c r="AM2185" s="130"/>
      <c r="AN2185" s="130"/>
      <c r="AO2185" s="130"/>
      <c r="AP2185" s="130"/>
      <c r="AQ2185" s="130"/>
      <c r="AR2185" s="130"/>
      <c r="AS2185" s="130"/>
      <c r="AT2185" s="130"/>
      <c r="AU2185" s="130"/>
      <c r="AV2185" s="130"/>
      <c r="AW2185" s="130"/>
      <c r="AX2185" s="130"/>
      <c r="AY2185" s="130"/>
    </row>
    <row r="2186" spans="1:51" x14ac:dyDescent="0.15">
      <c r="A2186" s="133">
        <v>2225</v>
      </c>
      <c r="B2186" s="130" t="s">
        <v>1088</v>
      </c>
      <c r="C2186" s="130" t="s">
        <v>1040</v>
      </c>
      <c r="D2186" s="130" t="s">
        <v>10155</v>
      </c>
      <c r="E2186" s="130" t="s">
        <v>10815</v>
      </c>
      <c r="F2186" s="130" t="s">
        <v>11255</v>
      </c>
      <c r="G2186" s="133" t="s">
        <v>173</v>
      </c>
      <c r="H2186" s="130" t="s">
        <v>11319</v>
      </c>
      <c r="I2186" s="130" t="s">
        <v>11589</v>
      </c>
      <c r="J2186" s="130" t="s">
        <v>12332</v>
      </c>
      <c r="K2186" s="130" t="s">
        <v>5220</v>
      </c>
      <c r="L2186" s="131" t="str">
        <f t="shared" si="102"/>
        <v>坂東　壮琉 (1)</v>
      </c>
      <c r="M2186" s="131" t="str">
        <f t="shared" si="103"/>
        <v>02</v>
      </c>
      <c r="N2186" s="131" t="str">
        <f t="shared" si="104"/>
        <v>Takeru BANDO (02)</v>
      </c>
      <c r="O2186" s="217" t="s">
        <v>9038</v>
      </c>
      <c r="Y2186" s="130"/>
      <c r="Z2186" s="130"/>
      <c r="AA2186" s="130"/>
      <c r="AB2186" s="130"/>
      <c r="AC2186" s="130"/>
      <c r="AD2186" s="130"/>
      <c r="AE2186" s="130"/>
      <c r="AF2186" s="130"/>
      <c r="AG2186" s="130"/>
      <c r="AH2186" s="130"/>
      <c r="AI2186" s="130"/>
      <c r="AJ2186" s="130"/>
      <c r="AK2186" s="130"/>
      <c r="AL2186" s="130"/>
      <c r="AM2186" s="130"/>
      <c r="AN2186" s="130"/>
      <c r="AO2186" s="130"/>
      <c r="AP2186" s="130"/>
      <c r="AQ2186" s="130"/>
      <c r="AR2186" s="130"/>
      <c r="AS2186" s="130"/>
      <c r="AT2186" s="130"/>
      <c r="AU2186" s="130"/>
      <c r="AV2186" s="130"/>
      <c r="AW2186" s="130"/>
      <c r="AX2186" s="130"/>
      <c r="AY2186" s="130"/>
    </row>
    <row r="2187" spans="1:51" x14ac:dyDescent="0.15">
      <c r="A2187" s="133">
        <v>2226</v>
      </c>
      <c r="B2187" s="130" t="s">
        <v>1088</v>
      </c>
      <c r="C2187" s="130" t="s">
        <v>1040</v>
      </c>
      <c r="D2187" s="130" t="s">
        <v>10156</v>
      </c>
      <c r="E2187" s="130" t="s">
        <v>10816</v>
      </c>
      <c r="F2187" s="130" t="s">
        <v>11256</v>
      </c>
      <c r="G2187" s="133" t="s">
        <v>173</v>
      </c>
      <c r="H2187" s="130" t="s">
        <v>11319</v>
      </c>
      <c r="I2187" s="130" t="s">
        <v>12154</v>
      </c>
      <c r="J2187" s="130" t="s">
        <v>4957</v>
      </c>
      <c r="K2187" s="130" t="s">
        <v>5220</v>
      </c>
      <c r="L2187" s="131" t="str">
        <f t="shared" si="102"/>
        <v>深井　翔太郎 (1)</v>
      </c>
      <c r="M2187" s="131" t="str">
        <f t="shared" si="103"/>
        <v>02</v>
      </c>
      <c r="N2187" s="131" t="str">
        <f t="shared" si="104"/>
        <v>Shotaro FUKAI (02)</v>
      </c>
      <c r="O2187" s="217" t="s">
        <v>9039</v>
      </c>
      <c r="Y2187" s="130"/>
      <c r="Z2187" s="130"/>
      <c r="AA2187" s="130"/>
      <c r="AB2187" s="130"/>
      <c r="AC2187" s="130"/>
      <c r="AD2187" s="130"/>
      <c r="AE2187" s="130"/>
      <c r="AF2187" s="130"/>
      <c r="AG2187" s="130"/>
      <c r="AH2187" s="130"/>
      <c r="AI2187" s="130"/>
      <c r="AJ2187" s="130"/>
      <c r="AK2187" s="130"/>
      <c r="AL2187" s="130"/>
      <c r="AM2187" s="130"/>
      <c r="AN2187" s="130"/>
      <c r="AO2187" s="130"/>
      <c r="AP2187" s="130"/>
      <c r="AQ2187" s="130"/>
      <c r="AR2187" s="130"/>
      <c r="AS2187" s="130"/>
      <c r="AT2187" s="130"/>
      <c r="AU2187" s="130"/>
      <c r="AV2187" s="130"/>
      <c r="AW2187" s="130"/>
      <c r="AX2187" s="130"/>
      <c r="AY2187" s="130"/>
    </row>
    <row r="2188" spans="1:51" x14ac:dyDescent="0.15">
      <c r="A2188" s="133">
        <v>2227</v>
      </c>
      <c r="B2188" s="130" t="s">
        <v>1088</v>
      </c>
      <c r="C2188" s="130" t="s">
        <v>1040</v>
      </c>
      <c r="D2188" s="130" t="s">
        <v>10157</v>
      </c>
      <c r="E2188" s="130" t="s">
        <v>10817</v>
      </c>
      <c r="F2188" s="130" t="s">
        <v>11207</v>
      </c>
      <c r="G2188" s="133" t="s">
        <v>173</v>
      </c>
      <c r="H2188" s="130" t="s">
        <v>14467</v>
      </c>
      <c r="I2188" s="130" t="s">
        <v>12155</v>
      </c>
      <c r="J2188" s="130" t="s">
        <v>12638</v>
      </c>
      <c r="K2188" s="130" t="s">
        <v>5220</v>
      </c>
      <c r="L2188" s="131" t="str">
        <f t="shared" si="102"/>
        <v>坂部　海太 (1)</v>
      </c>
      <c r="M2188" s="131" t="str">
        <f t="shared" si="103"/>
        <v>02</v>
      </c>
      <c r="N2188" s="131" t="str">
        <f t="shared" si="104"/>
        <v>Kaita SAKABE (02)</v>
      </c>
      <c r="O2188" s="217" t="s">
        <v>9040</v>
      </c>
      <c r="Y2188" s="130"/>
      <c r="Z2188" s="130"/>
      <c r="AA2188" s="130"/>
      <c r="AB2188" s="130"/>
      <c r="AC2188" s="130"/>
      <c r="AD2188" s="130"/>
      <c r="AE2188" s="130"/>
      <c r="AF2188" s="130"/>
      <c r="AG2188" s="130"/>
      <c r="AH2188" s="130"/>
      <c r="AI2188" s="130"/>
      <c r="AJ2188" s="130"/>
      <c r="AK2188" s="130"/>
      <c r="AL2188" s="130"/>
      <c r="AM2188" s="130"/>
      <c r="AN2188" s="130"/>
      <c r="AO2188" s="130"/>
      <c r="AP2188" s="130"/>
      <c r="AQ2188" s="130"/>
      <c r="AR2188" s="130"/>
      <c r="AS2188" s="130"/>
      <c r="AT2188" s="130"/>
      <c r="AU2188" s="130"/>
      <c r="AV2188" s="130"/>
      <c r="AW2188" s="130"/>
      <c r="AX2188" s="130"/>
      <c r="AY2188" s="130"/>
    </row>
    <row r="2189" spans="1:51" x14ac:dyDescent="0.15">
      <c r="A2189" s="133">
        <v>2228</v>
      </c>
      <c r="B2189" s="130" t="s">
        <v>1088</v>
      </c>
      <c r="C2189" s="130" t="s">
        <v>1040</v>
      </c>
      <c r="D2189" s="130" t="s">
        <v>10158</v>
      </c>
      <c r="E2189" s="130" t="s">
        <v>10818</v>
      </c>
      <c r="F2189" s="130" t="s">
        <v>11190</v>
      </c>
      <c r="G2189" s="133" t="s">
        <v>173</v>
      </c>
      <c r="H2189" s="130" t="s">
        <v>11319</v>
      </c>
      <c r="I2189" s="130" t="s">
        <v>4821</v>
      </c>
      <c r="J2189" s="130" t="s">
        <v>12639</v>
      </c>
      <c r="K2189" s="130" t="s">
        <v>5220</v>
      </c>
      <c r="L2189" s="131" t="str">
        <f t="shared" si="102"/>
        <v>山本　多聞 (1)</v>
      </c>
      <c r="M2189" s="131" t="str">
        <f t="shared" si="103"/>
        <v>02</v>
      </c>
      <c r="N2189" s="131" t="str">
        <f t="shared" si="104"/>
        <v>Tamon YAMAMOTO (02)</v>
      </c>
      <c r="O2189" s="217" t="s">
        <v>9041</v>
      </c>
      <c r="Y2189" s="130"/>
      <c r="Z2189" s="130"/>
      <c r="AA2189" s="130"/>
      <c r="AB2189" s="130"/>
      <c r="AC2189" s="130"/>
      <c r="AD2189" s="130"/>
      <c r="AE2189" s="130"/>
      <c r="AF2189" s="130"/>
      <c r="AG2189" s="130"/>
      <c r="AH2189" s="130"/>
      <c r="AI2189" s="130"/>
      <c r="AJ2189" s="130"/>
      <c r="AK2189" s="130"/>
      <c r="AL2189" s="130"/>
      <c r="AM2189" s="130"/>
      <c r="AN2189" s="130"/>
      <c r="AO2189" s="130"/>
      <c r="AP2189" s="130"/>
      <c r="AQ2189" s="130"/>
      <c r="AR2189" s="130"/>
      <c r="AS2189" s="130"/>
      <c r="AT2189" s="130"/>
      <c r="AU2189" s="130"/>
      <c r="AV2189" s="130"/>
      <c r="AW2189" s="130"/>
      <c r="AX2189" s="130"/>
      <c r="AY2189" s="130"/>
    </row>
    <row r="2190" spans="1:51" x14ac:dyDescent="0.15">
      <c r="A2190" s="133">
        <v>2229</v>
      </c>
      <c r="B2190" s="130" t="s">
        <v>1088</v>
      </c>
      <c r="C2190" s="130" t="s">
        <v>1040</v>
      </c>
      <c r="D2190" s="130" t="s">
        <v>10159</v>
      </c>
      <c r="E2190" s="130" t="s">
        <v>10819</v>
      </c>
      <c r="F2190" s="130" t="s">
        <v>11070</v>
      </c>
      <c r="G2190" s="133" t="s">
        <v>173</v>
      </c>
      <c r="H2190" s="130" t="s">
        <v>11319</v>
      </c>
      <c r="I2190" s="130" t="s">
        <v>9239</v>
      </c>
      <c r="J2190" s="130" t="s">
        <v>12367</v>
      </c>
      <c r="K2190" s="130" t="s">
        <v>5220</v>
      </c>
      <c r="L2190" s="131" t="str">
        <f t="shared" si="102"/>
        <v>磯田　敬幸 (1)</v>
      </c>
      <c r="M2190" s="131" t="str">
        <f t="shared" si="103"/>
        <v>03</v>
      </c>
      <c r="N2190" s="131" t="str">
        <f t="shared" si="104"/>
        <v>Takayuki ISODA (03)</v>
      </c>
      <c r="O2190" s="217" t="s">
        <v>9042</v>
      </c>
      <c r="Y2190" s="130"/>
      <c r="Z2190" s="130"/>
      <c r="AA2190" s="130"/>
      <c r="AB2190" s="130"/>
      <c r="AC2190" s="130"/>
      <c r="AD2190" s="130"/>
      <c r="AE2190" s="130"/>
      <c r="AF2190" s="130"/>
      <c r="AG2190" s="130"/>
      <c r="AH2190" s="130"/>
      <c r="AI2190" s="130"/>
      <c r="AJ2190" s="130"/>
      <c r="AK2190" s="130"/>
      <c r="AL2190" s="130"/>
      <c r="AM2190" s="130"/>
      <c r="AN2190" s="130"/>
      <c r="AO2190" s="130"/>
      <c r="AP2190" s="130"/>
      <c r="AQ2190" s="130"/>
      <c r="AR2190" s="130"/>
      <c r="AS2190" s="130"/>
      <c r="AT2190" s="130"/>
      <c r="AU2190" s="130"/>
      <c r="AV2190" s="130"/>
      <c r="AW2190" s="130"/>
      <c r="AX2190" s="130"/>
      <c r="AY2190" s="130"/>
    </row>
    <row r="2191" spans="1:51" x14ac:dyDescent="0.15">
      <c r="A2191" s="133">
        <v>2230</v>
      </c>
      <c r="B2191" s="130" t="s">
        <v>1088</v>
      </c>
      <c r="C2191" s="130" t="s">
        <v>1040</v>
      </c>
      <c r="D2191" s="130" t="s">
        <v>10160</v>
      </c>
      <c r="E2191" s="130" t="s">
        <v>10820</v>
      </c>
      <c r="F2191" s="130" t="s">
        <v>11060</v>
      </c>
      <c r="G2191" s="133" t="s">
        <v>173</v>
      </c>
      <c r="H2191" s="130" t="s">
        <v>11319</v>
      </c>
      <c r="I2191" s="130" t="s">
        <v>5091</v>
      </c>
      <c r="J2191" s="130" t="s">
        <v>4967</v>
      </c>
      <c r="K2191" s="130" t="s">
        <v>5220</v>
      </c>
      <c r="L2191" s="131" t="str">
        <f t="shared" si="102"/>
        <v>井上　幹太 (1)</v>
      </c>
      <c r="M2191" s="131" t="str">
        <f t="shared" si="103"/>
        <v>02</v>
      </c>
      <c r="N2191" s="131" t="str">
        <f t="shared" si="104"/>
        <v>Kanta INOUE (02)</v>
      </c>
      <c r="O2191" s="217" t="s">
        <v>9043</v>
      </c>
      <c r="Y2191" s="130"/>
      <c r="Z2191" s="130"/>
      <c r="AA2191" s="130"/>
      <c r="AB2191" s="130"/>
      <c r="AC2191" s="130"/>
      <c r="AD2191" s="130"/>
      <c r="AE2191" s="130"/>
      <c r="AF2191" s="130"/>
      <c r="AG2191" s="130"/>
      <c r="AH2191" s="130"/>
      <c r="AI2191" s="130"/>
      <c r="AJ2191" s="130"/>
      <c r="AK2191" s="130"/>
      <c r="AL2191" s="130"/>
      <c r="AM2191" s="130"/>
      <c r="AN2191" s="130"/>
      <c r="AO2191" s="130"/>
      <c r="AP2191" s="130"/>
      <c r="AQ2191" s="130"/>
      <c r="AR2191" s="130"/>
      <c r="AS2191" s="130"/>
      <c r="AT2191" s="130"/>
      <c r="AU2191" s="130"/>
      <c r="AV2191" s="130"/>
      <c r="AW2191" s="130"/>
      <c r="AX2191" s="130"/>
      <c r="AY2191" s="130"/>
    </row>
    <row r="2192" spans="1:51" x14ac:dyDescent="0.15">
      <c r="A2192" s="133">
        <v>2231</v>
      </c>
      <c r="B2192" s="130" t="s">
        <v>1088</v>
      </c>
      <c r="C2192" s="130" t="s">
        <v>1040</v>
      </c>
      <c r="D2192" s="130" t="s">
        <v>10161</v>
      </c>
      <c r="E2192" s="130" t="s">
        <v>10821</v>
      </c>
      <c r="F2192" s="130" t="s">
        <v>11012</v>
      </c>
      <c r="G2192" s="133" t="s">
        <v>173</v>
      </c>
      <c r="H2192" s="130" t="s">
        <v>14466</v>
      </c>
      <c r="I2192" s="130" t="s">
        <v>12156</v>
      </c>
      <c r="J2192" s="130" t="s">
        <v>12500</v>
      </c>
      <c r="K2192" s="130" t="s">
        <v>5220</v>
      </c>
      <c r="L2192" s="131" t="str">
        <f t="shared" si="102"/>
        <v>北脇　涼也 (1)</v>
      </c>
      <c r="M2192" s="131" t="str">
        <f t="shared" si="103"/>
        <v>03</v>
      </c>
      <c r="N2192" s="131" t="str">
        <f t="shared" si="104"/>
        <v>Ryoya KITAWAKI (03)</v>
      </c>
      <c r="O2192" s="217" t="s">
        <v>9044</v>
      </c>
      <c r="Y2192" s="130"/>
      <c r="Z2192" s="130"/>
      <c r="AA2192" s="130"/>
      <c r="AB2192" s="130"/>
      <c r="AC2192" s="130"/>
      <c r="AD2192" s="130"/>
      <c r="AE2192" s="130"/>
      <c r="AF2192" s="130"/>
      <c r="AG2192" s="130"/>
      <c r="AH2192" s="130"/>
      <c r="AI2192" s="130"/>
      <c r="AJ2192" s="130"/>
      <c r="AK2192" s="130"/>
      <c r="AL2192" s="130"/>
      <c r="AM2192" s="130"/>
      <c r="AN2192" s="130"/>
      <c r="AO2192" s="130"/>
      <c r="AP2192" s="130"/>
      <c r="AQ2192" s="130"/>
      <c r="AR2192" s="130"/>
      <c r="AS2192" s="130"/>
      <c r="AT2192" s="130"/>
      <c r="AU2192" s="130"/>
      <c r="AV2192" s="130"/>
      <c r="AW2192" s="130"/>
      <c r="AX2192" s="130"/>
      <c r="AY2192" s="130"/>
    </row>
    <row r="2193" spans="1:51" x14ac:dyDescent="0.15">
      <c r="A2193" s="133">
        <v>2232</v>
      </c>
      <c r="B2193" s="130" t="s">
        <v>1088</v>
      </c>
      <c r="C2193" s="130" t="s">
        <v>1040</v>
      </c>
      <c r="D2193" s="130" t="s">
        <v>10162</v>
      </c>
      <c r="E2193" s="130" t="s">
        <v>10822</v>
      </c>
      <c r="F2193" s="130" t="s">
        <v>11243</v>
      </c>
      <c r="G2193" s="133" t="s">
        <v>173</v>
      </c>
      <c r="H2193" s="130" t="s">
        <v>14454</v>
      </c>
      <c r="I2193" s="130" t="s">
        <v>11535</v>
      </c>
      <c r="J2193" s="130" t="s">
        <v>4980</v>
      </c>
      <c r="K2193" s="130" t="s">
        <v>5220</v>
      </c>
      <c r="L2193" s="131" t="str">
        <f t="shared" si="102"/>
        <v>吉本　達矢 (1)</v>
      </c>
      <c r="M2193" s="131" t="str">
        <f t="shared" si="103"/>
        <v>02</v>
      </c>
      <c r="N2193" s="131" t="str">
        <f t="shared" si="104"/>
        <v>Tatsuya YOSHIMOTO (02)</v>
      </c>
      <c r="O2193" s="217" t="s">
        <v>9045</v>
      </c>
      <c r="Y2193" s="130"/>
      <c r="Z2193" s="130"/>
      <c r="AA2193" s="130"/>
      <c r="AB2193" s="130"/>
      <c r="AC2193" s="130"/>
      <c r="AD2193" s="130"/>
      <c r="AE2193" s="130"/>
      <c r="AF2193" s="130"/>
      <c r="AG2193" s="130"/>
      <c r="AH2193" s="130"/>
      <c r="AI2193" s="130"/>
      <c r="AJ2193" s="130"/>
      <c r="AK2193" s="130"/>
      <c r="AL2193" s="130"/>
      <c r="AM2193" s="130"/>
      <c r="AN2193" s="130"/>
      <c r="AO2193" s="130"/>
      <c r="AP2193" s="130"/>
      <c r="AQ2193" s="130"/>
      <c r="AR2193" s="130"/>
      <c r="AS2193" s="130"/>
      <c r="AT2193" s="130"/>
      <c r="AU2193" s="130"/>
      <c r="AV2193" s="130"/>
      <c r="AW2193" s="130"/>
      <c r="AX2193" s="130"/>
      <c r="AY2193" s="130"/>
    </row>
    <row r="2194" spans="1:51" x14ac:dyDescent="0.15">
      <c r="A2194" s="133">
        <v>2233</v>
      </c>
      <c r="B2194" s="130" t="s">
        <v>1088</v>
      </c>
      <c r="C2194" s="130" t="s">
        <v>1040</v>
      </c>
      <c r="D2194" s="130" t="s">
        <v>10163</v>
      </c>
      <c r="E2194" s="130" t="s">
        <v>10823</v>
      </c>
      <c r="F2194" s="130" t="s">
        <v>11073</v>
      </c>
      <c r="G2194" s="133" t="s">
        <v>173</v>
      </c>
      <c r="H2194" s="130" t="s">
        <v>11319</v>
      </c>
      <c r="I2194" s="130" t="s">
        <v>11463</v>
      </c>
      <c r="J2194" s="130" t="s">
        <v>12487</v>
      </c>
      <c r="K2194" s="130" t="s">
        <v>5220</v>
      </c>
      <c r="L2194" s="131" t="str">
        <f t="shared" si="102"/>
        <v>高岡　秀次 (1)</v>
      </c>
      <c r="M2194" s="131" t="str">
        <f t="shared" si="103"/>
        <v>02</v>
      </c>
      <c r="N2194" s="131" t="str">
        <f t="shared" si="104"/>
        <v>Shuji TAKAOKA (02)</v>
      </c>
      <c r="O2194" s="217" t="s">
        <v>9046</v>
      </c>
      <c r="Y2194" s="130"/>
      <c r="Z2194" s="130"/>
      <c r="AA2194" s="130"/>
      <c r="AB2194" s="130"/>
      <c r="AC2194" s="130"/>
      <c r="AD2194" s="130"/>
      <c r="AE2194" s="130"/>
      <c r="AF2194" s="130"/>
      <c r="AG2194" s="130"/>
      <c r="AH2194" s="130"/>
      <c r="AI2194" s="130"/>
      <c r="AJ2194" s="130"/>
      <c r="AK2194" s="130"/>
      <c r="AL2194" s="130"/>
      <c r="AM2194" s="130"/>
      <c r="AN2194" s="130"/>
      <c r="AO2194" s="130"/>
      <c r="AP2194" s="130"/>
      <c r="AQ2194" s="130"/>
      <c r="AR2194" s="130"/>
      <c r="AS2194" s="130"/>
      <c r="AT2194" s="130"/>
      <c r="AU2194" s="130"/>
      <c r="AV2194" s="130"/>
      <c r="AW2194" s="130"/>
      <c r="AX2194" s="130"/>
      <c r="AY2194" s="130"/>
    </row>
    <row r="2195" spans="1:51" x14ac:dyDescent="0.15">
      <c r="A2195" s="133">
        <v>2234</v>
      </c>
      <c r="B2195" s="130" t="s">
        <v>1088</v>
      </c>
      <c r="C2195" s="130" t="s">
        <v>1040</v>
      </c>
      <c r="D2195" s="130" t="s">
        <v>10164</v>
      </c>
      <c r="E2195" s="130" t="s">
        <v>10824</v>
      </c>
      <c r="F2195" s="130" t="s">
        <v>11022</v>
      </c>
      <c r="G2195" s="133" t="s">
        <v>173</v>
      </c>
      <c r="H2195" s="130" t="s">
        <v>14447</v>
      </c>
      <c r="I2195" s="130" t="s">
        <v>12157</v>
      </c>
      <c r="J2195" s="130" t="s">
        <v>4839</v>
      </c>
      <c r="K2195" s="130" t="s">
        <v>5220</v>
      </c>
      <c r="L2195" s="131" t="str">
        <f t="shared" si="102"/>
        <v>都倉　青 (1)</v>
      </c>
      <c r="M2195" s="131" t="str">
        <f t="shared" si="103"/>
        <v>02</v>
      </c>
      <c r="N2195" s="131" t="str">
        <f t="shared" si="104"/>
        <v>Haru TOKURA (02)</v>
      </c>
      <c r="O2195" s="217" t="s">
        <v>9047</v>
      </c>
      <c r="Y2195" s="130"/>
      <c r="Z2195" s="130"/>
      <c r="AA2195" s="130"/>
      <c r="AB2195" s="130"/>
      <c r="AC2195" s="130"/>
      <c r="AD2195" s="130"/>
      <c r="AE2195" s="130"/>
      <c r="AF2195" s="130"/>
      <c r="AG2195" s="130"/>
      <c r="AH2195" s="130"/>
      <c r="AI2195" s="130"/>
      <c r="AJ2195" s="130"/>
      <c r="AK2195" s="130"/>
      <c r="AL2195" s="130"/>
      <c r="AM2195" s="130"/>
      <c r="AN2195" s="130"/>
      <c r="AO2195" s="130"/>
      <c r="AP2195" s="130"/>
      <c r="AQ2195" s="130"/>
      <c r="AR2195" s="130"/>
      <c r="AS2195" s="130"/>
      <c r="AT2195" s="130"/>
      <c r="AU2195" s="130"/>
      <c r="AV2195" s="130"/>
      <c r="AW2195" s="130"/>
      <c r="AX2195" s="130"/>
      <c r="AY2195" s="130"/>
    </row>
    <row r="2196" spans="1:51" x14ac:dyDescent="0.15">
      <c r="A2196" s="133">
        <v>2235</v>
      </c>
      <c r="B2196" s="133" t="s">
        <v>1088</v>
      </c>
      <c r="C2196" s="130" t="s">
        <v>1040</v>
      </c>
      <c r="D2196" s="130" t="s">
        <v>10165</v>
      </c>
      <c r="E2196" s="130" t="s">
        <v>10825</v>
      </c>
      <c r="F2196" s="130" t="s">
        <v>11257</v>
      </c>
      <c r="G2196" s="133" t="s">
        <v>173</v>
      </c>
      <c r="H2196" s="130" t="s">
        <v>11319</v>
      </c>
      <c r="I2196" s="130" t="s">
        <v>5109</v>
      </c>
      <c r="J2196" s="130" t="s">
        <v>12640</v>
      </c>
      <c r="K2196" s="130" t="s">
        <v>5220</v>
      </c>
      <c r="L2196" s="131" t="str">
        <f t="shared" si="102"/>
        <v>五島　亜飛夢 (1)</v>
      </c>
      <c r="M2196" s="131" t="str">
        <f t="shared" si="103"/>
        <v>02</v>
      </c>
      <c r="N2196" s="131" t="str">
        <f t="shared" si="104"/>
        <v>Atomu GOTO (02)</v>
      </c>
      <c r="O2196" s="217" t="s">
        <v>9048</v>
      </c>
      <c r="Y2196" s="130"/>
      <c r="Z2196" s="130"/>
      <c r="AA2196" s="130"/>
      <c r="AB2196" s="130"/>
      <c r="AC2196" s="130"/>
      <c r="AD2196" s="130"/>
      <c r="AE2196" s="130"/>
      <c r="AF2196" s="130"/>
      <c r="AG2196" s="130"/>
      <c r="AH2196" s="130"/>
      <c r="AI2196" s="130"/>
      <c r="AJ2196" s="130"/>
      <c r="AK2196" s="130"/>
      <c r="AL2196" s="130"/>
      <c r="AM2196" s="130"/>
      <c r="AN2196" s="130"/>
      <c r="AO2196" s="130"/>
      <c r="AP2196" s="130"/>
      <c r="AQ2196" s="130"/>
      <c r="AR2196" s="130"/>
      <c r="AS2196" s="130"/>
      <c r="AT2196" s="130"/>
      <c r="AU2196" s="130"/>
      <c r="AV2196" s="130"/>
      <c r="AW2196" s="130"/>
      <c r="AX2196" s="130"/>
      <c r="AY2196" s="130"/>
    </row>
    <row r="2197" spans="1:51" x14ac:dyDescent="0.15">
      <c r="A2197" s="133">
        <v>2236</v>
      </c>
      <c r="B2197" s="130" t="s">
        <v>1088</v>
      </c>
      <c r="C2197" s="130" t="s">
        <v>1040</v>
      </c>
      <c r="D2197" s="130" t="s">
        <v>10166</v>
      </c>
      <c r="E2197" s="130" t="s">
        <v>10826</v>
      </c>
      <c r="F2197" s="130" t="s">
        <v>11258</v>
      </c>
      <c r="G2197" s="133" t="s">
        <v>173</v>
      </c>
      <c r="H2197" s="130" t="s">
        <v>14460</v>
      </c>
      <c r="I2197" s="130" t="s">
        <v>11332</v>
      </c>
      <c r="J2197" s="130" t="s">
        <v>12641</v>
      </c>
      <c r="K2197" s="130" t="s">
        <v>5220</v>
      </c>
      <c r="L2197" s="131" t="str">
        <f t="shared" si="102"/>
        <v>古市　禅 (1)</v>
      </c>
      <c r="M2197" s="131" t="str">
        <f t="shared" si="103"/>
        <v>02</v>
      </c>
      <c r="N2197" s="131" t="str">
        <f t="shared" si="104"/>
        <v>Zen FURUICHI (02)</v>
      </c>
      <c r="O2197" s="217" t="s">
        <v>9049</v>
      </c>
      <c r="Y2197" s="130"/>
      <c r="Z2197" s="130"/>
      <c r="AA2197" s="130"/>
      <c r="AB2197" s="130"/>
      <c r="AC2197" s="130"/>
      <c r="AD2197" s="130"/>
      <c r="AE2197" s="130"/>
      <c r="AF2197" s="130"/>
      <c r="AG2197" s="130"/>
      <c r="AH2197" s="130"/>
      <c r="AI2197" s="130"/>
      <c r="AJ2197" s="130"/>
      <c r="AK2197" s="130"/>
      <c r="AL2197" s="130"/>
      <c r="AM2197" s="130"/>
      <c r="AN2197" s="130"/>
      <c r="AO2197" s="130"/>
      <c r="AP2197" s="130"/>
      <c r="AQ2197" s="130"/>
      <c r="AR2197" s="130"/>
      <c r="AS2197" s="130"/>
      <c r="AT2197" s="130"/>
      <c r="AU2197" s="130"/>
      <c r="AV2197" s="130"/>
      <c r="AW2197" s="130"/>
      <c r="AX2197" s="130"/>
      <c r="AY2197" s="130"/>
    </row>
    <row r="2198" spans="1:51" x14ac:dyDescent="0.15">
      <c r="A2198" s="133">
        <v>2237</v>
      </c>
      <c r="B2198" s="130" t="s">
        <v>1088</v>
      </c>
      <c r="C2198" s="130" t="s">
        <v>1040</v>
      </c>
      <c r="D2198" s="130" t="s">
        <v>10167</v>
      </c>
      <c r="E2198" s="130" t="s">
        <v>10827</v>
      </c>
      <c r="F2198" s="130" t="s">
        <v>11259</v>
      </c>
      <c r="G2198" s="133" t="s">
        <v>173</v>
      </c>
      <c r="H2198" s="130" t="s">
        <v>14447</v>
      </c>
      <c r="I2198" s="130" t="s">
        <v>12158</v>
      </c>
      <c r="J2198" s="130" t="s">
        <v>12642</v>
      </c>
      <c r="K2198" s="130" t="s">
        <v>5220</v>
      </c>
      <c r="L2198" s="131" t="str">
        <f t="shared" si="102"/>
        <v>英　唯明 (1)</v>
      </c>
      <c r="M2198" s="131" t="str">
        <f t="shared" si="103"/>
        <v>02</v>
      </c>
      <c r="N2198" s="131" t="str">
        <f t="shared" si="104"/>
        <v>Tadaaki HANAFUSA (02)</v>
      </c>
      <c r="O2198" s="217" t="s">
        <v>9050</v>
      </c>
      <c r="Y2198" s="130"/>
      <c r="Z2198" s="130"/>
      <c r="AA2198" s="130"/>
      <c r="AB2198" s="130"/>
      <c r="AC2198" s="130"/>
      <c r="AD2198" s="130"/>
      <c r="AE2198" s="130"/>
      <c r="AF2198" s="130"/>
      <c r="AG2198" s="130"/>
      <c r="AH2198" s="130"/>
      <c r="AI2198" s="130"/>
      <c r="AJ2198" s="130"/>
      <c r="AK2198" s="130"/>
      <c r="AL2198" s="130"/>
      <c r="AM2198" s="130"/>
      <c r="AN2198" s="130"/>
      <c r="AO2198" s="130"/>
      <c r="AP2198" s="130"/>
      <c r="AQ2198" s="130"/>
      <c r="AR2198" s="130"/>
      <c r="AS2198" s="130"/>
      <c r="AT2198" s="130"/>
      <c r="AU2198" s="130"/>
      <c r="AV2198" s="130"/>
      <c r="AW2198" s="130"/>
      <c r="AX2198" s="130"/>
      <c r="AY2198" s="130"/>
    </row>
    <row r="2199" spans="1:51" x14ac:dyDescent="0.15">
      <c r="A2199" s="133">
        <v>2238</v>
      </c>
      <c r="B2199" s="130" t="s">
        <v>5239</v>
      </c>
      <c r="C2199" s="130" t="s">
        <v>1055</v>
      </c>
      <c r="D2199" s="130" t="s">
        <v>14508</v>
      </c>
      <c r="E2199" s="130" t="s">
        <v>874</v>
      </c>
      <c r="F2199" s="130" t="s">
        <v>524</v>
      </c>
      <c r="G2199" s="133" t="s">
        <v>141</v>
      </c>
      <c r="H2199" s="130" t="s">
        <v>14447</v>
      </c>
      <c r="I2199" s="130" t="s">
        <v>11491</v>
      </c>
      <c r="J2199" s="130" t="s">
        <v>12299</v>
      </c>
      <c r="K2199" s="130" t="s">
        <v>5220</v>
      </c>
      <c r="L2199" s="131" t="str">
        <f t="shared" si="102"/>
        <v>三木　康裕 (5)</v>
      </c>
      <c r="M2199" s="131" t="str">
        <f t="shared" si="103"/>
        <v>97</v>
      </c>
      <c r="N2199" s="131" t="str">
        <f t="shared" si="104"/>
        <v>Yasuhiro MIKI (97)</v>
      </c>
      <c r="O2199" s="217" t="s">
        <v>9051</v>
      </c>
      <c r="Y2199" s="130"/>
      <c r="Z2199" s="130"/>
      <c r="AA2199" s="130"/>
      <c r="AB2199" s="130"/>
      <c r="AC2199" s="130"/>
      <c r="AD2199" s="130"/>
      <c r="AE2199" s="130"/>
      <c r="AF2199" s="130"/>
      <c r="AG2199" s="130"/>
      <c r="AH2199" s="130"/>
      <c r="AI2199" s="130"/>
      <c r="AJ2199" s="130"/>
      <c r="AK2199" s="130"/>
      <c r="AL2199" s="130"/>
      <c r="AM2199" s="130"/>
      <c r="AN2199" s="130"/>
      <c r="AO2199" s="130"/>
      <c r="AP2199" s="130"/>
      <c r="AQ2199" s="130"/>
      <c r="AR2199" s="130"/>
      <c r="AS2199" s="130"/>
      <c r="AT2199" s="130"/>
      <c r="AU2199" s="130"/>
      <c r="AV2199" s="130"/>
      <c r="AW2199" s="130"/>
      <c r="AX2199" s="130"/>
      <c r="AY2199" s="130"/>
    </row>
    <row r="2200" spans="1:51" x14ac:dyDescent="0.15">
      <c r="A2200" s="133">
        <v>2239</v>
      </c>
      <c r="B2200" s="130" t="s">
        <v>5239</v>
      </c>
      <c r="C2200" s="130" t="s">
        <v>1055</v>
      </c>
      <c r="D2200" s="130" t="s">
        <v>10168</v>
      </c>
      <c r="E2200" s="130" t="s">
        <v>10828</v>
      </c>
      <c r="F2200" s="130" t="s">
        <v>11260</v>
      </c>
      <c r="G2200" s="133" t="s">
        <v>173</v>
      </c>
      <c r="H2200" s="130" t="s">
        <v>14454</v>
      </c>
      <c r="I2200" s="130" t="s">
        <v>12159</v>
      </c>
      <c r="J2200" s="130" t="s">
        <v>5004</v>
      </c>
      <c r="K2200" s="130" t="s">
        <v>5220</v>
      </c>
      <c r="L2200" s="131" t="str">
        <f t="shared" si="102"/>
        <v>檜田　大喜 (1)</v>
      </c>
      <c r="M2200" s="131" t="str">
        <f t="shared" si="103"/>
        <v>02</v>
      </c>
      <c r="N2200" s="131" t="str">
        <f t="shared" si="104"/>
        <v>Hiroki HIWADA (02)</v>
      </c>
      <c r="O2200" s="217" t="s">
        <v>9052</v>
      </c>
      <c r="Y2200" s="130"/>
      <c r="Z2200" s="130"/>
      <c r="AA2200" s="130"/>
      <c r="AB2200" s="130"/>
      <c r="AC2200" s="130"/>
      <c r="AD2200" s="130"/>
      <c r="AE2200" s="130"/>
      <c r="AF2200" s="130"/>
      <c r="AG2200" s="130"/>
      <c r="AH2200" s="130"/>
      <c r="AI2200" s="130"/>
      <c r="AJ2200" s="130"/>
      <c r="AK2200" s="130"/>
      <c r="AL2200" s="130"/>
      <c r="AM2200" s="130"/>
      <c r="AN2200" s="130"/>
      <c r="AO2200" s="130"/>
      <c r="AP2200" s="130"/>
      <c r="AQ2200" s="130"/>
      <c r="AR2200" s="130"/>
      <c r="AS2200" s="130"/>
      <c r="AT2200" s="130"/>
      <c r="AU2200" s="130"/>
      <c r="AV2200" s="130"/>
      <c r="AW2200" s="130"/>
      <c r="AX2200" s="130"/>
      <c r="AY2200" s="130"/>
    </row>
    <row r="2201" spans="1:51" x14ac:dyDescent="0.15">
      <c r="A2201" s="133">
        <v>2240</v>
      </c>
      <c r="B2201" s="130" t="s">
        <v>5239</v>
      </c>
      <c r="C2201" s="130" t="s">
        <v>1055</v>
      </c>
      <c r="D2201" s="130" t="s">
        <v>10169</v>
      </c>
      <c r="E2201" s="130" t="s">
        <v>10829</v>
      </c>
      <c r="F2201" s="130" t="s">
        <v>4739</v>
      </c>
      <c r="G2201" s="133" t="s">
        <v>173</v>
      </c>
      <c r="H2201" s="130" t="s">
        <v>11319</v>
      </c>
      <c r="I2201" s="130" t="s">
        <v>12160</v>
      </c>
      <c r="J2201" s="130" t="s">
        <v>9495</v>
      </c>
      <c r="K2201" s="130" t="s">
        <v>5220</v>
      </c>
      <c r="L2201" s="131" t="str">
        <f t="shared" si="102"/>
        <v>成瀬　朝日 (1)</v>
      </c>
      <c r="M2201" s="131" t="str">
        <f t="shared" si="103"/>
        <v>01</v>
      </c>
      <c r="N2201" s="131" t="str">
        <f t="shared" si="104"/>
        <v>Asahi NARUSE (01)</v>
      </c>
      <c r="O2201" s="217" t="s">
        <v>9053</v>
      </c>
      <c r="Y2201" s="130"/>
      <c r="Z2201" s="130"/>
      <c r="AA2201" s="130"/>
      <c r="AB2201" s="130"/>
      <c r="AC2201" s="130"/>
      <c r="AD2201" s="130"/>
      <c r="AE2201" s="130"/>
      <c r="AF2201" s="130"/>
      <c r="AG2201" s="130"/>
      <c r="AH2201" s="130"/>
      <c r="AI2201" s="130"/>
      <c r="AJ2201" s="130"/>
      <c r="AK2201" s="130"/>
      <c r="AL2201" s="130"/>
      <c r="AM2201" s="130"/>
      <c r="AN2201" s="130"/>
      <c r="AO2201" s="130"/>
      <c r="AP2201" s="130"/>
      <c r="AQ2201" s="130"/>
      <c r="AR2201" s="130"/>
      <c r="AS2201" s="130"/>
      <c r="AT2201" s="130"/>
      <c r="AU2201" s="130"/>
      <c r="AV2201" s="130"/>
      <c r="AW2201" s="130"/>
      <c r="AX2201" s="130"/>
      <c r="AY2201" s="130"/>
    </row>
    <row r="2202" spans="1:51" x14ac:dyDescent="0.15">
      <c r="A2202" s="133">
        <v>2241</v>
      </c>
      <c r="B2202" s="130" t="s">
        <v>5239</v>
      </c>
      <c r="C2202" s="130" t="s">
        <v>1055</v>
      </c>
      <c r="D2202" s="130" t="s">
        <v>10170</v>
      </c>
      <c r="E2202" s="130" t="s">
        <v>10830</v>
      </c>
      <c r="F2202" s="130" t="s">
        <v>11190</v>
      </c>
      <c r="G2202" s="133" t="s">
        <v>173</v>
      </c>
      <c r="H2202" s="130" t="s">
        <v>11319</v>
      </c>
      <c r="I2202" s="130" t="s">
        <v>11662</v>
      </c>
      <c r="J2202" s="130" t="s">
        <v>12448</v>
      </c>
      <c r="K2202" s="130" t="s">
        <v>5220</v>
      </c>
      <c r="L2202" s="131" t="str">
        <f t="shared" si="102"/>
        <v>山城　爽輔 (1)</v>
      </c>
      <c r="M2202" s="131" t="str">
        <f t="shared" si="103"/>
        <v>02</v>
      </c>
      <c r="N2202" s="131" t="str">
        <f t="shared" si="104"/>
        <v>Sosuke YAMASHIRO (02)</v>
      </c>
      <c r="O2202" s="217" t="s">
        <v>9054</v>
      </c>
      <c r="Y2202" s="130"/>
      <c r="Z2202" s="130"/>
      <c r="AA2202" s="130"/>
      <c r="AB2202" s="130"/>
      <c r="AC2202" s="130"/>
      <c r="AD2202" s="130"/>
      <c r="AE2202" s="130"/>
      <c r="AF2202" s="130"/>
      <c r="AG2202" s="130"/>
      <c r="AH2202" s="130"/>
      <c r="AI2202" s="130"/>
      <c r="AJ2202" s="130"/>
      <c r="AK2202" s="130"/>
      <c r="AL2202" s="130"/>
      <c r="AM2202" s="130"/>
      <c r="AN2202" s="130"/>
      <c r="AO2202" s="130"/>
      <c r="AP2202" s="130"/>
      <c r="AQ2202" s="130"/>
      <c r="AR2202" s="130"/>
      <c r="AS2202" s="130"/>
      <c r="AT2202" s="130"/>
      <c r="AU2202" s="130"/>
      <c r="AV2202" s="130"/>
      <c r="AW2202" s="130"/>
      <c r="AX2202" s="130"/>
      <c r="AY2202" s="130"/>
    </row>
    <row r="2203" spans="1:51" x14ac:dyDescent="0.15">
      <c r="A2203" s="133">
        <v>2242</v>
      </c>
      <c r="B2203" s="130" t="s">
        <v>5239</v>
      </c>
      <c r="C2203" s="130" t="s">
        <v>1055</v>
      </c>
      <c r="D2203" s="130" t="s">
        <v>10171</v>
      </c>
      <c r="E2203" s="130" t="s">
        <v>10831</v>
      </c>
      <c r="F2203" s="130" t="s">
        <v>11117</v>
      </c>
      <c r="G2203" s="133" t="s">
        <v>173</v>
      </c>
      <c r="H2203" s="130" t="s">
        <v>11319</v>
      </c>
      <c r="I2203" s="130" t="s">
        <v>9236</v>
      </c>
      <c r="J2203" s="130" t="s">
        <v>5157</v>
      </c>
      <c r="K2203" s="130" t="s">
        <v>5220</v>
      </c>
      <c r="L2203" s="131" t="str">
        <f t="shared" si="102"/>
        <v>中谷　颯太 (1)</v>
      </c>
      <c r="M2203" s="131" t="str">
        <f t="shared" si="103"/>
        <v>02</v>
      </c>
      <c r="N2203" s="131" t="str">
        <f t="shared" si="104"/>
        <v>Sota NAKATANI (02)</v>
      </c>
      <c r="O2203" s="217" t="s">
        <v>9055</v>
      </c>
      <c r="Y2203" s="130"/>
      <c r="Z2203" s="130"/>
      <c r="AA2203" s="130"/>
      <c r="AB2203" s="130"/>
      <c r="AC2203" s="130"/>
      <c r="AD2203" s="130"/>
      <c r="AE2203" s="130"/>
      <c r="AF2203" s="130"/>
      <c r="AG2203" s="130"/>
      <c r="AH2203" s="130"/>
      <c r="AI2203" s="130"/>
      <c r="AJ2203" s="130"/>
      <c r="AK2203" s="130"/>
      <c r="AL2203" s="130"/>
      <c r="AM2203" s="130"/>
      <c r="AN2203" s="130"/>
      <c r="AO2203" s="130"/>
      <c r="AP2203" s="130"/>
      <c r="AQ2203" s="130"/>
      <c r="AR2203" s="130"/>
      <c r="AS2203" s="130"/>
      <c r="AT2203" s="130"/>
      <c r="AU2203" s="130"/>
      <c r="AV2203" s="130"/>
      <c r="AW2203" s="130"/>
      <c r="AX2203" s="130"/>
      <c r="AY2203" s="130"/>
    </row>
    <row r="2204" spans="1:51" x14ac:dyDescent="0.15">
      <c r="A2204" s="133">
        <v>2243</v>
      </c>
      <c r="B2204" s="130" t="s">
        <v>5239</v>
      </c>
      <c r="C2204" s="130" t="s">
        <v>1055</v>
      </c>
      <c r="D2204" s="130" t="s">
        <v>10172</v>
      </c>
      <c r="E2204" s="130" t="s">
        <v>10832</v>
      </c>
      <c r="F2204" s="130" t="s">
        <v>11073</v>
      </c>
      <c r="G2204" s="133" t="s">
        <v>173</v>
      </c>
      <c r="H2204" s="130" t="s">
        <v>14447</v>
      </c>
      <c r="I2204" s="130" t="s">
        <v>11393</v>
      </c>
      <c r="J2204" s="130" t="s">
        <v>9235</v>
      </c>
      <c r="K2204" s="130" t="s">
        <v>5220</v>
      </c>
      <c r="L2204" s="131" t="str">
        <f t="shared" si="102"/>
        <v>原田　将輝 (1)</v>
      </c>
      <c r="M2204" s="131" t="str">
        <f t="shared" si="103"/>
        <v>02</v>
      </c>
      <c r="N2204" s="131" t="str">
        <f t="shared" si="104"/>
        <v>Masaki HARADA (02)</v>
      </c>
      <c r="O2204" s="217" t="s">
        <v>9056</v>
      </c>
      <c r="Y2204" s="130"/>
      <c r="Z2204" s="130"/>
      <c r="AA2204" s="130"/>
      <c r="AB2204" s="130"/>
      <c r="AC2204" s="130"/>
      <c r="AD2204" s="130"/>
      <c r="AE2204" s="130"/>
      <c r="AF2204" s="130"/>
      <c r="AG2204" s="130"/>
      <c r="AH2204" s="130"/>
      <c r="AI2204" s="130"/>
      <c r="AJ2204" s="130"/>
      <c r="AK2204" s="130"/>
      <c r="AL2204" s="130"/>
      <c r="AM2204" s="130"/>
      <c r="AN2204" s="130"/>
      <c r="AO2204" s="130"/>
      <c r="AP2204" s="130"/>
      <c r="AQ2204" s="130"/>
      <c r="AR2204" s="130"/>
      <c r="AS2204" s="130"/>
      <c r="AT2204" s="130"/>
      <c r="AU2204" s="130"/>
      <c r="AV2204" s="130"/>
      <c r="AW2204" s="130"/>
      <c r="AX2204" s="130"/>
      <c r="AY2204" s="130"/>
    </row>
    <row r="2205" spans="1:51" x14ac:dyDescent="0.15">
      <c r="A2205" s="133">
        <v>2244</v>
      </c>
      <c r="B2205" s="130" t="s">
        <v>14106</v>
      </c>
      <c r="C2205" s="130" t="s">
        <v>1085</v>
      </c>
      <c r="D2205" s="130" t="s">
        <v>3984</v>
      </c>
      <c r="E2205" s="130" t="s">
        <v>3985</v>
      </c>
      <c r="F2205" s="130" t="s">
        <v>3986</v>
      </c>
      <c r="G2205" s="133" t="s">
        <v>146</v>
      </c>
      <c r="H2205" s="130" t="s">
        <v>11319</v>
      </c>
      <c r="I2205" s="130" t="s">
        <v>12161</v>
      </c>
      <c r="J2205" s="130" t="s">
        <v>5192</v>
      </c>
      <c r="K2205" s="130" t="s">
        <v>5220</v>
      </c>
      <c r="L2205" s="131" t="str">
        <f t="shared" si="102"/>
        <v>有方　康樹 (4)</v>
      </c>
      <c r="M2205" s="131" t="str">
        <f t="shared" si="103"/>
        <v>00</v>
      </c>
      <c r="N2205" s="131" t="str">
        <f t="shared" si="104"/>
        <v>Koki ARIKATA (00)</v>
      </c>
      <c r="O2205" s="217" t="s">
        <v>9057</v>
      </c>
      <c r="Y2205" s="130"/>
      <c r="Z2205" s="130"/>
      <c r="AA2205" s="130"/>
      <c r="AB2205" s="130"/>
      <c r="AC2205" s="130"/>
      <c r="AD2205" s="130"/>
      <c r="AE2205" s="130"/>
      <c r="AF2205" s="130"/>
      <c r="AG2205" s="130"/>
      <c r="AH2205" s="130"/>
      <c r="AI2205" s="130"/>
      <c r="AJ2205" s="130"/>
      <c r="AK2205" s="130"/>
      <c r="AL2205" s="130"/>
      <c r="AM2205" s="130"/>
      <c r="AN2205" s="130"/>
      <c r="AO2205" s="130"/>
      <c r="AP2205" s="130"/>
      <c r="AQ2205" s="130"/>
      <c r="AR2205" s="130"/>
      <c r="AS2205" s="130"/>
      <c r="AT2205" s="130"/>
      <c r="AU2205" s="130"/>
      <c r="AV2205" s="130"/>
      <c r="AW2205" s="130"/>
      <c r="AX2205" s="130"/>
      <c r="AY2205" s="130"/>
    </row>
    <row r="2206" spans="1:51" x14ac:dyDescent="0.15">
      <c r="A2206" s="133">
        <v>2245</v>
      </c>
      <c r="B2206" s="130" t="s">
        <v>14106</v>
      </c>
      <c r="C2206" s="130" t="s">
        <v>1085</v>
      </c>
      <c r="D2206" s="130" t="s">
        <v>3989</v>
      </c>
      <c r="E2206" s="130" t="s">
        <v>3990</v>
      </c>
      <c r="F2206" s="130" t="s">
        <v>1108</v>
      </c>
      <c r="G2206" s="133" t="s">
        <v>146</v>
      </c>
      <c r="H2206" s="130" t="s">
        <v>14447</v>
      </c>
      <c r="I2206" s="130" t="s">
        <v>12162</v>
      </c>
      <c r="J2206" s="130" t="s">
        <v>5153</v>
      </c>
      <c r="K2206" s="130" t="s">
        <v>5220</v>
      </c>
      <c r="L2206" s="131" t="str">
        <f t="shared" si="102"/>
        <v>大西　蓮太朗 (4)</v>
      </c>
      <c r="M2206" s="131" t="str">
        <f t="shared" si="103"/>
        <v>99</v>
      </c>
      <c r="N2206" s="131" t="str">
        <f t="shared" si="104"/>
        <v>Rentaro OONISHI (99)</v>
      </c>
      <c r="O2206" s="217" t="s">
        <v>9058</v>
      </c>
      <c r="Y2206" s="130"/>
      <c r="Z2206" s="130"/>
      <c r="AA2206" s="130"/>
      <c r="AB2206" s="130"/>
      <c r="AC2206" s="130"/>
      <c r="AD2206" s="130"/>
      <c r="AE2206" s="130"/>
      <c r="AF2206" s="130"/>
      <c r="AG2206" s="130"/>
      <c r="AH2206" s="130"/>
      <c r="AI2206" s="130"/>
      <c r="AJ2206" s="130"/>
      <c r="AK2206" s="130"/>
      <c r="AL2206" s="130"/>
      <c r="AM2206" s="130"/>
      <c r="AN2206" s="130"/>
      <c r="AO2206" s="130"/>
      <c r="AP2206" s="130"/>
      <c r="AQ2206" s="130"/>
      <c r="AR2206" s="130"/>
      <c r="AS2206" s="130"/>
      <c r="AT2206" s="130"/>
      <c r="AU2206" s="130"/>
      <c r="AV2206" s="130"/>
      <c r="AW2206" s="130"/>
      <c r="AX2206" s="130"/>
      <c r="AY2206" s="130"/>
    </row>
    <row r="2207" spans="1:51" x14ac:dyDescent="0.15">
      <c r="A2207" s="133">
        <v>2246</v>
      </c>
      <c r="B2207" s="130" t="s">
        <v>14106</v>
      </c>
      <c r="C2207" s="130" t="s">
        <v>1085</v>
      </c>
      <c r="D2207" s="130" t="s">
        <v>4002</v>
      </c>
      <c r="E2207" s="130" t="s">
        <v>4003</v>
      </c>
      <c r="F2207" s="130" t="s">
        <v>2879</v>
      </c>
      <c r="G2207" s="133" t="s">
        <v>146</v>
      </c>
      <c r="H2207" s="130" t="s">
        <v>11319</v>
      </c>
      <c r="I2207" s="130" t="s">
        <v>11544</v>
      </c>
      <c r="J2207" s="130" t="s">
        <v>4980</v>
      </c>
      <c r="K2207" s="130" t="s">
        <v>5220</v>
      </c>
      <c r="L2207" s="131" t="str">
        <f t="shared" si="102"/>
        <v>中島　樹哉 (4)</v>
      </c>
      <c r="M2207" s="131" t="str">
        <f t="shared" si="103"/>
        <v>99</v>
      </c>
      <c r="N2207" s="131" t="str">
        <f t="shared" si="104"/>
        <v>Tatsuya NAKAJIMA (99)</v>
      </c>
      <c r="O2207" s="217" t="s">
        <v>9059</v>
      </c>
      <c r="Y2207" s="130"/>
      <c r="Z2207" s="130"/>
      <c r="AA2207" s="130"/>
      <c r="AB2207" s="130"/>
      <c r="AC2207" s="130"/>
      <c r="AD2207" s="130"/>
      <c r="AE2207" s="130"/>
      <c r="AF2207" s="130"/>
      <c r="AG2207" s="130"/>
      <c r="AH2207" s="130"/>
      <c r="AI2207" s="130"/>
      <c r="AJ2207" s="130"/>
      <c r="AK2207" s="130"/>
      <c r="AL2207" s="130"/>
      <c r="AM2207" s="130"/>
      <c r="AN2207" s="130"/>
      <c r="AO2207" s="130"/>
      <c r="AP2207" s="130"/>
      <c r="AQ2207" s="130"/>
      <c r="AR2207" s="130"/>
      <c r="AS2207" s="130"/>
      <c r="AT2207" s="130"/>
      <c r="AU2207" s="130"/>
      <c r="AV2207" s="130"/>
      <c r="AW2207" s="130"/>
      <c r="AX2207" s="130"/>
      <c r="AY2207" s="130"/>
    </row>
    <row r="2208" spans="1:51" x14ac:dyDescent="0.15">
      <c r="A2208" s="133">
        <v>2247</v>
      </c>
      <c r="B2208" s="130" t="s">
        <v>14106</v>
      </c>
      <c r="C2208" s="130" t="s">
        <v>1085</v>
      </c>
      <c r="D2208" s="130" t="s">
        <v>4070</v>
      </c>
      <c r="E2208" s="130" t="s">
        <v>4071</v>
      </c>
      <c r="F2208" s="130" t="s">
        <v>4072</v>
      </c>
      <c r="G2208" s="133" t="s">
        <v>168</v>
      </c>
      <c r="H2208" s="130" t="s">
        <v>11319</v>
      </c>
      <c r="I2208" s="130" t="s">
        <v>12163</v>
      </c>
      <c r="J2208" s="130" t="s">
        <v>12643</v>
      </c>
      <c r="K2208" s="130" t="s">
        <v>5220</v>
      </c>
      <c r="L2208" s="131" t="str">
        <f t="shared" si="102"/>
        <v>寳田　力 (2)</v>
      </c>
      <c r="M2208" s="131" t="str">
        <f t="shared" si="103"/>
        <v>01</v>
      </c>
      <c r="N2208" s="131" t="str">
        <f t="shared" si="104"/>
        <v>Chikara HODA (01)</v>
      </c>
      <c r="O2208" s="217" t="s">
        <v>9060</v>
      </c>
      <c r="Y2208" s="130"/>
      <c r="Z2208" s="130"/>
      <c r="AA2208" s="130"/>
      <c r="AB2208" s="130"/>
      <c r="AC2208" s="130"/>
      <c r="AD2208" s="130"/>
      <c r="AE2208" s="130"/>
      <c r="AF2208" s="130"/>
      <c r="AG2208" s="130"/>
      <c r="AH2208" s="130"/>
      <c r="AI2208" s="130"/>
      <c r="AJ2208" s="130"/>
      <c r="AK2208" s="130"/>
      <c r="AL2208" s="130"/>
      <c r="AM2208" s="130"/>
      <c r="AN2208" s="130"/>
      <c r="AO2208" s="130"/>
      <c r="AP2208" s="130"/>
      <c r="AQ2208" s="130"/>
      <c r="AR2208" s="130"/>
      <c r="AS2208" s="130"/>
      <c r="AT2208" s="130"/>
      <c r="AU2208" s="130"/>
      <c r="AV2208" s="130"/>
      <c r="AW2208" s="130"/>
      <c r="AX2208" s="130"/>
      <c r="AY2208" s="130"/>
    </row>
    <row r="2209" spans="1:51" x14ac:dyDescent="0.15">
      <c r="A2209" s="133">
        <v>2248</v>
      </c>
      <c r="B2209" s="130" t="s">
        <v>14106</v>
      </c>
      <c r="C2209" s="130" t="s">
        <v>1085</v>
      </c>
      <c r="D2209" s="130" t="s">
        <v>4078</v>
      </c>
      <c r="E2209" s="130" t="s">
        <v>4079</v>
      </c>
      <c r="F2209" s="130" t="s">
        <v>4080</v>
      </c>
      <c r="G2209" s="133" t="s">
        <v>168</v>
      </c>
      <c r="H2209" s="130" t="s">
        <v>11319</v>
      </c>
      <c r="I2209" s="130" t="s">
        <v>11327</v>
      </c>
      <c r="J2209" s="130" t="s">
        <v>4885</v>
      </c>
      <c r="K2209" s="130" t="s">
        <v>5220</v>
      </c>
      <c r="L2209" s="131" t="str">
        <f t="shared" si="102"/>
        <v>森本　悠雅 (2)</v>
      </c>
      <c r="M2209" s="131" t="str">
        <f t="shared" si="103"/>
        <v>01</v>
      </c>
      <c r="N2209" s="131" t="str">
        <f t="shared" si="104"/>
        <v>Yuma MORIMOTO (01)</v>
      </c>
      <c r="O2209" s="217" t="s">
        <v>9061</v>
      </c>
      <c r="Y2209" s="130"/>
      <c r="Z2209" s="130"/>
      <c r="AA2209" s="130"/>
      <c r="AB2209" s="130"/>
      <c r="AC2209" s="130"/>
      <c r="AD2209" s="130"/>
      <c r="AE2209" s="130"/>
      <c r="AF2209" s="130"/>
      <c r="AG2209" s="130"/>
      <c r="AH2209" s="130"/>
      <c r="AI2209" s="130"/>
      <c r="AJ2209" s="130"/>
      <c r="AK2209" s="130"/>
      <c r="AL2209" s="130"/>
      <c r="AM2209" s="130"/>
      <c r="AN2209" s="130"/>
      <c r="AO2209" s="130"/>
      <c r="AP2209" s="130"/>
      <c r="AQ2209" s="130"/>
      <c r="AR2209" s="130"/>
      <c r="AS2209" s="130"/>
      <c r="AT2209" s="130"/>
      <c r="AU2209" s="130"/>
      <c r="AV2209" s="130"/>
      <c r="AW2209" s="130"/>
      <c r="AX2209" s="130"/>
      <c r="AY2209" s="130"/>
    </row>
    <row r="2210" spans="1:51" x14ac:dyDescent="0.15">
      <c r="A2210" s="133">
        <v>2249</v>
      </c>
      <c r="B2210" s="130" t="s">
        <v>14106</v>
      </c>
      <c r="C2210" s="130" t="s">
        <v>1085</v>
      </c>
      <c r="D2210" s="130" t="s">
        <v>10173</v>
      </c>
      <c r="E2210" s="130" t="s">
        <v>10833</v>
      </c>
      <c r="F2210" s="130" t="s">
        <v>11261</v>
      </c>
      <c r="G2210" s="133" t="s">
        <v>173</v>
      </c>
      <c r="H2210" s="130" t="s">
        <v>11319</v>
      </c>
      <c r="I2210" s="130" t="s">
        <v>12164</v>
      </c>
      <c r="J2210" s="130" t="s">
        <v>12644</v>
      </c>
      <c r="K2210" s="130" t="s">
        <v>5220</v>
      </c>
      <c r="L2210" s="131" t="str">
        <f t="shared" si="102"/>
        <v>梶田　陸空 (1)</v>
      </c>
      <c r="M2210" s="131" t="str">
        <f t="shared" si="103"/>
        <v>03</v>
      </c>
      <c r="N2210" s="131" t="str">
        <f t="shared" si="104"/>
        <v>Rikuo KAJITA (03)</v>
      </c>
      <c r="O2210" s="217" t="s">
        <v>9062</v>
      </c>
      <c r="Y2210" s="130"/>
      <c r="Z2210" s="130"/>
      <c r="AA2210" s="130"/>
      <c r="AB2210" s="130"/>
      <c r="AC2210" s="130"/>
      <c r="AD2210" s="130"/>
      <c r="AE2210" s="130"/>
      <c r="AF2210" s="130"/>
      <c r="AG2210" s="130"/>
      <c r="AH2210" s="130"/>
      <c r="AI2210" s="130"/>
      <c r="AJ2210" s="130"/>
      <c r="AK2210" s="130"/>
      <c r="AL2210" s="130"/>
      <c r="AM2210" s="130"/>
      <c r="AN2210" s="130"/>
      <c r="AO2210" s="130"/>
      <c r="AP2210" s="130"/>
      <c r="AQ2210" s="130"/>
      <c r="AR2210" s="130"/>
      <c r="AS2210" s="130"/>
      <c r="AT2210" s="130"/>
      <c r="AU2210" s="130"/>
      <c r="AV2210" s="130"/>
      <c r="AW2210" s="130"/>
      <c r="AX2210" s="130"/>
      <c r="AY2210" s="130"/>
    </row>
    <row r="2211" spans="1:51" x14ac:dyDescent="0.15">
      <c r="A2211" s="133">
        <v>2250</v>
      </c>
      <c r="B2211" s="130" t="s">
        <v>14106</v>
      </c>
      <c r="C2211" s="130" t="s">
        <v>1085</v>
      </c>
      <c r="D2211" s="130" t="s">
        <v>10174</v>
      </c>
      <c r="E2211" s="130" t="s">
        <v>10834</v>
      </c>
      <c r="F2211" s="130" t="s">
        <v>11189</v>
      </c>
      <c r="G2211" s="133" t="s">
        <v>173</v>
      </c>
      <c r="H2211" s="130" t="s">
        <v>14454</v>
      </c>
      <c r="I2211" s="130" t="s">
        <v>12165</v>
      </c>
      <c r="J2211" s="130" t="s">
        <v>9252</v>
      </c>
      <c r="K2211" s="130" t="s">
        <v>5220</v>
      </c>
      <c r="L2211" s="131" t="str">
        <f t="shared" si="102"/>
        <v>大藪　輝 (1)</v>
      </c>
      <c r="M2211" s="131" t="str">
        <f t="shared" si="103"/>
        <v>02</v>
      </c>
      <c r="N2211" s="131" t="str">
        <f t="shared" si="104"/>
        <v>Akira OOYABU (02)</v>
      </c>
      <c r="O2211" s="217" t="s">
        <v>9063</v>
      </c>
      <c r="Y2211" s="130"/>
      <c r="Z2211" s="130"/>
      <c r="AA2211" s="130"/>
      <c r="AB2211" s="130"/>
      <c r="AC2211" s="130"/>
      <c r="AD2211" s="130"/>
      <c r="AE2211" s="130"/>
      <c r="AF2211" s="130"/>
      <c r="AG2211" s="130"/>
      <c r="AH2211" s="130"/>
      <c r="AI2211" s="130"/>
      <c r="AJ2211" s="130"/>
      <c r="AK2211" s="130"/>
      <c r="AL2211" s="130"/>
      <c r="AM2211" s="130"/>
      <c r="AN2211" s="130"/>
      <c r="AO2211" s="130"/>
      <c r="AP2211" s="130"/>
      <c r="AQ2211" s="130"/>
      <c r="AR2211" s="130"/>
      <c r="AS2211" s="130"/>
      <c r="AT2211" s="130"/>
      <c r="AU2211" s="130"/>
      <c r="AV2211" s="130"/>
      <c r="AW2211" s="130"/>
      <c r="AX2211" s="130"/>
      <c r="AY2211" s="130"/>
    </row>
    <row r="2212" spans="1:51" x14ac:dyDescent="0.15">
      <c r="A2212" s="133">
        <v>2251</v>
      </c>
      <c r="B2212" s="130" t="s">
        <v>14106</v>
      </c>
      <c r="C2212" s="130" t="s">
        <v>1085</v>
      </c>
      <c r="D2212" s="130" t="s">
        <v>10175</v>
      </c>
      <c r="E2212" s="130" t="s">
        <v>10835</v>
      </c>
      <c r="F2212" s="130" t="s">
        <v>11262</v>
      </c>
      <c r="G2212" s="133" t="s">
        <v>173</v>
      </c>
      <c r="H2212" s="130" t="s">
        <v>11319</v>
      </c>
      <c r="I2212" s="130" t="s">
        <v>12166</v>
      </c>
      <c r="J2212" s="130" t="s">
        <v>4914</v>
      </c>
      <c r="K2212" s="130" t="s">
        <v>5220</v>
      </c>
      <c r="L2212" s="131" t="str">
        <f t="shared" si="102"/>
        <v>大路　龍之介 (1)</v>
      </c>
      <c r="M2212" s="131" t="str">
        <f t="shared" si="103"/>
        <v>02</v>
      </c>
      <c r="N2212" s="131" t="str">
        <f t="shared" si="104"/>
        <v>Ryunosuke OOJI (02)</v>
      </c>
      <c r="O2212" s="217" t="s">
        <v>9064</v>
      </c>
      <c r="Y2212" s="130"/>
      <c r="Z2212" s="130"/>
      <c r="AA2212" s="130"/>
      <c r="AB2212" s="130"/>
      <c r="AC2212" s="130"/>
      <c r="AD2212" s="130"/>
      <c r="AE2212" s="130"/>
      <c r="AF2212" s="130"/>
      <c r="AG2212" s="130"/>
      <c r="AH2212" s="130"/>
      <c r="AI2212" s="130"/>
      <c r="AJ2212" s="130"/>
      <c r="AK2212" s="130"/>
      <c r="AL2212" s="130"/>
      <c r="AM2212" s="130"/>
      <c r="AN2212" s="130"/>
      <c r="AO2212" s="130"/>
      <c r="AP2212" s="130"/>
      <c r="AQ2212" s="130"/>
      <c r="AR2212" s="130"/>
      <c r="AS2212" s="130"/>
      <c r="AT2212" s="130"/>
      <c r="AU2212" s="130"/>
      <c r="AV2212" s="130"/>
      <c r="AW2212" s="130"/>
      <c r="AX2212" s="130"/>
      <c r="AY2212" s="130"/>
    </row>
    <row r="2213" spans="1:51" x14ac:dyDescent="0.15">
      <c r="A2213" s="133">
        <v>2252</v>
      </c>
      <c r="B2213" s="130" t="s">
        <v>14106</v>
      </c>
      <c r="C2213" s="130" t="s">
        <v>1085</v>
      </c>
      <c r="D2213" s="130" t="s">
        <v>10176</v>
      </c>
      <c r="E2213" s="130" t="s">
        <v>10836</v>
      </c>
      <c r="F2213" s="130" t="s">
        <v>11156</v>
      </c>
      <c r="G2213" s="133" t="s">
        <v>173</v>
      </c>
      <c r="H2213" s="130" t="s">
        <v>14447</v>
      </c>
      <c r="I2213" s="130" t="s">
        <v>12167</v>
      </c>
      <c r="J2213" s="130" t="s">
        <v>5172</v>
      </c>
      <c r="K2213" s="130" t="s">
        <v>5220</v>
      </c>
      <c r="L2213" s="131" t="str">
        <f t="shared" si="102"/>
        <v>執行　隼之介 (1)</v>
      </c>
      <c r="M2213" s="131" t="str">
        <f t="shared" si="103"/>
        <v>02</v>
      </c>
      <c r="N2213" s="131" t="str">
        <f t="shared" si="104"/>
        <v>Shunnosuke SHIGYO (02)</v>
      </c>
      <c r="O2213" s="217" t="s">
        <v>9065</v>
      </c>
      <c r="Y2213" s="130"/>
      <c r="Z2213" s="130"/>
      <c r="AA2213" s="130"/>
      <c r="AB2213" s="130"/>
      <c r="AC2213" s="130"/>
      <c r="AD2213" s="130"/>
      <c r="AE2213" s="130"/>
      <c r="AF2213" s="130"/>
      <c r="AG2213" s="130"/>
      <c r="AH2213" s="130"/>
      <c r="AI2213" s="130"/>
      <c r="AJ2213" s="130"/>
      <c r="AK2213" s="130"/>
      <c r="AL2213" s="130"/>
      <c r="AM2213" s="130"/>
      <c r="AN2213" s="130"/>
      <c r="AO2213" s="130"/>
      <c r="AP2213" s="130"/>
      <c r="AQ2213" s="130"/>
      <c r="AR2213" s="130"/>
      <c r="AS2213" s="130"/>
      <c r="AT2213" s="130"/>
      <c r="AU2213" s="130"/>
      <c r="AV2213" s="130"/>
      <c r="AW2213" s="130"/>
      <c r="AX2213" s="130"/>
      <c r="AY2213" s="130"/>
    </row>
    <row r="2214" spans="1:51" x14ac:dyDescent="0.15">
      <c r="A2214" s="133">
        <v>2253</v>
      </c>
      <c r="B2214" s="130" t="s">
        <v>14106</v>
      </c>
      <c r="C2214" s="130" t="s">
        <v>1085</v>
      </c>
      <c r="D2214" s="130" t="s">
        <v>10177</v>
      </c>
      <c r="E2214" s="130" t="s">
        <v>10837</v>
      </c>
      <c r="F2214" s="130" t="s">
        <v>11204</v>
      </c>
      <c r="G2214" s="133" t="s">
        <v>173</v>
      </c>
      <c r="H2214" s="130" t="s">
        <v>11319</v>
      </c>
      <c r="I2214" s="130" t="s">
        <v>11465</v>
      </c>
      <c r="J2214" s="130" t="s">
        <v>12644</v>
      </c>
      <c r="K2214" s="130" t="s">
        <v>5220</v>
      </c>
      <c r="L2214" s="131" t="str">
        <f t="shared" si="102"/>
        <v>岡村　陸王 (1)</v>
      </c>
      <c r="M2214" s="131" t="str">
        <f t="shared" si="103"/>
        <v>02</v>
      </c>
      <c r="N2214" s="131" t="str">
        <f t="shared" si="104"/>
        <v>Rikuo OKAMURA (02)</v>
      </c>
      <c r="O2214" s="217" t="s">
        <v>9066</v>
      </c>
      <c r="Y2214" s="130"/>
      <c r="Z2214" s="130"/>
      <c r="AA2214" s="130"/>
      <c r="AB2214" s="130"/>
      <c r="AC2214" s="130"/>
      <c r="AD2214" s="130"/>
      <c r="AE2214" s="130"/>
      <c r="AF2214" s="130"/>
      <c r="AG2214" s="130"/>
      <c r="AH2214" s="130"/>
      <c r="AI2214" s="130"/>
      <c r="AJ2214" s="130"/>
      <c r="AK2214" s="130"/>
      <c r="AL2214" s="130"/>
      <c r="AM2214" s="130"/>
      <c r="AN2214" s="130"/>
      <c r="AO2214" s="130"/>
      <c r="AP2214" s="130"/>
      <c r="AQ2214" s="130"/>
      <c r="AR2214" s="130"/>
      <c r="AS2214" s="130"/>
      <c r="AT2214" s="130"/>
      <c r="AU2214" s="130"/>
      <c r="AV2214" s="130"/>
      <c r="AW2214" s="130"/>
      <c r="AX2214" s="130"/>
      <c r="AY2214" s="130"/>
    </row>
    <row r="2215" spans="1:51" x14ac:dyDescent="0.15">
      <c r="A2215" s="133">
        <v>2254</v>
      </c>
      <c r="B2215" s="130" t="s">
        <v>14106</v>
      </c>
      <c r="C2215" s="130" t="s">
        <v>1085</v>
      </c>
      <c r="D2215" s="130" t="s">
        <v>10178</v>
      </c>
      <c r="E2215" s="130" t="s">
        <v>10838</v>
      </c>
      <c r="F2215" s="130" t="s">
        <v>11263</v>
      </c>
      <c r="G2215" s="133" t="s">
        <v>173</v>
      </c>
      <c r="H2215" s="130" t="s">
        <v>14447</v>
      </c>
      <c r="I2215" s="130" t="s">
        <v>12168</v>
      </c>
      <c r="J2215" s="130" t="s">
        <v>12367</v>
      </c>
      <c r="K2215" s="130" t="s">
        <v>5220</v>
      </c>
      <c r="L2215" s="131" t="str">
        <f t="shared" si="102"/>
        <v>中平　貴之 (1)</v>
      </c>
      <c r="M2215" s="131" t="str">
        <f t="shared" si="103"/>
        <v>02</v>
      </c>
      <c r="N2215" s="131" t="str">
        <f t="shared" si="104"/>
        <v>Takayuki NAKAHIRA (02)</v>
      </c>
      <c r="O2215" s="217" t="s">
        <v>9067</v>
      </c>
      <c r="Y2215" s="130"/>
      <c r="Z2215" s="130"/>
      <c r="AA2215" s="130"/>
      <c r="AB2215" s="130"/>
      <c r="AC2215" s="130"/>
      <c r="AD2215" s="130"/>
      <c r="AE2215" s="130"/>
      <c r="AF2215" s="130"/>
      <c r="AG2215" s="130"/>
      <c r="AH2215" s="130"/>
      <c r="AI2215" s="130"/>
      <c r="AJ2215" s="130"/>
      <c r="AK2215" s="130"/>
      <c r="AL2215" s="130"/>
      <c r="AM2215" s="130"/>
      <c r="AN2215" s="130"/>
      <c r="AO2215" s="130"/>
      <c r="AP2215" s="130"/>
      <c r="AQ2215" s="130"/>
      <c r="AR2215" s="130"/>
      <c r="AS2215" s="130"/>
      <c r="AT2215" s="130"/>
      <c r="AU2215" s="130"/>
      <c r="AV2215" s="130"/>
      <c r="AW2215" s="130"/>
      <c r="AX2215" s="130"/>
      <c r="AY2215" s="130"/>
    </row>
    <row r="2216" spans="1:51" x14ac:dyDescent="0.15">
      <c r="A2216" s="133">
        <v>2255</v>
      </c>
      <c r="B2216" s="130" t="s">
        <v>14106</v>
      </c>
      <c r="C2216" s="130" t="s">
        <v>1085</v>
      </c>
      <c r="D2216" s="130" t="s">
        <v>10179</v>
      </c>
      <c r="E2216" s="130" t="s">
        <v>10839</v>
      </c>
      <c r="F2216" s="130" t="s">
        <v>11264</v>
      </c>
      <c r="G2216" s="133" t="s">
        <v>173</v>
      </c>
      <c r="H2216" s="130" t="s">
        <v>11319</v>
      </c>
      <c r="I2216" s="130" t="s">
        <v>12169</v>
      </c>
      <c r="J2216" s="130" t="s">
        <v>12315</v>
      </c>
      <c r="K2216" s="130" t="s">
        <v>5220</v>
      </c>
      <c r="L2216" s="131" t="str">
        <f t="shared" si="102"/>
        <v>濱本　竜多 (1)</v>
      </c>
      <c r="M2216" s="131" t="str">
        <f t="shared" si="103"/>
        <v>02</v>
      </c>
      <c r="N2216" s="131" t="str">
        <f t="shared" si="104"/>
        <v>Ryuta HAMAMOTO (02)</v>
      </c>
      <c r="O2216" s="217" t="s">
        <v>9068</v>
      </c>
      <c r="Y2216" s="130"/>
      <c r="Z2216" s="130"/>
      <c r="AA2216" s="130"/>
      <c r="AB2216" s="130"/>
      <c r="AC2216" s="130"/>
      <c r="AD2216" s="130"/>
      <c r="AE2216" s="130"/>
      <c r="AF2216" s="130"/>
      <c r="AG2216" s="130"/>
      <c r="AH2216" s="130"/>
      <c r="AI2216" s="130"/>
      <c r="AJ2216" s="130"/>
      <c r="AK2216" s="130"/>
      <c r="AL2216" s="130"/>
      <c r="AM2216" s="130"/>
      <c r="AN2216" s="130"/>
      <c r="AO2216" s="130"/>
      <c r="AP2216" s="130"/>
      <c r="AQ2216" s="130"/>
      <c r="AR2216" s="130"/>
      <c r="AS2216" s="130"/>
      <c r="AT2216" s="130"/>
      <c r="AU2216" s="130"/>
      <c r="AV2216" s="130"/>
      <c r="AW2216" s="130"/>
      <c r="AX2216" s="130"/>
      <c r="AY2216" s="130"/>
    </row>
    <row r="2217" spans="1:51" x14ac:dyDescent="0.15">
      <c r="A2217" s="133">
        <v>2256</v>
      </c>
      <c r="B2217" s="130" t="s">
        <v>14106</v>
      </c>
      <c r="C2217" s="130" t="s">
        <v>1085</v>
      </c>
      <c r="D2217" s="130" t="s">
        <v>10180</v>
      </c>
      <c r="E2217" s="130" t="s">
        <v>10840</v>
      </c>
      <c r="F2217" s="130" t="s">
        <v>11265</v>
      </c>
      <c r="G2217" s="133" t="s">
        <v>173</v>
      </c>
      <c r="H2217" s="130" t="s">
        <v>14460</v>
      </c>
      <c r="I2217" s="130" t="s">
        <v>11636</v>
      </c>
      <c r="J2217" s="130" t="s">
        <v>12645</v>
      </c>
      <c r="K2217" s="130" t="s">
        <v>5220</v>
      </c>
      <c r="L2217" s="131" t="str">
        <f t="shared" si="102"/>
        <v>佐野　嘉彦 (1)</v>
      </c>
      <c r="M2217" s="131" t="str">
        <f t="shared" si="103"/>
        <v>02</v>
      </c>
      <c r="N2217" s="131" t="str">
        <f t="shared" si="104"/>
        <v>Yoshihiko SANO (02)</v>
      </c>
      <c r="O2217" s="217" t="s">
        <v>9069</v>
      </c>
      <c r="Y2217" s="130"/>
      <c r="Z2217" s="130"/>
      <c r="AA2217" s="130"/>
      <c r="AB2217" s="130"/>
      <c r="AC2217" s="130"/>
      <c r="AD2217" s="130"/>
      <c r="AE2217" s="130"/>
      <c r="AF2217" s="130"/>
      <c r="AG2217" s="130"/>
      <c r="AH2217" s="130"/>
      <c r="AI2217" s="130"/>
      <c r="AJ2217" s="130"/>
      <c r="AK2217" s="130"/>
      <c r="AL2217" s="130"/>
      <c r="AM2217" s="130"/>
      <c r="AN2217" s="130"/>
      <c r="AO2217" s="130"/>
      <c r="AP2217" s="130"/>
      <c r="AQ2217" s="130"/>
      <c r="AR2217" s="130"/>
      <c r="AS2217" s="130"/>
      <c r="AT2217" s="130"/>
      <c r="AU2217" s="130"/>
      <c r="AV2217" s="130"/>
      <c r="AW2217" s="130"/>
      <c r="AX2217" s="130"/>
      <c r="AY2217" s="130"/>
    </row>
    <row r="2218" spans="1:51" x14ac:dyDescent="0.15">
      <c r="A2218" s="133">
        <v>2257</v>
      </c>
      <c r="B2218" s="133" t="s">
        <v>14106</v>
      </c>
      <c r="C2218" s="130" t="s">
        <v>1085</v>
      </c>
      <c r="D2218" s="130" t="s">
        <v>10181</v>
      </c>
      <c r="E2218" s="130" t="s">
        <v>10841</v>
      </c>
      <c r="F2218" s="130" t="s">
        <v>11008</v>
      </c>
      <c r="G2218" s="133" t="s">
        <v>173</v>
      </c>
      <c r="H2218" s="130" t="s">
        <v>11319</v>
      </c>
      <c r="I2218" s="130" t="s">
        <v>4876</v>
      </c>
      <c r="J2218" s="130" t="s">
        <v>9247</v>
      </c>
      <c r="K2218" s="130" t="s">
        <v>5220</v>
      </c>
      <c r="L2218" s="131" t="str">
        <f t="shared" si="102"/>
        <v>中村　勇斗 (1)</v>
      </c>
      <c r="M2218" s="131" t="str">
        <f t="shared" si="103"/>
        <v>02</v>
      </c>
      <c r="N2218" s="131" t="str">
        <f t="shared" si="104"/>
        <v>Yuto NAKAMURA (02)</v>
      </c>
      <c r="O2218" s="217" t="s">
        <v>9070</v>
      </c>
      <c r="Y2218" s="130"/>
      <c r="Z2218" s="130"/>
      <c r="AA2218" s="130"/>
      <c r="AB2218" s="130"/>
      <c r="AC2218" s="130"/>
      <c r="AD2218" s="130"/>
      <c r="AE2218" s="130"/>
      <c r="AF2218" s="130"/>
      <c r="AG2218" s="130"/>
      <c r="AH2218" s="130"/>
      <c r="AI2218" s="130"/>
      <c r="AJ2218" s="130"/>
      <c r="AK2218" s="130"/>
      <c r="AL2218" s="130"/>
      <c r="AM2218" s="130"/>
      <c r="AN2218" s="130"/>
      <c r="AO2218" s="130"/>
      <c r="AP2218" s="130"/>
      <c r="AQ2218" s="130"/>
      <c r="AR2218" s="130"/>
      <c r="AS2218" s="130"/>
      <c r="AT2218" s="130"/>
      <c r="AU2218" s="130"/>
      <c r="AV2218" s="130"/>
      <c r="AW2218" s="130"/>
      <c r="AX2218" s="130"/>
      <c r="AY2218" s="130"/>
    </row>
    <row r="2219" spans="1:51" x14ac:dyDescent="0.15">
      <c r="A2219" s="133">
        <v>2258</v>
      </c>
      <c r="B2219" s="133" t="s">
        <v>14106</v>
      </c>
      <c r="C2219" s="130" t="s">
        <v>1085</v>
      </c>
      <c r="D2219" s="130" t="s">
        <v>10182</v>
      </c>
      <c r="E2219" s="130" t="s">
        <v>10842</v>
      </c>
      <c r="F2219" s="130" t="s">
        <v>11240</v>
      </c>
      <c r="G2219" s="133" t="s">
        <v>173</v>
      </c>
      <c r="H2219" s="130" t="s">
        <v>14467</v>
      </c>
      <c r="I2219" s="130" t="s">
        <v>4807</v>
      </c>
      <c r="J2219" s="130" t="s">
        <v>12252</v>
      </c>
      <c r="K2219" s="130" t="s">
        <v>5220</v>
      </c>
      <c r="L2219" s="131" t="str">
        <f t="shared" si="102"/>
        <v>田村　翔 (1)</v>
      </c>
      <c r="M2219" s="131" t="str">
        <f t="shared" si="103"/>
        <v>03</v>
      </c>
      <c r="N2219" s="131" t="str">
        <f t="shared" si="104"/>
        <v>Sho TAMURA (03)</v>
      </c>
      <c r="O2219" s="217" t="s">
        <v>9071</v>
      </c>
      <c r="Y2219" s="130"/>
      <c r="Z2219" s="130"/>
      <c r="AA2219" s="130"/>
      <c r="AB2219" s="130"/>
      <c r="AC2219" s="130"/>
      <c r="AD2219" s="130"/>
      <c r="AE2219" s="130"/>
      <c r="AF2219" s="130"/>
      <c r="AG2219" s="130"/>
      <c r="AH2219" s="130"/>
      <c r="AI2219" s="130"/>
      <c r="AJ2219" s="130"/>
      <c r="AK2219" s="130"/>
      <c r="AL2219" s="130"/>
      <c r="AM2219" s="130"/>
      <c r="AN2219" s="130"/>
      <c r="AO2219" s="130"/>
      <c r="AP2219" s="130"/>
      <c r="AQ2219" s="130"/>
      <c r="AR2219" s="130"/>
      <c r="AS2219" s="130"/>
      <c r="AT2219" s="130"/>
      <c r="AU2219" s="130"/>
      <c r="AV2219" s="130"/>
      <c r="AW2219" s="130"/>
      <c r="AX2219" s="130"/>
      <c r="AY2219" s="130"/>
    </row>
    <row r="2220" spans="1:51" x14ac:dyDescent="0.15">
      <c r="A2220" s="133">
        <v>2259</v>
      </c>
      <c r="B2220" s="133" t="s">
        <v>14106</v>
      </c>
      <c r="C2220" s="130" t="s">
        <v>1085</v>
      </c>
      <c r="D2220" s="130" t="s">
        <v>10183</v>
      </c>
      <c r="E2220" s="130" t="s">
        <v>10843</v>
      </c>
      <c r="F2220" s="130" t="s">
        <v>11266</v>
      </c>
      <c r="G2220" s="133" t="s">
        <v>173</v>
      </c>
      <c r="H2220" s="130" t="s">
        <v>11319</v>
      </c>
      <c r="I2220" s="130" t="s">
        <v>4849</v>
      </c>
      <c r="J2220" s="130" t="s">
        <v>12435</v>
      </c>
      <c r="K2220" s="130" t="s">
        <v>5220</v>
      </c>
      <c r="L2220" s="131" t="str">
        <f t="shared" si="102"/>
        <v>木村　太陽 (1)</v>
      </c>
      <c r="M2220" s="131" t="str">
        <f t="shared" si="103"/>
        <v>03</v>
      </c>
      <c r="N2220" s="131" t="str">
        <f t="shared" si="104"/>
        <v>Taiyo KIMURA (03)</v>
      </c>
      <c r="O2220" s="217" t="s">
        <v>9072</v>
      </c>
      <c r="Y2220" s="130"/>
      <c r="Z2220" s="130"/>
      <c r="AA2220" s="130"/>
      <c r="AB2220" s="130"/>
      <c r="AC2220" s="130"/>
      <c r="AD2220" s="130"/>
      <c r="AE2220" s="130"/>
      <c r="AF2220" s="130"/>
      <c r="AG2220" s="130"/>
      <c r="AH2220" s="130"/>
      <c r="AI2220" s="130"/>
      <c r="AJ2220" s="130"/>
      <c r="AK2220" s="130"/>
      <c r="AL2220" s="130"/>
      <c r="AM2220" s="130"/>
      <c r="AN2220" s="130"/>
      <c r="AO2220" s="130"/>
      <c r="AP2220" s="130"/>
      <c r="AQ2220" s="130"/>
      <c r="AR2220" s="130"/>
      <c r="AS2220" s="130"/>
      <c r="AT2220" s="130"/>
      <c r="AU2220" s="130"/>
      <c r="AV2220" s="130"/>
      <c r="AW2220" s="130"/>
      <c r="AX2220" s="130"/>
      <c r="AY2220" s="130"/>
    </row>
    <row r="2221" spans="1:51" x14ac:dyDescent="0.15">
      <c r="A2221" s="133">
        <v>2260</v>
      </c>
      <c r="B2221" s="130" t="s">
        <v>14106</v>
      </c>
      <c r="C2221" s="130" t="s">
        <v>1085</v>
      </c>
      <c r="D2221" s="130" t="s">
        <v>10184</v>
      </c>
      <c r="E2221" s="130" t="s">
        <v>10844</v>
      </c>
      <c r="F2221" s="130" t="s">
        <v>11188</v>
      </c>
      <c r="G2221" s="133" t="s">
        <v>173</v>
      </c>
      <c r="H2221" s="130" t="s">
        <v>11319</v>
      </c>
      <c r="I2221" s="130" t="s">
        <v>12170</v>
      </c>
      <c r="J2221" s="130" t="s">
        <v>12525</v>
      </c>
      <c r="K2221" s="130" t="s">
        <v>5220</v>
      </c>
      <c r="L2221" s="131" t="str">
        <f t="shared" si="102"/>
        <v>西端　将司 (1)</v>
      </c>
      <c r="M2221" s="131" t="str">
        <f t="shared" si="103"/>
        <v>03</v>
      </c>
      <c r="N2221" s="131" t="str">
        <f t="shared" si="104"/>
        <v>Masashi NISHIBATA (03)</v>
      </c>
      <c r="O2221" s="217" t="s">
        <v>9073</v>
      </c>
      <c r="Y2221" s="130"/>
      <c r="Z2221" s="130"/>
      <c r="AA2221" s="130"/>
      <c r="AB2221" s="130"/>
      <c r="AC2221" s="130"/>
      <c r="AD2221" s="130"/>
      <c r="AE2221" s="130"/>
      <c r="AF2221" s="130"/>
      <c r="AG2221" s="130"/>
      <c r="AH2221" s="130"/>
      <c r="AI2221" s="130"/>
      <c r="AJ2221" s="130"/>
      <c r="AK2221" s="130"/>
      <c r="AL2221" s="130"/>
      <c r="AM2221" s="130"/>
      <c r="AN2221" s="130"/>
      <c r="AO2221" s="130"/>
      <c r="AP2221" s="130"/>
      <c r="AQ2221" s="130"/>
      <c r="AR2221" s="130"/>
      <c r="AS2221" s="130"/>
      <c r="AT2221" s="130"/>
      <c r="AU2221" s="130"/>
      <c r="AV2221" s="130"/>
      <c r="AW2221" s="130"/>
      <c r="AX2221" s="130"/>
      <c r="AY2221" s="130"/>
    </row>
    <row r="2222" spans="1:51" x14ac:dyDescent="0.15">
      <c r="A2222" s="133">
        <v>2261</v>
      </c>
      <c r="B2222" s="130" t="s">
        <v>14106</v>
      </c>
      <c r="C2222" s="130" t="s">
        <v>1085</v>
      </c>
      <c r="D2222" s="130" t="s">
        <v>10185</v>
      </c>
      <c r="E2222" s="130" t="s">
        <v>10845</v>
      </c>
      <c r="F2222" s="130" t="s">
        <v>11267</v>
      </c>
      <c r="G2222" s="133" t="s">
        <v>173</v>
      </c>
      <c r="H2222" s="130" t="s">
        <v>11319</v>
      </c>
      <c r="I2222" s="130" t="s">
        <v>11760</v>
      </c>
      <c r="J2222" s="130" t="s">
        <v>9235</v>
      </c>
      <c r="K2222" s="130" t="s">
        <v>5220</v>
      </c>
      <c r="L2222" s="131" t="str">
        <f t="shared" si="102"/>
        <v>藤村　雅紀 (1)</v>
      </c>
      <c r="M2222" s="131" t="str">
        <f t="shared" si="103"/>
        <v>03</v>
      </c>
      <c r="N2222" s="131" t="str">
        <f t="shared" si="104"/>
        <v>Masaki FUJIMURA (03)</v>
      </c>
      <c r="O2222" s="217" t="s">
        <v>9074</v>
      </c>
      <c r="Y2222" s="130"/>
      <c r="Z2222" s="130"/>
      <c r="AA2222" s="130"/>
      <c r="AB2222" s="130"/>
      <c r="AC2222" s="130"/>
      <c r="AD2222" s="130"/>
      <c r="AE2222" s="130"/>
      <c r="AF2222" s="130"/>
      <c r="AG2222" s="130"/>
      <c r="AH2222" s="130"/>
      <c r="AI2222" s="130"/>
      <c r="AJ2222" s="130"/>
      <c r="AK2222" s="130"/>
      <c r="AL2222" s="130"/>
      <c r="AM2222" s="130"/>
      <c r="AN2222" s="130"/>
      <c r="AO2222" s="130"/>
      <c r="AP2222" s="130"/>
      <c r="AQ2222" s="130"/>
      <c r="AR2222" s="130"/>
      <c r="AS2222" s="130"/>
      <c r="AT2222" s="130"/>
      <c r="AU2222" s="130"/>
      <c r="AV2222" s="130"/>
      <c r="AW2222" s="130"/>
      <c r="AX2222" s="130"/>
      <c r="AY2222" s="130"/>
    </row>
    <row r="2223" spans="1:51" x14ac:dyDescent="0.15">
      <c r="A2223" s="133">
        <v>2262</v>
      </c>
      <c r="B2223" s="130"/>
      <c r="C2223" s="130" t="s">
        <v>9599</v>
      </c>
      <c r="D2223" s="130" t="s">
        <v>10186</v>
      </c>
      <c r="E2223" s="130" t="s">
        <v>10846</v>
      </c>
      <c r="F2223" s="130" t="s">
        <v>1289</v>
      </c>
      <c r="G2223" s="133" t="s">
        <v>168</v>
      </c>
      <c r="H2223" s="130" t="s">
        <v>14458</v>
      </c>
      <c r="I2223" s="130" t="s">
        <v>4865</v>
      </c>
      <c r="J2223" s="130" t="s">
        <v>12291</v>
      </c>
      <c r="K2223" s="130" t="s">
        <v>5220</v>
      </c>
      <c r="L2223" s="131" t="str">
        <f t="shared" si="102"/>
        <v>田中　大貴 (2)</v>
      </c>
      <c r="M2223" s="131" t="str">
        <f t="shared" si="103"/>
        <v>02</v>
      </c>
      <c r="N2223" s="131" t="str">
        <f t="shared" si="104"/>
        <v>Daiki TANAKA (02)</v>
      </c>
      <c r="O2223" s="217" t="s">
        <v>9075</v>
      </c>
      <c r="Y2223" s="130"/>
      <c r="Z2223" s="130"/>
      <c r="AA2223" s="130"/>
      <c r="AB2223" s="130"/>
      <c r="AC2223" s="130"/>
      <c r="AD2223" s="130"/>
      <c r="AE2223" s="130"/>
      <c r="AF2223" s="130"/>
      <c r="AG2223" s="130"/>
      <c r="AH2223" s="130"/>
      <c r="AI2223" s="130"/>
      <c r="AJ2223" s="130"/>
      <c r="AK2223" s="130"/>
      <c r="AL2223" s="130"/>
      <c r="AM2223" s="130"/>
      <c r="AN2223" s="130"/>
      <c r="AO2223" s="130"/>
      <c r="AP2223" s="130"/>
      <c r="AQ2223" s="130"/>
      <c r="AR2223" s="130"/>
      <c r="AS2223" s="130"/>
      <c r="AT2223" s="130"/>
      <c r="AU2223" s="130"/>
      <c r="AV2223" s="130"/>
      <c r="AW2223" s="130"/>
      <c r="AX2223" s="130"/>
      <c r="AY2223" s="130"/>
    </row>
    <row r="2224" spans="1:51" x14ac:dyDescent="0.15">
      <c r="A2224" s="133">
        <v>2263</v>
      </c>
      <c r="B2224" s="130"/>
      <c r="C2224" s="130" t="s">
        <v>9599</v>
      </c>
      <c r="D2224" s="130" t="s">
        <v>10187</v>
      </c>
      <c r="E2224" s="130" t="s">
        <v>10847</v>
      </c>
      <c r="F2224" s="130" t="s">
        <v>3441</v>
      </c>
      <c r="G2224" s="133" t="s">
        <v>168</v>
      </c>
      <c r="H2224" s="130" t="s">
        <v>14458</v>
      </c>
      <c r="I2224" s="130" t="s">
        <v>5208</v>
      </c>
      <c r="J2224" s="130" t="s">
        <v>4799</v>
      </c>
      <c r="K2224" s="130" t="s">
        <v>5220</v>
      </c>
      <c r="L2224" s="131" t="str">
        <f t="shared" si="102"/>
        <v>前田　大輔 (2)</v>
      </c>
      <c r="M2224" s="131" t="str">
        <f t="shared" si="103"/>
        <v>01</v>
      </c>
      <c r="N2224" s="131" t="str">
        <f t="shared" si="104"/>
        <v>Daisuke MAEDA (01)</v>
      </c>
      <c r="O2224" s="217" t="s">
        <v>9076</v>
      </c>
      <c r="Y2224" s="130"/>
      <c r="Z2224" s="130"/>
      <c r="AA2224" s="130"/>
      <c r="AB2224" s="130"/>
      <c r="AC2224" s="130"/>
      <c r="AD2224" s="130"/>
      <c r="AE2224" s="130"/>
      <c r="AF2224" s="130"/>
      <c r="AG2224" s="130"/>
      <c r="AH2224" s="130"/>
      <c r="AI2224" s="130"/>
      <c r="AJ2224" s="130"/>
      <c r="AK2224" s="130"/>
      <c r="AL2224" s="130"/>
      <c r="AM2224" s="130"/>
      <c r="AN2224" s="130"/>
      <c r="AO2224" s="130"/>
      <c r="AP2224" s="130"/>
      <c r="AQ2224" s="130"/>
      <c r="AR2224" s="130"/>
      <c r="AS2224" s="130"/>
      <c r="AT2224" s="130"/>
      <c r="AU2224" s="130"/>
      <c r="AV2224" s="130"/>
      <c r="AW2224" s="130"/>
      <c r="AX2224" s="130"/>
      <c r="AY2224" s="130"/>
    </row>
    <row r="2225" spans="1:51" x14ac:dyDescent="0.15">
      <c r="A2225" s="133">
        <v>2264</v>
      </c>
      <c r="B2225" s="130"/>
      <c r="C2225" s="130" t="s">
        <v>9599</v>
      </c>
      <c r="D2225" s="130" t="s">
        <v>10188</v>
      </c>
      <c r="E2225" s="130" t="s">
        <v>10848</v>
      </c>
      <c r="F2225" s="130" t="s">
        <v>3376</v>
      </c>
      <c r="G2225" s="133" t="s">
        <v>168</v>
      </c>
      <c r="H2225" s="130" t="s">
        <v>11319</v>
      </c>
      <c r="I2225" s="130" t="s">
        <v>4926</v>
      </c>
      <c r="J2225" s="130" t="s">
        <v>5157</v>
      </c>
      <c r="K2225" s="130" t="s">
        <v>5220</v>
      </c>
      <c r="L2225" s="131" t="str">
        <f t="shared" si="102"/>
        <v>岡本　颯太 (2)</v>
      </c>
      <c r="M2225" s="131" t="str">
        <f t="shared" si="103"/>
        <v>01</v>
      </c>
      <c r="N2225" s="131" t="str">
        <f t="shared" si="104"/>
        <v>Sota OKAMOTO (01)</v>
      </c>
      <c r="O2225" s="217" t="s">
        <v>9077</v>
      </c>
      <c r="Y2225" s="130"/>
      <c r="Z2225" s="130"/>
      <c r="AA2225" s="130"/>
      <c r="AB2225" s="130"/>
      <c r="AC2225" s="130"/>
      <c r="AD2225" s="130"/>
      <c r="AE2225" s="130"/>
      <c r="AF2225" s="130"/>
      <c r="AG2225" s="130"/>
      <c r="AH2225" s="130"/>
      <c r="AI2225" s="130"/>
      <c r="AJ2225" s="130"/>
      <c r="AK2225" s="130"/>
      <c r="AL2225" s="130"/>
      <c r="AM2225" s="130"/>
      <c r="AN2225" s="130"/>
      <c r="AO2225" s="130"/>
      <c r="AP2225" s="130"/>
      <c r="AQ2225" s="130"/>
      <c r="AR2225" s="130"/>
      <c r="AS2225" s="130"/>
      <c r="AT2225" s="130"/>
      <c r="AU2225" s="130"/>
      <c r="AV2225" s="130"/>
      <c r="AW2225" s="130"/>
      <c r="AX2225" s="130"/>
      <c r="AY2225" s="130"/>
    </row>
    <row r="2226" spans="1:51" x14ac:dyDescent="0.15">
      <c r="A2226" s="133">
        <v>2265</v>
      </c>
      <c r="B2226" s="130"/>
      <c r="C2226" s="130" t="s">
        <v>9599</v>
      </c>
      <c r="D2226" s="130" t="s">
        <v>10189</v>
      </c>
      <c r="E2226" s="130" t="s">
        <v>10849</v>
      </c>
      <c r="F2226" s="130" t="s">
        <v>1308</v>
      </c>
      <c r="G2226" s="133" t="s">
        <v>168</v>
      </c>
      <c r="H2226" s="130" t="s">
        <v>11319</v>
      </c>
      <c r="I2226" s="130" t="s">
        <v>11329</v>
      </c>
      <c r="J2226" s="130" t="s">
        <v>4949</v>
      </c>
      <c r="K2226" s="130" t="s">
        <v>5220</v>
      </c>
      <c r="L2226" s="131" t="str">
        <f t="shared" si="102"/>
        <v>森田　勇斗 (2)</v>
      </c>
      <c r="M2226" s="131" t="str">
        <f t="shared" si="103"/>
        <v>01</v>
      </c>
      <c r="N2226" s="131" t="str">
        <f t="shared" si="104"/>
        <v>Hayato MORITA (01)</v>
      </c>
      <c r="O2226" s="217" t="s">
        <v>9078</v>
      </c>
      <c r="Y2226" s="130"/>
      <c r="Z2226" s="130"/>
      <c r="AA2226" s="130"/>
      <c r="AB2226" s="130"/>
      <c r="AC2226" s="130"/>
      <c r="AD2226" s="130"/>
      <c r="AE2226" s="130"/>
      <c r="AF2226" s="130"/>
      <c r="AG2226" s="130"/>
      <c r="AH2226" s="130"/>
      <c r="AI2226" s="130"/>
      <c r="AJ2226" s="130"/>
      <c r="AK2226" s="130"/>
      <c r="AL2226" s="130"/>
      <c r="AM2226" s="130"/>
      <c r="AN2226" s="130"/>
      <c r="AO2226" s="130"/>
      <c r="AP2226" s="130"/>
      <c r="AQ2226" s="130"/>
      <c r="AR2226" s="130"/>
      <c r="AS2226" s="130"/>
      <c r="AT2226" s="130"/>
      <c r="AU2226" s="130"/>
      <c r="AV2226" s="130"/>
      <c r="AW2226" s="130"/>
      <c r="AX2226" s="130"/>
      <c r="AY2226" s="130"/>
    </row>
    <row r="2227" spans="1:51" x14ac:dyDescent="0.15">
      <c r="A2227" s="133">
        <v>2266</v>
      </c>
      <c r="B2227" s="130"/>
      <c r="C2227" s="130" t="s">
        <v>9599</v>
      </c>
      <c r="D2227" s="130" t="s">
        <v>14509</v>
      </c>
      <c r="E2227" s="130" t="s">
        <v>11004</v>
      </c>
      <c r="F2227" s="130" t="s">
        <v>11315</v>
      </c>
      <c r="G2227" s="133" t="s">
        <v>173</v>
      </c>
      <c r="H2227" s="130" t="s">
        <v>11319</v>
      </c>
      <c r="I2227" s="130" t="s">
        <v>11503</v>
      </c>
      <c r="J2227" s="130" t="s">
        <v>4938</v>
      </c>
      <c r="K2227" s="130" t="s">
        <v>5220</v>
      </c>
      <c r="L2227" s="131" t="str">
        <f t="shared" si="102"/>
        <v>髙木　良悟 (1)</v>
      </c>
      <c r="M2227" s="131" t="str">
        <f t="shared" si="103"/>
        <v>02</v>
      </c>
      <c r="N2227" s="131" t="str">
        <f t="shared" si="104"/>
        <v>Ryogo TAKAGI (02)</v>
      </c>
      <c r="O2227" s="217" t="s">
        <v>9079</v>
      </c>
      <c r="Y2227" s="130"/>
      <c r="Z2227" s="130"/>
      <c r="AA2227" s="130"/>
      <c r="AB2227" s="130"/>
      <c r="AC2227" s="130"/>
      <c r="AD2227" s="130"/>
      <c r="AE2227" s="130"/>
      <c r="AF2227" s="130"/>
      <c r="AG2227" s="130"/>
      <c r="AH2227" s="130"/>
      <c r="AI2227" s="130"/>
      <c r="AJ2227" s="130"/>
      <c r="AK2227" s="130"/>
      <c r="AL2227" s="130"/>
      <c r="AM2227" s="130"/>
      <c r="AN2227" s="130"/>
      <c r="AO2227" s="130"/>
      <c r="AP2227" s="130"/>
      <c r="AQ2227" s="130"/>
      <c r="AR2227" s="130"/>
      <c r="AS2227" s="130"/>
      <c r="AT2227" s="130"/>
      <c r="AU2227" s="130"/>
      <c r="AV2227" s="130"/>
      <c r="AW2227" s="130"/>
      <c r="AX2227" s="130"/>
      <c r="AY2227" s="130"/>
    </row>
    <row r="2228" spans="1:51" x14ac:dyDescent="0.15">
      <c r="A2228" s="133">
        <v>2267</v>
      </c>
      <c r="B2228" s="130"/>
      <c r="C2228" s="130" t="s">
        <v>9599</v>
      </c>
      <c r="D2228" s="130" t="s">
        <v>10190</v>
      </c>
      <c r="E2228" s="130" t="s">
        <v>10850</v>
      </c>
      <c r="F2228" s="130" t="s">
        <v>5778</v>
      </c>
      <c r="G2228" s="133" t="s">
        <v>164</v>
      </c>
      <c r="H2228" s="130" t="s">
        <v>11319</v>
      </c>
      <c r="I2228" s="130" t="s">
        <v>12171</v>
      </c>
      <c r="J2228" s="130" t="s">
        <v>9245</v>
      </c>
      <c r="K2228" s="130" t="s">
        <v>5220</v>
      </c>
      <c r="L2228" s="131" t="str">
        <f t="shared" si="102"/>
        <v>宮森　崇広 (3)</v>
      </c>
      <c r="M2228" s="131" t="str">
        <f t="shared" si="103"/>
        <v>00</v>
      </c>
      <c r="N2228" s="131" t="str">
        <f t="shared" si="104"/>
        <v>Takahiro MIYAMORI (00)</v>
      </c>
      <c r="O2228" s="217" t="s">
        <v>9080</v>
      </c>
      <c r="Y2228" s="130"/>
      <c r="Z2228" s="130"/>
      <c r="AA2228" s="130"/>
      <c r="AB2228" s="130"/>
      <c r="AC2228" s="130"/>
      <c r="AD2228" s="130"/>
      <c r="AE2228" s="130"/>
      <c r="AF2228" s="130"/>
      <c r="AG2228" s="130"/>
      <c r="AH2228" s="130"/>
      <c r="AI2228" s="130"/>
      <c r="AJ2228" s="130"/>
      <c r="AK2228" s="130"/>
      <c r="AL2228" s="130"/>
      <c r="AM2228" s="130"/>
      <c r="AN2228" s="130"/>
      <c r="AO2228" s="130"/>
      <c r="AP2228" s="130"/>
      <c r="AQ2228" s="130"/>
      <c r="AR2228" s="130"/>
      <c r="AS2228" s="130"/>
      <c r="AT2228" s="130"/>
      <c r="AU2228" s="130"/>
      <c r="AV2228" s="130"/>
      <c r="AW2228" s="130"/>
      <c r="AX2228" s="130"/>
      <c r="AY2228" s="130"/>
    </row>
    <row r="2229" spans="1:51" x14ac:dyDescent="0.15">
      <c r="A2229" s="133">
        <v>2268</v>
      </c>
      <c r="B2229" s="130"/>
      <c r="C2229" s="130" t="s">
        <v>9599</v>
      </c>
      <c r="D2229" s="130" t="s">
        <v>10191</v>
      </c>
      <c r="E2229" s="130" t="s">
        <v>10851</v>
      </c>
      <c r="F2229" s="130" t="s">
        <v>5374</v>
      </c>
      <c r="G2229" s="133" t="s">
        <v>168</v>
      </c>
      <c r="H2229" s="130" t="s">
        <v>14458</v>
      </c>
      <c r="I2229" s="130" t="s">
        <v>12172</v>
      </c>
      <c r="J2229" s="130" t="s">
        <v>12541</v>
      </c>
      <c r="K2229" s="130" t="s">
        <v>5220</v>
      </c>
      <c r="L2229" s="131" t="str">
        <f t="shared" si="102"/>
        <v>川邉　吉則 (2)</v>
      </c>
      <c r="M2229" s="131" t="str">
        <f t="shared" si="103"/>
        <v>02</v>
      </c>
      <c r="N2229" s="131" t="str">
        <f t="shared" si="104"/>
        <v>Yoshinori KAWABE (02)</v>
      </c>
      <c r="O2229" s="217" t="s">
        <v>9081</v>
      </c>
      <c r="Y2229" s="130"/>
      <c r="Z2229" s="130"/>
      <c r="AA2229" s="130"/>
      <c r="AB2229" s="130"/>
      <c r="AC2229" s="130"/>
      <c r="AD2229" s="130"/>
      <c r="AE2229" s="130"/>
      <c r="AF2229" s="130"/>
      <c r="AG2229" s="130"/>
      <c r="AH2229" s="130"/>
      <c r="AI2229" s="130"/>
      <c r="AJ2229" s="130"/>
      <c r="AK2229" s="130"/>
      <c r="AL2229" s="130"/>
      <c r="AM2229" s="130"/>
      <c r="AN2229" s="130"/>
      <c r="AO2229" s="130"/>
      <c r="AP2229" s="130"/>
      <c r="AQ2229" s="130"/>
      <c r="AR2229" s="130"/>
      <c r="AS2229" s="130"/>
      <c r="AT2229" s="130"/>
      <c r="AU2229" s="130"/>
      <c r="AV2229" s="130"/>
      <c r="AW2229" s="130"/>
      <c r="AX2229" s="130"/>
      <c r="AY2229" s="130"/>
    </row>
    <row r="2230" spans="1:51" x14ac:dyDescent="0.15">
      <c r="A2230" s="133">
        <v>2269</v>
      </c>
      <c r="B2230" s="130"/>
      <c r="C2230" s="130" t="s">
        <v>9599</v>
      </c>
      <c r="D2230" s="130" t="s">
        <v>10192</v>
      </c>
      <c r="E2230" s="130" t="s">
        <v>10852</v>
      </c>
      <c r="F2230" s="130" t="s">
        <v>11268</v>
      </c>
      <c r="G2230" s="133" t="s">
        <v>173</v>
      </c>
      <c r="H2230" s="130" t="s">
        <v>11319</v>
      </c>
      <c r="I2230" s="130" t="s">
        <v>12173</v>
      </c>
      <c r="J2230" s="130" t="s">
        <v>4906</v>
      </c>
      <c r="K2230" s="130" t="s">
        <v>5220</v>
      </c>
      <c r="L2230" s="131" t="str">
        <f t="shared" si="102"/>
        <v>仁茂田　雄也 (1)</v>
      </c>
      <c r="M2230" s="131" t="str">
        <f t="shared" si="103"/>
        <v>02</v>
      </c>
      <c r="N2230" s="131" t="str">
        <f t="shared" si="104"/>
        <v>Yuya NIMOTA (02)</v>
      </c>
      <c r="O2230" s="217" t="s">
        <v>9082</v>
      </c>
      <c r="Y2230" s="130"/>
      <c r="Z2230" s="130"/>
      <c r="AA2230" s="130"/>
      <c r="AB2230" s="130"/>
      <c r="AC2230" s="130"/>
      <c r="AD2230" s="130"/>
      <c r="AE2230" s="130"/>
      <c r="AF2230" s="130"/>
      <c r="AG2230" s="130"/>
      <c r="AH2230" s="130"/>
      <c r="AI2230" s="130"/>
      <c r="AJ2230" s="130"/>
      <c r="AK2230" s="130"/>
      <c r="AL2230" s="130"/>
      <c r="AM2230" s="130"/>
      <c r="AN2230" s="130"/>
      <c r="AO2230" s="130"/>
      <c r="AP2230" s="130"/>
      <c r="AQ2230" s="130"/>
      <c r="AR2230" s="130"/>
      <c r="AS2230" s="130"/>
      <c r="AT2230" s="130"/>
      <c r="AU2230" s="130"/>
      <c r="AV2230" s="130"/>
      <c r="AW2230" s="130"/>
      <c r="AX2230" s="130"/>
      <c r="AY2230" s="130"/>
    </row>
    <row r="2231" spans="1:51" x14ac:dyDescent="0.15">
      <c r="A2231" s="133">
        <v>2270</v>
      </c>
      <c r="B2231" s="130"/>
      <c r="C2231" s="130" t="s">
        <v>9599</v>
      </c>
      <c r="D2231" s="130" t="s">
        <v>10193</v>
      </c>
      <c r="E2231" s="130" t="s">
        <v>10853</v>
      </c>
      <c r="F2231" s="130" t="s">
        <v>2412</v>
      </c>
      <c r="G2231" s="133" t="s">
        <v>146</v>
      </c>
      <c r="H2231" s="130" t="s">
        <v>14447</v>
      </c>
      <c r="I2231" s="130" t="s">
        <v>4813</v>
      </c>
      <c r="J2231" s="130" t="s">
        <v>4940</v>
      </c>
      <c r="K2231" s="130" t="s">
        <v>5220</v>
      </c>
      <c r="L2231" s="131" t="str">
        <f t="shared" si="102"/>
        <v>廣瀬　凌輔 (4)</v>
      </c>
      <c r="M2231" s="131" t="str">
        <f t="shared" si="103"/>
        <v>99</v>
      </c>
      <c r="N2231" s="131" t="str">
        <f t="shared" si="104"/>
        <v>Ryosuke HIROSE (99)</v>
      </c>
      <c r="O2231" s="217" t="s">
        <v>9083</v>
      </c>
      <c r="Y2231" s="130"/>
      <c r="Z2231" s="130"/>
      <c r="AA2231" s="130"/>
      <c r="AB2231" s="130"/>
      <c r="AC2231" s="130"/>
      <c r="AD2231" s="130"/>
      <c r="AE2231" s="130"/>
      <c r="AF2231" s="130"/>
      <c r="AG2231" s="130"/>
      <c r="AH2231" s="130"/>
      <c r="AI2231" s="130"/>
      <c r="AJ2231" s="130"/>
      <c r="AK2231" s="130"/>
      <c r="AL2231" s="130"/>
      <c r="AM2231" s="130"/>
      <c r="AN2231" s="130"/>
      <c r="AO2231" s="130"/>
      <c r="AP2231" s="130"/>
      <c r="AQ2231" s="130"/>
      <c r="AR2231" s="130"/>
      <c r="AS2231" s="130"/>
      <c r="AT2231" s="130"/>
      <c r="AU2231" s="130"/>
      <c r="AV2231" s="130"/>
      <c r="AW2231" s="130"/>
      <c r="AX2231" s="130"/>
      <c r="AY2231" s="130"/>
    </row>
    <row r="2232" spans="1:51" x14ac:dyDescent="0.15">
      <c r="A2232" s="133">
        <v>2271</v>
      </c>
      <c r="B2232" s="130"/>
      <c r="C2232" s="130" t="s">
        <v>9599</v>
      </c>
      <c r="D2232" s="130" t="s">
        <v>10194</v>
      </c>
      <c r="E2232" s="130" t="s">
        <v>10854</v>
      </c>
      <c r="F2232" s="130" t="s">
        <v>11086</v>
      </c>
      <c r="G2232" s="133" t="s">
        <v>173</v>
      </c>
      <c r="H2232" s="130" t="s">
        <v>14447</v>
      </c>
      <c r="I2232" s="130" t="s">
        <v>11808</v>
      </c>
      <c r="J2232" s="130" t="s">
        <v>12273</v>
      </c>
      <c r="K2232" s="130" t="s">
        <v>5220</v>
      </c>
      <c r="L2232" s="131" t="str">
        <f t="shared" si="102"/>
        <v>竹中　康晴 (1)</v>
      </c>
      <c r="M2232" s="131" t="str">
        <f t="shared" si="103"/>
        <v>03</v>
      </c>
      <c r="N2232" s="131" t="str">
        <f t="shared" si="104"/>
        <v>Kosei TAKENAKA (03)</v>
      </c>
      <c r="O2232" s="217" t="s">
        <v>9084</v>
      </c>
      <c r="Y2232" s="130"/>
      <c r="Z2232" s="130"/>
      <c r="AA2232" s="130"/>
      <c r="AB2232" s="130"/>
      <c r="AC2232" s="130"/>
      <c r="AD2232" s="130"/>
      <c r="AE2232" s="130"/>
      <c r="AF2232" s="130"/>
      <c r="AG2232" s="130"/>
      <c r="AH2232" s="130"/>
      <c r="AI2232" s="130"/>
      <c r="AJ2232" s="130"/>
      <c r="AK2232" s="130"/>
      <c r="AL2232" s="130"/>
      <c r="AM2232" s="130"/>
      <c r="AN2232" s="130"/>
      <c r="AO2232" s="130"/>
      <c r="AP2232" s="130"/>
      <c r="AQ2232" s="130"/>
      <c r="AR2232" s="130"/>
      <c r="AS2232" s="130"/>
      <c r="AT2232" s="130"/>
      <c r="AU2232" s="130"/>
      <c r="AV2232" s="130"/>
      <c r="AW2232" s="130"/>
      <c r="AX2232" s="130"/>
      <c r="AY2232" s="130"/>
    </row>
    <row r="2233" spans="1:51" x14ac:dyDescent="0.15">
      <c r="A2233" s="133">
        <v>2272</v>
      </c>
      <c r="B2233" s="130"/>
      <c r="C2233" s="130" t="s">
        <v>9599</v>
      </c>
      <c r="D2233" s="130" t="s">
        <v>10195</v>
      </c>
      <c r="E2233" s="130" t="s">
        <v>10855</v>
      </c>
      <c r="F2233" s="130" t="s">
        <v>11269</v>
      </c>
      <c r="G2233" s="133" t="s">
        <v>173</v>
      </c>
      <c r="H2233" s="130" t="s">
        <v>11319</v>
      </c>
      <c r="I2233" s="130" t="s">
        <v>12174</v>
      </c>
      <c r="J2233" s="130" t="s">
        <v>4942</v>
      </c>
      <c r="K2233" s="130" t="s">
        <v>5220</v>
      </c>
      <c r="L2233" s="131" t="str">
        <f t="shared" si="102"/>
        <v>鷲尾　虎太郎 (1)</v>
      </c>
      <c r="M2233" s="131" t="str">
        <f t="shared" si="103"/>
        <v>02</v>
      </c>
      <c r="N2233" s="131" t="str">
        <f t="shared" si="104"/>
        <v>Kotaro WASHIO (02)</v>
      </c>
      <c r="O2233" s="217" t="s">
        <v>9085</v>
      </c>
      <c r="Y2233" s="130"/>
      <c r="Z2233" s="130"/>
      <c r="AA2233" s="130"/>
      <c r="AB2233" s="130"/>
      <c r="AC2233" s="130"/>
      <c r="AD2233" s="130"/>
      <c r="AE2233" s="130"/>
      <c r="AF2233" s="130"/>
      <c r="AG2233" s="130"/>
      <c r="AH2233" s="130"/>
      <c r="AI2233" s="130"/>
      <c r="AJ2233" s="130"/>
      <c r="AK2233" s="130"/>
      <c r="AL2233" s="130"/>
      <c r="AM2233" s="130"/>
      <c r="AN2233" s="130"/>
      <c r="AO2233" s="130"/>
      <c r="AP2233" s="130"/>
      <c r="AQ2233" s="130"/>
      <c r="AR2233" s="130"/>
      <c r="AS2233" s="130"/>
      <c r="AT2233" s="130"/>
      <c r="AU2233" s="130"/>
      <c r="AV2233" s="130"/>
      <c r="AW2233" s="130"/>
      <c r="AX2233" s="130"/>
      <c r="AY2233" s="130"/>
    </row>
    <row r="2234" spans="1:51" x14ac:dyDescent="0.15">
      <c r="A2234" s="133">
        <v>2273</v>
      </c>
      <c r="B2234" s="130"/>
      <c r="C2234" s="130" t="s">
        <v>9599</v>
      </c>
      <c r="D2234" s="130" t="s">
        <v>10196</v>
      </c>
      <c r="E2234" s="130" t="s">
        <v>10856</v>
      </c>
      <c r="F2234" s="130" t="s">
        <v>11074</v>
      </c>
      <c r="G2234" s="133" t="s">
        <v>173</v>
      </c>
      <c r="H2234" s="130" t="s">
        <v>11319</v>
      </c>
      <c r="I2234" s="130" t="s">
        <v>12175</v>
      </c>
      <c r="J2234" s="130" t="s">
        <v>12335</v>
      </c>
      <c r="K2234" s="130" t="s">
        <v>5220</v>
      </c>
      <c r="L2234" s="131" t="str">
        <f t="shared" si="102"/>
        <v>定井　祥真 (1)</v>
      </c>
      <c r="M2234" s="131" t="str">
        <f t="shared" si="103"/>
        <v>02</v>
      </c>
      <c r="N2234" s="131" t="str">
        <f t="shared" si="104"/>
        <v>Shoma SADAI (02)</v>
      </c>
      <c r="O2234" s="217" t="s">
        <v>9086</v>
      </c>
      <c r="Y2234" s="130"/>
      <c r="Z2234" s="130"/>
      <c r="AA2234" s="130"/>
      <c r="AB2234" s="130"/>
      <c r="AC2234" s="130"/>
      <c r="AD2234" s="130"/>
      <c r="AE2234" s="130"/>
      <c r="AF2234" s="130"/>
      <c r="AG2234" s="130"/>
      <c r="AH2234" s="130"/>
      <c r="AI2234" s="130"/>
      <c r="AJ2234" s="130"/>
      <c r="AK2234" s="130"/>
      <c r="AL2234" s="130"/>
      <c r="AM2234" s="130"/>
      <c r="AN2234" s="130"/>
      <c r="AO2234" s="130"/>
      <c r="AP2234" s="130"/>
      <c r="AQ2234" s="130"/>
      <c r="AR2234" s="130"/>
      <c r="AS2234" s="130"/>
      <c r="AT2234" s="130"/>
      <c r="AU2234" s="130"/>
      <c r="AV2234" s="130"/>
      <c r="AW2234" s="130"/>
      <c r="AX2234" s="130"/>
      <c r="AY2234" s="130"/>
    </row>
    <row r="2235" spans="1:51" x14ac:dyDescent="0.15">
      <c r="A2235" s="133">
        <v>2274</v>
      </c>
      <c r="B2235" s="130"/>
      <c r="C2235" s="130" t="s">
        <v>1058</v>
      </c>
      <c r="D2235" s="130" t="s">
        <v>10197</v>
      </c>
      <c r="E2235" s="130" t="s">
        <v>10857</v>
      </c>
      <c r="F2235" s="130" t="s">
        <v>11270</v>
      </c>
      <c r="G2235" s="133" t="s">
        <v>173</v>
      </c>
      <c r="H2235" s="130" t="s">
        <v>14467</v>
      </c>
      <c r="I2235" s="130" t="s">
        <v>12176</v>
      </c>
      <c r="J2235" s="130" t="s">
        <v>12646</v>
      </c>
      <c r="K2235" s="130" t="s">
        <v>5220</v>
      </c>
      <c r="L2235" s="131" t="str">
        <f t="shared" si="102"/>
        <v>江川　秀磨 (1)</v>
      </c>
      <c r="M2235" s="131" t="str">
        <f t="shared" si="103"/>
        <v>02</v>
      </c>
      <c r="N2235" s="131" t="str">
        <f t="shared" si="104"/>
        <v>Shuma EKAWA (02)</v>
      </c>
      <c r="O2235" s="217" t="s">
        <v>9087</v>
      </c>
      <c r="Y2235" s="130"/>
      <c r="Z2235" s="130"/>
      <c r="AA2235" s="130"/>
      <c r="AB2235" s="130"/>
      <c r="AC2235" s="130"/>
      <c r="AD2235" s="130"/>
      <c r="AE2235" s="130"/>
      <c r="AF2235" s="130"/>
      <c r="AG2235" s="130"/>
      <c r="AH2235" s="130"/>
      <c r="AI2235" s="130"/>
      <c r="AJ2235" s="130"/>
      <c r="AK2235" s="130"/>
      <c r="AL2235" s="130"/>
      <c r="AM2235" s="130"/>
      <c r="AN2235" s="130"/>
      <c r="AO2235" s="130"/>
      <c r="AP2235" s="130"/>
      <c r="AQ2235" s="130"/>
      <c r="AR2235" s="130"/>
      <c r="AS2235" s="130"/>
      <c r="AT2235" s="130"/>
      <c r="AU2235" s="130"/>
      <c r="AV2235" s="130"/>
      <c r="AW2235" s="130"/>
      <c r="AX2235" s="130"/>
      <c r="AY2235" s="130"/>
    </row>
    <row r="2236" spans="1:51" x14ac:dyDescent="0.15">
      <c r="A2236" s="133">
        <v>2275</v>
      </c>
      <c r="B2236" s="130"/>
      <c r="C2236" s="130" t="s">
        <v>1058</v>
      </c>
      <c r="D2236" s="130" t="s">
        <v>10198</v>
      </c>
      <c r="E2236" s="130" t="s">
        <v>10858</v>
      </c>
      <c r="F2236" s="130" t="s">
        <v>11271</v>
      </c>
      <c r="G2236" s="133" t="s">
        <v>173</v>
      </c>
      <c r="H2236" s="130" t="s">
        <v>11319</v>
      </c>
      <c r="I2236" s="130" t="s">
        <v>12177</v>
      </c>
      <c r="J2236" s="130" t="s">
        <v>12647</v>
      </c>
      <c r="K2236" s="130" t="s">
        <v>5220</v>
      </c>
      <c r="L2236" s="131" t="str">
        <f t="shared" si="102"/>
        <v>國貞　俊広 (1)</v>
      </c>
      <c r="M2236" s="131" t="str">
        <f t="shared" si="103"/>
        <v>02</v>
      </c>
      <c r="N2236" s="131" t="str">
        <f t="shared" si="104"/>
        <v>Toshihiro KUNISADA (02)</v>
      </c>
      <c r="O2236" s="217" t="s">
        <v>9088</v>
      </c>
      <c r="Y2236" s="130"/>
      <c r="Z2236" s="130"/>
      <c r="AA2236" s="130"/>
      <c r="AB2236" s="130"/>
      <c r="AC2236" s="130"/>
      <c r="AD2236" s="130"/>
      <c r="AE2236" s="130"/>
      <c r="AF2236" s="130"/>
      <c r="AG2236" s="130"/>
      <c r="AH2236" s="130"/>
      <c r="AI2236" s="130"/>
      <c r="AJ2236" s="130"/>
      <c r="AK2236" s="130"/>
      <c r="AL2236" s="130"/>
      <c r="AM2236" s="130"/>
      <c r="AN2236" s="130"/>
      <c r="AO2236" s="130"/>
      <c r="AP2236" s="130"/>
      <c r="AQ2236" s="130"/>
      <c r="AR2236" s="130"/>
      <c r="AS2236" s="130"/>
      <c r="AT2236" s="130"/>
      <c r="AU2236" s="130"/>
      <c r="AV2236" s="130"/>
      <c r="AW2236" s="130"/>
      <c r="AX2236" s="130"/>
      <c r="AY2236" s="130"/>
    </row>
    <row r="2237" spans="1:51" x14ac:dyDescent="0.15">
      <c r="A2237" s="133">
        <v>2276</v>
      </c>
      <c r="B2237" s="130"/>
      <c r="C2237" s="130" t="s">
        <v>1058</v>
      </c>
      <c r="D2237" s="130" t="s">
        <v>10199</v>
      </c>
      <c r="E2237" s="130" t="s">
        <v>10859</v>
      </c>
      <c r="F2237" s="130" t="s">
        <v>2765</v>
      </c>
      <c r="G2237" s="133" t="s">
        <v>173</v>
      </c>
      <c r="H2237" s="130" t="s">
        <v>11319</v>
      </c>
      <c r="I2237" s="130" t="s">
        <v>12178</v>
      </c>
      <c r="J2237" s="130" t="s">
        <v>12335</v>
      </c>
      <c r="K2237" s="130" t="s">
        <v>5220</v>
      </c>
      <c r="L2237" s="131" t="str">
        <f t="shared" si="102"/>
        <v>丸谷　翔真 (1)</v>
      </c>
      <c r="M2237" s="131" t="str">
        <f t="shared" si="103"/>
        <v>02</v>
      </c>
      <c r="N2237" s="131" t="str">
        <f t="shared" si="104"/>
        <v>Shoma MARUTANI (02)</v>
      </c>
      <c r="O2237" s="217" t="s">
        <v>9089</v>
      </c>
      <c r="Y2237" s="130"/>
      <c r="Z2237" s="130"/>
      <c r="AA2237" s="130"/>
      <c r="AB2237" s="130"/>
      <c r="AC2237" s="130"/>
      <c r="AD2237" s="130"/>
      <c r="AE2237" s="130"/>
      <c r="AF2237" s="130"/>
      <c r="AG2237" s="130"/>
      <c r="AH2237" s="130"/>
      <c r="AI2237" s="130"/>
      <c r="AJ2237" s="130"/>
      <c r="AK2237" s="130"/>
      <c r="AL2237" s="130"/>
      <c r="AM2237" s="130"/>
      <c r="AN2237" s="130"/>
      <c r="AO2237" s="130"/>
      <c r="AP2237" s="130"/>
      <c r="AQ2237" s="130"/>
      <c r="AR2237" s="130"/>
      <c r="AS2237" s="130"/>
      <c r="AT2237" s="130"/>
      <c r="AU2237" s="130"/>
      <c r="AV2237" s="130"/>
      <c r="AW2237" s="130"/>
      <c r="AX2237" s="130"/>
      <c r="AY2237" s="130"/>
    </row>
    <row r="2238" spans="1:51" x14ac:dyDescent="0.15">
      <c r="A2238" s="133">
        <v>2277</v>
      </c>
      <c r="B2238" s="130" t="s">
        <v>5232</v>
      </c>
      <c r="C2238" s="130" t="s">
        <v>766</v>
      </c>
      <c r="D2238" s="130" t="s">
        <v>10200</v>
      </c>
      <c r="E2238" s="130" t="s">
        <v>10860</v>
      </c>
      <c r="F2238" s="130" t="s">
        <v>11271</v>
      </c>
      <c r="G2238" s="133" t="s">
        <v>173</v>
      </c>
      <c r="H2238" s="130" t="s">
        <v>11319</v>
      </c>
      <c r="I2238" s="130" t="s">
        <v>12179</v>
      </c>
      <c r="J2238" s="130" t="s">
        <v>4879</v>
      </c>
      <c r="K2238" s="130" t="s">
        <v>5220</v>
      </c>
      <c r="L2238" s="131" t="str">
        <f t="shared" si="102"/>
        <v>黄地　一希 (1)</v>
      </c>
      <c r="M2238" s="131" t="str">
        <f t="shared" si="103"/>
        <v>02</v>
      </c>
      <c r="N2238" s="131" t="str">
        <f t="shared" si="104"/>
        <v>Kazuki OCHI (02)</v>
      </c>
      <c r="O2238" s="217" t="s">
        <v>9090</v>
      </c>
      <c r="Y2238" s="130"/>
      <c r="Z2238" s="130"/>
      <c r="AA2238" s="130"/>
      <c r="AB2238" s="130"/>
      <c r="AC2238" s="130"/>
      <c r="AD2238" s="130"/>
      <c r="AE2238" s="130"/>
      <c r="AF2238" s="130"/>
      <c r="AG2238" s="130"/>
      <c r="AH2238" s="130"/>
      <c r="AI2238" s="130"/>
      <c r="AJ2238" s="130"/>
      <c r="AK2238" s="130"/>
      <c r="AL2238" s="130"/>
      <c r="AM2238" s="130"/>
      <c r="AN2238" s="130"/>
      <c r="AO2238" s="130"/>
      <c r="AP2238" s="130"/>
      <c r="AQ2238" s="130"/>
      <c r="AR2238" s="130"/>
      <c r="AS2238" s="130"/>
      <c r="AT2238" s="130"/>
      <c r="AU2238" s="130"/>
      <c r="AV2238" s="130"/>
      <c r="AW2238" s="130"/>
      <c r="AX2238" s="130"/>
      <c r="AY2238" s="130"/>
    </row>
    <row r="2239" spans="1:51" x14ac:dyDescent="0.15">
      <c r="A2239" s="133">
        <v>2278</v>
      </c>
      <c r="B2239" s="130" t="s">
        <v>5232</v>
      </c>
      <c r="C2239" s="130" t="s">
        <v>766</v>
      </c>
      <c r="D2239" s="130" t="s">
        <v>10201</v>
      </c>
      <c r="E2239" s="130" t="s">
        <v>10861</v>
      </c>
      <c r="F2239" s="130" t="s">
        <v>11104</v>
      </c>
      <c r="G2239" s="133" t="s">
        <v>173</v>
      </c>
      <c r="H2239" s="130" t="s">
        <v>11319</v>
      </c>
      <c r="I2239" s="130" t="s">
        <v>11659</v>
      </c>
      <c r="J2239" s="130" t="s">
        <v>4932</v>
      </c>
      <c r="K2239" s="130" t="s">
        <v>5220</v>
      </c>
      <c r="L2239" s="131" t="str">
        <f t="shared" si="102"/>
        <v>北田　颯 (1)</v>
      </c>
      <c r="M2239" s="131" t="str">
        <f t="shared" si="103"/>
        <v>02</v>
      </c>
      <c r="N2239" s="131" t="str">
        <f t="shared" si="104"/>
        <v>So KITADA (02)</v>
      </c>
      <c r="O2239" s="217" t="s">
        <v>9091</v>
      </c>
      <c r="Y2239" s="130"/>
      <c r="Z2239" s="130"/>
      <c r="AA2239" s="130"/>
      <c r="AB2239" s="130"/>
      <c r="AC2239" s="130"/>
      <c r="AD2239" s="130"/>
      <c r="AE2239" s="130"/>
      <c r="AF2239" s="130"/>
      <c r="AG2239" s="130"/>
      <c r="AH2239" s="130"/>
      <c r="AI2239" s="130"/>
      <c r="AJ2239" s="130"/>
      <c r="AK2239" s="130"/>
      <c r="AL2239" s="130"/>
      <c r="AM2239" s="130"/>
      <c r="AN2239" s="130"/>
      <c r="AO2239" s="130"/>
      <c r="AP2239" s="130"/>
      <c r="AQ2239" s="130"/>
      <c r="AR2239" s="130"/>
      <c r="AS2239" s="130"/>
      <c r="AT2239" s="130"/>
      <c r="AU2239" s="130"/>
      <c r="AV2239" s="130"/>
      <c r="AW2239" s="130"/>
      <c r="AX2239" s="130"/>
      <c r="AY2239" s="130"/>
    </row>
    <row r="2240" spans="1:51" x14ac:dyDescent="0.15">
      <c r="A2240" s="133">
        <v>2279</v>
      </c>
      <c r="B2240" s="130" t="s">
        <v>5232</v>
      </c>
      <c r="C2240" s="130" t="s">
        <v>766</v>
      </c>
      <c r="D2240" s="130" t="s">
        <v>10202</v>
      </c>
      <c r="E2240" s="130" t="s">
        <v>10862</v>
      </c>
      <c r="F2240" s="130" t="s">
        <v>11242</v>
      </c>
      <c r="G2240" s="133" t="s">
        <v>173</v>
      </c>
      <c r="H2240" s="130" t="s">
        <v>14447</v>
      </c>
      <c r="I2240" s="130" t="s">
        <v>12180</v>
      </c>
      <c r="J2240" s="130" t="s">
        <v>5124</v>
      </c>
      <c r="K2240" s="130" t="s">
        <v>5220</v>
      </c>
      <c r="L2240" s="131" t="str">
        <f t="shared" si="102"/>
        <v>下妻　樹生 (1)</v>
      </c>
      <c r="M2240" s="131" t="str">
        <f t="shared" si="103"/>
        <v>02</v>
      </c>
      <c r="N2240" s="131" t="str">
        <f t="shared" si="104"/>
        <v>Tatsuki SHIMOZUMA (02)</v>
      </c>
      <c r="O2240" s="217" t="s">
        <v>9092</v>
      </c>
      <c r="Y2240" s="130"/>
      <c r="Z2240" s="130"/>
      <c r="AA2240" s="130"/>
      <c r="AB2240" s="130"/>
      <c r="AC2240" s="130"/>
      <c r="AD2240" s="130"/>
      <c r="AE2240" s="130"/>
      <c r="AF2240" s="130"/>
      <c r="AG2240" s="130"/>
      <c r="AH2240" s="130"/>
      <c r="AI2240" s="130"/>
      <c r="AJ2240" s="130"/>
      <c r="AK2240" s="130"/>
      <c r="AL2240" s="130"/>
      <c r="AM2240" s="130"/>
      <c r="AN2240" s="130"/>
      <c r="AO2240" s="130"/>
      <c r="AP2240" s="130"/>
      <c r="AQ2240" s="130"/>
      <c r="AR2240" s="130"/>
      <c r="AS2240" s="130"/>
      <c r="AT2240" s="130"/>
      <c r="AU2240" s="130"/>
      <c r="AV2240" s="130"/>
      <c r="AW2240" s="130"/>
      <c r="AX2240" s="130"/>
      <c r="AY2240" s="130"/>
    </row>
    <row r="2241" spans="1:51" x14ac:dyDescent="0.15">
      <c r="A2241" s="133">
        <v>2280</v>
      </c>
      <c r="B2241" s="130" t="s">
        <v>5232</v>
      </c>
      <c r="C2241" s="130" t="s">
        <v>766</v>
      </c>
      <c r="D2241" s="130" t="s">
        <v>10203</v>
      </c>
      <c r="E2241" s="130" t="s">
        <v>10863</v>
      </c>
      <c r="F2241" s="130" t="s">
        <v>11157</v>
      </c>
      <c r="G2241" s="133" t="s">
        <v>173</v>
      </c>
      <c r="H2241" s="130" t="s">
        <v>11319</v>
      </c>
      <c r="I2241" s="130" t="s">
        <v>11637</v>
      </c>
      <c r="J2241" s="130" t="s">
        <v>5203</v>
      </c>
      <c r="K2241" s="130" t="s">
        <v>5220</v>
      </c>
      <c r="L2241" s="131" t="str">
        <f t="shared" si="102"/>
        <v>武本　佳明 (1)</v>
      </c>
      <c r="M2241" s="131" t="str">
        <f t="shared" si="103"/>
        <v>02</v>
      </c>
      <c r="N2241" s="131" t="str">
        <f t="shared" si="104"/>
        <v>Yoshiaki TAKEMOTO (02)</v>
      </c>
      <c r="O2241" s="217" t="s">
        <v>9093</v>
      </c>
      <c r="Y2241" s="130"/>
      <c r="Z2241" s="130"/>
      <c r="AA2241" s="130"/>
      <c r="AB2241" s="130"/>
      <c r="AC2241" s="130"/>
      <c r="AD2241" s="130"/>
      <c r="AE2241" s="130"/>
      <c r="AF2241" s="130"/>
      <c r="AG2241" s="130"/>
      <c r="AH2241" s="130"/>
      <c r="AI2241" s="130"/>
      <c r="AJ2241" s="130"/>
      <c r="AK2241" s="130"/>
      <c r="AL2241" s="130"/>
      <c r="AM2241" s="130"/>
      <c r="AN2241" s="130"/>
      <c r="AO2241" s="130"/>
      <c r="AP2241" s="130"/>
      <c r="AQ2241" s="130"/>
      <c r="AR2241" s="130"/>
      <c r="AS2241" s="130"/>
      <c r="AT2241" s="130"/>
      <c r="AU2241" s="130"/>
      <c r="AV2241" s="130"/>
      <c r="AW2241" s="130"/>
      <c r="AX2241" s="130"/>
      <c r="AY2241" s="130"/>
    </row>
    <row r="2242" spans="1:51" x14ac:dyDescent="0.15">
      <c r="A2242" s="133">
        <v>2281</v>
      </c>
      <c r="B2242" s="130" t="s">
        <v>5232</v>
      </c>
      <c r="C2242" s="130" t="s">
        <v>766</v>
      </c>
      <c r="D2242" s="130" t="s">
        <v>10204</v>
      </c>
      <c r="E2242" s="130" t="s">
        <v>10864</v>
      </c>
      <c r="F2242" s="130" t="s">
        <v>11272</v>
      </c>
      <c r="G2242" s="133" t="s">
        <v>173</v>
      </c>
      <c r="H2242" s="130" t="s">
        <v>14454</v>
      </c>
      <c r="I2242" s="130" t="s">
        <v>12181</v>
      </c>
      <c r="J2242" s="130" t="s">
        <v>4810</v>
      </c>
      <c r="K2242" s="130" t="s">
        <v>5220</v>
      </c>
      <c r="L2242" s="131" t="str">
        <f t="shared" si="102"/>
        <v>波多野　快斗 (1)</v>
      </c>
      <c r="M2242" s="131" t="str">
        <f t="shared" si="103"/>
        <v>03</v>
      </c>
      <c r="N2242" s="131" t="str">
        <f t="shared" si="104"/>
        <v>Kaito HATANO (03)</v>
      </c>
      <c r="O2242" s="217" t="s">
        <v>9094</v>
      </c>
      <c r="Y2242" s="130"/>
      <c r="Z2242" s="130"/>
      <c r="AA2242" s="130"/>
      <c r="AB2242" s="130"/>
      <c r="AC2242" s="130"/>
      <c r="AD2242" s="130"/>
      <c r="AE2242" s="130"/>
      <c r="AF2242" s="130"/>
      <c r="AG2242" s="130"/>
      <c r="AH2242" s="130"/>
      <c r="AI2242" s="130"/>
      <c r="AJ2242" s="130"/>
      <c r="AK2242" s="130"/>
      <c r="AL2242" s="130"/>
      <c r="AM2242" s="130"/>
      <c r="AN2242" s="130"/>
      <c r="AO2242" s="130"/>
      <c r="AP2242" s="130"/>
      <c r="AQ2242" s="130"/>
      <c r="AR2242" s="130"/>
      <c r="AS2242" s="130"/>
      <c r="AT2242" s="130"/>
      <c r="AU2242" s="130"/>
      <c r="AV2242" s="130"/>
      <c r="AW2242" s="130"/>
      <c r="AX2242" s="130"/>
      <c r="AY2242" s="130"/>
    </row>
    <row r="2243" spans="1:51" x14ac:dyDescent="0.15">
      <c r="A2243" s="133">
        <v>2282</v>
      </c>
      <c r="B2243" s="130" t="s">
        <v>5232</v>
      </c>
      <c r="C2243" s="130" t="s">
        <v>766</v>
      </c>
      <c r="D2243" s="130" t="s">
        <v>10205</v>
      </c>
      <c r="E2243" s="130" t="s">
        <v>10865</v>
      </c>
      <c r="F2243" s="130" t="s">
        <v>11148</v>
      </c>
      <c r="G2243" s="133" t="s">
        <v>173</v>
      </c>
      <c r="H2243" s="130" t="s">
        <v>11319</v>
      </c>
      <c r="I2243" s="130" t="s">
        <v>11510</v>
      </c>
      <c r="J2243" s="130" t="s">
        <v>4868</v>
      </c>
      <c r="K2243" s="130" t="s">
        <v>5220</v>
      </c>
      <c r="L2243" s="131" t="str">
        <f t="shared" ref="L2243:L2306" si="105">D2243&amp;" ("&amp;G2243&amp;")"</f>
        <v>藤井　智也 (1)</v>
      </c>
      <c r="M2243" s="131" t="str">
        <f t="shared" ref="M2243:M2306" si="106">LEFT(F2243,2)</f>
        <v>02</v>
      </c>
      <c r="N2243" s="131" t="str">
        <f t="shared" ref="N2243:N2306" si="107">J2243&amp;" "&amp;I2243&amp;" ("&amp;M2243&amp;")"</f>
        <v>Tomoya FUJII (02)</v>
      </c>
      <c r="O2243" s="217" t="s">
        <v>9095</v>
      </c>
      <c r="Y2243" s="130"/>
      <c r="Z2243" s="130"/>
      <c r="AA2243" s="130"/>
      <c r="AB2243" s="130"/>
      <c r="AC2243" s="130"/>
      <c r="AD2243" s="130"/>
      <c r="AE2243" s="130"/>
      <c r="AF2243" s="130"/>
      <c r="AG2243" s="130"/>
      <c r="AH2243" s="130"/>
      <c r="AI2243" s="130"/>
      <c r="AJ2243" s="130"/>
      <c r="AK2243" s="130"/>
      <c r="AL2243" s="130"/>
      <c r="AM2243" s="130"/>
      <c r="AN2243" s="130"/>
      <c r="AO2243" s="130"/>
      <c r="AP2243" s="130"/>
      <c r="AQ2243" s="130"/>
      <c r="AR2243" s="130"/>
      <c r="AS2243" s="130"/>
      <c r="AT2243" s="130"/>
      <c r="AU2243" s="130"/>
      <c r="AV2243" s="130"/>
      <c r="AW2243" s="130"/>
      <c r="AX2243" s="130"/>
      <c r="AY2243" s="130"/>
    </row>
    <row r="2244" spans="1:51" x14ac:dyDescent="0.15">
      <c r="A2244" s="133">
        <v>2283</v>
      </c>
      <c r="B2244" s="130" t="s">
        <v>5232</v>
      </c>
      <c r="C2244" s="130" t="s">
        <v>766</v>
      </c>
      <c r="D2244" s="130" t="s">
        <v>10206</v>
      </c>
      <c r="E2244" s="130" t="s">
        <v>10866</v>
      </c>
      <c r="F2244" s="130" t="s">
        <v>11187</v>
      </c>
      <c r="G2244" s="133" t="s">
        <v>173</v>
      </c>
      <c r="H2244" s="130" t="s">
        <v>11319</v>
      </c>
      <c r="I2244" s="130" t="s">
        <v>4905</v>
      </c>
      <c r="J2244" s="130" t="s">
        <v>9478</v>
      </c>
      <c r="K2244" s="130" t="s">
        <v>5220</v>
      </c>
      <c r="L2244" s="131" t="str">
        <f t="shared" si="105"/>
        <v>山口　誉 (1)</v>
      </c>
      <c r="M2244" s="131" t="str">
        <f t="shared" si="106"/>
        <v>02</v>
      </c>
      <c r="N2244" s="131" t="str">
        <f t="shared" si="107"/>
        <v>Homare YAMAGUCHI (02)</v>
      </c>
      <c r="O2244" s="217" t="s">
        <v>9096</v>
      </c>
      <c r="Y2244" s="130"/>
      <c r="Z2244" s="130"/>
      <c r="AA2244" s="130"/>
      <c r="AB2244" s="130"/>
      <c r="AC2244" s="130"/>
      <c r="AD2244" s="130"/>
      <c r="AE2244" s="130"/>
      <c r="AF2244" s="130"/>
      <c r="AG2244" s="130"/>
      <c r="AH2244" s="130"/>
      <c r="AI2244" s="130"/>
      <c r="AJ2244" s="130"/>
      <c r="AK2244" s="130"/>
      <c r="AL2244" s="130"/>
      <c r="AM2244" s="130"/>
      <c r="AN2244" s="130"/>
      <c r="AO2244" s="130"/>
      <c r="AP2244" s="130"/>
      <c r="AQ2244" s="130"/>
      <c r="AR2244" s="130"/>
      <c r="AS2244" s="130"/>
      <c r="AT2244" s="130"/>
      <c r="AU2244" s="130"/>
      <c r="AV2244" s="130"/>
      <c r="AW2244" s="130"/>
      <c r="AX2244" s="130"/>
      <c r="AY2244" s="130"/>
    </row>
    <row r="2245" spans="1:51" x14ac:dyDescent="0.15">
      <c r="A2245" s="133">
        <v>2284</v>
      </c>
      <c r="B2245" s="130" t="s">
        <v>5242</v>
      </c>
      <c r="C2245" s="130" t="s">
        <v>1059</v>
      </c>
      <c r="D2245" s="130" t="s">
        <v>10207</v>
      </c>
      <c r="E2245" s="130" t="s">
        <v>10867</v>
      </c>
      <c r="F2245" s="130" t="s">
        <v>11022</v>
      </c>
      <c r="G2245" s="133" t="s">
        <v>173</v>
      </c>
      <c r="H2245" s="130" t="s">
        <v>14447</v>
      </c>
      <c r="I2245" s="130" t="s">
        <v>11577</v>
      </c>
      <c r="J2245" s="130" t="s">
        <v>12648</v>
      </c>
      <c r="K2245" s="130" t="s">
        <v>5220</v>
      </c>
      <c r="L2245" s="131" t="str">
        <f t="shared" si="105"/>
        <v>大髙　流南 (1)</v>
      </c>
      <c r="M2245" s="131" t="str">
        <f t="shared" si="106"/>
        <v>02</v>
      </c>
      <c r="N2245" s="131" t="str">
        <f t="shared" si="107"/>
        <v>Runan OTAKA (02)</v>
      </c>
      <c r="O2245" s="217" t="s">
        <v>9097</v>
      </c>
      <c r="Y2245" s="130"/>
      <c r="Z2245" s="130"/>
      <c r="AA2245" s="130"/>
      <c r="AB2245" s="130"/>
      <c r="AC2245" s="130"/>
      <c r="AD2245" s="130"/>
      <c r="AE2245" s="130"/>
      <c r="AF2245" s="130"/>
      <c r="AG2245" s="130"/>
      <c r="AH2245" s="130"/>
      <c r="AI2245" s="130"/>
      <c r="AJ2245" s="130"/>
      <c r="AK2245" s="130"/>
      <c r="AL2245" s="130"/>
      <c r="AM2245" s="130"/>
      <c r="AN2245" s="130"/>
      <c r="AO2245" s="130"/>
      <c r="AP2245" s="130"/>
      <c r="AQ2245" s="130"/>
      <c r="AR2245" s="130"/>
      <c r="AS2245" s="130"/>
      <c r="AT2245" s="130"/>
      <c r="AU2245" s="130"/>
      <c r="AV2245" s="130"/>
      <c r="AW2245" s="130"/>
      <c r="AX2245" s="130"/>
      <c r="AY2245" s="130"/>
    </row>
    <row r="2246" spans="1:51" x14ac:dyDescent="0.15">
      <c r="A2246" s="133">
        <v>2285</v>
      </c>
      <c r="B2246" s="130" t="s">
        <v>5242</v>
      </c>
      <c r="C2246" s="130" t="s">
        <v>1059</v>
      </c>
      <c r="D2246" s="130" t="s">
        <v>10208</v>
      </c>
      <c r="E2246" s="130" t="s">
        <v>10868</v>
      </c>
      <c r="F2246" s="130" t="s">
        <v>11205</v>
      </c>
      <c r="G2246" s="133" t="s">
        <v>173</v>
      </c>
      <c r="H2246" s="130" t="s">
        <v>14454</v>
      </c>
      <c r="I2246" s="130" t="s">
        <v>11484</v>
      </c>
      <c r="J2246" s="130" t="s">
        <v>4902</v>
      </c>
      <c r="K2246" s="130" t="s">
        <v>5220</v>
      </c>
      <c r="L2246" s="131" t="str">
        <f t="shared" si="105"/>
        <v>沖　尚悟 (1)</v>
      </c>
      <c r="M2246" s="131" t="str">
        <f t="shared" si="106"/>
        <v>02</v>
      </c>
      <c r="N2246" s="131" t="str">
        <f t="shared" si="107"/>
        <v>Shogo OKI (02)</v>
      </c>
      <c r="O2246" s="217" t="s">
        <v>9098</v>
      </c>
      <c r="Y2246" s="130"/>
      <c r="Z2246" s="130"/>
      <c r="AA2246" s="130"/>
      <c r="AB2246" s="130"/>
      <c r="AC2246" s="130"/>
      <c r="AD2246" s="130"/>
      <c r="AE2246" s="130"/>
      <c r="AF2246" s="130"/>
      <c r="AG2246" s="130"/>
      <c r="AH2246" s="130"/>
      <c r="AI2246" s="130"/>
      <c r="AJ2246" s="130"/>
      <c r="AK2246" s="130"/>
      <c r="AL2246" s="130"/>
      <c r="AM2246" s="130"/>
      <c r="AN2246" s="130"/>
      <c r="AO2246" s="130"/>
      <c r="AP2246" s="130"/>
      <c r="AQ2246" s="130"/>
      <c r="AR2246" s="130"/>
      <c r="AS2246" s="130"/>
      <c r="AT2246" s="130"/>
      <c r="AU2246" s="130"/>
      <c r="AV2246" s="130"/>
      <c r="AW2246" s="130"/>
      <c r="AX2246" s="130"/>
      <c r="AY2246" s="130"/>
    </row>
    <row r="2247" spans="1:51" x14ac:dyDescent="0.15">
      <c r="A2247" s="133">
        <v>2286</v>
      </c>
      <c r="B2247" s="130" t="s">
        <v>5242</v>
      </c>
      <c r="C2247" s="130" t="s">
        <v>1059</v>
      </c>
      <c r="D2247" s="130" t="s">
        <v>10209</v>
      </c>
      <c r="E2247" s="130" t="s">
        <v>10869</v>
      </c>
      <c r="F2247" s="130" t="s">
        <v>11123</v>
      </c>
      <c r="G2247" s="133" t="s">
        <v>173</v>
      </c>
      <c r="H2247" s="130" t="s">
        <v>14447</v>
      </c>
      <c r="I2247" s="130" t="s">
        <v>12182</v>
      </c>
      <c r="J2247" s="130" t="s">
        <v>5084</v>
      </c>
      <c r="K2247" s="130" t="s">
        <v>5220</v>
      </c>
      <c r="L2247" s="131" t="str">
        <f t="shared" si="105"/>
        <v>竹迫　蒼真 (1)</v>
      </c>
      <c r="M2247" s="131" t="str">
        <f t="shared" si="106"/>
        <v>02</v>
      </c>
      <c r="N2247" s="131" t="str">
        <f t="shared" si="107"/>
        <v>Soma TAKESAKO (02)</v>
      </c>
      <c r="O2247" s="217" t="s">
        <v>9099</v>
      </c>
      <c r="Y2247" s="130"/>
      <c r="Z2247" s="130"/>
      <c r="AA2247" s="130"/>
      <c r="AB2247" s="130"/>
      <c r="AC2247" s="130"/>
      <c r="AD2247" s="130"/>
      <c r="AE2247" s="130"/>
      <c r="AF2247" s="130"/>
      <c r="AG2247" s="130"/>
      <c r="AH2247" s="130"/>
      <c r="AI2247" s="130"/>
      <c r="AJ2247" s="130"/>
      <c r="AK2247" s="130"/>
      <c r="AL2247" s="130"/>
      <c r="AM2247" s="130"/>
      <c r="AN2247" s="130"/>
      <c r="AO2247" s="130"/>
      <c r="AP2247" s="130"/>
      <c r="AQ2247" s="130"/>
      <c r="AR2247" s="130"/>
      <c r="AS2247" s="130"/>
      <c r="AT2247" s="130"/>
      <c r="AU2247" s="130"/>
      <c r="AV2247" s="130"/>
      <c r="AW2247" s="130"/>
      <c r="AX2247" s="130"/>
      <c r="AY2247" s="130"/>
    </row>
    <row r="2248" spans="1:51" x14ac:dyDescent="0.15">
      <c r="A2248" s="133">
        <v>2287</v>
      </c>
      <c r="B2248" s="130" t="s">
        <v>5242</v>
      </c>
      <c r="C2248" s="130" t="s">
        <v>1059</v>
      </c>
      <c r="D2248" s="130" t="s">
        <v>4682</v>
      </c>
      <c r="E2248" s="130" t="s">
        <v>4683</v>
      </c>
      <c r="F2248" s="130" t="s">
        <v>3710</v>
      </c>
      <c r="G2248" s="133" t="s">
        <v>173</v>
      </c>
      <c r="H2248" s="130" t="s">
        <v>11319</v>
      </c>
      <c r="I2248" s="130" t="s">
        <v>5167</v>
      </c>
      <c r="J2248" s="130" t="s">
        <v>4918</v>
      </c>
      <c r="K2248" s="130" t="s">
        <v>5220</v>
      </c>
      <c r="L2248" s="131" t="str">
        <f t="shared" si="105"/>
        <v>桑野　航汰 (1)</v>
      </c>
      <c r="M2248" s="131" t="str">
        <f t="shared" si="106"/>
        <v>01</v>
      </c>
      <c r="N2248" s="131" t="str">
        <f t="shared" si="107"/>
        <v>Kota KUWANO (01)</v>
      </c>
      <c r="O2248" s="217" t="s">
        <v>9100</v>
      </c>
      <c r="Y2248" s="130"/>
      <c r="Z2248" s="130"/>
      <c r="AA2248" s="130"/>
      <c r="AB2248" s="130"/>
      <c r="AC2248" s="130"/>
      <c r="AD2248" s="130"/>
      <c r="AE2248" s="130"/>
      <c r="AF2248" s="130"/>
      <c r="AG2248" s="130"/>
      <c r="AH2248" s="130"/>
      <c r="AI2248" s="130"/>
      <c r="AJ2248" s="130"/>
      <c r="AK2248" s="130"/>
      <c r="AL2248" s="130"/>
      <c r="AM2248" s="130"/>
      <c r="AN2248" s="130"/>
      <c r="AO2248" s="130"/>
      <c r="AP2248" s="130"/>
      <c r="AQ2248" s="130"/>
      <c r="AR2248" s="130"/>
      <c r="AS2248" s="130"/>
      <c r="AT2248" s="130"/>
      <c r="AU2248" s="130"/>
      <c r="AV2248" s="130"/>
      <c r="AW2248" s="130"/>
      <c r="AX2248" s="130"/>
      <c r="AY2248" s="130"/>
    </row>
    <row r="2249" spans="1:51" x14ac:dyDescent="0.15">
      <c r="A2249" s="133">
        <v>2288</v>
      </c>
      <c r="B2249" s="130" t="s">
        <v>5242</v>
      </c>
      <c r="C2249" s="130" t="s">
        <v>1059</v>
      </c>
      <c r="D2249" s="130" t="s">
        <v>10210</v>
      </c>
      <c r="E2249" s="130" t="s">
        <v>10870</v>
      </c>
      <c r="F2249" s="130" t="s">
        <v>11273</v>
      </c>
      <c r="G2249" s="133" t="s">
        <v>173</v>
      </c>
      <c r="H2249" s="130" t="s">
        <v>14447</v>
      </c>
      <c r="I2249" s="130" t="s">
        <v>12183</v>
      </c>
      <c r="J2249" s="130" t="s">
        <v>4906</v>
      </c>
      <c r="K2249" s="130" t="s">
        <v>5220</v>
      </c>
      <c r="L2249" s="131" t="str">
        <f t="shared" si="105"/>
        <v>幸村　侑哉 (1)</v>
      </c>
      <c r="M2249" s="131" t="str">
        <f t="shared" si="106"/>
        <v>02</v>
      </c>
      <c r="N2249" s="131" t="str">
        <f t="shared" si="107"/>
        <v>Yuya KOMURA (02)</v>
      </c>
      <c r="O2249" s="217" t="s">
        <v>9101</v>
      </c>
      <c r="Y2249" s="130"/>
      <c r="Z2249" s="130"/>
      <c r="AA2249" s="130"/>
      <c r="AB2249" s="130"/>
      <c r="AC2249" s="130"/>
      <c r="AD2249" s="130"/>
      <c r="AE2249" s="130"/>
      <c r="AF2249" s="130"/>
      <c r="AG2249" s="130"/>
      <c r="AH2249" s="130"/>
      <c r="AI2249" s="130"/>
      <c r="AJ2249" s="130"/>
      <c r="AK2249" s="130"/>
      <c r="AL2249" s="130"/>
      <c r="AM2249" s="130"/>
      <c r="AN2249" s="130"/>
      <c r="AO2249" s="130"/>
      <c r="AP2249" s="130"/>
      <c r="AQ2249" s="130"/>
      <c r="AR2249" s="130"/>
      <c r="AS2249" s="130"/>
      <c r="AT2249" s="130"/>
      <c r="AU2249" s="130"/>
      <c r="AV2249" s="130"/>
      <c r="AW2249" s="130"/>
      <c r="AX2249" s="130"/>
      <c r="AY2249" s="130"/>
    </row>
    <row r="2250" spans="1:51" x14ac:dyDescent="0.15">
      <c r="A2250" s="133">
        <v>2289</v>
      </c>
      <c r="B2250" s="130" t="s">
        <v>5242</v>
      </c>
      <c r="C2250" s="130" t="s">
        <v>1059</v>
      </c>
      <c r="D2250" s="130" t="s">
        <v>10211</v>
      </c>
      <c r="E2250" s="130" t="s">
        <v>10871</v>
      </c>
      <c r="F2250" s="130" t="s">
        <v>11274</v>
      </c>
      <c r="G2250" s="133" t="s">
        <v>173</v>
      </c>
      <c r="H2250" s="130" t="s">
        <v>14447</v>
      </c>
      <c r="I2250" s="130" t="s">
        <v>6756</v>
      </c>
      <c r="J2250" s="130" t="s">
        <v>4893</v>
      </c>
      <c r="K2250" s="130" t="s">
        <v>5220</v>
      </c>
      <c r="L2250" s="131" t="str">
        <f t="shared" si="105"/>
        <v>山根　汰一 (1)</v>
      </c>
      <c r="M2250" s="131" t="str">
        <f t="shared" si="106"/>
        <v>02</v>
      </c>
      <c r="N2250" s="131" t="str">
        <f t="shared" si="107"/>
        <v>Taichi YAMANE (02)</v>
      </c>
      <c r="O2250" s="217" t="s">
        <v>9102</v>
      </c>
      <c r="Y2250" s="130"/>
      <c r="Z2250" s="130"/>
      <c r="AA2250" s="130"/>
      <c r="AB2250" s="130"/>
      <c r="AC2250" s="130"/>
      <c r="AD2250" s="130"/>
      <c r="AE2250" s="130"/>
      <c r="AF2250" s="130"/>
      <c r="AG2250" s="130"/>
      <c r="AH2250" s="130"/>
      <c r="AI2250" s="130"/>
      <c r="AJ2250" s="130"/>
      <c r="AK2250" s="130"/>
      <c r="AL2250" s="130"/>
      <c r="AM2250" s="130"/>
      <c r="AN2250" s="130"/>
      <c r="AO2250" s="130"/>
      <c r="AP2250" s="130"/>
      <c r="AQ2250" s="130"/>
      <c r="AR2250" s="130"/>
      <c r="AS2250" s="130"/>
      <c r="AT2250" s="130"/>
      <c r="AU2250" s="130"/>
      <c r="AV2250" s="130"/>
      <c r="AW2250" s="130"/>
      <c r="AX2250" s="130"/>
      <c r="AY2250" s="130"/>
    </row>
    <row r="2251" spans="1:51" x14ac:dyDescent="0.15">
      <c r="A2251" s="133">
        <v>2290</v>
      </c>
      <c r="B2251" s="130" t="s">
        <v>12677</v>
      </c>
      <c r="C2251" s="130" t="s">
        <v>9326</v>
      </c>
      <c r="D2251" s="130" t="s">
        <v>10212</v>
      </c>
      <c r="E2251" s="130" t="s">
        <v>10872</v>
      </c>
      <c r="F2251" s="130" t="s">
        <v>11275</v>
      </c>
      <c r="G2251" s="133" t="s">
        <v>173</v>
      </c>
      <c r="H2251" s="130" t="s">
        <v>11319</v>
      </c>
      <c r="I2251" s="130" t="s">
        <v>12184</v>
      </c>
      <c r="J2251" s="130" t="s">
        <v>5070</v>
      </c>
      <c r="K2251" s="130" t="s">
        <v>5220</v>
      </c>
      <c r="L2251" s="131" t="str">
        <f t="shared" si="105"/>
        <v>駒井　智己 (1)</v>
      </c>
      <c r="M2251" s="131" t="str">
        <f t="shared" si="106"/>
        <v>96</v>
      </c>
      <c r="N2251" s="131" t="str">
        <f t="shared" si="107"/>
        <v>Tomoki KOMAI (96)</v>
      </c>
      <c r="O2251" s="217" t="s">
        <v>9103</v>
      </c>
      <c r="Y2251" s="130"/>
      <c r="Z2251" s="130"/>
      <c r="AA2251" s="130"/>
      <c r="AB2251" s="130"/>
      <c r="AC2251" s="130"/>
      <c r="AD2251" s="130"/>
      <c r="AE2251" s="130"/>
      <c r="AF2251" s="130"/>
      <c r="AG2251" s="130"/>
      <c r="AH2251" s="130"/>
      <c r="AI2251" s="130"/>
      <c r="AJ2251" s="130"/>
      <c r="AK2251" s="130"/>
      <c r="AL2251" s="130"/>
      <c r="AM2251" s="130"/>
      <c r="AN2251" s="130"/>
      <c r="AO2251" s="130"/>
      <c r="AP2251" s="130"/>
      <c r="AQ2251" s="130"/>
      <c r="AR2251" s="130"/>
      <c r="AS2251" s="130"/>
      <c r="AT2251" s="130"/>
      <c r="AU2251" s="130"/>
      <c r="AV2251" s="130"/>
      <c r="AW2251" s="130"/>
      <c r="AX2251" s="130"/>
      <c r="AY2251" s="130"/>
    </row>
    <row r="2252" spans="1:51" x14ac:dyDescent="0.15">
      <c r="A2252" s="133">
        <v>2291</v>
      </c>
      <c r="B2252" s="130" t="s">
        <v>1087</v>
      </c>
      <c r="C2252" s="130" t="s">
        <v>1047</v>
      </c>
      <c r="D2252" s="130" t="s">
        <v>749</v>
      </c>
      <c r="E2252" s="130" t="s">
        <v>705</v>
      </c>
      <c r="F2252" s="130" t="s">
        <v>750</v>
      </c>
      <c r="G2252" s="133" t="s">
        <v>146</v>
      </c>
      <c r="H2252" s="130" t="s">
        <v>11319</v>
      </c>
      <c r="I2252" s="130" t="s">
        <v>6719</v>
      </c>
      <c r="J2252" s="130" t="s">
        <v>4954</v>
      </c>
      <c r="K2252" s="130" t="s">
        <v>5220</v>
      </c>
      <c r="L2252" s="131" t="str">
        <f t="shared" si="105"/>
        <v>原　章裕 (4)</v>
      </c>
      <c r="M2252" s="131" t="str">
        <f t="shared" si="106"/>
        <v>98</v>
      </c>
      <c r="N2252" s="131" t="str">
        <f t="shared" si="107"/>
        <v>Akihiro HARA (98)</v>
      </c>
      <c r="O2252" s="217" t="s">
        <v>9104</v>
      </c>
      <c r="Y2252" s="130"/>
      <c r="Z2252" s="130"/>
      <c r="AA2252" s="130"/>
      <c r="AB2252" s="130"/>
      <c r="AC2252" s="130"/>
      <c r="AD2252" s="130"/>
      <c r="AE2252" s="130"/>
      <c r="AF2252" s="130"/>
      <c r="AG2252" s="130"/>
      <c r="AH2252" s="130"/>
      <c r="AI2252" s="130"/>
      <c r="AJ2252" s="130"/>
      <c r="AK2252" s="130"/>
      <c r="AL2252" s="130"/>
      <c r="AM2252" s="130"/>
      <c r="AN2252" s="130"/>
      <c r="AO2252" s="130"/>
      <c r="AP2252" s="130"/>
      <c r="AQ2252" s="130"/>
      <c r="AR2252" s="130"/>
      <c r="AS2252" s="130"/>
      <c r="AT2252" s="130"/>
      <c r="AU2252" s="130"/>
      <c r="AV2252" s="130"/>
      <c r="AW2252" s="130"/>
      <c r="AX2252" s="130"/>
      <c r="AY2252" s="130"/>
    </row>
    <row r="2253" spans="1:51" x14ac:dyDescent="0.15">
      <c r="A2253" s="133">
        <v>2292</v>
      </c>
      <c r="B2253" s="130" t="s">
        <v>1087</v>
      </c>
      <c r="C2253" s="130" t="s">
        <v>1047</v>
      </c>
      <c r="D2253" s="130" t="s">
        <v>10213</v>
      </c>
      <c r="E2253" s="130" t="s">
        <v>10873</v>
      </c>
      <c r="F2253" s="130" t="s">
        <v>11276</v>
      </c>
      <c r="G2253" s="133" t="s">
        <v>173</v>
      </c>
      <c r="H2253" s="130" t="s">
        <v>11319</v>
      </c>
      <c r="I2253" s="130" t="s">
        <v>12185</v>
      </c>
      <c r="J2253" s="130" t="s">
        <v>9247</v>
      </c>
      <c r="K2253" s="130" t="s">
        <v>5220</v>
      </c>
      <c r="L2253" s="131" t="str">
        <f t="shared" si="105"/>
        <v>伊佐治　優斗 (1)</v>
      </c>
      <c r="M2253" s="131" t="str">
        <f t="shared" si="106"/>
        <v>02</v>
      </c>
      <c r="N2253" s="131" t="str">
        <f t="shared" si="107"/>
        <v>Yuto ISAJI (02)</v>
      </c>
      <c r="O2253" s="217" t="s">
        <v>9105</v>
      </c>
      <c r="Y2253" s="130"/>
      <c r="Z2253" s="130"/>
      <c r="AA2253" s="130"/>
      <c r="AB2253" s="130"/>
      <c r="AC2253" s="130"/>
      <c r="AD2253" s="130"/>
      <c r="AE2253" s="130"/>
      <c r="AF2253" s="130"/>
      <c r="AG2253" s="130"/>
      <c r="AH2253" s="130"/>
      <c r="AI2253" s="130"/>
      <c r="AJ2253" s="130"/>
      <c r="AK2253" s="130"/>
      <c r="AL2253" s="130"/>
      <c r="AM2253" s="130"/>
      <c r="AN2253" s="130"/>
      <c r="AO2253" s="130"/>
      <c r="AP2253" s="130"/>
      <c r="AQ2253" s="130"/>
      <c r="AR2253" s="130"/>
      <c r="AS2253" s="130"/>
      <c r="AT2253" s="130"/>
      <c r="AU2253" s="130"/>
      <c r="AV2253" s="130"/>
      <c r="AW2253" s="130"/>
      <c r="AX2253" s="130"/>
      <c r="AY2253" s="130"/>
    </row>
    <row r="2254" spans="1:51" x14ac:dyDescent="0.15">
      <c r="A2254" s="133">
        <v>2293</v>
      </c>
      <c r="B2254" s="130" t="s">
        <v>1087</v>
      </c>
      <c r="C2254" s="130" t="s">
        <v>1047</v>
      </c>
      <c r="D2254" s="130" t="s">
        <v>10214</v>
      </c>
      <c r="E2254" s="130" t="s">
        <v>10874</v>
      </c>
      <c r="F2254" s="130" t="s">
        <v>11008</v>
      </c>
      <c r="G2254" s="133" t="s">
        <v>173</v>
      </c>
      <c r="H2254" s="130" t="s">
        <v>11319</v>
      </c>
      <c r="I2254" s="130" t="s">
        <v>12186</v>
      </c>
      <c r="J2254" s="130" t="s">
        <v>4867</v>
      </c>
      <c r="K2254" s="130" t="s">
        <v>5220</v>
      </c>
      <c r="L2254" s="131" t="str">
        <f t="shared" si="105"/>
        <v>伊崎　健太郎 (1)</v>
      </c>
      <c r="M2254" s="131" t="str">
        <f t="shared" si="106"/>
        <v>02</v>
      </c>
      <c r="N2254" s="131" t="str">
        <f t="shared" si="107"/>
        <v>Kentaro IZAKI (02)</v>
      </c>
      <c r="O2254" s="217" t="s">
        <v>9106</v>
      </c>
      <c r="Y2254" s="130"/>
      <c r="Z2254" s="130"/>
      <c r="AA2254" s="130"/>
      <c r="AB2254" s="130"/>
      <c r="AC2254" s="130"/>
      <c r="AD2254" s="130"/>
      <c r="AE2254" s="130"/>
      <c r="AF2254" s="130"/>
      <c r="AG2254" s="130"/>
      <c r="AH2254" s="130"/>
      <c r="AI2254" s="130"/>
      <c r="AJ2254" s="130"/>
      <c r="AK2254" s="130"/>
      <c r="AL2254" s="130"/>
      <c r="AM2254" s="130"/>
      <c r="AN2254" s="130"/>
      <c r="AO2254" s="130"/>
      <c r="AP2254" s="130"/>
      <c r="AQ2254" s="130"/>
      <c r="AR2254" s="130"/>
      <c r="AS2254" s="130"/>
      <c r="AT2254" s="130"/>
      <c r="AU2254" s="130"/>
      <c r="AV2254" s="130"/>
      <c r="AW2254" s="130"/>
      <c r="AX2254" s="130"/>
      <c r="AY2254" s="130"/>
    </row>
    <row r="2255" spans="1:51" x14ac:dyDescent="0.15">
      <c r="A2255" s="133">
        <v>2294</v>
      </c>
      <c r="B2255" s="130" t="s">
        <v>1087</v>
      </c>
      <c r="C2255" s="130" t="s">
        <v>1047</v>
      </c>
      <c r="D2255" s="130" t="s">
        <v>10215</v>
      </c>
      <c r="E2255" s="130" t="s">
        <v>10875</v>
      </c>
      <c r="F2255" s="130" t="s">
        <v>11121</v>
      </c>
      <c r="G2255" s="133" t="s">
        <v>173</v>
      </c>
      <c r="H2255" s="130" t="s">
        <v>11319</v>
      </c>
      <c r="I2255" s="130" t="s">
        <v>6736</v>
      </c>
      <c r="J2255" s="130" t="s">
        <v>12312</v>
      </c>
      <c r="K2255" s="130" t="s">
        <v>5220</v>
      </c>
      <c r="L2255" s="131" t="str">
        <f t="shared" si="105"/>
        <v>吉田　龍 (1)</v>
      </c>
      <c r="M2255" s="131" t="str">
        <f t="shared" si="106"/>
        <v>03</v>
      </c>
      <c r="N2255" s="131" t="str">
        <f t="shared" si="107"/>
        <v>Ryu YOSHIDA (03)</v>
      </c>
      <c r="O2255" s="217" t="s">
        <v>9107</v>
      </c>
      <c r="Y2255" s="130"/>
      <c r="Z2255" s="130"/>
      <c r="AA2255" s="130"/>
      <c r="AB2255" s="130"/>
      <c r="AC2255" s="130"/>
      <c r="AD2255" s="130"/>
      <c r="AE2255" s="130"/>
      <c r="AF2255" s="130"/>
      <c r="AG2255" s="130"/>
      <c r="AH2255" s="130"/>
      <c r="AI2255" s="130"/>
      <c r="AJ2255" s="130"/>
      <c r="AK2255" s="130"/>
      <c r="AL2255" s="130"/>
      <c r="AM2255" s="130"/>
      <c r="AN2255" s="130"/>
      <c r="AO2255" s="130"/>
      <c r="AP2255" s="130"/>
      <c r="AQ2255" s="130"/>
      <c r="AR2255" s="130"/>
      <c r="AS2255" s="130"/>
      <c r="AT2255" s="130"/>
      <c r="AU2255" s="130"/>
      <c r="AV2255" s="130"/>
      <c r="AW2255" s="130"/>
      <c r="AX2255" s="130"/>
      <c r="AY2255" s="130"/>
    </row>
    <row r="2256" spans="1:51" x14ac:dyDescent="0.15">
      <c r="A2256" s="133">
        <v>2295</v>
      </c>
      <c r="B2256" s="130" t="s">
        <v>5237</v>
      </c>
      <c r="C2256" s="130" t="s">
        <v>1054</v>
      </c>
      <c r="D2256" s="130" t="s">
        <v>10216</v>
      </c>
      <c r="E2256" s="130" t="s">
        <v>10876</v>
      </c>
      <c r="F2256" s="130" t="s">
        <v>11277</v>
      </c>
      <c r="G2256" s="133" t="s">
        <v>173</v>
      </c>
      <c r="H2256" s="130" t="s">
        <v>11319</v>
      </c>
      <c r="I2256" s="130" t="s">
        <v>11532</v>
      </c>
      <c r="J2256" s="130" t="s">
        <v>5034</v>
      </c>
      <c r="K2256" s="130" t="s">
        <v>5220</v>
      </c>
      <c r="L2256" s="131" t="str">
        <f t="shared" si="105"/>
        <v>古河　拓真 (1)</v>
      </c>
      <c r="M2256" s="131" t="str">
        <f t="shared" si="106"/>
        <v>02</v>
      </c>
      <c r="N2256" s="131" t="str">
        <f t="shared" si="107"/>
        <v>Takuma FURUKAWA (02)</v>
      </c>
      <c r="O2256" s="217" t="s">
        <v>9108</v>
      </c>
      <c r="Y2256" s="130"/>
      <c r="Z2256" s="130"/>
      <c r="AA2256" s="130"/>
      <c r="AB2256" s="130"/>
      <c r="AC2256" s="130"/>
      <c r="AD2256" s="130"/>
      <c r="AE2256" s="130"/>
      <c r="AF2256" s="130"/>
      <c r="AG2256" s="130"/>
      <c r="AH2256" s="130"/>
      <c r="AI2256" s="130"/>
      <c r="AJ2256" s="130"/>
      <c r="AK2256" s="130"/>
      <c r="AL2256" s="130"/>
      <c r="AM2256" s="130"/>
      <c r="AN2256" s="130"/>
      <c r="AO2256" s="130"/>
      <c r="AP2256" s="130"/>
      <c r="AQ2256" s="130"/>
      <c r="AR2256" s="130"/>
      <c r="AS2256" s="130"/>
      <c r="AT2256" s="130"/>
      <c r="AU2256" s="130"/>
      <c r="AV2256" s="130"/>
      <c r="AW2256" s="130"/>
      <c r="AX2256" s="130"/>
      <c r="AY2256" s="130"/>
    </row>
    <row r="2257" spans="1:51" x14ac:dyDescent="0.15">
      <c r="A2257" s="133">
        <v>2296</v>
      </c>
      <c r="B2257" s="130" t="s">
        <v>5237</v>
      </c>
      <c r="C2257" s="130" t="s">
        <v>1054</v>
      </c>
      <c r="D2257" s="130" t="s">
        <v>10217</v>
      </c>
      <c r="E2257" s="130" t="s">
        <v>10877</v>
      </c>
      <c r="F2257" s="130" t="s">
        <v>11278</v>
      </c>
      <c r="G2257" s="133" t="s">
        <v>173</v>
      </c>
      <c r="H2257" s="130" t="s">
        <v>11319</v>
      </c>
      <c r="I2257" s="130" t="s">
        <v>11465</v>
      </c>
      <c r="J2257" s="130" t="s">
        <v>12649</v>
      </c>
      <c r="K2257" s="130" t="s">
        <v>5220</v>
      </c>
      <c r="L2257" s="131" t="str">
        <f t="shared" si="105"/>
        <v>岡村　拓明 (1)</v>
      </c>
      <c r="M2257" s="131" t="str">
        <f t="shared" si="106"/>
        <v>02</v>
      </c>
      <c r="N2257" s="131" t="str">
        <f t="shared" si="107"/>
        <v>Takuaki OKAMURA (02)</v>
      </c>
      <c r="O2257" s="217" t="s">
        <v>9109</v>
      </c>
      <c r="Y2257" s="130"/>
      <c r="Z2257" s="130"/>
      <c r="AA2257" s="130"/>
      <c r="AB2257" s="130"/>
      <c r="AC2257" s="130"/>
      <c r="AD2257" s="130"/>
      <c r="AE2257" s="130"/>
      <c r="AF2257" s="130"/>
      <c r="AG2257" s="130"/>
      <c r="AH2257" s="130"/>
      <c r="AI2257" s="130"/>
      <c r="AJ2257" s="130"/>
      <c r="AK2257" s="130"/>
      <c r="AL2257" s="130"/>
      <c r="AM2257" s="130"/>
      <c r="AN2257" s="130"/>
      <c r="AO2257" s="130"/>
      <c r="AP2257" s="130"/>
      <c r="AQ2257" s="130"/>
      <c r="AR2257" s="130"/>
      <c r="AS2257" s="130"/>
      <c r="AT2257" s="130"/>
      <c r="AU2257" s="130"/>
      <c r="AV2257" s="130"/>
      <c r="AW2257" s="130"/>
      <c r="AX2257" s="130"/>
      <c r="AY2257" s="130"/>
    </row>
    <row r="2258" spans="1:51" x14ac:dyDescent="0.15">
      <c r="A2258" s="133">
        <v>2297</v>
      </c>
      <c r="B2258" s="130" t="s">
        <v>5235</v>
      </c>
      <c r="C2258" s="130" t="s">
        <v>1050</v>
      </c>
      <c r="D2258" s="130" t="s">
        <v>10218</v>
      </c>
      <c r="E2258" s="130" t="s">
        <v>10878</v>
      </c>
      <c r="F2258" s="130" t="s">
        <v>11077</v>
      </c>
      <c r="G2258" s="133" t="s">
        <v>173</v>
      </c>
      <c r="H2258" s="130" t="s">
        <v>11319</v>
      </c>
      <c r="I2258" s="130" t="s">
        <v>12187</v>
      </c>
      <c r="J2258" s="130" t="s">
        <v>12441</v>
      </c>
      <c r="K2258" s="130" t="s">
        <v>5220</v>
      </c>
      <c r="L2258" s="131" t="str">
        <f t="shared" si="105"/>
        <v>眞田　健心 (1)</v>
      </c>
      <c r="M2258" s="131" t="str">
        <f t="shared" si="106"/>
        <v>02</v>
      </c>
      <c r="N2258" s="131" t="str">
        <f t="shared" si="107"/>
        <v>Kenshin SANADA (02)</v>
      </c>
      <c r="O2258" s="217" t="s">
        <v>9110</v>
      </c>
      <c r="Y2258" s="130"/>
      <c r="Z2258" s="130"/>
      <c r="AA2258" s="130"/>
      <c r="AB2258" s="130"/>
      <c r="AC2258" s="130"/>
      <c r="AD2258" s="130"/>
      <c r="AE2258" s="130"/>
      <c r="AF2258" s="130"/>
      <c r="AG2258" s="130"/>
      <c r="AH2258" s="130"/>
      <c r="AI2258" s="130"/>
      <c r="AJ2258" s="130"/>
      <c r="AK2258" s="130"/>
      <c r="AL2258" s="130"/>
      <c r="AM2258" s="130"/>
      <c r="AN2258" s="130"/>
      <c r="AO2258" s="130"/>
      <c r="AP2258" s="130"/>
      <c r="AQ2258" s="130"/>
      <c r="AR2258" s="130"/>
      <c r="AS2258" s="130"/>
      <c r="AT2258" s="130"/>
      <c r="AU2258" s="130"/>
      <c r="AV2258" s="130"/>
      <c r="AW2258" s="130"/>
      <c r="AX2258" s="130"/>
      <c r="AY2258" s="130"/>
    </row>
    <row r="2259" spans="1:51" x14ac:dyDescent="0.15">
      <c r="A2259" s="133">
        <v>2298</v>
      </c>
      <c r="B2259" s="130" t="s">
        <v>5235</v>
      </c>
      <c r="C2259" s="130" t="s">
        <v>1050</v>
      </c>
      <c r="D2259" s="130" t="s">
        <v>10219</v>
      </c>
      <c r="E2259" s="130" t="s">
        <v>10879</v>
      </c>
      <c r="F2259" s="130" t="s">
        <v>11243</v>
      </c>
      <c r="G2259" s="133" t="s">
        <v>173</v>
      </c>
      <c r="H2259" s="130" t="s">
        <v>11319</v>
      </c>
      <c r="I2259" s="130" t="s">
        <v>12188</v>
      </c>
      <c r="J2259" s="130" t="s">
        <v>12277</v>
      </c>
      <c r="K2259" s="130" t="s">
        <v>5220</v>
      </c>
      <c r="L2259" s="131" t="str">
        <f t="shared" si="105"/>
        <v>下田　悠誠 (1)</v>
      </c>
      <c r="M2259" s="131" t="str">
        <f t="shared" si="106"/>
        <v>02</v>
      </c>
      <c r="N2259" s="131" t="str">
        <f t="shared" si="107"/>
        <v>Yusei SHIMODA (02)</v>
      </c>
      <c r="O2259" s="217" t="s">
        <v>9111</v>
      </c>
      <c r="Y2259" s="130"/>
      <c r="Z2259" s="130"/>
      <c r="AA2259" s="130"/>
      <c r="AB2259" s="130"/>
      <c r="AC2259" s="130"/>
      <c r="AD2259" s="130"/>
      <c r="AE2259" s="130"/>
      <c r="AF2259" s="130"/>
      <c r="AG2259" s="130"/>
      <c r="AH2259" s="130"/>
      <c r="AI2259" s="130"/>
      <c r="AJ2259" s="130"/>
      <c r="AK2259" s="130"/>
      <c r="AL2259" s="130"/>
      <c r="AM2259" s="130"/>
      <c r="AN2259" s="130"/>
      <c r="AO2259" s="130"/>
      <c r="AP2259" s="130"/>
      <c r="AQ2259" s="130"/>
      <c r="AR2259" s="130"/>
      <c r="AS2259" s="130"/>
      <c r="AT2259" s="130"/>
      <c r="AU2259" s="130"/>
      <c r="AV2259" s="130"/>
      <c r="AW2259" s="130"/>
      <c r="AX2259" s="130"/>
      <c r="AY2259" s="130"/>
    </row>
    <row r="2260" spans="1:51" x14ac:dyDescent="0.15">
      <c r="A2260" s="133">
        <v>2299</v>
      </c>
      <c r="B2260" s="130" t="s">
        <v>5235</v>
      </c>
      <c r="C2260" s="130" t="s">
        <v>1050</v>
      </c>
      <c r="D2260" s="130" t="s">
        <v>10220</v>
      </c>
      <c r="E2260" s="130" t="s">
        <v>10880</v>
      </c>
      <c r="F2260" s="130" t="s">
        <v>11279</v>
      </c>
      <c r="G2260" s="133" t="s">
        <v>173</v>
      </c>
      <c r="H2260" s="130" t="s">
        <v>14474</v>
      </c>
      <c r="I2260" s="130" t="s">
        <v>12189</v>
      </c>
      <c r="J2260" s="130" t="s">
        <v>4970</v>
      </c>
      <c r="K2260" s="130" t="s">
        <v>5220</v>
      </c>
      <c r="L2260" s="131" t="str">
        <f t="shared" si="105"/>
        <v>溝内　将人 (1)</v>
      </c>
      <c r="M2260" s="131" t="str">
        <f t="shared" si="106"/>
        <v>02</v>
      </c>
      <c r="N2260" s="131" t="str">
        <f t="shared" si="107"/>
        <v>Masato MIZOUCHI (02)</v>
      </c>
      <c r="O2260" s="217" t="s">
        <v>9112</v>
      </c>
      <c r="Y2260" s="130"/>
      <c r="Z2260" s="130"/>
      <c r="AA2260" s="130"/>
      <c r="AB2260" s="130"/>
      <c r="AC2260" s="130"/>
      <c r="AD2260" s="130"/>
      <c r="AE2260" s="130"/>
      <c r="AF2260" s="130"/>
      <c r="AG2260" s="130"/>
      <c r="AH2260" s="130"/>
      <c r="AI2260" s="130"/>
      <c r="AJ2260" s="130"/>
      <c r="AK2260" s="130"/>
      <c r="AL2260" s="130"/>
      <c r="AM2260" s="130"/>
      <c r="AN2260" s="130"/>
      <c r="AO2260" s="130"/>
      <c r="AP2260" s="130"/>
      <c r="AQ2260" s="130"/>
      <c r="AR2260" s="130"/>
      <c r="AS2260" s="130"/>
      <c r="AT2260" s="130"/>
      <c r="AU2260" s="130"/>
      <c r="AV2260" s="130"/>
      <c r="AW2260" s="130"/>
      <c r="AX2260" s="130"/>
      <c r="AY2260" s="130"/>
    </row>
    <row r="2261" spans="1:51" x14ac:dyDescent="0.15">
      <c r="A2261" s="133">
        <v>2300</v>
      </c>
      <c r="B2261" s="130" t="s">
        <v>5235</v>
      </c>
      <c r="C2261" s="130" t="s">
        <v>1050</v>
      </c>
      <c r="D2261" s="130" t="s">
        <v>10221</v>
      </c>
      <c r="E2261" s="130" t="s">
        <v>10881</v>
      </c>
      <c r="F2261" s="130" t="s">
        <v>11020</v>
      </c>
      <c r="G2261" s="133" t="s">
        <v>173</v>
      </c>
      <c r="H2261" s="130" t="s">
        <v>11319</v>
      </c>
      <c r="I2261" s="130" t="s">
        <v>5180</v>
      </c>
      <c r="J2261" s="130" t="s">
        <v>5205</v>
      </c>
      <c r="K2261" s="130" t="s">
        <v>5220</v>
      </c>
      <c r="L2261" s="131" t="str">
        <f t="shared" si="105"/>
        <v>岡田　聖大 (1)</v>
      </c>
      <c r="M2261" s="131" t="str">
        <f t="shared" si="106"/>
        <v>02</v>
      </c>
      <c r="N2261" s="131" t="str">
        <f t="shared" si="107"/>
        <v>Manato OKADA (02)</v>
      </c>
      <c r="O2261" s="217" t="s">
        <v>9113</v>
      </c>
      <c r="Y2261" s="130"/>
      <c r="Z2261" s="130"/>
      <c r="AA2261" s="130"/>
      <c r="AB2261" s="130"/>
      <c r="AC2261" s="130"/>
      <c r="AD2261" s="130"/>
      <c r="AE2261" s="130"/>
      <c r="AF2261" s="130"/>
      <c r="AG2261" s="130"/>
      <c r="AH2261" s="130"/>
      <c r="AI2261" s="130"/>
      <c r="AJ2261" s="130"/>
      <c r="AK2261" s="130"/>
      <c r="AL2261" s="130"/>
      <c r="AM2261" s="130"/>
      <c r="AN2261" s="130"/>
      <c r="AO2261" s="130"/>
      <c r="AP2261" s="130"/>
      <c r="AQ2261" s="130"/>
      <c r="AR2261" s="130"/>
      <c r="AS2261" s="130"/>
      <c r="AT2261" s="130"/>
      <c r="AU2261" s="130"/>
      <c r="AV2261" s="130"/>
      <c r="AW2261" s="130"/>
      <c r="AX2261" s="130"/>
      <c r="AY2261" s="130"/>
    </row>
    <row r="2262" spans="1:51" x14ac:dyDescent="0.15">
      <c r="A2262" s="133">
        <v>2301</v>
      </c>
      <c r="B2262" s="133" t="s">
        <v>5235</v>
      </c>
      <c r="C2262" s="130" t="s">
        <v>1050</v>
      </c>
      <c r="D2262" s="130" t="s">
        <v>10222</v>
      </c>
      <c r="E2262" s="130" t="s">
        <v>10882</v>
      </c>
      <c r="F2262" s="130" t="s">
        <v>11280</v>
      </c>
      <c r="G2262" s="133" t="s">
        <v>173</v>
      </c>
      <c r="H2262" s="130" t="s">
        <v>11319</v>
      </c>
      <c r="I2262" s="130" t="s">
        <v>6736</v>
      </c>
      <c r="J2262" s="130" t="s">
        <v>5085</v>
      </c>
      <c r="K2262" s="130" t="s">
        <v>5220</v>
      </c>
      <c r="L2262" s="131" t="str">
        <f t="shared" si="105"/>
        <v>吉田　昂平 (1)</v>
      </c>
      <c r="M2262" s="131" t="str">
        <f t="shared" si="106"/>
        <v>02</v>
      </c>
      <c r="N2262" s="131" t="str">
        <f t="shared" si="107"/>
        <v>Kohei YOSHIDA (02)</v>
      </c>
      <c r="O2262" s="217" t="s">
        <v>9114</v>
      </c>
      <c r="Y2262" s="130"/>
      <c r="Z2262" s="130"/>
      <c r="AA2262" s="130"/>
      <c r="AB2262" s="130"/>
      <c r="AC2262" s="130"/>
      <c r="AD2262" s="130"/>
      <c r="AE2262" s="130"/>
      <c r="AF2262" s="130"/>
      <c r="AG2262" s="130"/>
      <c r="AH2262" s="130"/>
      <c r="AI2262" s="130"/>
      <c r="AJ2262" s="130"/>
      <c r="AK2262" s="130"/>
      <c r="AL2262" s="130"/>
      <c r="AM2262" s="130"/>
      <c r="AN2262" s="130"/>
      <c r="AO2262" s="130"/>
      <c r="AP2262" s="130"/>
      <c r="AQ2262" s="130"/>
      <c r="AR2262" s="130"/>
      <c r="AS2262" s="130"/>
      <c r="AT2262" s="130"/>
      <c r="AU2262" s="130"/>
      <c r="AV2262" s="130"/>
      <c r="AW2262" s="130"/>
      <c r="AX2262" s="130"/>
      <c r="AY2262" s="130"/>
    </row>
    <row r="2263" spans="1:51" x14ac:dyDescent="0.15">
      <c r="A2263" s="133">
        <v>2302</v>
      </c>
      <c r="B2263" s="133" t="s">
        <v>5235</v>
      </c>
      <c r="C2263" s="130" t="s">
        <v>1050</v>
      </c>
      <c r="D2263" s="130" t="s">
        <v>10223</v>
      </c>
      <c r="E2263" s="130" t="s">
        <v>10883</v>
      </c>
      <c r="F2263" s="130" t="s">
        <v>11239</v>
      </c>
      <c r="G2263" s="133" t="s">
        <v>173</v>
      </c>
      <c r="H2263" s="130" t="s">
        <v>14447</v>
      </c>
      <c r="I2263" s="130" t="s">
        <v>12190</v>
      </c>
      <c r="J2263" s="130" t="s">
        <v>12650</v>
      </c>
      <c r="K2263" s="130" t="s">
        <v>5220</v>
      </c>
      <c r="L2263" s="131" t="str">
        <f t="shared" si="105"/>
        <v>治田　尚太朗 (1)</v>
      </c>
      <c r="M2263" s="131" t="str">
        <f t="shared" si="106"/>
        <v>02</v>
      </c>
      <c r="N2263" s="131" t="str">
        <f t="shared" si="107"/>
        <v>Naotaro JIDA (02)</v>
      </c>
      <c r="O2263" s="217" t="s">
        <v>9115</v>
      </c>
      <c r="Y2263" s="130"/>
      <c r="Z2263" s="130"/>
      <c r="AA2263" s="130"/>
      <c r="AB2263" s="130"/>
      <c r="AC2263" s="130"/>
      <c r="AD2263" s="130"/>
      <c r="AE2263" s="130"/>
      <c r="AF2263" s="130"/>
      <c r="AG2263" s="130"/>
      <c r="AH2263" s="130"/>
      <c r="AI2263" s="130"/>
      <c r="AJ2263" s="130"/>
      <c r="AK2263" s="130"/>
      <c r="AL2263" s="130"/>
      <c r="AM2263" s="130"/>
      <c r="AN2263" s="130"/>
      <c r="AO2263" s="130"/>
      <c r="AP2263" s="130"/>
      <c r="AQ2263" s="130"/>
      <c r="AR2263" s="130"/>
      <c r="AS2263" s="130"/>
      <c r="AT2263" s="130"/>
      <c r="AU2263" s="130"/>
      <c r="AV2263" s="130"/>
      <c r="AW2263" s="130"/>
      <c r="AX2263" s="130"/>
      <c r="AY2263" s="130"/>
    </row>
    <row r="2264" spans="1:51" x14ac:dyDescent="0.15">
      <c r="A2264" s="133">
        <v>2303</v>
      </c>
      <c r="B2264" s="133" t="s">
        <v>5235</v>
      </c>
      <c r="C2264" s="130" t="s">
        <v>1050</v>
      </c>
      <c r="D2264" s="130" t="s">
        <v>10224</v>
      </c>
      <c r="E2264" s="130" t="s">
        <v>10884</v>
      </c>
      <c r="F2264" s="130" t="s">
        <v>11079</v>
      </c>
      <c r="G2264" s="133" t="s">
        <v>173</v>
      </c>
      <c r="H2264" s="130" t="s">
        <v>14458</v>
      </c>
      <c r="I2264" s="130" t="s">
        <v>5174</v>
      </c>
      <c r="J2264" s="130" t="s">
        <v>5139</v>
      </c>
      <c r="K2264" s="130" t="s">
        <v>5220</v>
      </c>
      <c r="L2264" s="131" t="str">
        <f t="shared" si="105"/>
        <v>渡邊　真 (1)</v>
      </c>
      <c r="M2264" s="131" t="str">
        <f t="shared" si="106"/>
        <v>02</v>
      </c>
      <c r="N2264" s="131" t="str">
        <f t="shared" si="107"/>
        <v>Shin WATANABE (02)</v>
      </c>
      <c r="O2264" s="217" t="s">
        <v>9116</v>
      </c>
      <c r="Y2264" s="130"/>
      <c r="Z2264" s="130"/>
      <c r="AA2264" s="130"/>
      <c r="AB2264" s="130"/>
      <c r="AC2264" s="130"/>
      <c r="AD2264" s="130"/>
      <c r="AE2264" s="130"/>
      <c r="AF2264" s="130"/>
      <c r="AG2264" s="130"/>
      <c r="AH2264" s="130"/>
      <c r="AI2264" s="130"/>
      <c r="AJ2264" s="130"/>
      <c r="AK2264" s="130"/>
      <c r="AL2264" s="130"/>
      <c r="AM2264" s="130"/>
      <c r="AN2264" s="130"/>
      <c r="AO2264" s="130"/>
      <c r="AP2264" s="130"/>
      <c r="AQ2264" s="130"/>
      <c r="AR2264" s="130"/>
      <c r="AS2264" s="130"/>
      <c r="AT2264" s="130"/>
      <c r="AU2264" s="130"/>
      <c r="AV2264" s="130"/>
      <c r="AW2264" s="130"/>
      <c r="AX2264" s="130"/>
      <c r="AY2264" s="130"/>
    </row>
    <row r="2265" spans="1:51" x14ac:dyDescent="0.15">
      <c r="A2265" s="133">
        <v>2304</v>
      </c>
      <c r="B2265" s="130" t="s">
        <v>5254</v>
      </c>
      <c r="C2265" s="130" t="s">
        <v>1072</v>
      </c>
      <c r="D2265" s="130" t="s">
        <v>10225</v>
      </c>
      <c r="E2265" s="130" t="s">
        <v>10885</v>
      </c>
      <c r="F2265" s="130" t="s">
        <v>11281</v>
      </c>
      <c r="G2265" s="133" t="s">
        <v>173</v>
      </c>
      <c r="H2265" s="130" t="s">
        <v>14466</v>
      </c>
      <c r="I2265" s="130" t="s">
        <v>11329</v>
      </c>
      <c r="J2265" s="130" t="s">
        <v>12646</v>
      </c>
      <c r="K2265" s="130" t="s">
        <v>5220</v>
      </c>
      <c r="L2265" s="131" t="str">
        <f t="shared" si="105"/>
        <v>森田　修馬 (1)</v>
      </c>
      <c r="M2265" s="131" t="str">
        <f t="shared" si="106"/>
        <v>02</v>
      </c>
      <c r="N2265" s="131" t="str">
        <f t="shared" si="107"/>
        <v>Shuma MORITA (02)</v>
      </c>
      <c r="O2265" s="217" t="s">
        <v>9117</v>
      </c>
      <c r="Y2265" s="130"/>
      <c r="Z2265" s="130"/>
      <c r="AA2265" s="130"/>
      <c r="AB2265" s="130"/>
      <c r="AC2265" s="130"/>
      <c r="AD2265" s="130"/>
      <c r="AE2265" s="130"/>
      <c r="AF2265" s="130"/>
      <c r="AG2265" s="130"/>
      <c r="AH2265" s="130"/>
      <c r="AI2265" s="130"/>
      <c r="AJ2265" s="130"/>
      <c r="AK2265" s="130"/>
      <c r="AL2265" s="130"/>
      <c r="AM2265" s="130"/>
      <c r="AN2265" s="130"/>
      <c r="AO2265" s="130"/>
      <c r="AP2265" s="130"/>
      <c r="AQ2265" s="130"/>
      <c r="AR2265" s="130"/>
      <c r="AS2265" s="130"/>
      <c r="AT2265" s="130"/>
      <c r="AU2265" s="130"/>
      <c r="AV2265" s="130"/>
      <c r="AW2265" s="130"/>
      <c r="AX2265" s="130"/>
      <c r="AY2265" s="130"/>
    </row>
    <row r="2266" spans="1:51" x14ac:dyDescent="0.15">
      <c r="A2266" s="133">
        <v>2305</v>
      </c>
      <c r="B2266" s="130" t="s">
        <v>5254</v>
      </c>
      <c r="C2266" s="130" t="s">
        <v>1072</v>
      </c>
      <c r="D2266" s="130" t="s">
        <v>10226</v>
      </c>
      <c r="E2266" s="130" t="s">
        <v>10886</v>
      </c>
      <c r="F2266" s="130" t="s">
        <v>11278</v>
      </c>
      <c r="G2266" s="133" t="s">
        <v>173</v>
      </c>
      <c r="H2266" s="130" t="s">
        <v>14466</v>
      </c>
      <c r="I2266" s="130" t="s">
        <v>4905</v>
      </c>
      <c r="J2266" s="130" t="s">
        <v>5022</v>
      </c>
      <c r="K2266" s="130" t="s">
        <v>5220</v>
      </c>
      <c r="L2266" s="131" t="str">
        <f t="shared" si="105"/>
        <v>山口　風磨 (1)</v>
      </c>
      <c r="M2266" s="131" t="str">
        <f t="shared" si="106"/>
        <v>02</v>
      </c>
      <c r="N2266" s="131" t="str">
        <f t="shared" si="107"/>
        <v>Fuma YAMAGUCHI (02)</v>
      </c>
      <c r="O2266" s="217" t="s">
        <v>9118</v>
      </c>
      <c r="Y2266" s="130"/>
      <c r="Z2266" s="130"/>
      <c r="AA2266" s="130"/>
      <c r="AB2266" s="130"/>
      <c r="AC2266" s="130"/>
      <c r="AD2266" s="130"/>
      <c r="AE2266" s="130"/>
      <c r="AF2266" s="130"/>
      <c r="AG2266" s="130"/>
      <c r="AH2266" s="130"/>
      <c r="AI2266" s="130"/>
      <c r="AJ2266" s="130"/>
      <c r="AK2266" s="130"/>
      <c r="AL2266" s="130"/>
      <c r="AM2266" s="130"/>
      <c r="AN2266" s="130"/>
      <c r="AO2266" s="130"/>
      <c r="AP2266" s="130"/>
      <c r="AQ2266" s="130"/>
      <c r="AR2266" s="130"/>
      <c r="AS2266" s="130"/>
      <c r="AT2266" s="130"/>
      <c r="AU2266" s="130"/>
      <c r="AV2266" s="130"/>
      <c r="AW2266" s="130"/>
      <c r="AX2266" s="130"/>
      <c r="AY2266" s="130"/>
    </row>
    <row r="2267" spans="1:51" x14ac:dyDescent="0.15">
      <c r="A2267" s="133">
        <v>2306</v>
      </c>
      <c r="B2267" s="133" t="s">
        <v>240</v>
      </c>
      <c r="C2267" s="130" t="s">
        <v>1056</v>
      </c>
      <c r="D2267" s="130" t="s">
        <v>10227</v>
      </c>
      <c r="E2267" s="130" t="s">
        <v>10887</v>
      </c>
      <c r="F2267" s="130" t="s">
        <v>2758</v>
      </c>
      <c r="G2267" s="133" t="s">
        <v>168</v>
      </c>
      <c r="H2267" s="130" t="s">
        <v>14464</v>
      </c>
      <c r="I2267" s="130" t="s">
        <v>5011</v>
      </c>
      <c r="J2267" s="130" t="s">
        <v>12480</v>
      </c>
      <c r="K2267" s="130" t="s">
        <v>5220</v>
      </c>
      <c r="L2267" s="131" t="str">
        <f t="shared" si="105"/>
        <v>櫻井　綜平 (2)</v>
      </c>
      <c r="M2267" s="131" t="str">
        <f t="shared" si="106"/>
        <v>01</v>
      </c>
      <c r="N2267" s="131" t="str">
        <f t="shared" si="107"/>
        <v>Sohei SAKURAI (01)</v>
      </c>
      <c r="O2267" s="217" t="s">
        <v>9119</v>
      </c>
      <c r="Y2267" s="130"/>
      <c r="Z2267" s="130"/>
      <c r="AA2267" s="130"/>
      <c r="AB2267" s="130"/>
      <c r="AC2267" s="130"/>
      <c r="AD2267" s="130"/>
      <c r="AE2267" s="130"/>
      <c r="AF2267" s="130"/>
      <c r="AG2267" s="130"/>
      <c r="AH2267" s="130"/>
      <c r="AI2267" s="130"/>
      <c r="AJ2267" s="130"/>
      <c r="AK2267" s="130"/>
      <c r="AL2267" s="130"/>
      <c r="AM2267" s="130"/>
      <c r="AN2267" s="130"/>
      <c r="AO2267" s="130"/>
      <c r="AP2267" s="130"/>
      <c r="AQ2267" s="130"/>
      <c r="AR2267" s="130"/>
      <c r="AS2267" s="130"/>
      <c r="AT2267" s="130"/>
      <c r="AU2267" s="130"/>
      <c r="AV2267" s="130"/>
      <c r="AW2267" s="130"/>
      <c r="AX2267" s="130"/>
      <c r="AY2267" s="130"/>
    </row>
    <row r="2268" spans="1:51" x14ac:dyDescent="0.15">
      <c r="A2268" s="133">
        <v>2307</v>
      </c>
      <c r="B2268" s="133" t="s">
        <v>240</v>
      </c>
      <c r="C2268" s="130" t="s">
        <v>1056</v>
      </c>
      <c r="D2268" s="130" t="s">
        <v>10228</v>
      </c>
      <c r="E2268" s="130" t="s">
        <v>10888</v>
      </c>
      <c r="F2268" s="130" t="s">
        <v>11282</v>
      </c>
      <c r="G2268" s="133" t="s">
        <v>173</v>
      </c>
      <c r="H2268" s="130" t="s">
        <v>11319</v>
      </c>
      <c r="I2268" s="130" t="s">
        <v>12191</v>
      </c>
      <c r="J2268" s="130" t="s">
        <v>4843</v>
      </c>
      <c r="K2268" s="130" t="s">
        <v>5220</v>
      </c>
      <c r="L2268" s="131" t="str">
        <f t="shared" si="105"/>
        <v>赤峰　健斗 (1)</v>
      </c>
      <c r="M2268" s="131" t="str">
        <f t="shared" si="106"/>
        <v>02</v>
      </c>
      <c r="N2268" s="131" t="str">
        <f t="shared" si="107"/>
        <v>Kento AKAMINE (02)</v>
      </c>
      <c r="O2268" s="217" t="s">
        <v>9120</v>
      </c>
      <c r="Y2268" s="130"/>
      <c r="Z2268" s="130"/>
      <c r="AA2268" s="130"/>
      <c r="AB2268" s="130"/>
      <c r="AC2268" s="130"/>
      <c r="AD2268" s="130"/>
      <c r="AE2268" s="130"/>
      <c r="AF2268" s="130"/>
      <c r="AG2268" s="130"/>
      <c r="AH2268" s="130"/>
      <c r="AI2268" s="130"/>
      <c r="AJ2268" s="130"/>
      <c r="AK2268" s="130"/>
      <c r="AL2268" s="130"/>
      <c r="AM2268" s="130"/>
      <c r="AN2268" s="130"/>
      <c r="AO2268" s="130"/>
      <c r="AP2268" s="130"/>
      <c r="AQ2268" s="130"/>
      <c r="AR2268" s="130"/>
      <c r="AS2268" s="130"/>
      <c r="AT2268" s="130"/>
      <c r="AU2268" s="130"/>
      <c r="AV2268" s="130"/>
      <c r="AW2268" s="130"/>
      <c r="AX2268" s="130"/>
      <c r="AY2268" s="130"/>
    </row>
    <row r="2269" spans="1:51" x14ac:dyDescent="0.15">
      <c r="A2269" s="133">
        <v>2308</v>
      </c>
      <c r="B2269" s="133" t="s">
        <v>240</v>
      </c>
      <c r="C2269" s="130" t="s">
        <v>1056</v>
      </c>
      <c r="D2269" s="130" t="s">
        <v>10229</v>
      </c>
      <c r="E2269" s="130" t="s">
        <v>10889</v>
      </c>
      <c r="F2269" s="130" t="s">
        <v>11283</v>
      </c>
      <c r="G2269" s="133" t="s">
        <v>173</v>
      </c>
      <c r="H2269" s="130" t="s">
        <v>14453</v>
      </c>
      <c r="I2269" s="130" t="s">
        <v>5183</v>
      </c>
      <c r="J2269" s="130" t="s">
        <v>12343</v>
      </c>
      <c r="K2269" s="130" t="s">
        <v>5220</v>
      </c>
      <c r="L2269" s="131" t="str">
        <f t="shared" si="105"/>
        <v>菊池　太賀 (1)</v>
      </c>
      <c r="M2269" s="131" t="str">
        <f t="shared" si="106"/>
        <v>02</v>
      </c>
      <c r="N2269" s="131" t="str">
        <f t="shared" si="107"/>
        <v>Taiga KIKUCHI (02)</v>
      </c>
      <c r="O2269" s="217" t="s">
        <v>9121</v>
      </c>
      <c r="Y2269" s="130"/>
      <c r="Z2269" s="130"/>
      <c r="AA2269" s="130"/>
      <c r="AB2269" s="130"/>
      <c r="AC2269" s="130"/>
      <c r="AD2269" s="130"/>
      <c r="AE2269" s="130"/>
      <c r="AF2269" s="130"/>
      <c r="AG2269" s="130"/>
      <c r="AH2269" s="130"/>
      <c r="AI2269" s="130"/>
      <c r="AJ2269" s="130"/>
      <c r="AK2269" s="130"/>
      <c r="AL2269" s="130"/>
      <c r="AM2269" s="130"/>
      <c r="AN2269" s="130"/>
      <c r="AO2269" s="130"/>
      <c r="AP2269" s="130"/>
      <c r="AQ2269" s="130"/>
      <c r="AR2269" s="130"/>
      <c r="AS2269" s="130"/>
      <c r="AT2269" s="130"/>
      <c r="AU2269" s="130"/>
      <c r="AV2269" s="130"/>
      <c r="AW2269" s="130"/>
      <c r="AX2269" s="130"/>
      <c r="AY2269" s="130"/>
    </row>
    <row r="2270" spans="1:51" x14ac:dyDescent="0.15">
      <c r="A2270" s="133">
        <v>2309</v>
      </c>
      <c r="B2270" s="133" t="s">
        <v>240</v>
      </c>
      <c r="C2270" s="130" t="s">
        <v>1056</v>
      </c>
      <c r="D2270" s="130" t="s">
        <v>10230</v>
      </c>
      <c r="E2270" s="130" t="s">
        <v>10890</v>
      </c>
      <c r="F2270" s="130" t="s">
        <v>11284</v>
      </c>
      <c r="G2270" s="133" t="s">
        <v>173</v>
      </c>
      <c r="H2270" s="130" t="s">
        <v>14447</v>
      </c>
      <c r="I2270" s="130" t="s">
        <v>5089</v>
      </c>
      <c r="J2270" s="130" t="s">
        <v>9232</v>
      </c>
      <c r="K2270" s="130" t="s">
        <v>5220</v>
      </c>
      <c r="L2270" s="131" t="str">
        <f t="shared" si="105"/>
        <v>山田　大夢 (1)</v>
      </c>
      <c r="M2270" s="131" t="str">
        <f t="shared" si="106"/>
        <v>02</v>
      </c>
      <c r="N2270" s="131" t="str">
        <f t="shared" si="107"/>
        <v>Hiromu YAMADA (02)</v>
      </c>
      <c r="O2270" s="217" t="s">
        <v>9122</v>
      </c>
      <c r="Y2270" s="130"/>
      <c r="Z2270" s="130"/>
      <c r="AA2270" s="130"/>
      <c r="AB2270" s="130"/>
      <c r="AC2270" s="130"/>
      <c r="AD2270" s="130"/>
      <c r="AE2270" s="130"/>
      <c r="AF2270" s="130"/>
      <c r="AG2270" s="130"/>
      <c r="AH2270" s="130"/>
      <c r="AI2270" s="130"/>
      <c r="AJ2270" s="130"/>
      <c r="AK2270" s="130"/>
      <c r="AL2270" s="130"/>
      <c r="AM2270" s="130"/>
      <c r="AN2270" s="130"/>
      <c r="AO2270" s="130"/>
      <c r="AP2270" s="130"/>
      <c r="AQ2270" s="130"/>
      <c r="AR2270" s="130"/>
      <c r="AS2270" s="130"/>
      <c r="AT2270" s="130"/>
      <c r="AU2270" s="130"/>
      <c r="AV2270" s="130"/>
      <c r="AW2270" s="130"/>
      <c r="AX2270" s="130"/>
      <c r="AY2270" s="130"/>
    </row>
    <row r="2271" spans="1:51" x14ac:dyDescent="0.15">
      <c r="A2271" s="133">
        <v>2310</v>
      </c>
      <c r="B2271" s="130" t="s">
        <v>240</v>
      </c>
      <c r="C2271" s="130" t="s">
        <v>1056</v>
      </c>
      <c r="D2271" s="130" t="s">
        <v>10231</v>
      </c>
      <c r="E2271" s="130" t="s">
        <v>10891</v>
      </c>
      <c r="F2271" s="130" t="s">
        <v>6146</v>
      </c>
      <c r="G2271" s="133" t="s">
        <v>168</v>
      </c>
      <c r="H2271" s="130" t="s">
        <v>14447</v>
      </c>
      <c r="I2271" s="130" t="s">
        <v>12192</v>
      </c>
      <c r="J2271" s="130" t="s">
        <v>5184</v>
      </c>
      <c r="K2271" s="130" t="s">
        <v>5220</v>
      </c>
      <c r="L2271" s="131" t="str">
        <f t="shared" si="105"/>
        <v>竹重　怜 (2)</v>
      </c>
      <c r="M2271" s="131" t="str">
        <f t="shared" si="106"/>
        <v>01</v>
      </c>
      <c r="N2271" s="131" t="str">
        <f t="shared" si="107"/>
        <v>Rei TAKESHIGE (01)</v>
      </c>
      <c r="O2271" s="217" t="s">
        <v>9123</v>
      </c>
      <c r="Y2271" s="130"/>
      <c r="Z2271" s="130"/>
      <c r="AA2271" s="130"/>
      <c r="AB2271" s="130"/>
      <c r="AC2271" s="130"/>
      <c r="AD2271" s="130"/>
      <c r="AE2271" s="130"/>
      <c r="AF2271" s="130"/>
      <c r="AG2271" s="130"/>
      <c r="AH2271" s="130"/>
      <c r="AI2271" s="130"/>
      <c r="AJ2271" s="130"/>
      <c r="AK2271" s="130"/>
      <c r="AL2271" s="130"/>
      <c r="AM2271" s="130"/>
      <c r="AN2271" s="130"/>
      <c r="AO2271" s="130"/>
      <c r="AP2271" s="130"/>
      <c r="AQ2271" s="130"/>
      <c r="AR2271" s="130"/>
      <c r="AS2271" s="130"/>
      <c r="AT2271" s="130"/>
      <c r="AU2271" s="130"/>
      <c r="AV2271" s="130"/>
      <c r="AW2271" s="130"/>
      <c r="AX2271" s="130"/>
      <c r="AY2271" s="130"/>
    </row>
    <row r="2272" spans="1:51" x14ac:dyDescent="0.15">
      <c r="A2272" s="133">
        <v>2311</v>
      </c>
      <c r="B2272" s="130" t="s">
        <v>240</v>
      </c>
      <c r="C2272" s="130" t="s">
        <v>1056</v>
      </c>
      <c r="D2272" s="130" t="s">
        <v>10232</v>
      </c>
      <c r="E2272" s="130" t="s">
        <v>10892</v>
      </c>
      <c r="F2272" s="130" t="s">
        <v>4694</v>
      </c>
      <c r="G2272" s="133" t="s">
        <v>173</v>
      </c>
      <c r="H2272" s="130" t="s">
        <v>14458</v>
      </c>
      <c r="I2272" s="130" t="s">
        <v>12193</v>
      </c>
      <c r="J2272" s="130" t="s">
        <v>5088</v>
      </c>
      <c r="K2272" s="130" t="s">
        <v>5220</v>
      </c>
      <c r="L2272" s="131" t="str">
        <f t="shared" si="105"/>
        <v>西岡田　航大 (1)</v>
      </c>
      <c r="M2272" s="131" t="str">
        <f t="shared" si="106"/>
        <v>01</v>
      </c>
      <c r="N2272" s="131" t="str">
        <f t="shared" si="107"/>
        <v>Kodai NISHIOKADA (01)</v>
      </c>
      <c r="O2272" s="217" t="s">
        <v>9124</v>
      </c>
      <c r="Y2272" s="130"/>
      <c r="Z2272" s="130"/>
      <c r="AA2272" s="130"/>
      <c r="AB2272" s="130"/>
      <c r="AC2272" s="130"/>
      <c r="AD2272" s="130"/>
      <c r="AE2272" s="130"/>
      <c r="AF2272" s="130"/>
      <c r="AG2272" s="130"/>
      <c r="AH2272" s="130"/>
      <c r="AI2272" s="130"/>
      <c r="AJ2272" s="130"/>
      <c r="AK2272" s="130"/>
      <c r="AL2272" s="130"/>
      <c r="AM2272" s="130"/>
      <c r="AN2272" s="130"/>
      <c r="AO2272" s="130"/>
      <c r="AP2272" s="130"/>
      <c r="AQ2272" s="130"/>
      <c r="AR2272" s="130"/>
      <c r="AS2272" s="130"/>
      <c r="AT2272" s="130"/>
      <c r="AU2272" s="130"/>
      <c r="AV2272" s="130"/>
      <c r="AW2272" s="130"/>
      <c r="AX2272" s="130"/>
      <c r="AY2272" s="130"/>
    </row>
    <row r="2273" spans="1:51" x14ac:dyDescent="0.15">
      <c r="A2273" s="133">
        <v>2312</v>
      </c>
      <c r="B2273" s="130" t="s">
        <v>240</v>
      </c>
      <c r="C2273" s="130" t="s">
        <v>1056</v>
      </c>
      <c r="D2273" s="130" t="s">
        <v>10233</v>
      </c>
      <c r="E2273" s="130" t="s">
        <v>10893</v>
      </c>
      <c r="F2273" s="130" t="s">
        <v>11285</v>
      </c>
      <c r="G2273" s="133" t="s">
        <v>173</v>
      </c>
      <c r="H2273" s="130" t="s">
        <v>11319</v>
      </c>
      <c r="I2273" s="130" t="s">
        <v>11521</v>
      </c>
      <c r="J2273" s="130" t="s">
        <v>5004</v>
      </c>
      <c r="K2273" s="130" t="s">
        <v>5220</v>
      </c>
      <c r="L2273" s="131" t="str">
        <f t="shared" si="105"/>
        <v>武田　博樹 (1)</v>
      </c>
      <c r="M2273" s="131" t="str">
        <f t="shared" si="106"/>
        <v>02</v>
      </c>
      <c r="N2273" s="131" t="str">
        <f t="shared" si="107"/>
        <v>Hiroki TAKEDA (02)</v>
      </c>
      <c r="O2273" s="217" t="s">
        <v>9125</v>
      </c>
      <c r="Y2273" s="130"/>
      <c r="Z2273" s="130"/>
      <c r="AA2273" s="130"/>
      <c r="AB2273" s="130"/>
      <c r="AC2273" s="130"/>
      <c r="AD2273" s="130"/>
      <c r="AE2273" s="130"/>
      <c r="AF2273" s="130"/>
      <c r="AG2273" s="130"/>
      <c r="AH2273" s="130"/>
      <c r="AI2273" s="130"/>
      <c r="AJ2273" s="130"/>
      <c r="AK2273" s="130"/>
      <c r="AL2273" s="130"/>
      <c r="AM2273" s="130"/>
      <c r="AN2273" s="130"/>
      <c r="AO2273" s="130"/>
      <c r="AP2273" s="130"/>
      <c r="AQ2273" s="130"/>
      <c r="AR2273" s="130"/>
      <c r="AS2273" s="130"/>
      <c r="AT2273" s="130"/>
      <c r="AU2273" s="130"/>
      <c r="AV2273" s="130"/>
      <c r="AW2273" s="130"/>
      <c r="AX2273" s="130"/>
      <c r="AY2273" s="130"/>
    </row>
    <row r="2274" spans="1:51" x14ac:dyDescent="0.15">
      <c r="A2274" s="133">
        <v>2313</v>
      </c>
      <c r="B2274" s="130" t="s">
        <v>240</v>
      </c>
      <c r="C2274" s="130" t="s">
        <v>1056</v>
      </c>
      <c r="D2274" s="130" t="s">
        <v>10234</v>
      </c>
      <c r="E2274" s="130" t="s">
        <v>10894</v>
      </c>
      <c r="F2274" s="130" t="s">
        <v>6185</v>
      </c>
      <c r="G2274" s="133" t="s">
        <v>173</v>
      </c>
      <c r="H2274" s="130" t="s">
        <v>11319</v>
      </c>
      <c r="I2274" s="130" t="s">
        <v>11931</v>
      </c>
      <c r="J2274" s="130" t="s">
        <v>5004</v>
      </c>
      <c r="K2274" s="130" t="s">
        <v>5220</v>
      </c>
      <c r="L2274" s="131" t="str">
        <f t="shared" si="105"/>
        <v>沖田　啓紀 (1)</v>
      </c>
      <c r="M2274" s="131" t="str">
        <f t="shared" si="106"/>
        <v>01</v>
      </c>
      <c r="N2274" s="131" t="str">
        <f t="shared" si="107"/>
        <v>Hiroki OKITA (01)</v>
      </c>
      <c r="O2274" s="217" t="s">
        <v>9126</v>
      </c>
      <c r="Y2274" s="130"/>
      <c r="Z2274" s="130"/>
      <c r="AA2274" s="130"/>
      <c r="AB2274" s="130"/>
      <c r="AC2274" s="130"/>
      <c r="AD2274" s="130"/>
      <c r="AE2274" s="130"/>
      <c r="AF2274" s="130"/>
      <c r="AG2274" s="130"/>
      <c r="AH2274" s="130"/>
      <c r="AI2274" s="130"/>
      <c r="AJ2274" s="130"/>
      <c r="AK2274" s="130"/>
      <c r="AL2274" s="130"/>
      <c r="AM2274" s="130"/>
      <c r="AN2274" s="130"/>
      <c r="AO2274" s="130"/>
      <c r="AP2274" s="130"/>
      <c r="AQ2274" s="130"/>
      <c r="AR2274" s="130"/>
      <c r="AS2274" s="130"/>
      <c r="AT2274" s="130"/>
      <c r="AU2274" s="130"/>
      <c r="AV2274" s="130"/>
      <c r="AW2274" s="130"/>
      <c r="AX2274" s="130"/>
      <c r="AY2274" s="130"/>
    </row>
    <row r="2275" spans="1:51" x14ac:dyDescent="0.15">
      <c r="A2275" s="133">
        <v>2314</v>
      </c>
      <c r="B2275" s="130" t="s">
        <v>240</v>
      </c>
      <c r="C2275" s="130" t="s">
        <v>1056</v>
      </c>
      <c r="D2275" s="130" t="s">
        <v>10235</v>
      </c>
      <c r="E2275" s="130" t="s">
        <v>10895</v>
      </c>
      <c r="F2275" s="130" t="s">
        <v>11149</v>
      </c>
      <c r="G2275" s="133" t="s">
        <v>173</v>
      </c>
      <c r="H2275" s="130" t="s">
        <v>14447</v>
      </c>
      <c r="I2275" s="130" t="s">
        <v>11828</v>
      </c>
      <c r="J2275" s="130" t="s">
        <v>4942</v>
      </c>
      <c r="K2275" s="130" t="s">
        <v>5220</v>
      </c>
      <c r="L2275" s="131" t="str">
        <f t="shared" si="105"/>
        <v>梅田　光太朗 (1)</v>
      </c>
      <c r="M2275" s="131" t="str">
        <f t="shared" si="106"/>
        <v>02</v>
      </c>
      <c r="N2275" s="131" t="str">
        <f t="shared" si="107"/>
        <v>Kotaro UMEDA (02)</v>
      </c>
      <c r="O2275" s="217" t="s">
        <v>9127</v>
      </c>
      <c r="Y2275" s="130"/>
      <c r="Z2275" s="130"/>
      <c r="AA2275" s="130"/>
      <c r="AB2275" s="130"/>
      <c r="AC2275" s="130"/>
      <c r="AD2275" s="130"/>
      <c r="AE2275" s="130"/>
      <c r="AF2275" s="130"/>
      <c r="AG2275" s="130"/>
      <c r="AH2275" s="130"/>
      <c r="AI2275" s="130"/>
      <c r="AJ2275" s="130"/>
      <c r="AK2275" s="130"/>
      <c r="AL2275" s="130"/>
      <c r="AM2275" s="130"/>
      <c r="AN2275" s="130"/>
      <c r="AO2275" s="130"/>
      <c r="AP2275" s="130"/>
      <c r="AQ2275" s="130"/>
      <c r="AR2275" s="130"/>
      <c r="AS2275" s="130"/>
      <c r="AT2275" s="130"/>
      <c r="AU2275" s="130"/>
      <c r="AV2275" s="130"/>
      <c r="AW2275" s="130"/>
      <c r="AX2275" s="130"/>
      <c r="AY2275" s="130"/>
    </row>
    <row r="2276" spans="1:51" x14ac:dyDescent="0.15">
      <c r="A2276" s="133">
        <v>2315</v>
      </c>
      <c r="B2276" s="130" t="s">
        <v>240</v>
      </c>
      <c r="C2276" s="130" t="s">
        <v>1056</v>
      </c>
      <c r="D2276" s="130" t="s">
        <v>10236</v>
      </c>
      <c r="E2276" s="130" t="s">
        <v>10896</v>
      </c>
      <c r="F2276" s="130" t="s">
        <v>11182</v>
      </c>
      <c r="G2276" s="133" t="s">
        <v>173</v>
      </c>
      <c r="H2276" s="130" t="s">
        <v>14447</v>
      </c>
      <c r="I2276" s="130" t="s">
        <v>11629</v>
      </c>
      <c r="J2276" s="130" t="s">
        <v>4949</v>
      </c>
      <c r="K2276" s="130" t="s">
        <v>5220</v>
      </c>
      <c r="L2276" s="131" t="str">
        <f t="shared" si="105"/>
        <v>中井　颯人 (1)</v>
      </c>
      <c r="M2276" s="131" t="str">
        <f t="shared" si="106"/>
        <v>02</v>
      </c>
      <c r="N2276" s="131" t="str">
        <f t="shared" si="107"/>
        <v>Hayato NAKAI (02)</v>
      </c>
      <c r="O2276" s="217" t="s">
        <v>9128</v>
      </c>
      <c r="Y2276" s="130"/>
      <c r="Z2276" s="130"/>
      <c r="AA2276" s="130"/>
      <c r="AB2276" s="130"/>
      <c r="AC2276" s="130"/>
      <c r="AD2276" s="130"/>
      <c r="AE2276" s="130"/>
      <c r="AF2276" s="130"/>
      <c r="AG2276" s="130"/>
      <c r="AH2276" s="130"/>
      <c r="AI2276" s="130"/>
      <c r="AJ2276" s="130"/>
      <c r="AK2276" s="130"/>
      <c r="AL2276" s="130"/>
      <c r="AM2276" s="130"/>
      <c r="AN2276" s="130"/>
      <c r="AO2276" s="130"/>
      <c r="AP2276" s="130"/>
      <c r="AQ2276" s="130"/>
      <c r="AR2276" s="130"/>
      <c r="AS2276" s="130"/>
      <c r="AT2276" s="130"/>
      <c r="AU2276" s="130"/>
      <c r="AV2276" s="130"/>
      <c r="AW2276" s="130"/>
      <c r="AX2276" s="130"/>
      <c r="AY2276" s="130"/>
    </row>
    <row r="2277" spans="1:51" x14ac:dyDescent="0.15">
      <c r="A2277" s="133">
        <v>2316</v>
      </c>
      <c r="B2277" s="130" t="s">
        <v>240</v>
      </c>
      <c r="C2277" s="130" t="s">
        <v>1056</v>
      </c>
      <c r="D2277" s="130" t="s">
        <v>10237</v>
      </c>
      <c r="E2277" s="130" t="s">
        <v>10897</v>
      </c>
      <c r="F2277" s="130" t="s">
        <v>11286</v>
      </c>
      <c r="G2277" s="133" t="s">
        <v>173</v>
      </c>
      <c r="H2277" s="130" t="s">
        <v>11319</v>
      </c>
      <c r="I2277" s="130" t="s">
        <v>5149</v>
      </c>
      <c r="J2277" s="130" t="s">
        <v>5064</v>
      </c>
      <c r="K2277" s="130" t="s">
        <v>5220</v>
      </c>
      <c r="L2277" s="131" t="str">
        <f t="shared" si="105"/>
        <v>小西　俊輔 (1)</v>
      </c>
      <c r="M2277" s="131" t="str">
        <f t="shared" si="106"/>
        <v>03</v>
      </c>
      <c r="N2277" s="131" t="str">
        <f t="shared" si="107"/>
        <v>Shunsuke KONISHI (03)</v>
      </c>
      <c r="O2277" s="217" t="s">
        <v>9129</v>
      </c>
      <c r="Y2277" s="130"/>
      <c r="Z2277" s="130"/>
      <c r="AA2277" s="130"/>
      <c r="AB2277" s="130"/>
      <c r="AC2277" s="130"/>
      <c r="AD2277" s="130"/>
      <c r="AE2277" s="130"/>
      <c r="AF2277" s="130"/>
      <c r="AG2277" s="130"/>
      <c r="AH2277" s="130"/>
      <c r="AI2277" s="130"/>
      <c r="AJ2277" s="130"/>
      <c r="AK2277" s="130"/>
      <c r="AL2277" s="130"/>
      <c r="AM2277" s="130"/>
      <c r="AN2277" s="130"/>
      <c r="AO2277" s="130"/>
      <c r="AP2277" s="130"/>
      <c r="AQ2277" s="130"/>
      <c r="AR2277" s="130"/>
      <c r="AS2277" s="130"/>
      <c r="AT2277" s="130"/>
      <c r="AU2277" s="130"/>
      <c r="AV2277" s="130"/>
      <c r="AW2277" s="130"/>
      <c r="AX2277" s="130"/>
      <c r="AY2277" s="130"/>
    </row>
    <row r="2278" spans="1:51" x14ac:dyDescent="0.15">
      <c r="A2278" s="133">
        <v>2317</v>
      </c>
      <c r="B2278" s="130" t="s">
        <v>240</v>
      </c>
      <c r="C2278" s="130" t="s">
        <v>1056</v>
      </c>
      <c r="D2278" s="130" t="s">
        <v>10238</v>
      </c>
      <c r="E2278" s="130" t="s">
        <v>10898</v>
      </c>
      <c r="F2278" s="130" t="s">
        <v>11108</v>
      </c>
      <c r="G2278" s="133" t="s">
        <v>173</v>
      </c>
      <c r="H2278" s="130" t="s">
        <v>14447</v>
      </c>
      <c r="I2278" s="130" t="s">
        <v>4798</v>
      </c>
      <c r="J2278" s="130" t="s">
        <v>12651</v>
      </c>
      <c r="K2278" s="130" t="s">
        <v>5220</v>
      </c>
      <c r="L2278" s="131" t="str">
        <f t="shared" si="105"/>
        <v>尾田　晴風 (1)</v>
      </c>
      <c r="M2278" s="131" t="str">
        <f t="shared" si="106"/>
        <v>02</v>
      </c>
      <c r="N2278" s="131" t="str">
        <f t="shared" si="107"/>
        <v>Hayaka ODA (02)</v>
      </c>
      <c r="O2278" s="217" t="s">
        <v>9130</v>
      </c>
      <c r="Y2278" s="130"/>
      <c r="Z2278" s="130"/>
      <c r="AA2278" s="130"/>
      <c r="AB2278" s="130"/>
      <c r="AC2278" s="130"/>
      <c r="AD2278" s="130"/>
      <c r="AE2278" s="130"/>
      <c r="AF2278" s="130"/>
      <c r="AG2278" s="130"/>
      <c r="AH2278" s="130"/>
      <c r="AI2278" s="130"/>
      <c r="AJ2278" s="130"/>
      <c r="AK2278" s="130"/>
      <c r="AL2278" s="130"/>
      <c r="AM2278" s="130"/>
      <c r="AN2278" s="130"/>
      <c r="AO2278" s="130"/>
      <c r="AP2278" s="130"/>
      <c r="AQ2278" s="130"/>
      <c r="AR2278" s="130"/>
      <c r="AS2278" s="130"/>
      <c r="AT2278" s="130"/>
      <c r="AU2278" s="130"/>
      <c r="AV2278" s="130"/>
      <c r="AW2278" s="130"/>
      <c r="AX2278" s="130"/>
      <c r="AY2278" s="130"/>
    </row>
    <row r="2279" spans="1:51" x14ac:dyDescent="0.15">
      <c r="A2279" s="133">
        <v>2318</v>
      </c>
      <c r="B2279" s="130" t="s">
        <v>240</v>
      </c>
      <c r="C2279" s="130" t="s">
        <v>1056</v>
      </c>
      <c r="D2279" s="130" t="s">
        <v>3350</v>
      </c>
      <c r="E2279" s="130" t="s">
        <v>3351</v>
      </c>
      <c r="F2279" s="130" t="s">
        <v>3352</v>
      </c>
      <c r="G2279" s="133" t="s">
        <v>164</v>
      </c>
      <c r="H2279" s="130" t="s">
        <v>14466</v>
      </c>
      <c r="I2279" s="130" t="s">
        <v>4821</v>
      </c>
      <c r="J2279" s="130" t="s">
        <v>5012</v>
      </c>
      <c r="K2279" s="130" t="s">
        <v>5220</v>
      </c>
      <c r="L2279" s="131" t="str">
        <f t="shared" si="105"/>
        <v>山本　健太 (3)</v>
      </c>
      <c r="M2279" s="131" t="str">
        <f t="shared" si="106"/>
        <v>99</v>
      </c>
      <c r="N2279" s="131" t="str">
        <f t="shared" si="107"/>
        <v>Kenta YAMAMOTO (99)</v>
      </c>
      <c r="O2279" s="217" t="s">
        <v>9131</v>
      </c>
      <c r="Y2279" s="130"/>
      <c r="Z2279" s="130"/>
      <c r="AA2279" s="130"/>
      <c r="AB2279" s="130"/>
      <c r="AC2279" s="130"/>
      <c r="AD2279" s="130"/>
      <c r="AE2279" s="130"/>
      <c r="AF2279" s="130"/>
      <c r="AG2279" s="130"/>
      <c r="AH2279" s="130"/>
      <c r="AI2279" s="130"/>
      <c r="AJ2279" s="130"/>
      <c r="AK2279" s="130"/>
      <c r="AL2279" s="130"/>
      <c r="AM2279" s="130"/>
      <c r="AN2279" s="130"/>
      <c r="AO2279" s="130"/>
      <c r="AP2279" s="130"/>
      <c r="AQ2279" s="130"/>
      <c r="AR2279" s="130"/>
      <c r="AS2279" s="130"/>
      <c r="AT2279" s="130"/>
      <c r="AU2279" s="130"/>
      <c r="AV2279" s="130"/>
      <c r="AW2279" s="130"/>
      <c r="AX2279" s="130"/>
      <c r="AY2279" s="130"/>
    </row>
    <row r="2280" spans="1:51" x14ac:dyDescent="0.15">
      <c r="A2280" s="133">
        <v>2319</v>
      </c>
      <c r="B2280" s="130" t="s">
        <v>240</v>
      </c>
      <c r="C2280" s="130" t="s">
        <v>1056</v>
      </c>
      <c r="D2280" s="130" t="s">
        <v>10239</v>
      </c>
      <c r="E2280" s="130" t="s">
        <v>10899</v>
      </c>
      <c r="F2280" s="130" t="s">
        <v>1578</v>
      </c>
      <c r="G2280" s="133" t="s">
        <v>173</v>
      </c>
      <c r="H2280" s="130" t="s">
        <v>14470</v>
      </c>
      <c r="I2280" s="130" t="s">
        <v>11611</v>
      </c>
      <c r="J2280" s="130" t="s">
        <v>4906</v>
      </c>
      <c r="K2280" s="130" t="s">
        <v>5220</v>
      </c>
      <c r="L2280" s="131" t="str">
        <f t="shared" si="105"/>
        <v>野田　雄也 (1)</v>
      </c>
      <c r="M2280" s="131" t="str">
        <f t="shared" si="106"/>
        <v>01</v>
      </c>
      <c r="N2280" s="131" t="str">
        <f t="shared" si="107"/>
        <v>Yuya NODA (01)</v>
      </c>
      <c r="O2280" s="217" t="s">
        <v>9132</v>
      </c>
      <c r="Y2280" s="130"/>
      <c r="Z2280" s="130"/>
      <c r="AA2280" s="130"/>
      <c r="AB2280" s="130"/>
      <c r="AC2280" s="130"/>
      <c r="AD2280" s="130"/>
      <c r="AE2280" s="130"/>
      <c r="AF2280" s="130"/>
      <c r="AG2280" s="130"/>
      <c r="AH2280" s="130"/>
      <c r="AI2280" s="130"/>
      <c r="AJ2280" s="130"/>
      <c r="AK2280" s="130"/>
      <c r="AL2280" s="130"/>
      <c r="AM2280" s="130"/>
      <c r="AN2280" s="130"/>
      <c r="AO2280" s="130"/>
      <c r="AP2280" s="130"/>
      <c r="AQ2280" s="130"/>
      <c r="AR2280" s="130"/>
      <c r="AS2280" s="130"/>
      <c r="AT2280" s="130"/>
      <c r="AU2280" s="130"/>
      <c r="AV2280" s="130"/>
      <c r="AW2280" s="130"/>
      <c r="AX2280" s="130"/>
      <c r="AY2280" s="130"/>
    </row>
    <row r="2281" spans="1:51" x14ac:dyDescent="0.15">
      <c r="A2281" s="133">
        <v>2320</v>
      </c>
      <c r="B2281" s="130" t="s">
        <v>240</v>
      </c>
      <c r="C2281" s="130" t="s">
        <v>1056</v>
      </c>
      <c r="D2281" s="130" t="s">
        <v>10240</v>
      </c>
      <c r="E2281" s="130" t="s">
        <v>10900</v>
      </c>
      <c r="F2281" s="130" t="s">
        <v>11079</v>
      </c>
      <c r="G2281" s="133" t="s">
        <v>173</v>
      </c>
      <c r="H2281" s="130" t="s">
        <v>14454</v>
      </c>
      <c r="I2281" s="130" t="s">
        <v>4832</v>
      </c>
      <c r="J2281" s="130" t="s">
        <v>12652</v>
      </c>
      <c r="K2281" s="130" t="s">
        <v>5220</v>
      </c>
      <c r="L2281" s="131" t="str">
        <f t="shared" si="105"/>
        <v>石川　隼吉 (1)</v>
      </c>
      <c r="M2281" s="131" t="str">
        <f t="shared" si="106"/>
        <v>02</v>
      </c>
      <c r="N2281" s="131" t="str">
        <f t="shared" si="107"/>
        <v>Shunkichi ISHIKAWA (02)</v>
      </c>
      <c r="O2281" s="217" t="s">
        <v>9133</v>
      </c>
      <c r="Y2281" s="130"/>
      <c r="Z2281" s="130"/>
      <c r="AA2281" s="130"/>
      <c r="AB2281" s="130"/>
      <c r="AC2281" s="130"/>
      <c r="AD2281" s="130"/>
      <c r="AE2281" s="130"/>
      <c r="AF2281" s="130"/>
      <c r="AG2281" s="130"/>
      <c r="AH2281" s="130"/>
      <c r="AI2281" s="130"/>
      <c r="AJ2281" s="130"/>
      <c r="AK2281" s="130"/>
      <c r="AL2281" s="130"/>
      <c r="AM2281" s="130"/>
      <c r="AN2281" s="130"/>
      <c r="AO2281" s="130"/>
      <c r="AP2281" s="130"/>
      <c r="AQ2281" s="130"/>
      <c r="AR2281" s="130"/>
      <c r="AS2281" s="130"/>
      <c r="AT2281" s="130"/>
      <c r="AU2281" s="130"/>
      <c r="AV2281" s="130"/>
      <c r="AW2281" s="130"/>
      <c r="AX2281" s="130"/>
      <c r="AY2281" s="130"/>
    </row>
    <row r="2282" spans="1:51" x14ac:dyDescent="0.15">
      <c r="A2282" s="133">
        <v>2321</v>
      </c>
      <c r="B2282" s="130" t="s">
        <v>240</v>
      </c>
      <c r="C2282" s="130" t="s">
        <v>1056</v>
      </c>
      <c r="D2282" s="130" t="s">
        <v>10241</v>
      </c>
      <c r="E2282" s="130" t="s">
        <v>10901</v>
      </c>
      <c r="F2282" s="130" t="s">
        <v>11069</v>
      </c>
      <c r="G2282" s="133" t="s">
        <v>173</v>
      </c>
      <c r="H2282" s="130" t="s">
        <v>14466</v>
      </c>
      <c r="I2282" s="130" t="s">
        <v>12194</v>
      </c>
      <c r="J2282" s="130" t="s">
        <v>4822</v>
      </c>
      <c r="K2282" s="130" t="s">
        <v>5220</v>
      </c>
      <c r="L2282" s="131" t="str">
        <f t="shared" si="105"/>
        <v>山路　涼太 (1)</v>
      </c>
      <c r="M2282" s="131" t="str">
        <f t="shared" si="106"/>
        <v>03</v>
      </c>
      <c r="N2282" s="131" t="str">
        <f t="shared" si="107"/>
        <v>Ryota YAMAJI (03)</v>
      </c>
      <c r="O2282" s="217" t="s">
        <v>9134</v>
      </c>
      <c r="Y2282" s="130"/>
      <c r="Z2282" s="130"/>
      <c r="AA2282" s="130"/>
      <c r="AB2282" s="130"/>
      <c r="AC2282" s="130"/>
      <c r="AD2282" s="130"/>
      <c r="AE2282" s="130"/>
      <c r="AF2282" s="130"/>
      <c r="AG2282" s="130"/>
      <c r="AH2282" s="130"/>
      <c r="AI2282" s="130"/>
      <c r="AJ2282" s="130"/>
      <c r="AK2282" s="130"/>
      <c r="AL2282" s="130"/>
      <c r="AM2282" s="130"/>
      <c r="AN2282" s="130"/>
      <c r="AO2282" s="130"/>
      <c r="AP2282" s="130"/>
      <c r="AQ2282" s="130"/>
      <c r="AR2282" s="130"/>
      <c r="AS2282" s="130"/>
      <c r="AT2282" s="130"/>
      <c r="AU2282" s="130"/>
      <c r="AV2282" s="130"/>
      <c r="AW2282" s="130"/>
      <c r="AX2282" s="130"/>
      <c r="AY2282" s="130"/>
    </row>
    <row r="2283" spans="1:51" x14ac:dyDescent="0.15">
      <c r="A2283" s="133">
        <v>2322</v>
      </c>
      <c r="B2283" s="130" t="s">
        <v>240</v>
      </c>
      <c r="C2283" s="130" t="s">
        <v>1056</v>
      </c>
      <c r="D2283" s="130" t="s">
        <v>10242</v>
      </c>
      <c r="E2283" s="130" t="s">
        <v>10902</v>
      </c>
      <c r="F2283" s="130" t="s">
        <v>11287</v>
      </c>
      <c r="G2283" s="133" t="s">
        <v>173</v>
      </c>
      <c r="H2283" s="130" t="s">
        <v>11319</v>
      </c>
      <c r="I2283" s="130" t="s">
        <v>5091</v>
      </c>
      <c r="J2283" s="130" t="s">
        <v>5115</v>
      </c>
      <c r="K2283" s="130" t="s">
        <v>5220</v>
      </c>
      <c r="L2283" s="131" t="str">
        <f t="shared" si="105"/>
        <v>井上　翔大 (1)</v>
      </c>
      <c r="M2283" s="131" t="str">
        <f t="shared" si="106"/>
        <v>03</v>
      </c>
      <c r="N2283" s="131" t="str">
        <f t="shared" si="107"/>
        <v>Shota INOUE (03)</v>
      </c>
      <c r="O2283" s="217" t="s">
        <v>9135</v>
      </c>
      <c r="Y2283" s="130"/>
      <c r="Z2283" s="130"/>
      <c r="AA2283" s="130"/>
      <c r="AB2283" s="130"/>
      <c r="AC2283" s="130"/>
      <c r="AD2283" s="130"/>
      <c r="AE2283" s="130"/>
      <c r="AF2283" s="130"/>
      <c r="AG2283" s="130"/>
      <c r="AH2283" s="130"/>
      <c r="AI2283" s="130"/>
      <c r="AJ2283" s="130"/>
      <c r="AK2283" s="130"/>
      <c r="AL2283" s="130"/>
      <c r="AM2283" s="130"/>
      <c r="AN2283" s="130"/>
      <c r="AO2283" s="130"/>
      <c r="AP2283" s="130"/>
      <c r="AQ2283" s="130"/>
      <c r="AR2283" s="130"/>
      <c r="AS2283" s="130"/>
      <c r="AT2283" s="130"/>
      <c r="AU2283" s="130"/>
      <c r="AV2283" s="130"/>
      <c r="AW2283" s="130"/>
      <c r="AX2283" s="130"/>
      <c r="AY2283" s="130"/>
    </row>
    <row r="2284" spans="1:51" x14ac:dyDescent="0.15">
      <c r="A2284" s="133">
        <v>2323</v>
      </c>
      <c r="B2284" s="130" t="s">
        <v>240</v>
      </c>
      <c r="C2284" s="130" t="s">
        <v>1056</v>
      </c>
      <c r="D2284" s="130" t="s">
        <v>10243</v>
      </c>
      <c r="E2284" s="130" t="s">
        <v>10903</v>
      </c>
      <c r="F2284" s="130" t="s">
        <v>1283</v>
      </c>
      <c r="G2284" s="133" t="s">
        <v>173</v>
      </c>
      <c r="H2284" s="130" t="s">
        <v>11319</v>
      </c>
      <c r="I2284" s="130" t="s">
        <v>5002</v>
      </c>
      <c r="J2284" s="130" t="s">
        <v>5070</v>
      </c>
      <c r="K2284" s="130" t="s">
        <v>5220</v>
      </c>
      <c r="L2284" s="131" t="str">
        <f t="shared" si="105"/>
        <v>北村　智紀 (1)</v>
      </c>
      <c r="M2284" s="131" t="str">
        <f t="shared" si="106"/>
        <v>01</v>
      </c>
      <c r="N2284" s="131" t="str">
        <f t="shared" si="107"/>
        <v>Tomoki KITAMURA (01)</v>
      </c>
      <c r="O2284" s="217" t="s">
        <v>9136</v>
      </c>
      <c r="Y2284" s="130"/>
      <c r="Z2284" s="130"/>
      <c r="AA2284" s="130"/>
      <c r="AB2284" s="130"/>
      <c r="AC2284" s="130"/>
      <c r="AD2284" s="130"/>
      <c r="AE2284" s="130"/>
      <c r="AF2284" s="130"/>
      <c r="AG2284" s="130"/>
      <c r="AH2284" s="130"/>
      <c r="AI2284" s="130"/>
      <c r="AJ2284" s="130"/>
      <c r="AK2284" s="130"/>
      <c r="AL2284" s="130"/>
      <c r="AM2284" s="130"/>
      <c r="AN2284" s="130"/>
      <c r="AO2284" s="130"/>
      <c r="AP2284" s="130"/>
      <c r="AQ2284" s="130"/>
      <c r="AR2284" s="130"/>
      <c r="AS2284" s="130"/>
      <c r="AT2284" s="130"/>
      <c r="AU2284" s="130"/>
      <c r="AV2284" s="130"/>
      <c r="AW2284" s="130"/>
      <c r="AX2284" s="130"/>
      <c r="AY2284" s="130"/>
    </row>
    <row r="2285" spans="1:51" x14ac:dyDescent="0.15">
      <c r="A2285" s="133">
        <v>2324</v>
      </c>
      <c r="B2285" s="130" t="s">
        <v>240</v>
      </c>
      <c r="C2285" s="130" t="s">
        <v>1056</v>
      </c>
      <c r="D2285" s="130" t="s">
        <v>10244</v>
      </c>
      <c r="E2285" s="130" t="s">
        <v>10904</v>
      </c>
      <c r="F2285" s="130" t="s">
        <v>11015</v>
      </c>
      <c r="G2285" s="133" t="s">
        <v>173</v>
      </c>
      <c r="H2285" s="130" t="s">
        <v>14447</v>
      </c>
      <c r="I2285" s="130" t="s">
        <v>11476</v>
      </c>
      <c r="J2285" s="130" t="s">
        <v>12429</v>
      </c>
      <c r="K2285" s="130" t="s">
        <v>5220</v>
      </c>
      <c r="L2285" s="131" t="str">
        <f t="shared" si="105"/>
        <v>辻本　駿葵 (1)</v>
      </c>
      <c r="M2285" s="131" t="str">
        <f t="shared" si="106"/>
        <v>02</v>
      </c>
      <c r="N2285" s="131" t="str">
        <f t="shared" si="107"/>
        <v>Shunki TSUJIMOTO (02)</v>
      </c>
      <c r="O2285" s="217" t="s">
        <v>9137</v>
      </c>
      <c r="Y2285" s="130"/>
      <c r="Z2285" s="130"/>
      <c r="AA2285" s="130"/>
      <c r="AB2285" s="130"/>
      <c r="AC2285" s="130"/>
      <c r="AD2285" s="130"/>
      <c r="AE2285" s="130"/>
      <c r="AF2285" s="130"/>
      <c r="AG2285" s="130"/>
      <c r="AH2285" s="130"/>
      <c r="AI2285" s="130"/>
      <c r="AJ2285" s="130"/>
      <c r="AK2285" s="130"/>
      <c r="AL2285" s="130"/>
      <c r="AM2285" s="130"/>
      <c r="AN2285" s="130"/>
      <c r="AO2285" s="130"/>
      <c r="AP2285" s="130"/>
      <c r="AQ2285" s="130"/>
      <c r="AR2285" s="130"/>
      <c r="AS2285" s="130"/>
      <c r="AT2285" s="130"/>
      <c r="AU2285" s="130"/>
      <c r="AV2285" s="130"/>
      <c r="AW2285" s="130"/>
      <c r="AX2285" s="130"/>
      <c r="AY2285" s="130"/>
    </row>
    <row r="2286" spans="1:51" x14ac:dyDescent="0.15">
      <c r="A2286" s="133">
        <v>2325</v>
      </c>
      <c r="B2286" s="130" t="s">
        <v>5234</v>
      </c>
      <c r="C2286" s="130" t="s">
        <v>1049</v>
      </c>
      <c r="D2286" s="130" t="s">
        <v>10245</v>
      </c>
      <c r="E2286" s="130" t="s">
        <v>10905</v>
      </c>
      <c r="F2286" s="130" t="s">
        <v>2613</v>
      </c>
      <c r="G2286" s="133" t="s">
        <v>173</v>
      </c>
      <c r="H2286" s="130" t="s">
        <v>14447</v>
      </c>
      <c r="I2286" s="130" t="s">
        <v>5120</v>
      </c>
      <c r="J2286" s="130" t="s">
        <v>4906</v>
      </c>
      <c r="K2286" s="130" t="s">
        <v>5220</v>
      </c>
      <c r="L2286" s="131" t="str">
        <f t="shared" si="105"/>
        <v>西田　雄哉 (1)</v>
      </c>
      <c r="M2286" s="131" t="str">
        <f t="shared" si="106"/>
        <v>01</v>
      </c>
      <c r="N2286" s="131" t="str">
        <f t="shared" si="107"/>
        <v>Yuya NISHIDA (01)</v>
      </c>
      <c r="O2286" s="217" t="s">
        <v>9138</v>
      </c>
      <c r="Y2286" s="130"/>
      <c r="Z2286" s="130"/>
      <c r="AA2286" s="130"/>
      <c r="AB2286" s="130"/>
      <c r="AC2286" s="130"/>
      <c r="AD2286" s="130"/>
      <c r="AE2286" s="130"/>
      <c r="AF2286" s="130"/>
      <c r="AG2286" s="130"/>
      <c r="AH2286" s="130"/>
      <c r="AI2286" s="130"/>
      <c r="AJ2286" s="130"/>
      <c r="AK2286" s="130"/>
      <c r="AL2286" s="130"/>
      <c r="AM2286" s="130"/>
      <c r="AN2286" s="130"/>
      <c r="AO2286" s="130"/>
      <c r="AP2286" s="130"/>
      <c r="AQ2286" s="130"/>
      <c r="AR2286" s="130"/>
      <c r="AS2286" s="130"/>
      <c r="AT2286" s="130"/>
      <c r="AU2286" s="130"/>
      <c r="AV2286" s="130"/>
      <c r="AW2286" s="130"/>
      <c r="AX2286" s="130"/>
      <c r="AY2286" s="130"/>
    </row>
    <row r="2287" spans="1:51" x14ac:dyDescent="0.15">
      <c r="A2287" s="133">
        <v>2326</v>
      </c>
      <c r="B2287" s="130" t="s">
        <v>198</v>
      </c>
      <c r="C2287" s="130" t="s">
        <v>1067</v>
      </c>
      <c r="D2287" s="130" t="s">
        <v>723</v>
      </c>
      <c r="E2287" s="130" t="s">
        <v>724</v>
      </c>
      <c r="F2287" s="130" t="s">
        <v>725</v>
      </c>
      <c r="G2287" s="133" t="s">
        <v>176</v>
      </c>
      <c r="H2287" s="130" t="s">
        <v>14454</v>
      </c>
      <c r="I2287" s="130" t="s">
        <v>5089</v>
      </c>
      <c r="J2287" s="130" t="s">
        <v>4814</v>
      </c>
      <c r="K2287" s="130" t="s">
        <v>5220</v>
      </c>
      <c r="L2287" s="131" t="str">
        <f t="shared" si="105"/>
        <v>山田　有亮 (M1)</v>
      </c>
      <c r="M2287" s="131" t="str">
        <f t="shared" si="106"/>
        <v>99</v>
      </c>
      <c r="N2287" s="131" t="str">
        <f t="shared" si="107"/>
        <v>Yusuke YAMADA (99)</v>
      </c>
      <c r="O2287" s="217" t="s">
        <v>9139</v>
      </c>
      <c r="Y2287" s="130"/>
      <c r="Z2287" s="130"/>
      <c r="AA2287" s="130"/>
      <c r="AB2287" s="130"/>
      <c r="AC2287" s="130"/>
      <c r="AD2287" s="130"/>
      <c r="AE2287" s="130"/>
      <c r="AF2287" s="130"/>
      <c r="AG2287" s="130"/>
      <c r="AH2287" s="130"/>
      <c r="AI2287" s="130"/>
      <c r="AJ2287" s="130"/>
      <c r="AK2287" s="130"/>
      <c r="AL2287" s="130"/>
      <c r="AM2287" s="130"/>
      <c r="AN2287" s="130"/>
      <c r="AO2287" s="130"/>
      <c r="AP2287" s="130"/>
      <c r="AQ2287" s="130"/>
      <c r="AR2287" s="130"/>
      <c r="AS2287" s="130"/>
      <c r="AT2287" s="130"/>
      <c r="AU2287" s="130"/>
      <c r="AV2287" s="130"/>
      <c r="AW2287" s="130"/>
      <c r="AX2287" s="130"/>
      <c r="AY2287" s="130"/>
    </row>
    <row r="2288" spans="1:51" x14ac:dyDescent="0.15">
      <c r="A2288" s="133">
        <v>2327</v>
      </c>
      <c r="B2288" s="130" t="s">
        <v>5226</v>
      </c>
      <c r="C2288" s="130" t="s">
        <v>1036</v>
      </c>
      <c r="D2288" s="130" t="s">
        <v>10246</v>
      </c>
      <c r="E2288" s="130" t="s">
        <v>10906</v>
      </c>
      <c r="F2288" s="130" t="s">
        <v>2713</v>
      </c>
      <c r="G2288" s="133" t="s">
        <v>168</v>
      </c>
      <c r="H2288" s="130" t="s">
        <v>14454</v>
      </c>
      <c r="I2288" s="130" t="s">
        <v>12195</v>
      </c>
      <c r="J2288" s="130" t="s">
        <v>5112</v>
      </c>
      <c r="K2288" s="130" t="s">
        <v>5220</v>
      </c>
      <c r="L2288" s="131" t="str">
        <f t="shared" si="105"/>
        <v>長濱　宏人 (2)</v>
      </c>
      <c r="M2288" s="131" t="str">
        <f t="shared" si="106"/>
        <v>02</v>
      </c>
      <c r="N2288" s="131" t="str">
        <f t="shared" si="107"/>
        <v>Hiroto NAGAHAMA (02)</v>
      </c>
      <c r="O2288" s="217" t="s">
        <v>9140</v>
      </c>
      <c r="Y2288" s="130"/>
      <c r="Z2288" s="130"/>
      <c r="AA2288" s="130"/>
      <c r="AB2288" s="130"/>
      <c r="AC2288" s="130"/>
      <c r="AD2288" s="130"/>
      <c r="AE2288" s="130"/>
      <c r="AF2288" s="130"/>
      <c r="AG2288" s="130"/>
      <c r="AH2288" s="130"/>
      <c r="AI2288" s="130"/>
      <c r="AJ2288" s="130"/>
      <c r="AK2288" s="130"/>
      <c r="AL2288" s="130"/>
      <c r="AM2288" s="130"/>
      <c r="AN2288" s="130"/>
      <c r="AO2288" s="130"/>
      <c r="AP2288" s="130"/>
      <c r="AQ2288" s="130"/>
      <c r="AR2288" s="130"/>
      <c r="AS2288" s="130"/>
      <c r="AT2288" s="130"/>
      <c r="AU2288" s="130"/>
      <c r="AV2288" s="130"/>
      <c r="AW2288" s="130"/>
      <c r="AX2288" s="130"/>
      <c r="AY2288" s="130"/>
    </row>
    <row r="2289" spans="1:51" x14ac:dyDescent="0.15">
      <c r="A2289" s="133">
        <v>2328</v>
      </c>
      <c r="B2289" s="130" t="s">
        <v>5226</v>
      </c>
      <c r="C2289" s="130" t="s">
        <v>1036</v>
      </c>
      <c r="D2289" s="130" t="s">
        <v>10247</v>
      </c>
      <c r="E2289" s="130" t="s">
        <v>10907</v>
      </c>
      <c r="F2289" s="130" t="s">
        <v>11288</v>
      </c>
      <c r="G2289" s="133" t="s">
        <v>173</v>
      </c>
      <c r="H2289" s="130" t="s">
        <v>14447</v>
      </c>
      <c r="I2289" s="130" t="s">
        <v>12196</v>
      </c>
      <c r="J2289" s="130" t="s">
        <v>5004</v>
      </c>
      <c r="K2289" s="130" t="s">
        <v>5220</v>
      </c>
      <c r="L2289" s="131" t="str">
        <f t="shared" si="105"/>
        <v>田丸　拓樹 (1)</v>
      </c>
      <c r="M2289" s="131" t="str">
        <f t="shared" si="106"/>
        <v>02</v>
      </c>
      <c r="N2289" s="131" t="str">
        <f t="shared" si="107"/>
        <v>Hiroki TAMARU (02)</v>
      </c>
      <c r="O2289" s="217" t="s">
        <v>9141</v>
      </c>
      <c r="Y2289" s="130"/>
      <c r="Z2289" s="130"/>
      <c r="AA2289" s="130"/>
      <c r="AB2289" s="130"/>
      <c r="AC2289" s="130"/>
      <c r="AD2289" s="130"/>
      <c r="AE2289" s="130"/>
      <c r="AF2289" s="130"/>
      <c r="AG2289" s="130"/>
      <c r="AH2289" s="130"/>
      <c r="AI2289" s="130"/>
      <c r="AJ2289" s="130"/>
      <c r="AK2289" s="130"/>
      <c r="AL2289" s="130"/>
      <c r="AM2289" s="130"/>
      <c r="AN2289" s="130"/>
      <c r="AO2289" s="130"/>
      <c r="AP2289" s="130"/>
      <c r="AQ2289" s="130"/>
      <c r="AR2289" s="130"/>
      <c r="AS2289" s="130"/>
      <c r="AT2289" s="130"/>
      <c r="AU2289" s="130"/>
      <c r="AV2289" s="130"/>
      <c r="AW2289" s="130"/>
      <c r="AX2289" s="130"/>
      <c r="AY2289" s="130"/>
    </row>
    <row r="2290" spans="1:51" x14ac:dyDescent="0.15">
      <c r="A2290" s="133">
        <v>2329</v>
      </c>
      <c r="B2290" s="130" t="s">
        <v>5226</v>
      </c>
      <c r="C2290" s="130" t="s">
        <v>1036</v>
      </c>
      <c r="D2290" s="130" t="s">
        <v>10248</v>
      </c>
      <c r="E2290" s="130" t="s">
        <v>10908</v>
      </c>
      <c r="F2290" s="130" t="s">
        <v>11252</v>
      </c>
      <c r="G2290" s="133" t="s">
        <v>173</v>
      </c>
      <c r="H2290" s="130" t="s">
        <v>14454</v>
      </c>
      <c r="I2290" s="130" t="s">
        <v>12197</v>
      </c>
      <c r="J2290" s="130" t="s">
        <v>12580</v>
      </c>
      <c r="K2290" s="130" t="s">
        <v>5220</v>
      </c>
      <c r="L2290" s="131" t="str">
        <f t="shared" si="105"/>
        <v>妹尾　亮斗 (1)</v>
      </c>
      <c r="M2290" s="131" t="str">
        <f t="shared" si="106"/>
        <v>02</v>
      </c>
      <c r="N2290" s="131" t="str">
        <f t="shared" si="107"/>
        <v>Ryoto SENOO (02)</v>
      </c>
      <c r="O2290" s="217" t="s">
        <v>9142</v>
      </c>
      <c r="Y2290" s="130"/>
      <c r="Z2290" s="130"/>
      <c r="AA2290" s="130"/>
      <c r="AB2290" s="130"/>
      <c r="AC2290" s="130"/>
      <c r="AD2290" s="130"/>
      <c r="AE2290" s="130"/>
      <c r="AF2290" s="130"/>
      <c r="AG2290" s="130"/>
      <c r="AH2290" s="130"/>
      <c r="AI2290" s="130"/>
      <c r="AJ2290" s="130"/>
      <c r="AK2290" s="130"/>
      <c r="AL2290" s="130"/>
      <c r="AM2290" s="130"/>
      <c r="AN2290" s="130"/>
      <c r="AO2290" s="130"/>
      <c r="AP2290" s="130"/>
      <c r="AQ2290" s="130"/>
      <c r="AR2290" s="130"/>
      <c r="AS2290" s="130"/>
      <c r="AT2290" s="130"/>
      <c r="AU2290" s="130"/>
      <c r="AV2290" s="130"/>
      <c r="AW2290" s="130"/>
      <c r="AX2290" s="130"/>
      <c r="AY2290" s="130"/>
    </row>
    <row r="2291" spans="1:51" x14ac:dyDescent="0.15">
      <c r="A2291" s="133">
        <v>2330</v>
      </c>
      <c r="B2291" s="130" t="s">
        <v>5226</v>
      </c>
      <c r="C2291" s="130" t="s">
        <v>1036</v>
      </c>
      <c r="D2291" s="130" t="s">
        <v>10249</v>
      </c>
      <c r="E2291" s="130" t="s">
        <v>10909</v>
      </c>
      <c r="F2291" s="130" t="s">
        <v>11289</v>
      </c>
      <c r="G2291" s="133" t="s">
        <v>173</v>
      </c>
      <c r="H2291" s="130" t="s">
        <v>14466</v>
      </c>
      <c r="I2291" s="130" t="s">
        <v>12198</v>
      </c>
      <c r="J2291" s="130" t="s">
        <v>4822</v>
      </c>
      <c r="K2291" s="130" t="s">
        <v>5220</v>
      </c>
      <c r="L2291" s="131" t="str">
        <f t="shared" si="105"/>
        <v>佐藤　凌太 (1)</v>
      </c>
      <c r="M2291" s="131" t="str">
        <f t="shared" si="106"/>
        <v>02</v>
      </c>
      <c r="N2291" s="131" t="str">
        <f t="shared" si="107"/>
        <v>Ryota SATA (02)</v>
      </c>
      <c r="O2291" s="217" t="s">
        <v>9143</v>
      </c>
      <c r="Y2291" s="130"/>
      <c r="Z2291" s="130"/>
      <c r="AA2291" s="130"/>
      <c r="AB2291" s="130"/>
      <c r="AC2291" s="130"/>
      <c r="AD2291" s="130"/>
      <c r="AE2291" s="130"/>
      <c r="AF2291" s="130"/>
      <c r="AG2291" s="130"/>
      <c r="AH2291" s="130"/>
      <c r="AI2291" s="130"/>
      <c r="AJ2291" s="130"/>
      <c r="AK2291" s="130"/>
      <c r="AL2291" s="130"/>
      <c r="AM2291" s="130"/>
      <c r="AN2291" s="130"/>
      <c r="AO2291" s="130"/>
      <c r="AP2291" s="130"/>
      <c r="AQ2291" s="130"/>
      <c r="AR2291" s="130"/>
      <c r="AS2291" s="130"/>
      <c r="AT2291" s="130"/>
      <c r="AU2291" s="130"/>
      <c r="AV2291" s="130"/>
      <c r="AW2291" s="130"/>
      <c r="AX2291" s="130"/>
      <c r="AY2291" s="130"/>
    </row>
    <row r="2292" spans="1:51" x14ac:dyDescent="0.15">
      <c r="A2292" s="133">
        <v>2331</v>
      </c>
      <c r="B2292" s="130" t="s">
        <v>228</v>
      </c>
      <c r="C2292" s="130" t="s">
        <v>1069</v>
      </c>
      <c r="D2292" s="130" t="s">
        <v>10250</v>
      </c>
      <c r="E2292" s="130" t="s">
        <v>10910</v>
      </c>
      <c r="F2292" s="130" t="s">
        <v>2776</v>
      </c>
      <c r="G2292" s="133" t="s">
        <v>173</v>
      </c>
      <c r="H2292" s="130" t="s">
        <v>14454</v>
      </c>
      <c r="I2292" s="130" t="s">
        <v>11840</v>
      </c>
      <c r="J2292" s="130" t="s">
        <v>5157</v>
      </c>
      <c r="K2292" s="130" t="s">
        <v>5220</v>
      </c>
      <c r="L2292" s="131" t="str">
        <f t="shared" si="105"/>
        <v>松永　宗大 (1)</v>
      </c>
      <c r="M2292" s="131" t="str">
        <f t="shared" si="106"/>
        <v>99</v>
      </c>
      <c r="N2292" s="131" t="str">
        <f t="shared" si="107"/>
        <v>Sota MATSUNAGA (99)</v>
      </c>
      <c r="O2292" s="217" t="s">
        <v>9144</v>
      </c>
      <c r="Y2292" s="130"/>
      <c r="Z2292" s="130"/>
      <c r="AA2292" s="130"/>
      <c r="AB2292" s="130"/>
      <c r="AC2292" s="130"/>
      <c r="AD2292" s="130"/>
      <c r="AE2292" s="130"/>
      <c r="AF2292" s="130"/>
      <c r="AG2292" s="130"/>
      <c r="AH2292" s="130"/>
      <c r="AI2292" s="130"/>
      <c r="AJ2292" s="130"/>
      <c r="AK2292" s="130"/>
      <c r="AL2292" s="130"/>
      <c r="AM2292" s="130"/>
      <c r="AN2292" s="130"/>
      <c r="AO2292" s="130"/>
      <c r="AP2292" s="130"/>
      <c r="AQ2292" s="130"/>
      <c r="AR2292" s="130"/>
      <c r="AS2292" s="130"/>
      <c r="AT2292" s="130"/>
      <c r="AU2292" s="130"/>
      <c r="AV2292" s="130"/>
      <c r="AW2292" s="130"/>
      <c r="AX2292" s="130"/>
      <c r="AY2292" s="130"/>
    </row>
    <row r="2293" spans="1:51" x14ac:dyDescent="0.15">
      <c r="A2293" s="133">
        <v>2332</v>
      </c>
      <c r="B2293" s="130" t="s">
        <v>228</v>
      </c>
      <c r="C2293" s="130" t="s">
        <v>1069</v>
      </c>
      <c r="D2293" s="130" t="s">
        <v>10251</v>
      </c>
      <c r="E2293" s="130" t="s">
        <v>10911</v>
      </c>
      <c r="F2293" s="130" t="s">
        <v>11146</v>
      </c>
      <c r="G2293" s="133" t="s">
        <v>173</v>
      </c>
      <c r="H2293" s="130" t="s">
        <v>14454</v>
      </c>
      <c r="I2293" s="130" t="s">
        <v>12199</v>
      </c>
      <c r="J2293" s="130" t="s">
        <v>9482</v>
      </c>
      <c r="K2293" s="130" t="s">
        <v>5220</v>
      </c>
      <c r="L2293" s="131" t="str">
        <f t="shared" si="105"/>
        <v>萬治　周平 (1)</v>
      </c>
      <c r="M2293" s="131" t="str">
        <f t="shared" si="106"/>
        <v>01</v>
      </c>
      <c r="N2293" s="131" t="str">
        <f t="shared" si="107"/>
        <v>Shuhei MANJI (01)</v>
      </c>
      <c r="O2293" s="217" t="s">
        <v>9145</v>
      </c>
      <c r="Y2293" s="130"/>
      <c r="Z2293" s="130"/>
      <c r="AA2293" s="130"/>
      <c r="AB2293" s="130"/>
      <c r="AC2293" s="130"/>
      <c r="AD2293" s="130"/>
      <c r="AE2293" s="130"/>
      <c r="AF2293" s="130"/>
      <c r="AG2293" s="130"/>
      <c r="AH2293" s="130"/>
      <c r="AI2293" s="130"/>
      <c r="AJ2293" s="130"/>
      <c r="AK2293" s="130"/>
      <c r="AL2293" s="130"/>
      <c r="AM2293" s="130"/>
      <c r="AN2293" s="130"/>
      <c r="AO2293" s="130"/>
      <c r="AP2293" s="130"/>
      <c r="AQ2293" s="130"/>
      <c r="AR2293" s="130"/>
      <c r="AS2293" s="130"/>
      <c r="AT2293" s="130"/>
      <c r="AU2293" s="130"/>
      <c r="AV2293" s="130"/>
      <c r="AW2293" s="130"/>
      <c r="AX2293" s="130"/>
      <c r="AY2293" s="130"/>
    </row>
    <row r="2294" spans="1:51" x14ac:dyDescent="0.15">
      <c r="A2294" s="133">
        <v>2333</v>
      </c>
      <c r="B2294" s="130" t="s">
        <v>228</v>
      </c>
      <c r="C2294" s="130" t="s">
        <v>1069</v>
      </c>
      <c r="D2294" s="130" t="s">
        <v>10252</v>
      </c>
      <c r="E2294" s="130" t="s">
        <v>10912</v>
      </c>
      <c r="F2294" s="130" t="s">
        <v>11290</v>
      </c>
      <c r="G2294" s="133" t="s">
        <v>173</v>
      </c>
      <c r="H2294" s="130" t="s">
        <v>14454</v>
      </c>
      <c r="I2294" s="130" t="s">
        <v>11729</v>
      </c>
      <c r="J2294" s="130" t="s">
        <v>4812</v>
      </c>
      <c r="K2294" s="130" t="s">
        <v>5220</v>
      </c>
      <c r="L2294" s="131" t="str">
        <f t="shared" si="105"/>
        <v>安井　涼音 (1)</v>
      </c>
      <c r="M2294" s="131" t="str">
        <f t="shared" si="106"/>
        <v>02</v>
      </c>
      <c r="N2294" s="131" t="str">
        <f t="shared" si="107"/>
        <v>Ryo YASUI (02)</v>
      </c>
      <c r="O2294" s="217" t="s">
        <v>9146</v>
      </c>
      <c r="Y2294" s="130"/>
      <c r="Z2294" s="130"/>
      <c r="AA2294" s="130"/>
      <c r="AB2294" s="130"/>
      <c r="AC2294" s="130"/>
      <c r="AD2294" s="130"/>
      <c r="AE2294" s="130"/>
      <c r="AF2294" s="130"/>
      <c r="AG2294" s="130"/>
      <c r="AH2294" s="130"/>
      <c r="AI2294" s="130"/>
      <c r="AJ2294" s="130"/>
      <c r="AK2294" s="130"/>
      <c r="AL2294" s="130"/>
      <c r="AM2294" s="130"/>
      <c r="AN2294" s="130"/>
      <c r="AO2294" s="130"/>
      <c r="AP2294" s="130"/>
      <c r="AQ2294" s="130"/>
      <c r="AR2294" s="130"/>
      <c r="AS2294" s="130"/>
      <c r="AT2294" s="130"/>
      <c r="AU2294" s="130"/>
      <c r="AV2294" s="130"/>
      <c r="AW2294" s="130"/>
      <c r="AX2294" s="130"/>
      <c r="AY2294" s="130"/>
    </row>
    <row r="2295" spans="1:51" x14ac:dyDescent="0.15">
      <c r="A2295" s="133">
        <v>2334</v>
      </c>
      <c r="B2295" s="130" t="s">
        <v>5244</v>
      </c>
      <c r="C2295" s="130" t="s">
        <v>1063</v>
      </c>
      <c r="D2295" s="130" t="s">
        <v>10253</v>
      </c>
      <c r="E2295" s="130" t="s">
        <v>10913</v>
      </c>
      <c r="F2295" s="130" t="s">
        <v>1300</v>
      </c>
      <c r="G2295" s="133" t="s">
        <v>173</v>
      </c>
      <c r="H2295" s="130" t="s">
        <v>11319</v>
      </c>
      <c r="I2295" s="130" t="s">
        <v>12200</v>
      </c>
      <c r="J2295" s="130" t="s">
        <v>12653</v>
      </c>
      <c r="K2295" s="130" t="s">
        <v>5220</v>
      </c>
      <c r="L2295" s="131" t="str">
        <f t="shared" si="105"/>
        <v>木塚　海詩 (1)</v>
      </c>
      <c r="M2295" s="131" t="str">
        <f t="shared" si="106"/>
        <v>02</v>
      </c>
      <c r="N2295" s="131" t="str">
        <f t="shared" si="107"/>
        <v>Kaishi KIZUKA (02)</v>
      </c>
      <c r="O2295" s="217" t="s">
        <v>9147</v>
      </c>
      <c r="Y2295" s="130"/>
      <c r="Z2295" s="130"/>
      <c r="AA2295" s="130"/>
      <c r="AB2295" s="130"/>
      <c r="AC2295" s="130"/>
      <c r="AD2295" s="130"/>
      <c r="AE2295" s="130"/>
      <c r="AF2295" s="130"/>
      <c r="AG2295" s="130"/>
      <c r="AH2295" s="130"/>
      <c r="AI2295" s="130"/>
      <c r="AJ2295" s="130"/>
      <c r="AK2295" s="130"/>
      <c r="AL2295" s="130"/>
      <c r="AM2295" s="130"/>
      <c r="AN2295" s="130"/>
      <c r="AO2295" s="130"/>
      <c r="AP2295" s="130"/>
      <c r="AQ2295" s="130"/>
      <c r="AR2295" s="130"/>
      <c r="AS2295" s="130"/>
      <c r="AT2295" s="130"/>
      <c r="AU2295" s="130"/>
      <c r="AV2295" s="130"/>
      <c r="AW2295" s="130"/>
      <c r="AX2295" s="130"/>
      <c r="AY2295" s="130"/>
    </row>
    <row r="2296" spans="1:51" x14ac:dyDescent="0.15">
      <c r="A2296" s="133">
        <v>2335</v>
      </c>
      <c r="B2296" s="130" t="s">
        <v>5244</v>
      </c>
      <c r="C2296" s="130" t="s">
        <v>1063</v>
      </c>
      <c r="D2296" s="130" t="s">
        <v>10254</v>
      </c>
      <c r="E2296" s="130" t="s">
        <v>10914</v>
      </c>
      <c r="F2296" s="130" t="s">
        <v>11118</v>
      </c>
      <c r="G2296" s="133" t="s">
        <v>173</v>
      </c>
      <c r="H2296" s="130" t="s">
        <v>14447</v>
      </c>
      <c r="I2296" s="130" t="s">
        <v>5023</v>
      </c>
      <c r="J2296" s="130" t="s">
        <v>12277</v>
      </c>
      <c r="K2296" s="130" t="s">
        <v>5220</v>
      </c>
      <c r="L2296" s="131" t="str">
        <f t="shared" si="105"/>
        <v>大西　悠生 (1)</v>
      </c>
      <c r="M2296" s="131" t="str">
        <f t="shared" si="106"/>
        <v>03</v>
      </c>
      <c r="N2296" s="131" t="str">
        <f t="shared" si="107"/>
        <v>Yusei ONISHI (03)</v>
      </c>
      <c r="O2296" s="217" t="s">
        <v>9148</v>
      </c>
      <c r="Y2296" s="130"/>
      <c r="Z2296" s="130"/>
      <c r="AA2296" s="130"/>
      <c r="AB2296" s="130"/>
      <c r="AC2296" s="130"/>
      <c r="AD2296" s="130"/>
      <c r="AE2296" s="130"/>
      <c r="AF2296" s="130"/>
      <c r="AG2296" s="130"/>
      <c r="AH2296" s="130"/>
      <c r="AI2296" s="130"/>
      <c r="AJ2296" s="130"/>
      <c r="AK2296" s="130"/>
      <c r="AL2296" s="130"/>
      <c r="AM2296" s="130"/>
      <c r="AN2296" s="130"/>
      <c r="AO2296" s="130"/>
      <c r="AP2296" s="130"/>
      <c r="AQ2296" s="130"/>
      <c r="AR2296" s="130"/>
      <c r="AS2296" s="130"/>
      <c r="AT2296" s="130"/>
      <c r="AU2296" s="130"/>
      <c r="AV2296" s="130"/>
      <c r="AW2296" s="130"/>
      <c r="AX2296" s="130"/>
      <c r="AY2296" s="130"/>
    </row>
    <row r="2297" spans="1:51" x14ac:dyDescent="0.15">
      <c r="A2297" s="133">
        <v>2336</v>
      </c>
      <c r="B2297" s="130" t="s">
        <v>5244</v>
      </c>
      <c r="C2297" s="130" t="s">
        <v>1063</v>
      </c>
      <c r="D2297" s="130" t="s">
        <v>10255</v>
      </c>
      <c r="E2297" s="130" t="s">
        <v>10915</v>
      </c>
      <c r="F2297" s="130" t="s">
        <v>4315</v>
      </c>
      <c r="G2297" s="133" t="s">
        <v>173</v>
      </c>
      <c r="H2297" s="130" t="s">
        <v>14447</v>
      </c>
      <c r="I2297" s="130" t="s">
        <v>12083</v>
      </c>
      <c r="J2297" s="130" t="s">
        <v>4968</v>
      </c>
      <c r="K2297" s="130" t="s">
        <v>5220</v>
      </c>
      <c r="L2297" s="131" t="str">
        <f t="shared" si="105"/>
        <v>福本　雄太 (1)</v>
      </c>
      <c r="M2297" s="131" t="str">
        <f t="shared" si="106"/>
        <v>02</v>
      </c>
      <c r="N2297" s="131" t="str">
        <f t="shared" si="107"/>
        <v>Yuta FUKUMOTO (02)</v>
      </c>
      <c r="O2297" s="217" t="s">
        <v>9149</v>
      </c>
      <c r="Y2297" s="130"/>
      <c r="Z2297" s="130"/>
      <c r="AA2297" s="130"/>
      <c r="AB2297" s="130"/>
      <c r="AC2297" s="130"/>
      <c r="AD2297" s="130"/>
      <c r="AE2297" s="130"/>
      <c r="AF2297" s="130"/>
      <c r="AG2297" s="130"/>
      <c r="AH2297" s="130"/>
      <c r="AI2297" s="130"/>
      <c r="AJ2297" s="130"/>
      <c r="AK2297" s="130"/>
      <c r="AL2297" s="130"/>
      <c r="AM2297" s="130"/>
      <c r="AN2297" s="130"/>
      <c r="AO2297" s="130"/>
      <c r="AP2297" s="130"/>
      <c r="AQ2297" s="130"/>
      <c r="AR2297" s="130"/>
      <c r="AS2297" s="130"/>
      <c r="AT2297" s="130"/>
      <c r="AU2297" s="130"/>
      <c r="AV2297" s="130"/>
      <c r="AW2297" s="130"/>
      <c r="AX2297" s="130"/>
      <c r="AY2297" s="130"/>
    </row>
    <row r="2298" spans="1:51" x14ac:dyDescent="0.15">
      <c r="A2298" s="133">
        <v>2337</v>
      </c>
      <c r="B2298" s="130" t="s">
        <v>5244</v>
      </c>
      <c r="C2298" s="130" t="s">
        <v>1063</v>
      </c>
      <c r="D2298" s="130" t="s">
        <v>10256</v>
      </c>
      <c r="E2298" s="130" t="s">
        <v>10916</v>
      </c>
      <c r="F2298" s="130" t="s">
        <v>11121</v>
      </c>
      <c r="G2298" s="133" t="s">
        <v>173</v>
      </c>
      <c r="H2298" s="130" t="s">
        <v>14447</v>
      </c>
      <c r="I2298" s="130" t="s">
        <v>11796</v>
      </c>
      <c r="J2298" s="130" t="s">
        <v>4860</v>
      </c>
      <c r="K2298" s="130" t="s">
        <v>5220</v>
      </c>
      <c r="L2298" s="131" t="str">
        <f t="shared" si="105"/>
        <v>谷垣　幹 (1)</v>
      </c>
      <c r="M2298" s="131" t="str">
        <f t="shared" si="106"/>
        <v>03</v>
      </c>
      <c r="N2298" s="131" t="str">
        <f t="shared" si="107"/>
        <v>Tsuyoshi TANIGAKI (03)</v>
      </c>
      <c r="O2298" s="217" t="s">
        <v>9150</v>
      </c>
      <c r="Y2298" s="130"/>
      <c r="Z2298" s="130"/>
      <c r="AA2298" s="130"/>
      <c r="AB2298" s="130"/>
      <c r="AC2298" s="130"/>
      <c r="AD2298" s="130"/>
      <c r="AE2298" s="130"/>
      <c r="AF2298" s="130"/>
      <c r="AG2298" s="130"/>
      <c r="AH2298" s="130"/>
      <c r="AI2298" s="130"/>
      <c r="AJ2298" s="130"/>
      <c r="AK2298" s="130"/>
      <c r="AL2298" s="130"/>
      <c r="AM2298" s="130"/>
      <c r="AN2298" s="130"/>
      <c r="AO2298" s="130"/>
      <c r="AP2298" s="130"/>
      <c r="AQ2298" s="130"/>
      <c r="AR2298" s="130"/>
      <c r="AS2298" s="130"/>
      <c r="AT2298" s="130"/>
      <c r="AU2298" s="130"/>
      <c r="AV2298" s="130"/>
      <c r="AW2298" s="130"/>
      <c r="AX2298" s="130"/>
      <c r="AY2298" s="130"/>
    </row>
    <row r="2299" spans="1:51" x14ac:dyDescent="0.15">
      <c r="A2299" s="133">
        <v>2338</v>
      </c>
      <c r="B2299" s="130" t="s">
        <v>5244</v>
      </c>
      <c r="C2299" s="130" t="s">
        <v>1063</v>
      </c>
      <c r="D2299" s="130" t="s">
        <v>10257</v>
      </c>
      <c r="E2299" s="130" t="s">
        <v>10917</v>
      </c>
      <c r="F2299" s="130" t="s">
        <v>11291</v>
      </c>
      <c r="G2299" s="133" t="s">
        <v>173</v>
      </c>
      <c r="H2299" s="130" t="s">
        <v>14447</v>
      </c>
      <c r="I2299" s="130" t="s">
        <v>12201</v>
      </c>
      <c r="J2299" s="130" t="s">
        <v>4934</v>
      </c>
      <c r="K2299" s="130" t="s">
        <v>5220</v>
      </c>
      <c r="L2299" s="131" t="str">
        <f t="shared" si="105"/>
        <v>増田　陸人 (1)</v>
      </c>
      <c r="M2299" s="131" t="str">
        <f t="shared" si="106"/>
        <v>02</v>
      </c>
      <c r="N2299" s="131" t="str">
        <f t="shared" si="107"/>
        <v>Rikuto MASHIDA (02)</v>
      </c>
      <c r="O2299" s="217" t="s">
        <v>9151</v>
      </c>
      <c r="Y2299" s="130"/>
      <c r="Z2299" s="130"/>
      <c r="AA2299" s="130"/>
      <c r="AB2299" s="130"/>
      <c r="AC2299" s="130"/>
      <c r="AD2299" s="130"/>
      <c r="AE2299" s="130"/>
      <c r="AF2299" s="130"/>
      <c r="AG2299" s="130"/>
      <c r="AH2299" s="130"/>
      <c r="AI2299" s="130"/>
      <c r="AJ2299" s="130"/>
      <c r="AK2299" s="130"/>
      <c r="AL2299" s="130"/>
      <c r="AM2299" s="130"/>
      <c r="AN2299" s="130"/>
      <c r="AO2299" s="130"/>
      <c r="AP2299" s="130"/>
      <c r="AQ2299" s="130"/>
      <c r="AR2299" s="130"/>
      <c r="AS2299" s="130"/>
      <c r="AT2299" s="130"/>
      <c r="AU2299" s="130"/>
      <c r="AV2299" s="130"/>
      <c r="AW2299" s="130"/>
      <c r="AX2299" s="130"/>
      <c r="AY2299" s="130"/>
    </row>
    <row r="2300" spans="1:51" x14ac:dyDescent="0.15">
      <c r="A2300" s="133">
        <v>2339</v>
      </c>
      <c r="B2300" s="130" t="s">
        <v>5244</v>
      </c>
      <c r="C2300" s="130" t="s">
        <v>1063</v>
      </c>
      <c r="D2300" s="130" t="s">
        <v>10258</v>
      </c>
      <c r="E2300" s="130" t="s">
        <v>10918</v>
      </c>
      <c r="F2300" s="130" t="s">
        <v>11227</v>
      </c>
      <c r="G2300" s="133" t="s">
        <v>173</v>
      </c>
      <c r="H2300" s="130" t="s">
        <v>14447</v>
      </c>
      <c r="I2300" s="130" t="s">
        <v>12202</v>
      </c>
      <c r="J2300" s="130" t="s">
        <v>12435</v>
      </c>
      <c r="K2300" s="130" t="s">
        <v>5220</v>
      </c>
      <c r="L2300" s="131" t="str">
        <f t="shared" si="105"/>
        <v>渕本　太陽 (1)</v>
      </c>
      <c r="M2300" s="131" t="str">
        <f t="shared" si="106"/>
        <v>03</v>
      </c>
      <c r="N2300" s="131" t="str">
        <f t="shared" si="107"/>
        <v>Taiyo FUCHIMOTO (03)</v>
      </c>
      <c r="O2300" s="217" t="s">
        <v>9152</v>
      </c>
      <c r="Y2300" s="130"/>
      <c r="Z2300" s="130"/>
      <c r="AA2300" s="130"/>
      <c r="AB2300" s="130"/>
      <c r="AC2300" s="130"/>
      <c r="AD2300" s="130"/>
      <c r="AE2300" s="130"/>
      <c r="AF2300" s="130"/>
      <c r="AG2300" s="130"/>
      <c r="AH2300" s="130"/>
      <c r="AI2300" s="130"/>
      <c r="AJ2300" s="130"/>
      <c r="AK2300" s="130"/>
      <c r="AL2300" s="130"/>
      <c r="AM2300" s="130"/>
      <c r="AN2300" s="130"/>
      <c r="AO2300" s="130"/>
      <c r="AP2300" s="130"/>
      <c r="AQ2300" s="130"/>
      <c r="AR2300" s="130"/>
      <c r="AS2300" s="130"/>
      <c r="AT2300" s="130"/>
      <c r="AU2300" s="130"/>
      <c r="AV2300" s="130"/>
      <c r="AW2300" s="130"/>
      <c r="AX2300" s="130"/>
      <c r="AY2300" s="130"/>
    </row>
    <row r="2301" spans="1:51" x14ac:dyDescent="0.15">
      <c r="A2301" s="133">
        <v>2340</v>
      </c>
      <c r="B2301" s="130" t="s">
        <v>5244</v>
      </c>
      <c r="C2301" s="130" t="s">
        <v>1063</v>
      </c>
      <c r="D2301" s="130" t="s">
        <v>10259</v>
      </c>
      <c r="E2301" s="130" t="s">
        <v>10919</v>
      </c>
      <c r="F2301" s="130" t="s">
        <v>11178</v>
      </c>
      <c r="G2301" s="133" t="s">
        <v>173</v>
      </c>
      <c r="H2301" s="130" t="s">
        <v>14464</v>
      </c>
      <c r="I2301" s="130" t="s">
        <v>5104</v>
      </c>
      <c r="J2301" s="130" t="s">
        <v>5034</v>
      </c>
      <c r="K2301" s="130" t="s">
        <v>5220</v>
      </c>
      <c r="L2301" s="131" t="str">
        <f t="shared" si="105"/>
        <v>伊藤　拓真 (1)</v>
      </c>
      <c r="M2301" s="131" t="str">
        <f t="shared" si="106"/>
        <v>02</v>
      </c>
      <c r="N2301" s="131" t="str">
        <f t="shared" si="107"/>
        <v>Takuma ITO (02)</v>
      </c>
      <c r="O2301" s="217" t="s">
        <v>9153</v>
      </c>
      <c r="Y2301" s="130"/>
      <c r="Z2301" s="130"/>
      <c r="AA2301" s="130"/>
      <c r="AB2301" s="130"/>
      <c r="AC2301" s="130"/>
      <c r="AD2301" s="130"/>
      <c r="AE2301" s="130"/>
      <c r="AF2301" s="130"/>
      <c r="AG2301" s="130"/>
      <c r="AH2301" s="130"/>
      <c r="AI2301" s="130"/>
      <c r="AJ2301" s="130"/>
      <c r="AK2301" s="130"/>
      <c r="AL2301" s="130"/>
      <c r="AM2301" s="130"/>
      <c r="AN2301" s="130"/>
      <c r="AO2301" s="130"/>
      <c r="AP2301" s="130"/>
      <c r="AQ2301" s="130"/>
      <c r="AR2301" s="130"/>
      <c r="AS2301" s="130"/>
      <c r="AT2301" s="130"/>
      <c r="AU2301" s="130"/>
      <c r="AV2301" s="130"/>
      <c r="AW2301" s="130"/>
      <c r="AX2301" s="130"/>
      <c r="AY2301" s="130"/>
    </row>
    <row r="2302" spans="1:51" x14ac:dyDescent="0.15">
      <c r="A2302" s="133">
        <v>2341</v>
      </c>
      <c r="B2302" s="130" t="s">
        <v>5244</v>
      </c>
      <c r="C2302" s="130" t="s">
        <v>1063</v>
      </c>
      <c r="D2302" s="130" t="s">
        <v>10260</v>
      </c>
      <c r="E2302" s="130" t="s">
        <v>10920</v>
      </c>
      <c r="F2302" s="130" t="s">
        <v>11292</v>
      </c>
      <c r="G2302" s="133" t="s">
        <v>173</v>
      </c>
      <c r="H2302" s="130" t="s">
        <v>14447</v>
      </c>
      <c r="I2302" s="130" t="s">
        <v>12203</v>
      </c>
      <c r="J2302" s="130" t="s">
        <v>12407</v>
      </c>
      <c r="K2302" s="130" t="s">
        <v>5220</v>
      </c>
      <c r="L2302" s="131" t="str">
        <f t="shared" si="105"/>
        <v>水内　政孝 (1)</v>
      </c>
      <c r="M2302" s="131" t="str">
        <f t="shared" si="106"/>
        <v>02</v>
      </c>
      <c r="N2302" s="131" t="str">
        <f t="shared" si="107"/>
        <v>Masataka MIZUUCHI (02)</v>
      </c>
      <c r="O2302" s="217" t="s">
        <v>9154</v>
      </c>
      <c r="Y2302" s="130"/>
      <c r="Z2302" s="130"/>
      <c r="AA2302" s="130"/>
      <c r="AB2302" s="130"/>
      <c r="AC2302" s="130"/>
      <c r="AD2302" s="130"/>
      <c r="AE2302" s="130"/>
      <c r="AF2302" s="130"/>
      <c r="AG2302" s="130"/>
      <c r="AH2302" s="130"/>
      <c r="AI2302" s="130"/>
      <c r="AJ2302" s="130"/>
      <c r="AK2302" s="130"/>
      <c r="AL2302" s="130"/>
      <c r="AM2302" s="130"/>
      <c r="AN2302" s="130"/>
      <c r="AO2302" s="130"/>
      <c r="AP2302" s="130"/>
      <c r="AQ2302" s="130"/>
      <c r="AR2302" s="130"/>
      <c r="AS2302" s="130"/>
      <c r="AT2302" s="130"/>
      <c r="AU2302" s="130"/>
      <c r="AV2302" s="130"/>
      <c r="AW2302" s="130"/>
      <c r="AX2302" s="130"/>
      <c r="AY2302" s="130"/>
    </row>
    <row r="2303" spans="1:51" x14ac:dyDescent="0.15">
      <c r="A2303" s="133">
        <v>2342</v>
      </c>
      <c r="B2303" s="130" t="s">
        <v>5244</v>
      </c>
      <c r="C2303" s="130" t="s">
        <v>1063</v>
      </c>
      <c r="D2303" s="130" t="s">
        <v>10261</v>
      </c>
      <c r="E2303" s="130" t="s">
        <v>10921</v>
      </c>
      <c r="F2303" s="130" t="s">
        <v>11293</v>
      </c>
      <c r="G2303" s="133" t="s">
        <v>173</v>
      </c>
      <c r="H2303" s="130" t="s">
        <v>14447</v>
      </c>
      <c r="I2303" s="130" t="s">
        <v>12204</v>
      </c>
      <c r="J2303" s="130" t="s">
        <v>4853</v>
      </c>
      <c r="K2303" s="130" t="s">
        <v>5220</v>
      </c>
      <c r="L2303" s="131" t="str">
        <f t="shared" si="105"/>
        <v>藤代　理久 (1)</v>
      </c>
      <c r="M2303" s="131" t="str">
        <f t="shared" si="106"/>
        <v>03</v>
      </c>
      <c r="N2303" s="131" t="str">
        <f t="shared" si="107"/>
        <v>Riku FUJISHIRO (03)</v>
      </c>
      <c r="O2303" s="217" t="s">
        <v>9155</v>
      </c>
      <c r="Y2303" s="130"/>
      <c r="Z2303" s="130"/>
      <c r="AA2303" s="130"/>
      <c r="AB2303" s="130"/>
      <c r="AC2303" s="130"/>
      <c r="AD2303" s="130"/>
      <c r="AE2303" s="130"/>
      <c r="AF2303" s="130"/>
      <c r="AG2303" s="130"/>
      <c r="AH2303" s="130"/>
      <c r="AI2303" s="130"/>
      <c r="AJ2303" s="130"/>
      <c r="AK2303" s="130"/>
      <c r="AL2303" s="130"/>
      <c r="AM2303" s="130"/>
      <c r="AN2303" s="130"/>
      <c r="AO2303" s="130"/>
      <c r="AP2303" s="130"/>
      <c r="AQ2303" s="130"/>
      <c r="AR2303" s="130"/>
      <c r="AS2303" s="130"/>
      <c r="AT2303" s="130"/>
      <c r="AU2303" s="130"/>
      <c r="AV2303" s="130"/>
      <c r="AW2303" s="130"/>
      <c r="AX2303" s="130"/>
      <c r="AY2303" s="130"/>
    </row>
    <row r="2304" spans="1:51" x14ac:dyDescent="0.15">
      <c r="A2304" s="133">
        <v>2343</v>
      </c>
      <c r="B2304" s="130" t="s">
        <v>5244</v>
      </c>
      <c r="C2304" s="130" t="s">
        <v>1063</v>
      </c>
      <c r="D2304" s="130" t="s">
        <v>10262</v>
      </c>
      <c r="E2304" s="130" t="s">
        <v>10922</v>
      </c>
      <c r="F2304" s="130" t="s">
        <v>4269</v>
      </c>
      <c r="G2304" s="133" t="s">
        <v>173</v>
      </c>
      <c r="H2304" s="130" t="s">
        <v>14447</v>
      </c>
      <c r="I2304" s="130" t="s">
        <v>12205</v>
      </c>
      <c r="J2304" s="130" t="s">
        <v>4906</v>
      </c>
      <c r="K2304" s="130" t="s">
        <v>5220</v>
      </c>
      <c r="L2304" s="131" t="str">
        <f t="shared" si="105"/>
        <v>角川　裕哉 (1)</v>
      </c>
      <c r="M2304" s="131" t="str">
        <f t="shared" si="106"/>
        <v>01</v>
      </c>
      <c r="N2304" s="131" t="str">
        <f t="shared" si="107"/>
        <v>Yuya KADOKAWA (01)</v>
      </c>
      <c r="O2304" s="217" t="s">
        <v>9156</v>
      </c>
      <c r="Y2304" s="130"/>
      <c r="Z2304" s="130"/>
      <c r="AA2304" s="130"/>
      <c r="AB2304" s="130"/>
      <c r="AC2304" s="130"/>
      <c r="AD2304" s="130"/>
      <c r="AE2304" s="130"/>
      <c r="AF2304" s="130"/>
      <c r="AG2304" s="130"/>
      <c r="AH2304" s="130"/>
      <c r="AI2304" s="130"/>
      <c r="AJ2304" s="130"/>
      <c r="AK2304" s="130"/>
      <c r="AL2304" s="130"/>
      <c r="AM2304" s="130"/>
      <c r="AN2304" s="130"/>
      <c r="AO2304" s="130"/>
      <c r="AP2304" s="130"/>
      <c r="AQ2304" s="130"/>
      <c r="AR2304" s="130"/>
      <c r="AS2304" s="130"/>
      <c r="AT2304" s="130"/>
      <c r="AU2304" s="130"/>
      <c r="AV2304" s="130"/>
      <c r="AW2304" s="130"/>
      <c r="AX2304" s="130"/>
      <c r="AY2304" s="130"/>
    </row>
    <row r="2305" spans="1:51" x14ac:dyDescent="0.15">
      <c r="A2305" s="133">
        <v>2344</v>
      </c>
      <c r="B2305" s="130" t="s">
        <v>5244</v>
      </c>
      <c r="C2305" s="130" t="s">
        <v>1063</v>
      </c>
      <c r="D2305" s="130" t="s">
        <v>10263</v>
      </c>
      <c r="E2305" s="130" t="s">
        <v>10923</v>
      </c>
      <c r="F2305" s="130" t="s">
        <v>11292</v>
      </c>
      <c r="G2305" s="133" t="s">
        <v>173</v>
      </c>
      <c r="H2305" s="130" t="s">
        <v>14447</v>
      </c>
      <c r="I2305" s="130" t="s">
        <v>4988</v>
      </c>
      <c r="J2305" s="130" t="s">
        <v>12654</v>
      </c>
      <c r="K2305" s="130" t="s">
        <v>5220</v>
      </c>
      <c r="L2305" s="131" t="str">
        <f t="shared" si="105"/>
        <v>中山　翔太 (1)</v>
      </c>
      <c r="M2305" s="131" t="str">
        <f t="shared" si="106"/>
        <v>02</v>
      </c>
      <c r="N2305" s="131" t="str">
        <f t="shared" si="107"/>
        <v>Syota NAKAYAMA (02)</v>
      </c>
      <c r="O2305" s="217" t="s">
        <v>9157</v>
      </c>
      <c r="Y2305" s="130"/>
      <c r="Z2305" s="130"/>
      <c r="AA2305" s="130"/>
      <c r="AB2305" s="130"/>
      <c r="AC2305" s="130"/>
      <c r="AD2305" s="130"/>
      <c r="AE2305" s="130"/>
      <c r="AF2305" s="130"/>
      <c r="AG2305" s="130"/>
      <c r="AH2305" s="130"/>
      <c r="AI2305" s="130"/>
      <c r="AJ2305" s="130"/>
      <c r="AK2305" s="130"/>
      <c r="AL2305" s="130"/>
      <c r="AM2305" s="130"/>
      <c r="AN2305" s="130"/>
      <c r="AO2305" s="130"/>
      <c r="AP2305" s="130"/>
      <c r="AQ2305" s="130"/>
      <c r="AR2305" s="130"/>
      <c r="AS2305" s="130"/>
      <c r="AT2305" s="130"/>
      <c r="AU2305" s="130"/>
      <c r="AV2305" s="130"/>
      <c r="AW2305" s="130"/>
      <c r="AX2305" s="130"/>
      <c r="AY2305" s="130"/>
    </row>
    <row r="2306" spans="1:51" x14ac:dyDescent="0.15">
      <c r="A2306" s="133">
        <v>2345</v>
      </c>
      <c r="B2306" s="130" t="s">
        <v>5244</v>
      </c>
      <c r="C2306" s="130" t="s">
        <v>1063</v>
      </c>
      <c r="D2306" s="130" t="s">
        <v>10264</v>
      </c>
      <c r="E2306" s="130" t="s">
        <v>10924</v>
      </c>
      <c r="F2306" s="130" t="s">
        <v>4133</v>
      </c>
      <c r="G2306" s="133" t="s">
        <v>173</v>
      </c>
      <c r="H2306" s="130" t="s">
        <v>14447</v>
      </c>
      <c r="I2306" s="130" t="s">
        <v>5002</v>
      </c>
      <c r="J2306" s="130" t="s">
        <v>4843</v>
      </c>
      <c r="K2306" s="130" t="s">
        <v>5220</v>
      </c>
      <c r="L2306" s="131" t="str">
        <f t="shared" si="105"/>
        <v>北村　健人 (1)</v>
      </c>
      <c r="M2306" s="131" t="str">
        <f t="shared" si="106"/>
        <v>01</v>
      </c>
      <c r="N2306" s="131" t="str">
        <f t="shared" si="107"/>
        <v>Kento KITAMURA (01)</v>
      </c>
      <c r="O2306" s="217" t="s">
        <v>9158</v>
      </c>
      <c r="Y2306" s="130"/>
      <c r="Z2306" s="130"/>
      <c r="AA2306" s="130"/>
      <c r="AB2306" s="130"/>
      <c r="AC2306" s="130"/>
      <c r="AD2306" s="130"/>
      <c r="AE2306" s="130"/>
      <c r="AF2306" s="130"/>
      <c r="AG2306" s="130"/>
      <c r="AH2306" s="130"/>
      <c r="AI2306" s="130"/>
      <c r="AJ2306" s="130"/>
      <c r="AK2306" s="130"/>
      <c r="AL2306" s="130"/>
      <c r="AM2306" s="130"/>
      <c r="AN2306" s="130"/>
      <c r="AO2306" s="130"/>
      <c r="AP2306" s="130"/>
      <c r="AQ2306" s="130"/>
      <c r="AR2306" s="130"/>
      <c r="AS2306" s="130"/>
      <c r="AT2306" s="130"/>
      <c r="AU2306" s="130"/>
      <c r="AV2306" s="130"/>
      <c r="AW2306" s="130"/>
      <c r="AX2306" s="130"/>
      <c r="AY2306" s="130"/>
    </row>
    <row r="2307" spans="1:51" x14ac:dyDescent="0.15">
      <c r="A2307" s="133">
        <v>2346</v>
      </c>
      <c r="B2307" s="130" t="s">
        <v>5250</v>
      </c>
      <c r="C2307" s="130" t="s">
        <v>1068</v>
      </c>
      <c r="D2307" s="130" t="s">
        <v>10265</v>
      </c>
      <c r="E2307" s="130" t="s">
        <v>10925</v>
      </c>
      <c r="F2307" s="130" t="s">
        <v>11284</v>
      </c>
      <c r="G2307" s="133" t="s">
        <v>173</v>
      </c>
      <c r="H2307" s="130" t="s">
        <v>14447</v>
      </c>
      <c r="I2307" s="130" t="s">
        <v>12206</v>
      </c>
      <c r="J2307" s="130" t="s">
        <v>12655</v>
      </c>
      <c r="K2307" s="130" t="s">
        <v>5220</v>
      </c>
      <c r="L2307" s="131" t="str">
        <f t="shared" ref="L2307:L2370" si="108">D2307&amp;" ("&amp;G2307&amp;")"</f>
        <v>西村　知朗 (1)</v>
      </c>
      <c r="M2307" s="131" t="str">
        <f t="shared" ref="M2307:M2370" si="109">LEFT(F2307,2)</f>
        <v>02</v>
      </c>
      <c r="N2307" s="131" t="str">
        <f t="shared" ref="N2307:N2370" si="110">J2307&amp;" "&amp;I2307&amp;" ("&amp;M2307&amp;")"</f>
        <v>Tomorou NISHIMURA  (02)</v>
      </c>
      <c r="O2307" s="217" t="s">
        <v>9159</v>
      </c>
      <c r="Y2307" s="130"/>
      <c r="Z2307" s="130"/>
      <c r="AA2307" s="130"/>
      <c r="AB2307" s="130"/>
      <c r="AC2307" s="130"/>
      <c r="AD2307" s="130"/>
      <c r="AE2307" s="130"/>
      <c r="AF2307" s="130"/>
      <c r="AG2307" s="130"/>
      <c r="AH2307" s="130"/>
      <c r="AI2307" s="130"/>
      <c r="AJ2307" s="130"/>
      <c r="AK2307" s="130"/>
      <c r="AL2307" s="130"/>
      <c r="AM2307" s="130"/>
      <c r="AN2307" s="130"/>
      <c r="AO2307" s="130"/>
      <c r="AP2307" s="130"/>
      <c r="AQ2307" s="130"/>
      <c r="AR2307" s="130"/>
      <c r="AS2307" s="130"/>
      <c r="AT2307" s="130"/>
      <c r="AU2307" s="130"/>
      <c r="AV2307" s="130"/>
      <c r="AW2307" s="130"/>
      <c r="AX2307" s="130"/>
      <c r="AY2307" s="130"/>
    </row>
    <row r="2308" spans="1:51" x14ac:dyDescent="0.15">
      <c r="A2308" s="133">
        <v>2347</v>
      </c>
      <c r="B2308" s="130" t="s">
        <v>5243</v>
      </c>
      <c r="C2308" s="130" t="s">
        <v>1062</v>
      </c>
      <c r="D2308" s="130" t="s">
        <v>10266</v>
      </c>
      <c r="E2308" s="130" t="s">
        <v>10926</v>
      </c>
      <c r="F2308" s="130" t="s">
        <v>11032</v>
      </c>
      <c r="G2308" s="133" t="s">
        <v>173</v>
      </c>
      <c r="H2308" s="130" t="s">
        <v>14447</v>
      </c>
      <c r="I2308" s="130" t="s">
        <v>12207</v>
      </c>
      <c r="J2308" s="130" t="s">
        <v>4800</v>
      </c>
      <c r="K2308" s="130" t="s">
        <v>5220</v>
      </c>
      <c r="L2308" s="131" t="str">
        <f t="shared" si="108"/>
        <v>池本　陽介 (1)</v>
      </c>
      <c r="M2308" s="131" t="str">
        <f t="shared" si="109"/>
        <v>02</v>
      </c>
      <c r="N2308" s="131" t="str">
        <f t="shared" si="110"/>
        <v>Yosuke IKEMOTO (02)</v>
      </c>
      <c r="O2308" s="217" t="s">
        <v>9160</v>
      </c>
      <c r="Y2308" s="130"/>
      <c r="Z2308" s="130"/>
      <c r="AA2308" s="130"/>
      <c r="AB2308" s="130"/>
      <c r="AC2308" s="130"/>
      <c r="AD2308" s="130"/>
      <c r="AE2308" s="130"/>
      <c r="AF2308" s="130"/>
      <c r="AG2308" s="130"/>
      <c r="AH2308" s="130"/>
      <c r="AI2308" s="130"/>
      <c r="AJ2308" s="130"/>
      <c r="AK2308" s="130"/>
      <c r="AL2308" s="130"/>
      <c r="AM2308" s="130"/>
      <c r="AN2308" s="130"/>
      <c r="AO2308" s="130"/>
      <c r="AP2308" s="130"/>
      <c r="AQ2308" s="130"/>
      <c r="AR2308" s="130"/>
      <c r="AS2308" s="130"/>
      <c r="AT2308" s="130"/>
      <c r="AU2308" s="130"/>
      <c r="AV2308" s="130"/>
      <c r="AW2308" s="130"/>
      <c r="AX2308" s="130"/>
      <c r="AY2308" s="130"/>
    </row>
    <row r="2309" spans="1:51" x14ac:dyDescent="0.15">
      <c r="A2309" s="133">
        <v>2348</v>
      </c>
      <c r="B2309" s="130" t="s">
        <v>5243</v>
      </c>
      <c r="C2309" s="130" t="s">
        <v>1062</v>
      </c>
      <c r="D2309" s="130" t="s">
        <v>10267</v>
      </c>
      <c r="E2309" s="130" t="s">
        <v>10927</v>
      </c>
      <c r="F2309" s="130" t="s">
        <v>11105</v>
      </c>
      <c r="G2309" s="133" t="s">
        <v>173</v>
      </c>
      <c r="H2309" s="130" t="s">
        <v>14447</v>
      </c>
      <c r="I2309" s="130" t="s">
        <v>12208</v>
      </c>
      <c r="J2309" s="130" t="s">
        <v>4968</v>
      </c>
      <c r="K2309" s="130" t="s">
        <v>5220</v>
      </c>
      <c r="L2309" s="131" t="str">
        <f t="shared" si="108"/>
        <v>磯野　佑太 (1)</v>
      </c>
      <c r="M2309" s="131" t="str">
        <f t="shared" si="109"/>
        <v>02</v>
      </c>
      <c r="N2309" s="131" t="str">
        <f t="shared" si="110"/>
        <v>Yuta ISONO (02)</v>
      </c>
      <c r="O2309" s="217" t="s">
        <v>9161</v>
      </c>
      <c r="Y2309" s="130"/>
      <c r="Z2309" s="130"/>
      <c r="AA2309" s="130"/>
      <c r="AB2309" s="130"/>
      <c r="AC2309" s="130"/>
      <c r="AD2309" s="130"/>
      <c r="AE2309" s="130"/>
      <c r="AF2309" s="130"/>
      <c r="AG2309" s="130"/>
      <c r="AH2309" s="130"/>
      <c r="AI2309" s="130"/>
      <c r="AJ2309" s="130"/>
      <c r="AK2309" s="130"/>
      <c r="AL2309" s="130"/>
      <c r="AM2309" s="130"/>
      <c r="AN2309" s="130"/>
      <c r="AO2309" s="130"/>
      <c r="AP2309" s="130"/>
      <c r="AQ2309" s="130"/>
      <c r="AR2309" s="130"/>
      <c r="AS2309" s="130"/>
      <c r="AT2309" s="130"/>
      <c r="AU2309" s="130"/>
      <c r="AV2309" s="130"/>
      <c r="AW2309" s="130"/>
      <c r="AX2309" s="130"/>
      <c r="AY2309" s="130"/>
    </row>
    <row r="2310" spans="1:51" x14ac:dyDescent="0.15">
      <c r="A2310" s="133">
        <v>2349</v>
      </c>
      <c r="B2310" s="130" t="s">
        <v>5243</v>
      </c>
      <c r="C2310" s="130" t="s">
        <v>1062</v>
      </c>
      <c r="D2310" s="130" t="s">
        <v>10268</v>
      </c>
      <c r="E2310" s="130" t="s">
        <v>10928</v>
      </c>
      <c r="F2310" s="130" t="s">
        <v>4204</v>
      </c>
      <c r="G2310" s="133" t="s">
        <v>173</v>
      </c>
      <c r="H2310" s="130" t="s">
        <v>14447</v>
      </c>
      <c r="I2310" s="130" t="s">
        <v>4807</v>
      </c>
      <c r="J2310" s="130" t="s">
        <v>12656</v>
      </c>
      <c r="K2310" s="130" t="s">
        <v>5220</v>
      </c>
      <c r="L2310" s="131" t="str">
        <f t="shared" si="108"/>
        <v>田村　快人 (1)</v>
      </c>
      <c r="M2310" s="131" t="str">
        <f t="shared" si="109"/>
        <v>01</v>
      </c>
      <c r="N2310" s="131" t="str">
        <f t="shared" si="110"/>
        <v>Kaindo TAMURA (01)</v>
      </c>
      <c r="O2310" s="217" t="s">
        <v>9162</v>
      </c>
      <c r="Y2310" s="130"/>
      <c r="Z2310" s="130"/>
      <c r="AA2310" s="130"/>
      <c r="AB2310" s="130"/>
      <c r="AC2310" s="130"/>
      <c r="AD2310" s="130"/>
      <c r="AE2310" s="130"/>
      <c r="AF2310" s="130"/>
      <c r="AG2310" s="130"/>
      <c r="AH2310" s="130"/>
      <c r="AI2310" s="130"/>
      <c r="AJ2310" s="130"/>
      <c r="AK2310" s="130"/>
      <c r="AL2310" s="130"/>
      <c r="AM2310" s="130"/>
      <c r="AN2310" s="130"/>
      <c r="AO2310" s="130"/>
      <c r="AP2310" s="130"/>
      <c r="AQ2310" s="130"/>
      <c r="AR2310" s="130"/>
      <c r="AS2310" s="130"/>
      <c r="AT2310" s="130"/>
      <c r="AU2310" s="130"/>
      <c r="AV2310" s="130"/>
      <c r="AW2310" s="130"/>
      <c r="AX2310" s="130"/>
      <c r="AY2310" s="130"/>
    </row>
    <row r="2311" spans="1:51" x14ac:dyDescent="0.15">
      <c r="A2311" s="133">
        <v>2350</v>
      </c>
      <c r="B2311" s="130" t="s">
        <v>5243</v>
      </c>
      <c r="C2311" s="130" t="s">
        <v>1062</v>
      </c>
      <c r="D2311" s="130" t="s">
        <v>10269</v>
      </c>
      <c r="E2311" s="130" t="s">
        <v>10929</v>
      </c>
      <c r="F2311" s="130" t="s">
        <v>11044</v>
      </c>
      <c r="G2311" s="133" t="s">
        <v>173</v>
      </c>
      <c r="H2311" s="130" t="s">
        <v>14447</v>
      </c>
      <c r="I2311" s="130" t="s">
        <v>11344</v>
      </c>
      <c r="J2311" s="130" t="s">
        <v>12657</v>
      </c>
      <c r="K2311" s="130" t="s">
        <v>5220</v>
      </c>
      <c r="L2311" s="131" t="str">
        <f t="shared" si="108"/>
        <v>西尾　咲人 (1)</v>
      </c>
      <c r="M2311" s="131" t="str">
        <f t="shared" si="109"/>
        <v>02</v>
      </c>
      <c r="N2311" s="131" t="str">
        <f t="shared" si="110"/>
        <v>Sakuto NISHIO (02)</v>
      </c>
      <c r="O2311" s="217" t="s">
        <v>9163</v>
      </c>
      <c r="Y2311" s="130"/>
      <c r="Z2311" s="130"/>
      <c r="AA2311" s="130"/>
      <c r="AB2311" s="130"/>
      <c r="AC2311" s="130"/>
      <c r="AD2311" s="130"/>
      <c r="AE2311" s="130"/>
      <c r="AF2311" s="130"/>
      <c r="AG2311" s="130"/>
      <c r="AH2311" s="130"/>
      <c r="AI2311" s="130"/>
      <c r="AJ2311" s="130"/>
      <c r="AK2311" s="130"/>
      <c r="AL2311" s="130"/>
      <c r="AM2311" s="130"/>
      <c r="AN2311" s="130"/>
      <c r="AO2311" s="130"/>
      <c r="AP2311" s="130"/>
      <c r="AQ2311" s="130"/>
      <c r="AR2311" s="130"/>
      <c r="AS2311" s="130"/>
      <c r="AT2311" s="130"/>
      <c r="AU2311" s="130"/>
      <c r="AV2311" s="130"/>
      <c r="AW2311" s="130"/>
      <c r="AX2311" s="130"/>
      <c r="AY2311" s="130"/>
    </row>
    <row r="2312" spans="1:51" x14ac:dyDescent="0.15">
      <c r="A2312" s="133">
        <v>2351</v>
      </c>
      <c r="B2312" s="130" t="s">
        <v>5243</v>
      </c>
      <c r="C2312" s="130" t="s">
        <v>1062</v>
      </c>
      <c r="D2312" s="130" t="s">
        <v>10270</v>
      </c>
      <c r="E2312" s="130" t="s">
        <v>10930</v>
      </c>
      <c r="F2312" s="130" t="s">
        <v>11207</v>
      </c>
      <c r="G2312" s="133" t="s">
        <v>173</v>
      </c>
      <c r="H2312" s="130" t="s">
        <v>14447</v>
      </c>
      <c r="I2312" s="130" t="s">
        <v>12209</v>
      </c>
      <c r="J2312" s="130" t="s">
        <v>5007</v>
      </c>
      <c r="K2312" s="130" t="s">
        <v>5220</v>
      </c>
      <c r="L2312" s="131" t="str">
        <f t="shared" si="108"/>
        <v>貫里　拓未 (1)</v>
      </c>
      <c r="M2312" s="131" t="str">
        <f t="shared" si="109"/>
        <v>02</v>
      </c>
      <c r="N2312" s="131" t="str">
        <f t="shared" si="110"/>
        <v>Takumi NUKISATO (02)</v>
      </c>
      <c r="O2312" s="217" t="s">
        <v>9164</v>
      </c>
      <c r="Y2312" s="130"/>
      <c r="Z2312" s="130"/>
      <c r="AA2312" s="130"/>
      <c r="AB2312" s="130"/>
      <c r="AC2312" s="130"/>
      <c r="AD2312" s="130"/>
      <c r="AE2312" s="130"/>
      <c r="AF2312" s="130"/>
      <c r="AG2312" s="130"/>
      <c r="AH2312" s="130"/>
      <c r="AI2312" s="130"/>
      <c r="AJ2312" s="130"/>
      <c r="AK2312" s="130"/>
      <c r="AL2312" s="130"/>
      <c r="AM2312" s="130"/>
      <c r="AN2312" s="130"/>
      <c r="AO2312" s="130"/>
      <c r="AP2312" s="130"/>
      <c r="AQ2312" s="130"/>
      <c r="AR2312" s="130"/>
      <c r="AS2312" s="130"/>
      <c r="AT2312" s="130"/>
      <c r="AU2312" s="130"/>
      <c r="AV2312" s="130"/>
      <c r="AW2312" s="130"/>
      <c r="AX2312" s="130"/>
      <c r="AY2312" s="130"/>
    </row>
    <row r="2313" spans="1:51" x14ac:dyDescent="0.15">
      <c r="A2313" s="133">
        <v>2352</v>
      </c>
      <c r="B2313" s="130" t="s">
        <v>5243</v>
      </c>
      <c r="C2313" s="130" t="s">
        <v>1062</v>
      </c>
      <c r="D2313" s="130" t="s">
        <v>10271</v>
      </c>
      <c r="E2313" s="130" t="s">
        <v>10931</v>
      </c>
      <c r="F2313" s="130" t="s">
        <v>11294</v>
      </c>
      <c r="G2313" s="133" t="s">
        <v>173</v>
      </c>
      <c r="H2313" s="130" t="s">
        <v>14447</v>
      </c>
      <c r="I2313" s="130" t="s">
        <v>6719</v>
      </c>
      <c r="J2313" s="130" t="s">
        <v>12352</v>
      </c>
      <c r="K2313" s="130" t="s">
        <v>5220</v>
      </c>
      <c r="L2313" s="131" t="str">
        <f t="shared" si="108"/>
        <v>原　麻嘉 (1)</v>
      </c>
      <c r="M2313" s="131" t="str">
        <f t="shared" si="109"/>
        <v>02</v>
      </c>
      <c r="N2313" s="131" t="str">
        <f t="shared" si="110"/>
        <v>Mahiro HARA (02)</v>
      </c>
      <c r="O2313" s="217" t="s">
        <v>9165</v>
      </c>
      <c r="Y2313" s="130"/>
      <c r="Z2313" s="130"/>
      <c r="AA2313" s="130"/>
      <c r="AB2313" s="130"/>
      <c r="AC2313" s="130"/>
      <c r="AD2313" s="130"/>
      <c r="AE2313" s="130"/>
      <c r="AF2313" s="130"/>
      <c r="AG2313" s="130"/>
      <c r="AH2313" s="130"/>
      <c r="AI2313" s="130"/>
      <c r="AJ2313" s="130"/>
      <c r="AK2313" s="130"/>
      <c r="AL2313" s="130"/>
      <c r="AM2313" s="130"/>
      <c r="AN2313" s="130"/>
      <c r="AO2313" s="130"/>
      <c r="AP2313" s="130"/>
      <c r="AQ2313" s="130"/>
      <c r="AR2313" s="130"/>
      <c r="AS2313" s="130"/>
      <c r="AT2313" s="130"/>
      <c r="AU2313" s="130"/>
      <c r="AV2313" s="130"/>
      <c r="AW2313" s="130"/>
      <c r="AX2313" s="130"/>
      <c r="AY2313" s="130"/>
    </row>
    <row r="2314" spans="1:51" x14ac:dyDescent="0.15">
      <c r="A2314" s="133">
        <v>2353</v>
      </c>
      <c r="B2314" s="130" t="s">
        <v>5243</v>
      </c>
      <c r="C2314" s="130" t="s">
        <v>1062</v>
      </c>
      <c r="D2314" s="130" t="s">
        <v>10272</v>
      </c>
      <c r="E2314" s="130" t="s">
        <v>10932</v>
      </c>
      <c r="F2314" s="130" t="s">
        <v>11295</v>
      </c>
      <c r="G2314" s="133" t="s">
        <v>173</v>
      </c>
      <c r="H2314" s="130" t="s">
        <v>14447</v>
      </c>
      <c r="I2314" s="130" t="s">
        <v>12210</v>
      </c>
      <c r="J2314" s="130" t="s">
        <v>4829</v>
      </c>
      <c r="K2314" s="130" t="s">
        <v>5220</v>
      </c>
      <c r="L2314" s="131" t="str">
        <f t="shared" si="108"/>
        <v>廣畑　敬太 (1)</v>
      </c>
      <c r="M2314" s="131" t="str">
        <f t="shared" si="109"/>
        <v>02</v>
      </c>
      <c r="N2314" s="131" t="str">
        <f t="shared" si="110"/>
        <v>Keita HIROHATA (02)</v>
      </c>
      <c r="O2314" s="217" t="s">
        <v>9166</v>
      </c>
      <c r="Y2314" s="130"/>
      <c r="Z2314" s="130"/>
      <c r="AA2314" s="130"/>
      <c r="AB2314" s="130"/>
      <c r="AC2314" s="130"/>
      <c r="AD2314" s="130"/>
      <c r="AE2314" s="130"/>
      <c r="AF2314" s="130"/>
      <c r="AG2314" s="130"/>
      <c r="AH2314" s="130"/>
      <c r="AI2314" s="130"/>
      <c r="AJ2314" s="130"/>
      <c r="AK2314" s="130"/>
      <c r="AL2314" s="130"/>
      <c r="AM2314" s="130"/>
      <c r="AN2314" s="130"/>
      <c r="AO2314" s="130"/>
      <c r="AP2314" s="130"/>
      <c r="AQ2314" s="130"/>
      <c r="AR2314" s="130"/>
      <c r="AS2314" s="130"/>
      <c r="AT2314" s="130"/>
      <c r="AU2314" s="130"/>
      <c r="AV2314" s="130"/>
      <c r="AW2314" s="130"/>
      <c r="AX2314" s="130"/>
      <c r="AY2314" s="130"/>
    </row>
    <row r="2315" spans="1:51" x14ac:dyDescent="0.15">
      <c r="A2315" s="133">
        <v>2354</v>
      </c>
      <c r="B2315" s="130" t="s">
        <v>5243</v>
      </c>
      <c r="C2315" s="130" t="s">
        <v>1062</v>
      </c>
      <c r="D2315" s="130" t="s">
        <v>10273</v>
      </c>
      <c r="E2315" s="130" t="s">
        <v>10933</v>
      </c>
      <c r="F2315" s="130" t="s">
        <v>11253</v>
      </c>
      <c r="G2315" s="133" t="s">
        <v>173</v>
      </c>
      <c r="H2315" s="130" t="s">
        <v>14447</v>
      </c>
      <c r="I2315" s="130" t="s">
        <v>11568</v>
      </c>
      <c r="J2315" s="130" t="s">
        <v>12658</v>
      </c>
      <c r="K2315" s="130" t="s">
        <v>5220</v>
      </c>
      <c r="L2315" s="131" t="str">
        <f t="shared" si="108"/>
        <v>吉岡　樹永 (1)</v>
      </c>
      <c r="M2315" s="131" t="str">
        <f t="shared" si="109"/>
        <v>02</v>
      </c>
      <c r="N2315" s="131" t="str">
        <f t="shared" si="110"/>
        <v>Mikito YOSHIOKA (02)</v>
      </c>
      <c r="O2315" s="217" t="s">
        <v>9167</v>
      </c>
      <c r="Y2315" s="130"/>
      <c r="Z2315" s="130"/>
      <c r="AA2315" s="130"/>
      <c r="AB2315" s="130"/>
      <c r="AC2315" s="130"/>
      <c r="AD2315" s="130"/>
      <c r="AE2315" s="130"/>
      <c r="AF2315" s="130"/>
      <c r="AG2315" s="130"/>
      <c r="AH2315" s="130"/>
      <c r="AI2315" s="130"/>
      <c r="AJ2315" s="130"/>
      <c r="AK2315" s="130"/>
      <c r="AL2315" s="130"/>
      <c r="AM2315" s="130"/>
      <c r="AN2315" s="130"/>
      <c r="AO2315" s="130"/>
      <c r="AP2315" s="130"/>
      <c r="AQ2315" s="130"/>
      <c r="AR2315" s="130"/>
      <c r="AS2315" s="130"/>
      <c r="AT2315" s="130"/>
      <c r="AU2315" s="130"/>
      <c r="AV2315" s="130"/>
      <c r="AW2315" s="130"/>
      <c r="AX2315" s="130"/>
      <c r="AY2315" s="130"/>
    </row>
    <row r="2316" spans="1:51" x14ac:dyDescent="0.15">
      <c r="A2316" s="133">
        <v>2355</v>
      </c>
      <c r="B2316" s="130" t="s">
        <v>233</v>
      </c>
      <c r="C2316" s="130" t="s">
        <v>1041</v>
      </c>
      <c r="D2316" s="130" t="s">
        <v>10274</v>
      </c>
      <c r="E2316" s="130" t="s">
        <v>10359</v>
      </c>
      <c r="F2316" s="130" t="s">
        <v>6555</v>
      </c>
      <c r="G2316" s="133" t="s">
        <v>173</v>
      </c>
      <c r="H2316" s="130" t="s">
        <v>14454</v>
      </c>
      <c r="I2316" s="130" t="s">
        <v>11353</v>
      </c>
      <c r="J2316" s="130" t="s">
        <v>9235</v>
      </c>
      <c r="K2316" s="130" t="s">
        <v>5220</v>
      </c>
      <c r="L2316" s="131" t="str">
        <f t="shared" si="108"/>
        <v>安藤　正貴 (1)</v>
      </c>
      <c r="M2316" s="131" t="str">
        <f t="shared" si="109"/>
        <v>01</v>
      </c>
      <c r="N2316" s="131" t="str">
        <f t="shared" si="110"/>
        <v>Masaki ANDO (01)</v>
      </c>
      <c r="O2316" s="217" t="s">
        <v>9168</v>
      </c>
      <c r="Y2316" s="142"/>
      <c r="Z2316" s="142"/>
      <c r="AA2316" s="142"/>
      <c r="AB2316" s="142"/>
      <c r="AC2316" s="142"/>
      <c r="AD2316" s="142"/>
      <c r="AE2316" s="142"/>
      <c r="AF2316" s="142"/>
      <c r="AG2316" s="142"/>
      <c r="AH2316" s="142"/>
      <c r="AI2316" s="142"/>
      <c r="AJ2316" s="142"/>
      <c r="AK2316" s="142"/>
      <c r="AL2316" s="142"/>
      <c r="AM2316" s="142"/>
      <c r="AN2316" s="142"/>
      <c r="AO2316" s="142"/>
      <c r="AP2316" s="142"/>
      <c r="AQ2316" s="142"/>
      <c r="AR2316" s="142"/>
      <c r="AS2316" s="142"/>
      <c r="AT2316" s="142"/>
      <c r="AU2316" s="142"/>
      <c r="AV2316" s="142"/>
      <c r="AW2316" s="142"/>
      <c r="AX2316" s="142"/>
      <c r="AY2316" s="142"/>
    </row>
    <row r="2317" spans="1:51" x14ac:dyDescent="0.15">
      <c r="A2317" s="133">
        <v>2356</v>
      </c>
      <c r="B2317" s="130" t="s">
        <v>233</v>
      </c>
      <c r="C2317" s="130" t="s">
        <v>1041</v>
      </c>
      <c r="D2317" s="130" t="s">
        <v>10275</v>
      </c>
      <c r="E2317" s="130" t="s">
        <v>10934</v>
      </c>
      <c r="F2317" s="130" t="s">
        <v>11253</v>
      </c>
      <c r="G2317" s="133" t="s">
        <v>173</v>
      </c>
      <c r="H2317" s="130" t="s">
        <v>14454</v>
      </c>
      <c r="I2317" s="130" t="s">
        <v>12211</v>
      </c>
      <c r="J2317" s="130" t="s">
        <v>12659</v>
      </c>
      <c r="K2317" s="130" t="s">
        <v>5220</v>
      </c>
      <c r="L2317" s="131" t="str">
        <f t="shared" si="108"/>
        <v>五十嵐　聖 (1)</v>
      </c>
      <c r="M2317" s="131" t="str">
        <f t="shared" si="109"/>
        <v>02</v>
      </c>
      <c r="N2317" s="131" t="str">
        <f t="shared" si="110"/>
        <v>Hijiri IKARASHI (02)</v>
      </c>
      <c r="O2317" s="217" t="s">
        <v>9169</v>
      </c>
      <c r="Y2317" s="142"/>
      <c r="Z2317" s="142"/>
      <c r="AA2317" s="142"/>
      <c r="AB2317" s="142"/>
      <c r="AC2317" s="142"/>
      <c r="AD2317" s="142"/>
      <c r="AE2317" s="142"/>
      <c r="AF2317" s="142"/>
      <c r="AG2317" s="142"/>
      <c r="AH2317" s="142"/>
      <c r="AI2317" s="142"/>
      <c r="AJ2317" s="142"/>
      <c r="AK2317" s="142"/>
      <c r="AL2317" s="142"/>
      <c r="AM2317" s="142"/>
      <c r="AN2317" s="142"/>
      <c r="AO2317" s="142"/>
      <c r="AP2317" s="142"/>
      <c r="AQ2317" s="142"/>
      <c r="AR2317" s="142"/>
      <c r="AS2317" s="142"/>
      <c r="AT2317" s="142"/>
      <c r="AU2317" s="142"/>
      <c r="AV2317" s="142"/>
      <c r="AW2317" s="142"/>
      <c r="AX2317" s="142"/>
      <c r="AY2317" s="142"/>
    </row>
    <row r="2318" spans="1:51" x14ac:dyDescent="0.15">
      <c r="A2318" s="133">
        <v>2357</v>
      </c>
      <c r="B2318" s="130" t="s">
        <v>233</v>
      </c>
      <c r="C2318" s="130" t="s">
        <v>1041</v>
      </c>
      <c r="D2318" s="130" t="s">
        <v>10276</v>
      </c>
      <c r="E2318" s="130" t="s">
        <v>10935</v>
      </c>
      <c r="F2318" s="130" t="s">
        <v>11171</v>
      </c>
      <c r="G2318" s="133" t="s">
        <v>173</v>
      </c>
      <c r="H2318" s="130" t="s">
        <v>14460</v>
      </c>
      <c r="I2318" s="130" t="s">
        <v>12116</v>
      </c>
      <c r="J2318" s="130" t="s">
        <v>4985</v>
      </c>
      <c r="K2318" s="130" t="s">
        <v>5220</v>
      </c>
      <c r="L2318" s="131" t="str">
        <f t="shared" si="108"/>
        <v>岡　樹生 (1)</v>
      </c>
      <c r="M2318" s="131" t="str">
        <f t="shared" si="109"/>
        <v>03</v>
      </c>
      <c r="N2318" s="131" t="str">
        <f t="shared" si="110"/>
        <v>Itsuki OKA (03)</v>
      </c>
      <c r="O2318" s="217" t="s">
        <v>9170</v>
      </c>
      <c r="Y2318" s="142"/>
      <c r="Z2318" s="142"/>
      <c r="AA2318" s="142"/>
      <c r="AB2318" s="142"/>
      <c r="AC2318" s="142"/>
      <c r="AD2318" s="142"/>
      <c r="AE2318" s="142"/>
      <c r="AF2318" s="142"/>
      <c r="AG2318" s="142"/>
      <c r="AH2318" s="142"/>
      <c r="AI2318" s="142"/>
      <c r="AJ2318" s="142"/>
      <c r="AK2318" s="142"/>
      <c r="AL2318" s="142"/>
      <c r="AM2318" s="142"/>
      <c r="AN2318" s="142"/>
      <c r="AO2318" s="142"/>
      <c r="AP2318" s="142"/>
      <c r="AQ2318" s="142"/>
      <c r="AR2318" s="142"/>
      <c r="AS2318" s="142"/>
      <c r="AT2318" s="142"/>
      <c r="AU2318" s="142"/>
      <c r="AV2318" s="142"/>
      <c r="AW2318" s="142"/>
      <c r="AX2318" s="142"/>
      <c r="AY2318" s="142"/>
    </row>
    <row r="2319" spans="1:51" x14ac:dyDescent="0.15">
      <c r="A2319" s="133">
        <v>2358</v>
      </c>
      <c r="B2319" s="130" t="s">
        <v>233</v>
      </c>
      <c r="C2319" s="130" t="s">
        <v>1041</v>
      </c>
      <c r="D2319" s="130" t="s">
        <v>10277</v>
      </c>
      <c r="E2319" s="130" t="s">
        <v>10936</v>
      </c>
      <c r="F2319" s="130" t="s">
        <v>11061</v>
      </c>
      <c r="G2319" s="133" t="s">
        <v>173</v>
      </c>
      <c r="H2319" s="130" t="s">
        <v>14472</v>
      </c>
      <c r="I2319" s="130" t="s">
        <v>5021</v>
      </c>
      <c r="J2319" s="130" t="s">
        <v>5115</v>
      </c>
      <c r="K2319" s="130" t="s">
        <v>5220</v>
      </c>
      <c r="L2319" s="131" t="str">
        <f t="shared" si="108"/>
        <v>岩本　翔太 (1)</v>
      </c>
      <c r="M2319" s="131" t="str">
        <f t="shared" si="109"/>
        <v>02</v>
      </c>
      <c r="N2319" s="131" t="str">
        <f t="shared" si="110"/>
        <v>Shota IWAMOTO (02)</v>
      </c>
      <c r="O2319" s="217" t="s">
        <v>9171</v>
      </c>
      <c r="Y2319" s="142"/>
      <c r="Z2319" s="142"/>
      <c r="AA2319" s="142"/>
      <c r="AB2319" s="142"/>
      <c r="AC2319" s="142"/>
      <c r="AD2319" s="142"/>
      <c r="AE2319" s="142"/>
      <c r="AF2319" s="142"/>
      <c r="AG2319" s="142"/>
      <c r="AH2319" s="142"/>
      <c r="AI2319" s="142"/>
      <c r="AJ2319" s="142"/>
      <c r="AK2319" s="142"/>
      <c r="AL2319" s="142"/>
      <c r="AM2319" s="142"/>
      <c r="AN2319" s="142"/>
      <c r="AO2319" s="142"/>
      <c r="AP2319" s="142"/>
      <c r="AQ2319" s="142"/>
      <c r="AR2319" s="142"/>
      <c r="AS2319" s="142"/>
      <c r="AT2319" s="142"/>
      <c r="AU2319" s="142"/>
      <c r="AV2319" s="142"/>
      <c r="AW2319" s="142"/>
      <c r="AX2319" s="142"/>
      <c r="AY2319" s="142"/>
    </row>
    <row r="2320" spans="1:51" x14ac:dyDescent="0.15">
      <c r="A2320" s="133">
        <v>2359</v>
      </c>
      <c r="B2320" s="130" t="s">
        <v>233</v>
      </c>
      <c r="C2320" s="130" t="s">
        <v>1041</v>
      </c>
      <c r="D2320" s="130" t="s">
        <v>10278</v>
      </c>
      <c r="E2320" s="130" t="s">
        <v>10937</v>
      </c>
      <c r="F2320" s="130" t="s">
        <v>11296</v>
      </c>
      <c r="G2320" s="133" t="s">
        <v>173</v>
      </c>
      <c r="H2320" s="130" t="s">
        <v>14473</v>
      </c>
      <c r="I2320" s="130" t="s">
        <v>4991</v>
      </c>
      <c r="J2320" s="130" t="s">
        <v>12305</v>
      </c>
      <c r="K2320" s="130" t="s">
        <v>5220</v>
      </c>
      <c r="L2320" s="131" t="str">
        <f t="shared" si="108"/>
        <v>池田　幹 (1)</v>
      </c>
      <c r="M2320" s="131" t="str">
        <f t="shared" si="109"/>
        <v>02</v>
      </c>
      <c r="N2320" s="131" t="str">
        <f t="shared" si="110"/>
        <v>Motoki IKEDA (02)</v>
      </c>
      <c r="O2320" s="217" t="s">
        <v>9255</v>
      </c>
      <c r="Y2320" s="142"/>
      <c r="Z2320" s="142"/>
      <c r="AA2320" s="142"/>
      <c r="AB2320" s="142"/>
      <c r="AC2320" s="142"/>
      <c r="AD2320" s="142"/>
      <c r="AE2320" s="142"/>
      <c r="AF2320" s="142"/>
      <c r="AG2320" s="142"/>
      <c r="AH2320" s="142"/>
      <c r="AI2320" s="142"/>
      <c r="AJ2320" s="142"/>
      <c r="AK2320" s="142"/>
      <c r="AL2320" s="142"/>
      <c r="AM2320" s="142"/>
      <c r="AN2320" s="142"/>
      <c r="AO2320" s="142"/>
      <c r="AP2320" s="142"/>
      <c r="AQ2320" s="142"/>
      <c r="AR2320" s="142"/>
      <c r="AS2320" s="142"/>
      <c r="AT2320" s="142"/>
      <c r="AU2320" s="142"/>
      <c r="AV2320" s="142"/>
      <c r="AW2320" s="142"/>
      <c r="AX2320" s="142"/>
      <c r="AY2320" s="142"/>
    </row>
    <row r="2321" spans="1:51" x14ac:dyDescent="0.15">
      <c r="A2321" s="133">
        <v>2360</v>
      </c>
      <c r="B2321" s="130" t="s">
        <v>233</v>
      </c>
      <c r="C2321" s="130" t="s">
        <v>1041</v>
      </c>
      <c r="D2321" s="130" t="s">
        <v>10279</v>
      </c>
      <c r="E2321" s="130" t="s">
        <v>10938</v>
      </c>
      <c r="F2321" s="130" t="s">
        <v>11297</v>
      </c>
      <c r="G2321" s="133" t="s">
        <v>173</v>
      </c>
      <c r="H2321" s="130" t="s">
        <v>14454</v>
      </c>
      <c r="I2321" s="130" t="s">
        <v>12154</v>
      </c>
      <c r="J2321" s="130" t="s">
        <v>12470</v>
      </c>
      <c r="K2321" s="130" t="s">
        <v>5220</v>
      </c>
      <c r="L2321" s="131" t="str">
        <f t="shared" si="108"/>
        <v>深井　颯一郎 (1)</v>
      </c>
      <c r="M2321" s="131" t="str">
        <f t="shared" si="109"/>
        <v>02</v>
      </c>
      <c r="N2321" s="131" t="str">
        <f t="shared" si="110"/>
        <v>Soichiro FUKAI (02)</v>
      </c>
      <c r="O2321" s="217" t="s">
        <v>9256</v>
      </c>
      <c r="Y2321" s="142"/>
      <c r="Z2321" s="142"/>
      <c r="AA2321" s="142"/>
      <c r="AB2321" s="142"/>
      <c r="AC2321" s="142"/>
      <c r="AD2321" s="142"/>
      <c r="AE2321" s="142"/>
      <c r="AF2321" s="142"/>
      <c r="AG2321" s="142"/>
      <c r="AH2321" s="142"/>
      <c r="AI2321" s="142"/>
      <c r="AJ2321" s="142"/>
      <c r="AK2321" s="142"/>
      <c r="AL2321" s="142"/>
      <c r="AM2321" s="142"/>
      <c r="AN2321" s="142"/>
      <c r="AO2321" s="142"/>
      <c r="AP2321" s="142"/>
      <c r="AQ2321" s="142"/>
      <c r="AR2321" s="142"/>
      <c r="AS2321" s="142"/>
      <c r="AT2321" s="142"/>
      <c r="AU2321" s="142"/>
      <c r="AV2321" s="142"/>
      <c r="AW2321" s="142"/>
      <c r="AX2321" s="142"/>
      <c r="AY2321" s="142"/>
    </row>
    <row r="2322" spans="1:51" x14ac:dyDescent="0.15">
      <c r="A2322" s="133">
        <v>2361</v>
      </c>
      <c r="B2322" s="130" t="s">
        <v>233</v>
      </c>
      <c r="C2322" s="130" t="s">
        <v>1041</v>
      </c>
      <c r="D2322" s="130" t="s">
        <v>10280</v>
      </c>
      <c r="E2322" s="130" t="s">
        <v>10939</v>
      </c>
      <c r="F2322" s="130" t="s">
        <v>11028</v>
      </c>
      <c r="G2322" s="133" t="s">
        <v>173</v>
      </c>
      <c r="H2322" s="130" t="s">
        <v>14454</v>
      </c>
      <c r="I2322" s="130" t="s">
        <v>11474</v>
      </c>
      <c r="J2322" s="130" t="s">
        <v>5085</v>
      </c>
      <c r="K2322" s="130" t="s">
        <v>5220</v>
      </c>
      <c r="L2322" s="131" t="str">
        <f t="shared" si="108"/>
        <v>西川　洸平 (1)</v>
      </c>
      <c r="M2322" s="131" t="str">
        <f t="shared" si="109"/>
        <v>02</v>
      </c>
      <c r="N2322" s="131" t="str">
        <f t="shared" si="110"/>
        <v>Kohei NISHIKAWA (02)</v>
      </c>
      <c r="O2322" s="217" t="s">
        <v>9257</v>
      </c>
      <c r="Y2322" s="142"/>
      <c r="Z2322" s="142"/>
      <c r="AA2322" s="142"/>
      <c r="AB2322" s="142"/>
      <c r="AC2322" s="142"/>
      <c r="AD2322" s="142"/>
      <c r="AE2322" s="142"/>
      <c r="AF2322" s="142"/>
      <c r="AG2322" s="142"/>
      <c r="AH2322" s="142"/>
      <c r="AI2322" s="142"/>
      <c r="AJ2322" s="142"/>
      <c r="AK2322" s="142"/>
      <c r="AL2322" s="142"/>
      <c r="AM2322" s="142"/>
      <c r="AN2322" s="142"/>
      <c r="AO2322" s="142"/>
      <c r="AP2322" s="142"/>
      <c r="AQ2322" s="142"/>
      <c r="AR2322" s="142"/>
      <c r="AS2322" s="142"/>
      <c r="AT2322" s="142"/>
      <c r="AU2322" s="142"/>
      <c r="AV2322" s="142"/>
      <c r="AW2322" s="142"/>
      <c r="AX2322" s="142"/>
      <c r="AY2322" s="142"/>
    </row>
    <row r="2323" spans="1:51" x14ac:dyDescent="0.15">
      <c r="A2323" s="133">
        <v>2362</v>
      </c>
      <c r="B2323" s="130" t="s">
        <v>233</v>
      </c>
      <c r="C2323" s="130" t="s">
        <v>1041</v>
      </c>
      <c r="D2323" s="130" t="s">
        <v>10281</v>
      </c>
      <c r="E2323" s="130" t="s">
        <v>10940</v>
      </c>
      <c r="F2323" s="130" t="s">
        <v>4337</v>
      </c>
      <c r="G2323" s="133" t="s">
        <v>168</v>
      </c>
      <c r="H2323" s="130" t="s">
        <v>14464</v>
      </c>
      <c r="I2323" s="130" t="s">
        <v>12212</v>
      </c>
      <c r="J2323" s="130" t="s">
        <v>5085</v>
      </c>
      <c r="K2323" s="130" t="s">
        <v>5220</v>
      </c>
      <c r="L2323" s="131" t="str">
        <f t="shared" si="108"/>
        <v>蝶野　浩平 (2)</v>
      </c>
      <c r="M2323" s="131" t="str">
        <f t="shared" si="109"/>
        <v>01</v>
      </c>
      <c r="N2323" s="131" t="str">
        <f t="shared" si="110"/>
        <v>Kohei CHONO (01)</v>
      </c>
      <c r="O2323" s="217" t="s">
        <v>9258</v>
      </c>
      <c r="Y2323" s="142"/>
      <c r="Z2323" s="142"/>
      <c r="AA2323" s="142"/>
      <c r="AB2323" s="142"/>
      <c r="AC2323" s="142"/>
      <c r="AD2323" s="142"/>
      <c r="AE2323" s="142"/>
      <c r="AF2323" s="142"/>
      <c r="AG2323" s="142"/>
      <c r="AH2323" s="142"/>
      <c r="AI2323" s="142"/>
      <c r="AJ2323" s="142"/>
      <c r="AK2323" s="142"/>
      <c r="AL2323" s="142"/>
      <c r="AM2323" s="142"/>
      <c r="AN2323" s="142"/>
      <c r="AO2323" s="142"/>
      <c r="AP2323" s="142"/>
      <c r="AQ2323" s="142"/>
      <c r="AR2323" s="142"/>
      <c r="AS2323" s="142"/>
      <c r="AT2323" s="142"/>
      <c r="AU2323" s="142"/>
      <c r="AV2323" s="142"/>
      <c r="AW2323" s="142"/>
      <c r="AX2323" s="142"/>
      <c r="AY2323" s="142"/>
    </row>
    <row r="2324" spans="1:51" x14ac:dyDescent="0.15">
      <c r="A2324" s="133">
        <v>2363</v>
      </c>
      <c r="B2324" s="130" t="s">
        <v>233</v>
      </c>
      <c r="C2324" s="130" t="s">
        <v>1041</v>
      </c>
      <c r="D2324" s="130" t="s">
        <v>10282</v>
      </c>
      <c r="E2324" s="130" t="s">
        <v>10941</v>
      </c>
      <c r="F2324" s="130" t="s">
        <v>4182</v>
      </c>
      <c r="G2324" s="133" t="s">
        <v>173</v>
      </c>
      <c r="H2324" s="130" t="s">
        <v>14452</v>
      </c>
      <c r="I2324" s="130" t="s">
        <v>5214</v>
      </c>
      <c r="J2324" s="130" t="s">
        <v>5203</v>
      </c>
      <c r="K2324" s="130" t="s">
        <v>5220</v>
      </c>
      <c r="L2324" s="131" t="str">
        <f t="shared" si="108"/>
        <v>平山　悦章 (1)</v>
      </c>
      <c r="M2324" s="131" t="str">
        <f t="shared" si="109"/>
        <v>01</v>
      </c>
      <c r="N2324" s="131" t="str">
        <f t="shared" si="110"/>
        <v>Yoshiaki HIRAYAMA (01)</v>
      </c>
      <c r="O2324" s="217" t="s">
        <v>9259</v>
      </c>
      <c r="Y2324" s="142"/>
      <c r="Z2324" s="142"/>
      <c r="AA2324" s="142"/>
      <c r="AB2324" s="142"/>
      <c r="AC2324" s="142"/>
      <c r="AD2324" s="142"/>
      <c r="AE2324" s="142"/>
      <c r="AF2324" s="142"/>
      <c r="AG2324" s="142"/>
      <c r="AH2324" s="142"/>
      <c r="AI2324" s="142"/>
      <c r="AJ2324" s="142"/>
      <c r="AK2324" s="142"/>
      <c r="AL2324" s="142"/>
      <c r="AM2324" s="142"/>
      <c r="AN2324" s="142"/>
      <c r="AO2324" s="142"/>
      <c r="AP2324" s="142"/>
      <c r="AQ2324" s="142"/>
      <c r="AR2324" s="142"/>
      <c r="AS2324" s="142"/>
      <c r="AT2324" s="142"/>
      <c r="AU2324" s="142"/>
      <c r="AV2324" s="142"/>
      <c r="AW2324" s="142"/>
      <c r="AX2324" s="142"/>
      <c r="AY2324" s="142"/>
    </row>
    <row r="2325" spans="1:51" x14ac:dyDescent="0.15">
      <c r="A2325" s="133">
        <v>2364</v>
      </c>
      <c r="B2325" s="130" t="s">
        <v>233</v>
      </c>
      <c r="C2325" s="130" t="s">
        <v>1041</v>
      </c>
      <c r="D2325" s="130" t="s">
        <v>10283</v>
      </c>
      <c r="E2325" s="130" t="s">
        <v>10942</v>
      </c>
      <c r="F2325" s="130" t="s">
        <v>11298</v>
      </c>
      <c r="G2325" s="133" t="s">
        <v>168</v>
      </c>
      <c r="H2325" s="130" t="s">
        <v>14464</v>
      </c>
      <c r="I2325" s="130" t="s">
        <v>11747</v>
      </c>
      <c r="J2325" s="130" t="s">
        <v>12423</v>
      </c>
      <c r="K2325" s="130" t="s">
        <v>5220</v>
      </c>
      <c r="L2325" s="131" t="str">
        <f t="shared" si="108"/>
        <v>川崎　玲央 (2)</v>
      </c>
      <c r="M2325" s="131" t="str">
        <f t="shared" si="109"/>
        <v>02</v>
      </c>
      <c r="N2325" s="131" t="str">
        <f t="shared" si="110"/>
        <v>Reo KAWASAKI (02)</v>
      </c>
      <c r="O2325" s="217" t="s">
        <v>9260</v>
      </c>
      <c r="Y2325" s="142"/>
      <c r="Z2325" s="142"/>
      <c r="AA2325" s="142"/>
      <c r="AB2325" s="142"/>
      <c r="AC2325" s="142"/>
      <c r="AD2325" s="142"/>
      <c r="AE2325" s="142"/>
      <c r="AF2325" s="142"/>
      <c r="AG2325" s="142"/>
      <c r="AH2325" s="142"/>
      <c r="AI2325" s="142"/>
      <c r="AJ2325" s="142"/>
      <c r="AK2325" s="142"/>
      <c r="AL2325" s="142"/>
      <c r="AM2325" s="142"/>
      <c r="AN2325" s="142"/>
      <c r="AO2325" s="142"/>
      <c r="AP2325" s="142"/>
      <c r="AQ2325" s="142"/>
      <c r="AR2325" s="142"/>
      <c r="AS2325" s="142"/>
      <c r="AT2325" s="142"/>
      <c r="AU2325" s="142"/>
      <c r="AV2325" s="142"/>
      <c r="AW2325" s="142"/>
      <c r="AX2325" s="142"/>
      <c r="AY2325" s="142"/>
    </row>
    <row r="2326" spans="1:51" x14ac:dyDescent="0.15">
      <c r="A2326" s="133">
        <v>2365</v>
      </c>
      <c r="B2326" s="130" t="s">
        <v>233</v>
      </c>
      <c r="C2326" s="130" t="s">
        <v>1041</v>
      </c>
      <c r="D2326" s="130" t="s">
        <v>10284</v>
      </c>
      <c r="E2326" s="130" t="s">
        <v>10943</v>
      </c>
      <c r="F2326" s="130" t="s">
        <v>1453</v>
      </c>
      <c r="G2326" s="133" t="s">
        <v>173</v>
      </c>
      <c r="H2326" s="130" t="s">
        <v>14449</v>
      </c>
      <c r="I2326" s="130" t="s">
        <v>12213</v>
      </c>
      <c r="J2326" s="130" t="s">
        <v>12249</v>
      </c>
      <c r="K2326" s="130" t="s">
        <v>5220</v>
      </c>
      <c r="L2326" s="131" t="str">
        <f t="shared" si="108"/>
        <v>須山　傑 (1)</v>
      </c>
      <c r="M2326" s="131" t="str">
        <f t="shared" si="109"/>
        <v>01</v>
      </c>
      <c r="N2326" s="131" t="str">
        <f t="shared" si="110"/>
        <v>Suguru SUYAMA (01)</v>
      </c>
      <c r="O2326" s="217" t="s">
        <v>9261</v>
      </c>
      <c r="Y2326" s="142"/>
      <c r="Z2326" s="142"/>
      <c r="AA2326" s="142"/>
      <c r="AB2326" s="142"/>
      <c r="AC2326" s="142"/>
      <c r="AD2326" s="142"/>
      <c r="AE2326" s="142"/>
      <c r="AF2326" s="142"/>
      <c r="AG2326" s="142"/>
      <c r="AH2326" s="142"/>
      <c r="AI2326" s="142"/>
      <c r="AJ2326" s="142"/>
      <c r="AK2326" s="142"/>
      <c r="AL2326" s="142"/>
      <c r="AM2326" s="142"/>
      <c r="AN2326" s="142"/>
      <c r="AO2326" s="142"/>
      <c r="AP2326" s="142"/>
      <c r="AQ2326" s="142"/>
      <c r="AR2326" s="142"/>
      <c r="AS2326" s="142"/>
      <c r="AT2326" s="142"/>
      <c r="AU2326" s="142"/>
      <c r="AV2326" s="142"/>
      <c r="AW2326" s="142"/>
      <c r="AX2326" s="142"/>
      <c r="AY2326" s="142"/>
    </row>
    <row r="2327" spans="1:51" x14ac:dyDescent="0.15">
      <c r="A2327" s="133">
        <v>2366</v>
      </c>
      <c r="B2327" s="130" t="s">
        <v>233</v>
      </c>
      <c r="C2327" s="130" t="s">
        <v>1041</v>
      </c>
      <c r="D2327" s="130" t="s">
        <v>10285</v>
      </c>
      <c r="E2327" s="130" t="s">
        <v>10944</v>
      </c>
      <c r="F2327" s="130" t="s">
        <v>11299</v>
      </c>
      <c r="G2327" s="133" t="s">
        <v>185</v>
      </c>
      <c r="H2327" s="130" t="s">
        <v>14478</v>
      </c>
      <c r="I2327" s="130" t="s">
        <v>11385</v>
      </c>
      <c r="J2327" s="130" t="s">
        <v>12390</v>
      </c>
      <c r="K2327" s="130" t="s">
        <v>5220</v>
      </c>
      <c r="L2327" s="131" t="str">
        <f t="shared" si="108"/>
        <v>藤原　秀朗 (M2)</v>
      </c>
      <c r="M2327" s="131" t="str">
        <f t="shared" si="109"/>
        <v>96</v>
      </c>
      <c r="N2327" s="131" t="str">
        <f t="shared" si="110"/>
        <v>Hideaki FUJIHARA (96)</v>
      </c>
      <c r="O2327" s="217" t="s">
        <v>9262</v>
      </c>
      <c r="Y2327" s="142"/>
      <c r="Z2327" s="142"/>
      <c r="AA2327" s="142"/>
      <c r="AB2327" s="142"/>
      <c r="AC2327" s="142"/>
      <c r="AD2327" s="142"/>
      <c r="AE2327" s="142"/>
      <c r="AF2327" s="142"/>
      <c r="AG2327" s="142"/>
      <c r="AH2327" s="142"/>
      <c r="AI2327" s="142"/>
      <c r="AJ2327" s="142"/>
      <c r="AK2327" s="142"/>
      <c r="AL2327" s="142"/>
      <c r="AM2327" s="142"/>
      <c r="AN2327" s="142"/>
      <c r="AO2327" s="142"/>
      <c r="AP2327" s="142"/>
      <c r="AQ2327" s="142"/>
      <c r="AR2327" s="142"/>
      <c r="AS2327" s="142"/>
      <c r="AT2327" s="142"/>
      <c r="AU2327" s="142"/>
      <c r="AV2327" s="142"/>
      <c r="AW2327" s="142"/>
      <c r="AX2327" s="142"/>
      <c r="AY2327" s="142"/>
    </row>
    <row r="2328" spans="1:51" x14ac:dyDescent="0.15">
      <c r="A2328" s="133">
        <v>2367</v>
      </c>
      <c r="B2328" s="130" t="s">
        <v>233</v>
      </c>
      <c r="C2328" s="130" t="s">
        <v>1041</v>
      </c>
      <c r="D2328" s="130" t="s">
        <v>10286</v>
      </c>
      <c r="E2328" s="130" t="s">
        <v>10945</v>
      </c>
      <c r="F2328" s="130" t="s">
        <v>11079</v>
      </c>
      <c r="G2328" s="133" t="s">
        <v>173</v>
      </c>
      <c r="H2328" s="130" t="s">
        <v>14471</v>
      </c>
      <c r="I2328" s="130" t="s">
        <v>12214</v>
      </c>
      <c r="J2328" s="130" t="s">
        <v>4936</v>
      </c>
      <c r="K2328" s="130" t="s">
        <v>5220</v>
      </c>
      <c r="L2328" s="131" t="str">
        <f t="shared" si="108"/>
        <v>金盛　圭悟 (1)</v>
      </c>
      <c r="M2328" s="131" t="str">
        <f t="shared" si="109"/>
        <v>02</v>
      </c>
      <c r="N2328" s="131" t="str">
        <f t="shared" si="110"/>
        <v>Keigo KANAMORI (02)</v>
      </c>
      <c r="O2328" s="217" t="s">
        <v>9263</v>
      </c>
      <c r="Y2328" s="142"/>
      <c r="Z2328" s="142"/>
      <c r="AA2328" s="142"/>
      <c r="AB2328" s="142"/>
      <c r="AC2328" s="142"/>
      <c r="AD2328" s="142"/>
      <c r="AE2328" s="142"/>
      <c r="AF2328" s="142"/>
      <c r="AG2328" s="142"/>
      <c r="AH2328" s="142"/>
      <c r="AI2328" s="142"/>
      <c r="AJ2328" s="142"/>
      <c r="AK2328" s="142"/>
      <c r="AL2328" s="142"/>
      <c r="AM2328" s="142"/>
      <c r="AN2328" s="142"/>
      <c r="AO2328" s="142"/>
      <c r="AP2328" s="142"/>
      <c r="AQ2328" s="142"/>
      <c r="AR2328" s="142"/>
      <c r="AS2328" s="142"/>
      <c r="AT2328" s="142"/>
      <c r="AU2328" s="142"/>
      <c r="AV2328" s="142"/>
      <c r="AW2328" s="142"/>
      <c r="AX2328" s="142"/>
      <c r="AY2328" s="142"/>
    </row>
    <row r="2329" spans="1:51" x14ac:dyDescent="0.15">
      <c r="A2329" s="133">
        <v>2368</v>
      </c>
      <c r="B2329" s="130" t="s">
        <v>233</v>
      </c>
      <c r="C2329" s="130" t="s">
        <v>1041</v>
      </c>
      <c r="D2329" s="130" t="s">
        <v>10287</v>
      </c>
      <c r="E2329" s="130" t="s">
        <v>10946</v>
      </c>
      <c r="F2329" s="130" t="s">
        <v>11300</v>
      </c>
      <c r="G2329" s="133" t="s">
        <v>173</v>
      </c>
      <c r="H2329" s="130" t="s">
        <v>14454</v>
      </c>
      <c r="I2329" s="130" t="s">
        <v>12215</v>
      </c>
      <c r="J2329" s="130" t="s">
        <v>9245</v>
      </c>
      <c r="K2329" s="130" t="s">
        <v>5220</v>
      </c>
      <c r="L2329" s="131" t="str">
        <f t="shared" si="108"/>
        <v>宍倉　隆浩 (1)</v>
      </c>
      <c r="M2329" s="131" t="str">
        <f t="shared" si="109"/>
        <v>03</v>
      </c>
      <c r="N2329" s="131" t="str">
        <f t="shared" si="110"/>
        <v>Takahiro SHISHIKURA (03)</v>
      </c>
      <c r="O2329" s="217" t="s">
        <v>9264</v>
      </c>
      <c r="Y2329" s="142"/>
      <c r="Z2329" s="142"/>
      <c r="AA2329" s="142"/>
      <c r="AB2329" s="142"/>
      <c r="AC2329" s="142"/>
      <c r="AD2329" s="142"/>
      <c r="AE2329" s="142"/>
      <c r="AF2329" s="142"/>
      <c r="AG2329" s="142"/>
      <c r="AH2329" s="142"/>
      <c r="AI2329" s="142"/>
      <c r="AJ2329" s="142"/>
      <c r="AK2329" s="142"/>
      <c r="AL2329" s="142"/>
      <c r="AM2329" s="142"/>
      <c r="AN2329" s="142"/>
      <c r="AO2329" s="142"/>
      <c r="AP2329" s="142"/>
      <c r="AQ2329" s="142"/>
      <c r="AR2329" s="142"/>
      <c r="AS2329" s="142"/>
      <c r="AT2329" s="142"/>
      <c r="AU2329" s="142"/>
      <c r="AV2329" s="142"/>
      <c r="AW2329" s="142"/>
      <c r="AX2329" s="142"/>
      <c r="AY2329" s="142"/>
    </row>
    <row r="2330" spans="1:51" x14ac:dyDescent="0.15">
      <c r="A2330" s="133">
        <v>2369</v>
      </c>
      <c r="B2330" s="130" t="s">
        <v>5227</v>
      </c>
      <c r="C2330" s="130" t="s">
        <v>1042</v>
      </c>
      <c r="D2330" s="130" t="s">
        <v>14510</v>
      </c>
      <c r="E2330" s="130" t="s">
        <v>10947</v>
      </c>
      <c r="F2330" s="130" t="s">
        <v>11192</v>
      </c>
      <c r="G2330" s="133" t="s">
        <v>173</v>
      </c>
      <c r="H2330" s="130" t="s">
        <v>14447</v>
      </c>
      <c r="I2330" s="130" t="s">
        <v>5174</v>
      </c>
      <c r="J2330" s="130" t="s">
        <v>4949</v>
      </c>
      <c r="K2330" s="130" t="s">
        <v>5220</v>
      </c>
      <c r="L2330" s="131" t="str">
        <f t="shared" si="108"/>
        <v>渡邊　隼斗 (1)</v>
      </c>
      <c r="M2330" s="131" t="str">
        <f t="shared" si="109"/>
        <v>02</v>
      </c>
      <c r="N2330" s="131" t="str">
        <f t="shared" si="110"/>
        <v>Hayato WATANABE (02)</v>
      </c>
      <c r="O2330" s="217" t="s">
        <v>9265</v>
      </c>
      <c r="Y2330" s="142"/>
      <c r="Z2330" s="142"/>
      <c r="AA2330" s="142"/>
      <c r="AB2330" s="142"/>
      <c r="AC2330" s="142"/>
      <c r="AD2330" s="142"/>
      <c r="AE2330" s="142"/>
      <c r="AF2330" s="142"/>
      <c r="AG2330" s="142"/>
      <c r="AH2330" s="142"/>
      <c r="AI2330" s="142"/>
      <c r="AJ2330" s="142"/>
      <c r="AK2330" s="142"/>
      <c r="AL2330" s="142"/>
      <c r="AM2330" s="142"/>
      <c r="AN2330" s="142"/>
      <c r="AO2330" s="142"/>
      <c r="AP2330" s="142"/>
      <c r="AQ2330" s="142"/>
      <c r="AR2330" s="142"/>
      <c r="AS2330" s="142"/>
      <c r="AT2330" s="142"/>
      <c r="AU2330" s="142"/>
      <c r="AV2330" s="142"/>
      <c r="AW2330" s="142"/>
      <c r="AX2330" s="142"/>
      <c r="AY2330" s="142"/>
    </row>
    <row r="2331" spans="1:51" x14ac:dyDescent="0.15">
      <c r="A2331" s="133">
        <v>2370</v>
      </c>
      <c r="B2331" s="130" t="s">
        <v>5227</v>
      </c>
      <c r="C2331" s="130" t="s">
        <v>1042</v>
      </c>
      <c r="D2331" s="130" t="s">
        <v>10288</v>
      </c>
      <c r="E2331" s="130" t="s">
        <v>10948</v>
      </c>
      <c r="F2331" s="130" t="s">
        <v>11301</v>
      </c>
      <c r="G2331" s="133" t="s">
        <v>173</v>
      </c>
      <c r="H2331" s="130" t="s">
        <v>14454</v>
      </c>
      <c r="I2331" s="130" t="s">
        <v>12216</v>
      </c>
      <c r="J2331" s="130" t="s">
        <v>4968</v>
      </c>
      <c r="K2331" s="130" t="s">
        <v>5220</v>
      </c>
      <c r="L2331" s="131" t="str">
        <f t="shared" si="108"/>
        <v>安原　侑汰 (1)</v>
      </c>
      <c r="M2331" s="131" t="str">
        <f t="shared" si="109"/>
        <v>02</v>
      </c>
      <c r="N2331" s="131" t="str">
        <f t="shared" si="110"/>
        <v>Yuta YASUHARA (02)</v>
      </c>
      <c r="O2331" s="217" t="s">
        <v>9266</v>
      </c>
      <c r="Y2331" s="142"/>
      <c r="Z2331" s="142"/>
      <c r="AA2331" s="142"/>
      <c r="AB2331" s="142"/>
      <c r="AC2331" s="142"/>
      <c r="AD2331" s="142"/>
      <c r="AE2331" s="142"/>
      <c r="AF2331" s="142"/>
      <c r="AG2331" s="142"/>
      <c r="AH2331" s="142"/>
      <c r="AI2331" s="142"/>
      <c r="AJ2331" s="142"/>
      <c r="AK2331" s="142"/>
      <c r="AL2331" s="142"/>
      <c r="AM2331" s="142"/>
      <c r="AN2331" s="142"/>
      <c r="AO2331" s="142"/>
      <c r="AP2331" s="142"/>
      <c r="AQ2331" s="142"/>
      <c r="AR2331" s="142"/>
      <c r="AS2331" s="142"/>
      <c r="AT2331" s="142"/>
      <c r="AU2331" s="142"/>
      <c r="AV2331" s="142"/>
      <c r="AW2331" s="142"/>
      <c r="AX2331" s="142"/>
      <c r="AY2331" s="142"/>
    </row>
    <row r="2332" spans="1:51" x14ac:dyDescent="0.15">
      <c r="A2332" s="133">
        <v>2372</v>
      </c>
      <c r="B2332" s="130" t="s">
        <v>5227</v>
      </c>
      <c r="C2332" s="130" t="s">
        <v>1042</v>
      </c>
      <c r="D2332" s="130" t="s">
        <v>10289</v>
      </c>
      <c r="E2332" s="130" t="s">
        <v>10949</v>
      </c>
      <c r="F2332" s="130" t="s">
        <v>11302</v>
      </c>
      <c r="G2332" s="133" t="s">
        <v>173</v>
      </c>
      <c r="H2332" s="130" t="s">
        <v>14446</v>
      </c>
      <c r="I2332" s="130" t="s">
        <v>12217</v>
      </c>
      <c r="J2332" s="130" t="s">
        <v>12660</v>
      </c>
      <c r="K2332" s="130" t="s">
        <v>5220</v>
      </c>
      <c r="L2332" s="131" t="str">
        <f t="shared" si="108"/>
        <v>吉田　創詠 (1)</v>
      </c>
      <c r="M2332" s="131" t="str">
        <f t="shared" si="109"/>
        <v>02</v>
      </c>
      <c r="N2332" s="131" t="str">
        <f t="shared" si="110"/>
        <v>Soei YOSIDA (02)</v>
      </c>
      <c r="O2332" s="217" t="s">
        <v>9267</v>
      </c>
      <c r="Y2332" s="142"/>
      <c r="Z2332" s="142"/>
      <c r="AA2332" s="142"/>
      <c r="AB2332" s="142"/>
      <c r="AC2332" s="142"/>
      <c r="AD2332" s="142"/>
      <c r="AE2332" s="142"/>
      <c r="AF2332" s="142"/>
      <c r="AG2332" s="142"/>
      <c r="AH2332" s="142"/>
      <c r="AI2332" s="142"/>
      <c r="AJ2332" s="142"/>
      <c r="AK2332" s="142"/>
      <c r="AL2332" s="142"/>
      <c r="AM2332" s="142"/>
      <c r="AN2332" s="142"/>
      <c r="AO2332" s="142"/>
      <c r="AP2332" s="142"/>
      <c r="AQ2332" s="142"/>
      <c r="AR2332" s="142"/>
      <c r="AS2332" s="142"/>
      <c r="AT2332" s="142"/>
      <c r="AU2332" s="142"/>
      <c r="AV2332" s="142"/>
      <c r="AW2332" s="142"/>
      <c r="AX2332" s="142"/>
      <c r="AY2332" s="142"/>
    </row>
    <row r="2333" spans="1:51" x14ac:dyDescent="0.15">
      <c r="A2333" s="133">
        <v>2373</v>
      </c>
      <c r="B2333" s="130" t="s">
        <v>5227</v>
      </c>
      <c r="C2333" s="130" t="s">
        <v>1042</v>
      </c>
      <c r="D2333" s="130" t="s">
        <v>10290</v>
      </c>
      <c r="E2333" s="130" t="s">
        <v>10950</v>
      </c>
      <c r="F2333" s="130" t="s">
        <v>11303</v>
      </c>
      <c r="G2333" s="133" t="s">
        <v>173</v>
      </c>
      <c r="H2333" s="130" t="s">
        <v>14454</v>
      </c>
      <c r="I2333" s="130" t="s">
        <v>12218</v>
      </c>
      <c r="J2333" s="130" t="s">
        <v>5088</v>
      </c>
      <c r="K2333" s="130" t="s">
        <v>5220</v>
      </c>
      <c r="L2333" s="131" t="str">
        <f t="shared" si="108"/>
        <v>古屋　昂大 (1)</v>
      </c>
      <c r="M2333" s="131" t="str">
        <f t="shared" si="109"/>
        <v>03</v>
      </c>
      <c r="N2333" s="131" t="str">
        <f t="shared" si="110"/>
        <v>Kodai FURUYA (03)</v>
      </c>
      <c r="O2333" s="217" t="s">
        <v>9268</v>
      </c>
      <c r="Y2333" s="142"/>
      <c r="Z2333" s="142"/>
      <c r="AA2333" s="142"/>
      <c r="AB2333" s="142"/>
      <c r="AC2333" s="142"/>
      <c r="AD2333" s="142"/>
      <c r="AE2333" s="142"/>
      <c r="AF2333" s="142"/>
      <c r="AG2333" s="142"/>
      <c r="AH2333" s="142"/>
      <c r="AI2333" s="142"/>
      <c r="AJ2333" s="142"/>
      <c r="AK2333" s="142"/>
      <c r="AL2333" s="142"/>
      <c r="AM2333" s="142"/>
      <c r="AN2333" s="142"/>
      <c r="AO2333" s="142"/>
      <c r="AP2333" s="142"/>
      <c r="AQ2333" s="142"/>
      <c r="AR2333" s="142"/>
      <c r="AS2333" s="142"/>
      <c r="AT2333" s="142"/>
      <c r="AU2333" s="142"/>
      <c r="AV2333" s="142"/>
      <c r="AW2333" s="142"/>
      <c r="AX2333" s="142"/>
      <c r="AY2333" s="142"/>
    </row>
    <row r="2334" spans="1:51" x14ac:dyDescent="0.15">
      <c r="A2334" s="133">
        <v>2374</v>
      </c>
      <c r="B2334" s="130" t="s">
        <v>194</v>
      </c>
      <c r="C2334" s="130" t="s">
        <v>1073</v>
      </c>
      <c r="D2334" s="130" t="s">
        <v>10291</v>
      </c>
      <c r="E2334" s="130" t="s">
        <v>10951</v>
      </c>
      <c r="F2334" s="130" t="s">
        <v>11304</v>
      </c>
      <c r="G2334" s="133" t="s">
        <v>185</v>
      </c>
      <c r="H2334" s="130" t="s">
        <v>14454</v>
      </c>
      <c r="I2334" s="130" t="s">
        <v>11629</v>
      </c>
      <c r="J2334" s="130" t="s">
        <v>12384</v>
      </c>
      <c r="K2334" s="130" t="s">
        <v>5220</v>
      </c>
      <c r="L2334" s="131" t="str">
        <f t="shared" si="108"/>
        <v>中井　裕彰 (M2)</v>
      </c>
      <c r="M2334" s="131" t="str">
        <f t="shared" si="109"/>
        <v>97</v>
      </c>
      <c r="N2334" s="131" t="str">
        <f t="shared" si="110"/>
        <v>Hiroaki NAKAI (97)</v>
      </c>
      <c r="O2334" s="217" t="s">
        <v>9269</v>
      </c>
      <c r="Y2334" s="142"/>
      <c r="Z2334" s="142"/>
      <c r="AA2334" s="142"/>
      <c r="AB2334" s="142"/>
      <c r="AC2334" s="142"/>
      <c r="AD2334" s="142"/>
      <c r="AE2334" s="142"/>
      <c r="AF2334" s="142"/>
      <c r="AG2334" s="142"/>
      <c r="AH2334" s="142"/>
      <c r="AI2334" s="142"/>
      <c r="AJ2334" s="142"/>
      <c r="AK2334" s="142"/>
      <c r="AL2334" s="142"/>
      <c r="AM2334" s="142"/>
      <c r="AN2334" s="142"/>
      <c r="AO2334" s="142"/>
      <c r="AP2334" s="142"/>
      <c r="AQ2334" s="142"/>
      <c r="AR2334" s="142"/>
      <c r="AS2334" s="142"/>
      <c r="AT2334" s="142"/>
      <c r="AU2334" s="142"/>
      <c r="AV2334" s="142"/>
      <c r="AW2334" s="142"/>
      <c r="AX2334" s="142"/>
      <c r="AY2334" s="142"/>
    </row>
    <row r="2335" spans="1:51" x14ac:dyDescent="0.15">
      <c r="A2335" s="133">
        <v>2375</v>
      </c>
      <c r="B2335" s="130" t="s">
        <v>5233</v>
      </c>
      <c r="C2335" s="130" t="s">
        <v>1048</v>
      </c>
      <c r="D2335" s="130" t="s">
        <v>10292</v>
      </c>
      <c r="E2335" s="130" t="s">
        <v>10952</v>
      </c>
      <c r="F2335" s="130" t="s">
        <v>11050</v>
      </c>
      <c r="G2335" s="133" t="s">
        <v>173</v>
      </c>
      <c r="H2335" s="130" t="s">
        <v>14467</v>
      </c>
      <c r="I2335" s="130" t="s">
        <v>11861</v>
      </c>
      <c r="J2335" s="130" t="s">
        <v>12661</v>
      </c>
      <c r="K2335" s="130" t="s">
        <v>5220</v>
      </c>
      <c r="L2335" s="131" t="str">
        <f t="shared" si="108"/>
        <v>東　爽 (1)</v>
      </c>
      <c r="M2335" s="131" t="str">
        <f t="shared" si="109"/>
        <v>02</v>
      </c>
      <c r="N2335" s="131" t="str">
        <f t="shared" si="110"/>
        <v>Sou AZUMA (02)</v>
      </c>
      <c r="O2335" s="217" t="s">
        <v>9270</v>
      </c>
      <c r="Y2335" s="142"/>
      <c r="Z2335" s="142"/>
      <c r="AA2335" s="142"/>
      <c r="AB2335" s="142"/>
      <c r="AC2335" s="142"/>
      <c r="AD2335" s="142"/>
      <c r="AE2335" s="142"/>
      <c r="AF2335" s="142"/>
      <c r="AG2335" s="142"/>
      <c r="AH2335" s="142"/>
      <c r="AI2335" s="142"/>
      <c r="AJ2335" s="142"/>
      <c r="AK2335" s="142"/>
      <c r="AL2335" s="142"/>
      <c r="AM2335" s="142"/>
      <c r="AN2335" s="142"/>
      <c r="AO2335" s="142"/>
      <c r="AP2335" s="142"/>
      <c r="AQ2335" s="142"/>
      <c r="AR2335" s="142"/>
      <c r="AS2335" s="142"/>
      <c r="AT2335" s="142"/>
      <c r="AU2335" s="142"/>
      <c r="AV2335" s="142"/>
      <c r="AW2335" s="142"/>
      <c r="AX2335" s="142"/>
      <c r="AY2335" s="142"/>
    </row>
    <row r="2336" spans="1:51" x14ac:dyDescent="0.15">
      <c r="A2336" s="133">
        <v>2376</v>
      </c>
      <c r="B2336" s="130" t="s">
        <v>5233</v>
      </c>
      <c r="C2336" s="130" t="s">
        <v>1048</v>
      </c>
      <c r="D2336" s="130" t="s">
        <v>10293</v>
      </c>
      <c r="E2336" s="130" t="s">
        <v>10953</v>
      </c>
      <c r="F2336" s="130" t="s">
        <v>6262</v>
      </c>
      <c r="G2336" s="133" t="s">
        <v>168</v>
      </c>
      <c r="H2336" s="130" t="s">
        <v>14467</v>
      </c>
      <c r="I2336" s="130" t="s">
        <v>12147</v>
      </c>
      <c r="J2336" s="130" t="s">
        <v>4810</v>
      </c>
      <c r="K2336" s="130" t="s">
        <v>5220</v>
      </c>
      <c r="L2336" s="131" t="str">
        <f t="shared" si="108"/>
        <v>木戸　海斗 (2)</v>
      </c>
      <c r="M2336" s="131" t="str">
        <f t="shared" si="109"/>
        <v>01</v>
      </c>
      <c r="N2336" s="131" t="str">
        <f t="shared" si="110"/>
        <v>Kaito KIDO (01)</v>
      </c>
      <c r="O2336" s="217" t="s">
        <v>9271</v>
      </c>
      <c r="Y2336" s="142"/>
      <c r="Z2336" s="142"/>
      <c r="AA2336" s="142"/>
      <c r="AB2336" s="142"/>
      <c r="AC2336" s="142"/>
      <c r="AD2336" s="142"/>
      <c r="AE2336" s="142"/>
      <c r="AF2336" s="142"/>
      <c r="AG2336" s="142"/>
      <c r="AH2336" s="142"/>
      <c r="AI2336" s="142"/>
      <c r="AJ2336" s="142"/>
      <c r="AK2336" s="142"/>
      <c r="AL2336" s="142"/>
      <c r="AM2336" s="142"/>
      <c r="AN2336" s="142"/>
      <c r="AO2336" s="142"/>
      <c r="AP2336" s="142"/>
      <c r="AQ2336" s="142"/>
      <c r="AR2336" s="142"/>
      <c r="AS2336" s="142"/>
      <c r="AT2336" s="142"/>
      <c r="AU2336" s="142"/>
      <c r="AV2336" s="142"/>
      <c r="AW2336" s="142"/>
      <c r="AX2336" s="142"/>
      <c r="AY2336" s="142"/>
    </row>
    <row r="2337" spans="1:51" x14ac:dyDescent="0.15">
      <c r="A2337" s="133">
        <v>2377</v>
      </c>
      <c r="B2337" s="130" t="s">
        <v>5233</v>
      </c>
      <c r="C2337" s="130" t="s">
        <v>1048</v>
      </c>
      <c r="D2337" s="130" t="s">
        <v>10294</v>
      </c>
      <c r="E2337" s="130" t="s">
        <v>10954</v>
      </c>
      <c r="F2337" s="130" t="s">
        <v>11180</v>
      </c>
      <c r="G2337" s="133" t="s">
        <v>173</v>
      </c>
      <c r="H2337" s="130" t="s">
        <v>14467</v>
      </c>
      <c r="I2337" s="130" t="s">
        <v>12219</v>
      </c>
      <c r="J2337" s="130" t="s">
        <v>4883</v>
      </c>
      <c r="K2337" s="130" t="s">
        <v>5220</v>
      </c>
      <c r="L2337" s="131" t="str">
        <f t="shared" si="108"/>
        <v>廣岡　潤哉 (1)</v>
      </c>
      <c r="M2337" s="131" t="str">
        <f t="shared" si="109"/>
        <v>02</v>
      </c>
      <c r="N2337" s="131" t="str">
        <f t="shared" si="110"/>
        <v>Junya HIROOKA (02)</v>
      </c>
      <c r="O2337" s="217" t="s">
        <v>9272</v>
      </c>
      <c r="Y2337" s="142"/>
      <c r="Z2337" s="142"/>
      <c r="AA2337" s="142"/>
      <c r="AB2337" s="142"/>
      <c r="AC2337" s="142"/>
      <c r="AD2337" s="142"/>
      <c r="AE2337" s="142"/>
      <c r="AF2337" s="142"/>
      <c r="AG2337" s="142"/>
      <c r="AH2337" s="142"/>
      <c r="AI2337" s="142"/>
      <c r="AJ2337" s="142"/>
      <c r="AK2337" s="142"/>
      <c r="AL2337" s="142"/>
      <c r="AM2337" s="142"/>
      <c r="AN2337" s="142"/>
      <c r="AO2337" s="142"/>
      <c r="AP2337" s="142"/>
      <c r="AQ2337" s="142"/>
      <c r="AR2337" s="142"/>
      <c r="AS2337" s="142"/>
      <c r="AT2337" s="142"/>
      <c r="AU2337" s="142"/>
      <c r="AV2337" s="142"/>
      <c r="AW2337" s="142"/>
      <c r="AX2337" s="142"/>
      <c r="AY2337" s="142"/>
    </row>
    <row r="2338" spans="1:51" x14ac:dyDescent="0.15">
      <c r="A2338" s="133">
        <v>2378</v>
      </c>
      <c r="B2338" s="130" t="s">
        <v>5259</v>
      </c>
      <c r="C2338" s="130" t="s">
        <v>1079</v>
      </c>
      <c r="D2338" s="130" t="s">
        <v>10295</v>
      </c>
      <c r="E2338" s="130" t="s">
        <v>10955</v>
      </c>
      <c r="F2338" s="130" t="s">
        <v>11233</v>
      </c>
      <c r="G2338" s="133" t="s">
        <v>173</v>
      </c>
      <c r="H2338" s="130" t="s">
        <v>14454</v>
      </c>
      <c r="I2338" s="130" t="s">
        <v>12089</v>
      </c>
      <c r="J2338" s="130" t="s">
        <v>5034</v>
      </c>
      <c r="K2338" s="130" t="s">
        <v>5220</v>
      </c>
      <c r="L2338" s="131" t="str">
        <f t="shared" si="108"/>
        <v>岡野　拓真 (1)</v>
      </c>
      <c r="M2338" s="131" t="str">
        <f t="shared" si="109"/>
        <v>02</v>
      </c>
      <c r="N2338" s="131" t="str">
        <f t="shared" si="110"/>
        <v>Takuma OKANO (02)</v>
      </c>
      <c r="O2338" s="217" t="s">
        <v>9273</v>
      </c>
      <c r="Y2338" s="142"/>
      <c r="Z2338" s="142"/>
      <c r="AA2338" s="142"/>
      <c r="AB2338" s="142"/>
      <c r="AC2338" s="142"/>
      <c r="AD2338" s="142"/>
      <c r="AE2338" s="142"/>
      <c r="AF2338" s="142"/>
      <c r="AG2338" s="142"/>
      <c r="AH2338" s="142"/>
      <c r="AI2338" s="142"/>
      <c r="AJ2338" s="142"/>
      <c r="AK2338" s="142"/>
      <c r="AL2338" s="142"/>
      <c r="AM2338" s="142"/>
      <c r="AN2338" s="142"/>
      <c r="AO2338" s="142"/>
      <c r="AP2338" s="142"/>
      <c r="AQ2338" s="142"/>
      <c r="AR2338" s="142"/>
      <c r="AS2338" s="142"/>
      <c r="AT2338" s="142"/>
      <c r="AU2338" s="142"/>
      <c r="AV2338" s="142"/>
      <c r="AW2338" s="142"/>
      <c r="AX2338" s="142"/>
      <c r="AY2338" s="142"/>
    </row>
    <row r="2339" spans="1:51" x14ac:dyDescent="0.15">
      <c r="A2339" s="133">
        <v>2379</v>
      </c>
      <c r="B2339" s="130"/>
      <c r="C2339" s="130" t="s">
        <v>1075</v>
      </c>
      <c r="D2339" s="130" t="s">
        <v>10296</v>
      </c>
      <c r="E2339" s="130" t="s">
        <v>10956</v>
      </c>
      <c r="F2339" s="130" t="s">
        <v>11215</v>
      </c>
      <c r="G2339" s="133" t="s">
        <v>173</v>
      </c>
      <c r="H2339" s="130" t="s">
        <v>11319</v>
      </c>
      <c r="I2339" s="130" t="s">
        <v>12214</v>
      </c>
      <c r="J2339" s="130" t="s">
        <v>4814</v>
      </c>
      <c r="K2339" s="130" t="s">
        <v>5220</v>
      </c>
      <c r="L2339" s="131" t="str">
        <f t="shared" si="108"/>
        <v>金森　雄亮 (1)</v>
      </c>
      <c r="M2339" s="131" t="str">
        <f t="shared" si="109"/>
        <v>02</v>
      </c>
      <c r="N2339" s="131" t="str">
        <f t="shared" si="110"/>
        <v>Yusuke KANAMORI (02)</v>
      </c>
      <c r="O2339" s="217" t="s">
        <v>9274</v>
      </c>
      <c r="Y2339" s="142"/>
      <c r="Z2339" s="142"/>
      <c r="AA2339" s="142"/>
      <c r="AB2339" s="142"/>
      <c r="AC2339" s="142"/>
      <c r="AD2339" s="142"/>
      <c r="AE2339" s="142"/>
      <c r="AF2339" s="142"/>
      <c r="AG2339" s="142"/>
      <c r="AH2339" s="142"/>
      <c r="AI2339" s="142"/>
      <c r="AJ2339" s="142"/>
      <c r="AK2339" s="142"/>
      <c r="AL2339" s="142"/>
      <c r="AM2339" s="142"/>
      <c r="AN2339" s="142"/>
      <c r="AO2339" s="142"/>
      <c r="AP2339" s="142"/>
      <c r="AQ2339" s="142"/>
      <c r="AR2339" s="142"/>
      <c r="AS2339" s="142"/>
      <c r="AT2339" s="142"/>
      <c r="AU2339" s="142"/>
      <c r="AV2339" s="142"/>
      <c r="AW2339" s="142"/>
      <c r="AX2339" s="142"/>
      <c r="AY2339" s="142"/>
    </row>
    <row r="2340" spans="1:51" x14ac:dyDescent="0.15">
      <c r="A2340" s="133">
        <v>2380</v>
      </c>
      <c r="B2340" s="130" t="s">
        <v>5221</v>
      </c>
      <c r="C2340" s="130" t="s">
        <v>1031</v>
      </c>
      <c r="D2340" s="130" t="s">
        <v>10297</v>
      </c>
      <c r="E2340" s="130" t="s">
        <v>10957</v>
      </c>
      <c r="F2340" s="130" t="s">
        <v>11271</v>
      </c>
      <c r="G2340" s="133" t="s">
        <v>173</v>
      </c>
      <c r="H2340" s="130" t="s">
        <v>14447</v>
      </c>
      <c r="I2340" s="130" t="s">
        <v>12220</v>
      </c>
      <c r="J2340" s="130" t="s">
        <v>12662</v>
      </c>
      <c r="K2340" s="130" t="s">
        <v>5220</v>
      </c>
      <c r="L2340" s="131" t="str">
        <f t="shared" si="108"/>
        <v>中井　貴也 (1)</v>
      </c>
      <c r="M2340" s="131" t="str">
        <f t="shared" si="109"/>
        <v>02</v>
      </c>
      <c r="N2340" s="131" t="str">
        <f t="shared" si="110"/>
        <v>Takaya Nakai (02)</v>
      </c>
      <c r="O2340" s="217" t="s">
        <v>9275</v>
      </c>
      <c r="Y2340" s="130"/>
      <c r="Z2340" s="130"/>
      <c r="AA2340" s="130"/>
      <c r="AB2340" s="130"/>
      <c r="AC2340" s="130"/>
      <c r="AD2340" s="130"/>
      <c r="AE2340" s="130"/>
      <c r="AF2340" s="130"/>
      <c r="AG2340" s="130"/>
      <c r="AH2340" s="130"/>
      <c r="AI2340" s="130"/>
      <c r="AJ2340" s="130"/>
      <c r="AK2340" s="130"/>
      <c r="AL2340" s="130"/>
      <c r="AM2340" s="130"/>
      <c r="AN2340" s="130"/>
      <c r="AO2340" s="130"/>
      <c r="AP2340" s="130"/>
      <c r="AQ2340" s="130"/>
      <c r="AR2340" s="130"/>
      <c r="AS2340" s="130"/>
      <c r="AT2340" s="130"/>
      <c r="AU2340" s="130"/>
      <c r="AV2340" s="130"/>
      <c r="AW2340" s="130"/>
      <c r="AX2340" s="130"/>
      <c r="AY2340" s="130"/>
    </row>
    <row r="2341" spans="1:51" x14ac:dyDescent="0.15">
      <c r="A2341" s="133">
        <v>2381</v>
      </c>
      <c r="B2341" s="130" t="s">
        <v>5221</v>
      </c>
      <c r="C2341" s="130" t="s">
        <v>1031</v>
      </c>
      <c r="D2341" s="130" t="s">
        <v>10298</v>
      </c>
      <c r="E2341" s="130" t="s">
        <v>10958</v>
      </c>
      <c r="F2341" s="130" t="s">
        <v>2680</v>
      </c>
      <c r="G2341" s="133" t="s">
        <v>173</v>
      </c>
      <c r="H2341" s="130" t="s">
        <v>14452</v>
      </c>
      <c r="I2341" s="130" t="s">
        <v>12221</v>
      </c>
      <c r="J2341" s="130" t="s">
        <v>5119</v>
      </c>
      <c r="K2341" s="130" t="s">
        <v>5220</v>
      </c>
      <c r="L2341" s="131" t="str">
        <f t="shared" si="108"/>
        <v>矢野　弦紀 (1)</v>
      </c>
      <c r="M2341" s="131" t="str">
        <f t="shared" si="109"/>
        <v>00</v>
      </c>
      <c r="N2341" s="131" t="str">
        <f t="shared" si="110"/>
        <v>Genki Yano (00)</v>
      </c>
      <c r="O2341" s="217" t="s">
        <v>9276</v>
      </c>
      <c r="Y2341" s="130"/>
      <c r="Z2341" s="130"/>
      <c r="AA2341" s="130"/>
      <c r="AB2341" s="130"/>
      <c r="AC2341" s="130"/>
      <c r="AD2341" s="130"/>
      <c r="AE2341" s="130"/>
      <c r="AF2341" s="130"/>
      <c r="AG2341" s="130"/>
      <c r="AH2341" s="130"/>
      <c r="AI2341" s="130"/>
      <c r="AJ2341" s="130"/>
      <c r="AK2341" s="130"/>
      <c r="AL2341" s="130"/>
      <c r="AM2341" s="130"/>
      <c r="AN2341" s="130"/>
      <c r="AO2341" s="130"/>
      <c r="AP2341" s="130"/>
      <c r="AQ2341" s="130"/>
      <c r="AR2341" s="130"/>
      <c r="AS2341" s="130"/>
      <c r="AT2341" s="130"/>
      <c r="AU2341" s="130"/>
      <c r="AV2341" s="130"/>
      <c r="AW2341" s="130"/>
      <c r="AX2341" s="130"/>
      <c r="AY2341" s="130"/>
    </row>
    <row r="2342" spans="1:51" x14ac:dyDescent="0.15">
      <c r="A2342" s="133">
        <v>2382</v>
      </c>
      <c r="B2342" s="130" t="s">
        <v>5221</v>
      </c>
      <c r="C2342" s="130" t="s">
        <v>1031</v>
      </c>
      <c r="D2342" s="130" t="s">
        <v>10299</v>
      </c>
      <c r="E2342" s="130" t="s">
        <v>10959</v>
      </c>
      <c r="F2342" s="130" t="s">
        <v>11118</v>
      </c>
      <c r="G2342" s="133" t="s">
        <v>173</v>
      </c>
      <c r="H2342" s="130" t="s">
        <v>14447</v>
      </c>
      <c r="I2342" s="130" t="s">
        <v>12221</v>
      </c>
      <c r="J2342" s="130" t="s">
        <v>4968</v>
      </c>
      <c r="K2342" s="130" t="s">
        <v>5220</v>
      </c>
      <c r="L2342" s="131" t="str">
        <f t="shared" si="108"/>
        <v>矢野　悠太 (1)</v>
      </c>
      <c r="M2342" s="131" t="str">
        <f t="shared" si="109"/>
        <v>03</v>
      </c>
      <c r="N2342" s="131" t="str">
        <f t="shared" si="110"/>
        <v>Yuta Yano (03)</v>
      </c>
      <c r="O2342" s="217" t="s">
        <v>9277</v>
      </c>
      <c r="Y2342" s="130"/>
      <c r="Z2342" s="130"/>
      <c r="AA2342" s="130"/>
      <c r="AB2342" s="130"/>
      <c r="AC2342" s="130"/>
      <c r="AD2342" s="130"/>
      <c r="AE2342" s="130"/>
      <c r="AF2342" s="130"/>
      <c r="AG2342" s="130"/>
      <c r="AH2342" s="130"/>
      <c r="AI2342" s="130"/>
      <c r="AJ2342" s="130"/>
      <c r="AK2342" s="130"/>
      <c r="AL2342" s="130"/>
      <c r="AM2342" s="130"/>
      <c r="AN2342" s="130"/>
      <c r="AO2342" s="130"/>
      <c r="AP2342" s="130"/>
      <c r="AQ2342" s="130"/>
      <c r="AR2342" s="130"/>
      <c r="AS2342" s="130"/>
      <c r="AT2342" s="130"/>
      <c r="AU2342" s="130"/>
      <c r="AV2342" s="130"/>
      <c r="AW2342" s="130"/>
      <c r="AX2342" s="130"/>
      <c r="AY2342" s="130"/>
    </row>
    <row r="2343" spans="1:51" x14ac:dyDescent="0.15">
      <c r="A2343" s="133">
        <v>2386</v>
      </c>
      <c r="B2343" s="130" t="s">
        <v>1035</v>
      </c>
      <c r="C2343" s="130" t="s">
        <v>1034</v>
      </c>
      <c r="D2343" s="130" t="s">
        <v>10300</v>
      </c>
      <c r="E2343" s="130" t="s">
        <v>10960</v>
      </c>
      <c r="F2343" s="130" t="s">
        <v>11292</v>
      </c>
      <c r="G2343" s="133" t="s">
        <v>173</v>
      </c>
      <c r="H2343" s="130" t="s">
        <v>14470</v>
      </c>
      <c r="I2343" s="130" t="s">
        <v>12222</v>
      </c>
      <c r="J2343" s="130" t="s">
        <v>12663</v>
      </c>
      <c r="K2343" s="130" t="s">
        <v>5220</v>
      </c>
      <c r="L2343" s="131" t="str">
        <f t="shared" si="108"/>
        <v>西　亜孟 (1)</v>
      </c>
      <c r="M2343" s="131" t="str">
        <f t="shared" si="109"/>
        <v>02</v>
      </c>
      <c r="N2343" s="131" t="str">
        <f t="shared" si="110"/>
        <v>Aman NISHI (02)</v>
      </c>
      <c r="O2343" s="217" t="s">
        <v>9278</v>
      </c>
      <c r="Y2343" s="130"/>
      <c r="Z2343" s="130"/>
      <c r="AA2343" s="130"/>
      <c r="AB2343" s="130"/>
      <c r="AC2343" s="130"/>
      <c r="AD2343" s="130"/>
      <c r="AE2343" s="130"/>
      <c r="AF2343" s="130"/>
      <c r="AG2343" s="130"/>
      <c r="AH2343" s="130"/>
      <c r="AI2343" s="130"/>
      <c r="AJ2343" s="130"/>
      <c r="AK2343" s="130"/>
      <c r="AL2343" s="130"/>
      <c r="AM2343" s="130"/>
      <c r="AN2343" s="130"/>
      <c r="AO2343" s="130"/>
      <c r="AP2343" s="130"/>
      <c r="AQ2343" s="130"/>
      <c r="AR2343" s="130"/>
      <c r="AS2343" s="130"/>
      <c r="AT2343" s="130"/>
      <c r="AU2343" s="130"/>
      <c r="AV2343" s="130"/>
      <c r="AW2343" s="130"/>
      <c r="AX2343" s="130"/>
      <c r="AY2343" s="130"/>
    </row>
    <row r="2344" spans="1:51" x14ac:dyDescent="0.15">
      <c r="A2344" s="133">
        <v>2387</v>
      </c>
      <c r="B2344" s="130" t="s">
        <v>1035</v>
      </c>
      <c r="C2344" s="130" t="s">
        <v>1034</v>
      </c>
      <c r="D2344" s="130" t="s">
        <v>10301</v>
      </c>
      <c r="E2344" s="130" t="s">
        <v>10961</v>
      </c>
      <c r="F2344" s="130" t="s">
        <v>11305</v>
      </c>
      <c r="G2344" s="133" t="s">
        <v>173</v>
      </c>
      <c r="H2344" s="130" t="s">
        <v>14447</v>
      </c>
      <c r="I2344" s="130" t="s">
        <v>12223</v>
      </c>
      <c r="J2344" s="130" t="s">
        <v>5192</v>
      </c>
      <c r="K2344" s="130" t="s">
        <v>5220</v>
      </c>
      <c r="L2344" s="131" t="str">
        <f t="shared" si="108"/>
        <v>田平　皓己 (1)</v>
      </c>
      <c r="M2344" s="131" t="str">
        <f t="shared" si="109"/>
        <v>03</v>
      </c>
      <c r="N2344" s="131" t="str">
        <f t="shared" si="110"/>
        <v>Koki TABIRA (03)</v>
      </c>
      <c r="O2344" s="217" t="s">
        <v>9279</v>
      </c>
      <c r="Y2344" s="130"/>
      <c r="Z2344" s="130"/>
      <c r="AA2344" s="130"/>
      <c r="AB2344" s="130"/>
      <c r="AC2344" s="130"/>
      <c r="AD2344" s="130"/>
      <c r="AE2344" s="130"/>
      <c r="AF2344" s="130"/>
      <c r="AG2344" s="130"/>
      <c r="AH2344" s="130"/>
      <c r="AI2344" s="130"/>
      <c r="AJ2344" s="130"/>
      <c r="AK2344" s="130"/>
      <c r="AL2344" s="130"/>
      <c r="AM2344" s="130"/>
      <c r="AN2344" s="130"/>
      <c r="AO2344" s="130"/>
      <c r="AP2344" s="130"/>
      <c r="AQ2344" s="130"/>
      <c r="AR2344" s="130"/>
      <c r="AS2344" s="130"/>
      <c r="AT2344" s="130"/>
      <c r="AU2344" s="130"/>
      <c r="AV2344" s="130"/>
      <c r="AW2344" s="130"/>
      <c r="AX2344" s="130"/>
      <c r="AY2344" s="130"/>
    </row>
    <row r="2345" spans="1:51" x14ac:dyDescent="0.15">
      <c r="A2345" s="133">
        <v>2388</v>
      </c>
      <c r="B2345" s="130" t="s">
        <v>1035</v>
      </c>
      <c r="C2345" s="130" t="s">
        <v>1034</v>
      </c>
      <c r="D2345" s="130" t="s">
        <v>10302</v>
      </c>
      <c r="E2345" s="130" t="s">
        <v>10962</v>
      </c>
      <c r="F2345" s="130" t="s">
        <v>3809</v>
      </c>
      <c r="G2345" s="133" t="s">
        <v>173</v>
      </c>
      <c r="H2345" s="130" t="s">
        <v>14476</v>
      </c>
      <c r="I2345" s="130" t="s">
        <v>4991</v>
      </c>
      <c r="J2345" s="130" t="s">
        <v>9497</v>
      </c>
      <c r="K2345" s="130" t="s">
        <v>5220</v>
      </c>
      <c r="L2345" s="131" t="str">
        <f t="shared" si="108"/>
        <v>池田　隆人 (1)</v>
      </c>
      <c r="M2345" s="131" t="str">
        <f t="shared" si="109"/>
        <v>01</v>
      </c>
      <c r="N2345" s="131" t="str">
        <f t="shared" si="110"/>
        <v>Ryuto IKEDA (01)</v>
      </c>
      <c r="O2345" s="217" t="s">
        <v>9280</v>
      </c>
      <c r="Y2345" s="130"/>
      <c r="Z2345" s="130"/>
      <c r="AA2345" s="130"/>
      <c r="AB2345" s="130"/>
      <c r="AC2345" s="130"/>
      <c r="AD2345" s="130"/>
      <c r="AE2345" s="130"/>
      <c r="AF2345" s="130"/>
      <c r="AG2345" s="130"/>
      <c r="AH2345" s="130"/>
      <c r="AI2345" s="130"/>
      <c r="AJ2345" s="130"/>
      <c r="AK2345" s="130"/>
      <c r="AL2345" s="130"/>
      <c r="AM2345" s="130"/>
      <c r="AN2345" s="130"/>
      <c r="AO2345" s="130"/>
      <c r="AP2345" s="130"/>
      <c r="AQ2345" s="130"/>
      <c r="AR2345" s="130"/>
      <c r="AS2345" s="130"/>
      <c r="AT2345" s="130"/>
      <c r="AU2345" s="130"/>
      <c r="AV2345" s="130"/>
      <c r="AW2345" s="130"/>
      <c r="AX2345" s="130"/>
      <c r="AY2345" s="130"/>
    </row>
    <row r="2346" spans="1:51" x14ac:dyDescent="0.15">
      <c r="A2346" s="133">
        <v>2389</v>
      </c>
      <c r="B2346" s="130" t="s">
        <v>1035</v>
      </c>
      <c r="C2346" s="130" t="s">
        <v>1034</v>
      </c>
      <c r="D2346" s="130" t="s">
        <v>10303</v>
      </c>
      <c r="E2346" s="130" t="s">
        <v>10963</v>
      </c>
      <c r="F2346" s="130" t="s">
        <v>11087</v>
      </c>
      <c r="G2346" s="133" t="s">
        <v>173</v>
      </c>
      <c r="H2346" s="130" t="s">
        <v>14447</v>
      </c>
      <c r="I2346" s="130" t="s">
        <v>5038</v>
      </c>
      <c r="J2346" s="130" t="s">
        <v>4906</v>
      </c>
      <c r="K2346" s="130" t="s">
        <v>5220</v>
      </c>
      <c r="L2346" s="131" t="str">
        <f t="shared" si="108"/>
        <v>馬場　勇弥 (1)</v>
      </c>
      <c r="M2346" s="131" t="str">
        <f t="shared" si="109"/>
        <v>02</v>
      </c>
      <c r="N2346" s="131" t="str">
        <f t="shared" si="110"/>
        <v>Yuya BABA (02)</v>
      </c>
      <c r="O2346" s="217" t="s">
        <v>9281</v>
      </c>
      <c r="Y2346" s="130"/>
      <c r="Z2346" s="130"/>
      <c r="AA2346" s="130"/>
      <c r="AB2346" s="130"/>
      <c r="AC2346" s="130"/>
      <c r="AD2346" s="130"/>
      <c r="AE2346" s="130"/>
      <c r="AF2346" s="130"/>
      <c r="AG2346" s="130"/>
      <c r="AH2346" s="130"/>
      <c r="AI2346" s="130"/>
      <c r="AJ2346" s="130"/>
      <c r="AK2346" s="130"/>
      <c r="AL2346" s="130"/>
      <c r="AM2346" s="130"/>
      <c r="AN2346" s="130"/>
      <c r="AO2346" s="130"/>
      <c r="AP2346" s="130"/>
      <c r="AQ2346" s="130"/>
      <c r="AR2346" s="130"/>
      <c r="AS2346" s="130"/>
      <c r="AT2346" s="130"/>
      <c r="AU2346" s="130"/>
      <c r="AV2346" s="130"/>
      <c r="AW2346" s="130"/>
      <c r="AX2346" s="130"/>
      <c r="AY2346" s="130"/>
    </row>
    <row r="2347" spans="1:51" x14ac:dyDescent="0.15">
      <c r="A2347" s="133">
        <v>2390</v>
      </c>
      <c r="B2347" s="130" t="s">
        <v>1035</v>
      </c>
      <c r="C2347" s="130" t="s">
        <v>1034</v>
      </c>
      <c r="D2347" s="130" t="s">
        <v>10304</v>
      </c>
      <c r="E2347" s="130" t="s">
        <v>10964</v>
      </c>
      <c r="F2347" s="130" t="s">
        <v>11040</v>
      </c>
      <c r="G2347" s="133" t="s">
        <v>173</v>
      </c>
      <c r="H2347" s="130" t="s">
        <v>14447</v>
      </c>
      <c r="I2347" s="130" t="s">
        <v>9453</v>
      </c>
      <c r="J2347" s="130" t="s">
        <v>4879</v>
      </c>
      <c r="K2347" s="130" t="s">
        <v>5220</v>
      </c>
      <c r="L2347" s="131" t="str">
        <f t="shared" si="108"/>
        <v>川井　和樹 (1)</v>
      </c>
      <c r="M2347" s="131" t="str">
        <f t="shared" si="109"/>
        <v>02</v>
      </c>
      <c r="N2347" s="131" t="str">
        <f t="shared" si="110"/>
        <v>Kazuki KAWAI (02)</v>
      </c>
      <c r="O2347" s="217" t="s">
        <v>9282</v>
      </c>
      <c r="Y2347" s="130"/>
      <c r="Z2347" s="130"/>
      <c r="AA2347" s="130"/>
      <c r="AB2347" s="130"/>
      <c r="AC2347" s="130"/>
      <c r="AD2347" s="130"/>
      <c r="AE2347" s="130"/>
      <c r="AF2347" s="130"/>
      <c r="AG2347" s="130"/>
      <c r="AH2347" s="130"/>
      <c r="AI2347" s="130"/>
      <c r="AJ2347" s="130"/>
      <c r="AK2347" s="130"/>
      <c r="AL2347" s="130"/>
      <c r="AM2347" s="130"/>
      <c r="AN2347" s="130"/>
      <c r="AO2347" s="130"/>
      <c r="AP2347" s="130"/>
      <c r="AQ2347" s="130"/>
      <c r="AR2347" s="130"/>
      <c r="AS2347" s="130"/>
      <c r="AT2347" s="130"/>
      <c r="AU2347" s="130"/>
      <c r="AV2347" s="130"/>
      <c r="AW2347" s="130"/>
      <c r="AX2347" s="130"/>
      <c r="AY2347" s="130"/>
    </row>
    <row r="2348" spans="1:51" x14ac:dyDescent="0.15">
      <c r="A2348" s="133">
        <v>2391</v>
      </c>
      <c r="B2348" s="130" t="s">
        <v>437</v>
      </c>
      <c r="C2348" s="130" t="s">
        <v>1080</v>
      </c>
      <c r="D2348" s="130" t="s">
        <v>10305</v>
      </c>
      <c r="E2348" s="130" t="s">
        <v>10965</v>
      </c>
      <c r="F2348" s="130" t="s">
        <v>14511</v>
      </c>
      <c r="G2348" s="133" t="s">
        <v>173</v>
      </c>
      <c r="H2348" s="130" t="s">
        <v>14466</v>
      </c>
      <c r="I2348" s="130" t="s">
        <v>11605</v>
      </c>
      <c r="J2348" s="130" t="s">
        <v>4968</v>
      </c>
      <c r="K2348" s="130" t="s">
        <v>5220</v>
      </c>
      <c r="L2348" s="131" t="str">
        <f t="shared" si="108"/>
        <v>黒川　雄太 (1)</v>
      </c>
      <c r="M2348" s="131" t="str">
        <f t="shared" si="109"/>
        <v>10</v>
      </c>
      <c r="N2348" s="131" t="str">
        <f t="shared" si="110"/>
        <v>Yuta KUROKAWA (10)</v>
      </c>
      <c r="O2348" s="217" t="s">
        <v>9283</v>
      </c>
      <c r="Y2348" s="142"/>
      <c r="Z2348" s="142"/>
      <c r="AA2348" s="142"/>
      <c r="AB2348" s="142"/>
      <c r="AC2348" s="142"/>
      <c r="AD2348" s="142"/>
      <c r="AE2348" s="142"/>
      <c r="AF2348" s="142"/>
      <c r="AG2348" s="142"/>
      <c r="AH2348" s="142"/>
      <c r="AI2348" s="142"/>
      <c r="AJ2348" s="142"/>
      <c r="AK2348" s="142"/>
      <c r="AL2348" s="142"/>
      <c r="AM2348" s="142"/>
      <c r="AN2348" s="142"/>
      <c r="AO2348" s="142"/>
      <c r="AP2348" s="142"/>
      <c r="AQ2348" s="142"/>
      <c r="AR2348" s="142"/>
      <c r="AS2348" s="142"/>
      <c r="AT2348" s="142"/>
      <c r="AU2348" s="142"/>
      <c r="AV2348" s="142"/>
      <c r="AW2348" s="142"/>
      <c r="AX2348" s="142"/>
      <c r="AY2348" s="142"/>
    </row>
    <row r="2349" spans="1:51" x14ac:dyDescent="0.15">
      <c r="A2349" s="133">
        <v>2392</v>
      </c>
      <c r="B2349" s="130" t="s">
        <v>437</v>
      </c>
      <c r="C2349" s="130" t="s">
        <v>1080</v>
      </c>
      <c r="D2349" s="130" t="s">
        <v>868</v>
      </c>
      <c r="E2349" s="130" t="s">
        <v>869</v>
      </c>
      <c r="F2349" s="130" t="s">
        <v>14512</v>
      </c>
      <c r="G2349" s="133" t="s">
        <v>146</v>
      </c>
      <c r="H2349" s="130" t="s">
        <v>14466</v>
      </c>
      <c r="I2349" s="130" t="s">
        <v>4891</v>
      </c>
      <c r="J2349" s="130" t="s">
        <v>4814</v>
      </c>
      <c r="K2349" s="130" t="s">
        <v>5220</v>
      </c>
      <c r="L2349" s="131" t="str">
        <f t="shared" si="108"/>
        <v>松原　裕輔 (4)</v>
      </c>
      <c r="M2349" s="131" t="str">
        <f t="shared" si="109"/>
        <v>97</v>
      </c>
      <c r="N2349" s="131" t="str">
        <f t="shared" si="110"/>
        <v>Yusuke MATSUBARA (97)</v>
      </c>
      <c r="O2349" s="217" t="s">
        <v>9284</v>
      </c>
      <c r="Y2349" s="142"/>
      <c r="Z2349" s="142"/>
      <c r="AA2349" s="142"/>
      <c r="AB2349" s="142"/>
      <c r="AC2349" s="142"/>
      <c r="AD2349" s="142"/>
      <c r="AE2349" s="142"/>
      <c r="AF2349" s="142"/>
      <c r="AG2349" s="142"/>
      <c r="AH2349" s="142"/>
      <c r="AI2349" s="142"/>
      <c r="AJ2349" s="142"/>
      <c r="AK2349" s="142"/>
      <c r="AL2349" s="142"/>
      <c r="AM2349" s="142"/>
      <c r="AN2349" s="142"/>
      <c r="AO2349" s="142"/>
      <c r="AP2349" s="142"/>
      <c r="AQ2349" s="142"/>
      <c r="AR2349" s="142"/>
      <c r="AS2349" s="142"/>
      <c r="AT2349" s="142"/>
      <c r="AU2349" s="142"/>
      <c r="AV2349" s="142"/>
      <c r="AW2349" s="142"/>
      <c r="AX2349" s="142"/>
      <c r="AY2349" s="142"/>
    </row>
    <row r="2350" spans="1:51" x14ac:dyDescent="0.15">
      <c r="A2350" s="133">
        <v>2393</v>
      </c>
      <c r="B2350" s="133" t="s">
        <v>437</v>
      </c>
      <c r="C2350" s="130" t="s">
        <v>1080</v>
      </c>
      <c r="D2350" s="130" t="s">
        <v>10306</v>
      </c>
      <c r="E2350" s="130" t="s">
        <v>10966</v>
      </c>
      <c r="F2350" s="130" t="s">
        <v>14513</v>
      </c>
      <c r="G2350" s="133" t="s">
        <v>173</v>
      </c>
      <c r="H2350" s="130" t="s">
        <v>14466</v>
      </c>
      <c r="I2350" s="130" t="s">
        <v>12224</v>
      </c>
      <c r="J2350" s="130" t="s">
        <v>4831</v>
      </c>
      <c r="K2350" s="130" t="s">
        <v>5220</v>
      </c>
      <c r="L2350" s="131" t="str">
        <f t="shared" si="108"/>
        <v>中出　蓮 (1)</v>
      </c>
      <c r="M2350" s="131" t="str">
        <f t="shared" si="109"/>
        <v>30</v>
      </c>
      <c r="N2350" s="131" t="str">
        <f t="shared" si="110"/>
        <v>Ren NAKADE (30)</v>
      </c>
      <c r="O2350" s="217" t="s">
        <v>9285</v>
      </c>
      <c r="Y2350" s="142"/>
      <c r="Z2350" s="142"/>
      <c r="AA2350" s="142"/>
      <c r="AB2350" s="142"/>
      <c r="AC2350" s="142"/>
      <c r="AD2350" s="142"/>
      <c r="AE2350" s="142"/>
      <c r="AF2350" s="142"/>
      <c r="AG2350" s="142"/>
      <c r="AH2350" s="142"/>
      <c r="AI2350" s="142"/>
      <c r="AJ2350" s="142"/>
      <c r="AK2350" s="142"/>
      <c r="AL2350" s="142"/>
      <c r="AM2350" s="142"/>
      <c r="AN2350" s="142"/>
      <c r="AO2350" s="142"/>
      <c r="AP2350" s="142"/>
      <c r="AQ2350" s="142"/>
      <c r="AR2350" s="142"/>
      <c r="AS2350" s="142"/>
      <c r="AT2350" s="142"/>
      <c r="AU2350" s="142"/>
      <c r="AV2350" s="142"/>
      <c r="AW2350" s="142"/>
      <c r="AX2350" s="142"/>
      <c r="AY2350" s="142"/>
    </row>
    <row r="2351" spans="1:51" x14ac:dyDescent="0.15">
      <c r="A2351" s="133">
        <v>2394</v>
      </c>
      <c r="B2351" s="133" t="s">
        <v>437</v>
      </c>
      <c r="C2351" s="130" t="s">
        <v>1080</v>
      </c>
      <c r="D2351" s="130" t="s">
        <v>10307</v>
      </c>
      <c r="E2351" s="130" t="s">
        <v>10967</v>
      </c>
      <c r="F2351" s="130" t="s">
        <v>14514</v>
      </c>
      <c r="G2351" s="133" t="s">
        <v>173</v>
      </c>
      <c r="H2351" s="130" t="s">
        <v>14466</v>
      </c>
      <c r="I2351" s="130" t="s">
        <v>12225</v>
      </c>
      <c r="J2351" s="130" t="s">
        <v>12291</v>
      </c>
      <c r="K2351" s="130" t="s">
        <v>5220</v>
      </c>
      <c r="L2351" s="131" t="str">
        <f t="shared" si="108"/>
        <v>橋田　大輝 (1)</v>
      </c>
      <c r="M2351" s="131" t="str">
        <f t="shared" si="109"/>
        <v>21</v>
      </c>
      <c r="N2351" s="131" t="str">
        <f t="shared" si="110"/>
        <v>Daiki HASHIDA (21)</v>
      </c>
      <c r="O2351" s="217" t="s">
        <v>9550</v>
      </c>
      <c r="Y2351" s="142"/>
      <c r="Z2351" s="142"/>
      <c r="AA2351" s="142"/>
      <c r="AB2351" s="142"/>
      <c r="AC2351" s="142"/>
      <c r="AD2351" s="142"/>
      <c r="AE2351" s="142"/>
      <c r="AF2351" s="142"/>
      <c r="AG2351" s="142"/>
      <c r="AH2351" s="142"/>
      <c r="AI2351" s="142"/>
      <c r="AJ2351" s="142"/>
      <c r="AK2351" s="142"/>
      <c r="AL2351" s="142"/>
      <c r="AM2351" s="142"/>
      <c r="AN2351" s="142"/>
      <c r="AO2351" s="142"/>
      <c r="AP2351" s="142"/>
      <c r="AQ2351" s="142"/>
      <c r="AR2351" s="142"/>
      <c r="AS2351" s="142"/>
      <c r="AT2351" s="142"/>
      <c r="AU2351" s="142"/>
      <c r="AV2351" s="142"/>
      <c r="AW2351" s="142"/>
      <c r="AX2351" s="142"/>
      <c r="AY2351" s="142"/>
    </row>
    <row r="2352" spans="1:51" x14ac:dyDescent="0.15">
      <c r="A2352" s="133">
        <v>2395</v>
      </c>
      <c r="B2352" s="130" t="s">
        <v>5222</v>
      </c>
      <c r="C2352" s="130" t="s">
        <v>1032</v>
      </c>
      <c r="D2352" s="130" t="s">
        <v>10308</v>
      </c>
      <c r="E2352" s="130" t="s">
        <v>10968</v>
      </c>
      <c r="F2352" s="130" t="s">
        <v>11290</v>
      </c>
      <c r="G2352" s="133" t="s">
        <v>173</v>
      </c>
      <c r="H2352" s="130" t="s">
        <v>14454</v>
      </c>
      <c r="I2352" s="130" t="s">
        <v>11964</v>
      </c>
      <c r="J2352" s="130" t="s">
        <v>4940</v>
      </c>
      <c r="K2352" s="130" t="s">
        <v>5220</v>
      </c>
      <c r="L2352" s="131" t="str">
        <f t="shared" si="108"/>
        <v>米澤　僚祐 (1)</v>
      </c>
      <c r="M2352" s="131" t="str">
        <f t="shared" si="109"/>
        <v>02</v>
      </c>
      <c r="N2352" s="131" t="str">
        <f t="shared" si="110"/>
        <v>Ryosuke YONEZAWA (02)</v>
      </c>
      <c r="O2352" s="217" t="s">
        <v>9551</v>
      </c>
      <c r="Y2352" s="130"/>
      <c r="Z2352" s="130"/>
      <c r="AA2352" s="130"/>
      <c r="AB2352" s="130"/>
      <c r="AC2352" s="130"/>
      <c r="AD2352" s="130"/>
      <c r="AE2352" s="130"/>
      <c r="AF2352" s="130"/>
      <c r="AG2352" s="130"/>
      <c r="AH2352" s="130"/>
      <c r="AI2352" s="130"/>
      <c r="AJ2352" s="130"/>
      <c r="AK2352" s="130"/>
      <c r="AL2352" s="130"/>
      <c r="AM2352" s="130"/>
      <c r="AN2352" s="130"/>
      <c r="AO2352" s="130"/>
      <c r="AP2352" s="130"/>
      <c r="AQ2352" s="130"/>
      <c r="AR2352" s="130"/>
      <c r="AS2352" s="130"/>
      <c r="AT2352" s="130"/>
      <c r="AU2352" s="130"/>
      <c r="AV2352" s="130"/>
      <c r="AW2352" s="130"/>
      <c r="AX2352" s="130"/>
      <c r="AY2352" s="130"/>
    </row>
    <row r="2353" spans="1:51" x14ac:dyDescent="0.15">
      <c r="A2353" s="133">
        <v>2396</v>
      </c>
      <c r="B2353" s="130" t="s">
        <v>5222</v>
      </c>
      <c r="C2353" s="130" t="s">
        <v>1032</v>
      </c>
      <c r="D2353" s="130" t="s">
        <v>10309</v>
      </c>
      <c r="E2353" s="130" t="s">
        <v>10969</v>
      </c>
      <c r="F2353" s="130" t="s">
        <v>5786</v>
      </c>
      <c r="G2353" s="133" t="s">
        <v>168</v>
      </c>
      <c r="H2353" s="130" t="s">
        <v>14471</v>
      </c>
      <c r="I2353" s="130" t="s">
        <v>11464</v>
      </c>
      <c r="J2353" s="130" t="s">
        <v>12664</v>
      </c>
      <c r="K2353" s="130" t="s">
        <v>5220</v>
      </c>
      <c r="L2353" s="131" t="str">
        <f t="shared" si="108"/>
        <v>西山　在喜 (2)</v>
      </c>
      <c r="M2353" s="131" t="str">
        <f t="shared" si="109"/>
        <v>01</v>
      </c>
      <c r="N2353" s="131" t="str">
        <f t="shared" si="110"/>
        <v>Ariki NISHIYAMA (01)</v>
      </c>
      <c r="O2353" s="217" t="s">
        <v>9552</v>
      </c>
      <c r="Y2353" s="130"/>
      <c r="Z2353" s="130"/>
      <c r="AA2353" s="130"/>
      <c r="AB2353" s="130"/>
      <c r="AC2353" s="130"/>
      <c r="AD2353" s="130"/>
      <c r="AE2353" s="130"/>
      <c r="AF2353" s="130"/>
      <c r="AG2353" s="130"/>
      <c r="AH2353" s="130"/>
      <c r="AI2353" s="130"/>
      <c r="AJ2353" s="130"/>
      <c r="AK2353" s="130"/>
      <c r="AL2353" s="130"/>
      <c r="AM2353" s="130"/>
      <c r="AN2353" s="130"/>
      <c r="AO2353" s="130"/>
      <c r="AP2353" s="130"/>
      <c r="AQ2353" s="130"/>
      <c r="AR2353" s="130"/>
      <c r="AS2353" s="130"/>
      <c r="AT2353" s="130"/>
      <c r="AU2353" s="130"/>
      <c r="AV2353" s="130"/>
      <c r="AW2353" s="130"/>
      <c r="AX2353" s="130"/>
      <c r="AY2353" s="130"/>
    </row>
    <row r="2354" spans="1:51" x14ac:dyDescent="0.15">
      <c r="A2354" s="133">
        <v>2397</v>
      </c>
      <c r="B2354" s="130" t="s">
        <v>5229</v>
      </c>
      <c r="C2354" s="130" t="s">
        <v>1045</v>
      </c>
      <c r="D2354" s="130" t="s">
        <v>10310</v>
      </c>
      <c r="E2354" s="130" t="s">
        <v>10970</v>
      </c>
      <c r="F2354" s="130" t="s">
        <v>11179</v>
      </c>
      <c r="G2354" s="133" t="s">
        <v>173</v>
      </c>
      <c r="H2354" s="130" t="s">
        <v>11319</v>
      </c>
      <c r="I2354" s="130" t="s">
        <v>5094</v>
      </c>
      <c r="J2354" s="130" t="s">
        <v>5115</v>
      </c>
      <c r="K2354" s="130" t="s">
        <v>5220</v>
      </c>
      <c r="L2354" s="131" t="str">
        <f t="shared" si="108"/>
        <v>中川　祥太 (1)</v>
      </c>
      <c r="M2354" s="131" t="str">
        <f t="shared" si="109"/>
        <v>03</v>
      </c>
      <c r="N2354" s="131" t="str">
        <f t="shared" si="110"/>
        <v>Shota NAKAGAWA (03)</v>
      </c>
      <c r="O2354" s="217" t="s">
        <v>9553</v>
      </c>
      <c r="Y2354" s="130"/>
      <c r="Z2354" s="130"/>
      <c r="AA2354" s="130"/>
      <c r="AB2354" s="130"/>
      <c r="AC2354" s="130"/>
      <c r="AD2354" s="130"/>
      <c r="AE2354" s="130"/>
      <c r="AF2354" s="130"/>
      <c r="AG2354" s="130"/>
      <c r="AH2354" s="130"/>
      <c r="AI2354" s="130"/>
      <c r="AJ2354" s="130"/>
      <c r="AK2354" s="130"/>
      <c r="AL2354" s="130"/>
      <c r="AM2354" s="130"/>
      <c r="AN2354" s="130"/>
      <c r="AO2354" s="130"/>
      <c r="AP2354" s="130"/>
      <c r="AQ2354" s="130"/>
      <c r="AR2354" s="130"/>
      <c r="AS2354" s="130"/>
      <c r="AT2354" s="130"/>
      <c r="AU2354" s="130"/>
      <c r="AV2354" s="130"/>
      <c r="AW2354" s="130"/>
      <c r="AX2354" s="130"/>
      <c r="AY2354" s="130"/>
    </row>
    <row r="2355" spans="1:51" x14ac:dyDescent="0.15">
      <c r="A2355" s="133">
        <v>2398</v>
      </c>
      <c r="B2355" s="130" t="s">
        <v>5229</v>
      </c>
      <c r="C2355" s="130" t="s">
        <v>1045</v>
      </c>
      <c r="D2355" s="130" t="s">
        <v>10311</v>
      </c>
      <c r="E2355" s="130" t="s">
        <v>10971</v>
      </c>
      <c r="F2355" s="130" t="s">
        <v>11215</v>
      </c>
      <c r="G2355" s="133" t="s">
        <v>173</v>
      </c>
      <c r="H2355" s="130" t="s">
        <v>11319</v>
      </c>
      <c r="I2355" s="130" t="s">
        <v>5182</v>
      </c>
      <c r="J2355" s="130" t="s">
        <v>5142</v>
      </c>
      <c r="K2355" s="130" t="s">
        <v>5220</v>
      </c>
      <c r="L2355" s="131" t="str">
        <f t="shared" si="108"/>
        <v>山崎　奨 (1)</v>
      </c>
      <c r="M2355" s="131" t="str">
        <f t="shared" si="109"/>
        <v>02</v>
      </c>
      <c r="N2355" s="131" t="str">
        <f t="shared" si="110"/>
        <v>Tasuku YAMASAKI (02)</v>
      </c>
      <c r="O2355" s="217" t="s">
        <v>9554</v>
      </c>
      <c r="Y2355" s="130"/>
      <c r="Z2355" s="130"/>
      <c r="AA2355" s="130"/>
      <c r="AB2355" s="130"/>
      <c r="AC2355" s="130"/>
      <c r="AD2355" s="130"/>
      <c r="AE2355" s="130"/>
      <c r="AF2355" s="130"/>
      <c r="AG2355" s="130"/>
      <c r="AH2355" s="130"/>
      <c r="AI2355" s="130"/>
      <c r="AJ2355" s="130"/>
      <c r="AK2355" s="130"/>
      <c r="AL2355" s="130"/>
      <c r="AM2355" s="130"/>
      <c r="AN2355" s="130"/>
      <c r="AO2355" s="130"/>
      <c r="AP2355" s="130"/>
      <c r="AQ2355" s="130"/>
      <c r="AR2355" s="130"/>
      <c r="AS2355" s="130"/>
      <c r="AT2355" s="130"/>
      <c r="AU2355" s="130"/>
      <c r="AV2355" s="130"/>
      <c r="AW2355" s="130"/>
      <c r="AX2355" s="130"/>
      <c r="AY2355" s="130"/>
    </row>
    <row r="2356" spans="1:51" x14ac:dyDescent="0.15">
      <c r="A2356" s="133">
        <v>2399</v>
      </c>
      <c r="B2356" s="130" t="s">
        <v>5229</v>
      </c>
      <c r="C2356" s="130" t="s">
        <v>1045</v>
      </c>
      <c r="D2356" s="130" t="s">
        <v>10312</v>
      </c>
      <c r="E2356" s="130" t="s">
        <v>10972</v>
      </c>
      <c r="F2356" s="130" t="s">
        <v>11285</v>
      </c>
      <c r="G2356" s="133" t="s">
        <v>173</v>
      </c>
      <c r="H2356" s="130" t="s">
        <v>11319</v>
      </c>
      <c r="I2356" s="130" t="s">
        <v>9463</v>
      </c>
      <c r="J2356" s="130" t="s">
        <v>12454</v>
      </c>
      <c r="K2356" s="130" t="s">
        <v>5220</v>
      </c>
      <c r="L2356" s="131" t="str">
        <f t="shared" si="108"/>
        <v>谷口　哲也 (1)</v>
      </c>
      <c r="M2356" s="131" t="str">
        <f t="shared" si="109"/>
        <v>02</v>
      </c>
      <c r="N2356" s="131" t="str">
        <f t="shared" si="110"/>
        <v>Tetsuya TANIGUCHI (02)</v>
      </c>
      <c r="O2356" s="217" t="s">
        <v>9555</v>
      </c>
      <c r="Y2356" s="130"/>
      <c r="Z2356" s="130"/>
      <c r="AA2356" s="130"/>
      <c r="AB2356" s="130"/>
      <c r="AC2356" s="130"/>
      <c r="AD2356" s="130"/>
      <c r="AE2356" s="130"/>
      <c r="AF2356" s="130"/>
      <c r="AG2356" s="130"/>
      <c r="AH2356" s="130"/>
      <c r="AI2356" s="130"/>
      <c r="AJ2356" s="130"/>
      <c r="AK2356" s="130"/>
      <c r="AL2356" s="130"/>
      <c r="AM2356" s="130"/>
      <c r="AN2356" s="130"/>
      <c r="AO2356" s="130"/>
      <c r="AP2356" s="130"/>
      <c r="AQ2356" s="130"/>
      <c r="AR2356" s="130"/>
      <c r="AS2356" s="130"/>
      <c r="AT2356" s="130"/>
      <c r="AU2356" s="130"/>
      <c r="AV2356" s="130"/>
      <c r="AW2356" s="130"/>
      <c r="AX2356" s="130"/>
      <c r="AY2356" s="130"/>
    </row>
    <row r="2357" spans="1:51" x14ac:dyDescent="0.15">
      <c r="A2357" s="133">
        <v>2400</v>
      </c>
      <c r="B2357" s="130" t="s">
        <v>233</v>
      </c>
      <c r="C2357" s="130" t="s">
        <v>1041</v>
      </c>
      <c r="D2357" s="130" t="s">
        <v>10313</v>
      </c>
      <c r="E2357" s="130" t="s">
        <v>10973</v>
      </c>
      <c r="F2357" s="130" t="s">
        <v>4609</v>
      </c>
      <c r="G2357" s="133" t="s">
        <v>173</v>
      </c>
      <c r="H2357" s="130" t="s">
        <v>14454</v>
      </c>
      <c r="I2357" s="130" t="s">
        <v>4926</v>
      </c>
      <c r="J2357" s="130" t="s">
        <v>4806</v>
      </c>
      <c r="K2357" s="130" t="s">
        <v>5220</v>
      </c>
      <c r="L2357" s="131" t="str">
        <f t="shared" si="108"/>
        <v>岡本　亜哲 (1)</v>
      </c>
      <c r="M2357" s="131" t="str">
        <f t="shared" si="109"/>
        <v>01</v>
      </c>
      <c r="N2357" s="131" t="str">
        <f t="shared" si="110"/>
        <v>Asato OKAMOTO (01)</v>
      </c>
      <c r="O2357" s="217" t="s">
        <v>9556</v>
      </c>
      <c r="Y2357" s="142"/>
      <c r="Z2357" s="142"/>
      <c r="AA2357" s="142"/>
      <c r="AB2357" s="142"/>
      <c r="AC2357" s="142"/>
      <c r="AD2357" s="142"/>
      <c r="AE2357" s="142"/>
      <c r="AF2357" s="142"/>
      <c r="AG2357" s="142"/>
      <c r="AH2357" s="142"/>
      <c r="AI2357" s="142"/>
      <c r="AJ2357" s="142"/>
      <c r="AK2357" s="142"/>
      <c r="AL2357" s="142"/>
      <c r="AM2357" s="142"/>
      <c r="AN2357" s="142"/>
      <c r="AO2357" s="142"/>
      <c r="AP2357" s="142"/>
      <c r="AQ2357" s="142"/>
      <c r="AR2357" s="142"/>
      <c r="AS2357" s="142"/>
      <c r="AT2357" s="142"/>
      <c r="AU2357" s="142"/>
      <c r="AV2357" s="142"/>
      <c r="AW2357" s="142"/>
      <c r="AX2357" s="142"/>
      <c r="AY2357" s="142"/>
    </row>
    <row r="2358" spans="1:51" x14ac:dyDescent="0.15">
      <c r="A2358" s="133">
        <v>2401</v>
      </c>
      <c r="B2358" s="130" t="s">
        <v>233</v>
      </c>
      <c r="C2358" s="130" t="s">
        <v>1041</v>
      </c>
      <c r="D2358" s="130" t="s">
        <v>10314</v>
      </c>
      <c r="E2358" s="130" t="s">
        <v>10974</v>
      </c>
      <c r="F2358" s="130" t="s">
        <v>6660</v>
      </c>
      <c r="G2358" s="130" t="s">
        <v>173</v>
      </c>
      <c r="H2358" s="130" t="s">
        <v>14454</v>
      </c>
      <c r="I2358" s="130" t="s">
        <v>11504</v>
      </c>
      <c r="J2358" s="130" t="s">
        <v>12386</v>
      </c>
      <c r="K2358" s="130" t="s">
        <v>5220</v>
      </c>
      <c r="L2358" s="131" t="str">
        <f t="shared" si="108"/>
        <v>高山　兼輔 (1)</v>
      </c>
      <c r="M2358" s="131" t="str">
        <f t="shared" si="109"/>
        <v>01</v>
      </c>
      <c r="N2358" s="131" t="str">
        <f t="shared" si="110"/>
        <v>Kensuke TAKAYAMA (01)</v>
      </c>
      <c r="O2358" s="217" t="s">
        <v>9557</v>
      </c>
      <c r="Y2358" s="142"/>
      <c r="Z2358" s="142"/>
      <c r="AA2358" s="142"/>
      <c r="AB2358" s="142"/>
      <c r="AC2358" s="142"/>
      <c r="AD2358" s="142"/>
      <c r="AE2358" s="142"/>
      <c r="AF2358" s="142"/>
      <c r="AG2358" s="142"/>
      <c r="AH2358" s="142"/>
      <c r="AI2358" s="142"/>
      <c r="AJ2358" s="142"/>
      <c r="AK2358" s="142"/>
      <c r="AL2358" s="142"/>
      <c r="AM2358" s="142"/>
      <c r="AN2358" s="142"/>
      <c r="AO2358" s="142"/>
      <c r="AP2358" s="142"/>
      <c r="AQ2358" s="142"/>
      <c r="AR2358" s="142"/>
      <c r="AS2358" s="142"/>
      <c r="AT2358" s="142"/>
      <c r="AU2358" s="142"/>
      <c r="AV2358" s="142"/>
      <c r="AW2358" s="142"/>
      <c r="AX2358" s="142"/>
      <c r="AY2358" s="142"/>
    </row>
    <row r="2359" spans="1:51" x14ac:dyDescent="0.15">
      <c r="A2359" s="133">
        <v>2402</v>
      </c>
      <c r="B2359" s="130" t="s">
        <v>233</v>
      </c>
      <c r="C2359" s="130" t="s">
        <v>1041</v>
      </c>
      <c r="D2359" s="130" t="s">
        <v>2507</v>
      </c>
      <c r="E2359" s="130" t="s">
        <v>2508</v>
      </c>
      <c r="F2359" s="130" t="s">
        <v>1506</v>
      </c>
      <c r="G2359" s="130" t="s">
        <v>164</v>
      </c>
      <c r="H2359" s="130" t="s">
        <v>14448</v>
      </c>
      <c r="I2359" s="130" t="s">
        <v>6736</v>
      </c>
      <c r="J2359" s="130" t="s">
        <v>4922</v>
      </c>
      <c r="K2359" s="130" t="s">
        <v>5220</v>
      </c>
      <c r="L2359" s="131" t="str">
        <f t="shared" si="108"/>
        <v>吉田　悠樹 (3)</v>
      </c>
      <c r="M2359" s="131" t="str">
        <f t="shared" si="109"/>
        <v>99</v>
      </c>
      <c r="N2359" s="131" t="str">
        <f t="shared" si="110"/>
        <v>Yuki YOSHIDA (99)</v>
      </c>
      <c r="O2359" s="217" t="s">
        <v>9558</v>
      </c>
      <c r="Y2359" s="142"/>
      <c r="Z2359" s="142"/>
      <c r="AA2359" s="142"/>
      <c r="AB2359" s="142"/>
      <c r="AC2359" s="142"/>
      <c r="AD2359" s="142"/>
      <c r="AE2359" s="142"/>
      <c r="AF2359" s="142"/>
      <c r="AG2359" s="142"/>
      <c r="AH2359" s="142"/>
      <c r="AI2359" s="142"/>
      <c r="AJ2359" s="142"/>
      <c r="AK2359" s="142"/>
      <c r="AL2359" s="142"/>
      <c r="AM2359" s="142"/>
      <c r="AN2359" s="142"/>
      <c r="AO2359" s="142"/>
      <c r="AP2359" s="142"/>
      <c r="AQ2359" s="142"/>
      <c r="AR2359" s="142"/>
      <c r="AS2359" s="142"/>
      <c r="AT2359" s="142"/>
      <c r="AU2359" s="142"/>
      <c r="AV2359" s="142"/>
      <c r="AW2359" s="142"/>
      <c r="AX2359" s="142"/>
      <c r="AY2359" s="142"/>
    </row>
    <row r="2360" spans="1:51" x14ac:dyDescent="0.15">
      <c r="A2360" s="133">
        <v>2403</v>
      </c>
      <c r="B2360" s="130" t="s">
        <v>233</v>
      </c>
      <c r="C2360" s="130" t="s">
        <v>1041</v>
      </c>
      <c r="D2360" s="130" t="s">
        <v>10315</v>
      </c>
      <c r="E2360" s="130" t="s">
        <v>10975</v>
      </c>
      <c r="F2360" s="130" t="s">
        <v>11218</v>
      </c>
      <c r="G2360" s="130" t="s">
        <v>173</v>
      </c>
      <c r="H2360" s="130" t="s">
        <v>4793</v>
      </c>
      <c r="I2360" s="130" t="s">
        <v>4944</v>
      </c>
      <c r="J2360" s="130" t="s">
        <v>5177</v>
      </c>
      <c r="K2360" s="130" t="s">
        <v>5220</v>
      </c>
      <c r="L2360" s="131" t="str">
        <f t="shared" si="108"/>
        <v>髙田　雄平 (1)</v>
      </c>
      <c r="M2360" s="131" t="str">
        <f t="shared" si="109"/>
        <v>02</v>
      </c>
      <c r="N2360" s="131" t="str">
        <f t="shared" si="110"/>
        <v>Yuhei TAKADA (02)</v>
      </c>
      <c r="O2360" s="217" t="s">
        <v>9559</v>
      </c>
      <c r="Y2360" s="142"/>
      <c r="Z2360" s="142"/>
      <c r="AA2360" s="142"/>
      <c r="AB2360" s="142"/>
      <c r="AC2360" s="142"/>
      <c r="AD2360" s="142"/>
      <c r="AE2360" s="142"/>
      <c r="AF2360" s="142"/>
      <c r="AG2360" s="142"/>
      <c r="AH2360" s="142"/>
      <c r="AI2360" s="142"/>
      <c r="AJ2360" s="142"/>
      <c r="AK2360" s="142"/>
      <c r="AL2360" s="142"/>
      <c r="AM2360" s="142"/>
      <c r="AN2360" s="142"/>
      <c r="AO2360" s="142"/>
      <c r="AP2360" s="142"/>
      <c r="AQ2360" s="142"/>
      <c r="AR2360" s="142"/>
      <c r="AS2360" s="142"/>
      <c r="AT2360" s="142"/>
      <c r="AU2360" s="142"/>
      <c r="AV2360" s="142"/>
      <c r="AW2360" s="142"/>
      <c r="AX2360" s="142"/>
      <c r="AY2360" s="142"/>
    </row>
    <row r="2361" spans="1:51" x14ac:dyDescent="0.15">
      <c r="A2361" s="133">
        <v>2404</v>
      </c>
      <c r="B2361" s="130" t="s">
        <v>233</v>
      </c>
      <c r="C2361" s="130" t="s">
        <v>1041</v>
      </c>
      <c r="D2361" s="130" t="s">
        <v>10316</v>
      </c>
      <c r="E2361" s="130" t="s">
        <v>10976</v>
      </c>
      <c r="F2361" s="130" t="s">
        <v>11264</v>
      </c>
      <c r="G2361" s="130" t="s">
        <v>173</v>
      </c>
      <c r="H2361" s="130" t="s">
        <v>14454</v>
      </c>
      <c r="I2361" s="130" t="s">
        <v>4995</v>
      </c>
      <c r="J2361" s="130" t="s">
        <v>5070</v>
      </c>
      <c r="K2361" s="130" t="s">
        <v>5220</v>
      </c>
      <c r="L2361" s="131" t="str">
        <f t="shared" si="108"/>
        <v>三嶋　友貴 (1)</v>
      </c>
      <c r="M2361" s="131" t="str">
        <f t="shared" si="109"/>
        <v>02</v>
      </c>
      <c r="N2361" s="131" t="str">
        <f t="shared" si="110"/>
        <v>Tomoki MISHIMA (02)</v>
      </c>
      <c r="O2361" s="217" t="s">
        <v>9560</v>
      </c>
      <c r="Y2361" s="142"/>
      <c r="Z2361" s="142"/>
      <c r="AA2361" s="142"/>
      <c r="AB2361" s="142"/>
      <c r="AC2361" s="142"/>
      <c r="AD2361" s="142"/>
      <c r="AE2361" s="142"/>
      <c r="AF2361" s="142"/>
      <c r="AG2361" s="142"/>
      <c r="AH2361" s="142"/>
      <c r="AI2361" s="142"/>
      <c r="AJ2361" s="142"/>
      <c r="AK2361" s="142"/>
      <c r="AL2361" s="142"/>
      <c r="AM2361" s="142"/>
      <c r="AN2361" s="142"/>
      <c r="AO2361" s="142"/>
      <c r="AP2361" s="142"/>
      <c r="AQ2361" s="142"/>
      <c r="AR2361" s="142"/>
      <c r="AS2361" s="142"/>
      <c r="AT2361" s="142"/>
      <c r="AU2361" s="142"/>
      <c r="AV2361" s="142"/>
      <c r="AW2361" s="142"/>
      <c r="AX2361" s="142"/>
      <c r="AY2361" s="142"/>
    </row>
    <row r="2362" spans="1:51" x14ac:dyDescent="0.15">
      <c r="A2362" s="133">
        <v>2405</v>
      </c>
      <c r="B2362" s="130" t="s">
        <v>233</v>
      </c>
      <c r="C2362" s="130" t="s">
        <v>1041</v>
      </c>
      <c r="D2362" s="130" t="s">
        <v>10317</v>
      </c>
      <c r="E2362" s="130" t="s">
        <v>10977</v>
      </c>
      <c r="F2362" s="130" t="s">
        <v>11253</v>
      </c>
      <c r="G2362" s="130" t="s">
        <v>173</v>
      </c>
      <c r="H2362" s="130" t="s">
        <v>14454</v>
      </c>
      <c r="I2362" s="130" t="s">
        <v>11892</v>
      </c>
      <c r="J2362" s="130" t="s">
        <v>5088</v>
      </c>
      <c r="K2362" s="130" t="s">
        <v>5220</v>
      </c>
      <c r="L2362" s="131" t="str">
        <f t="shared" si="108"/>
        <v>服部　航大 (1)</v>
      </c>
      <c r="M2362" s="131" t="str">
        <f t="shared" si="109"/>
        <v>02</v>
      </c>
      <c r="N2362" s="131" t="str">
        <f t="shared" si="110"/>
        <v>Kodai HATTORI (02)</v>
      </c>
      <c r="O2362" s="217" t="s">
        <v>9561</v>
      </c>
      <c r="Y2362" s="142"/>
      <c r="Z2362" s="142"/>
      <c r="AA2362" s="142"/>
      <c r="AB2362" s="142"/>
      <c r="AC2362" s="142"/>
      <c r="AD2362" s="142"/>
      <c r="AE2362" s="142"/>
      <c r="AF2362" s="142"/>
      <c r="AG2362" s="142"/>
      <c r="AH2362" s="142"/>
      <c r="AI2362" s="142"/>
      <c r="AJ2362" s="142"/>
      <c r="AK2362" s="142"/>
      <c r="AL2362" s="142"/>
      <c r="AM2362" s="142"/>
      <c r="AN2362" s="142"/>
      <c r="AO2362" s="142"/>
      <c r="AP2362" s="142"/>
      <c r="AQ2362" s="142"/>
      <c r="AR2362" s="142"/>
      <c r="AS2362" s="142"/>
      <c r="AT2362" s="142"/>
      <c r="AU2362" s="142"/>
      <c r="AV2362" s="142"/>
      <c r="AW2362" s="142"/>
      <c r="AX2362" s="142"/>
      <c r="AY2362" s="142"/>
    </row>
    <row r="2363" spans="1:51" x14ac:dyDescent="0.15">
      <c r="A2363" s="133">
        <v>2406</v>
      </c>
      <c r="B2363" s="130" t="s">
        <v>233</v>
      </c>
      <c r="C2363" s="130" t="s">
        <v>1041</v>
      </c>
      <c r="D2363" s="130" t="s">
        <v>10318</v>
      </c>
      <c r="E2363" s="130" t="s">
        <v>10978</v>
      </c>
      <c r="F2363" s="130" t="s">
        <v>11306</v>
      </c>
      <c r="G2363" s="130" t="s">
        <v>173</v>
      </c>
      <c r="H2363" s="130" t="s">
        <v>4793</v>
      </c>
      <c r="I2363" s="130" t="s">
        <v>12226</v>
      </c>
      <c r="J2363" s="130" t="s">
        <v>4802</v>
      </c>
      <c r="K2363" s="130" t="s">
        <v>5220</v>
      </c>
      <c r="L2363" s="131" t="str">
        <f t="shared" si="108"/>
        <v>小笹　陽輝 (1)</v>
      </c>
      <c r="M2363" s="131" t="str">
        <f t="shared" si="109"/>
        <v>02</v>
      </c>
      <c r="N2363" s="131" t="str">
        <f t="shared" si="110"/>
        <v>Haruki OZASA (02)</v>
      </c>
      <c r="O2363" s="217" t="s">
        <v>9562</v>
      </c>
      <c r="Y2363" s="142"/>
      <c r="Z2363" s="142"/>
      <c r="AA2363" s="142"/>
      <c r="AB2363" s="142"/>
      <c r="AC2363" s="142"/>
      <c r="AD2363" s="142"/>
      <c r="AE2363" s="142"/>
      <c r="AF2363" s="142"/>
      <c r="AG2363" s="142"/>
      <c r="AH2363" s="142"/>
      <c r="AI2363" s="142"/>
      <c r="AJ2363" s="142"/>
      <c r="AK2363" s="142"/>
      <c r="AL2363" s="142"/>
      <c r="AM2363" s="142"/>
      <c r="AN2363" s="142"/>
      <c r="AO2363" s="142"/>
      <c r="AP2363" s="142"/>
      <c r="AQ2363" s="142"/>
      <c r="AR2363" s="142"/>
      <c r="AS2363" s="142"/>
      <c r="AT2363" s="142"/>
      <c r="AU2363" s="142"/>
      <c r="AV2363" s="142"/>
      <c r="AW2363" s="142"/>
      <c r="AX2363" s="142"/>
      <c r="AY2363" s="142"/>
    </row>
    <row r="2364" spans="1:51" x14ac:dyDescent="0.15">
      <c r="A2364" s="133">
        <v>2407</v>
      </c>
      <c r="B2364" s="130" t="s">
        <v>5257</v>
      </c>
      <c r="C2364" s="130" t="s">
        <v>1077</v>
      </c>
      <c r="D2364" s="130" t="s">
        <v>10319</v>
      </c>
      <c r="E2364" s="130" t="s">
        <v>1391</v>
      </c>
      <c r="F2364" s="130" t="s">
        <v>11271</v>
      </c>
      <c r="G2364" s="130" t="s">
        <v>173</v>
      </c>
      <c r="H2364" s="130" t="s">
        <v>14458</v>
      </c>
      <c r="I2364" s="130" t="s">
        <v>4915</v>
      </c>
      <c r="J2364" s="130" t="s">
        <v>5007</v>
      </c>
      <c r="K2364" s="130" t="s">
        <v>5220</v>
      </c>
      <c r="L2364" s="131" t="str">
        <f t="shared" si="108"/>
        <v>藤田　拓実 (1)</v>
      </c>
      <c r="M2364" s="131" t="str">
        <f t="shared" si="109"/>
        <v>02</v>
      </c>
      <c r="N2364" s="131" t="str">
        <f t="shared" si="110"/>
        <v>Takumi FUJITA (02)</v>
      </c>
      <c r="O2364" s="217" t="s">
        <v>9563</v>
      </c>
      <c r="Y2364" s="130"/>
      <c r="Z2364" s="130"/>
      <c r="AA2364" s="130"/>
      <c r="AB2364" s="130"/>
      <c r="AC2364" s="130"/>
      <c r="AD2364" s="130"/>
      <c r="AE2364" s="130"/>
      <c r="AF2364" s="130"/>
      <c r="AG2364" s="130"/>
      <c r="AH2364" s="130"/>
      <c r="AI2364" s="130"/>
      <c r="AJ2364" s="130"/>
      <c r="AK2364" s="130"/>
      <c r="AL2364" s="130"/>
      <c r="AM2364" s="130"/>
      <c r="AN2364" s="130"/>
      <c r="AO2364" s="130"/>
      <c r="AP2364" s="130"/>
      <c r="AQ2364" s="130"/>
      <c r="AR2364" s="130"/>
      <c r="AS2364" s="130"/>
      <c r="AT2364" s="130"/>
      <c r="AU2364" s="130"/>
      <c r="AV2364" s="130"/>
      <c r="AW2364" s="130"/>
      <c r="AX2364" s="130"/>
      <c r="AY2364" s="130"/>
    </row>
    <row r="2365" spans="1:51" x14ac:dyDescent="0.15">
      <c r="A2365" s="133">
        <v>2408</v>
      </c>
      <c r="B2365" s="130" t="s">
        <v>5257</v>
      </c>
      <c r="C2365" s="130" t="s">
        <v>1077</v>
      </c>
      <c r="D2365" s="130" t="s">
        <v>10320</v>
      </c>
      <c r="E2365" s="130" t="s">
        <v>10979</v>
      </c>
      <c r="F2365" s="130" t="s">
        <v>11307</v>
      </c>
      <c r="G2365" s="130" t="s">
        <v>173</v>
      </c>
      <c r="H2365" s="130" t="s">
        <v>11319</v>
      </c>
      <c r="I2365" s="130" t="s">
        <v>4886</v>
      </c>
      <c r="J2365" s="130" t="s">
        <v>4812</v>
      </c>
      <c r="K2365" s="130" t="s">
        <v>5220</v>
      </c>
      <c r="L2365" s="131" t="str">
        <f t="shared" si="108"/>
        <v>松本　凌 (1)</v>
      </c>
      <c r="M2365" s="131" t="str">
        <f t="shared" si="109"/>
        <v>03</v>
      </c>
      <c r="N2365" s="131" t="str">
        <f t="shared" si="110"/>
        <v>Ryo MATSUMOTO (03)</v>
      </c>
      <c r="O2365" s="217" t="s">
        <v>9564</v>
      </c>
      <c r="Y2365" s="130"/>
      <c r="Z2365" s="130"/>
      <c r="AA2365" s="130"/>
      <c r="AB2365" s="130"/>
      <c r="AC2365" s="130"/>
      <c r="AD2365" s="130"/>
      <c r="AE2365" s="130"/>
      <c r="AF2365" s="130"/>
      <c r="AG2365" s="130"/>
      <c r="AH2365" s="130"/>
      <c r="AI2365" s="130"/>
      <c r="AJ2365" s="130"/>
      <c r="AK2365" s="130"/>
      <c r="AL2365" s="130"/>
      <c r="AM2365" s="130"/>
      <c r="AN2365" s="130"/>
      <c r="AO2365" s="130"/>
      <c r="AP2365" s="130"/>
      <c r="AQ2365" s="130"/>
      <c r="AR2365" s="130"/>
      <c r="AS2365" s="130"/>
      <c r="AT2365" s="130"/>
      <c r="AU2365" s="130"/>
      <c r="AV2365" s="130"/>
      <c r="AW2365" s="130"/>
      <c r="AX2365" s="130"/>
      <c r="AY2365" s="130"/>
    </row>
    <row r="2366" spans="1:51" x14ac:dyDescent="0.15">
      <c r="A2366" s="133">
        <v>2409</v>
      </c>
      <c r="B2366" s="130" t="s">
        <v>5257</v>
      </c>
      <c r="C2366" s="129" t="s">
        <v>1077</v>
      </c>
      <c r="D2366" s="130" t="s">
        <v>10321</v>
      </c>
      <c r="E2366" s="130" t="s">
        <v>10980</v>
      </c>
      <c r="F2366" s="130" t="s">
        <v>11308</v>
      </c>
      <c r="G2366" s="130" t="s">
        <v>173</v>
      </c>
      <c r="H2366" s="130" t="s">
        <v>14454</v>
      </c>
      <c r="I2366" s="130" t="s">
        <v>4886</v>
      </c>
      <c r="J2366" s="130" t="s">
        <v>9485</v>
      </c>
      <c r="K2366" s="130" t="s">
        <v>5220</v>
      </c>
      <c r="L2366" s="131" t="str">
        <f t="shared" si="108"/>
        <v>松本　涼聖 (1)</v>
      </c>
      <c r="M2366" s="131" t="str">
        <f t="shared" si="109"/>
        <v>02</v>
      </c>
      <c r="N2366" s="131" t="str">
        <f t="shared" si="110"/>
        <v>Ryosei MATSUMOTO (02)</v>
      </c>
      <c r="O2366" s="217" t="s">
        <v>9565</v>
      </c>
      <c r="Y2366" s="130"/>
      <c r="Z2366" s="130"/>
      <c r="AA2366" s="130"/>
      <c r="AB2366" s="130"/>
      <c r="AC2366" s="130"/>
      <c r="AD2366" s="130"/>
      <c r="AE2366" s="130"/>
      <c r="AF2366" s="130"/>
      <c r="AG2366" s="130"/>
      <c r="AH2366" s="130"/>
      <c r="AI2366" s="130"/>
      <c r="AJ2366" s="130"/>
      <c r="AK2366" s="130"/>
      <c r="AL2366" s="130"/>
      <c r="AM2366" s="130"/>
      <c r="AN2366" s="130"/>
      <c r="AO2366" s="130"/>
      <c r="AP2366" s="130"/>
      <c r="AQ2366" s="130"/>
      <c r="AR2366" s="130"/>
      <c r="AS2366" s="130"/>
      <c r="AT2366" s="130"/>
      <c r="AU2366" s="130"/>
      <c r="AV2366" s="130"/>
      <c r="AW2366" s="130"/>
      <c r="AX2366" s="130"/>
      <c r="AY2366" s="130"/>
    </row>
    <row r="2367" spans="1:51" x14ac:dyDescent="0.15">
      <c r="A2367" s="133">
        <v>2410</v>
      </c>
      <c r="B2367" s="130" t="s">
        <v>5257</v>
      </c>
      <c r="C2367" s="130" t="s">
        <v>1077</v>
      </c>
      <c r="D2367" s="130" t="s">
        <v>841</v>
      </c>
      <c r="E2367" s="130" t="s">
        <v>842</v>
      </c>
      <c r="F2367" s="130" t="s">
        <v>843</v>
      </c>
      <c r="G2367" s="130" t="s">
        <v>141</v>
      </c>
      <c r="H2367" s="130" t="s">
        <v>14447</v>
      </c>
      <c r="I2367" s="130" t="s">
        <v>11386</v>
      </c>
      <c r="J2367" s="130" t="s">
        <v>12251</v>
      </c>
      <c r="K2367" s="130" t="s">
        <v>5220</v>
      </c>
      <c r="L2367" s="131" t="str">
        <f t="shared" si="108"/>
        <v>野村　航也 (5)</v>
      </c>
      <c r="M2367" s="131" t="str">
        <f t="shared" si="109"/>
        <v>98</v>
      </c>
      <c r="N2367" s="131" t="str">
        <f t="shared" si="110"/>
        <v>Koya NOMURA (98)</v>
      </c>
      <c r="O2367" s="217" t="s">
        <v>9566</v>
      </c>
      <c r="Y2367" s="130"/>
      <c r="Z2367" s="130"/>
      <c r="AA2367" s="130"/>
      <c r="AB2367" s="130"/>
      <c r="AC2367" s="130"/>
      <c r="AD2367" s="130"/>
      <c r="AE2367" s="130"/>
      <c r="AF2367" s="130"/>
      <c r="AG2367" s="130"/>
      <c r="AH2367" s="130"/>
      <c r="AI2367" s="130"/>
      <c r="AJ2367" s="130"/>
      <c r="AK2367" s="130"/>
      <c r="AL2367" s="130"/>
      <c r="AM2367" s="130"/>
      <c r="AN2367" s="130"/>
      <c r="AO2367" s="130"/>
      <c r="AP2367" s="130"/>
      <c r="AQ2367" s="130"/>
      <c r="AR2367" s="130"/>
      <c r="AS2367" s="130"/>
      <c r="AT2367" s="130"/>
      <c r="AU2367" s="130"/>
      <c r="AV2367" s="130"/>
      <c r="AW2367" s="130"/>
      <c r="AX2367" s="130"/>
      <c r="AY2367" s="130"/>
    </row>
    <row r="2368" spans="1:51" x14ac:dyDescent="0.15">
      <c r="A2368" s="133">
        <v>2411</v>
      </c>
      <c r="B2368" s="130" t="s">
        <v>5257</v>
      </c>
      <c r="C2368" s="130" t="s">
        <v>1077</v>
      </c>
      <c r="D2368" s="130" t="s">
        <v>961</v>
      </c>
      <c r="E2368" s="130" t="s">
        <v>962</v>
      </c>
      <c r="F2368" s="130" t="s">
        <v>879</v>
      </c>
      <c r="G2368" s="130" t="s">
        <v>141</v>
      </c>
      <c r="H2368" s="130" t="s">
        <v>14454</v>
      </c>
      <c r="I2368" s="130" t="s">
        <v>11457</v>
      </c>
      <c r="J2368" s="130" t="s">
        <v>4810</v>
      </c>
      <c r="K2368" s="130" t="s">
        <v>5220</v>
      </c>
      <c r="L2368" s="131" t="str">
        <f t="shared" si="108"/>
        <v>橋本　海斗 (5)</v>
      </c>
      <c r="M2368" s="131" t="str">
        <f t="shared" si="109"/>
        <v>98</v>
      </c>
      <c r="N2368" s="131" t="str">
        <f t="shared" si="110"/>
        <v>Kaito HASHIMOTO (98)</v>
      </c>
      <c r="O2368" s="217" t="s">
        <v>9567</v>
      </c>
      <c r="Y2368" s="130"/>
      <c r="Z2368" s="130"/>
      <c r="AA2368" s="130"/>
      <c r="AB2368" s="130"/>
      <c r="AC2368" s="130"/>
      <c r="AD2368" s="130"/>
      <c r="AE2368" s="130"/>
      <c r="AF2368" s="130"/>
      <c r="AG2368" s="130"/>
      <c r="AH2368" s="130"/>
      <c r="AI2368" s="130"/>
      <c r="AJ2368" s="130"/>
      <c r="AK2368" s="130"/>
      <c r="AL2368" s="130"/>
      <c r="AM2368" s="130"/>
      <c r="AN2368" s="130"/>
      <c r="AO2368" s="130"/>
      <c r="AP2368" s="130"/>
      <c r="AQ2368" s="130"/>
      <c r="AR2368" s="130"/>
      <c r="AS2368" s="130"/>
      <c r="AT2368" s="130"/>
      <c r="AU2368" s="130"/>
      <c r="AV2368" s="130"/>
      <c r="AW2368" s="130"/>
      <c r="AX2368" s="130"/>
      <c r="AY2368" s="130"/>
    </row>
    <row r="2369" spans="1:51" x14ac:dyDescent="0.15">
      <c r="A2369" s="133">
        <v>2412</v>
      </c>
      <c r="B2369" s="130" t="s">
        <v>5265</v>
      </c>
      <c r="C2369" s="130" t="s">
        <v>1084</v>
      </c>
      <c r="D2369" s="130" t="s">
        <v>10322</v>
      </c>
      <c r="E2369" s="130" t="s">
        <v>10981</v>
      </c>
      <c r="F2369" s="130" t="s">
        <v>11168</v>
      </c>
      <c r="G2369" s="130" t="s">
        <v>173</v>
      </c>
      <c r="H2369" s="130" t="s">
        <v>14447</v>
      </c>
      <c r="I2369" s="130" t="s">
        <v>12227</v>
      </c>
      <c r="J2369" s="130" t="s">
        <v>12567</v>
      </c>
      <c r="K2369" s="130" t="s">
        <v>5220</v>
      </c>
      <c r="L2369" s="131" t="str">
        <f t="shared" si="108"/>
        <v>北本　健阿樹 (1)</v>
      </c>
      <c r="M2369" s="131" t="str">
        <f t="shared" si="109"/>
        <v>02</v>
      </c>
      <c r="N2369" s="131" t="str">
        <f t="shared" si="110"/>
        <v>Takeaki KITAMOTO (02)</v>
      </c>
      <c r="O2369" s="217" t="s">
        <v>9568</v>
      </c>
      <c r="Y2369" s="130"/>
      <c r="Z2369" s="130"/>
      <c r="AA2369" s="130"/>
      <c r="AB2369" s="130"/>
      <c r="AC2369" s="130"/>
      <c r="AD2369" s="130"/>
      <c r="AE2369" s="130"/>
      <c r="AF2369" s="130"/>
      <c r="AG2369" s="130"/>
      <c r="AH2369" s="130"/>
      <c r="AI2369" s="130"/>
      <c r="AJ2369" s="130"/>
      <c r="AK2369" s="130"/>
      <c r="AL2369" s="130"/>
      <c r="AM2369" s="130"/>
      <c r="AN2369" s="130"/>
      <c r="AO2369" s="130"/>
      <c r="AP2369" s="130"/>
      <c r="AQ2369" s="130"/>
      <c r="AR2369" s="130"/>
      <c r="AS2369" s="130"/>
      <c r="AT2369" s="130"/>
      <c r="AU2369" s="130"/>
      <c r="AV2369" s="130"/>
      <c r="AW2369" s="130"/>
      <c r="AX2369" s="130"/>
      <c r="AY2369" s="130"/>
    </row>
    <row r="2370" spans="1:51" x14ac:dyDescent="0.15">
      <c r="A2370" s="133">
        <v>2413</v>
      </c>
      <c r="B2370" s="130" t="s">
        <v>5265</v>
      </c>
      <c r="C2370" s="130" t="s">
        <v>1084</v>
      </c>
      <c r="D2370" s="130" t="s">
        <v>10323</v>
      </c>
      <c r="E2370" s="130" t="s">
        <v>10982</v>
      </c>
      <c r="F2370" s="130" t="s">
        <v>11169</v>
      </c>
      <c r="G2370" s="130" t="s">
        <v>173</v>
      </c>
      <c r="H2370" s="130" t="s">
        <v>11319</v>
      </c>
      <c r="I2370" s="130" t="s">
        <v>4865</v>
      </c>
      <c r="J2370" s="130" t="s">
        <v>5140</v>
      </c>
      <c r="K2370" s="130" t="s">
        <v>5220</v>
      </c>
      <c r="L2370" s="131" t="str">
        <f t="shared" si="108"/>
        <v>田中　聖也 (1)</v>
      </c>
      <c r="M2370" s="131" t="str">
        <f t="shared" si="109"/>
        <v>02</v>
      </c>
      <c r="N2370" s="131" t="str">
        <f t="shared" si="110"/>
        <v>Seiya TANAKA (02)</v>
      </c>
      <c r="O2370" s="217" t="s">
        <v>9569</v>
      </c>
      <c r="Y2370" s="130"/>
      <c r="Z2370" s="130"/>
      <c r="AA2370" s="130"/>
      <c r="AB2370" s="130"/>
      <c r="AC2370" s="130"/>
      <c r="AD2370" s="130"/>
      <c r="AE2370" s="130"/>
      <c r="AF2370" s="130"/>
      <c r="AG2370" s="130"/>
      <c r="AH2370" s="130"/>
      <c r="AI2370" s="130"/>
      <c r="AJ2370" s="130"/>
      <c r="AK2370" s="130"/>
      <c r="AL2370" s="130"/>
      <c r="AM2370" s="130"/>
      <c r="AN2370" s="130"/>
      <c r="AO2370" s="130"/>
      <c r="AP2370" s="130"/>
      <c r="AQ2370" s="130"/>
      <c r="AR2370" s="130"/>
      <c r="AS2370" s="130"/>
      <c r="AT2370" s="130"/>
      <c r="AU2370" s="130"/>
      <c r="AV2370" s="130"/>
      <c r="AW2370" s="130"/>
      <c r="AX2370" s="130"/>
      <c r="AY2370" s="130"/>
    </row>
    <row r="2371" spans="1:51" x14ac:dyDescent="0.15">
      <c r="A2371" s="133">
        <v>2414</v>
      </c>
      <c r="B2371" s="130" t="s">
        <v>5265</v>
      </c>
      <c r="C2371" s="130" t="s">
        <v>1084</v>
      </c>
      <c r="D2371" s="130" t="s">
        <v>10324</v>
      </c>
      <c r="E2371" s="130" t="s">
        <v>10983</v>
      </c>
      <c r="F2371" s="130" t="s">
        <v>4197</v>
      </c>
      <c r="G2371" s="130" t="s">
        <v>173</v>
      </c>
      <c r="H2371" s="130" t="s">
        <v>14458</v>
      </c>
      <c r="I2371" s="130" t="s">
        <v>12003</v>
      </c>
      <c r="J2371" s="130" t="s">
        <v>12612</v>
      </c>
      <c r="K2371" s="130" t="s">
        <v>5220</v>
      </c>
      <c r="L2371" s="131" t="str">
        <f t="shared" ref="L2371:L2434" si="111">D2371&amp;" ("&amp;G2371&amp;")"</f>
        <v>喜田　澪哉 (1)</v>
      </c>
      <c r="M2371" s="131" t="str">
        <f t="shared" ref="M2371:M2434" si="112">LEFT(F2371,2)</f>
        <v>01</v>
      </c>
      <c r="N2371" s="131" t="str">
        <f t="shared" ref="N2371:N2434" si="113">J2371&amp;" "&amp;I2371&amp;" ("&amp;M2371&amp;")"</f>
        <v>Reiya KIDA (01)</v>
      </c>
      <c r="O2371" s="217" t="s">
        <v>9570</v>
      </c>
      <c r="Y2371" s="130"/>
      <c r="Z2371" s="130"/>
      <c r="AA2371" s="130"/>
      <c r="AB2371" s="130"/>
      <c r="AC2371" s="130"/>
      <c r="AD2371" s="130"/>
      <c r="AE2371" s="130"/>
      <c r="AF2371" s="130"/>
      <c r="AG2371" s="130"/>
      <c r="AH2371" s="130"/>
      <c r="AI2371" s="130"/>
      <c r="AJ2371" s="130"/>
      <c r="AK2371" s="130"/>
      <c r="AL2371" s="130"/>
      <c r="AM2371" s="130"/>
      <c r="AN2371" s="130"/>
      <c r="AO2371" s="130"/>
      <c r="AP2371" s="130"/>
      <c r="AQ2371" s="130"/>
      <c r="AR2371" s="130"/>
      <c r="AS2371" s="130"/>
      <c r="AT2371" s="130"/>
      <c r="AU2371" s="130"/>
      <c r="AV2371" s="130"/>
      <c r="AW2371" s="130"/>
      <c r="AX2371" s="130"/>
      <c r="AY2371" s="130"/>
    </row>
    <row r="2372" spans="1:51" x14ac:dyDescent="0.15">
      <c r="A2372" s="133">
        <v>2415</v>
      </c>
      <c r="B2372" s="130" t="s">
        <v>5265</v>
      </c>
      <c r="C2372" s="130" t="s">
        <v>1084</v>
      </c>
      <c r="D2372" s="130" t="s">
        <v>10325</v>
      </c>
      <c r="E2372" s="130" t="s">
        <v>10984</v>
      </c>
      <c r="F2372" s="130" t="s">
        <v>11259</v>
      </c>
      <c r="G2372" s="130" t="s">
        <v>173</v>
      </c>
      <c r="H2372" s="130" t="s">
        <v>14465</v>
      </c>
      <c r="I2372" s="130" t="s">
        <v>11340</v>
      </c>
      <c r="J2372" s="130" t="s">
        <v>12665</v>
      </c>
      <c r="K2372" s="130" t="s">
        <v>5220</v>
      </c>
      <c r="L2372" s="131" t="str">
        <f t="shared" si="111"/>
        <v>今井　一志 (1)</v>
      </c>
      <c r="M2372" s="131" t="str">
        <f t="shared" si="112"/>
        <v>02</v>
      </c>
      <c r="N2372" s="131" t="str">
        <f t="shared" si="113"/>
        <v>Isshi IMAI (02)</v>
      </c>
      <c r="O2372" s="217" t="s">
        <v>9571</v>
      </c>
      <c r="Y2372" s="130"/>
      <c r="Z2372" s="130"/>
      <c r="AA2372" s="130"/>
      <c r="AB2372" s="130"/>
      <c r="AC2372" s="130"/>
      <c r="AD2372" s="130"/>
      <c r="AE2372" s="130"/>
      <c r="AF2372" s="130"/>
      <c r="AG2372" s="130"/>
      <c r="AH2372" s="130"/>
      <c r="AI2372" s="130"/>
      <c r="AJ2372" s="130"/>
      <c r="AK2372" s="130"/>
      <c r="AL2372" s="130"/>
      <c r="AM2372" s="130"/>
      <c r="AN2372" s="130"/>
      <c r="AO2372" s="130"/>
      <c r="AP2372" s="130"/>
      <c r="AQ2372" s="130"/>
      <c r="AR2372" s="130"/>
      <c r="AS2372" s="130"/>
      <c r="AT2372" s="130"/>
      <c r="AU2372" s="130"/>
      <c r="AV2372" s="130"/>
      <c r="AW2372" s="130"/>
      <c r="AX2372" s="130"/>
      <c r="AY2372" s="130"/>
    </row>
    <row r="2373" spans="1:51" x14ac:dyDescent="0.15">
      <c r="A2373" s="133">
        <v>2416</v>
      </c>
      <c r="B2373" s="130" t="s">
        <v>5265</v>
      </c>
      <c r="C2373" s="130" t="s">
        <v>1084</v>
      </c>
      <c r="D2373" s="130" t="s">
        <v>10326</v>
      </c>
      <c r="E2373" s="130" t="s">
        <v>10985</v>
      </c>
      <c r="F2373" s="130" t="s">
        <v>11309</v>
      </c>
      <c r="G2373" s="130" t="s">
        <v>173</v>
      </c>
      <c r="H2373" s="130" t="s">
        <v>14474</v>
      </c>
      <c r="I2373" s="130" t="s">
        <v>12228</v>
      </c>
      <c r="J2373" s="130" t="s">
        <v>12356</v>
      </c>
      <c r="K2373" s="130" t="s">
        <v>5220</v>
      </c>
      <c r="L2373" s="131" t="str">
        <f t="shared" si="111"/>
        <v>横手　瞳万 (1)</v>
      </c>
      <c r="M2373" s="131" t="str">
        <f t="shared" si="112"/>
        <v>02</v>
      </c>
      <c r="N2373" s="131" t="str">
        <f t="shared" si="113"/>
        <v>Toma YOKOTE (02)</v>
      </c>
      <c r="O2373" s="217" t="s">
        <v>9572</v>
      </c>
      <c r="Y2373" s="130"/>
      <c r="Z2373" s="130"/>
      <c r="AA2373" s="130"/>
      <c r="AB2373" s="130"/>
      <c r="AC2373" s="130"/>
      <c r="AD2373" s="130"/>
      <c r="AE2373" s="130"/>
      <c r="AF2373" s="130"/>
      <c r="AG2373" s="130"/>
      <c r="AH2373" s="130"/>
      <c r="AI2373" s="130"/>
      <c r="AJ2373" s="130"/>
      <c r="AK2373" s="130"/>
      <c r="AL2373" s="130"/>
      <c r="AM2373" s="130"/>
      <c r="AN2373" s="130"/>
      <c r="AO2373" s="130"/>
      <c r="AP2373" s="130"/>
      <c r="AQ2373" s="130"/>
      <c r="AR2373" s="130"/>
      <c r="AS2373" s="130"/>
      <c r="AT2373" s="130"/>
      <c r="AU2373" s="130"/>
      <c r="AV2373" s="130"/>
      <c r="AW2373" s="130"/>
      <c r="AX2373" s="130"/>
      <c r="AY2373" s="130"/>
    </row>
    <row r="2374" spans="1:51" x14ac:dyDescent="0.15">
      <c r="A2374" s="133">
        <v>2417</v>
      </c>
      <c r="B2374" s="130" t="s">
        <v>5265</v>
      </c>
      <c r="C2374" s="130" t="s">
        <v>1084</v>
      </c>
      <c r="D2374" s="130" t="s">
        <v>10327</v>
      </c>
      <c r="E2374" s="130" t="s">
        <v>10986</v>
      </c>
      <c r="F2374" s="130" t="s">
        <v>11251</v>
      </c>
      <c r="G2374" s="130" t="s">
        <v>173</v>
      </c>
      <c r="H2374" s="130" t="s">
        <v>14447</v>
      </c>
      <c r="I2374" s="130" t="s">
        <v>5193</v>
      </c>
      <c r="J2374" s="130" t="s">
        <v>4868</v>
      </c>
      <c r="K2374" s="130" t="s">
        <v>5220</v>
      </c>
      <c r="L2374" s="131" t="str">
        <f t="shared" si="111"/>
        <v>酒井　智哉 (1)</v>
      </c>
      <c r="M2374" s="131" t="str">
        <f t="shared" si="112"/>
        <v>02</v>
      </c>
      <c r="N2374" s="131" t="str">
        <f t="shared" si="113"/>
        <v>Tomoya SAKAI (02)</v>
      </c>
      <c r="O2374" s="217" t="s">
        <v>9573</v>
      </c>
      <c r="Y2374" s="130"/>
      <c r="Z2374" s="130"/>
      <c r="AA2374" s="130"/>
      <c r="AB2374" s="130"/>
      <c r="AC2374" s="130"/>
      <c r="AD2374" s="130"/>
      <c r="AE2374" s="130"/>
      <c r="AF2374" s="130"/>
      <c r="AG2374" s="130"/>
      <c r="AH2374" s="130"/>
      <c r="AI2374" s="130"/>
      <c r="AJ2374" s="130"/>
      <c r="AK2374" s="130"/>
      <c r="AL2374" s="130"/>
      <c r="AM2374" s="130"/>
      <c r="AN2374" s="130"/>
      <c r="AO2374" s="130"/>
      <c r="AP2374" s="130"/>
      <c r="AQ2374" s="130"/>
      <c r="AR2374" s="130"/>
      <c r="AS2374" s="130"/>
      <c r="AT2374" s="130"/>
      <c r="AU2374" s="130"/>
      <c r="AV2374" s="130"/>
      <c r="AW2374" s="130"/>
      <c r="AX2374" s="130"/>
      <c r="AY2374" s="130"/>
    </row>
    <row r="2375" spans="1:51" x14ac:dyDescent="0.15">
      <c r="A2375" s="133">
        <v>2418</v>
      </c>
      <c r="B2375" s="130" t="s">
        <v>5236</v>
      </c>
      <c r="C2375" s="130" t="s">
        <v>1051</v>
      </c>
      <c r="D2375" s="130" t="s">
        <v>10328</v>
      </c>
      <c r="E2375" s="130" t="s">
        <v>10987</v>
      </c>
      <c r="F2375" s="130" t="s">
        <v>11301</v>
      </c>
      <c r="G2375" s="130" t="s">
        <v>173</v>
      </c>
      <c r="H2375" s="130" t="s">
        <v>14447</v>
      </c>
      <c r="I2375" s="130" t="s">
        <v>12229</v>
      </c>
      <c r="J2375" s="130" t="s">
        <v>12666</v>
      </c>
      <c r="K2375" s="130" t="s">
        <v>5220</v>
      </c>
      <c r="L2375" s="131" t="str">
        <f t="shared" si="111"/>
        <v>室元　寛史 (1)</v>
      </c>
      <c r="M2375" s="131" t="str">
        <f t="shared" si="112"/>
        <v>02</v>
      </c>
      <c r="N2375" s="131" t="str">
        <f t="shared" si="113"/>
        <v>Kanshi MUROMOTO (02)</v>
      </c>
      <c r="O2375" s="217" t="s">
        <v>9574</v>
      </c>
      <c r="Y2375" s="130"/>
      <c r="Z2375" s="130"/>
      <c r="AA2375" s="130"/>
      <c r="AB2375" s="130"/>
      <c r="AC2375" s="130"/>
      <c r="AD2375" s="130"/>
      <c r="AE2375" s="130"/>
      <c r="AF2375" s="130"/>
      <c r="AG2375" s="130"/>
      <c r="AH2375" s="130"/>
      <c r="AI2375" s="130"/>
      <c r="AJ2375" s="130"/>
      <c r="AK2375" s="130"/>
      <c r="AL2375" s="130"/>
      <c r="AM2375" s="130"/>
      <c r="AN2375" s="130"/>
      <c r="AO2375" s="130"/>
      <c r="AP2375" s="130"/>
      <c r="AQ2375" s="130"/>
      <c r="AR2375" s="130"/>
      <c r="AS2375" s="130"/>
      <c r="AT2375" s="130"/>
      <c r="AU2375" s="130"/>
      <c r="AV2375" s="130"/>
      <c r="AW2375" s="130"/>
      <c r="AX2375" s="130"/>
      <c r="AY2375" s="130"/>
    </row>
    <row r="2376" spans="1:51" x14ac:dyDescent="0.15">
      <c r="A2376" s="133">
        <v>2419</v>
      </c>
      <c r="B2376" s="130" t="s">
        <v>5236</v>
      </c>
      <c r="C2376" s="130" t="s">
        <v>1051</v>
      </c>
      <c r="D2376" s="130" t="s">
        <v>10329</v>
      </c>
      <c r="E2376" s="130" t="s">
        <v>10988</v>
      </c>
      <c r="F2376" s="130" t="s">
        <v>2846</v>
      </c>
      <c r="G2376" s="130" t="s">
        <v>173</v>
      </c>
      <c r="H2376" s="130" t="s">
        <v>11319</v>
      </c>
      <c r="I2376" s="130" t="s">
        <v>12230</v>
      </c>
      <c r="J2376" s="130" t="s">
        <v>12667</v>
      </c>
      <c r="K2376" s="130" t="s">
        <v>5220</v>
      </c>
      <c r="L2376" s="131" t="str">
        <f t="shared" si="111"/>
        <v>伴野　凪都 (1)</v>
      </c>
      <c r="M2376" s="131" t="str">
        <f t="shared" si="112"/>
        <v>01</v>
      </c>
      <c r="N2376" s="131" t="str">
        <f t="shared" si="113"/>
        <v>Nagito BANNO (01)</v>
      </c>
      <c r="O2376" s="217" t="s">
        <v>9575</v>
      </c>
      <c r="Y2376" s="130"/>
      <c r="Z2376" s="130"/>
      <c r="AA2376" s="130"/>
      <c r="AB2376" s="130"/>
      <c r="AC2376" s="130"/>
      <c r="AD2376" s="130"/>
      <c r="AE2376" s="130"/>
      <c r="AF2376" s="130"/>
      <c r="AG2376" s="130"/>
      <c r="AH2376" s="130"/>
      <c r="AI2376" s="130"/>
      <c r="AJ2376" s="130"/>
      <c r="AK2376" s="130"/>
      <c r="AL2376" s="130"/>
      <c r="AM2376" s="130"/>
      <c r="AN2376" s="130"/>
      <c r="AO2376" s="130"/>
      <c r="AP2376" s="130"/>
      <c r="AQ2376" s="130"/>
      <c r="AR2376" s="130"/>
      <c r="AS2376" s="130"/>
      <c r="AT2376" s="130"/>
      <c r="AU2376" s="130"/>
      <c r="AV2376" s="130"/>
      <c r="AW2376" s="130"/>
      <c r="AX2376" s="130"/>
      <c r="AY2376" s="130"/>
    </row>
    <row r="2377" spans="1:51" x14ac:dyDescent="0.15">
      <c r="A2377" s="133">
        <v>2420</v>
      </c>
      <c r="B2377" s="130" t="s">
        <v>5236</v>
      </c>
      <c r="C2377" s="130" t="s">
        <v>1051</v>
      </c>
      <c r="D2377" s="130" t="s">
        <v>10330</v>
      </c>
      <c r="E2377" s="130" t="s">
        <v>10989</v>
      </c>
      <c r="F2377" s="130" t="s">
        <v>4269</v>
      </c>
      <c r="G2377" s="130" t="s">
        <v>173</v>
      </c>
      <c r="H2377" s="130" t="s">
        <v>11319</v>
      </c>
      <c r="I2377" s="130" t="s">
        <v>12231</v>
      </c>
      <c r="J2377" s="130" t="s">
        <v>4930</v>
      </c>
      <c r="K2377" s="130" t="s">
        <v>5220</v>
      </c>
      <c r="L2377" s="131" t="str">
        <f t="shared" si="111"/>
        <v>中部　拓斗 (1)</v>
      </c>
      <c r="M2377" s="131" t="str">
        <f t="shared" si="112"/>
        <v>01</v>
      </c>
      <c r="N2377" s="131" t="str">
        <f t="shared" si="113"/>
        <v>Takuto NAKABE (01)</v>
      </c>
      <c r="O2377" s="217" t="s">
        <v>9576</v>
      </c>
      <c r="Y2377" s="130"/>
      <c r="Z2377" s="130"/>
      <c r="AA2377" s="130"/>
      <c r="AB2377" s="130"/>
      <c r="AC2377" s="130"/>
      <c r="AD2377" s="130"/>
      <c r="AE2377" s="130"/>
      <c r="AF2377" s="130"/>
      <c r="AG2377" s="130"/>
      <c r="AH2377" s="130"/>
      <c r="AI2377" s="130"/>
      <c r="AJ2377" s="130"/>
      <c r="AK2377" s="130"/>
      <c r="AL2377" s="130"/>
      <c r="AM2377" s="130"/>
      <c r="AN2377" s="130"/>
      <c r="AO2377" s="130"/>
      <c r="AP2377" s="130"/>
      <c r="AQ2377" s="130"/>
      <c r="AR2377" s="130"/>
      <c r="AS2377" s="130"/>
      <c r="AT2377" s="130"/>
      <c r="AU2377" s="130"/>
      <c r="AV2377" s="130"/>
      <c r="AW2377" s="130"/>
      <c r="AX2377" s="130"/>
      <c r="AY2377" s="130"/>
    </row>
    <row r="2378" spans="1:51" x14ac:dyDescent="0.15">
      <c r="A2378" s="133">
        <v>2421</v>
      </c>
      <c r="B2378" s="130" t="s">
        <v>5236</v>
      </c>
      <c r="C2378" s="130" t="s">
        <v>1051</v>
      </c>
      <c r="D2378" s="130" t="s">
        <v>10331</v>
      </c>
      <c r="E2378" s="130" t="s">
        <v>10990</v>
      </c>
      <c r="F2378" s="130" t="s">
        <v>11310</v>
      </c>
      <c r="G2378" s="130" t="s">
        <v>173</v>
      </c>
      <c r="H2378" s="130" t="s">
        <v>11319</v>
      </c>
      <c r="I2378" s="130" t="s">
        <v>11345</v>
      </c>
      <c r="J2378" s="130" t="s">
        <v>5212</v>
      </c>
      <c r="K2378" s="130" t="s">
        <v>5220</v>
      </c>
      <c r="L2378" s="131" t="str">
        <f t="shared" si="111"/>
        <v>藤木　瑞生 (1)</v>
      </c>
      <c r="M2378" s="131" t="str">
        <f t="shared" si="112"/>
        <v>02</v>
      </c>
      <c r="N2378" s="131" t="str">
        <f t="shared" si="113"/>
        <v>Mizuki FUJIKI (02)</v>
      </c>
      <c r="O2378" s="217" t="s">
        <v>9577</v>
      </c>
      <c r="Y2378" s="130"/>
      <c r="Z2378" s="130"/>
      <c r="AA2378" s="130"/>
      <c r="AB2378" s="130"/>
      <c r="AC2378" s="130"/>
      <c r="AD2378" s="130"/>
      <c r="AE2378" s="130"/>
      <c r="AF2378" s="130"/>
      <c r="AG2378" s="130"/>
      <c r="AH2378" s="130"/>
      <c r="AI2378" s="130"/>
      <c r="AJ2378" s="130"/>
      <c r="AK2378" s="130"/>
      <c r="AL2378" s="130"/>
      <c r="AM2378" s="130"/>
      <c r="AN2378" s="130"/>
      <c r="AO2378" s="130"/>
      <c r="AP2378" s="130"/>
      <c r="AQ2378" s="130"/>
      <c r="AR2378" s="130"/>
      <c r="AS2378" s="130"/>
      <c r="AT2378" s="130"/>
      <c r="AU2378" s="130"/>
      <c r="AV2378" s="130"/>
      <c r="AW2378" s="130"/>
      <c r="AX2378" s="130"/>
      <c r="AY2378" s="130"/>
    </row>
    <row r="2379" spans="1:51" x14ac:dyDescent="0.15">
      <c r="A2379" s="133">
        <v>2422</v>
      </c>
      <c r="B2379" s="130"/>
      <c r="C2379" s="130" t="s">
        <v>9597</v>
      </c>
      <c r="D2379" s="130" t="s">
        <v>10332</v>
      </c>
      <c r="E2379" s="130" t="s">
        <v>10991</v>
      </c>
      <c r="F2379" s="130" t="s">
        <v>14515</v>
      </c>
      <c r="G2379" s="130" t="s">
        <v>146</v>
      </c>
      <c r="H2379" s="130" t="s">
        <v>11319</v>
      </c>
      <c r="I2379" s="130" t="s">
        <v>9463</v>
      </c>
      <c r="J2379" s="130" t="s">
        <v>4812</v>
      </c>
      <c r="K2379" s="130" t="s">
        <v>5220</v>
      </c>
      <c r="L2379" s="131" t="str">
        <f t="shared" si="111"/>
        <v>谷口　遼 (4)</v>
      </c>
      <c r="M2379" s="131" t="str">
        <f t="shared" si="112"/>
        <v>99</v>
      </c>
      <c r="N2379" s="131" t="str">
        <f t="shared" si="113"/>
        <v>Ryo TANIGUCHI (99)</v>
      </c>
      <c r="O2379" s="217" t="s">
        <v>9578</v>
      </c>
      <c r="Y2379" s="130"/>
      <c r="Z2379" s="130"/>
      <c r="AA2379" s="130"/>
      <c r="AB2379" s="130"/>
      <c r="AC2379" s="130"/>
      <c r="AD2379" s="130"/>
      <c r="AE2379" s="130"/>
      <c r="AF2379" s="130"/>
      <c r="AG2379" s="130"/>
      <c r="AH2379" s="130"/>
      <c r="AI2379" s="130"/>
      <c r="AJ2379" s="130"/>
      <c r="AK2379" s="130"/>
      <c r="AL2379" s="130"/>
      <c r="AM2379" s="130"/>
      <c r="AN2379" s="130"/>
      <c r="AO2379" s="130"/>
      <c r="AP2379" s="130"/>
      <c r="AQ2379" s="130"/>
      <c r="AR2379" s="130"/>
      <c r="AS2379" s="130"/>
      <c r="AT2379" s="130"/>
      <c r="AU2379" s="130"/>
      <c r="AV2379" s="130"/>
      <c r="AW2379" s="130"/>
      <c r="AX2379" s="130"/>
      <c r="AY2379" s="130"/>
    </row>
    <row r="2380" spans="1:51" x14ac:dyDescent="0.15">
      <c r="A2380" s="133">
        <v>2423</v>
      </c>
      <c r="B2380" s="130" t="s">
        <v>1087</v>
      </c>
      <c r="C2380" s="130" t="s">
        <v>1047</v>
      </c>
      <c r="D2380" s="130" t="s">
        <v>10333</v>
      </c>
      <c r="E2380" s="130" t="s">
        <v>10992</v>
      </c>
      <c r="F2380" s="130" t="s">
        <v>11086</v>
      </c>
      <c r="G2380" s="130" t="s">
        <v>173</v>
      </c>
      <c r="H2380" s="130" t="s">
        <v>11319</v>
      </c>
      <c r="I2380" s="130" t="s">
        <v>12232</v>
      </c>
      <c r="J2380" s="130" t="s">
        <v>4853</v>
      </c>
      <c r="K2380" s="130" t="s">
        <v>5220</v>
      </c>
      <c r="L2380" s="131" t="str">
        <f t="shared" si="111"/>
        <v>三橋　凌久 (1)</v>
      </c>
      <c r="M2380" s="131" t="str">
        <f t="shared" si="112"/>
        <v>03</v>
      </c>
      <c r="N2380" s="131" t="str">
        <f t="shared" si="113"/>
        <v>Riku MITSUHASHI (03)</v>
      </c>
      <c r="O2380" s="217" t="s">
        <v>9579</v>
      </c>
      <c r="Y2380" s="130"/>
      <c r="Z2380" s="130"/>
      <c r="AA2380" s="130"/>
      <c r="AB2380" s="130"/>
      <c r="AC2380" s="130"/>
      <c r="AD2380" s="130"/>
      <c r="AE2380" s="130"/>
      <c r="AF2380" s="130"/>
      <c r="AG2380" s="130"/>
      <c r="AH2380" s="130"/>
      <c r="AI2380" s="130"/>
      <c r="AJ2380" s="130"/>
      <c r="AK2380" s="130"/>
      <c r="AL2380" s="130"/>
      <c r="AM2380" s="130"/>
      <c r="AN2380" s="130"/>
      <c r="AO2380" s="130"/>
      <c r="AP2380" s="130"/>
      <c r="AQ2380" s="130"/>
      <c r="AR2380" s="130"/>
      <c r="AS2380" s="130"/>
      <c r="AT2380" s="130"/>
      <c r="AU2380" s="130"/>
      <c r="AV2380" s="130"/>
      <c r="AW2380" s="130"/>
      <c r="AX2380" s="130"/>
      <c r="AY2380" s="130"/>
    </row>
    <row r="2381" spans="1:51" x14ac:dyDescent="0.15">
      <c r="A2381" s="133">
        <v>2424</v>
      </c>
      <c r="B2381" s="130" t="s">
        <v>1087</v>
      </c>
      <c r="C2381" s="130" t="s">
        <v>1047</v>
      </c>
      <c r="D2381" s="130" t="s">
        <v>10334</v>
      </c>
      <c r="E2381" s="130" t="s">
        <v>10993</v>
      </c>
      <c r="F2381" s="130" t="s">
        <v>11311</v>
      </c>
      <c r="G2381" s="130" t="s">
        <v>173</v>
      </c>
      <c r="H2381" s="130" t="s">
        <v>11319</v>
      </c>
      <c r="I2381" s="130" t="s">
        <v>12233</v>
      </c>
      <c r="J2381" s="130" t="s">
        <v>5031</v>
      </c>
      <c r="K2381" s="130" t="s">
        <v>5220</v>
      </c>
      <c r="L2381" s="131" t="str">
        <f t="shared" si="111"/>
        <v>谷中　隆晟 (1)</v>
      </c>
      <c r="M2381" s="131" t="str">
        <f t="shared" si="112"/>
        <v>02</v>
      </c>
      <c r="N2381" s="131" t="str">
        <f t="shared" si="113"/>
        <v>Ryusei TANINAKA (02)</v>
      </c>
      <c r="O2381" s="217" t="s">
        <v>9580</v>
      </c>
      <c r="Y2381" s="130"/>
      <c r="Z2381" s="130"/>
      <c r="AA2381" s="130"/>
      <c r="AB2381" s="130"/>
      <c r="AC2381" s="130"/>
      <c r="AD2381" s="130"/>
      <c r="AE2381" s="130"/>
      <c r="AF2381" s="130"/>
      <c r="AG2381" s="130"/>
      <c r="AH2381" s="130"/>
      <c r="AI2381" s="130"/>
      <c r="AJ2381" s="130"/>
      <c r="AK2381" s="130"/>
      <c r="AL2381" s="130"/>
      <c r="AM2381" s="130"/>
      <c r="AN2381" s="130"/>
      <c r="AO2381" s="130"/>
      <c r="AP2381" s="130"/>
      <c r="AQ2381" s="130"/>
      <c r="AR2381" s="130"/>
      <c r="AS2381" s="130"/>
      <c r="AT2381" s="130"/>
      <c r="AU2381" s="130"/>
      <c r="AV2381" s="130"/>
      <c r="AW2381" s="130"/>
      <c r="AX2381" s="130"/>
      <c r="AY2381" s="130"/>
    </row>
    <row r="2382" spans="1:51" x14ac:dyDescent="0.15">
      <c r="A2382" s="133">
        <v>2425</v>
      </c>
      <c r="B2382" s="130" t="s">
        <v>5244</v>
      </c>
      <c r="C2382" s="129" t="s">
        <v>1063</v>
      </c>
      <c r="D2382" s="130" t="s">
        <v>10335</v>
      </c>
      <c r="E2382" s="130" t="s">
        <v>10994</v>
      </c>
      <c r="F2382" s="130" t="s">
        <v>11204</v>
      </c>
      <c r="G2382" s="130" t="s">
        <v>173</v>
      </c>
      <c r="H2382" s="130" t="s">
        <v>14447</v>
      </c>
      <c r="I2382" s="130" t="s">
        <v>12234</v>
      </c>
      <c r="J2382" s="130" t="s">
        <v>9477</v>
      </c>
      <c r="K2382" s="130" t="s">
        <v>5220</v>
      </c>
      <c r="L2382" s="131" t="str">
        <f t="shared" si="111"/>
        <v>村本　有士 (1)</v>
      </c>
      <c r="M2382" s="131" t="str">
        <f t="shared" si="112"/>
        <v>02</v>
      </c>
      <c r="N2382" s="131" t="str">
        <f t="shared" si="113"/>
        <v>Yuji MURAMOTO (02)</v>
      </c>
      <c r="O2382" s="217" t="s">
        <v>9581</v>
      </c>
      <c r="Y2382" s="130"/>
      <c r="Z2382" s="130"/>
      <c r="AA2382" s="130"/>
      <c r="AB2382" s="130"/>
      <c r="AC2382" s="130"/>
      <c r="AD2382" s="130"/>
      <c r="AE2382" s="130"/>
      <c r="AF2382" s="130"/>
      <c r="AG2382" s="130"/>
      <c r="AH2382" s="130"/>
      <c r="AI2382" s="130"/>
      <c r="AJ2382" s="130"/>
      <c r="AK2382" s="130"/>
      <c r="AL2382" s="130"/>
      <c r="AM2382" s="130"/>
      <c r="AN2382" s="130"/>
      <c r="AO2382" s="130"/>
      <c r="AP2382" s="130"/>
      <c r="AQ2382" s="130"/>
      <c r="AR2382" s="130"/>
      <c r="AS2382" s="130"/>
      <c r="AT2382" s="130"/>
      <c r="AU2382" s="130"/>
      <c r="AV2382" s="130"/>
      <c r="AW2382" s="130"/>
      <c r="AX2382" s="130"/>
      <c r="AY2382" s="130"/>
    </row>
    <row r="2383" spans="1:51" x14ac:dyDescent="0.15">
      <c r="A2383" s="133">
        <v>2426</v>
      </c>
      <c r="B2383" s="130" t="s">
        <v>5223</v>
      </c>
      <c r="C2383" s="130" t="s">
        <v>1033</v>
      </c>
      <c r="D2383" s="130" t="s">
        <v>10336</v>
      </c>
      <c r="E2383" s="130" t="s">
        <v>10995</v>
      </c>
      <c r="F2383" s="130" t="s">
        <v>11108</v>
      </c>
      <c r="G2383" s="130" t="s">
        <v>173</v>
      </c>
      <c r="H2383" s="130" t="s">
        <v>14448</v>
      </c>
      <c r="I2383" s="130" t="s">
        <v>12235</v>
      </c>
      <c r="J2383" s="130" t="s">
        <v>9493</v>
      </c>
      <c r="K2383" s="130" t="s">
        <v>5220</v>
      </c>
      <c r="L2383" s="131" t="str">
        <f t="shared" si="111"/>
        <v>南東　岳 (1)</v>
      </c>
      <c r="M2383" s="131" t="str">
        <f t="shared" si="112"/>
        <v>02</v>
      </c>
      <c r="N2383" s="131" t="str">
        <f t="shared" si="113"/>
        <v>Gaku NANTO (02)</v>
      </c>
      <c r="O2383" s="217" t="s">
        <v>9582</v>
      </c>
      <c r="Y2383" s="130"/>
      <c r="Z2383" s="130"/>
      <c r="AA2383" s="130"/>
      <c r="AB2383" s="130"/>
      <c r="AC2383" s="130"/>
      <c r="AD2383" s="130"/>
      <c r="AE2383" s="130"/>
      <c r="AF2383" s="130"/>
      <c r="AG2383" s="130"/>
      <c r="AH2383" s="130"/>
      <c r="AI2383" s="130"/>
      <c r="AJ2383" s="130"/>
      <c r="AK2383" s="130"/>
      <c r="AL2383" s="130"/>
      <c r="AM2383" s="130"/>
      <c r="AN2383" s="130"/>
      <c r="AO2383" s="130"/>
      <c r="AP2383" s="130"/>
      <c r="AQ2383" s="130"/>
      <c r="AR2383" s="130"/>
      <c r="AS2383" s="130"/>
      <c r="AT2383" s="130"/>
      <c r="AU2383" s="130"/>
      <c r="AV2383" s="130"/>
      <c r="AW2383" s="130"/>
      <c r="AX2383" s="130"/>
      <c r="AY2383" s="130"/>
    </row>
    <row r="2384" spans="1:51" x14ac:dyDescent="0.15">
      <c r="A2384" s="133">
        <v>2427</v>
      </c>
      <c r="B2384" s="130" t="s">
        <v>5223</v>
      </c>
      <c r="C2384" s="130" t="s">
        <v>1033</v>
      </c>
      <c r="D2384" s="130" t="s">
        <v>10337</v>
      </c>
      <c r="E2384" s="130" t="s">
        <v>10996</v>
      </c>
      <c r="F2384" s="130" t="s">
        <v>11312</v>
      </c>
      <c r="G2384" s="130" t="s">
        <v>173</v>
      </c>
      <c r="H2384" s="130" t="s">
        <v>14454</v>
      </c>
      <c r="I2384" s="130" t="s">
        <v>12060</v>
      </c>
      <c r="J2384" s="130" t="s">
        <v>4980</v>
      </c>
      <c r="K2384" s="130" t="s">
        <v>5220</v>
      </c>
      <c r="L2384" s="131" t="str">
        <f t="shared" si="111"/>
        <v>北川　達也 (1)</v>
      </c>
      <c r="M2384" s="131" t="str">
        <f t="shared" si="112"/>
        <v>02</v>
      </c>
      <c r="N2384" s="131" t="str">
        <f t="shared" si="113"/>
        <v>Tatsuya KITAGAWA (02)</v>
      </c>
      <c r="O2384" s="217" t="s">
        <v>9583</v>
      </c>
      <c r="Y2384" s="130"/>
      <c r="Z2384" s="130"/>
      <c r="AA2384" s="130"/>
      <c r="AB2384" s="130"/>
      <c r="AC2384" s="130"/>
      <c r="AD2384" s="130"/>
      <c r="AE2384" s="130"/>
      <c r="AF2384" s="130"/>
      <c r="AG2384" s="130"/>
      <c r="AH2384" s="130"/>
      <c r="AI2384" s="130"/>
      <c r="AJ2384" s="130"/>
      <c r="AK2384" s="130"/>
      <c r="AL2384" s="130"/>
      <c r="AM2384" s="130"/>
      <c r="AN2384" s="130"/>
      <c r="AO2384" s="130"/>
      <c r="AP2384" s="130"/>
      <c r="AQ2384" s="130"/>
      <c r="AR2384" s="130"/>
      <c r="AS2384" s="130"/>
      <c r="AT2384" s="130"/>
      <c r="AU2384" s="130"/>
      <c r="AV2384" s="130"/>
      <c r="AW2384" s="130"/>
      <c r="AX2384" s="130"/>
      <c r="AY2384" s="130"/>
    </row>
    <row r="2385" spans="1:51" x14ac:dyDescent="0.15">
      <c r="A2385" s="133">
        <v>2428</v>
      </c>
      <c r="B2385" s="130" t="s">
        <v>5223</v>
      </c>
      <c r="C2385" s="130" t="s">
        <v>1033</v>
      </c>
      <c r="D2385" s="130" t="s">
        <v>10338</v>
      </c>
      <c r="E2385" s="130" t="s">
        <v>10997</v>
      </c>
      <c r="F2385" s="130" t="s">
        <v>11313</v>
      </c>
      <c r="G2385" s="130" t="s">
        <v>173</v>
      </c>
      <c r="H2385" s="130" t="s">
        <v>14458</v>
      </c>
      <c r="I2385" s="130" t="s">
        <v>12236</v>
      </c>
      <c r="J2385" s="130" t="s">
        <v>4814</v>
      </c>
      <c r="K2385" s="130" t="s">
        <v>5220</v>
      </c>
      <c r="L2385" s="131" t="str">
        <f t="shared" si="111"/>
        <v>高瀬　友佑 (1)</v>
      </c>
      <c r="M2385" s="131" t="str">
        <f t="shared" si="112"/>
        <v>02</v>
      </c>
      <c r="N2385" s="131" t="str">
        <f t="shared" si="113"/>
        <v>Yusuke TAKASE (02)</v>
      </c>
      <c r="O2385" s="217" t="s">
        <v>9584</v>
      </c>
      <c r="Y2385" s="130"/>
      <c r="Z2385" s="130"/>
      <c r="AA2385" s="130"/>
      <c r="AB2385" s="130"/>
      <c r="AC2385" s="130"/>
      <c r="AD2385" s="130"/>
      <c r="AE2385" s="130"/>
      <c r="AF2385" s="130"/>
      <c r="AG2385" s="130"/>
      <c r="AH2385" s="130"/>
      <c r="AI2385" s="130"/>
      <c r="AJ2385" s="130"/>
      <c r="AK2385" s="130"/>
      <c r="AL2385" s="130"/>
      <c r="AM2385" s="130"/>
      <c r="AN2385" s="130"/>
      <c r="AO2385" s="130"/>
      <c r="AP2385" s="130"/>
      <c r="AQ2385" s="130"/>
      <c r="AR2385" s="130"/>
      <c r="AS2385" s="130"/>
      <c r="AT2385" s="130"/>
      <c r="AU2385" s="130"/>
      <c r="AV2385" s="130"/>
      <c r="AW2385" s="130"/>
      <c r="AX2385" s="130"/>
      <c r="AY2385" s="130"/>
    </row>
    <row r="2386" spans="1:51" x14ac:dyDescent="0.15">
      <c r="A2386" s="133">
        <v>2429</v>
      </c>
      <c r="B2386" s="130" t="s">
        <v>5223</v>
      </c>
      <c r="C2386" s="130" t="s">
        <v>1033</v>
      </c>
      <c r="D2386" s="130" t="s">
        <v>10339</v>
      </c>
      <c r="E2386" s="130" t="s">
        <v>10998</v>
      </c>
      <c r="F2386" s="130" t="s">
        <v>11314</v>
      </c>
      <c r="G2386" s="130" t="s">
        <v>173</v>
      </c>
      <c r="H2386" s="130" t="s">
        <v>14454</v>
      </c>
      <c r="I2386" s="130" t="s">
        <v>5023</v>
      </c>
      <c r="J2386" s="130" t="s">
        <v>9235</v>
      </c>
      <c r="K2386" s="130" t="s">
        <v>5220</v>
      </c>
      <c r="L2386" s="131" t="str">
        <f t="shared" si="111"/>
        <v>大西　柾輝 (1)</v>
      </c>
      <c r="M2386" s="131" t="str">
        <f t="shared" si="112"/>
        <v>03</v>
      </c>
      <c r="N2386" s="131" t="str">
        <f t="shared" si="113"/>
        <v>Masaki ONISHI (03)</v>
      </c>
      <c r="O2386" s="217" t="s">
        <v>9585</v>
      </c>
      <c r="Y2386" s="130"/>
      <c r="Z2386" s="130"/>
      <c r="AA2386" s="130"/>
      <c r="AB2386" s="130"/>
      <c r="AC2386" s="130"/>
      <c r="AD2386" s="130"/>
      <c r="AE2386" s="130"/>
      <c r="AF2386" s="130"/>
      <c r="AG2386" s="130"/>
      <c r="AH2386" s="130"/>
      <c r="AI2386" s="130"/>
      <c r="AJ2386" s="130"/>
      <c r="AK2386" s="130"/>
      <c r="AL2386" s="130"/>
      <c r="AM2386" s="130"/>
      <c r="AN2386" s="130"/>
      <c r="AO2386" s="130"/>
      <c r="AP2386" s="130"/>
      <c r="AQ2386" s="130"/>
      <c r="AR2386" s="130"/>
      <c r="AS2386" s="130"/>
      <c r="AT2386" s="130"/>
      <c r="AU2386" s="130"/>
      <c r="AV2386" s="130"/>
      <c r="AW2386" s="130"/>
      <c r="AX2386" s="130"/>
      <c r="AY2386" s="130"/>
    </row>
    <row r="2387" spans="1:51" x14ac:dyDescent="0.15">
      <c r="A2387" s="133">
        <v>2430</v>
      </c>
      <c r="B2387" s="130" t="s">
        <v>5223</v>
      </c>
      <c r="C2387" s="130" t="s">
        <v>1033</v>
      </c>
      <c r="D2387" s="130" t="s">
        <v>10340</v>
      </c>
      <c r="E2387" s="130" t="s">
        <v>10999</v>
      </c>
      <c r="F2387" s="130" t="s">
        <v>2099</v>
      </c>
      <c r="G2387" s="130" t="s">
        <v>173</v>
      </c>
      <c r="H2387" s="130" t="s">
        <v>11319</v>
      </c>
      <c r="I2387" s="130" t="s">
        <v>4913</v>
      </c>
      <c r="J2387" s="130" t="s">
        <v>12668</v>
      </c>
      <c r="K2387" s="130" t="s">
        <v>5220</v>
      </c>
      <c r="L2387" s="131" t="str">
        <f t="shared" si="111"/>
        <v>南　賢三 (1)</v>
      </c>
      <c r="M2387" s="131" t="str">
        <f t="shared" si="112"/>
        <v>01</v>
      </c>
      <c r="N2387" s="131" t="str">
        <f t="shared" si="113"/>
        <v>Kenzo MINAMI (01)</v>
      </c>
      <c r="O2387" s="217" t="s">
        <v>9586</v>
      </c>
      <c r="Y2387" s="130"/>
      <c r="Z2387" s="130"/>
      <c r="AA2387" s="130"/>
      <c r="AB2387" s="130"/>
      <c r="AC2387" s="130"/>
      <c r="AD2387" s="130"/>
      <c r="AE2387" s="130"/>
      <c r="AF2387" s="130"/>
      <c r="AG2387" s="130"/>
      <c r="AH2387" s="130"/>
      <c r="AI2387" s="130"/>
      <c r="AJ2387" s="130"/>
      <c r="AK2387" s="130"/>
      <c r="AL2387" s="130"/>
      <c r="AM2387" s="130"/>
      <c r="AN2387" s="130"/>
      <c r="AO2387" s="130"/>
      <c r="AP2387" s="130"/>
      <c r="AQ2387" s="130"/>
      <c r="AR2387" s="130"/>
      <c r="AS2387" s="130"/>
      <c r="AT2387" s="130"/>
      <c r="AU2387" s="130"/>
      <c r="AV2387" s="130"/>
      <c r="AW2387" s="130"/>
      <c r="AX2387" s="130"/>
      <c r="AY2387" s="130"/>
    </row>
    <row r="2388" spans="1:51" x14ac:dyDescent="0.15">
      <c r="A2388" s="133">
        <v>2431</v>
      </c>
      <c r="B2388" s="130" t="s">
        <v>5223</v>
      </c>
      <c r="C2388" s="130" t="s">
        <v>1033</v>
      </c>
      <c r="D2388" s="130" t="s">
        <v>10341</v>
      </c>
      <c r="E2388" s="130" t="s">
        <v>11000</v>
      </c>
      <c r="F2388" s="130" t="s">
        <v>6652</v>
      </c>
      <c r="G2388" s="130" t="s">
        <v>173</v>
      </c>
      <c r="H2388" s="130" t="s">
        <v>14476</v>
      </c>
      <c r="I2388" s="130" t="s">
        <v>12237</v>
      </c>
      <c r="J2388" s="130" t="s">
        <v>5004</v>
      </c>
      <c r="K2388" s="130" t="s">
        <v>5220</v>
      </c>
      <c r="L2388" s="131" t="str">
        <f t="shared" si="111"/>
        <v>富山　開 (1)</v>
      </c>
      <c r="M2388" s="131" t="str">
        <f t="shared" si="112"/>
        <v>01</v>
      </c>
      <c r="N2388" s="131" t="str">
        <f t="shared" si="113"/>
        <v>Hiroki TOMIYAMA (01)</v>
      </c>
      <c r="O2388" s="217" t="s">
        <v>9587</v>
      </c>
      <c r="Y2388" s="130"/>
      <c r="Z2388" s="130"/>
      <c r="AA2388" s="130"/>
      <c r="AB2388" s="130"/>
      <c r="AC2388" s="130"/>
      <c r="AD2388" s="130"/>
      <c r="AE2388" s="130"/>
      <c r="AF2388" s="130"/>
      <c r="AG2388" s="130"/>
      <c r="AH2388" s="130"/>
      <c r="AI2388" s="130"/>
      <c r="AJ2388" s="130"/>
      <c r="AK2388" s="130"/>
      <c r="AL2388" s="130"/>
      <c r="AM2388" s="130"/>
      <c r="AN2388" s="130"/>
      <c r="AO2388" s="130"/>
      <c r="AP2388" s="130"/>
      <c r="AQ2388" s="130"/>
      <c r="AR2388" s="130"/>
      <c r="AS2388" s="130"/>
      <c r="AT2388" s="130"/>
      <c r="AU2388" s="130"/>
      <c r="AV2388" s="130"/>
      <c r="AW2388" s="130"/>
      <c r="AX2388" s="130"/>
      <c r="AY2388" s="130"/>
    </row>
    <row r="2389" spans="1:51" x14ac:dyDescent="0.15">
      <c r="A2389" s="133">
        <v>2432</v>
      </c>
      <c r="B2389" s="130" t="s">
        <v>5232</v>
      </c>
      <c r="C2389" s="130" t="s">
        <v>766</v>
      </c>
      <c r="D2389" s="130" t="s">
        <v>10342</v>
      </c>
      <c r="E2389" s="130" t="s">
        <v>11001</v>
      </c>
      <c r="F2389" s="130" t="s">
        <v>11109</v>
      </c>
      <c r="G2389" s="130" t="s">
        <v>173</v>
      </c>
      <c r="H2389" s="130" t="s">
        <v>11319</v>
      </c>
      <c r="I2389" s="130" t="s">
        <v>12238</v>
      </c>
      <c r="J2389" s="130" t="s">
        <v>12669</v>
      </c>
      <c r="K2389" s="130" t="s">
        <v>12672</v>
      </c>
      <c r="L2389" s="131" t="str">
        <f t="shared" si="111"/>
        <v>ガブリュク　ナザル (1)</v>
      </c>
      <c r="M2389" s="131" t="str">
        <f t="shared" si="112"/>
        <v>02</v>
      </c>
      <c r="N2389" s="131" t="str">
        <f t="shared" si="113"/>
        <v>Nazar GAVRYLIUK (02)</v>
      </c>
      <c r="O2389" s="217" t="s">
        <v>14381</v>
      </c>
      <c r="Y2389" s="130"/>
      <c r="Z2389" s="130"/>
      <c r="AA2389" s="130"/>
      <c r="AB2389" s="130"/>
      <c r="AC2389" s="130"/>
      <c r="AD2389" s="130"/>
      <c r="AE2389" s="130"/>
      <c r="AF2389" s="130"/>
      <c r="AG2389" s="130"/>
      <c r="AH2389" s="130"/>
      <c r="AI2389" s="130"/>
      <c r="AJ2389" s="130"/>
      <c r="AK2389" s="130"/>
      <c r="AL2389" s="130"/>
      <c r="AM2389" s="130"/>
      <c r="AN2389" s="130"/>
      <c r="AO2389" s="130"/>
      <c r="AP2389" s="130"/>
      <c r="AQ2389" s="130"/>
      <c r="AR2389" s="130"/>
      <c r="AS2389" s="130"/>
      <c r="AT2389" s="130"/>
      <c r="AU2389" s="130"/>
      <c r="AV2389" s="130"/>
      <c r="AW2389" s="130"/>
      <c r="AX2389" s="130"/>
      <c r="AY2389" s="130"/>
    </row>
    <row r="2390" spans="1:51" x14ac:dyDescent="0.15">
      <c r="A2390" s="133">
        <v>2433</v>
      </c>
      <c r="B2390" s="130" t="s">
        <v>5232</v>
      </c>
      <c r="C2390" s="130" t="s">
        <v>766</v>
      </c>
      <c r="D2390" s="130" t="s">
        <v>10343</v>
      </c>
      <c r="E2390" s="130" t="s">
        <v>11002</v>
      </c>
      <c r="F2390" s="130" t="s">
        <v>11184</v>
      </c>
      <c r="G2390" s="130" t="s">
        <v>173</v>
      </c>
      <c r="H2390" s="130" t="s">
        <v>11319</v>
      </c>
      <c r="I2390" s="130" t="s">
        <v>4989</v>
      </c>
      <c r="J2390" s="130" t="s">
        <v>5119</v>
      </c>
      <c r="K2390" s="130" t="s">
        <v>5220</v>
      </c>
      <c r="L2390" s="131" t="str">
        <f t="shared" si="111"/>
        <v>坂本　元喜 (1)</v>
      </c>
      <c r="M2390" s="131" t="str">
        <f t="shared" si="112"/>
        <v>02</v>
      </c>
      <c r="N2390" s="131" t="str">
        <f t="shared" si="113"/>
        <v>Genki SAKAMOTO (02)</v>
      </c>
      <c r="O2390" s="217" t="s">
        <v>9588</v>
      </c>
      <c r="Y2390" s="130"/>
      <c r="Z2390" s="130"/>
      <c r="AA2390" s="130"/>
      <c r="AB2390" s="130"/>
      <c r="AC2390" s="130"/>
      <c r="AD2390" s="130"/>
      <c r="AE2390" s="130"/>
      <c r="AF2390" s="130"/>
      <c r="AG2390" s="130"/>
      <c r="AH2390" s="130"/>
      <c r="AI2390" s="130"/>
      <c r="AJ2390" s="130"/>
      <c r="AK2390" s="130"/>
      <c r="AL2390" s="130"/>
      <c r="AM2390" s="130"/>
      <c r="AN2390" s="130"/>
      <c r="AO2390" s="130"/>
      <c r="AP2390" s="130"/>
      <c r="AQ2390" s="130"/>
      <c r="AR2390" s="130"/>
      <c r="AS2390" s="130"/>
      <c r="AT2390" s="130"/>
      <c r="AU2390" s="130"/>
      <c r="AV2390" s="130"/>
      <c r="AW2390" s="130"/>
      <c r="AX2390" s="130"/>
      <c r="AY2390" s="130"/>
    </row>
    <row r="2391" spans="1:51" x14ac:dyDescent="0.15">
      <c r="A2391" s="133">
        <v>2434</v>
      </c>
      <c r="B2391" s="130" t="s">
        <v>5253</v>
      </c>
      <c r="C2391" s="130" t="s">
        <v>1071</v>
      </c>
      <c r="D2391" s="130" t="s">
        <v>10346</v>
      </c>
      <c r="E2391" s="130" t="s">
        <v>11006</v>
      </c>
      <c r="F2391" s="130" t="s">
        <v>11316</v>
      </c>
      <c r="G2391" s="130" t="s">
        <v>173</v>
      </c>
      <c r="H2391" s="130" t="s">
        <v>14466</v>
      </c>
      <c r="I2391" s="130" t="s">
        <v>5030</v>
      </c>
      <c r="J2391" s="130" t="s">
        <v>4831</v>
      </c>
      <c r="K2391" s="130" t="s">
        <v>5220</v>
      </c>
      <c r="L2391" s="131" t="str">
        <f t="shared" si="111"/>
        <v>中西　漣 (1)</v>
      </c>
      <c r="M2391" s="131" t="str">
        <f t="shared" si="112"/>
        <v>03</v>
      </c>
      <c r="N2391" s="131" t="str">
        <f t="shared" si="113"/>
        <v>Ren NAKANISHI (03)</v>
      </c>
      <c r="O2391" s="217" t="s">
        <v>9589</v>
      </c>
      <c r="Y2391" s="130"/>
      <c r="Z2391" s="130"/>
      <c r="AA2391" s="130"/>
      <c r="AB2391" s="130"/>
      <c r="AC2391" s="130"/>
      <c r="AD2391" s="130"/>
      <c r="AE2391" s="130"/>
      <c r="AF2391" s="130"/>
      <c r="AG2391" s="130"/>
      <c r="AH2391" s="130"/>
      <c r="AI2391" s="130"/>
      <c r="AJ2391" s="130"/>
      <c r="AK2391" s="130"/>
      <c r="AL2391" s="130"/>
      <c r="AM2391" s="130"/>
      <c r="AN2391" s="130"/>
      <c r="AO2391" s="130"/>
      <c r="AP2391" s="130"/>
      <c r="AQ2391" s="130"/>
      <c r="AR2391" s="130"/>
      <c r="AS2391" s="130"/>
      <c r="AT2391" s="130"/>
      <c r="AU2391" s="130"/>
      <c r="AV2391" s="130"/>
      <c r="AW2391" s="130"/>
      <c r="AX2391" s="130"/>
      <c r="AY2391" s="130"/>
    </row>
    <row r="2392" spans="1:51" x14ac:dyDescent="0.15">
      <c r="A2392" s="133">
        <v>2435</v>
      </c>
      <c r="B2392" s="130" t="s">
        <v>5253</v>
      </c>
      <c r="C2392" s="130" t="s">
        <v>1071</v>
      </c>
      <c r="D2392" s="130" t="s">
        <v>10347</v>
      </c>
      <c r="E2392" s="130" t="s">
        <v>11007</v>
      </c>
      <c r="F2392" s="130" t="s">
        <v>11111</v>
      </c>
      <c r="G2392" s="130" t="s">
        <v>173</v>
      </c>
      <c r="H2392" s="130" t="s">
        <v>14466</v>
      </c>
      <c r="I2392" s="130" t="s">
        <v>12240</v>
      </c>
      <c r="J2392" s="130" t="s">
        <v>5124</v>
      </c>
      <c r="K2392" s="130" t="s">
        <v>5220</v>
      </c>
      <c r="L2392" s="131" t="str">
        <f t="shared" si="111"/>
        <v>宿谷　竜生 (1)</v>
      </c>
      <c r="M2392" s="131" t="str">
        <f t="shared" si="112"/>
        <v>02</v>
      </c>
      <c r="N2392" s="131" t="str">
        <f t="shared" si="113"/>
        <v>Tatsuki SHUKUTANI (02)</v>
      </c>
      <c r="O2392" s="217" t="s">
        <v>14044</v>
      </c>
      <c r="Y2392" s="130"/>
      <c r="Z2392" s="130"/>
      <c r="AA2392" s="130"/>
      <c r="AB2392" s="130"/>
      <c r="AC2392" s="130"/>
      <c r="AD2392" s="130"/>
      <c r="AE2392" s="130"/>
      <c r="AF2392" s="130"/>
      <c r="AG2392" s="130"/>
      <c r="AH2392" s="130"/>
      <c r="AI2392" s="130"/>
      <c r="AJ2392" s="130"/>
      <c r="AK2392" s="130"/>
      <c r="AL2392" s="130"/>
      <c r="AM2392" s="130"/>
      <c r="AN2392" s="130"/>
      <c r="AO2392" s="130"/>
      <c r="AP2392" s="130"/>
      <c r="AQ2392" s="130"/>
      <c r="AR2392" s="130"/>
      <c r="AS2392" s="130"/>
      <c r="AT2392" s="130"/>
      <c r="AU2392" s="130"/>
      <c r="AV2392" s="130"/>
      <c r="AW2392" s="130"/>
      <c r="AX2392" s="130"/>
      <c r="AY2392" s="130"/>
    </row>
    <row r="2393" spans="1:51" x14ac:dyDescent="0.15">
      <c r="A2393" s="133">
        <v>2436</v>
      </c>
      <c r="B2393" s="130" t="s">
        <v>240</v>
      </c>
      <c r="C2393" s="130" t="s">
        <v>1056</v>
      </c>
      <c r="D2393" s="130" t="s">
        <v>13983</v>
      </c>
      <c r="E2393" s="130" t="s">
        <v>14008</v>
      </c>
      <c r="F2393" s="130" t="s">
        <v>11033</v>
      </c>
      <c r="G2393" s="130" t="s">
        <v>173</v>
      </c>
      <c r="H2393" s="130" t="s">
        <v>14470</v>
      </c>
      <c r="I2393" s="130" t="s">
        <v>9453</v>
      </c>
      <c r="J2393" s="130" t="s">
        <v>5031</v>
      </c>
      <c r="K2393" s="130" t="s">
        <v>5220</v>
      </c>
      <c r="L2393" s="131" t="str">
        <f t="shared" si="111"/>
        <v>川井　流星 (1)</v>
      </c>
      <c r="M2393" s="131" t="str">
        <f t="shared" si="112"/>
        <v>02</v>
      </c>
      <c r="N2393" s="131" t="str">
        <f t="shared" si="113"/>
        <v>Ryusei KAWAI (02)</v>
      </c>
      <c r="O2393" s="217" t="s">
        <v>14045</v>
      </c>
      <c r="Y2393" s="130"/>
      <c r="Z2393" s="130"/>
      <c r="AA2393" s="130"/>
      <c r="AB2393" s="130"/>
      <c r="AC2393" s="130"/>
      <c r="AD2393" s="130"/>
      <c r="AE2393" s="130"/>
      <c r="AF2393" s="130"/>
      <c r="AG2393" s="130"/>
      <c r="AH2393" s="130"/>
      <c r="AI2393" s="130"/>
      <c r="AJ2393" s="130"/>
      <c r="AK2393" s="130"/>
      <c r="AL2393" s="130"/>
      <c r="AM2393" s="130"/>
      <c r="AN2393" s="130"/>
      <c r="AO2393" s="130"/>
      <c r="AP2393" s="130"/>
      <c r="AQ2393" s="130"/>
      <c r="AR2393" s="130"/>
      <c r="AS2393" s="130"/>
      <c r="AT2393" s="130"/>
      <c r="AU2393" s="130"/>
      <c r="AV2393" s="130"/>
      <c r="AW2393" s="130"/>
      <c r="AX2393" s="130"/>
      <c r="AY2393" s="130"/>
    </row>
    <row r="2394" spans="1:51" x14ac:dyDescent="0.15">
      <c r="A2394" s="133">
        <v>2437</v>
      </c>
      <c r="B2394" s="130" t="s">
        <v>240</v>
      </c>
      <c r="C2394" s="130" t="s">
        <v>1056</v>
      </c>
      <c r="D2394" s="130" t="s">
        <v>13984</v>
      </c>
      <c r="E2394" s="130" t="s">
        <v>14009</v>
      </c>
      <c r="F2394" s="130" t="s">
        <v>11301</v>
      </c>
      <c r="G2394" s="130" t="s">
        <v>173</v>
      </c>
      <c r="H2394" s="130" t="s">
        <v>11319</v>
      </c>
      <c r="I2394" s="130" t="s">
        <v>13542</v>
      </c>
      <c r="J2394" s="130" t="s">
        <v>12252</v>
      </c>
      <c r="K2394" s="130" t="s">
        <v>5220</v>
      </c>
      <c r="L2394" s="131" t="str">
        <f t="shared" si="111"/>
        <v>小南　翔 (1)</v>
      </c>
      <c r="M2394" s="131" t="str">
        <f t="shared" si="112"/>
        <v>02</v>
      </c>
      <c r="N2394" s="131" t="str">
        <f t="shared" si="113"/>
        <v>Sho KOMINAMI (02)</v>
      </c>
      <c r="O2394" s="217" t="s">
        <v>14046</v>
      </c>
      <c r="Y2394" s="130"/>
      <c r="Z2394" s="130"/>
      <c r="AA2394" s="130"/>
      <c r="AB2394" s="130"/>
      <c r="AC2394" s="130"/>
      <c r="AD2394" s="130"/>
      <c r="AE2394" s="130"/>
      <c r="AF2394" s="130"/>
      <c r="AG2394" s="130"/>
      <c r="AH2394" s="130"/>
      <c r="AI2394" s="130"/>
      <c r="AJ2394" s="130"/>
      <c r="AK2394" s="130"/>
      <c r="AL2394" s="130"/>
      <c r="AM2394" s="130"/>
      <c r="AN2394" s="130"/>
      <c r="AO2394" s="130"/>
      <c r="AP2394" s="130"/>
      <c r="AQ2394" s="130"/>
      <c r="AR2394" s="130"/>
      <c r="AS2394" s="130"/>
      <c r="AT2394" s="130"/>
      <c r="AU2394" s="130"/>
      <c r="AV2394" s="130"/>
      <c r="AW2394" s="130"/>
      <c r="AX2394" s="130"/>
      <c r="AY2394" s="130"/>
    </row>
    <row r="2395" spans="1:51" x14ac:dyDescent="0.15">
      <c r="A2395" s="133">
        <v>2438</v>
      </c>
      <c r="B2395" s="130" t="s">
        <v>240</v>
      </c>
      <c r="C2395" s="130" t="s">
        <v>1056</v>
      </c>
      <c r="D2395" s="130" t="s">
        <v>13985</v>
      </c>
      <c r="E2395" s="130" t="s">
        <v>14010</v>
      </c>
      <c r="F2395" s="130" t="s">
        <v>11088</v>
      </c>
      <c r="G2395" s="130" t="s">
        <v>173</v>
      </c>
      <c r="H2395" s="130" t="s">
        <v>14464</v>
      </c>
      <c r="I2395" s="130" t="s">
        <v>5161</v>
      </c>
      <c r="J2395" s="130" t="s">
        <v>4883</v>
      </c>
      <c r="K2395" s="130" t="s">
        <v>5220</v>
      </c>
      <c r="L2395" s="131" t="str">
        <f t="shared" si="111"/>
        <v>松下　純也 (1)</v>
      </c>
      <c r="M2395" s="131" t="str">
        <f t="shared" si="112"/>
        <v>02</v>
      </c>
      <c r="N2395" s="131" t="str">
        <f t="shared" si="113"/>
        <v>Junya MATSUSHITA (02)</v>
      </c>
      <c r="O2395" s="217" t="s">
        <v>14047</v>
      </c>
      <c r="Y2395" s="130"/>
      <c r="Z2395" s="130"/>
      <c r="AA2395" s="130"/>
      <c r="AB2395" s="130"/>
      <c r="AC2395" s="130"/>
      <c r="AD2395" s="130"/>
      <c r="AE2395" s="130"/>
      <c r="AF2395" s="130"/>
      <c r="AG2395" s="130"/>
      <c r="AH2395" s="130"/>
      <c r="AI2395" s="130"/>
      <c r="AJ2395" s="130"/>
      <c r="AK2395" s="130"/>
      <c r="AL2395" s="130"/>
      <c r="AM2395" s="130"/>
      <c r="AN2395" s="130"/>
      <c r="AO2395" s="130"/>
      <c r="AP2395" s="130"/>
      <c r="AQ2395" s="130"/>
      <c r="AR2395" s="130"/>
      <c r="AS2395" s="130"/>
      <c r="AT2395" s="130"/>
      <c r="AU2395" s="130"/>
      <c r="AV2395" s="130"/>
      <c r="AW2395" s="130"/>
      <c r="AX2395" s="130"/>
      <c r="AY2395" s="130"/>
    </row>
    <row r="2396" spans="1:51" x14ac:dyDescent="0.15">
      <c r="A2396" s="133">
        <v>2439</v>
      </c>
      <c r="B2396" s="130" t="s">
        <v>240</v>
      </c>
      <c r="C2396" s="130" t="s">
        <v>1056</v>
      </c>
      <c r="D2396" s="130" t="s">
        <v>13986</v>
      </c>
      <c r="E2396" s="130" t="s">
        <v>14011</v>
      </c>
      <c r="F2396" s="130" t="s">
        <v>3620</v>
      </c>
      <c r="G2396" s="130" t="s">
        <v>173</v>
      </c>
      <c r="H2396" s="130" t="s">
        <v>11319</v>
      </c>
      <c r="I2396" s="130" t="s">
        <v>13629</v>
      </c>
      <c r="J2396" s="130" t="s">
        <v>5123</v>
      </c>
      <c r="K2396" s="130" t="s">
        <v>5220</v>
      </c>
      <c r="L2396" s="131" t="str">
        <f t="shared" si="111"/>
        <v>永沼　渡輝央 (1)</v>
      </c>
      <c r="M2396" s="131" t="str">
        <f t="shared" si="112"/>
        <v>01</v>
      </c>
      <c r="N2396" s="131" t="str">
        <f t="shared" si="113"/>
        <v>Tokio NAGANUMA (01)</v>
      </c>
      <c r="O2396" s="217" t="s">
        <v>14048</v>
      </c>
      <c r="Y2396" s="130"/>
      <c r="Z2396" s="130"/>
      <c r="AA2396" s="130"/>
      <c r="AB2396" s="130"/>
      <c r="AC2396" s="130"/>
      <c r="AD2396" s="130"/>
      <c r="AE2396" s="130"/>
      <c r="AF2396" s="130"/>
      <c r="AG2396" s="130"/>
      <c r="AH2396" s="130"/>
      <c r="AI2396" s="130"/>
      <c r="AJ2396" s="130"/>
      <c r="AK2396" s="130"/>
      <c r="AL2396" s="130"/>
      <c r="AM2396" s="130"/>
      <c r="AN2396" s="130"/>
      <c r="AO2396" s="130"/>
      <c r="AP2396" s="130"/>
      <c r="AQ2396" s="130"/>
      <c r="AR2396" s="130"/>
      <c r="AS2396" s="130"/>
      <c r="AT2396" s="130"/>
      <c r="AU2396" s="130"/>
      <c r="AV2396" s="130"/>
      <c r="AW2396" s="130"/>
      <c r="AX2396" s="130"/>
      <c r="AY2396" s="130"/>
    </row>
    <row r="2397" spans="1:51" x14ac:dyDescent="0.15">
      <c r="A2397" s="133">
        <v>2440</v>
      </c>
      <c r="B2397" s="130" t="s">
        <v>240</v>
      </c>
      <c r="C2397" s="130" t="s">
        <v>1056</v>
      </c>
      <c r="D2397" s="130" t="s">
        <v>13987</v>
      </c>
      <c r="E2397" s="130" t="s">
        <v>14012</v>
      </c>
      <c r="F2397" s="130" t="s">
        <v>14032</v>
      </c>
      <c r="G2397" s="130" t="s">
        <v>173</v>
      </c>
      <c r="H2397" s="130" t="s">
        <v>14447</v>
      </c>
      <c r="I2397" s="130" t="s">
        <v>11464</v>
      </c>
      <c r="J2397" s="130" t="s">
        <v>5112</v>
      </c>
      <c r="K2397" s="130" t="s">
        <v>5220</v>
      </c>
      <c r="L2397" s="131" t="str">
        <f t="shared" si="111"/>
        <v>西山　寛人 (1)</v>
      </c>
      <c r="M2397" s="131" t="str">
        <f t="shared" si="112"/>
        <v>03</v>
      </c>
      <c r="N2397" s="131" t="str">
        <f t="shared" si="113"/>
        <v>Hiroto NISHIYAMA (03)</v>
      </c>
      <c r="O2397" s="217" t="s">
        <v>14049</v>
      </c>
      <c r="Y2397" s="130"/>
      <c r="Z2397" s="130"/>
      <c r="AA2397" s="130"/>
      <c r="AB2397" s="130"/>
      <c r="AC2397" s="130"/>
      <c r="AD2397" s="130"/>
      <c r="AE2397" s="130"/>
      <c r="AF2397" s="130"/>
      <c r="AG2397" s="130"/>
      <c r="AH2397" s="130"/>
      <c r="AI2397" s="130"/>
      <c r="AJ2397" s="130"/>
      <c r="AK2397" s="130"/>
      <c r="AL2397" s="130"/>
      <c r="AM2397" s="130"/>
      <c r="AN2397" s="130"/>
      <c r="AO2397" s="130"/>
      <c r="AP2397" s="130"/>
      <c r="AQ2397" s="130"/>
      <c r="AR2397" s="130"/>
      <c r="AS2397" s="130"/>
      <c r="AT2397" s="130"/>
      <c r="AU2397" s="130"/>
      <c r="AV2397" s="130"/>
      <c r="AW2397" s="130"/>
      <c r="AX2397" s="130"/>
      <c r="AY2397" s="130"/>
    </row>
    <row r="2398" spans="1:51" x14ac:dyDescent="0.15">
      <c r="A2398" s="133">
        <v>2441</v>
      </c>
      <c r="B2398" s="130" t="s">
        <v>240</v>
      </c>
      <c r="C2398" s="130" t="s">
        <v>1056</v>
      </c>
      <c r="D2398" s="130" t="s">
        <v>13988</v>
      </c>
      <c r="E2398" s="130" t="s">
        <v>14013</v>
      </c>
      <c r="F2398" s="130" t="s">
        <v>14033</v>
      </c>
      <c r="G2398" s="130" t="s">
        <v>173</v>
      </c>
      <c r="H2398" s="130" t="s">
        <v>11319</v>
      </c>
      <c r="I2398" s="130" t="s">
        <v>11605</v>
      </c>
      <c r="J2398" s="130" t="s">
        <v>4831</v>
      </c>
      <c r="K2398" s="130" t="s">
        <v>5220</v>
      </c>
      <c r="L2398" s="131" t="str">
        <f t="shared" si="111"/>
        <v>黒川　廉 (1)</v>
      </c>
      <c r="M2398" s="131" t="str">
        <f t="shared" si="112"/>
        <v>02</v>
      </c>
      <c r="N2398" s="131" t="str">
        <f t="shared" si="113"/>
        <v>Ren KUROKAWA (02)</v>
      </c>
      <c r="O2398" s="217" t="s">
        <v>14050</v>
      </c>
      <c r="Y2398" s="130"/>
      <c r="Z2398" s="130"/>
      <c r="AA2398" s="130"/>
      <c r="AB2398" s="130"/>
      <c r="AC2398" s="130"/>
      <c r="AD2398" s="130"/>
      <c r="AE2398" s="130"/>
      <c r="AF2398" s="130"/>
      <c r="AG2398" s="130"/>
      <c r="AH2398" s="130"/>
      <c r="AI2398" s="130"/>
      <c r="AJ2398" s="130"/>
      <c r="AK2398" s="130"/>
      <c r="AL2398" s="130"/>
      <c r="AM2398" s="130"/>
      <c r="AN2398" s="130"/>
      <c r="AO2398" s="130"/>
      <c r="AP2398" s="130"/>
      <c r="AQ2398" s="130"/>
      <c r="AR2398" s="130"/>
      <c r="AS2398" s="130"/>
      <c r="AT2398" s="130"/>
      <c r="AU2398" s="130"/>
      <c r="AV2398" s="130"/>
      <c r="AW2398" s="130"/>
      <c r="AX2398" s="130"/>
      <c r="AY2398" s="130"/>
    </row>
    <row r="2399" spans="1:51" x14ac:dyDescent="0.15">
      <c r="A2399" s="133">
        <v>2442</v>
      </c>
      <c r="B2399" s="130" t="s">
        <v>240</v>
      </c>
      <c r="C2399" s="130" t="s">
        <v>1056</v>
      </c>
      <c r="D2399" s="130" t="s">
        <v>13989</v>
      </c>
      <c r="E2399" s="130" t="s">
        <v>14014</v>
      </c>
      <c r="F2399" s="130" t="s">
        <v>11283</v>
      </c>
      <c r="G2399" s="130" t="s">
        <v>173</v>
      </c>
      <c r="H2399" s="130" t="s">
        <v>14472</v>
      </c>
      <c r="I2399" s="130" t="s">
        <v>5186</v>
      </c>
      <c r="J2399" s="130" t="s">
        <v>12261</v>
      </c>
      <c r="K2399" s="130" t="s">
        <v>5220</v>
      </c>
      <c r="L2399" s="131" t="str">
        <f t="shared" si="111"/>
        <v>河本　琉希 (1)</v>
      </c>
      <c r="M2399" s="131" t="str">
        <f t="shared" si="112"/>
        <v>02</v>
      </c>
      <c r="N2399" s="131" t="str">
        <f t="shared" si="113"/>
        <v>Ryuki KAWAMOTO (02)</v>
      </c>
      <c r="O2399" s="217" t="s">
        <v>14051</v>
      </c>
      <c r="Y2399" s="130"/>
      <c r="Z2399" s="130"/>
      <c r="AA2399" s="130"/>
      <c r="AB2399" s="130"/>
      <c r="AC2399" s="130"/>
      <c r="AD2399" s="130"/>
      <c r="AE2399" s="130"/>
      <c r="AF2399" s="130"/>
      <c r="AG2399" s="130"/>
      <c r="AH2399" s="130"/>
      <c r="AI2399" s="130"/>
      <c r="AJ2399" s="130"/>
      <c r="AK2399" s="130"/>
      <c r="AL2399" s="130"/>
      <c r="AM2399" s="130"/>
      <c r="AN2399" s="130"/>
      <c r="AO2399" s="130"/>
      <c r="AP2399" s="130"/>
      <c r="AQ2399" s="130"/>
      <c r="AR2399" s="130"/>
      <c r="AS2399" s="130"/>
      <c r="AT2399" s="130"/>
      <c r="AU2399" s="130"/>
      <c r="AV2399" s="130"/>
      <c r="AW2399" s="130"/>
      <c r="AX2399" s="130"/>
      <c r="AY2399" s="130"/>
    </row>
    <row r="2400" spans="1:51" x14ac:dyDescent="0.15">
      <c r="A2400" s="133">
        <v>2443</v>
      </c>
      <c r="B2400" s="130" t="s">
        <v>240</v>
      </c>
      <c r="C2400" s="130" t="s">
        <v>1056</v>
      </c>
      <c r="D2400" s="130" t="s">
        <v>13990</v>
      </c>
      <c r="E2400" s="130" t="s">
        <v>14015</v>
      </c>
      <c r="F2400" s="130" t="s">
        <v>11051</v>
      </c>
      <c r="G2400" s="130" t="s">
        <v>173</v>
      </c>
      <c r="H2400" s="130" t="s">
        <v>14457</v>
      </c>
      <c r="I2400" s="130" t="s">
        <v>9473</v>
      </c>
      <c r="J2400" s="130" t="s">
        <v>12588</v>
      </c>
      <c r="K2400" s="130" t="s">
        <v>5220</v>
      </c>
      <c r="L2400" s="131" t="str">
        <f t="shared" si="111"/>
        <v>遠田　悠大郎 (1)</v>
      </c>
      <c r="M2400" s="131" t="str">
        <f t="shared" si="112"/>
        <v>02</v>
      </c>
      <c r="N2400" s="131" t="str">
        <f t="shared" si="113"/>
        <v>Yutaro TODA (02)</v>
      </c>
      <c r="O2400" s="217" t="s">
        <v>14052</v>
      </c>
      <c r="Y2400" s="130"/>
      <c r="Z2400" s="130"/>
      <c r="AA2400" s="130"/>
      <c r="AB2400" s="130"/>
      <c r="AC2400" s="130"/>
      <c r="AD2400" s="130"/>
      <c r="AE2400" s="130"/>
      <c r="AF2400" s="130"/>
      <c r="AG2400" s="130"/>
      <c r="AH2400" s="130"/>
      <c r="AI2400" s="130"/>
      <c r="AJ2400" s="130"/>
      <c r="AK2400" s="130"/>
      <c r="AL2400" s="130"/>
      <c r="AM2400" s="130"/>
      <c r="AN2400" s="130"/>
      <c r="AO2400" s="130"/>
      <c r="AP2400" s="130"/>
      <c r="AQ2400" s="130"/>
      <c r="AR2400" s="130"/>
      <c r="AS2400" s="130"/>
      <c r="AT2400" s="130"/>
      <c r="AU2400" s="130"/>
      <c r="AV2400" s="130"/>
      <c r="AW2400" s="130"/>
      <c r="AX2400" s="130"/>
      <c r="AY2400" s="130"/>
    </row>
    <row r="2401" spans="1:51" x14ac:dyDescent="0.15">
      <c r="A2401" s="133">
        <v>2444</v>
      </c>
      <c r="B2401" s="130" t="s">
        <v>240</v>
      </c>
      <c r="C2401" s="130" t="s">
        <v>1056</v>
      </c>
      <c r="D2401" s="130" t="s">
        <v>13991</v>
      </c>
      <c r="E2401" s="130" t="s">
        <v>14016</v>
      </c>
      <c r="F2401" s="130" t="s">
        <v>11193</v>
      </c>
      <c r="G2401" s="130" t="s">
        <v>173</v>
      </c>
      <c r="H2401" s="130" t="s">
        <v>11319</v>
      </c>
      <c r="I2401" s="130" t="s">
        <v>4844</v>
      </c>
      <c r="J2401" s="130" t="s">
        <v>14041</v>
      </c>
      <c r="K2401" s="130" t="s">
        <v>5220</v>
      </c>
      <c r="L2401" s="131" t="str">
        <f t="shared" si="111"/>
        <v>織田　暁則 (1)</v>
      </c>
      <c r="M2401" s="131" t="str">
        <f t="shared" si="112"/>
        <v>02</v>
      </c>
      <c r="N2401" s="131" t="str">
        <f t="shared" si="113"/>
        <v>Akinori ORITA (02)</v>
      </c>
      <c r="O2401" s="217" t="s">
        <v>14053</v>
      </c>
      <c r="Y2401" s="130"/>
      <c r="Z2401" s="130"/>
      <c r="AA2401" s="130"/>
      <c r="AB2401" s="130"/>
      <c r="AC2401" s="130"/>
      <c r="AD2401" s="130"/>
      <c r="AE2401" s="130"/>
      <c r="AF2401" s="130"/>
      <c r="AG2401" s="130"/>
      <c r="AH2401" s="130"/>
      <c r="AI2401" s="130"/>
      <c r="AJ2401" s="130"/>
      <c r="AK2401" s="130"/>
      <c r="AL2401" s="130"/>
      <c r="AM2401" s="130"/>
      <c r="AN2401" s="130"/>
      <c r="AO2401" s="130"/>
      <c r="AP2401" s="130"/>
      <c r="AQ2401" s="130"/>
      <c r="AR2401" s="130"/>
      <c r="AS2401" s="130"/>
      <c r="AT2401" s="130"/>
      <c r="AU2401" s="130"/>
      <c r="AV2401" s="130"/>
      <c r="AW2401" s="130"/>
      <c r="AX2401" s="130"/>
      <c r="AY2401" s="130"/>
    </row>
    <row r="2402" spans="1:51" x14ac:dyDescent="0.15">
      <c r="A2402" s="133">
        <v>2445</v>
      </c>
      <c r="B2402" s="133" t="s">
        <v>240</v>
      </c>
      <c r="C2402" s="130" t="s">
        <v>1056</v>
      </c>
      <c r="D2402" s="130" t="s">
        <v>13992</v>
      </c>
      <c r="E2402" s="130" t="s">
        <v>14017</v>
      </c>
      <c r="F2402" s="130" t="s">
        <v>11151</v>
      </c>
      <c r="G2402" s="130" t="s">
        <v>173</v>
      </c>
      <c r="H2402" s="130" t="s">
        <v>14465</v>
      </c>
      <c r="I2402" s="130" t="s">
        <v>14037</v>
      </c>
      <c r="J2402" s="130" t="s">
        <v>4934</v>
      </c>
      <c r="K2402" s="130" t="s">
        <v>5220</v>
      </c>
      <c r="L2402" s="131" t="str">
        <f t="shared" si="111"/>
        <v>天白　陸斗 (1)</v>
      </c>
      <c r="M2402" s="131" t="str">
        <f t="shared" si="112"/>
        <v>02</v>
      </c>
      <c r="N2402" s="131" t="str">
        <f t="shared" si="113"/>
        <v>Rikuto TEMPAKU (02)</v>
      </c>
      <c r="O2402" s="217" t="s">
        <v>14054</v>
      </c>
      <c r="Y2402" s="130"/>
      <c r="Z2402" s="130"/>
      <c r="AA2402" s="130"/>
      <c r="AB2402" s="130"/>
      <c r="AC2402" s="130"/>
      <c r="AD2402" s="130"/>
      <c r="AE2402" s="130"/>
      <c r="AF2402" s="130"/>
      <c r="AG2402" s="130"/>
      <c r="AH2402" s="130"/>
      <c r="AI2402" s="130"/>
      <c r="AJ2402" s="130"/>
      <c r="AK2402" s="130"/>
      <c r="AL2402" s="130"/>
      <c r="AM2402" s="130"/>
      <c r="AN2402" s="130"/>
      <c r="AO2402" s="130"/>
      <c r="AP2402" s="130"/>
      <c r="AQ2402" s="130"/>
      <c r="AR2402" s="130"/>
      <c r="AS2402" s="130"/>
      <c r="AT2402" s="130"/>
      <c r="AU2402" s="130"/>
      <c r="AV2402" s="130"/>
      <c r="AW2402" s="130"/>
      <c r="AX2402" s="130"/>
      <c r="AY2402" s="130"/>
    </row>
    <row r="2403" spans="1:51" x14ac:dyDescent="0.15">
      <c r="A2403" s="133">
        <v>2446</v>
      </c>
      <c r="B2403" s="130" t="s">
        <v>211</v>
      </c>
      <c r="C2403" s="130" t="s">
        <v>1070</v>
      </c>
      <c r="D2403" s="130" t="s">
        <v>13993</v>
      </c>
      <c r="E2403" s="130" t="s">
        <v>14018</v>
      </c>
      <c r="F2403" s="130" t="s">
        <v>14034</v>
      </c>
      <c r="G2403" s="130" t="s">
        <v>173</v>
      </c>
      <c r="H2403" s="130" t="s">
        <v>14466</v>
      </c>
      <c r="I2403" s="130" t="s">
        <v>9470</v>
      </c>
      <c r="J2403" s="130" t="s">
        <v>5097</v>
      </c>
      <c r="K2403" s="130" t="s">
        <v>5220</v>
      </c>
      <c r="L2403" s="131" t="str">
        <f t="shared" si="111"/>
        <v>長谷川　大智 (1)</v>
      </c>
      <c r="M2403" s="131" t="str">
        <f t="shared" si="112"/>
        <v>96</v>
      </c>
      <c r="N2403" s="131" t="str">
        <f t="shared" si="113"/>
        <v>Daichi HASEGAWA (96)</v>
      </c>
      <c r="O2403" s="217" t="s">
        <v>14055</v>
      </c>
      <c r="Y2403" s="130"/>
      <c r="Z2403" s="130"/>
      <c r="AA2403" s="130"/>
      <c r="AB2403" s="130"/>
      <c r="AC2403" s="130"/>
      <c r="AD2403" s="130"/>
      <c r="AE2403" s="130"/>
      <c r="AF2403" s="130"/>
      <c r="AG2403" s="130"/>
      <c r="AH2403" s="130"/>
      <c r="AI2403" s="130"/>
      <c r="AJ2403" s="130"/>
      <c r="AK2403" s="130"/>
      <c r="AL2403" s="130"/>
      <c r="AM2403" s="130"/>
      <c r="AN2403" s="130"/>
      <c r="AO2403" s="130"/>
      <c r="AP2403" s="130"/>
      <c r="AQ2403" s="130"/>
      <c r="AR2403" s="130"/>
      <c r="AS2403" s="130"/>
      <c r="AT2403" s="130"/>
      <c r="AU2403" s="130"/>
      <c r="AV2403" s="130"/>
      <c r="AW2403" s="130"/>
      <c r="AX2403" s="130"/>
      <c r="AY2403" s="130"/>
    </row>
    <row r="2404" spans="1:51" x14ac:dyDescent="0.15">
      <c r="A2404" s="133">
        <v>2447</v>
      </c>
      <c r="B2404" s="130" t="s">
        <v>1088</v>
      </c>
      <c r="C2404" s="130" t="s">
        <v>1040</v>
      </c>
      <c r="D2404" s="130" t="s">
        <v>13994</v>
      </c>
      <c r="E2404" s="130" t="s">
        <v>14019</v>
      </c>
      <c r="F2404" s="130" t="s">
        <v>11158</v>
      </c>
      <c r="G2404" s="130" t="s">
        <v>173</v>
      </c>
      <c r="H2404" s="130" t="s">
        <v>11319</v>
      </c>
      <c r="I2404" s="130" t="s">
        <v>11779</v>
      </c>
      <c r="J2404" s="130" t="s">
        <v>4924</v>
      </c>
      <c r="K2404" s="130" t="s">
        <v>5220</v>
      </c>
      <c r="L2404" s="131" t="str">
        <f t="shared" si="111"/>
        <v>小田原　舜 (1)</v>
      </c>
      <c r="M2404" s="131" t="str">
        <f t="shared" si="112"/>
        <v>02</v>
      </c>
      <c r="N2404" s="131" t="str">
        <f t="shared" si="113"/>
        <v>Shun ODAHARA (02)</v>
      </c>
      <c r="O2404" s="217" t="s">
        <v>14056</v>
      </c>
      <c r="Y2404" s="130"/>
      <c r="Z2404" s="130"/>
      <c r="AA2404" s="130"/>
      <c r="AB2404" s="130"/>
      <c r="AC2404" s="130"/>
      <c r="AD2404" s="130"/>
      <c r="AE2404" s="130"/>
      <c r="AF2404" s="130"/>
      <c r="AG2404" s="130"/>
      <c r="AH2404" s="130"/>
      <c r="AI2404" s="130"/>
      <c r="AJ2404" s="130"/>
      <c r="AK2404" s="130"/>
      <c r="AL2404" s="130"/>
      <c r="AM2404" s="130"/>
      <c r="AN2404" s="130"/>
      <c r="AO2404" s="130"/>
      <c r="AP2404" s="130"/>
      <c r="AQ2404" s="130"/>
      <c r="AR2404" s="130"/>
      <c r="AS2404" s="130"/>
      <c r="AT2404" s="130"/>
      <c r="AU2404" s="130"/>
      <c r="AV2404" s="130"/>
      <c r="AW2404" s="130"/>
      <c r="AX2404" s="130"/>
      <c r="AY2404" s="130"/>
    </row>
    <row r="2405" spans="1:51" x14ac:dyDescent="0.15">
      <c r="A2405" s="133">
        <v>2448</v>
      </c>
      <c r="B2405" s="130" t="s">
        <v>1088</v>
      </c>
      <c r="C2405" s="130" t="s">
        <v>1040</v>
      </c>
      <c r="D2405" s="130" t="s">
        <v>13995</v>
      </c>
      <c r="E2405" s="130" t="s">
        <v>14020</v>
      </c>
      <c r="F2405" s="130" t="s">
        <v>11166</v>
      </c>
      <c r="G2405" s="130" t="s">
        <v>173</v>
      </c>
      <c r="H2405" s="130" t="s">
        <v>11319</v>
      </c>
      <c r="I2405" s="130" t="s">
        <v>11568</v>
      </c>
      <c r="J2405" s="130" t="s">
        <v>5137</v>
      </c>
      <c r="K2405" s="130" t="s">
        <v>5220</v>
      </c>
      <c r="L2405" s="131" t="str">
        <f t="shared" si="111"/>
        <v>吉岡　翼 (1)</v>
      </c>
      <c r="M2405" s="131" t="str">
        <f t="shared" si="112"/>
        <v>02</v>
      </c>
      <c r="N2405" s="131" t="str">
        <f t="shared" si="113"/>
        <v>Tsubasa YOSHIOKA (02)</v>
      </c>
      <c r="O2405" s="217" t="s">
        <v>14057</v>
      </c>
      <c r="Y2405" s="130"/>
      <c r="Z2405" s="130"/>
      <c r="AA2405" s="130"/>
      <c r="AB2405" s="130"/>
      <c r="AC2405" s="130"/>
      <c r="AD2405" s="130"/>
      <c r="AE2405" s="130"/>
      <c r="AF2405" s="130"/>
      <c r="AG2405" s="130"/>
      <c r="AH2405" s="130"/>
      <c r="AI2405" s="130"/>
      <c r="AJ2405" s="130"/>
      <c r="AK2405" s="130"/>
      <c r="AL2405" s="130"/>
      <c r="AM2405" s="130"/>
      <c r="AN2405" s="130"/>
      <c r="AO2405" s="130"/>
      <c r="AP2405" s="130"/>
      <c r="AQ2405" s="130"/>
      <c r="AR2405" s="130"/>
      <c r="AS2405" s="130"/>
      <c r="AT2405" s="130"/>
      <c r="AU2405" s="130"/>
      <c r="AV2405" s="130"/>
      <c r="AW2405" s="130"/>
      <c r="AX2405" s="130"/>
      <c r="AY2405" s="130"/>
    </row>
    <row r="2406" spans="1:51" x14ac:dyDescent="0.15">
      <c r="A2406" s="133">
        <v>2449</v>
      </c>
      <c r="B2406" s="130" t="s">
        <v>5244</v>
      </c>
      <c r="C2406" s="130" t="s">
        <v>1063</v>
      </c>
      <c r="D2406" s="130" t="s">
        <v>13996</v>
      </c>
      <c r="E2406" s="130" t="s">
        <v>14021</v>
      </c>
      <c r="F2406" s="130" t="s">
        <v>14035</v>
      </c>
      <c r="G2406" s="130" t="s">
        <v>164</v>
      </c>
      <c r="H2406" s="130" t="s">
        <v>14447</v>
      </c>
      <c r="I2406" s="130" t="s">
        <v>14038</v>
      </c>
      <c r="J2406" s="130" t="s">
        <v>14042</v>
      </c>
      <c r="K2406" s="130" t="s">
        <v>5220</v>
      </c>
      <c r="L2406" s="131" t="str">
        <f t="shared" si="111"/>
        <v>大場　絢心 (3)</v>
      </c>
      <c r="M2406" s="131" t="str">
        <f t="shared" si="112"/>
        <v>98</v>
      </c>
      <c r="N2406" s="131" t="str">
        <f t="shared" si="113"/>
        <v>Kennshin OHBA (98)</v>
      </c>
      <c r="O2406" s="217" t="s">
        <v>14058</v>
      </c>
      <c r="Y2406" s="130"/>
      <c r="Z2406" s="130"/>
      <c r="AA2406" s="130"/>
      <c r="AB2406" s="130"/>
      <c r="AC2406" s="130"/>
      <c r="AD2406" s="130"/>
      <c r="AE2406" s="130"/>
      <c r="AF2406" s="130"/>
      <c r="AG2406" s="130"/>
      <c r="AH2406" s="130"/>
      <c r="AI2406" s="130"/>
      <c r="AJ2406" s="130"/>
      <c r="AK2406" s="130"/>
      <c r="AL2406" s="130"/>
      <c r="AM2406" s="130"/>
      <c r="AN2406" s="130"/>
      <c r="AO2406" s="130"/>
      <c r="AP2406" s="130"/>
      <c r="AQ2406" s="130"/>
      <c r="AR2406" s="130"/>
      <c r="AS2406" s="130"/>
      <c r="AT2406" s="130"/>
      <c r="AU2406" s="130"/>
      <c r="AV2406" s="130"/>
      <c r="AW2406" s="130"/>
      <c r="AX2406" s="130"/>
      <c r="AY2406" s="130"/>
    </row>
    <row r="2407" spans="1:51" x14ac:dyDescent="0.15">
      <c r="A2407" s="133">
        <v>2450</v>
      </c>
      <c r="B2407" s="130" t="s">
        <v>5244</v>
      </c>
      <c r="C2407" s="130" t="s">
        <v>1063</v>
      </c>
      <c r="D2407" s="130" t="s">
        <v>13997</v>
      </c>
      <c r="E2407" s="130" t="s">
        <v>14022</v>
      </c>
      <c r="F2407" s="130" t="s">
        <v>1456</v>
      </c>
      <c r="G2407" s="130" t="s">
        <v>168</v>
      </c>
      <c r="H2407" s="130" t="s">
        <v>14447</v>
      </c>
      <c r="I2407" s="130" t="s">
        <v>4991</v>
      </c>
      <c r="J2407" s="130" t="s">
        <v>4930</v>
      </c>
      <c r="K2407" s="130" t="s">
        <v>5220</v>
      </c>
      <c r="L2407" s="131" t="str">
        <f t="shared" si="111"/>
        <v>池田　拓人 (2)</v>
      </c>
      <c r="M2407" s="131" t="str">
        <f t="shared" si="112"/>
        <v>01</v>
      </c>
      <c r="N2407" s="131" t="str">
        <f t="shared" si="113"/>
        <v>Takuto IKEDA (01)</v>
      </c>
      <c r="O2407" s="217" t="s">
        <v>14059</v>
      </c>
      <c r="Y2407" s="130"/>
      <c r="Z2407" s="130"/>
      <c r="AA2407" s="130"/>
      <c r="AB2407" s="130"/>
      <c r="AC2407" s="130"/>
      <c r="AD2407" s="130"/>
      <c r="AE2407" s="130"/>
      <c r="AF2407" s="130"/>
      <c r="AG2407" s="130"/>
      <c r="AH2407" s="130"/>
      <c r="AI2407" s="130"/>
      <c r="AJ2407" s="130"/>
      <c r="AK2407" s="130"/>
      <c r="AL2407" s="130"/>
      <c r="AM2407" s="130"/>
      <c r="AN2407" s="130"/>
      <c r="AO2407" s="130"/>
      <c r="AP2407" s="130"/>
      <c r="AQ2407" s="130"/>
      <c r="AR2407" s="130"/>
      <c r="AS2407" s="130"/>
      <c r="AT2407" s="130"/>
      <c r="AU2407" s="130"/>
      <c r="AV2407" s="130"/>
      <c r="AW2407" s="130"/>
      <c r="AX2407" s="130"/>
      <c r="AY2407" s="130"/>
    </row>
    <row r="2408" spans="1:51" x14ac:dyDescent="0.15">
      <c r="A2408" s="133">
        <v>2451</v>
      </c>
      <c r="B2408" s="130" t="s">
        <v>5244</v>
      </c>
      <c r="C2408" s="130" t="s">
        <v>1063</v>
      </c>
      <c r="D2408" s="130" t="s">
        <v>13998</v>
      </c>
      <c r="E2408" s="130" t="s">
        <v>14023</v>
      </c>
      <c r="F2408" s="130" t="s">
        <v>2926</v>
      </c>
      <c r="G2408" s="130" t="s">
        <v>168</v>
      </c>
      <c r="H2408" s="130" t="s">
        <v>14447</v>
      </c>
      <c r="I2408" s="130" t="s">
        <v>14039</v>
      </c>
      <c r="J2408" s="130" t="s">
        <v>14043</v>
      </c>
      <c r="K2408" s="130" t="s">
        <v>5220</v>
      </c>
      <c r="L2408" s="131" t="str">
        <f t="shared" si="111"/>
        <v>千秋　輝祥 (2)</v>
      </c>
      <c r="M2408" s="131" t="str">
        <f t="shared" si="112"/>
        <v>00</v>
      </c>
      <c r="N2408" s="131" t="str">
        <f t="shared" si="113"/>
        <v>Teruyoshi CHIAKI (00)</v>
      </c>
      <c r="O2408" s="217" t="s">
        <v>14060</v>
      </c>
      <c r="Y2408" s="130"/>
      <c r="Z2408" s="130"/>
      <c r="AA2408" s="130"/>
      <c r="AB2408" s="130"/>
      <c r="AC2408" s="130"/>
      <c r="AD2408" s="130"/>
      <c r="AE2408" s="130"/>
      <c r="AF2408" s="130"/>
      <c r="AG2408" s="130"/>
      <c r="AH2408" s="130"/>
      <c r="AI2408" s="130"/>
      <c r="AJ2408" s="130"/>
      <c r="AK2408" s="130"/>
      <c r="AL2408" s="130"/>
      <c r="AM2408" s="130"/>
      <c r="AN2408" s="130"/>
      <c r="AO2408" s="130"/>
      <c r="AP2408" s="130"/>
      <c r="AQ2408" s="130"/>
      <c r="AR2408" s="130"/>
      <c r="AS2408" s="130"/>
      <c r="AT2408" s="130"/>
      <c r="AU2408" s="130"/>
      <c r="AV2408" s="130"/>
      <c r="AW2408" s="130"/>
      <c r="AX2408" s="130"/>
      <c r="AY2408" s="130"/>
    </row>
    <row r="2409" spans="1:51" x14ac:dyDescent="0.15">
      <c r="A2409" s="133">
        <v>2452</v>
      </c>
      <c r="B2409" s="130" t="s">
        <v>5258</v>
      </c>
      <c r="C2409" s="130" t="s">
        <v>1078</v>
      </c>
      <c r="D2409" s="130" t="s">
        <v>13999</v>
      </c>
      <c r="E2409" s="130" t="s">
        <v>14024</v>
      </c>
      <c r="F2409" s="130" t="s">
        <v>11034</v>
      </c>
      <c r="G2409" s="130" t="s">
        <v>173</v>
      </c>
      <c r="H2409" s="130" t="s">
        <v>14447</v>
      </c>
      <c r="I2409" s="130" t="s">
        <v>5182</v>
      </c>
      <c r="J2409" s="130" t="s">
        <v>12529</v>
      </c>
      <c r="K2409" s="130" t="s">
        <v>5220</v>
      </c>
      <c r="L2409" s="131" t="str">
        <f t="shared" si="111"/>
        <v>山﨑　天真 (1)</v>
      </c>
      <c r="M2409" s="131" t="str">
        <f t="shared" si="112"/>
        <v>02</v>
      </c>
      <c r="N2409" s="131" t="str">
        <f t="shared" si="113"/>
        <v>Temma YAMASAKI (02)</v>
      </c>
      <c r="O2409" s="217" t="s">
        <v>14061</v>
      </c>
      <c r="Y2409" s="130"/>
      <c r="Z2409" s="130"/>
      <c r="AA2409" s="130"/>
      <c r="AB2409" s="130"/>
      <c r="AC2409" s="130"/>
      <c r="AD2409" s="130"/>
      <c r="AE2409" s="130"/>
      <c r="AF2409" s="130"/>
      <c r="AG2409" s="130"/>
      <c r="AH2409" s="130"/>
      <c r="AI2409" s="130"/>
      <c r="AJ2409" s="130"/>
      <c r="AK2409" s="130"/>
      <c r="AL2409" s="130"/>
      <c r="AM2409" s="130"/>
      <c r="AN2409" s="130"/>
      <c r="AO2409" s="130"/>
      <c r="AP2409" s="130"/>
      <c r="AQ2409" s="130"/>
      <c r="AR2409" s="130"/>
      <c r="AS2409" s="130"/>
      <c r="AT2409" s="130"/>
      <c r="AU2409" s="130"/>
      <c r="AV2409" s="130"/>
      <c r="AW2409" s="130"/>
      <c r="AX2409" s="130"/>
      <c r="AY2409" s="130"/>
    </row>
    <row r="2410" spans="1:51" x14ac:dyDescent="0.15">
      <c r="A2410" s="133">
        <v>2453</v>
      </c>
      <c r="B2410" s="130" t="s">
        <v>14502</v>
      </c>
      <c r="C2410" s="130" t="s">
        <v>1083</v>
      </c>
      <c r="D2410" s="130" t="s">
        <v>14000</v>
      </c>
      <c r="E2410" s="130" t="s">
        <v>4623</v>
      </c>
      <c r="F2410" s="130" t="s">
        <v>11189</v>
      </c>
      <c r="G2410" s="130" t="s">
        <v>173</v>
      </c>
      <c r="H2410" s="130" t="s">
        <v>14448</v>
      </c>
      <c r="I2410" s="130" t="s">
        <v>5126</v>
      </c>
      <c r="J2410" s="130" t="s">
        <v>5127</v>
      </c>
      <c r="K2410" s="130" t="s">
        <v>5220</v>
      </c>
      <c r="L2410" s="131" t="str">
        <f t="shared" si="111"/>
        <v>黒田　翔生 (1)</v>
      </c>
      <c r="M2410" s="131" t="str">
        <f t="shared" si="112"/>
        <v>02</v>
      </c>
      <c r="N2410" s="131" t="str">
        <f t="shared" si="113"/>
        <v>Shoki KURODA (02)</v>
      </c>
      <c r="O2410" s="217" t="s">
        <v>14062</v>
      </c>
      <c r="Y2410" s="130"/>
      <c r="Z2410" s="130"/>
      <c r="AA2410" s="130"/>
      <c r="AB2410" s="130"/>
      <c r="AC2410" s="130"/>
      <c r="AD2410" s="130"/>
      <c r="AE2410" s="130"/>
      <c r="AF2410" s="130"/>
      <c r="AG2410" s="130"/>
      <c r="AH2410" s="130"/>
      <c r="AI2410" s="130"/>
      <c r="AJ2410" s="130"/>
      <c r="AK2410" s="130"/>
      <c r="AL2410" s="130"/>
      <c r="AM2410" s="130"/>
      <c r="AN2410" s="130"/>
      <c r="AO2410" s="130"/>
      <c r="AP2410" s="130"/>
      <c r="AQ2410" s="130"/>
      <c r="AR2410" s="130"/>
      <c r="AS2410" s="130"/>
      <c r="AT2410" s="130"/>
      <c r="AU2410" s="130"/>
      <c r="AV2410" s="130"/>
      <c r="AW2410" s="130"/>
      <c r="AX2410" s="130"/>
      <c r="AY2410" s="130"/>
    </row>
    <row r="2411" spans="1:51" x14ac:dyDescent="0.15">
      <c r="A2411" s="133">
        <v>2454</v>
      </c>
      <c r="B2411" s="130" t="s">
        <v>14502</v>
      </c>
      <c r="C2411" s="130" t="s">
        <v>1083</v>
      </c>
      <c r="D2411" s="130" t="s">
        <v>14001</v>
      </c>
      <c r="E2411" s="130" t="s">
        <v>14025</v>
      </c>
      <c r="F2411" s="130" t="s">
        <v>11180</v>
      </c>
      <c r="G2411" s="130" t="s">
        <v>173</v>
      </c>
      <c r="H2411" s="130" t="s">
        <v>11319</v>
      </c>
      <c r="I2411" s="130" t="s">
        <v>4889</v>
      </c>
      <c r="J2411" s="130" t="s">
        <v>4825</v>
      </c>
      <c r="K2411" s="130" t="s">
        <v>5220</v>
      </c>
      <c r="L2411" s="131" t="str">
        <f t="shared" si="111"/>
        <v>山崎　直樹 (1)</v>
      </c>
      <c r="M2411" s="131" t="str">
        <f t="shared" si="112"/>
        <v>02</v>
      </c>
      <c r="N2411" s="131" t="str">
        <f t="shared" si="113"/>
        <v>Naoki YAMAZAKI (02)</v>
      </c>
      <c r="O2411" s="217" t="s">
        <v>14063</v>
      </c>
      <c r="Y2411" s="130"/>
      <c r="Z2411" s="130"/>
      <c r="AA2411" s="130"/>
      <c r="AB2411" s="130"/>
      <c r="AC2411" s="130"/>
      <c r="AD2411" s="130"/>
      <c r="AE2411" s="130"/>
      <c r="AF2411" s="130"/>
      <c r="AG2411" s="130"/>
      <c r="AH2411" s="130"/>
      <c r="AI2411" s="130"/>
      <c r="AJ2411" s="130"/>
      <c r="AK2411" s="130"/>
      <c r="AL2411" s="130"/>
      <c r="AM2411" s="130"/>
      <c r="AN2411" s="130"/>
      <c r="AO2411" s="130"/>
      <c r="AP2411" s="130"/>
      <c r="AQ2411" s="130"/>
      <c r="AR2411" s="130"/>
      <c r="AS2411" s="130"/>
      <c r="AT2411" s="130"/>
      <c r="AU2411" s="130"/>
      <c r="AV2411" s="130"/>
      <c r="AW2411" s="130"/>
      <c r="AX2411" s="130"/>
      <c r="AY2411" s="130"/>
    </row>
    <row r="2412" spans="1:51" x14ac:dyDescent="0.15">
      <c r="A2412" s="133">
        <v>2455</v>
      </c>
      <c r="B2412" s="130" t="s">
        <v>14502</v>
      </c>
      <c r="C2412" s="130" t="s">
        <v>1083</v>
      </c>
      <c r="D2412" s="130" t="s">
        <v>14002</v>
      </c>
      <c r="E2412" s="130" t="s">
        <v>14026</v>
      </c>
      <c r="F2412" s="130" t="s">
        <v>1586</v>
      </c>
      <c r="G2412" s="130" t="s">
        <v>168</v>
      </c>
      <c r="H2412" s="130" t="s">
        <v>14458</v>
      </c>
      <c r="I2412" s="130" t="s">
        <v>13473</v>
      </c>
      <c r="J2412" s="130" t="s">
        <v>12523</v>
      </c>
      <c r="K2412" s="130" t="s">
        <v>5220</v>
      </c>
      <c r="L2412" s="131" t="str">
        <f t="shared" si="111"/>
        <v>山尾　育吹 (2)</v>
      </c>
      <c r="M2412" s="131" t="str">
        <f t="shared" si="112"/>
        <v>01</v>
      </c>
      <c r="N2412" s="131" t="str">
        <f t="shared" si="113"/>
        <v>Ibuki YAMAO (01)</v>
      </c>
      <c r="O2412" s="217" t="s">
        <v>14064</v>
      </c>
      <c r="Y2412" s="130"/>
      <c r="Z2412" s="130"/>
      <c r="AA2412" s="130"/>
      <c r="AB2412" s="130"/>
      <c r="AC2412" s="130"/>
      <c r="AD2412" s="130"/>
      <c r="AE2412" s="130"/>
      <c r="AF2412" s="130"/>
      <c r="AG2412" s="130"/>
      <c r="AH2412" s="130"/>
      <c r="AI2412" s="130"/>
      <c r="AJ2412" s="130"/>
      <c r="AK2412" s="130"/>
      <c r="AL2412" s="130"/>
      <c r="AM2412" s="130"/>
      <c r="AN2412" s="130"/>
      <c r="AO2412" s="130"/>
      <c r="AP2412" s="130"/>
      <c r="AQ2412" s="130"/>
      <c r="AR2412" s="130"/>
      <c r="AS2412" s="130"/>
      <c r="AT2412" s="130"/>
      <c r="AU2412" s="130"/>
      <c r="AV2412" s="130"/>
      <c r="AW2412" s="130"/>
      <c r="AX2412" s="130"/>
      <c r="AY2412" s="130"/>
    </row>
    <row r="2413" spans="1:51" x14ac:dyDescent="0.15">
      <c r="A2413" s="133">
        <v>2456</v>
      </c>
      <c r="B2413" s="130" t="s">
        <v>14502</v>
      </c>
      <c r="C2413" s="130" t="s">
        <v>1083</v>
      </c>
      <c r="D2413" s="130" t="s">
        <v>14003</v>
      </c>
      <c r="E2413" s="130" t="s">
        <v>14027</v>
      </c>
      <c r="F2413" s="130" t="s">
        <v>11109</v>
      </c>
      <c r="G2413" s="130" t="s">
        <v>173</v>
      </c>
      <c r="H2413" s="130" t="s">
        <v>11319</v>
      </c>
      <c r="I2413" s="130" t="s">
        <v>14040</v>
      </c>
      <c r="J2413" s="130" t="s">
        <v>5000</v>
      </c>
      <c r="K2413" s="130" t="s">
        <v>5220</v>
      </c>
      <c r="L2413" s="131" t="str">
        <f t="shared" si="111"/>
        <v>長木　涼馬 (1)</v>
      </c>
      <c r="M2413" s="131" t="str">
        <f t="shared" si="112"/>
        <v>02</v>
      </c>
      <c r="N2413" s="131" t="str">
        <f t="shared" si="113"/>
        <v>Ryoma NAGAKI (02)</v>
      </c>
      <c r="O2413" s="217" t="s">
        <v>14065</v>
      </c>
      <c r="Y2413" s="130"/>
      <c r="Z2413" s="130"/>
      <c r="AA2413" s="130"/>
      <c r="AB2413" s="130"/>
      <c r="AC2413" s="130"/>
      <c r="AD2413" s="130"/>
      <c r="AE2413" s="130"/>
      <c r="AF2413" s="130"/>
      <c r="AG2413" s="130"/>
      <c r="AH2413" s="130"/>
      <c r="AI2413" s="130"/>
      <c r="AJ2413" s="130"/>
      <c r="AK2413" s="130"/>
      <c r="AL2413" s="130"/>
      <c r="AM2413" s="130"/>
      <c r="AN2413" s="130"/>
      <c r="AO2413" s="130"/>
      <c r="AP2413" s="130"/>
      <c r="AQ2413" s="130"/>
      <c r="AR2413" s="130"/>
      <c r="AS2413" s="130"/>
      <c r="AT2413" s="130"/>
      <c r="AU2413" s="130"/>
      <c r="AV2413" s="130"/>
      <c r="AW2413" s="130"/>
      <c r="AX2413" s="130"/>
      <c r="AY2413" s="130"/>
    </row>
    <row r="2414" spans="1:51" x14ac:dyDescent="0.15">
      <c r="A2414" s="133">
        <v>2457</v>
      </c>
      <c r="B2414" s="130" t="s">
        <v>5257</v>
      </c>
      <c r="C2414" s="130" t="s">
        <v>1077</v>
      </c>
      <c r="D2414" s="130" t="s">
        <v>14004</v>
      </c>
      <c r="E2414" s="130" t="s">
        <v>14028</v>
      </c>
      <c r="F2414" s="130" t="s">
        <v>11314</v>
      </c>
      <c r="G2414" s="130" t="s">
        <v>173</v>
      </c>
      <c r="H2414" s="130" t="s">
        <v>14466</v>
      </c>
      <c r="I2414" s="130" t="s">
        <v>12089</v>
      </c>
      <c r="J2414" s="130" t="s">
        <v>5137</v>
      </c>
      <c r="K2414" s="130" t="s">
        <v>5220</v>
      </c>
      <c r="L2414" s="217" t="str">
        <f t="shared" si="111"/>
        <v>岡野　翼 (1)</v>
      </c>
      <c r="M2414" s="217" t="str">
        <f t="shared" si="112"/>
        <v>03</v>
      </c>
      <c r="N2414" s="217" t="str">
        <f t="shared" si="113"/>
        <v>Tsubasa OKANO (03)</v>
      </c>
      <c r="O2414" s="217" t="s">
        <v>14066</v>
      </c>
      <c r="Y2414" s="130"/>
      <c r="Z2414" s="130"/>
      <c r="AA2414" s="130"/>
      <c r="AB2414" s="130"/>
      <c r="AC2414" s="130"/>
      <c r="AD2414" s="130"/>
      <c r="AE2414" s="130"/>
      <c r="AF2414" s="130"/>
      <c r="AG2414" s="130"/>
      <c r="AH2414" s="130"/>
      <c r="AI2414" s="130"/>
      <c r="AJ2414" s="130"/>
      <c r="AK2414" s="130"/>
      <c r="AL2414" s="130"/>
      <c r="AM2414" s="130"/>
      <c r="AN2414" s="130"/>
      <c r="AO2414" s="130"/>
      <c r="AP2414" s="130"/>
      <c r="AQ2414" s="130"/>
      <c r="AR2414" s="130"/>
      <c r="AS2414" s="130"/>
      <c r="AT2414" s="130"/>
      <c r="AU2414" s="130"/>
      <c r="AV2414" s="130"/>
      <c r="AW2414" s="130"/>
      <c r="AX2414" s="130"/>
      <c r="AY2414" s="130"/>
    </row>
    <row r="2415" spans="1:51" x14ac:dyDescent="0.15">
      <c r="A2415" s="140">
        <v>2458</v>
      </c>
      <c r="B2415" s="142" t="s">
        <v>5257</v>
      </c>
      <c r="C2415" s="142" t="s">
        <v>1077</v>
      </c>
      <c r="D2415" s="142" t="s">
        <v>14005</v>
      </c>
      <c r="E2415" s="142" t="s">
        <v>14029</v>
      </c>
      <c r="F2415" s="142" t="s">
        <v>13320</v>
      </c>
      <c r="G2415" s="142" t="s">
        <v>173</v>
      </c>
      <c r="H2415" s="142" t="s">
        <v>14466</v>
      </c>
      <c r="I2415" s="142" t="s">
        <v>11474</v>
      </c>
      <c r="J2415" s="142" t="s">
        <v>4968</v>
      </c>
      <c r="K2415" s="142" t="s">
        <v>5220</v>
      </c>
      <c r="L2415" s="217" t="str">
        <f t="shared" si="111"/>
        <v>西川　裕太 (1)</v>
      </c>
      <c r="M2415" s="217" t="str">
        <f t="shared" si="112"/>
        <v>02</v>
      </c>
      <c r="N2415" s="217" t="str">
        <f t="shared" si="113"/>
        <v>Yuta NISHIKAWA (02)</v>
      </c>
      <c r="O2415" s="217" t="s">
        <v>14067</v>
      </c>
      <c r="Y2415" s="130"/>
      <c r="Z2415" s="130"/>
      <c r="AA2415" s="130"/>
      <c r="AB2415" s="130"/>
      <c r="AC2415" s="130"/>
      <c r="AD2415" s="130"/>
      <c r="AE2415" s="130"/>
      <c r="AF2415" s="130"/>
      <c r="AG2415" s="130"/>
      <c r="AH2415" s="130"/>
      <c r="AI2415" s="130"/>
      <c r="AJ2415" s="130"/>
      <c r="AK2415" s="130"/>
      <c r="AL2415" s="130"/>
      <c r="AM2415" s="130"/>
      <c r="AN2415" s="130"/>
      <c r="AO2415" s="130"/>
      <c r="AP2415" s="130"/>
      <c r="AQ2415" s="130"/>
      <c r="AR2415" s="130"/>
      <c r="AS2415" s="130"/>
      <c r="AT2415" s="130"/>
      <c r="AU2415" s="130"/>
      <c r="AV2415" s="130"/>
      <c r="AW2415" s="130"/>
      <c r="AX2415" s="130"/>
      <c r="AY2415" s="130"/>
    </row>
    <row r="2416" spans="1:51" x14ac:dyDescent="0.15">
      <c r="A2416" s="140">
        <v>2459</v>
      </c>
      <c r="B2416" s="142" t="s">
        <v>238</v>
      </c>
      <c r="C2416" s="142" t="s">
        <v>1044</v>
      </c>
      <c r="D2416" s="142" t="s">
        <v>14006</v>
      </c>
      <c r="E2416" s="142" t="s">
        <v>14030</v>
      </c>
      <c r="F2416" s="142" t="s">
        <v>11131</v>
      </c>
      <c r="G2416" s="142" t="s">
        <v>173</v>
      </c>
      <c r="H2416" s="142" t="s">
        <v>11319</v>
      </c>
      <c r="I2416" s="142" t="s">
        <v>11457</v>
      </c>
      <c r="J2416" s="142" t="s">
        <v>4942</v>
      </c>
      <c r="K2416" s="142" t="s">
        <v>5220</v>
      </c>
      <c r="L2416" s="217" t="str">
        <f t="shared" si="111"/>
        <v>橋本　虎大郎 (1)</v>
      </c>
      <c r="M2416" s="217" t="str">
        <f t="shared" si="112"/>
        <v>02</v>
      </c>
      <c r="N2416" s="217" t="str">
        <f t="shared" si="113"/>
        <v>Kotaro HASHIMOTO (02)</v>
      </c>
      <c r="O2416" s="217" t="s">
        <v>14068</v>
      </c>
      <c r="Y2416" s="130"/>
      <c r="Z2416" s="130"/>
      <c r="AA2416" s="130"/>
      <c r="AB2416" s="130"/>
      <c r="AC2416" s="130"/>
      <c r="AD2416" s="130"/>
      <c r="AE2416" s="130"/>
      <c r="AF2416" s="130"/>
      <c r="AG2416" s="130"/>
      <c r="AH2416" s="130"/>
      <c r="AI2416" s="130"/>
      <c r="AJ2416" s="130"/>
      <c r="AK2416" s="130"/>
      <c r="AL2416" s="130"/>
      <c r="AM2416" s="130"/>
      <c r="AN2416" s="130"/>
      <c r="AO2416" s="130"/>
      <c r="AP2416" s="130"/>
      <c r="AQ2416" s="130"/>
      <c r="AR2416" s="130"/>
      <c r="AS2416" s="130"/>
      <c r="AT2416" s="130"/>
      <c r="AU2416" s="130"/>
      <c r="AV2416" s="130"/>
      <c r="AW2416" s="130"/>
      <c r="AX2416" s="130"/>
      <c r="AY2416" s="130"/>
    </row>
    <row r="2417" spans="1:51" x14ac:dyDescent="0.15">
      <c r="A2417" s="140">
        <v>2460</v>
      </c>
      <c r="B2417" s="142" t="s">
        <v>5258</v>
      </c>
      <c r="C2417" s="142" t="s">
        <v>1078</v>
      </c>
      <c r="D2417" s="142" t="s">
        <v>14007</v>
      </c>
      <c r="E2417" s="142" t="s">
        <v>14031</v>
      </c>
      <c r="F2417" s="142" t="s">
        <v>14036</v>
      </c>
      <c r="G2417" s="142" t="s">
        <v>173</v>
      </c>
      <c r="H2417" s="142" t="s">
        <v>14448</v>
      </c>
      <c r="I2417" s="142" t="s">
        <v>13513</v>
      </c>
      <c r="J2417" s="142" t="s">
        <v>4924</v>
      </c>
      <c r="K2417" s="142" t="s">
        <v>5220</v>
      </c>
      <c r="L2417" s="217" t="str">
        <f t="shared" si="111"/>
        <v>田代　隼 (1)</v>
      </c>
      <c r="M2417" s="217" t="str">
        <f t="shared" si="112"/>
        <v>02</v>
      </c>
      <c r="N2417" s="217" t="str">
        <f t="shared" si="113"/>
        <v>Shun TASHIRO (02)</v>
      </c>
      <c r="O2417" s="217" t="s">
        <v>14069</v>
      </c>
      <c r="Y2417" s="130"/>
      <c r="Z2417" s="130"/>
      <c r="AA2417" s="130"/>
      <c r="AB2417" s="130"/>
      <c r="AC2417" s="130"/>
      <c r="AD2417" s="130"/>
      <c r="AE2417" s="130"/>
      <c r="AF2417" s="130"/>
      <c r="AG2417" s="130"/>
      <c r="AH2417" s="130"/>
      <c r="AI2417" s="130"/>
      <c r="AJ2417" s="130"/>
      <c r="AK2417" s="130"/>
      <c r="AL2417" s="130"/>
      <c r="AM2417" s="130"/>
      <c r="AN2417" s="130"/>
      <c r="AO2417" s="130"/>
      <c r="AP2417" s="130"/>
      <c r="AQ2417" s="130"/>
      <c r="AR2417" s="130"/>
      <c r="AS2417" s="130"/>
      <c r="AT2417" s="130"/>
      <c r="AU2417" s="130"/>
      <c r="AV2417" s="130"/>
      <c r="AW2417" s="130"/>
      <c r="AX2417" s="130"/>
      <c r="AY2417" s="130"/>
    </row>
    <row r="2418" spans="1:51" x14ac:dyDescent="0.15">
      <c r="A2418" s="140">
        <v>2461</v>
      </c>
      <c r="B2418" s="142" t="s">
        <v>437</v>
      </c>
      <c r="C2418" s="142" t="s">
        <v>1080</v>
      </c>
      <c r="D2418" s="142" t="s">
        <v>14116</v>
      </c>
      <c r="E2418" s="142" t="s">
        <v>14117</v>
      </c>
      <c r="F2418" s="142" t="s">
        <v>3912</v>
      </c>
      <c r="G2418" s="142" t="s">
        <v>146</v>
      </c>
      <c r="H2418" s="142" t="s">
        <v>14447</v>
      </c>
      <c r="I2418" s="142" t="s">
        <v>4849</v>
      </c>
      <c r="J2418" s="142" t="s">
        <v>5172</v>
      </c>
      <c r="K2418" s="142" t="s">
        <v>5220</v>
      </c>
      <c r="L2418" s="217" t="str">
        <f t="shared" si="111"/>
        <v>木村　駿之介 (4)</v>
      </c>
      <c r="M2418" s="217" t="str">
        <f t="shared" si="112"/>
        <v>00</v>
      </c>
      <c r="N2418" s="217" t="str">
        <f t="shared" si="113"/>
        <v>Shunnosuke KIMURA (00)</v>
      </c>
      <c r="O2418" s="217" t="s">
        <v>14070</v>
      </c>
      <c r="Y2418" s="130"/>
      <c r="Z2418" s="130"/>
      <c r="AA2418" s="130"/>
      <c r="AB2418" s="130"/>
      <c r="AC2418" s="130"/>
      <c r="AD2418" s="130"/>
      <c r="AE2418" s="130"/>
      <c r="AF2418" s="130"/>
      <c r="AG2418" s="130"/>
      <c r="AH2418" s="130"/>
      <c r="AI2418" s="130"/>
      <c r="AJ2418" s="130"/>
      <c r="AK2418" s="130"/>
      <c r="AL2418" s="130"/>
      <c r="AM2418" s="130"/>
      <c r="AN2418" s="130"/>
      <c r="AO2418" s="130"/>
      <c r="AP2418" s="130"/>
      <c r="AQ2418" s="130"/>
      <c r="AR2418" s="130"/>
      <c r="AS2418" s="130"/>
      <c r="AT2418" s="130"/>
      <c r="AU2418" s="130"/>
      <c r="AV2418" s="130"/>
      <c r="AW2418" s="130"/>
      <c r="AX2418" s="130"/>
      <c r="AY2418" s="130"/>
    </row>
    <row r="2419" spans="1:51" x14ac:dyDescent="0.15">
      <c r="A2419" s="140">
        <v>2462</v>
      </c>
      <c r="B2419" s="142" t="s">
        <v>437</v>
      </c>
      <c r="C2419" s="142" t="s">
        <v>1080</v>
      </c>
      <c r="D2419" s="142" t="s">
        <v>14118</v>
      </c>
      <c r="E2419" s="142" t="s">
        <v>14119</v>
      </c>
      <c r="F2419" s="142" t="s">
        <v>11310</v>
      </c>
      <c r="G2419" s="142" t="s">
        <v>173</v>
      </c>
      <c r="H2419" s="142" t="s">
        <v>14466</v>
      </c>
      <c r="I2419" s="142" t="s">
        <v>4919</v>
      </c>
      <c r="J2419" s="142" t="s">
        <v>12288</v>
      </c>
      <c r="K2419" s="142" t="s">
        <v>5220</v>
      </c>
      <c r="L2419" s="217" t="str">
        <f t="shared" si="111"/>
        <v>松岡　潤 (1)</v>
      </c>
      <c r="M2419" s="217" t="str">
        <f t="shared" si="112"/>
        <v>02</v>
      </c>
      <c r="N2419" s="217" t="str">
        <f t="shared" si="113"/>
        <v>Jun MATSUOKA (02)</v>
      </c>
      <c r="O2419" s="217" t="s">
        <v>14071</v>
      </c>
      <c r="Y2419" s="130"/>
      <c r="Z2419" s="130"/>
      <c r="AA2419" s="130"/>
      <c r="AB2419" s="130"/>
      <c r="AC2419" s="130"/>
      <c r="AD2419" s="130"/>
      <c r="AE2419" s="130"/>
      <c r="AF2419" s="130"/>
      <c r="AG2419" s="130"/>
      <c r="AH2419" s="130"/>
      <c r="AI2419" s="130"/>
      <c r="AJ2419" s="130"/>
      <c r="AK2419" s="130"/>
      <c r="AL2419" s="130"/>
      <c r="AM2419" s="130"/>
      <c r="AN2419" s="130"/>
      <c r="AO2419" s="130"/>
      <c r="AP2419" s="130"/>
      <c r="AQ2419" s="130"/>
      <c r="AR2419" s="130"/>
      <c r="AS2419" s="130"/>
      <c r="AT2419" s="130"/>
      <c r="AU2419" s="130"/>
      <c r="AV2419" s="130"/>
      <c r="AW2419" s="130"/>
      <c r="AX2419" s="130"/>
      <c r="AY2419" s="130"/>
    </row>
    <row r="2420" spans="1:51" x14ac:dyDescent="0.15">
      <c r="A2420" s="140">
        <v>2463</v>
      </c>
      <c r="B2420" t="s">
        <v>437</v>
      </c>
      <c r="C2420" t="s">
        <v>1080</v>
      </c>
      <c r="D2420" t="s">
        <v>14120</v>
      </c>
      <c r="E2420" t="s">
        <v>14121</v>
      </c>
      <c r="F2420" t="s">
        <v>4080</v>
      </c>
      <c r="G2420" t="s">
        <v>168</v>
      </c>
      <c r="H2420" t="s">
        <v>14466</v>
      </c>
      <c r="I2420" t="s">
        <v>14260</v>
      </c>
      <c r="J2420" t="s">
        <v>14292</v>
      </c>
      <c r="K2420" t="s">
        <v>14308</v>
      </c>
      <c r="L2420" s="217" t="str">
        <f t="shared" si="111"/>
        <v>孫　陽勲 (2)</v>
      </c>
      <c r="M2420" s="217" t="str">
        <f t="shared" si="112"/>
        <v>01</v>
      </c>
      <c r="N2420" s="217" t="str">
        <f t="shared" si="113"/>
        <v>Yangfun SON (01)</v>
      </c>
      <c r="O2420" s="217" t="s">
        <v>14072</v>
      </c>
      <c r="Y2420" s="130"/>
      <c r="Z2420" s="130"/>
      <c r="AA2420" s="130"/>
      <c r="AB2420" s="130"/>
      <c r="AC2420" s="130"/>
      <c r="AD2420" s="130"/>
      <c r="AE2420" s="130"/>
      <c r="AF2420" s="130"/>
      <c r="AG2420" s="130"/>
      <c r="AH2420" s="130"/>
      <c r="AI2420" s="130"/>
      <c r="AJ2420" s="130"/>
      <c r="AK2420" s="130"/>
      <c r="AL2420" s="130"/>
      <c r="AM2420" s="130"/>
      <c r="AN2420" s="130"/>
      <c r="AO2420" s="130"/>
      <c r="AP2420" s="130"/>
      <c r="AQ2420" s="130"/>
      <c r="AR2420" s="130"/>
      <c r="AS2420" s="130"/>
      <c r="AT2420" s="130"/>
      <c r="AU2420" s="130"/>
      <c r="AV2420" s="130"/>
      <c r="AW2420" s="130"/>
      <c r="AX2420" s="130"/>
      <c r="AY2420" s="130"/>
    </row>
    <row r="2421" spans="1:51" x14ac:dyDescent="0.15">
      <c r="A2421" s="140">
        <v>2464</v>
      </c>
      <c r="B2421" t="s">
        <v>233</v>
      </c>
      <c r="C2421" t="s">
        <v>1041</v>
      </c>
      <c r="D2421" t="s">
        <v>14122</v>
      </c>
      <c r="E2421" t="s">
        <v>14123</v>
      </c>
      <c r="F2421" t="s">
        <v>13309</v>
      </c>
      <c r="G2421" t="s">
        <v>173</v>
      </c>
      <c r="H2421" t="s">
        <v>14454</v>
      </c>
      <c r="I2421" t="s">
        <v>4886</v>
      </c>
      <c r="J2421" t="s">
        <v>4846</v>
      </c>
      <c r="K2421" t="s">
        <v>5220</v>
      </c>
      <c r="L2421" s="217" t="str">
        <f t="shared" si="111"/>
        <v>松本　良平 (1)</v>
      </c>
      <c r="M2421" s="217" t="str">
        <f t="shared" si="112"/>
        <v>02</v>
      </c>
      <c r="N2421" s="217" t="str">
        <f t="shared" si="113"/>
        <v>Ryohei MATSUMOTO (02)</v>
      </c>
      <c r="O2421" s="217" t="s">
        <v>14382</v>
      </c>
      <c r="Y2421" s="130"/>
      <c r="Z2421" s="130"/>
      <c r="AA2421" s="130"/>
      <c r="AB2421" s="130"/>
      <c r="AC2421" s="130"/>
      <c r="AD2421" s="130"/>
      <c r="AE2421" s="130"/>
      <c r="AF2421" s="130"/>
      <c r="AG2421" s="130"/>
      <c r="AH2421" s="130"/>
      <c r="AI2421" s="130"/>
      <c r="AJ2421" s="130"/>
      <c r="AK2421" s="130"/>
      <c r="AL2421" s="130"/>
      <c r="AM2421" s="130"/>
      <c r="AN2421" s="130"/>
      <c r="AO2421" s="130"/>
      <c r="AP2421" s="130"/>
      <c r="AQ2421" s="130"/>
      <c r="AR2421" s="130"/>
      <c r="AS2421" s="130"/>
      <c r="AT2421" s="130"/>
      <c r="AU2421" s="130"/>
      <c r="AV2421" s="130"/>
      <c r="AW2421" s="130"/>
      <c r="AX2421" s="130"/>
      <c r="AY2421" s="130"/>
    </row>
    <row r="2422" spans="1:51" x14ac:dyDescent="0.15">
      <c r="A2422" s="140">
        <v>2465</v>
      </c>
      <c r="B2422" t="s">
        <v>233</v>
      </c>
      <c r="C2422" t="s">
        <v>1041</v>
      </c>
      <c r="D2422" t="s">
        <v>14124</v>
      </c>
      <c r="E2422" t="s">
        <v>14125</v>
      </c>
      <c r="F2422" t="s">
        <v>11313</v>
      </c>
      <c r="G2422" t="s">
        <v>173</v>
      </c>
      <c r="H2422" t="s">
        <v>14466</v>
      </c>
      <c r="I2422" t="s">
        <v>11548</v>
      </c>
      <c r="J2422" t="s">
        <v>5000</v>
      </c>
      <c r="K2422" t="s">
        <v>5220</v>
      </c>
      <c r="L2422" s="217" t="str">
        <f t="shared" si="111"/>
        <v>小井　稜真 (1)</v>
      </c>
      <c r="M2422" s="217" t="str">
        <f t="shared" si="112"/>
        <v>02</v>
      </c>
      <c r="N2422" s="217" t="str">
        <f t="shared" si="113"/>
        <v>Ryoma KOI (02)</v>
      </c>
      <c r="O2422" s="217" t="s">
        <v>14383</v>
      </c>
      <c r="Y2422" s="130"/>
      <c r="Z2422" s="130"/>
      <c r="AA2422" s="130"/>
      <c r="AB2422" s="130"/>
      <c r="AC2422" s="130"/>
      <c r="AD2422" s="130"/>
      <c r="AE2422" s="130"/>
      <c r="AF2422" s="130"/>
      <c r="AG2422" s="130"/>
      <c r="AH2422" s="130"/>
      <c r="AI2422" s="130"/>
      <c r="AJ2422" s="130"/>
      <c r="AK2422" s="130"/>
      <c r="AL2422" s="130"/>
      <c r="AM2422" s="130"/>
      <c r="AN2422" s="130"/>
      <c r="AO2422" s="130"/>
      <c r="AP2422" s="130"/>
      <c r="AQ2422" s="130"/>
      <c r="AR2422" s="130"/>
      <c r="AS2422" s="130"/>
      <c r="AT2422" s="130"/>
      <c r="AU2422" s="130"/>
      <c r="AV2422" s="130"/>
      <c r="AW2422" s="130"/>
      <c r="AX2422" s="130"/>
      <c r="AY2422" s="130"/>
    </row>
    <row r="2423" spans="1:51" x14ac:dyDescent="0.15">
      <c r="A2423" s="140">
        <v>2466</v>
      </c>
      <c r="B2423" t="s">
        <v>14503</v>
      </c>
      <c r="C2423" t="s">
        <v>778</v>
      </c>
      <c r="D2423" t="s">
        <v>14126</v>
      </c>
      <c r="E2423" t="s">
        <v>14127</v>
      </c>
      <c r="F2423" t="s">
        <v>11072</v>
      </c>
      <c r="G2423" t="s">
        <v>173</v>
      </c>
      <c r="H2423" t="s">
        <v>11319</v>
      </c>
      <c r="I2423" t="s">
        <v>12156</v>
      </c>
      <c r="J2423" t="s">
        <v>4946</v>
      </c>
      <c r="K2423" t="s">
        <v>5220</v>
      </c>
      <c r="L2423" s="217" t="str">
        <f t="shared" si="111"/>
        <v>北脇　巧也 (1)</v>
      </c>
      <c r="M2423" s="217" t="str">
        <f t="shared" si="112"/>
        <v>02</v>
      </c>
      <c r="N2423" s="217" t="str">
        <f t="shared" si="113"/>
        <v>Takuya KITAWAKI (02)</v>
      </c>
      <c r="O2423" s="217" t="s">
        <v>14384</v>
      </c>
      <c r="Y2423" s="130"/>
      <c r="Z2423" s="130"/>
      <c r="AA2423" s="130"/>
      <c r="AB2423" s="130"/>
      <c r="AC2423" s="130"/>
      <c r="AD2423" s="130"/>
      <c r="AE2423" s="130"/>
      <c r="AF2423" s="130"/>
      <c r="AG2423" s="130"/>
      <c r="AH2423" s="130"/>
      <c r="AI2423" s="130"/>
      <c r="AJ2423" s="130"/>
      <c r="AK2423" s="130"/>
      <c r="AL2423" s="130"/>
      <c r="AM2423" s="130"/>
      <c r="AN2423" s="130"/>
      <c r="AO2423" s="130"/>
      <c r="AP2423" s="130"/>
      <c r="AQ2423" s="130"/>
      <c r="AR2423" s="130"/>
      <c r="AS2423" s="130"/>
      <c r="AT2423" s="130"/>
      <c r="AU2423" s="130"/>
      <c r="AV2423" s="130"/>
      <c r="AW2423" s="130"/>
      <c r="AX2423" s="130"/>
      <c r="AY2423" s="130"/>
    </row>
    <row r="2424" spans="1:51" x14ac:dyDescent="0.15">
      <c r="A2424" s="140">
        <v>2467</v>
      </c>
      <c r="B2424" t="s">
        <v>14503</v>
      </c>
      <c r="C2424" t="s">
        <v>778</v>
      </c>
      <c r="D2424" t="s">
        <v>14128</v>
      </c>
      <c r="E2424" t="s">
        <v>14129</v>
      </c>
      <c r="F2424" t="s">
        <v>11309</v>
      </c>
      <c r="G2424" t="s">
        <v>173</v>
      </c>
      <c r="H2424" t="s">
        <v>14454</v>
      </c>
      <c r="I2424" t="s">
        <v>12222</v>
      </c>
      <c r="J2424" t="s">
        <v>14293</v>
      </c>
      <c r="K2424" t="s">
        <v>5220</v>
      </c>
      <c r="L2424" s="217" t="str">
        <f t="shared" si="111"/>
        <v>西　駿一郎 (1)</v>
      </c>
      <c r="M2424" s="217" t="str">
        <f t="shared" si="112"/>
        <v>02</v>
      </c>
      <c r="N2424" s="217" t="str">
        <f t="shared" si="113"/>
        <v>Souitirou NISHI (02)</v>
      </c>
      <c r="O2424" s="217" t="s">
        <v>14385</v>
      </c>
      <c r="Y2424" s="130"/>
      <c r="Z2424" s="130"/>
      <c r="AA2424" s="130"/>
      <c r="AB2424" s="130"/>
      <c r="AC2424" s="130"/>
      <c r="AD2424" s="130"/>
      <c r="AE2424" s="130"/>
      <c r="AF2424" s="130"/>
      <c r="AG2424" s="130"/>
      <c r="AH2424" s="130"/>
      <c r="AI2424" s="130"/>
      <c r="AJ2424" s="130"/>
      <c r="AK2424" s="130"/>
      <c r="AL2424" s="130"/>
      <c r="AM2424" s="130"/>
      <c r="AN2424" s="130"/>
      <c r="AO2424" s="130"/>
      <c r="AP2424" s="130"/>
      <c r="AQ2424" s="130"/>
      <c r="AR2424" s="130"/>
      <c r="AS2424" s="130"/>
      <c r="AT2424" s="130"/>
      <c r="AU2424" s="130"/>
      <c r="AV2424" s="130"/>
      <c r="AW2424" s="130"/>
      <c r="AX2424" s="130"/>
      <c r="AY2424" s="130"/>
    </row>
    <row r="2425" spans="1:51" x14ac:dyDescent="0.15">
      <c r="A2425" s="140">
        <v>2468</v>
      </c>
      <c r="B2425" t="s">
        <v>14503</v>
      </c>
      <c r="C2425" t="s">
        <v>778</v>
      </c>
      <c r="D2425" t="s">
        <v>14130</v>
      </c>
      <c r="E2425" t="s">
        <v>14131</v>
      </c>
      <c r="F2425" t="s">
        <v>11117</v>
      </c>
      <c r="G2425" t="s">
        <v>173</v>
      </c>
      <c r="H2425" t="s">
        <v>11319</v>
      </c>
      <c r="I2425" t="s">
        <v>14261</v>
      </c>
      <c r="J2425" t="s">
        <v>14294</v>
      </c>
      <c r="K2425" t="s">
        <v>5220</v>
      </c>
      <c r="L2425" s="217" t="str">
        <f t="shared" si="111"/>
        <v>大山　翔樹 (1)</v>
      </c>
      <c r="M2425" s="217" t="str">
        <f t="shared" si="112"/>
        <v>02</v>
      </c>
      <c r="N2425" s="217" t="str">
        <f t="shared" si="113"/>
        <v>Shouki OYAMA (02)</v>
      </c>
      <c r="O2425" s="217" t="s">
        <v>14386</v>
      </c>
      <c r="Y2425" s="130"/>
      <c r="Z2425" s="130"/>
      <c r="AA2425" s="130"/>
      <c r="AB2425" s="130"/>
      <c r="AC2425" s="130"/>
      <c r="AD2425" s="130"/>
      <c r="AE2425" s="130"/>
      <c r="AF2425" s="130"/>
      <c r="AG2425" s="130"/>
      <c r="AH2425" s="130"/>
      <c r="AI2425" s="130"/>
      <c r="AJ2425" s="130"/>
      <c r="AK2425" s="130"/>
      <c r="AL2425" s="130"/>
      <c r="AM2425" s="130"/>
      <c r="AN2425" s="130"/>
      <c r="AO2425" s="130"/>
      <c r="AP2425" s="130"/>
      <c r="AQ2425" s="130"/>
      <c r="AR2425" s="130"/>
      <c r="AS2425" s="130"/>
      <c r="AT2425" s="130"/>
      <c r="AU2425" s="130"/>
      <c r="AV2425" s="130"/>
      <c r="AW2425" s="130"/>
      <c r="AX2425" s="130"/>
      <c r="AY2425" s="130"/>
    </row>
    <row r="2426" spans="1:51" x14ac:dyDescent="0.15">
      <c r="A2426" s="140">
        <v>2469</v>
      </c>
      <c r="B2426" t="s">
        <v>14503</v>
      </c>
      <c r="C2426" t="s">
        <v>778</v>
      </c>
      <c r="D2426" t="s">
        <v>14132</v>
      </c>
      <c r="E2426" t="s">
        <v>14133</v>
      </c>
      <c r="F2426" t="s">
        <v>11120</v>
      </c>
      <c r="G2426" t="s">
        <v>173</v>
      </c>
      <c r="H2426" t="s">
        <v>11319</v>
      </c>
      <c r="I2426" t="s">
        <v>5186</v>
      </c>
      <c r="J2426" t="s">
        <v>14294</v>
      </c>
      <c r="K2426" t="s">
        <v>5220</v>
      </c>
      <c r="L2426" s="217" t="str">
        <f t="shared" si="111"/>
        <v>川元　翔理 (1)</v>
      </c>
      <c r="M2426" s="217" t="str">
        <f t="shared" si="112"/>
        <v>02</v>
      </c>
      <c r="N2426" s="217" t="str">
        <f t="shared" si="113"/>
        <v>Shouki KAWAMOTO (02)</v>
      </c>
      <c r="O2426" s="217" t="s">
        <v>14387</v>
      </c>
      <c r="Y2426" s="130"/>
      <c r="Z2426" s="130"/>
      <c r="AA2426" s="130"/>
      <c r="AB2426" s="130"/>
      <c r="AC2426" s="130"/>
      <c r="AD2426" s="130"/>
      <c r="AE2426" s="130"/>
      <c r="AF2426" s="130"/>
      <c r="AG2426" s="130"/>
      <c r="AH2426" s="130"/>
      <c r="AI2426" s="130"/>
      <c r="AJ2426" s="130"/>
      <c r="AK2426" s="130"/>
      <c r="AL2426" s="130"/>
      <c r="AM2426" s="130"/>
      <c r="AN2426" s="130"/>
      <c r="AO2426" s="130"/>
      <c r="AP2426" s="130"/>
      <c r="AQ2426" s="130"/>
      <c r="AR2426" s="130"/>
      <c r="AS2426" s="130"/>
      <c r="AT2426" s="130"/>
      <c r="AU2426" s="130"/>
      <c r="AV2426" s="130"/>
      <c r="AW2426" s="130"/>
      <c r="AX2426" s="130"/>
      <c r="AY2426" s="130"/>
    </row>
    <row r="2427" spans="1:51" x14ac:dyDescent="0.15">
      <c r="A2427" s="140">
        <v>2470</v>
      </c>
      <c r="B2427" t="s">
        <v>14503</v>
      </c>
      <c r="C2427" t="s">
        <v>778</v>
      </c>
      <c r="D2427" t="s">
        <v>14134</v>
      </c>
      <c r="E2427" t="s">
        <v>14135</v>
      </c>
      <c r="F2427" t="s">
        <v>14136</v>
      </c>
      <c r="G2427" t="s">
        <v>173</v>
      </c>
      <c r="H2427" t="s">
        <v>11319</v>
      </c>
      <c r="I2427" t="s">
        <v>14262</v>
      </c>
      <c r="J2427" t="s">
        <v>14295</v>
      </c>
      <c r="K2427" t="s">
        <v>5220</v>
      </c>
      <c r="L2427" s="217" t="str">
        <f t="shared" si="111"/>
        <v>今里　壮汰 (1)</v>
      </c>
      <c r="M2427" s="217" t="str">
        <f t="shared" si="112"/>
        <v>03</v>
      </c>
      <c r="N2427" s="217" t="str">
        <f t="shared" si="113"/>
        <v>Souta IMAZATO (03)</v>
      </c>
      <c r="O2427" s="217" t="s">
        <v>14388</v>
      </c>
      <c r="Y2427" s="130"/>
      <c r="Z2427" s="130"/>
      <c r="AA2427" s="130"/>
      <c r="AB2427" s="130"/>
      <c r="AC2427" s="130"/>
      <c r="AD2427" s="130"/>
      <c r="AE2427" s="130"/>
      <c r="AF2427" s="130"/>
      <c r="AG2427" s="130"/>
      <c r="AH2427" s="130"/>
      <c r="AI2427" s="130"/>
      <c r="AJ2427" s="130"/>
      <c r="AK2427" s="130"/>
      <c r="AL2427" s="130"/>
      <c r="AM2427" s="130"/>
      <c r="AN2427" s="130"/>
      <c r="AO2427" s="130"/>
      <c r="AP2427" s="130"/>
      <c r="AQ2427" s="130"/>
      <c r="AR2427" s="130"/>
      <c r="AS2427" s="130"/>
      <c r="AT2427" s="130"/>
      <c r="AU2427" s="130"/>
      <c r="AV2427" s="130"/>
      <c r="AW2427" s="130"/>
      <c r="AX2427" s="130"/>
      <c r="AY2427" s="130"/>
    </row>
    <row r="2428" spans="1:51" x14ac:dyDescent="0.15">
      <c r="A2428" s="140">
        <v>2471</v>
      </c>
      <c r="B2428" t="s">
        <v>5239</v>
      </c>
      <c r="C2428" t="s">
        <v>1055</v>
      </c>
      <c r="D2428" t="s">
        <v>14137</v>
      </c>
      <c r="E2428" t="s">
        <v>14138</v>
      </c>
      <c r="F2428" t="s">
        <v>11125</v>
      </c>
      <c r="G2428" t="s">
        <v>173</v>
      </c>
      <c r="H2428" t="s">
        <v>11319</v>
      </c>
      <c r="I2428" t="s">
        <v>14263</v>
      </c>
      <c r="J2428" t="s">
        <v>5112</v>
      </c>
      <c r="K2428" t="s">
        <v>5220</v>
      </c>
      <c r="L2428" s="217" t="str">
        <f t="shared" si="111"/>
        <v>瀬川　大翔 (1)</v>
      </c>
      <c r="M2428" s="217" t="str">
        <f t="shared" si="112"/>
        <v>02</v>
      </c>
      <c r="N2428" s="217" t="str">
        <f t="shared" si="113"/>
        <v>Hiroto SEGAWA (02)</v>
      </c>
      <c r="O2428" s="217" t="s">
        <v>14389</v>
      </c>
      <c r="Y2428" s="130"/>
      <c r="Z2428" s="130"/>
      <c r="AA2428" s="130"/>
      <c r="AB2428" s="130"/>
      <c r="AC2428" s="130"/>
      <c r="AD2428" s="130"/>
      <c r="AE2428" s="130"/>
      <c r="AF2428" s="130"/>
      <c r="AG2428" s="130"/>
      <c r="AH2428" s="130"/>
      <c r="AI2428" s="130"/>
      <c r="AJ2428" s="130"/>
      <c r="AK2428" s="130"/>
      <c r="AL2428" s="130"/>
      <c r="AM2428" s="130"/>
      <c r="AN2428" s="130"/>
      <c r="AO2428" s="130"/>
      <c r="AP2428" s="130"/>
      <c r="AQ2428" s="130"/>
      <c r="AR2428" s="130"/>
      <c r="AS2428" s="130"/>
      <c r="AT2428" s="130"/>
      <c r="AU2428" s="130"/>
      <c r="AV2428" s="130"/>
      <c r="AW2428" s="130"/>
      <c r="AX2428" s="130"/>
      <c r="AY2428" s="130"/>
    </row>
    <row r="2429" spans="1:51" x14ac:dyDescent="0.15">
      <c r="A2429" s="140">
        <v>2472</v>
      </c>
      <c r="B2429" t="s">
        <v>5222</v>
      </c>
      <c r="C2429" t="s">
        <v>1032</v>
      </c>
      <c r="D2429" t="s">
        <v>14139</v>
      </c>
      <c r="E2429" t="s">
        <v>14140</v>
      </c>
      <c r="F2429" t="s">
        <v>4486</v>
      </c>
      <c r="G2429" t="s">
        <v>173</v>
      </c>
      <c r="H2429" t="s">
        <v>14470</v>
      </c>
      <c r="I2429" t="s">
        <v>11642</v>
      </c>
      <c r="J2429" t="s">
        <v>4949</v>
      </c>
      <c r="K2429" t="s">
        <v>5220</v>
      </c>
      <c r="L2429" s="217" t="str">
        <f t="shared" si="111"/>
        <v>矢野　迅人 (1)</v>
      </c>
      <c r="M2429" s="217" t="str">
        <f t="shared" si="112"/>
        <v>01</v>
      </c>
      <c r="N2429" s="217" t="str">
        <f t="shared" si="113"/>
        <v>Hayato YANO (01)</v>
      </c>
      <c r="O2429" s="217" t="s">
        <v>14390</v>
      </c>
      <c r="Y2429" s="130"/>
      <c r="Z2429" s="130"/>
      <c r="AA2429" s="130"/>
      <c r="AB2429" s="130"/>
      <c r="AC2429" s="130"/>
      <c r="AD2429" s="130"/>
      <c r="AE2429" s="130"/>
      <c r="AF2429" s="130"/>
      <c r="AG2429" s="130"/>
      <c r="AH2429" s="130"/>
      <c r="AI2429" s="130"/>
      <c r="AJ2429" s="130"/>
      <c r="AK2429" s="130"/>
      <c r="AL2429" s="130"/>
      <c r="AM2429" s="130"/>
      <c r="AN2429" s="130"/>
      <c r="AO2429" s="130"/>
      <c r="AP2429" s="130"/>
      <c r="AQ2429" s="130"/>
      <c r="AR2429" s="130"/>
      <c r="AS2429" s="130"/>
      <c r="AT2429" s="130"/>
      <c r="AU2429" s="130"/>
      <c r="AV2429" s="130"/>
      <c r="AW2429" s="130"/>
      <c r="AX2429" s="130"/>
      <c r="AY2429" s="130"/>
    </row>
    <row r="2430" spans="1:51" x14ac:dyDescent="0.15">
      <c r="A2430" s="140">
        <v>2473</v>
      </c>
      <c r="B2430" t="s">
        <v>5237</v>
      </c>
      <c r="C2430" t="s">
        <v>1054</v>
      </c>
      <c r="D2430" t="s">
        <v>14141</v>
      </c>
      <c r="E2430" t="s">
        <v>14142</v>
      </c>
      <c r="F2430" t="s">
        <v>1796</v>
      </c>
      <c r="G2430" t="s">
        <v>164</v>
      </c>
      <c r="H2430" t="s">
        <v>14447</v>
      </c>
      <c r="I2430" t="s">
        <v>14264</v>
      </c>
      <c r="J2430" t="s">
        <v>9496</v>
      </c>
      <c r="K2430" t="s">
        <v>5220</v>
      </c>
      <c r="L2430" s="217" t="str">
        <f t="shared" si="111"/>
        <v>四元　圭佑 (3)</v>
      </c>
      <c r="M2430" s="217" t="str">
        <f t="shared" si="112"/>
        <v>99</v>
      </c>
      <c r="N2430" s="217" t="str">
        <f t="shared" si="113"/>
        <v>Keisuke YOTSUMOTO (99)</v>
      </c>
      <c r="O2430" s="217" t="s">
        <v>14391</v>
      </c>
      <c r="Y2430" s="130"/>
      <c r="Z2430" s="130"/>
      <c r="AA2430" s="130"/>
      <c r="AB2430" s="130"/>
      <c r="AC2430" s="130"/>
      <c r="AD2430" s="130"/>
      <c r="AE2430" s="130"/>
      <c r="AF2430" s="130"/>
      <c r="AG2430" s="130"/>
      <c r="AH2430" s="130"/>
      <c r="AI2430" s="130"/>
      <c r="AJ2430" s="130"/>
      <c r="AK2430" s="130"/>
      <c r="AL2430" s="130"/>
      <c r="AM2430" s="130"/>
      <c r="AN2430" s="130"/>
      <c r="AO2430" s="130"/>
      <c r="AP2430" s="130"/>
      <c r="AQ2430" s="130"/>
      <c r="AR2430" s="130"/>
      <c r="AS2430" s="130"/>
      <c r="AT2430" s="130"/>
      <c r="AU2430" s="130"/>
      <c r="AV2430" s="130"/>
      <c r="AW2430" s="130"/>
      <c r="AX2430" s="130"/>
      <c r="AY2430" s="130"/>
    </row>
    <row r="2431" spans="1:51" x14ac:dyDescent="0.15">
      <c r="A2431" s="140">
        <v>2474</v>
      </c>
      <c r="B2431" t="s">
        <v>5237</v>
      </c>
      <c r="C2431" t="s">
        <v>1054</v>
      </c>
      <c r="D2431" t="s">
        <v>14143</v>
      </c>
      <c r="E2431" t="s">
        <v>1858</v>
      </c>
      <c r="F2431" t="s">
        <v>11129</v>
      </c>
      <c r="G2431" t="s">
        <v>173</v>
      </c>
      <c r="H2431" t="s">
        <v>14454</v>
      </c>
      <c r="I2431" t="s">
        <v>5089</v>
      </c>
      <c r="J2431" t="s">
        <v>5115</v>
      </c>
      <c r="K2431" t="s">
        <v>5220</v>
      </c>
      <c r="L2431" s="217" t="str">
        <f t="shared" si="111"/>
        <v>山田　祥汰 (1)</v>
      </c>
      <c r="M2431" s="217" t="str">
        <f t="shared" si="112"/>
        <v>03</v>
      </c>
      <c r="N2431" s="217" t="str">
        <f t="shared" si="113"/>
        <v>Shota YAMADA (03)</v>
      </c>
      <c r="O2431" s="217" t="s">
        <v>14392</v>
      </c>
      <c r="Y2431" s="130"/>
      <c r="Z2431" s="130"/>
      <c r="AA2431" s="130"/>
      <c r="AB2431" s="130"/>
      <c r="AC2431" s="130"/>
      <c r="AD2431" s="130"/>
      <c r="AE2431" s="130"/>
      <c r="AF2431" s="130"/>
      <c r="AG2431" s="130"/>
      <c r="AH2431" s="130"/>
      <c r="AI2431" s="130"/>
      <c r="AJ2431" s="130"/>
      <c r="AK2431" s="130"/>
      <c r="AL2431" s="130"/>
      <c r="AM2431" s="130"/>
      <c r="AN2431" s="130"/>
      <c r="AO2431" s="130"/>
      <c r="AP2431" s="130"/>
      <c r="AQ2431" s="130"/>
      <c r="AR2431" s="130"/>
      <c r="AS2431" s="130"/>
      <c r="AT2431" s="130"/>
      <c r="AU2431" s="130"/>
      <c r="AV2431" s="130"/>
      <c r="AW2431" s="130"/>
      <c r="AX2431" s="130"/>
      <c r="AY2431" s="130"/>
    </row>
    <row r="2432" spans="1:51" x14ac:dyDescent="0.15">
      <c r="A2432" s="140">
        <v>2475</v>
      </c>
      <c r="B2432" t="s">
        <v>5237</v>
      </c>
      <c r="C2432" t="s">
        <v>1054</v>
      </c>
      <c r="D2432" t="s">
        <v>14144</v>
      </c>
      <c r="E2432" t="s">
        <v>14145</v>
      </c>
      <c r="F2432" t="s">
        <v>1302</v>
      </c>
      <c r="G2432" t="s">
        <v>173</v>
      </c>
      <c r="H2432" t="s">
        <v>14454</v>
      </c>
      <c r="I2432" t="s">
        <v>11674</v>
      </c>
      <c r="J2432" t="s">
        <v>14296</v>
      </c>
      <c r="K2432" t="s">
        <v>5220</v>
      </c>
      <c r="L2432" s="217" t="str">
        <f t="shared" si="111"/>
        <v>北澤　友琉 (1)</v>
      </c>
      <c r="M2432" s="217" t="str">
        <f t="shared" si="112"/>
        <v>01</v>
      </c>
      <c r="N2432" s="217" t="str">
        <f t="shared" si="113"/>
        <v>Yuru KITAZAWA (01)</v>
      </c>
      <c r="O2432" s="217" t="s">
        <v>14393</v>
      </c>
      <c r="Y2432" s="130"/>
      <c r="Z2432" s="130"/>
      <c r="AA2432" s="130"/>
      <c r="AB2432" s="130"/>
      <c r="AC2432" s="130"/>
      <c r="AD2432" s="130"/>
      <c r="AE2432" s="130"/>
      <c r="AF2432" s="130"/>
      <c r="AG2432" s="130"/>
      <c r="AH2432" s="130"/>
      <c r="AI2432" s="130"/>
      <c r="AJ2432" s="130"/>
      <c r="AK2432" s="130"/>
      <c r="AL2432" s="130"/>
      <c r="AM2432" s="130"/>
      <c r="AN2432" s="130"/>
      <c r="AO2432" s="130"/>
      <c r="AP2432" s="130"/>
      <c r="AQ2432" s="130"/>
      <c r="AR2432" s="130"/>
      <c r="AS2432" s="130"/>
      <c r="AT2432" s="130"/>
      <c r="AU2432" s="130"/>
      <c r="AV2432" s="130"/>
      <c r="AW2432" s="130"/>
      <c r="AX2432" s="130"/>
      <c r="AY2432" s="130"/>
    </row>
    <row r="2433" spans="1:51" x14ac:dyDescent="0.15">
      <c r="A2433" s="140">
        <v>2476</v>
      </c>
      <c r="B2433" t="s">
        <v>5246</v>
      </c>
      <c r="C2433" t="s">
        <v>1060</v>
      </c>
      <c r="D2433" t="s">
        <v>14146</v>
      </c>
      <c r="E2433" t="s">
        <v>14147</v>
      </c>
      <c r="F2433" t="s">
        <v>4130</v>
      </c>
      <c r="G2433" t="s">
        <v>168</v>
      </c>
      <c r="H2433" t="s">
        <v>14447</v>
      </c>
      <c r="I2433" t="s">
        <v>14265</v>
      </c>
      <c r="J2433" t="s">
        <v>4930</v>
      </c>
      <c r="K2433" t="s">
        <v>5220</v>
      </c>
      <c r="L2433" s="217" t="str">
        <f t="shared" si="111"/>
        <v>伊瀬　拓斗 (2)</v>
      </c>
      <c r="M2433" s="217" t="str">
        <f t="shared" si="112"/>
        <v>01</v>
      </c>
      <c r="N2433" s="217" t="str">
        <f t="shared" si="113"/>
        <v>Takuto ISE (01)</v>
      </c>
      <c r="O2433" s="217" t="s">
        <v>14394</v>
      </c>
      <c r="Y2433" s="130"/>
      <c r="Z2433" s="130"/>
      <c r="AA2433" s="130"/>
      <c r="AB2433" s="130"/>
      <c r="AC2433" s="130"/>
      <c r="AD2433" s="130"/>
      <c r="AE2433" s="130"/>
      <c r="AF2433" s="130"/>
      <c r="AG2433" s="130"/>
      <c r="AH2433" s="130"/>
      <c r="AI2433" s="130"/>
      <c r="AJ2433" s="130"/>
      <c r="AK2433" s="130"/>
      <c r="AL2433" s="130"/>
      <c r="AM2433" s="130"/>
      <c r="AN2433" s="130"/>
      <c r="AO2433" s="130"/>
      <c r="AP2433" s="130"/>
      <c r="AQ2433" s="130"/>
      <c r="AR2433" s="130"/>
      <c r="AS2433" s="130"/>
      <c r="AT2433" s="130"/>
      <c r="AU2433" s="130"/>
      <c r="AV2433" s="130"/>
      <c r="AW2433" s="130"/>
      <c r="AX2433" s="130"/>
      <c r="AY2433" s="130"/>
    </row>
    <row r="2434" spans="1:51" x14ac:dyDescent="0.15">
      <c r="A2434" s="140">
        <v>2477</v>
      </c>
      <c r="B2434" t="s">
        <v>1089</v>
      </c>
      <c r="C2434" t="s">
        <v>1039</v>
      </c>
      <c r="D2434" t="s">
        <v>14148</v>
      </c>
      <c r="E2434" t="s">
        <v>14149</v>
      </c>
      <c r="F2434" t="s">
        <v>14150</v>
      </c>
      <c r="G2434" t="s">
        <v>173</v>
      </c>
      <c r="H2434" t="s">
        <v>11319</v>
      </c>
      <c r="I2434" t="s">
        <v>14266</v>
      </c>
      <c r="J2434" t="s">
        <v>9232</v>
      </c>
      <c r="K2434" t="s">
        <v>5220</v>
      </c>
      <c r="L2434" s="217" t="str">
        <f t="shared" si="111"/>
        <v>蛭子谷　大夢 (1)</v>
      </c>
      <c r="M2434" s="217" t="str">
        <f t="shared" si="112"/>
        <v>02</v>
      </c>
      <c r="N2434" s="217" t="str">
        <f t="shared" si="113"/>
        <v>Hiromu EBISUDANI (02)</v>
      </c>
      <c r="O2434" s="217" t="s">
        <v>14395</v>
      </c>
      <c r="Y2434" s="130"/>
      <c r="Z2434" s="130"/>
      <c r="AA2434" s="130"/>
      <c r="AB2434" s="130"/>
      <c r="AC2434" s="130"/>
      <c r="AD2434" s="130"/>
      <c r="AE2434" s="130"/>
      <c r="AF2434" s="130"/>
      <c r="AG2434" s="130"/>
      <c r="AH2434" s="130"/>
      <c r="AI2434" s="130"/>
      <c r="AJ2434" s="130"/>
      <c r="AK2434" s="130"/>
      <c r="AL2434" s="130"/>
      <c r="AM2434" s="130"/>
      <c r="AN2434" s="130"/>
      <c r="AO2434" s="130"/>
      <c r="AP2434" s="130"/>
      <c r="AQ2434" s="130"/>
      <c r="AR2434" s="130"/>
      <c r="AS2434" s="130"/>
      <c r="AT2434" s="130"/>
      <c r="AU2434" s="130"/>
      <c r="AV2434" s="130"/>
      <c r="AW2434" s="130"/>
      <c r="AX2434" s="130"/>
      <c r="AY2434" s="130"/>
    </row>
    <row r="2435" spans="1:51" x14ac:dyDescent="0.15">
      <c r="A2435" s="140">
        <v>2478</v>
      </c>
      <c r="B2435" t="s">
        <v>1089</v>
      </c>
      <c r="C2435" t="s">
        <v>1039</v>
      </c>
      <c r="D2435" t="s">
        <v>14151</v>
      </c>
      <c r="E2435" t="s">
        <v>14152</v>
      </c>
      <c r="F2435" t="s">
        <v>11104</v>
      </c>
      <c r="G2435" t="s">
        <v>173</v>
      </c>
      <c r="H2435" t="s">
        <v>14448</v>
      </c>
      <c r="I2435" t="s">
        <v>4807</v>
      </c>
      <c r="J2435" t="s">
        <v>4985</v>
      </c>
      <c r="K2435" t="s">
        <v>5220</v>
      </c>
      <c r="L2435" s="217" t="str">
        <f t="shared" ref="L2435:L2484" si="114">D2435&amp;" ("&amp;G2435&amp;")"</f>
        <v>田村　樹 (1)</v>
      </c>
      <c r="M2435" s="217" t="str">
        <f t="shared" ref="M2435:M2484" si="115">LEFT(F2435,2)</f>
        <v>02</v>
      </c>
      <c r="N2435" s="217" t="str">
        <f t="shared" ref="N2435:N2484" si="116">J2435&amp;" "&amp;I2435&amp;" ("&amp;M2435&amp;")"</f>
        <v>Itsuki TAMURA (02)</v>
      </c>
      <c r="O2435" s="217" t="s">
        <v>14396</v>
      </c>
      <c r="Y2435" s="130"/>
      <c r="Z2435" s="130"/>
      <c r="AA2435" s="130"/>
      <c r="AB2435" s="130"/>
      <c r="AC2435" s="130"/>
      <c r="AD2435" s="130"/>
      <c r="AE2435" s="130"/>
      <c r="AF2435" s="130"/>
      <c r="AG2435" s="130"/>
      <c r="AH2435" s="130"/>
      <c r="AI2435" s="130"/>
      <c r="AJ2435" s="130"/>
      <c r="AK2435" s="130"/>
      <c r="AL2435" s="130"/>
      <c r="AM2435" s="130"/>
      <c r="AN2435" s="130"/>
      <c r="AO2435" s="130"/>
      <c r="AP2435" s="130"/>
      <c r="AQ2435" s="130"/>
      <c r="AR2435" s="130"/>
      <c r="AS2435" s="130"/>
      <c r="AT2435" s="130"/>
      <c r="AU2435" s="130"/>
      <c r="AV2435" s="130"/>
      <c r="AW2435" s="130"/>
      <c r="AX2435" s="130"/>
      <c r="AY2435" s="130"/>
    </row>
    <row r="2436" spans="1:51" x14ac:dyDescent="0.15">
      <c r="A2436" s="140">
        <v>2479</v>
      </c>
      <c r="B2436" t="s">
        <v>1089</v>
      </c>
      <c r="C2436" t="s">
        <v>1039</v>
      </c>
      <c r="D2436" t="s">
        <v>14153</v>
      </c>
      <c r="E2436" t="s">
        <v>14154</v>
      </c>
      <c r="F2436" t="s">
        <v>11161</v>
      </c>
      <c r="G2436" t="s">
        <v>173</v>
      </c>
      <c r="H2436" t="s">
        <v>14471</v>
      </c>
      <c r="I2436" t="s">
        <v>14267</v>
      </c>
      <c r="J2436" t="s">
        <v>14297</v>
      </c>
      <c r="K2436" t="s">
        <v>5220</v>
      </c>
      <c r="L2436" s="217" t="str">
        <f t="shared" si="114"/>
        <v>平松　康 (1)</v>
      </c>
      <c r="M2436" s="217" t="str">
        <f t="shared" si="115"/>
        <v>02</v>
      </c>
      <c r="N2436" s="217" t="str">
        <f t="shared" si="116"/>
        <v>Kou HIRAMATSU (02)</v>
      </c>
      <c r="O2436" s="217" t="s">
        <v>14397</v>
      </c>
      <c r="Y2436" s="130"/>
      <c r="Z2436" s="130"/>
      <c r="AA2436" s="130"/>
      <c r="AB2436" s="130"/>
      <c r="AC2436" s="130"/>
      <c r="AD2436" s="130"/>
      <c r="AE2436" s="130"/>
      <c r="AF2436" s="130"/>
      <c r="AG2436" s="130"/>
      <c r="AH2436" s="130"/>
      <c r="AI2436" s="130"/>
      <c r="AJ2436" s="130"/>
      <c r="AK2436" s="130"/>
      <c r="AL2436" s="130"/>
      <c r="AM2436" s="130"/>
      <c r="AN2436" s="130"/>
      <c r="AO2436" s="130"/>
      <c r="AP2436" s="130"/>
      <c r="AQ2436" s="130"/>
      <c r="AR2436" s="130"/>
      <c r="AS2436" s="130"/>
      <c r="AT2436" s="130"/>
      <c r="AU2436" s="130"/>
      <c r="AV2436" s="130"/>
      <c r="AW2436" s="130"/>
      <c r="AX2436" s="130"/>
      <c r="AY2436" s="130"/>
    </row>
    <row r="2437" spans="1:51" x14ac:dyDescent="0.15">
      <c r="A2437" s="140">
        <v>2480</v>
      </c>
      <c r="B2437" t="s">
        <v>1089</v>
      </c>
      <c r="C2437" t="s">
        <v>1039</v>
      </c>
      <c r="D2437" t="s">
        <v>14155</v>
      </c>
      <c r="E2437" t="s">
        <v>14156</v>
      </c>
      <c r="F2437" t="s">
        <v>14157</v>
      </c>
      <c r="G2437" t="s">
        <v>173</v>
      </c>
      <c r="H2437" t="s">
        <v>14447</v>
      </c>
      <c r="I2437" t="s">
        <v>5120</v>
      </c>
      <c r="J2437" t="s">
        <v>12266</v>
      </c>
      <c r="K2437" t="s">
        <v>5220</v>
      </c>
      <c r="L2437" s="217" t="str">
        <f t="shared" si="114"/>
        <v>西田　憲吾 (1)</v>
      </c>
      <c r="M2437" s="217" t="str">
        <f t="shared" si="115"/>
        <v>02</v>
      </c>
      <c r="N2437" s="217" t="str">
        <f t="shared" si="116"/>
        <v>Kengo NISHIDA (02)</v>
      </c>
      <c r="O2437" s="217" t="s">
        <v>14398</v>
      </c>
      <c r="Y2437" s="130"/>
      <c r="Z2437" s="130"/>
      <c r="AA2437" s="130"/>
      <c r="AB2437" s="130"/>
      <c r="AC2437" s="130"/>
      <c r="AD2437" s="130"/>
      <c r="AE2437" s="130"/>
      <c r="AF2437" s="130"/>
      <c r="AG2437" s="130"/>
      <c r="AH2437" s="130"/>
      <c r="AI2437" s="130"/>
      <c r="AJ2437" s="130"/>
      <c r="AK2437" s="130"/>
      <c r="AL2437" s="130"/>
      <c r="AM2437" s="130"/>
      <c r="AN2437" s="130"/>
      <c r="AO2437" s="130"/>
      <c r="AP2437" s="130"/>
      <c r="AQ2437" s="130"/>
      <c r="AR2437" s="130"/>
      <c r="AS2437" s="130"/>
      <c r="AT2437" s="130"/>
      <c r="AU2437" s="130"/>
      <c r="AV2437" s="130"/>
      <c r="AW2437" s="130"/>
      <c r="AX2437" s="130"/>
      <c r="AY2437" s="130"/>
    </row>
    <row r="2438" spans="1:51" x14ac:dyDescent="0.15">
      <c r="A2438" s="140">
        <v>2481</v>
      </c>
      <c r="B2438" t="s">
        <v>1089</v>
      </c>
      <c r="C2438" t="s">
        <v>1039</v>
      </c>
      <c r="D2438" t="s">
        <v>14158</v>
      </c>
      <c r="E2438" t="s">
        <v>14159</v>
      </c>
      <c r="F2438" t="s">
        <v>11242</v>
      </c>
      <c r="G2438" t="s">
        <v>173</v>
      </c>
      <c r="H2438" t="s">
        <v>14447</v>
      </c>
      <c r="I2438" t="s">
        <v>4905</v>
      </c>
      <c r="J2438" t="s">
        <v>14298</v>
      </c>
      <c r="K2438" t="s">
        <v>5220</v>
      </c>
      <c r="L2438" s="217" t="str">
        <f t="shared" si="114"/>
        <v>山口　紫童 (1)</v>
      </c>
      <c r="M2438" s="217" t="str">
        <f t="shared" si="115"/>
        <v>02</v>
      </c>
      <c r="N2438" s="217" t="str">
        <f t="shared" si="116"/>
        <v>Shido YAMAGUCHI (02)</v>
      </c>
      <c r="O2438" s="217" t="s">
        <v>14399</v>
      </c>
      <c r="Y2438" s="130"/>
      <c r="Z2438" s="130"/>
      <c r="AA2438" s="130"/>
      <c r="AB2438" s="130"/>
      <c r="AC2438" s="130"/>
      <c r="AD2438" s="130"/>
      <c r="AE2438" s="130"/>
      <c r="AF2438" s="130"/>
      <c r="AG2438" s="130"/>
      <c r="AH2438" s="130"/>
      <c r="AI2438" s="130"/>
      <c r="AJ2438" s="130"/>
      <c r="AK2438" s="130"/>
      <c r="AL2438" s="130"/>
      <c r="AM2438" s="130"/>
      <c r="AN2438" s="130"/>
      <c r="AO2438" s="130"/>
      <c r="AP2438" s="130"/>
      <c r="AQ2438" s="130"/>
      <c r="AR2438" s="130"/>
      <c r="AS2438" s="130"/>
      <c r="AT2438" s="130"/>
      <c r="AU2438" s="130"/>
      <c r="AV2438" s="130"/>
      <c r="AW2438" s="130"/>
      <c r="AX2438" s="130"/>
      <c r="AY2438" s="130"/>
    </row>
    <row r="2439" spans="1:51" x14ac:dyDescent="0.15">
      <c r="A2439" s="140">
        <v>2482</v>
      </c>
      <c r="B2439" t="s">
        <v>1089</v>
      </c>
      <c r="C2439" t="s">
        <v>1039</v>
      </c>
      <c r="D2439" t="s">
        <v>14160</v>
      </c>
      <c r="E2439" t="s">
        <v>14161</v>
      </c>
      <c r="F2439" t="s">
        <v>13353</v>
      </c>
      <c r="G2439" t="s">
        <v>173</v>
      </c>
      <c r="H2439" t="s">
        <v>11319</v>
      </c>
      <c r="I2439" t="s">
        <v>14268</v>
      </c>
      <c r="J2439" t="s">
        <v>14299</v>
      </c>
      <c r="K2439" t="s">
        <v>5220</v>
      </c>
      <c r="L2439" s="217" t="str">
        <f t="shared" si="114"/>
        <v>吉ノ元　武義 (1)</v>
      </c>
      <c r="M2439" s="217" t="str">
        <f t="shared" si="115"/>
        <v>03</v>
      </c>
      <c r="N2439" s="217" t="str">
        <f t="shared" si="116"/>
        <v>Mugi YOSHINOMOTO (03)</v>
      </c>
      <c r="O2439" s="217" t="s">
        <v>14400</v>
      </c>
      <c r="Y2439" s="130"/>
      <c r="Z2439" s="130"/>
      <c r="AA2439" s="130"/>
      <c r="AB2439" s="130"/>
      <c r="AC2439" s="130"/>
      <c r="AD2439" s="130"/>
      <c r="AE2439" s="130"/>
      <c r="AF2439" s="130"/>
      <c r="AG2439" s="130"/>
      <c r="AH2439" s="130"/>
      <c r="AI2439" s="130"/>
      <c r="AJ2439" s="130"/>
      <c r="AK2439" s="130"/>
      <c r="AL2439" s="130"/>
      <c r="AM2439" s="130"/>
      <c r="AN2439" s="130"/>
      <c r="AO2439" s="130"/>
      <c r="AP2439" s="130"/>
      <c r="AQ2439" s="130"/>
      <c r="AR2439" s="130"/>
      <c r="AS2439" s="130"/>
      <c r="AT2439" s="130"/>
      <c r="AU2439" s="130"/>
      <c r="AV2439" s="130"/>
      <c r="AW2439" s="130"/>
      <c r="AX2439" s="130"/>
      <c r="AY2439" s="130"/>
    </row>
    <row r="2440" spans="1:51" x14ac:dyDescent="0.15">
      <c r="A2440" s="140">
        <v>2483</v>
      </c>
      <c r="B2440" t="s">
        <v>1035</v>
      </c>
      <c r="C2440" t="s">
        <v>1034</v>
      </c>
      <c r="D2440" t="s">
        <v>14162</v>
      </c>
      <c r="E2440" t="s">
        <v>14163</v>
      </c>
      <c r="F2440" t="s">
        <v>11056</v>
      </c>
      <c r="G2440" t="s">
        <v>173</v>
      </c>
      <c r="H2440" t="s">
        <v>11319</v>
      </c>
      <c r="I2440" t="s">
        <v>4958</v>
      </c>
      <c r="J2440" t="s">
        <v>12288</v>
      </c>
      <c r="K2440" t="s">
        <v>5220</v>
      </c>
      <c r="L2440" s="217" t="str">
        <f t="shared" si="114"/>
        <v>太田　潤 (1)</v>
      </c>
      <c r="M2440" s="217" t="str">
        <f t="shared" si="115"/>
        <v>02</v>
      </c>
      <c r="N2440" s="217" t="str">
        <f t="shared" si="116"/>
        <v>Jun OTA (02)</v>
      </c>
      <c r="O2440" s="217" t="s">
        <v>14401</v>
      </c>
      <c r="Y2440" s="130"/>
      <c r="Z2440" s="130"/>
      <c r="AA2440" s="130"/>
      <c r="AB2440" s="130"/>
      <c r="AC2440" s="130"/>
      <c r="AD2440" s="130"/>
      <c r="AE2440" s="130"/>
      <c r="AF2440" s="130"/>
      <c r="AG2440" s="130"/>
      <c r="AH2440" s="130"/>
      <c r="AI2440" s="130"/>
      <c r="AJ2440" s="130"/>
      <c r="AK2440" s="130"/>
      <c r="AL2440" s="130"/>
      <c r="AM2440" s="130"/>
      <c r="AN2440" s="130"/>
      <c r="AO2440" s="130"/>
      <c r="AP2440" s="130"/>
      <c r="AQ2440" s="130"/>
      <c r="AR2440" s="130"/>
      <c r="AS2440" s="130"/>
      <c r="AT2440" s="130"/>
      <c r="AU2440" s="130"/>
      <c r="AV2440" s="130"/>
      <c r="AW2440" s="130"/>
      <c r="AX2440" s="130"/>
      <c r="AY2440" s="130"/>
    </row>
    <row r="2441" spans="1:51" x14ac:dyDescent="0.15">
      <c r="A2441" s="140">
        <v>2484</v>
      </c>
      <c r="B2441" t="s">
        <v>5259</v>
      </c>
      <c r="C2441" t="s">
        <v>1079</v>
      </c>
      <c r="D2441" t="s">
        <v>14164</v>
      </c>
      <c r="E2441" t="s">
        <v>14165</v>
      </c>
      <c r="F2441" t="s">
        <v>4403</v>
      </c>
      <c r="G2441" t="s">
        <v>168</v>
      </c>
      <c r="H2441" t="s">
        <v>14454</v>
      </c>
      <c r="I2441" t="s">
        <v>5058</v>
      </c>
      <c r="J2441" t="s">
        <v>4922</v>
      </c>
      <c r="K2441" t="s">
        <v>5220</v>
      </c>
      <c r="L2441" s="217" t="str">
        <f t="shared" si="114"/>
        <v>齋藤　優稀 (2)</v>
      </c>
      <c r="M2441" s="217" t="str">
        <f t="shared" si="115"/>
        <v>01</v>
      </c>
      <c r="N2441" s="217" t="str">
        <f t="shared" si="116"/>
        <v>Yuki SAITO (01)</v>
      </c>
      <c r="O2441" s="217" t="s">
        <v>14402</v>
      </c>
      <c r="Y2441" s="130"/>
      <c r="Z2441" s="130"/>
      <c r="AA2441" s="130"/>
      <c r="AB2441" s="130"/>
      <c r="AC2441" s="130"/>
      <c r="AD2441" s="130"/>
      <c r="AE2441" s="130"/>
      <c r="AF2441" s="130"/>
      <c r="AG2441" s="130"/>
      <c r="AH2441" s="130"/>
      <c r="AI2441" s="130"/>
      <c r="AJ2441" s="130"/>
      <c r="AK2441" s="130"/>
      <c r="AL2441" s="130"/>
      <c r="AM2441" s="130"/>
      <c r="AN2441" s="130"/>
      <c r="AO2441" s="130"/>
      <c r="AP2441" s="130"/>
      <c r="AQ2441" s="130"/>
      <c r="AR2441" s="130"/>
      <c r="AS2441" s="130"/>
      <c r="AT2441" s="130"/>
      <c r="AU2441" s="130"/>
      <c r="AV2441" s="130"/>
      <c r="AW2441" s="130"/>
      <c r="AX2441" s="130"/>
      <c r="AY2441" s="130"/>
    </row>
    <row r="2442" spans="1:51" x14ac:dyDescent="0.15">
      <c r="A2442" s="140">
        <v>2485</v>
      </c>
      <c r="B2442" t="s">
        <v>211</v>
      </c>
      <c r="C2442" t="s">
        <v>1070</v>
      </c>
      <c r="D2442" t="s">
        <v>14166</v>
      </c>
      <c r="E2442" t="s">
        <v>14167</v>
      </c>
      <c r="F2442" t="s">
        <v>14168</v>
      </c>
      <c r="G2442" t="s">
        <v>173</v>
      </c>
      <c r="H2442" t="s">
        <v>14466</v>
      </c>
      <c r="I2442" t="s">
        <v>14269</v>
      </c>
      <c r="J2442" t="s">
        <v>4885</v>
      </c>
      <c r="K2442" t="s">
        <v>5220</v>
      </c>
      <c r="L2442" s="217" t="str">
        <f t="shared" si="114"/>
        <v>松橋　悠馬 (1)</v>
      </c>
      <c r="M2442" s="217" t="str">
        <f t="shared" si="115"/>
        <v>02</v>
      </c>
      <c r="N2442" s="217" t="str">
        <f t="shared" si="116"/>
        <v>Yuma MATSUHASHI (02)</v>
      </c>
      <c r="O2442" s="217" t="s">
        <v>14403</v>
      </c>
      <c r="Y2442" s="130"/>
      <c r="Z2442" s="130"/>
      <c r="AA2442" s="130"/>
      <c r="AB2442" s="130"/>
      <c r="AC2442" s="130"/>
      <c r="AD2442" s="130"/>
      <c r="AE2442" s="130"/>
      <c r="AF2442" s="130"/>
      <c r="AG2442" s="130"/>
      <c r="AH2442" s="130"/>
      <c r="AI2442" s="130"/>
      <c r="AJ2442" s="130"/>
      <c r="AK2442" s="130"/>
      <c r="AL2442" s="130"/>
      <c r="AM2442" s="130"/>
      <c r="AN2442" s="130"/>
      <c r="AO2442" s="130"/>
      <c r="AP2442" s="130"/>
      <c r="AQ2442" s="130"/>
      <c r="AR2442" s="130"/>
      <c r="AS2442" s="130"/>
      <c r="AT2442" s="130"/>
      <c r="AU2442" s="130"/>
      <c r="AV2442" s="130"/>
      <c r="AW2442" s="130"/>
      <c r="AX2442" s="130"/>
      <c r="AY2442" s="130"/>
    </row>
    <row r="2443" spans="1:51" x14ac:dyDescent="0.15">
      <c r="A2443" s="140">
        <v>2486</v>
      </c>
      <c r="B2443" t="s">
        <v>5242</v>
      </c>
      <c r="C2443" t="s">
        <v>1059</v>
      </c>
      <c r="D2443" t="s">
        <v>14169</v>
      </c>
      <c r="E2443" t="s">
        <v>14170</v>
      </c>
      <c r="F2443" t="s">
        <v>11165</v>
      </c>
      <c r="G2443" t="s">
        <v>173</v>
      </c>
      <c r="H2443" t="s">
        <v>14447</v>
      </c>
      <c r="I2443" t="s">
        <v>11514</v>
      </c>
      <c r="J2443" t="s">
        <v>4980</v>
      </c>
      <c r="K2443" t="s">
        <v>5220</v>
      </c>
      <c r="L2443" s="217" t="str">
        <f t="shared" si="114"/>
        <v>松崎　竜也 (1)</v>
      </c>
      <c r="M2443" s="217" t="str">
        <f t="shared" si="115"/>
        <v>02</v>
      </c>
      <c r="N2443" s="217" t="str">
        <f t="shared" si="116"/>
        <v>Tatsuya MATSUZAKI (02)</v>
      </c>
      <c r="O2443" s="217" t="s">
        <v>14404</v>
      </c>
      <c r="Y2443" s="130"/>
      <c r="Z2443" s="130"/>
      <c r="AA2443" s="130"/>
      <c r="AB2443" s="130"/>
      <c r="AC2443" s="130"/>
      <c r="AD2443" s="130"/>
      <c r="AE2443" s="130"/>
      <c r="AF2443" s="130"/>
      <c r="AG2443" s="130"/>
      <c r="AH2443" s="130"/>
      <c r="AI2443" s="130"/>
      <c r="AJ2443" s="130"/>
      <c r="AK2443" s="130"/>
      <c r="AL2443" s="130"/>
      <c r="AM2443" s="130"/>
      <c r="AN2443" s="130"/>
      <c r="AO2443" s="130"/>
      <c r="AP2443" s="130"/>
      <c r="AQ2443" s="130"/>
      <c r="AR2443" s="130"/>
      <c r="AS2443" s="130"/>
      <c r="AT2443" s="130"/>
      <c r="AU2443" s="130"/>
      <c r="AV2443" s="130"/>
      <c r="AW2443" s="130"/>
      <c r="AX2443" s="130"/>
      <c r="AY2443" s="130"/>
    </row>
    <row r="2444" spans="1:51" x14ac:dyDescent="0.15">
      <c r="A2444" s="140">
        <v>2487</v>
      </c>
      <c r="B2444" t="s">
        <v>238</v>
      </c>
      <c r="C2444" t="s">
        <v>1044</v>
      </c>
      <c r="D2444" t="s">
        <v>14171</v>
      </c>
      <c r="E2444" t="s">
        <v>14172</v>
      </c>
      <c r="F2444" t="s">
        <v>11021</v>
      </c>
      <c r="G2444" t="s">
        <v>173</v>
      </c>
      <c r="H2444" t="s">
        <v>11319</v>
      </c>
      <c r="I2444" t="s">
        <v>5176</v>
      </c>
      <c r="J2444" t="s">
        <v>4985</v>
      </c>
      <c r="K2444" t="s">
        <v>5220</v>
      </c>
      <c r="L2444" s="217" t="str">
        <f t="shared" si="114"/>
        <v>大原　一樹 (1)</v>
      </c>
      <c r="M2444" s="217" t="str">
        <f t="shared" si="115"/>
        <v>02</v>
      </c>
      <c r="N2444" s="217" t="str">
        <f t="shared" si="116"/>
        <v>Itsuki OHARA (02)</v>
      </c>
      <c r="O2444" s="217" t="s">
        <v>14405</v>
      </c>
      <c r="Y2444" s="130"/>
      <c r="Z2444" s="130"/>
      <c r="AA2444" s="130"/>
      <c r="AB2444" s="130"/>
      <c r="AC2444" s="130"/>
      <c r="AD2444" s="130"/>
      <c r="AE2444" s="130"/>
      <c r="AF2444" s="130"/>
      <c r="AG2444" s="130"/>
      <c r="AH2444" s="130"/>
      <c r="AI2444" s="130"/>
      <c r="AJ2444" s="130"/>
      <c r="AK2444" s="130"/>
      <c r="AL2444" s="130"/>
      <c r="AM2444" s="130"/>
      <c r="AN2444" s="130"/>
      <c r="AO2444" s="130"/>
      <c r="AP2444" s="130"/>
      <c r="AQ2444" s="130"/>
      <c r="AR2444" s="130"/>
      <c r="AS2444" s="130"/>
      <c r="AT2444" s="130"/>
      <c r="AU2444" s="130"/>
      <c r="AV2444" s="130"/>
      <c r="AW2444" s="130"/>
      <c r="AX2444" s="130"/>
      <c r="AY2444" s="130"/>
    </row>
    <row r="2445" spans="1:51" x14ac:dyDescent="0.15">
      <c r="A2445" s="140">
        <v>2488</v>
      </c>
      <c r="B2445" t="s">
        <v>238</v>
      </c>
      <c r="C2445" t="s">
        <v>1044</v>
      </c>
      <c r="D2445" t="s">
        <v>14173</v>
      </c>
      <c r="E2445" t="s">
        <v>14174</v>
      </c>
      <c r="F2445" t="s">
        <v>11285</v>
      </c>
      <c r="G2445" t="s">
        <v>173</v>
      </c>
      <c r="H2445" t="s">
        <v>11319</v>
      </c>
      <c r="I2445" t="s">
        <v>6736</v>
      </c>
      <c r="J2445" t="s">
        <v>4867</v>
      </c>
      <c r="K2445" t="s">
        <v>5220</v>
      </c>
      <c r="L2445" s="217" t="str">
        <f t="shared" si="114"/>
        <v>吉田　健太郎 (1)</v>
      </c>
      <c r="M2445" s="217" t="str">
        <f t="shared" si="115"/>
        <v>02</v>
      </c>
      <c r="N2445" s="217" t="str">
        <f t="shared" si="116"/>
        <v>Kentaro YOSHIDA (02)</v>
      </c>
      <c r="O2445" s="217" t="s">
        <v>14406</v>
      </c>
      <c r="Y2445" s="130"/>
      <c r="Z2445" s="130"/>
      <c r="AA2445" s="130"/>
      <c r="AB2445" s="130"/>
      <c r="AC2445" s="130"/>
      <c r="AD2445" s="130"/>
      <c r="AE2445" s="130"/>
      <c r="AF2445" s="130"/>
      <c r="AG2445" s="130"/>
      <c r="AH2445" s="130"/>
      <c r="AI2445" s="130"/>
      <c r="AJ2445" s="130"/>
      <c r="AK2445" s="130"/>
      <c r="AL2445" s="130"/>
      <c r="AM2445" s="130"/>
      <c r="AN2445" s="130"/>
      <c r="AO2445" s="130"/>
      <c r="AP2445" s="130"/>
      <c r="AQ2445" s="130"/>
      <c r="AR2445" s="130"/>
      <c r="AS2445" s="130"/>
      <c r="AT2445" s="130"/>
      <c r="AU2445" s="130"/>
      <c r="AV2445" s="130"/>
      <c r="AW2445" s="130"/>
      <c r="AX2445" s="130"/>
      <c r="AY2445" s="130"/>
    </row>
    <row r="2446" spans="1:51" x14ac:dyDescent="0.15">
      <c r="A2446" s="140">
        <v>2489</v>
      </c>
      <c r="B2446" t="s">
        <v>5223</v>
      </c>
      <c r="C2446" t="s">
        <v>1033</v>
      </c>
      <c r="D2446" t="s">
        <v>14175</v>
      </c>
      <c r="E2446" t="s">
        <v>14176</v>
      </c>
      <c r="F2446" t="s">
        <v>14177</v>
      </c>
      <c r="G2446" t="s">
        <v>192</v>
      </c>
      <c r="H2446" t="s">
        <v>14473</v>
      </c>
      <c r="I2446" t="s">
        <v>14270</v>
      </c>
      <c r="J2446" t="s">
        <v>14300</v>
      </c>
      <c r="K2446" t="s">
        <v>5220</v>
      </c>
      <c r="L2446" s="217" t="str">
        <f t="shared" si="114"/>
        <v>川間　羅聖 (D1)</v>
      </c>
      <c r="M2446" s="217" t="str">
        <f t="shared" si="115"/>
        <v>97</v>
      </c>
      <c r="N2446" s="217" t="str">
        <f t="shared" si="116"/>
        <v>Raki KAWAMA (97)</v>
      </c>
      <c r="O2446" s="217" t="s">
        <v>14407</v>
      </c>
      <c r="Y2446" s="130"/>
      <c r="Z2446" s="130"/>
      <c r="AA2446" s="130"/>
      <c r="AB2446" s="130"/>
      <c r="AC2446" s="130"/>
      <c r="AD2446" s="130"/>
      <c r="AE2446" s="130"/>
      <c r="AF2446" s="130"/>
      <c r="AG2446" s="130"/>
      <c r="AH2446" s="130"/>
      <c r="AI2446" s="130"/>
      <c r="AJ2446" s="130"/>
      <c r="AK2446" s="130"/>
      <c r="AL2446" s="130"/>
      <c r="AM2446" s="130"/>
      <c r="AN2446" s="130"/>
      <c r="AO2446" s="130"/>
      <c r="AP2446" s="130"/>
      <c r="AQ2446" s="130"/>
      <c r="AR2446" s="130"/>
      <c r="AS2446" s="130"/>
      <c r="AT2446" s="130"/>
      <c r="AU2446" s="130"/>
      <c r="AV2446" s="130"/>
      <c r="AW2446" s="130"/>
      <c r="AX2446" s="130"/>
      <c r="AY2446" s="130"/>
    </row>
    <row r="2447" spans="1:51" x14ac:dyDescent="0.15">
      <c r="A2447" s="140">
        <v>2490</v>
      </c>
      <c r="B2447" t="s">
        <v>5232</v>
      </c>
      <c r="C2447" t="s">
        <v>766</v>
      </c>
      <c r="D2447" t="s">
        <v>14178</v>
      </c>
      <c r="E2447" t="s">
        <v>14179</v>
      </c>
      <c r="F2447" t="s">
        <v>4165</v>
      </c>
      <c r="G2447" t="s">
        <v>168</v>
      </c>
      <c r="H2447" t="s">
        <v>11319</v>
      </c>
      <c r="I2447" t="s">
        <v>13506</v>
      </c>
      <c r="J2447" t="s">
        <v>4922</v>
      </c>
      <c r="K2447" t="s">
        <v>5220</v>
      </c>
      <c r="L2447" s="217" t="str">
        <f t="shared" si="114"/>
        <v>岡崎　優樹 (2)</v>
      </c>
      <c r="M2447" s="217" t="str">
        <f t="shared" si="115"/>
        <v>02</v>
      </c>
      <c r="N2447" s="217" t="str">
        <f t="shared" si="116"/>
        <v>Yuki OKAZAKI (02)</v>
      </c>
      <c r="O2447" s="217" t="s">
        <v>14408</v>
      </c>
      <c r="Y2447" s="130"/>
      <c r="Z2447" s="130"/>
      <c r="AA2447" s="130"/>
      <c r="AB2447" s="130"/>
      <c r="AC2447" s="130"/>
      <c r="AD2447" s="130"/>
      <c r="AE2447" s="130"/>
      <c r="AF2447" s="130"/>
      <c r="AG2447" s="130"/>
      <c r="AH2447" s="130"/>
      <c r="AI2447" s="130"/>
      <c r="AJ2447" s="130"/>
      <c r="AK2447" s="130"/>
      <c r="AL2447" s="130"/>
      <c r="AM2447" s="130"/>
      <c r="AN2447" s="130"/>
      <c r="AO2447" s="130"/>
      <c r="AP2447" s="130"/>
      <c r="AQ2447" s="130"/>
      <c r="AR2447" s="130"/>
      <c r="AS2447" s="130"/>
      <c r="AT2447" s="130"/>
      <c r="AU2447" s="130"/>
      <c r="AV2447" s="130"/>
      <c r="AW2447" s="130"/>
      <c r="AX2447" s="130"/>
      <c r="AY2447" s="130"/>
    </row>
    <row r="2448" spans="1:51" x14ac:dyDescent="0.15">
      <c r="A2448" s="140">
        <v>2491</v>
      </c>
      <c r="B2448" t="s">
        <v>5239</v>
      </c>
      <c r="C2448" t="s">
        <v>1055</v>
      </c>
      <c r="D2448" t="s">
        <v>14180</v>
      </c>
      <c r="E2448" t="s">
        <v>547</v>
      </c>
      <c r="F2448" t="s">
        <v>2377</v>
      </c>
      <c r="G2448" t="s">
        <v>168</v>
      </c>
      <c r="H2448" t="s">
        <v>11319</v>
      </c>
      <c r="I2448" t="s">
        <v>6670</v>
      </c>
      <c r="J2448" t="s">
        <v>5192</v>
      </c>
      <c r="K2448" t="s">
        <v>5220</v>
      </c>
      <c r="L2448" s="217" t="str">
        <f t="shared" si="114"/>
        <v>高橋　考輝 (2)</v>
      </c>
      <c r="M2448" s="217" t="str">
        <f t="shared" si="115"/>
        <v>01</v>
      </c>
      <c r="N2448" s="217" t="str">
        <f t="shared" si="116"/>
        <v>Koki TAKAHASHI (01)</v>
      </c>
      <c r="O2448" s="217" t="s">
        <v>14409</v>
      </c>
      <c r="Y2448" s="130"/>
      <c r="Z2448" s="130"/>
      <c r="AA2448" s="130"/>
      <c r="AB2448" s="130"/>
      <c r="AC2448" s="130"/>
      <c r="AD2448" s="130"/>
      <c r="AE2448" s="130"/>
      <c r="AF2448" s="130"/>
      <c r="AG2448" s="130"/>
      <c r="AH2448" s="130"/>
      <c r="AI2448" s="130"/>
      <c r="AJ2448" s="130"/>
      <c r="AK2448" s="130"/>
      <c r="AL2448" s="130"/>
      <c r="AM2448" s="130"/>
      <c r="AN2448" s="130"/>
      <c r="AO2448" s="130"/>
      <c r="AP2448" s="130"/>
      <c r="AQ2448" s="130"/>
      <c r="AR2448" s="130"/>
      <c r="AS2448" s="130"/>
      <c r="AT2448" s="130"/>
      <c r="AU2448" s="130"/>
      <c r="AV2448" s="130"/>
      <c r="AW2448" s="130"/>
      <c r="AX2448" s="130"/>
      <c r="AY2448" s="130"/>
    </row>
    <row r="2449" spans="1:51" x14ac:dyDescent="0.15">
      <c r="A2449" s="140">
        <v>2492</v>
      </c>
      <c r="B2449" t="s">
        <v>5239</v>
      </c>
      <c r="C2449" t="s">
        <v>1055</v>
      </c>
      <c r="D2449" t="s">
        <v>14181</v>
      </c>
      <c r="E2449" t="s">
        <v>14182</v>
      </c>
      <c r="F2449" t="s">
        <v>11253</v>
      </c>
      <c r="G2449" t="s">
        <v>173</v>
      </c>
      <c r="H2449" t="s">
        <v>11319</v>
      </c>
      <c r="I2449" t="s">
        <v>9443</v>
      </c>
      <c r="J2449" t="s">
        <v>5189</v>
      </c>
      <c r="K2449" t="s">
        <v>5220</v>
      </c>
      <c r="L2449" s="217" t="str">
        <f t="shared" si="114"/>
        <v>長田　紳太郎 (1)</v>
      </c>
      <c r="M2449" s="217" t="str">
        <f t="shared" si="115"/>
        <v>02</v>
      </c>
      <c r="N2449" s="217" t="str">
        <f t="shared" si="116"/>
        <v>Shintaro NAGATA (02)</v>
      </c>
      <c r="O2449" s="217" t="s">
        <v>14410</v>
      </c>
      <c r="Y2449" s="130"/>
      <c r="Z2449" s="130"/>
      <c r="AA2449" s="130"/>
      <c r="AB2449" s="130"/>
      <c r="AC2449" s="130"/>
      <c r="AD2449" s="130"/>
      <c r="AE2449" s="130"/>
      <c r="AF2449" s="130"/>
      <c r="AG2449" s="130"/>
      <c r="AH2449" s="130"/>
      <c r="AI2449" s="130"/>
      <c r="AJ2449" s="130"/>
      <c r="AK2449" s="130"/>
      <c r="AL2449" s="130"/>
      <c r="AM2449" s="130"/>
      <c r="AN2449" s="130"/>
      <c r="AO2449" s="130"/>
      <c r="AP2449" s="130"/>
      <c r="AQ2449" s="130"/>
      <c r="AR2449" s="130"/>
      <c r="AS2449" s="130"/>
      <c r="AT2449" s="130"/>
      <c r="AU2449" s="130"/>
      <c r="AV2449" s="130"/>
      <c r="AW2449" s="130"/>
      <c r="AX2449" s="130"/>
      <c r="AY2449" s="130"/>
    </row>
    <row r="2450" spans="1:51" x14ac:dyDescent="0.15">
      <c r="A2450" s="140">
        <v>2493</v>
      </c>
      <c r="B2450" t="s">
        <v>5239</v>
      </c>
      <c r="C2450" t="s">
        <v>1055</v>
      </c>
      <c r="D2450" t="s">
        <v>14183</v>
      </c>
      <c r="E2450" t="s">
        <v>14184</v>
      </c>
      <c r="F2450" t="s">
        <v>2594</v>
      </c>
      <c r="G2450" t="s">
        <v>173</v>
      </c>
      <c r="H2450" t="s">
        <v>14460</v>
      </c>
      <c r="I2450" t="s">
        <v>11654</v>
      </c>
      <c r="J2450" t="s">
        <v>9252</v>
      </c>
      <c r="K2450" t="s">
        <v>5220</v>
      </c>
      <c r="L2450" s="217" t="str">
        <f t="shared" si="114"/>
        <v>二宮　章 (1)</v>
      </c>
      <c r="M2450" s="217" t="str">
        <f t="shared" si="115"/>
        <v>01</v>
      </c>
      <c r="N2450" s="217" t="str">
        <f t="shared" si="116"/>
        <v>Akira NINOMIYA (01)</v>
      </c>
      <c r="O2450" s="217" t="s">
        <v>14411</v>
      </c>
      <c r="Y2450" s="130"/>
      <c r="Z2450" s="130"/>
      <c r="AA2450" s="130"/>
      <c r="AB2450" s="130"/>
      <c r="AC2450" s="130"/>
      <c r="AD2450" s="130"/>
      <c r="AE2450" s="130"/>
      <c r="AF2450" s="130"/>
      <c r="AG2450" s="130"/>
      <c r="AH2450" s="130"/>
      <c r="AI2450" s="130"/>
      <c r="AJ2450" s="130"/>
      <c r="AK2450" s="130"/>
      <c r="AL2450" s="130"/>
      <c r="AM2450" s="130"/>
      <c r="AN2450" s="130"/>
      <c r="AO2450" s="130"/>
      <c r="AP2450" s="130"/>
      <c r="AQ2450" s="130"/>
      <c r="AR2450" s="130"/>
      <c r="AS2450" s="130"/>
      <c r="AT2450" s="130"/>
      <c r="AU2450" s="130"/>
      <c r="AV2450" s="130"/>
      <c r="AW2450" s="130"/>
      <c r="AX2450" s="130"/>
      <c r="AY2450" s="130"/>
    </row>
    <row r="2451" spans="1:51" x14ac:dyDescent="0.15">
      <c r="A2451" s="140">
        <v>2494</v>
      </c>
      <c r="B2451" t="s">
        <v>5239</v>
      </c>
      <c r="C2451" t="s">
        <v>1055</v>
      </c>
      <c r="D2451" t="s">
        <v>14185</v>
      </c>
      <c r="E2451" t="s">
        <v>14186</v>
      </c>
      <c r="F2451" t="s">
        <v>11085</v>
      </c>
      <c r="G2451" t="s">
        <v>173</v>
      </c>
      <c r="H2451" t="s">
        <v>11319</v>
      </c>
      <c r="I2451" t="s">
        <v>14271</v>
      </c>
      <c r="J2451" t="s">
        <v>5192</v>
      </c>
      <c r="K2451" t="s">
        <v>5220</v>
      </c>
      <c r="L2451" s="217" t="str">
        <f t="shared" si="114"/>
        <v>平西　幸貴 (1)</v>
      </c>
      <c r="M2451" s="217" t="str">
        <f t="shared" si="115"/>
        <v>02</v>
      </c>
      <c r="N2451" s="217" t="str">
        <f t="shared" si="116"/>
        <v>Koki HIRANISHI (02)</v>
      </c>
      <c r="O2451" s="217" t="s">
        <v>14412</v>
      </c>
      <c r="Y2451" s="130"/>
      <c r="Z2451" s="130"/>
      <c r="AA2451" s="130"/>
      <c r="AB2451" s="130"/>
      <c r="AC2451" s="130"/>
      <c r="AD2451" s="130"/>
      <c r="AE2451" s="130"/>
      <c r="AF2451" s="130"/>
      <c r="AG2451" s="130"/>
      <c r="AH2451" s="130"/>
      <c r="AI2451" s="130"/>
      <c r="AJ2451" s="130"/>
      <c r="AK2451" s="130"/>
      <c r="AL2451" s="130"/>
      <c r="AM2451" s="130"/>
      <c r="AN2451" s="130"/>
      <c r="AO2451" s="130"/>
      <c r="AP2451" s="130"/>
      <c r="AQ2451" s="130"/>
      <c r="AR2451" s="130"/>
      <c r="AS2451" s="130"/>
      <c r="AT2451" s="130"/>
      <c r="AU2451" s="130"/>
      <c r="AV2451" s="130"/>
      <c r="AW2451" s="130"/>
      <c r="AX2451" s="130"/>
      <c r="AY2451" s="130"/>
    </row>
    <row r="2452" spans="1:51" x14ac:dyDescent="0.15">
      <c r="A2452" s="140">
        <v>2495</v>
      </c>
      <c r="B2452" t="s">
        <v>5239</v>
      </c>
      <c r="C2452" t="s">
        <v>1055</v>
      </c>
      <c r="D2452" t="s">
        <v>14187</v>
      </c>
      <c r="E2452" t="s">
        <v>14188</v>
      </c>
      <c r="F2452" t="s">
        <v>14189</v>
      </c>
      <c r="G2452" t="s">
        <v>173</v>
      </c>
      <c r="H2452" t="s">
        <v>11319</v>
      </c>
      <c r="I2452" t="s">
        <v>14272</v>
      </c>
      <c r="J2452" t="s">
        <v>5189</v>
      </c>
      <c r="K2452" t="s">
        <v>5220</v>
      </c>
      <c r="L2452" s="217" t="str">
        <f t="shared" si="114"/>
        <v>深津　新太郎 (1)</v>
      </c>
      <c r="M2452" s="217" t="str">
        <f t="shared" si="115"/>
        <v>01</v>
      </c>
      <c r="N2452" s="217" t="str">
        <f t="shared" si="116"/>
        <v>Shintaro FUKATSU (01)</v>
      </c>
      <c r="O2452" s="217" t="s">
        <v>14413</v>
      </c>
      <c r="Y2452" s="130"/>
      <c r="Z2452" s="130"/>
      <c r="AA2452" s="130"/>
      <c r="AB2452" s="130"/>
      <c r="AC2452" s="130"/>
      <c r="AD2452" s="130"/>
      <c r="AE2452" s="130"/>
      <c r="AF2452" s="130"/>
      <c r="AG2452" s="130"/>
      <c r="AH2452" s="130"/>
      <c r="AI2452" s="130"/>
      <c r="AJ2452" s="130"/>
      <c r="AK2452" s="130"/>
      <c r="AL2452" s="130"/>
      <c r="AM2452" s="130"/>
      <c r="AN2452" s="130"/>
      <c r="AO2452" s="130"/>
      <c r="AP2452" s="130"/>
      <c r="AQ2452" s="130"/>
      <c r="AR2452" s="130"/>
      <c r="AS2452" s="130"/>
      <c r="AT2452" s="130"/>
      <c r="AU2452" s="130"/>
      <c r="AV2452" s="130"/>
      <c r="AW2452" s="130"/>
      <c r="AX2452" s="130"/>
      <c r="AY2452" s="130"/>
    </row>
    <row r="2453" spans="1:51" x14ac:dyDescent="0.15">
      <c r="A2453" s="140">
        <v>2496</v>
      </c>
      <c r="B2453" t="s">
        <v>240</v>
      </c>
      <c r="C2453" t="s">
        <v>1056</v>
      </c>
      <c r="D2453" t="s">
        <v>14190</v>
      </c>
      <c r="E2453" t="s">
        <v>14191</v>
      </c>
      <c r="F2453" t="s">
        <v>11228</v>
      </c>
      <c r="G2453" t="s">
        <v>173</v>
      </c>
      <c r="H2453" t="s">
        <v>4794</v>
      </c>
      <c r="I2453" t="s">
        <v>14273</v>
      </c>
      <c r="J2453" t="s">
        <v>12384</v>
      </c>
      <c r="K2453" t="s">
        <v>5220</v>
      </c>
      <c r="L2453" s="217" t="str">
        <f t="shared" si="114"/>
        <v>島谷　浩明 (1)</v>
      </c>
      <c r="M2453" s="217" t="str">
        <f t="shared" si="115"/>
        <v>02</v>
      </c>
      <c r="N2453" s="217" t="str">
        <f t="shared" si="116"/>
        <v>Hiroaki SHIMAYA (02)</v>
      </c>
      <c r="O2453" s="217" t="s">
        <v>14414</v>
      </c>
      <c r="Y2453" s="130"/>
      <c r="Z2453" s="130"/>
      <c r="AA2453" s="130"/>
      <c r="AB2453" s="130"/>
      <c r="AC2453" s="130"/>
      <c r="AD2453" s="130"/>
      <c r="AE2453" s="130"/>
      <c r="AF2453" s="130"/>
      <c r="AG2453" s="130"/>
      <c r="AH2453" s="130"/>
      <c r="AI2453" s="130"/>
      <c r="AJ2453" s="130"/>
      <c r="AK2453" s="130"/>
      <c r="AL2453" s="130"/>
      <c r="AM2453" s="130"/>
      <c r="AN2453" s="130"/>
      <c r="AO2453" s="130"/>
      <c r="AP2453" s="130"/>
      <c r="AQ2453" s="130"/>
      <c r="AR2453" s="130"/>
      <c r="AS2453" s="130"/>
      <c r="AT2453" s="130"/>
      <c r="AU2453" s="130"/>
      <c r="AV2453" s="130"/>
      <c r="AW2453" s="130"/>
      <c r="AX2453" s="130"/>
      <c r="AY2453" s="130"/>
    </row>
    <row r="2454" spans="1:51" x14ac:dyDescent="0.15">
      <c r="A2454" s="140">
        <v>2497</v>
      </c>
      <c r="B2454" t="s">
        <v>240</v>
      </c>
      <c r="C2454" t="s">
        <v>1056</v>
      </c>
      <c r="D2454" t="s">
        <v>14192</v>
      </c>
      <c r="E2454" t="s">
        <v>14193</v>
      </c>
      <c r="F2454" t="s">
        <v>4091</v>
      </c>
      <c r="G2454" t="s">
        <v>168</v>
      </c>
      <c r="H2454" t="s">
        <v>4793</v>
      </c>
      <c r="I2454" t="s">
        <v>14274</v>
      </c>
      <c r="J2454" t="s">
        <v>4879</v>
      </c>
      <c r="K2454" t="s">
        <v>5220</v>
      </c>
      <c r="L2454" s="217" t="str">
        <f t="shared" si="114"/>
        <v>桑島　和輝 (2)</v>
      </c>
      <c r="M2454" s="217" t="str">
        <f t="shared" si="115"/>
        <v>01</v>
      </c>
      <c r="N2454" s="217" t="str">
        <f t="shared" si="116"/>
        <v>Kazuki KUWAJIMA (01)</v>
      </c>
      <c r="O2454" s="217" t="s">
        <v>14415</v>
      </c>
      <c r="Y2454" s="130"/>
      <c r="Z2454" s="130"/>
      <c r="AA2454" s="130"/>
      <c r="AB2454" s="130"/>
      <c r="AC2454" s="130"/>
      <c r="AD2454" s="130"/>
      <c r="AE2454" s="130"/>
      <c r="AF2454" s="130"/>
      <c r="AG2454" s="130"/>
      <c r="AH2454" s="130"/>
      <c r="AI2454" s="130"/>
      <c r="AJ2454" s="130"/>
      <c r="AK2454" s="130"/>
      <c r="AL2454" s="130"/>
      <c r="AM2454" s="130"/>
      <c r="AN2454" s="130"/>
      <c r="AO2454" s="130"/>
      <c r="AP2454" s="130"/>
      <c r="AQ2454" s="130"/>
      <c r="AR2454" s="130"/>
      <c r="AS2454" s="130"/>
      <c r="AT2454" s="130"/>
      <c r="AU2454" s="130"/>
      <c r="AV2454" s="130"/>
      <c r="AW2454" s="130"/>
      <c r="AX2454" s="130"/>
      <c r="AY2454" s="130"/>
    </row>
    <row r="2455" spans="1:51" x14ac:dyDescent="0.15">
      <c r="A2455" s="140">
        <v>2498</v>
      </c>
      <c r="B2455" t="s">
        <v>240</v>
      </c>
      <c r="C2455" t="s">
        <v>1056</v>
      </c>
      <c r="D2455" t="s">
        <v>14194</v>
      </c>
      <c r="E2455" t="s">
        <v>14195</v>
      </c>
      <c r="F2455" t="s">
        <v>2228</v>
      </c>
      <c r="G2455" t="s">
        <v>173</v>
      </c>
      <c r="H2455" t="s">
        <v>11319</v>
      </c>
      <c r="I2455" t="s">
        <v>14275</v>
      </c>
      <c r="J2455" t="s">
        <v>14301</v>
      </c>
      <c r="K2455" t="s">
        <v>5220</v>
      </c>
      <c r="L2455" s="217" t="str">
        <f t="shared" si="114"/>
        <v>大西　晟輔 (1)</v>
      </c>
      <c r="M2455" s="217" t="str">
        <f t="shared" si="115"/>
        <v>01</v>
      </c>
      <c r="N2455" s="217" t="str">
        <f t="shared" si="116"/>
        <v>Seisuke OHNISHI (01)</v>
      </c>
      <c r="O2455" s="217" t="s">
        <v>14416</v>
      </c>
      <c r="Y2455" s="130"/>
      <c r="Z2455" s="130"/>
      <c r="AA2455" s="130"/>
      <c r="AB2455" s="130"/>
      <c r="AC2455" s="130"/>
      <c r="AD2455" s="130"/>
      <c r="AE2455" s="130"/>
      <c r="AF2455" s="130"/>
      <c r="AG2455" s="130"/>
      <c r="AH2455" s="130"/>
      <c r="AI2455" s="130"/>
      <c r="AJ2455" s="130"/>
      <c r="AK2455" s="130"/>
      <c r="AL2455" s="130"/>
      <c r="AM2455" s="130"/>
      <c r="AN2455" s="130"/>
      <c r="AO2455" s="130"/>
      <c r="AP2455" s="130"/>
      <c r="AQ2455" s="130"/>
      <c r="AR2455" s="130"/>
      <c r="AS2455" s="130"/>
      <c r="AT2455" s="130"/>
      <c r="AU2455" s="130"/>
      <c r="AV2455" s="130"/>
      <c r="AW2455" s="130"/>
      <c r="AX2455" s="130"/>
      <c r="AY2455" s="130"/>
    </row>
    <row r="2456" spans="1:51" x14ac:dyDescent="0.15">
      <c r="A2456" s="140">
        <v>2499</v>
      </c>
      <c r="B2456" t="s">
        <v>240</v>
      </c>
      <c r="C2456" t="s">
        <v>1056</v>
      </c>
      <c r="D2456" t="s">
        <v>14196</v>
      </c>
      <c r="E2456" t="s">
        <v>14197</v>
      </c>
      <c r="F2456" t="s">
        <v>1280</v>
      </c>
      <c r="G2456" t="s">
        <v>173</v>
      </c>
      <c r="H2456" t="s">
        <v>14469</v>
      </c>
      <c r="I2456" t="s">
        <v>11424</v>
      </c>
      <c r="J2456" t="s">
        <v>4825</v>
      </c>
      <c r="K2456" t="s">
        <v>5220</v>
      </c>
      <c r="L2456" s="217" t="str">
        <f t="shared" si="114"/>
        <v>槇野　尚輝 (1)</v>
      </c>
      <c r="M2456" s="217" t="str">
        <f t="shared" si="115"/>
        <v>01</v>
      </c>
      <c r="N2456" s="217" t="str">
        <f t="shared" si="116"/>
        <v>Naoki MAKINO (01)</v>
      </c>
      <c r="O2456" s="217" t="s">
        <v>14417</v>
      </c>
      <c r="Y2456" s="130"/>
      <c r="Z2456" s="130"/>
      <c r="AA2456" s="130"/>
      <c r="AB2456" s="130"/>
      <c r="AC2456" s="130"/>
      <c r="AD2456" s="130"/>
      <c r="AE2456" s="130"/>
      <c r="AF2456" s="130"/>
      <c r="AG2456" s="130"/>
      <c r="AH2456" s="130"/>
      <c r="AI2456" s="130"/>
      <c r="AJ2456" s="130"/>
      <c r="AK2456" s="130"/>
      <c r="AL2456" s="130"/>
      <c r="AM2456" s="130"/>
      <c r="AN2456" s="130"/>
      <c r="AO2456" s="130"/>
      <c r="AP2456" s="130"/>
      <c r="AQ2456" s="130"/>
      <c r="AR2456" s="130"/>
      <c r="AS2456" s="130"/>
      <c r="AT2456" s="130"/>
      <c r="AU2456" s="130"/>
      <c r="AV2456" s="130"/>
      <c r="AW2456" s="130"/>
      <c r="AX2456" s="130"/>
      <c r="AY2456" s="130"/>
    </row>
    <row r="2457" spans="1:51" x14ac:dyDescent="0.15">
      <c r="A2457" s="140">
        <v>2500</v>
      </c>
      <c r="B2457" t="s">
        <v>240</v>
      </c>
      <c r="C2457" t="s">
        <v>1056</v>
      </c>
      <c r="D2457" t="s">
        <v>14198</v>
      </c>
      <c r="E2457" t="s">
        <v>14199</v>
      </c>
      <c r="F2457" t="s">
        <v>2597</v>
      </c>
      <c r="G2457" t="s">
        <v>173</v>
      </c>
      <c r="H2457" t="s">
        <v>11319</v>
      </c>
      <c r="I2457" t="s">
        <v>11331</v>
      </c>
      <c r="J2457" t="s">
        <v>5064</v>
      </c>
      <c r="K2457" t="s">
        <v>5220</v>
      </c>
      <c r="L2457" s="217" t="str">
        <f t="shared" si="114"/>
        <v>屋宜　峻輔 (1)</v>
      </c>
      <c r="M2457" s="217" t="str">
        <f t="shared" si="115"/>
        <v>01</v>
      </c>
      <c r="N2457" s="217" t="str">
        <f t="shared" si="116"/>
        <v>Shunsuke YAGI (01)</v>
      </c>
      <c r="O2457" s="217" t="s">
        <v>14418</v>
      </c>
      <c r="Y2457" s="130"/>
      <c r="Z2457" s="130"/>
      <c r="AA2457" s="130"/>
      <c r="AB2457" s="130"/>
      <c r="AC2457" s="130"/>
      <c r="AD2457" s="130"/>
      <c r="AE2457" s="130"/>
      <c r="AF2457" s="130"/>
      <c r="AG2457" s="130"/>
      <c r="AH2457" s="130"/>
      <c r="AI2457" s="130"/>
      <c r="AJ2457" s="130"/>
      <c r="AK2457" s="130"/>
      <c r="AL2457" s="130"/>
      <c r="AM2457" s="130"/>
      <c r="AN2457" s="130"/>
      <c r="AO2457" s="130"/>
      <c r="AP2457" s="130"/>
      <c r="AQ2457" s="130"/>
      <c r="AR2457" s="130"/>
      <c r="AS2457" s="130"/>
      <c r="AT2457" s="130"/>
      <c r="AU2457" s="130"/>
      <c r="AV2457" s="130"/>
      <c r="AW2457" s="130"/>
      <c r="AX2457" s="130"/>
      <c r="AY2457" s="130"/>
    </row>
    <row r="2458" spans="1:51" x14ac:dyDescent="0.15">
      <c r="A2458" s="140">
        <v>2501</v>
      </c>
      <c r="B2458" t="s">
        <v>240</v>
      </c>
      <c r="C2458" t="s">
        <v>1056</v>
      </c>
      <c r="D2458" t="s">
        <v>14200</v>
      </c>
      <c r="E2458" t="s">
        <v>14201</v>
      </c>
      <c r="F2458" t="s">
        <v>14202</v>
      </c>
      <c r="G2458" t="s">
        <v>173</v>
      </c>
      <c r="H2458" t="s">
        <v>14447</v>
      </c>
      <c r="I2458" t="s">
        <v>13459</v>
      </c>
      <c r="J2458" t="s">
        <v>4812</v>
      </c>
      <c r="K2458" t="s">
        <v>5220</v>
      </c>
      <c r="L2458" s="217" t="str">
        <f t="shared" si="114"/>
        <v>石谷　崚 (1)</v>
      </c>
      <c r="M2458" s="217" t="str">
        <f t="shared" si="115"/>
        <v>02</v>
      </c>
      <c r="N2458" s="217" t="str">
        <f t="shared" si="116"/>
        <v>Ryo ISHITANI (02)</v>
      </c>
      <c r="O2458" s="217" t="s">
        <v>14419</v>
      </c>
      <c r="Y2458" s="130"/>
      <c r="Z2458" s="130"/>
      <c r="AA2458" s="130"/>
      <c r="AB2458" s="130"/>
      <c r="AC2458" s="130"/>
      <c r="AD2458" s="130"/>
      <c r="AE2458" s="130"/>
      <c r="AF2458" s="130"/>
      <c r="AG2458" s="130"/>
      <c r="AH2458" s="130"/>
      <c r="AI2458" s="130"/>
      <c r="AJ2458" s="130"/>
      <c r="AK2458" s="130"/>
      <c r="AL2458" s="130"/>
      <c r="AM2458" s="130"/>
      <c r="AN2458" s="130"/>
      <c r="AO2458" s="130"/>
      <c r="AP2458" s="130"/>
      <c r="AQ2458" s="130"/>
      <c r="AR2458" s="130"/>
      <c r="AS2458" s="130"/>
      <c r="AT2458" s="130"/>
      <c r="AU2458" s="130"/>
      <c r="AV2458" s="130"/>
      <c r="AW2458" s="130"/>
      <c r="AX2458" s="130"/>
      <c r="AY2458" s="130"/>
    </row>
    <row r="2459" spans="1:51" x14ac:dyDescent="0.15">
      <c r="A2459" s="140">
        <v>2502</v>
      </c>
      <c r="B2459" t="s">
        <v>240</v>
      </c>
      <c r="C2459" t="s">
        <v>1056</v>
      </c>
      <c r="D2459" t="s">
        <v>14203</v>
      </c>
      <c r="E2459" t="s">
        <v>14204</v>
      </c>
      <c r="F2459" t="s">
        <v>11115</v>
      </c>
      <c r="G2459" t="s">
        <v>173</v>
      </c>
      <c r="H2459" t="s">
        <v>11319</v>
      </c>
      <c r="I2459" t="s">
        <v>11710</v>
      </c>
      <c r="J2459" t="s">
        <v>9492</v>
      </c>
      <c r="K2459" t="s">
        <v>5220</v>
      </c>
      <c r="L2459" s="217" t="str">
        <f t="shared" si="114"/>
        <v>島田　凜太郎 (1)</v>
      </c>
      <c r="M2459" s="217" t="str">
        <f t="shared" si="115"/>
        <v>02</v>
      </c>
      <c r="N2459" s="217" t="str">
        <f t="shared" si="116"/>
        <v>Rintaro SHIMADA (02)</v>
      </c>
      <c r="O2459" s="217" t="s">
        <v>14420</v>
      </c>
      <c r="Y2459" s="130"/>
      <c r="Z2459" s="130"/>
      <c r="AA2459" s="130"/>
      <c r="AB2459" s="130"/>
      <c r="AC2459" s="130"/>
      <c r="AD2459" s="130"/>
      <c r="AE2459" s="130"/>
      <c r="AF2459" s="130"/>
      <c r="AG2459" s="130"/>
      <c r="AH2459" s="130"/>
      <c r="AI2459" s="130"/>
      <c r="AJ2459" s="130"/>
      <c r="AK2459" s="130"/>
      <c r="AL2459" s="130"/>
      <c r="AM2459" s="130"/>
      <c r="AN2459" s="130"/>
      <c r="AO2459" s="130"/>
      <c r="AP2459" s="130"/>
      <c r="AQ2459" s="130"/>
      <c r="AR2459" s="130"/>
      <c r="AS2459" s="130"/>
      <c r="AT2459" s="130"/>
      <c r="AU2459" s="130"/>
      <c r="AV2459" s="130"/>
      <c r="AW2459" s="130"/>
      <c r="AX2459" s="130"/>
      <c r="AY2459" s="130"/>
    </row>
    <row r="2460" spans="1:51" x14ac:dyDescent="0.15">
      <c r="A2460" s="140">
        <v>2503</v>
      </c>
      <c r="B2460" t="s">
        <v>1037</v>
      </c>
      <c r="C2460" t="s">
        <v>1038</v>
      </c>
      <c r="D2460" t="s">
        <v>14205</v>
      </c>
      <c r="E2460" t="s">
        <v>14206</v>
      </c>
      <c r="F2460" t="s">
        <v>14207</v>
      </c>
      <c r="G2460" t="s">
        <v>168</v>
      </c>
      <c r="H2460" t="s">
        <v>14456</v>
      </c>
      <c r="I2460" t="s">
        <v>11990</v>
      </c>
      <c r="J2460" t="s">
        <v>14302</v>
      </c>
      <c r="K2460" t="s">
        <v>5220</v>
      </c>
      <c r="L2460" s="217" t="str">
        <f t="shared" si="114"/>
        <v>荒木　智仁 (2)</v>
      </c>
      <c r="M2460" s="217" t="str">
        <f t="shared" si="115"/>
        <v>01</v>
      </c>
      <c r="N2460" s="217" t="str">
        <f t="shared" si="116"/>
        <v>Tomohito ARAKI (01)</v>
      </c>
      <c r="O2460" s="217" t="s">
        <v>14421</v>
      </c>
      <c r="Y2460" s="130"/>
      <c r="Z2460" s="130"/>
      <c r="AA2460" s="130"/>
      <c r="AB2460" s="130"/>
      <c r="AC2460" s="130"/>
      <c r="AD2460" s="130"/>
      <c r="AE2460" s="130"/>
      <c r="AF2460" s="130"/>
      <c r="AG2460" s="130"/>
      <c r="AH2460" s="130"/>
      <c r="AI2460" s="130"/>
      <c r="AJ2460" s="130"/>
      <c r="AK2460" s="130"/>
      <c r="AL2460" s="130"/>
      <c r="AM2460" s="130"/>
      <c r="AN2460" s="130"/>
      <c r="AO2460" s="130"/>
      <c r="AP2460" s="130"/>
      <c r="AQ2460" s="130"/>
      <c r="AR2460" s="130"/>
      <c r="AS2460" s="130"/>
      <c r="AT2460" s="130"/>
      <c r="AU2460" s="130"/>
      <c r="AV2460" s="130"/>
      <c r="AW2460" s="130"/>
      <c r="AX2460" s="130"/>
      <c r="AY2460" s="130"/>
    </row>
    <row r="2461" spans="1:51" x14ac:dyDescent="0.15">
      <c r="A2461" s="140">
        <v>2504</v>
      </c>
      <c r="B2461" t="s">
        <v>1037</v>
      </c>
      <c r="C2461" t="s">
        <v>1038</v>
      </c>
      <c r="D2461" t="s">
        <v>14208</v>
      </c>
      <c r="E2461" t="s">
        <v>14209</v>
      </c>
      <c r="F2461" t="s">
        <v>11238</v>
      </c>
      <c r="G2461" t="s">
        <v>173</v>
      </c>
      <c r="H2461" t="s">
        <v>11319</v>
      </c>
      <c r="I2461" t="s">
        <v>5171</v>
      </c>
      <c r="J2461" t="s">
        <v>5124</v>
      </c>
      <c r="K2461" t="s">
        <v>5220</v>
      </c>
      <c r="L2461" s="217" t="str">
        <f t="shared" si="114"/>
        <v>岩田　樹 (1)</v>
      </c>
      <c r="M2461" s="217" t="str">
        <f t="shared" si="115"/>
        <v>02</v>
      </c>
      <c r="N2461" s="217" t="str">
        <f t="shared" si="116"/>
        <v>Tatsuki IWATA (02)</v>
      </c>
      <c r="O2461" s="217" t="s">
        <v>14422</v>
      </c>
      <c r="Y2461" s="130"/>
      <c r="Z2461" s="130"/>
      <c r="AA2461" s="130"/>
      <c r="AB2461" s="130"/>
      <c r="AC2461" s="130"/>
      <c r="AD2461" s="130"/>
      <c r="AE2461" s="130"/>
      <c r="AF2461" s="130"/>
      <c r="AG2461" s="130"/>
      <c r="AH2461" s="130"/>
      <c r="AI2461" s="130"/>
      <c r="AJ2461" s="130"/>
      <c r="AK2461" s="130"/>
      <c r="AL2461" s="130"/>
      <c r="AM2461" s="130"/>
      <c r="AN2461" s="130"/>
      <c r="AO2461" s="130"/>
      <c r="AP2461" s="130"/>
      <c r="AQ2461" s="130"/>
      <c r="AR2461" s="130"/>
      <c r="AS2461" s="130"/>
      <c r="AT2461" s="130"/>
      <c r="AU2461" s="130"/>
      <c r="AV2461" s="130"/>
      <c r="AW2461" s="130"/>
      <c r="AX2461" s="130"/>
      <c r="AY2461" s="130"/>
    </row>
    <row r="2462" spans="1:51" x14ac:dyDescent="0.15">
      <c r="A2462" s="140">
        <v>2505</v>
      </c>
      <c r="B2462" t="s">
        <v>5229</v>
      </c>
      <c r="C2462" t="s">
        <v>1045</v>
      </c>
      <c r="D2462" t="s">
        <v>14210</v>
      </c>
      <c r="E2462" t="s">
        <v>14211</v>
      </c>
      <c r="F2462" t="s">
        <v>11009</v>
      </c>
      <c r="G2462" t="s">
        <v>173</v>
      </c>
      <c r="H2462" t="s">
        <v>11319</v>
      </c>
      <c r="I2462" t="s">
        <v>14276</v>
      </c>
      <c r="J2462" t="s">
        <v>14303</v>
      </c>
      <c r="K2462" t="s">
        <v>5220</v>
      </c>
      <c r="L2462" s="217" t="str">
        <f t="shared" si="114"/>
        <v>船越　涼雅 (1)</v>
      </c>
      <c r="M2462" s="217" t="str">
        <f t="shared" si="115"/>
        <v>02</v>
      </c>
      <c r="N2462" s="217" t="str">
        <f t="shared" si="116"/>
        <v>Ryouga FUNAKOSHI (02)</v>
      </c>
      <c r="O2462" s="217" t="s">
        <v>14423</v>
      </c>
      <c r="Y2462" s="130"/>
      <c r="Z2462" s="130"/>
      <c r="AA2462" s="130"/>
      <c r="AB2462" s="130"/>
      <c r="AC2462" s="130"/>
      <c r="AD2462" s="130"/>
      <c r="AE2462" s="130"/>
      <c r="AF2462" s="130"/>
      <c r="AG2462" s="130"/>
      <c r="AH2462" s="130"/>
      <c r="AI2462" s="130"/>
      <c r="AJ2462" s="130"/>
      <c r="AK2462" s="130"/>
      <c r="AL2462" s="130"/>
      <c r="AM2462" s="130"/>
      <c r="AN2462" s="130"/>
      <c r="AO2462" s="130"/>
      <c r="AP2462" s="130"/>
      <c r="AQ2462" s="130"/>
      <c r="AR2462" s="130"/>
      <c r="AS2462" s="130"/>
      <c r="AT2462" s="130"/>
      <c r="AU2462" s="130"/>
      <c r="AV2462" s="130"/>
      <c r="AW2462" s="130"/>
      <c r="AX2462" s="130"/>
      <c r="AY2462" s="130"/>
    </row>
    <row r="2463" spans="1:51" x14ac:dyDescent="0.15">
      <c r="A2463" s="140">
        <v>2506</v>
      </c>
      <c r="B2463" t="s">
        <v>5229</v>
      </c>
      <c r="C2463" t="s">
        <v>1045</v>
      </c>
      <c r="D2463" t="s">
        <v>14212</v>
      </c>
      <c r="E2463" t="s">
        <v>14213</v>
      </c>
      <c r="F2463" t="s">
        <v>11300</v>
      </c>
      <c r="G2463" t="s">
        <v>173</v>
      </c>
      <c r="H2463" t="s">
        <v>11319</v>
      </c>
      <c r="I2463" t="s">
        <v>14277</v>
      </c>
      <c r="J2463" t="s">
        <v>12659</v>
      </c>
      <c r="K2463" t="s">
        <v>5220</v>
      </c>
      <c r="L2463" s="217" t="str">
        <f t="shared" si="114"/>
        <v>長島　聖 (1)</v>
      </c>
      <c r="M2463" s="217" t="str">
        <f t="shared" si="115"/>
        <v>03</v>
      </c>
      <c r="N2463" s="217" t="str">
        <f t="shared" si="116"/>
        <v>Hijiri NAGASHIMA (03)</v>
      </c>
      <c r="O2463" s="217" t="s">
        <v>14424</v>
      </c>
      <c r="Y2463" s="130"/>
      <c r="Z2463" s="130"/>
      <c r="AA2463" s="130"/>
      <c r="AB2463" s="130"/>
      <c r="AC2463" s="130"/>
      <c r="AD2463" s="130"/>
      <c r="AE2463" s="130"/>
      <c r="AF2463" s="130"/>
      <c r="AG2463" s="130"/>
      <c r="AH2463" s="130"/>
      <c r="AI2463" s="130"/>
      <c r="AJ2463" s="130"/>
      <c r="AK2463" s="130"/>
      <c r="AL2463" s="130"/>
      <c r="AM2463" s="130"/>
      <c r="AN2463" s="130"/>
      <c r="AO2463" s="130"/>
      <c r="AP2463" s="130"/>
      <c r="AQ2463" s="130"/>
      <c r="AR2463" s="130"/>
      <c r="AS2463" s="130"/>
      <c r="AT2463" s="130"/>
      <c r="AU2463" s="130"/>
      <c r="AV2463" s="130"/>
      <c r="AW2463" s="130"/>
      <c r="AX2463" s="130"/>
      <c r="AY2463" s="130"/>
    </row>
    <row r="2464" spans="1:51" x14ac:dyDescent="0.15">
      <c r="A2464" s="140">
        <v>2507</v>
      </c>
      <c r="B2464" t="s">
        <v>5229</v>
      </c>
      <c r="C2464" t="s">
        <v>1045</v>
      </c>
      <c r="D2464" t="s">
        <v>14214</v>
      </c>
      <c r="E2464" t="s">
        <v>14215</v>
      </c>
      <c r="F2464" t="s">
        <v>11130</v>
      </c>
      <c r="G2464" t="s">
        <v>173</v>
      </c>
      <c r="H2464" t="s">
        <v>11319</v>
      </c>
      <c r="I2464" t="s">
        <v>14278</v>
      </c>
      <c r="J2464" t="s">
        <v>4822</v>
      </c>
      <c r="K2464" t="s">
        <v>5220</v>
      </c>
      <c r="L2464" s="217" t="str">
        <f t="shared" si="114"/>
        <v>松浦　亮太 (1)</v>
      </c>
      <c r="M2464" s="217" t="str">
        <f t="shared" si="115"/>
        <v>02</v>
      </c>
      <c r="N2464" s="217" t="str">
        <f t="shared" si="116"/>
        <v>Ryota MATSUURA (02)</v>
      </c>
      <c r="O2464" s="217" t="s">
        <v>14425</v>
      </c>
      <c r="Y2464" s="130"/>
      <c r="Z2464" s="130"/>
      <c r="AA2464" s="130"/>
      <c r="AB2464" s="130"/>
      <c r="AC2464" s="130"/>
      <c r="AD2464" s="130"/>
      <c r="AE2464" s="130"/>
      <c r="AF2464" s="130"/>
      <c r="AG2464" s="130"/>
      <c r="AH2464" s="130"/>
      <c r="AI2464" s="130"/>
      <c r="AJ2464" s="130"/>
      <c r="AK2464" s="130"/>
      <c r="AL2464" s="130"/>
      <c r="AM2464" s="130"/>
      <c r="AN2464" s="130"/>
      <c r="AO2464" s="130"/>
      <c r="AP2464" s="130"/>
      <c r="AQ2464" s="130"/>
      <c r="AR2464" s="130"/>
      <c r="AS2464" s="130"/>
      <c r="AT2464" s="130"/>
      <c r="AU2464" s="130"/>
      <c r="AV2464" s="130"/>
      <c r="AW2464" s="130"/>
      <c r="AX2464" s="130"/>
      <c r="AY2464" s="130"/>
    </row>
    <row r="2465" spans="1:51" x14ac:dyDescent="0.15">
      <c r="A2465" s="140">
        <v>2508</v>
      </c>
      <c r="B2465" t="s">
        <v>5223</v>
      </c>
      <c r="C2465" t="s">
        <v>1033</v>
      </c>
      <c r="D2465" t="s">
        <v>14216</v>
      </c>
      <c r="E2465" t="s">
        <v>14217</v>
      </c>
      <c r="F2465" t="s">
        <v>4127</v>
      </c>
      <c r="G2465" t="s">
        <v>173</v>
      </c>
      <c r="H2465" t="s">
        <v>14454</v>
      </c>
      <c r="I2465" t="s">
        <v>14279</v>
      </c>
      <c r="J2465" t="s">
        <v>14304</v>
      </c>
      <c r="K2465" t="s">
        <v>5220</v>
      </c>
      <c r="L2465" s="217" t="str">
        <f t="shared" si="114"/>
        <v>栗本　幹也 (1)</v>
      </c>
      <c r="M2465" s="217" t="str">
        <f t="shared" si="115"/>
        <v>01</v>
      </c>
      <c r="N2465" s="217" t="str">
        <f t="shared" si="116"/>
        <v>Mikiya KURIMOTO (01)</v>
      </c>
      <c r="O2465" s="217" t="s">
        <v>14426</v>
      </c>
      <c r="Y2465" s="130"/>
      <c r="Z2465" s="130"/>
      <c r="AA2465" s="130"/>
      <c r="AB2465" s="130"/>
      <c r="AC2465" s="130"/>
      <c r="AD2465" s="130"/>
      <c r="AE2465" s="130"/>
      <c r="AF2465" s="130"/>
      <c r="AG2465" s="130"/>
      <c r="AH2465" s="130"/>
      <c r="AI2465" s="130"/>
      <c r="AJ2465" s="130"/>
      <c r="AK2465" s="130"/>
      <c r="AL2465" s="130"/>
      <c r="AM2465" s="130"/>
      <c r="AN2465" s="130"/>
      <c r="AO2465" s="130"/>
      <c r="AP2465" s="130"/>
      <c r="AQ2465" s="130"/>
      <c r="AR2465" s="130"/>
      <c r="AS2465" s="130"/>
      <c r="AT2465" s="130"/>
      <c r="AU2465" s="130"/>
      <c r="AV2465" s="130"/>
      <c r="AW2465" s="130"/>
      <c r="AX2465" s="130"/>
      <c r="AY2465" s="130"/>
    </row>
    <row r="2466" spans="1:51" x14ac:dyDescent="0.15">
      <c r="A2466" s="140">
        <v>2509</v>
      </c>
      <c r="B2466" t="s">
        <v>5223</v>
      </c>
      <c r="C2466" t="s">
        <v>1033</v>
      </c>
      <c r="D2466" t="s">
        <v>14218</v>
      </c>
      <c r="E2466" t="s">
        <v>14219</v>
      </c>
      <c r="F2466" t="s">
        <v>14220</v>
      </c>
      <c r="G2466" t="s">
        <v>146</v>
      </c>
      <c r="H2466" t="s">
        <v>11319</v>
      </c>
      <c r="I2466" t="s">
        <v>5030</v>
      </c>
      <c r="J2466" t="s">
        <v>4862</v>
      </c>
      <c r="K2466" t="s">
        <v>5220</v>
      </c>
      <c r="L2466" s="217" t="str">
        <f t="shared" si="114"/>
        <v>中西　光 (4)</v>
      </c>
      <c r="M2466" s="217" t="str">
        <f t="shared" si="115"/>
        <v>98</v>
      </c>
      <c r="N2466" s="217" t="str">
        <f t="shared" si="116"/>
        <v>Hikaru NAKANISHI (98)</v>
      </c>
      <c r="O2466" s="217" t="s">
        <v>14427</v>
      </c>
      <c r="Y2466" s="130"/>
      <c r="Z2466" s="130"/>
      <c r="AA2466" s="130"/>
      <c r="AB2466" s="130"/>
      <c r="AC2466" s="130"/>
      <c r="AD2466" s="130"/>
      <c r="AE2466" s="130"/>
      <c r="AF2466" s="130"/>
      <c r="AG2466" s="130"/>
      <c r="AH2466" s="130"/>
      <c r="AI2466" s="130"/>
      <c r="AJ2466" s="130"/>
      <c r="AK2466" s="130"/>
      <c r="AL2466" s="130"/>
      <c r="AM2466" s="130"/>
      <c r="AN2466" s="130"/>
      <c r="AO2466" s="130"/>
      <c r="AP2466" s="130"/>
      <c r="AQ2466" s="130"/>
      <c r="AR2466" s="130"/>
      <c r="AS2466" s="130"/>
      <c r="AT2466" s="130"/>
      <c r="AU2466" s="130"/>
      <c r="AV2466" s="130"/>
      <c r="AW2466" s="130"/>
      <c r="AX2466" s="130"/>
      <c r="AY2466" s="130"/>
    </row>
    <row r="2467" spans="1:51" x14ac:dyDescent="0.15">
      <c r="A2467" s="140">
        <v>2510</v>
      </c>
      <c r="B2467" t="s">
        <v>239</v>
      </c>
      <c r="C2467" t="s">
        <v>1057</v>
      </c>
      <c r="D2467" t="s">
        <v>14221</v>
      </c>
      <c r="E2467" t="s">
        <v>14222</v>
      </c>
      <c r="F2467" t="s">
        <v>11067</v>
      </c>
      <c r="G2467" t="s">
        <v>173</v>
      </c>
      <c r="H2467" t="s">
        <v>14458</v>
      </c>
      <c r="I2467" t="s">
        <v>4840</v>
      </c>
      <c r="J2467" t="s">
        <v>12311</v>
      </c>
      <c r="K2467" t="s">
        <v>5220</v>
      </c>
      <c r="L2467" s="217" t="str">
        <f t="shared" si="114"/>
        <v>上野　将大 (1)</v>
      </c>
      <c r="M2467" s="217" t="str">
        <f t="shared" si="115"/>
        <v>02</v>
      </c>
      <c r="N2467" s="217" t="str">
        <f t="shared" si="116"/>
        <v>Shodai UENO (02)</v>
      </c>
      <c r="O2467" s="217" t="s">
        <v>14428</v>
      </c>
      <c r="Y2467" s="130"/>
      <c r="Z2467" s="130"/>
      <c r="AA2467" s="130"/>
      <c r="AB2467" s="130"/>
      <c r="AC2467" s="130"/>
      <c r="AD2467" s="130"/>
      <c r="AE2467" s="130"/>
      <c r="AF2467" s="130"/>
      <c r="AG2467" s="130"/>
      <c r="AH2467" s="130"/>
      <c r="AI2467" s="130"/>
      <c r="AJ2467" s="130"/>
      <c r="AK2467" s="130"/>
      <c r="AL2467" s="130"/>
      <c r="AM2467" s="130"/>
      <c r="AN2467" s="130"/>
      <c r="AO2467" s="130"/>
      <c r="AP2467" s="130"/>
      <c r="AQ2467" s="130"/>
      <c r="AR2467" s="130"/>
      <c r="AS2467" s="130"/>
      <c r="AT2467" s="130"/>
      <c r="AU2467" s="130"/>
      <c r="AV2467" s="130"/>
      <c r="AW2467" s="130"/>
      <c r="AX2467" s="130"/>
      <c r="AY2467" s="130"/>
    </row>
    <row r="2468" spans="1:51" x14ac:dyDescent="0.15">
      <c r="A2468" s="140">
        <v>2511</v>
      </c>
      <c r="B2468" t="s">
        <v>239</v>
      </c>
      <c r="C2468" t="s">
        <v>1057</v>
      </c>
      <c r="D2468" t="s">
        <v>14223</v>
      </c>
      <c r="E2468" t="s">
        <v>14224</v>
      </c>
      <c r="F2468" t="s">
        <v>13353</v>
      </c>
      <c r="G2468" t="s">
        <v>173</v>
      </c>
      <c r="H2468" t="s">
        <v>14458</v>
      </c>
      <c r="I2468" t="s">
        <v>14280</v>
      </c>
      <c r="J2468" t="s">
        <v>12297</v>
      </c>
      <c r="K2468" t="s">
        <v>5220</v>
      </c>
      <c r="L2468" s="217" t="str">
        <f t="shared" si="114"/>
        <v>永春　宏治 (1)</v>
      </c>
      <c r="M2468" s="217" t="str">
        <f t="shared" si="115"/>
        <v>03</v>
      </c>
      <c r="N2468" s="217" t="str">
        <f t="shared" si="116"/>
        <v>Koji NAGAHARU (03)</v>
      </c>
      <c r="O2468" s="217" t="s">
        <v>14429</v>
      </c>
      <c r="Y2468" s="130"/>
      <c r="Z2468" s="130"/>
      <c r="AA2468" s="130"/>
      <c r="AB2468" s="130"/>
      <c r="AC2468" s="130"/>
      <c r="AD2468" s="130"/>
      <c r="AE2468" s="130"/>
      <c r="AF2468" s="130"/>
      <c r="AG2468" s="130"/>
      <c r="AH2468" s="130"/>
      <c r="AI2468" s="130"/>
      <c r="AJ2468" s="130"/>
      <c r="AK2468" s="130"/>
      <c r="AL2468" s="130"/>
      <c r="AM2468" s="130"/>
      <c r="AN2468" s="130"/>
      <c r="AO2468" s="130"/>
      <c r="AP2468" s="130"/>
      <c r="AQ2468" s="130"/>
      <c r="AR2468" s="130"/>
      <c r="AS2468" s="130"/>
      <c r="AT2468" s="130"/>
      <c r="AU2468" s="130"/>
      <c r="AV2468" s="130"/>
      <c r="AW2468" s="130"/>
      <c r="AX2468" s="130"/>
      <c r="AY2468" s="130"/>
    </row>
    <row r="2469" spans="1:51" x14ac:dyDescent="0.15">
      <c r="A2469" s="140">
        <v>2512</v>
      </c>
      <c r="B2469" t="s">
        <v>239</v>
      </c>
      <c r="C2469" t="s">
        <v>1057</v>
      </c>
      <c r="D2469" t="s">
        <v>14225</v>
      </c>
      <c r="E2469" t="s">
        <v>14226</v>
      </c>
      <c r="F2469" t="s">
        <v>3800</v>
      </c>
      <c r="G2469" t="s">
        <v>173</v>
      </c>
      <c r="H2469" t="s">
        <v>14458</v>
      </c>
      <c r="I2469" t="s">
        <v>4816</v>
      </c>
      <c r="J2469" t="s">
        <v>4843</v>
      </c>
      <c r="K2469" t="s">
        <v>5220</v>
      </c>
      <c r="L2469" s="217" t="str">
        <f t="shared" si="114"/>
        <v>藤原　健跳 (1)</v>
      </c>
      <c r="M2469" s="217" t="str">
        <f t="shared" si="115"/>
        <v>01</v>
      </c>
      <c r="N2469" s="217" t="str">
        <f t="shared" si="116"/>
        <v>Kento FUJIWARA (01)</v>
      </c>
      <c r="O2469" s="217" t="s">
        <v>14430</v>
      </c>
      <c r="Y2469" s="130"/>
      <c r="Z2469" s="130"/>
      <c r="AA2469" s="130"/>
      <c r="AB2469" s="130"/>
      <c r="AC2469" s="130"/>
      <c r="AD2469" s="130"/>
      <c r="AE2469" s="130"/>
      <c r="AF2469" s="130"/>
      <c r="AG2469" s="130"/>
      <c r="AH2469" s="130"/>
      <c r="AI2469" s="130"/>
      <c r="AJ2469" s="130"/>
      <c r="AK2469" s="130"/>
      <c r="AL2469" s="130"/>
      <c r="AM2469" s="130"/>
      <c r="AN2469" s="130"/>
      <c r="AO2469" s="130"/>
      <c r="AP2469" s="130"/>
      <c r="AQ2469" s="130"/>
      <c r="AR2469" s="130"/>
      <c r="AS2469" s="130"/>
      <c r="AT2469" s="130"/>
      <c r="AU2469" s="130"/>
      <c r="AV2469" s="130"/>
      <c r="AW2469" s="130"/>
      <c r="AX2469" s="130"/>
      <c r="AY2469" s="130"/>
    </row>
    <row r="2470" spans="1:51" x14ac:dyDescent="0.15">
      <c r="A2470" s="140">
        <v>2513</v>
      </c>
      <c r="B2470" t="s">
        <v>1088</v>
      </c>
      <c r="C2470" t="s">
        <v>1040</v>
      </c>
      <c r="D2470" t="s">
        <v>14227</v>
      </c>
      <c r="E2470" t="s">
        <v>14228</v>
      </c>
      <c r="F2470" t="s">
        <v>6555</v>
      </c>
      <c r="G2470" t="s">
        <v>168</v>
      </c>
      <c r="H2470" t="s">
        <v>11319</v>
      </c>
      <c r="I2470" t="s">
        <v>14281</v>
      </c>
      <c r="J2470" t="s">
        <v>4969</v>
      </c>
      <c r="K2470" t="s">
        <v>5220</v>
      </c>
      <c r="L2470" s="217" t="str">
        <f t="shared" si="114"/>
        <v>直塚　天晴 (2)</v>
      </c>
      <c r="M2470" s="217" t="str">
        <f t="shared" si="115"/>
        <v>01</v>
      </c>
      <c r="N2470" s="217" t="str">
        <f t="shared" si="116"/>
        <v>Tensei NAOTSUKA (01)</v>
      </c>
      <c r="O2470" s="217" t="s">
        <v>14431</v>
      </c>
      <c r="Y2470" s="130"/>
      <c r="Z2470" s="130"/>
      <c r="AA2470" s="130"/>
      <c r="AB2470" s="130"/>
      <c r="AC2470" s="130"/>
      <c r="AD2470" s="130"/>
      <c r="AE2470" s="130"/>
      <c r="AF2470" s="130"/>
      <c r="AG2470" s="130"/>
      <c r="AH2470" s="130"/>
      <c r="AI2470" s="130"/>
      <c r="AJ2470" s="130"/>
      <c r="AK2470" s="130"/>
      <c r="AL2470" s="130"/>
      <c r="AM2470" s="130"/>
      <c r="AN2470" s="130"/>
      <c r="AO2470" s="130"/>
      <c r="AP2470" s="130"/>
      <c r="AQ2470" s="130"/>
      <c r="AR2470" s="130"/>
      <c r="AS2470" s="130"/>
      <c r="AT2470" s="130"/>
      <c r="AU2470" s="130"/>
      <c r="AV2470" s="130"/>
      <c r="AW2470" s="130"/>
      <c r="AX2470" s="130"/>
      <c r="AY2470" s="130"/>
    </row>
    <row r="2471" spans="1:51" x14ac:dyDescent="0.15">
      <c r="A2471" s="140">
        <v>2514</v>
      </c>
      <c r="B2471" t="s">
        <v>1088</v>
      </c>
      <c r="C2471" t="s">
        <v>1040</v>
      </c>
      <c r="D2471" t="s">
        <v>14229</v>
      </c>
      <c r="E2471" t="s">
        <v>14230</v>
      </c>
      <c r="F2471" t="s">
        <v>9433</v>
      </c>
      <c r="G2471" t="s">
        <v>168</v>
      </c>
      <c r="H2471" t="s">
        <v>14472</v>
      </c>
      <c r="I2471" t="s">
        <v>9463</v>
      </c>
      <c r="J2471" t="s">
        <v>14305</v>
      </c>
      <c r="K2471" t="s">
        <v>5220</v>
      </c>
      <c r="L2471" s="217" t="str">
        <f t="shared" si="114"/>
        <v>谷口　輝幸 (2)</v>
      </c>
      <c r="M2471" s="217" t="str">
        <f t="shared" si="115"/>
        <v>01</v>
      </c>
      <c r="N2471" s="217" t="str">
        <f t="shared" si="116"/>
        <v>Teruyuki TANIGUCHI (01)</v>
      </c>
      <c r="O2471" s="217" t="s">
        <v>14432</v>
      </c>
      <c r="Y2471" s="130"/>
      <c r="Z2471" s="130"/>
      <c r="AA2471" s="130"/>
      <c r="AB2471" s="130"/>
      <c r="AC2471" s="130"/>
      <c r="AD2471" s="130"/>
      <c r="AE2471" s="130"/>
      <c r="AF2471" s="130"/>
      <c r="AG2471" s="130"/>
      <c r="AH2471" s="130"/>
      <c r="AI2471" s="130"/>
      <c r="AJ2471" s="130"/>
      <c r="AK2471" s="130"/>
      <c r="AL2471" s="130"/>
      <c r="AM2471" s="130"/>
      <c r="AN2471" s="130"/>
      <c r="AO2471" s="130"/>
      <c r="AP2471" s="130"/>
      <c r="AQ2471" s="130"/>
      <c r="AR2471" s="130"/>
      <c r="AS2471" s="130"/>
      <c r="AT2471" s="130"/>
      <c r="AU2471" s="130"/>
      <c r="AV2471" s="130"/>
      <c r="AW2471" s="130"/>
      <c r="AX2471" s="130"/>
      <c r="AY2471" s="130"/>
    </row>
    <row r="2472" spans="1:51" x14ac:dyDescent="0.15">
      <c r="A2472" s="140">
        <v>2515</v>
      </c>
      <c r="B2472" t="s">
        <v>1088</v>
      </c>
      <c r="C2472" t="s">
        <v>1040</v>
      </c>
      <c r="D2472" t="s">
        <v>14231</v>
      </c>
      <c r="E2472" t="s">
        <v>14232</v>
      </c>
      <c r="F2472" t="s">
        <v>14233</v>
      </c>
      <c r="G2472" t="s">
        <v>173</v>
      </c>
      <c r="H2472" t="s">
        <v>14447</v>
      </c>
      <c r="I2472" t="s">
        <v>14282</v>
      </c>
      <c r="J2472" t="s">
        <v>4946</v>
      </c>
      <c r="K2472" t="s">
        <v>5220</v>
      </c>
      <c r="L2472" s="217" t="str">
        <f t="shared" si="114"/>
        <v>金山　拓矢 (1)</v>
      </c>
      <c r="M2472" s="217" t="str">
        <f t="shared" si="115"/>
        <v>02</v>
      </c>
      <c r="N2472" s="217" t="str">
        <f t="shared" si="116"/>
        <v>Takuya KANAYAMA (02)</v>
      </c>
      <c r="O2472" s="217" t="s">
        <v>14433</v>
      </c>
      <c r="Y2472" s="130"/>
      <c r="Z2472" s="130"/>
      <c r="AA2472" s="130"/>
      <c r="AB2472" s="130"/>
      <c r="AC2472" s="130"/>
      <c r="AD2472" s="130"/>
      <c r="AE2472" s="130"/>
      <c r="AF2472" s="130"/>
      <c r="AG2472" s="130"/>
      <c r="AH2472" s="130"/>
      <c r="AI2472" s="130"/>
      <c r="AJ2472" s="130"/>
      <c r="AK2472" s="130"/>
      <c r="AL2472" s="130"/>
      <c r="AM2472" s="130"/>
      <c r="AN2472" s="130"/>
      <c r="AO2472" s="130"/>
      <c r="AP2472" s="130"/>
      <c r="AQ2472" s="130"/>
      <c r="AR2472" s="130"/>
      <c r="AS2472" s="130"/>
      <c r="AT2472" s="130"/>
      <c r="AU2472" s="130"/>
      <c r="AV2472" s="130"/>
      <c r="AW2472" s="130"/>
      <c r="AX2472" s="130"/>
      <c r="AY2472" s="130"/>
    </row>
    <row r="2473" spans="1:51" x14ac:dyDescent="0.15">
      <c r="A2473" s="140">
        <v>2516</v>
      </c>
      <c r="B2473" t="s">
        <v>1088</v>
      </c>
      <c r="C2473" t="s">
        <v>1040</v>
      </c>
      <c r="D2473" t="s">
        <v>14234</v>
      </c>
      <c r="E2473" t="s">
        <v>14235</v>
      </c>
      <c r="F2473" t="s">
        <v>11213</v>
      </c>
      <c r="G2473" t="s">
        <v>173</v>
      </c>
      <c r="H2473" t="s">
        <v>14448</v>
      </c>
      <c r="I2473" t="s">
        <v>13434</v>
      </c>
      <c r="J2473" t="s">
        <v>5160</v>
      </c>
      <c r="K2473" t="s">
        <v>5220</v>
      </c>
      <c r="L2473" s="217" t="str">
        <f t="shared" si="114"/>
        <v>辺見　俊輝 (1)</v>
      </c>
      <c r="M2473" s="217" t="str">
        <f t="shared" si="115"/>
        <v>02</v>
      </c>
      <c r="N2473" s="217" t="str">
        <f t="shared" si="116"/>
        <v>Toshiki HEMMI (02)</v>
      </c>
      <c r="O2473" s="217" t="s">
        <v>14434</v>
      </c>
      <c r="Y2473" s="130"/>
      <c r="Z2473" s="130"/>
      <c r="AA2473" s="130"/>
      <c r="AB2473" s="130"/>
      <c r="AC2473" s="130"/>
      <c r="AD2473" s="130"/>
      <c r="AE2473" s="130"/>
      <c r="AF2473" s="130"/>
      <c r="AG2473" s="130"/>
      <c r="AH2473" s="130"/>
      <c r="AI2473" s="130"/>
      <c r="AJ2473" s="130"/>
      <c r="AK2473" s="130"/>
      <c r="AL2473" s="130"/>
      <c r="AM2473" s="130"/>
      <c r="AN2473" s="130"/>
      <c r="AO2473" s="130"/>
      <c r="AP2473" s="130"/>
      <c r="AQ2473" s="130"/>
      <c r="AR2473" s="130"/>
      <c r="AS2473" s="130"/>
      <c r="AT2473" s="130"/>
      <c r="AU2473" s="130"/>
      <c r="AV2473" s="130"/>
      <c r="AW2473" s="130"/>
      <c r="AX2473" s="130"/>
      <c r="AY2473" s="130"/>
    </row>
    <row r="2474" spans="1:51" x14ac:dyDescent="0.15">
      <c r="A2474" s="140">
        <v>2517</v>
      </c>
      <c r="B2474" t="s">
        <v>14516</v>
      </c>
      <c r="C2474" t="s">
        <v>14107</v>
      </c>
      <c r="D2474" t="s">
        <v>14236</v>
      </c>
      <c r="E2474" t="s">
        <v>14237</v>
      </c>
      <c r="F2474" t="s">
        <v>2048</v>
      </c>
      <c r="G2474" t="s">
        <v>164</v>
      </c>
      <c r="H2474" t="s">
        <v>11319</v>
      </c>
      <c r="I2474" t="s">
        <v>11861</v>
      </c>
      <c r="J2474" t="s">
        <v>4940</v>
      </c>
      <c r="K2474" t="s">
        <v>5220</v>
      </c>
      <c r="L2474" s="217" t="str">
        <f t="shared" si="114"/>
        <v>東　亮佑 (3)</v>
      </c>
      <c r="M2474" s="217" t="str">
        <f t="shared" si="115"/>
        <v>00</v>
      </c>
      <c r="N2474" s="217" t="str">
        <f t="shared" si="116"/>
        <v>Ryosuke AZUMA (00)</v>
      </c>
      <c r="O2474" s="217" t="s">
        <v>14435</v>
      </c>
      <c r="Y2474" s="130"/>
      <c r="Z2474" s="130"/>
      <c r="AA2474" s="130"/>
      <c r="AB2474" s="130"/>
      <c r="AC2474" s="130"/>
      <c r="AD2474" s="130"/>
      <c r="AE2474" s="130"/>
      <c r="AF2474" s="130"/>
      <c r="AG2474" s="130"/>
      <c r="AH2474" s="130"/>
      <c r="AI2474" s="130"/>
      <c r="AJ2474" s="130"/>
      <c r="AK2474" s="130"/>
      <c r="AL2474" s="130"/>
      <c r="AM2474" s="130"/>
      <c r="AN2474" s="130"/>
      <c r="AO2474" s="130"/>
      <c r="AP2474" s="130"/>
      <c r="AQ2474" s="130"/>
      <c r="AR2474" s="130"/>
      <c r="AS2474" s="130"/>
      <c r="AT2474" s="130"/>
      <c r="AU2474" s="130"/>
      <c r="AV2474" s="130"/>
      <c r="AW2474" s="130"/>
      <c r="AX2474" s="130"/>
      <c r="AY2474" s="130"/>
    </row>
    <row r="2475" spans="1:51" x14ac:dyDescent="0.15">
      <c r="A2475" s="140">
        <v>2518</v>
      </c>
      <c r="B2475" t="s">
        <v>14516</v>
      </c>
      <c r="C2475" t="s">
        <v>14107</v>
      </c>
      <c r="D2475" t="s">
        <v>14238</v>
      </c>
      <c r="E2475" t="s">
        <v>14239</v>
      </c>
      <c r="F2475" t="s">
        <v>3964</v>
      </c>
      <c r="G2475" t="s">
        <v>164</v>
      </c>
      <c r="H2475" t="s">
        <v>11319</v>
      </c>
      <c r="I2475" t="s">
        <v>14283</v>
      </c>
      <c r="J2475" t="s">
        <v>4970</v>
      </c>
      <c r="K2475" t="s">
        <v>5220</v>
      </c>
      <c r="L2475" s="217" t="str">
        <f t="shared" si="114"/>
        <v>東蔵盛　幹斗 (3)</v>
      </c>
      <c r="M2475" s="217" t="str">
        <f t="shared" si="115"/>
        <v>00</v>
      </c>
      <c r="N2475" s="217" t="str">
        <f t="shared" si="116"/>
        <v>Masato HIGASIKURAMORI (00)</v>
      </c>
      <c r="O2475" s="217" t="s">
        <v>14436</v>
      </c>
      <c r="Y2475" s="130"/>
      <c r="Z2475" s="130"/>
      <c r="AA2475" s="130"/>
      <c r="AB2475" s="130"/>
      <c r="AC2475" s="130"/>
      <c r="AD2475" s="130"/>
      <c r="AE2475" s="130"/>
      <c r="AF2475" s="130"/>
      <c r="AG2475" s="130"/>
      <c r="AH2475" s="130"/>
      <c r="AI2475" s="130"/>
      <c r="AJ2475" s="130"/>
      <c r="AK2475" s="130"/>
      <c r="AL2475" s="130"/>
      <c r="AM2475" s="130"/>
      <c r="AN2475" s="130"/>
      <c r="AO2475" s="130"/>
      <c r="AP2475" s="130"/>
      <c r="AQ2475" s="130"/>
      <c r="AR2475" s="130"/>
      <c r="AS2475" s="130"/>
      <c r="AT2475" s="130"/>
      <c r="AU2475" s="130"/>
      <c r="AV2475" s="130"/>
      <c r="AW2475" s="130"/>
      <c r="AX2475" s="130"/>
      <c r="AY2475" s="130"/>
    </row>
    <row r="2476" spans="1:51" x14ac:dyDescent="0.15">
      <c r="A2476" s="140">
        <v>2519</v>
      </c>
      <c r="B2476" t="s">
        <v>14516</v>
      </c>
      <c r="C2476" t="s">
        <v>14107</v>
      </c>
      <c r="D2476" t="s">
        <v>14240</v>
      </c>
      <c r="E2476" t="s">
        <v>14241</v>
      </c>
      <c r="F2476" t="s">
        <v>14242</v>
      </c>
      <c r="G2476" t="s">
        <v>164</v>
      </c>
      <c r="H2476" t="s">
        <v>11319</v>
      </c>
      <c r="I2476" t="s">
        <v>14284</v>
      </c>
      <c r="J2476" t="s">
        <v>4814</v>
      </c>
      <c r="K2476" t="s">
        <v>5220</v>
      </c>
      <c r="L2476" s="217" t="str">
        <f t="shared" si="114"/>
        <v>綿村　裕介 (3)</v>
      </c>
      <c r="M2476" s="217" t="str">
        <f t="shared" si="115"/>
        <v>00</v>
      </c>
      <c r="N2476" s="217" t="str">
        <f t="shared" si="116"/>
        <v>Yusuke WATAMURA (00)</v>
      </c>
      <c r="O2476" s="217" t="s">
        <v>14437</v>
      </c>
      <c r="Y2476" s="130"/>
      <c r="Z2476" s="130"/>
      <c r="AA2476" s="130"/>
      <c r="AB2476" s="130"/>
      <c r="AC2476" s="130"/>
      <c r="AD2476" s="130"/>
      <c r="AE2476" s="130"/>
      <c r="AF2476" s="130"/>
      <c r="AG2476" s="130"/>
      <c r="AH2476" s="130"/>
      <c r="AI2476" s="130"/>
      <c r="AJ2476" s="130"/>
      <c r="AK2476" s="130"/>
      <c r="AL2476" s="130"/>
      <c r="AM2476" s="130"/>
      <c r="AN2476" s="130"/>
      <c r="AO2476" s="130"/>
      <c r="AP2476" s="130"/>
      <c r="AQ2476" s="130"/>
      <c r="AR2476" s="130"/>
      <c r="AS2476" s="130"/>
      <c r="AT2476" s="130"/>
      <c r="AU2476" s="130"/>
      <c r="AV2476" s="130"/>
      <c r="AW2476" s="130"/>
      <c r="AX2476" s="130"/>
      <c r="AY2476" s="130"/>
    </row>
    <row r="2477" spans="1:51" x14ac:dyDescent="0.15">
      <c r="A2477" s="140">
        <v>2520</v>
      </c>
      <c r="B2477" t="s">
        <v>14516</v>
      </c>
      <c r="C2477" t="s">
        <v>14107</v>
      </c>
      <c r="D2477" t="s">
        <v>14243</v>
      </c>
      <c r="E2477" t="s">
        <v>14244</v>
      </c>
      <c r="F2477" t="s">
        <v>11268</v>
      </c>
      <c r="G2477" t="s">
        <v>173</v>
      </c>
      <c r="H2477" t="s">
        <v>11319</v>
      </c>
      <c r="I2477" t="s">
        <v>14285</v>
      </c>
      <c r="J2477" t="s">
        <v>4900</v>
      </c>
      <c r="K2477" t="s">
        <v>5220</v>
      </c>
      <c r="L2477" s="217" t="str">
        <f t="shared" si="114"/>
        <v>岩城　尚弥 (1)</v>
      </c>
      <c r="M2477" s="217" t="str">
        <f t="shared" si="115"/>
        <v>02</v>
      </c>
      <c r="N2477" s="217" t="str">
        <f t="shared" si="116"/>
        <v>Naoya IWAKI (02)</v>
      </c>
      <c r="O2477" s="217" t="s">
        <v>14438</v>
      </c>
      <c r="Y2477" s="130"/>
      <c r="Z2477" s="130"/>
      <c r="AA2477" s="130"/>
      <c r="AB2477" s="130"/>
      <c r="AC2477" s="130"/>
      <c r="AD2477" s="130"/>
      <c r="AE2477" s="130"/>
      <c r="AF2477" s="130"/>
      <c r="AG2477" s="130"/>
      <c r="AH2477" s="130"/>
      <c r="AI2477" s="130"/>
      <c r="AJ2477" s="130"/>
      <c r="AK2477" s="130"/>
      <c r="AL2477" s="130"/>
      <c r="AM2477" s="130"/>
      <c r="AN2477" s="130"/>
      <c r="AO2477" s="130"/>
      <c r="AP2477" s="130"/>
      <c r="AQ2477" s="130"/>
      <c r="AR2477" s="130"/>
      <c r="AS2477" s="130"/>
      <c r="AT2477" s="130"/>
      <c r="AU2477" s="130"/>
      <c r="AV2477" s="130"/>
      <c r="AW2477" s="130"/>
      <c r="AX2477" s="130"/>
      <c r="AY2477" s="130"/>
    </row>
    <row r="2478" spans="1:51" x14ac:dyDescent="0.15">
      <c r="A2478" s="140">
        <v>2521</v>
      </c>
      <c r="B2478" t="s">
        <v>14516</v>
      </c>
      <c r="C2478" t="s">
        <v>14107</v>
      </c>
      <c r="D2478" t="s">
        <v>14245</v>
      </c>
      <c r="E2478" t="s">
        <v>14246</v>
      </c>
      <c r="F2478" t="s">
        <v>11119</v>
      </c>
      <c r="G2478" t="s">
        <v>173</v>
      </c>
      <c r="H2478" t="s">
        <v>14454</v>
      </c>
      <c r="I2478" t="s">
        <v>14286</v>
      </c>
      <c r="J2478" t="s">
        <v>4922</v>
      </c>
      <c r="K2478" t="s">
        <v>5220</v>
      </c>
      <c r="L2478" s="217" t="str">
        <f t="shared" si="114"/>
        <v>日上　雄喜 (1)</v>
      </c>
      <c r="M2478" s="217" t="str">
        <f t="shared" si="115"/>
        <v>02</v>
      </c>
      <c r="N2478" s="217" t="str">
        <f t="shared" si="116"/>
        <v>Yuki HIKAMI (02)</v>
      </c>
      <c r="O2478" s="217" t="s">
        <v>14439</v>
      </c>
      <c r="Y2478" s="130"/>
      <c r="Z2478" s="130"/>
      <c r="AA2478" s="130"/>
      <c r="AB2478" s="130"/>
      <c r="AC2478" s="130"/>
      <c r="AD2478" s="130"/>
      <c r="AE2478" s="130"/>
      <c r="AF2478" s="130"/>
      <c r="AG2478" s="130"/>
      <c r="AH2478" s="130"/>
      <c r="AI2478" s="130"/>
      <c r="AJ2478" s="130"/>
      <c r="AK2478" s="130"/>
      <c r="AL2478" s="130"/>
      <c r="AM2478" s="130"/>
      <c r="AN2478" s="130"/>
      <c r="AO2478" s="130"/>
      <c r="AP2478" s="130"/>
      <c r="AQ2478" s="130"/>
      <c r="AR2478" s="130"/>
      <c r="AS2478" s="130"/>
      <c r="AT2478" s="130"/>
      <c r="AU2478" s="130"/>
      <c r="AV2478" s="130"/>
      <c r="AW2478" s="130"/>
      <c r="AX2478" s="130"/>
      <c r="AY2478" s="130"/>
    </row>
    <row r="2479" spans="1:51" x14ac:dyDescent="0.15">
      <c r="A2479" s="140">
        <v>2522</v>
      </c>
      <c r="B2479" t="s">
        <v>5246</v>
      </c>
      <c r="C2479" t="s">
        <v>1060</v>
      </c>
      <c r="D2479" t="s">
        <v>14247</v>
      </c>
      <c r="E2479" t="s">
        <v>14248</v>
      </c>
      <c r="F2479" t="s">
        <v>11302</v>
      </c>
      <c r="G2479" t="s">
        <v>173</v>
      </c>
      <c r="H2479" t="s">
        <v>14447</v>
      </c>
      <c r="I2479" t="s">
        <v>14287</v>
      </c>
      <c r="J2479" t="s">
        <v>4940</v>
      </c>
      <c r="K2479" t="s">
        <v>5220</v>
      </c>
      <c r="L2479" s="217" t="str">
        <f t="shared" si="114"/>
        <v>豊田　亮介 (1)</v>
      </c>
      <c r="M2479" s="217" t="str">
        <f t="shared" si="115"/>
        <v>02</v>
      </c>
      <c r="N2479" s="217" t="str">
        <f t="shared" si="116"/>
        <v>Ryosuke TOYOTA (02)</v>
      </c>
      <c r="O2479" s="217" t="s">
        <v>14440</v>
      </c>
      <c r="Y2479" s="130"/>
      <c r="Z2479" s="130"/>
      <c r="AA2479" s="130"/>
      <c r="AB2479" s="130"/>
      <c r="AC2479" s="130"/>
      <c r="AD2479" s="130"/>
      <c r="AE2479" s="130"/>
      <c r="AF2479" s="130"/>
      <c r="AG2479" s="130"/>
      <c r="AH2479" s="130"/>
      <c r="AI2479" s="130"/>
      <c r="AJ2479" s="130"/>
      <c r="AK2479" s="130"/>
      <c r="AL2479" s="130"/>
      <c r="AM2479" s="130"/>
      <c r="AN2479" s="130"/>
      <c r="AO2479" s="130"/>
      <c r="AP2479" s="130"/>
      <c r="AQ2479" s="130"/>
      <c r="AR2479" s="130"/>
      <c r="AS2479" s="130"/>
      <c r="AT2479" s="130"/>
      <c r="AU2479" s="130"/>
      <c r="AV2479" s="130"/>
      <c r="AW2479" s="130"/>
      <c r="AX2479" s="130"/>
      <c r="AY2479" s="130"/>
    </row>
    <row r="2480" spans="1:51" x14ac:dyDescent="0.15">
      <c r="A2480" s="140">
        <v>2523</v>
      </c>
      <c r="B2480" t="s">
        <v>14494</v>
      </c>
      <c r="C2480" t="s">
        <v>1064</v>
      </c>
      <c r="D2480" t="s">
        <v>14249</v>
      </c>
      <c r="E2480" t="s">
        <v>14250</v>
      </c>
      <c r="F2480" t="s">
        <v>14251</v>
      </c>
      <c r="G2480" t="s">
        <v>173</v>
      </c>
      <c r="H2480" t="s">
        <v>14447</v>
      </c>
      <c r="I2480" t="s">
        <v>14288</v>
      </c>
      <c r="J2480" t="s">
        <v>5157</v>
      </c>
      <c r="K2480" t="s">
        <v>5220</v>
      </c>
      <c r="L2480" s="217" t="str">
        <f t="shared" si="114"/>
        <v>長田　颯太 (1)</v>
      </c>
      <c r="M2480" s="217" t="str">
        <f t="shared" si="115"/>
        <v>03</v>
      </c>
      <c r="N2480" s="217" t="str">
        <f t="shared" si="116"/>
        <v>Sota OSADA (03)</v>
      </c>
      <c r="O2480" s="217" t="s">
        <v>14441</v>
      </c>
      <c r="Y2480" s="130"/>
      <c r="Z2480" s="130"/>
      <c r="AA2480" s="130"/>
      <c r="AB2480" s="130"/>
      <c r="AC2480" s="130"/>
      <c r="AD2480" s="130"/>
      <c r="AE2480" s="130"/>
      <c r="AF2480" s="130"/>
      <c r="AG2480" s="130"/>
      <c r="AH2480" s="130"/>
      <c r="AI2480" s="130"/>
      <c r="AJ2480" s="130"/>
      <c r="AK2480" s="130"/>
      <c r="AL2480" s="130"/>
      <c r="AM2480" s="130"/>
      <c r="AN2480" s="130"/>
      <c r="AO2480" s="130"/>
      <c r="AP2480" s="130"/>
      <c r="AQ2480" s="130"/>
      <c r="AR2480" s="130"/>
      <c r="AS2480" s="130"/>
      <c r="AT2480" s="130"/>
      <c r="AU2480" s="130"/>
      <c r="AV2480" s="130"/>
      <c r="AW2480" s="130"/>
      <c r="AX2480" s="130"/>
      <c r="AY2480" s="130"/>
    </row>
    <row r="2481" spans="1:51" x14ac:dyDescent="0.15">
      <c r="A2481" s="140">
        <v>2524</v>
      </c>
      <c r="B2481" t="s">
        <v>14494</v>
      </c>
      <c r="C2481" t="s">
        <v>1064</v>
      </c>
      <c r="D2481" t="s">
        <v>14252</v>
      </c>
      <c r="E2481" t="s">
        <v>14253</v>
      </c>
      <c r="F2481" t="s">
        <v>13322</v>
      </c>
      <c r="G2481" t="s">
        <v>173</v>
      </c>
      <c r="H2481" t="s">
        <v>14447</v>
      </c>
      <c r="I2481" t="s">
        <v>14289</v>
      </c>
      <c r="J2481" t="s">
        <v>4799</v>
      </c>
      <c r="K2481" t="s">
        <v>5220</v>
      </c>
      <c r="L2481" s="217" t="str">
        <f t="shared" si="114"/>
        <v>小宮　大輔 (1)</v>
      </c>
      <c r="M2481" s="217" t="str">
        <f t="shared" si="115"/>
        <v>03</v>
      </c>
      <c r="N2481" s="217" t="str">
        <f t="shared" si="116"/>
        <v>Daisuke KOMIYA (03)</v>
      </c>
      <c r="O2481" s="217" t="s">
        <v>14442</v>
      </c>
      <c r="Y2481" s="130"/>
      <c r="Z2481" s="130"/>
      <c r="AA2481" s="130"/>
      <c r="AB2481" s="130"/>
      <c r="AC2481" s="130"/>
      <c r="AD2481" s="130"/>
      <c r="AE2481" s="130"/>
      <c r="AF2481" s="130"/>
      <c r="AG2481" s="130"/>
      <c r="AH2481" s="130"/>
      <c r="AI2481" s="130"/>
      <c r="AJ2481" s="130"/>
      <c r="AK2481" s="130"/>
      <c r="AL2481" s="130"/>
      <c r="AM2481" s="130"/>
      <c r="AN2481" s="130"/>
      <c r="AO2481" s="130"/>
      <c r="AP2481" s="130"/>
      <c r="AQ2481" s="130"/>
      <c r="AR2481" s="130"/>
      <c r="AS2481" s="130"/>
      <c r="AT2481" s="130"/>
      <c r="AU2481" s="130"/>
      <c r="AV2481" s="130"/>
      <c r="AW2481" s="130"/>
      <c r="AX2481" s="130"/>
      <c r="AY2481" s="130"/>
    </row>
    <row r="2482" spans="1:51" x14ac:dyDescent="0.15">
      <c r="A2482" s="140">
        <v>2525</v>
      </c>
      <c r="B2482" t="s">
        <v>5265</v>
      </c>
      <c r="C2482" t="s">
        <v>1084</v>
      </c>
      <c r="D2482" t="s">
        <v>14254</v>
      </c>
      <c r="E2482" t="s">
        <v>14255</v>
      </c>
      <c r="F2482" t="s">
        <v>11059</v>
      </c>
      <c r="G2482" t="s">
        <v>173</v>
      </c>
      <c r="H2482" t="s">
        <v>11319</v>
      </c>
      <c r="I2482" t="s">
        <v>5030</v>
      </c>
      <c r="J2482" t="s">
        <v>14306</v>
      </c>
      <c r="K2482" t="s">
        <v>5220</v>
      </c>
      <c r="L2482" s="217" t="str">
        <f t="shared" si="114"/>
        <v>仲西　幹地 (1)</v>
      </c>
      <c r="M2482" s="217" t="str">
        <f t="shared" si="115"/>
        <v>02</v>
      </c>
      <c r="N2482" s="217" t="str">
        <f t="shared" si="116"/>
        <v>Kanchi NAKANISHI (02)</v>
      </c>
      <c r="O2482" s="217" t="s">
        <v>14443</v>
      </c>
      <c r="Y2482" s="130"/>
      <c r="Z2482" s="130"/>
      <c r="AA2482" s="130"/>
      <c r="AB2482" s="130"/>
      <c r="AC2482" s="130"/>
      <c r="AD2482" s="130"/>
      <c r="AE2482" s="130"/>
      <c r="AF2482" s="130"/>
      <c r="AG2482" s="130"/>
      <c r="AH2482" s="130"/>
      <c r="AI2482" s="130"/>
      <c r="AJ2482" s="130"/>
      <c r="AK2482" s="130"/>
      <c r="AL2482" s="130"/>
      <c r="AM2482" s="130"/>
      <c r="AN2482" s="130"/>
      <c r="AO2482" s="130"/>
      <c r="AP2482" s="130"/>
      <c r="AQ2482" s="130"/>
      <c r="AR2482" s="130"/>
      <c r="AS2482" s="130"/>
      <c r="AT2482" s="130"/>
      <c r="AU2482" s="130"/>
      <c r="AV2482" s="130"/>
      <c r="AW2482" s="130"/>
      <c r="AX2482" s="130"/>
      <c r="AY2482" s="130"/>
    </row>
    <row r="2483" spans="1:51" x14ac:dyDescent="0.15">
      <c r="A2483" s="140">
        <v>2526</v>
      </c>
      <c r="B2483" t="s">
        <v>5265</v>
      </c>
      <c r="C2483" t="s">
        <v>1084</v>
      </c>
      <c r="D2483" t="s">
        <v>14256</v>
      </c>
      <c r="E2483" t="s">
        <v>14257</v>
      </c>
      <c r="F2483" t="s">
        <v>11173</v>
      </c>
      <c r="G2483" t="s">
        <v>173</v>
      </c>
      <c r="H2483" t="s">
        <v>11319</v>
      </c>
      <c r="I2483" t="s">
        <v>11722</v>
      </c>
      <c r="J2483" t="s">
        <v>5000</v>
      </c>
      <c r="K2483" t="s">
        <v>5220</v>
      </c>
      <c r="L2483" s="217" t="str">
        <f t="shared" si="114"/>
        <v>米田　陵真 (1)</v>
      </c>
      <c r="M2483" s="217" t="str">
        <f t="shared" si="115"/>
        <v>02</v>
      </c>
      <c r="N2483" s="217" t="str">
        <f t="shared" si="116"/>
        <v>Ryoma YONEDA (02)</v>
      </c>
      <c r="O2483" s="217" t="s">
        <v>14444</v>
      </c>
      <c r="Y2483" s="130"/>
      <c r="Z2483" s="130"/>
      <c r="AA2483" s="130"/>
      <c r="AB2483" s="130"/>
      <c r="AC2483" s="130"/>
      <c r="AD2483" s="130"/>
      <c r="AE2483" s="130"/>
      <c r="AF2483" s="130"/>
      <c r="AG2483" s="130"/>
      <c r="AH2483" s="130"/>
      <c r="AI2483" s="130"/>
      <c r="AJ2483" s="130"/>
      <c r="AK2483" s="130"/>
      <c r="AL2483" s="130"/>
      <c r="AM2483" s="130"/>
      <c r="AN2483" s="130"/>
      <c r="AO2483" s="130"/>
      <c r="AP2483" s="130"/>
      <c r="AQ2483" s="130"/>
      <c r="AR2483" s="130"/>
      <c r="AS2483" s="130"/>
      <c r="AT2483" s="130"/>
      <c r="AU2483" s="130"/>
      <c r="AV2483" s="130"/>
      <c r="AW2483" s="130"/>
      <c r="AX2483" s="130"/>
      <c r="AY2483" s="130"/>
    </row>
    <row r="2484" spans="1:51" x14ac:dyDescent="0.15">
      <c r="A2484" s="140">
        <v>2527</v>
      </c>
      <c r="B2484" t="s">
        <v>1087</v>
      </c>
      <c r="C2484" t="s">
        <v>1047</v>
      </c>
      <c r="D2484" t="s">
        <v>14258</v>
      </c>
      <c r="E2484" t="s">
        <v>14259</v>
      </c>
      <c r="F2484" t="s">
        <v>11094</v>
      </c>
      <c r="G2484" t="s">
        <v>168</v>
      </c>
      <c r="H2484" t="s">
        <v>11319</v>
      </c>
      <c r="I2484" t="s">
        <v>14290</v>
      </c>
      <c r="J2484" t="s">
        <v>14307</v>
      </c>
      <c r="K2484" t="s">
        <v>5220</v>
      </c>
      <c r="L2484" s="217" t="str">
        <f t="shared" si="114"/>
        <v>福沢　光希 (2)</v>
      </c>
      <c r="M2484" s="217" t="str">
        <f t="shared" si="115"/>
        <v>01</v>
      </c>
      <c r="N2484" s="217" t="str">
        <f t="shared" si="116"/>
        <v>Teruki FUKUSAWA (01)</v>
      </c>
      <c r="O2484" s="217" t="s">
        <v>14445</v>
      </c>
      <c r="Y2484" s="130"/>
      <c r="Z2484" s="130"/>
      <c r="AA2484" s="130"/>
      <c r="AB2484" s="130"/>
      <c r="AC2484" s="130"/>
      <c r="AD2484" s="130"/>
      <c r="AE2484" s="130"/>
      <c r="AF2484" s="130"/>
      <c r="AG2484" s="130"/>
      <c r="AH2484" s="130"/>
      <c r="AI2484" s="130"/>
      <c r="AJ2484" s="130"/>
      <c r="AK2484" s="130"/>
      <c r="AL2484" s="130"/>
      <c r="AM2484" s="130"/>
      <c r="AN2484" s="130"/>
      <c r="AO2484" s="130"/>
      <c r="AP2484" s="130"/>
      <c r="AQ2484" s="130"/>
      <c r="AR2484" s="130"/>
      <c r="AS2484" s="130"/>
      <c r="AT2484" s="130"/>
      <c r="AU2484" s="130"/>
      <c r="AV2484" s="130"/>
      <c r="AW2484" s="130"/>
      <c r="AX2484" s="130"/>
      <c r="AY2484" s="130"/>
    </row>
    <row r="2485" spans="1:51" x14ac:dyDescent="0.15">
      <c r="L2485" s="217"/>
      <c r="M2485" s="217"/>
      <c r="N2485" s="217"/>
      <c r="O2485" s="217"/>
    </row>
  </sheetData>
  <autoFilter ref="A1:O2319" xr:uid="{00000000-0009-0000-0000-00000D000000}"/>
  <phoneticPr fontId="2"/>
  <conditionalFormatting sqref="A2:A80 A82:A1842">
    <cfRule type="duplicateValues" dxfId="1" priority="1" stopIfTrue="1"/>
  </conditionalFormatting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E2319"/>
  <sheetViews>
    <sheetView workbookViewId="0">
      <selection activeCell="AB1" sqref="AB1:AE1048576"/>
    </sheetView>
  </sheetViews>
  <sheetFormatPr defaultRowHeight="13.5" x14ac:dyDescent="0.15"/>
  <cols>
    <col min="1" max="1" width="10.5" bestFit="1" customWidth="1"/>
    <col min="2" max="2" width="14" bestFit="1" customWidth="1"/>
    <col min="3" max="3" width="10.625" bestFit="1" customWidth="1"/>
    <col min="4" max="4" width="17.875" bestFit="1" customWidth="1"/>
    <col min="5" max="5" width="17.875" customWidth="1"/>
    <col min="7" max="7" width="9.875" customWidth="1"/>
    <col min="12" max="12" width="14.75" bestFit="1" customWidth="1"/>
    <col min="17" max="17" width="7.125" bestFit="1" customWidth="1"/>
    <col min="18" max="18" width="8.5" customWidth="1"/>
    <col min="19" max="19" width="12.875" bestFit="1" customWidth="1"/>
    <col min="23" max="23" width="12.25" customWidth="1"/>
    <col min="27" max="27" width="12.25" customWidth="1"/>
    <col min="31" max="31" width="13.125" customWidth="1"/>
  </cols>
  <sheetData>
    <row r="1" spans="1:31" x14ac:dyDescent="0.15">
      <c r="A1" s="139" t="s">
        <v>6815</v>
      </c>
      <c r="B1" s="139" t="s">
        <v>6774</v>
      </c>
      <c r="C1" s="139" t="s">
        <v>6775</v>
      </c>
      <c r="D1" s="139" t="s">
        <v>6810</v>
      </c>
      <c r="E1" s="139" t="s">
        <v>6812</v>
      </c>
      <c r="F1" s="139" t="s">
        <v>6776</v>
      </c>
      <c r="G1" s="139" t="s">
        <v>6777</v>
      </c>
      <c r="H1" s="139" t="s">
        <v>6778</v>
      </c>
      <c r="I1" s="139" t="s">
        <v>6779</v>
      </c>
      <c r="J1" s="139" t="s">
        <v>6780</v>
      </c>
      <c r="K1" s="139" t="s">
        <v>6781</v>
      </c>
      <c r="L1" s="139" t="s">
        <v>6782</v>
      </c>
      <c r="M1" s="139" t="s">
        <v>6783</v>
      </c>
      <c r="N1" s="139" t="s">
        <v>6822</v>
      </c>
      <c r="O1" s="139"/>
      <c r="P1" s="139" t="s">
        <v>6784</v>
      </c>
      <c r="Q1" s="140" t="s">
        <v>6785</v>
      </c>
      <c r="R1" s="139" t="s">
        <v>81</v>
      </c>
      <c r="S1" s="140" t="str">
        <f>Q1&amp;" 0"&amp;R1</f>
        <v>コード1 0記録</v>
      </c>
      <c r="T1" s="139" t="s">
        <v>6786</v>
      </c>
      <c r="U1" s="140" t="s">
        <v>6787</v>
      </c>
      <c r="V1" s="139" t="s">
        <v>81</v>
      </c>
      <c r="W1" s="140" t="str">
        <f>U1&amp;" 0"&amp;V1</f>
        <v>コード2 0記録</v>
      </c>
      <c r="X1" s="140" t="s">
        <v>9590</v>
      </c>
      <c r="Y1" s="139" t="s">
        <v>9591</v>
      </c>
      <c r="Z1" s="140" t="s">
        <v>81</v>
      </c>
      <c r="AA1" s="139" t="s">
        <v>9592</v>
      </c>
      <c r="AB1" s="140"/>
      <c r="AC1" s="139"/>
      <c r="AD1" s="140"/>
      <c r="AE1" s="139"/>
    </row>
    <row r="2" spans="1:31" x14ac:dyDescent="0.15">
      <c r="A2" t="str">
        <f>IF(K2="","",VLOOKUP('団体申込一覧表（男子）'!C10,登録情報男子!$A$2:$O$2484,15,0))</f>
        <v/>
      </c>
      <c r="B2" t="e">
        <f>VLOOKUP('団体申込一覧表（男子）'!C10,登録情報男子!$A$2:$O$2484,12,0)</f>
        <v>#N/A</v>
      </c>
      <c r="C2" t="e">
        <f>VLOOKUP(K2,登録情報男子!$A$2:$O$2484,5,0)</f>
        <v>#N/A</v>
      </c>
      <c r="D2" t="e">
        <f>VLOOKUP('団体申込一覧表（男子）'!C10,登録情報男子!$A$2:$O$2484,14,0)</f>
        <v>#N/A</v>
      </c>
      <c r="E2" t="e">
        <f>VLOOKUP('団体申込一覧表（男子）'!C10,登録情報男子!$A$2:$O$2484,11,0)</f>
        <v>#N/A</v>
      </c>
      <c r="F2">
        <v>1</v>
      </c>
      <c r="G2" s="131" t="e">
        <f>VLOOKUP('団体申込一覧表（男子）'!C10,登録情報男子!$A$2:$O$2484,8,0)</f>
        <v>#N/A</v>
      </c>
      <c r="H2" t="e">
        <f>VLOOKUP('団体申込一覧表（男子）'!C10,登録情報男子!$A$2:$O$2484,2,0)</f>
        <v>#N/A</v>
      </c>
      <c r="K2" t="str">
        <f>IF('団体申込一覧表（男子）'!C10="","",'団体申込一覧表（男子）'!C10)</f>
        <v/>
      </c>
      <c r="L2" t="e">
        <f>S2</f>
        <v>#N/A</v>
      </c>
      <c r="M2" t="e">
        <f>W2</f>
        <v>#N/A</v>
      </c>
      <c r="N2" t="e">
        <f>AA2</f>
        <v>#N/A</v>
      </c>
      <c r="P2">
        <f>'団体申込一覧表（男子）'!H10</f>
        <v>0</v>
      </c>
      <c r="Q2" t="e">
        <f>VLOOKUP(P2,登録情報男子!$P$1:$Q$18,2,0)</f>
        <v>#N/A</v>
      </c>
      <c r="R2" s="142">
        <f>'団体申込一覧表（男子）'!J10</f>
        <v>0</v>
      </c>
      <c r="S2" t="e">
        <f>Q2&amp;" 0"&amp;R2</f>
        <v>#N/A</v>
      </c>
      <c r="T2">
        <f>'団体申込一覧表（男子）'!L10</f>
        <v>0</v>
      </c>
      <c r="U2" t="e">
        <f>VLOOKUP(T2,登録情報男子!$P$1:$Q$18,2,0)</f>
        <v>#N/A</v>
      </c>
      <c r="V2" s="142">
        <f>'団体申込一覧表（男子）'!N10</f>
        <v>0</v>
      </c>
      <c r="W2" t="e">
        <f>U2&amp;" 0"&amp;V2</f>
        <v>#N/A</v>
      </c>
      <c r="X2">
        <f>'団体申込一覧表（男子）'!P10</f>
        <v>0</v>
      </c>
      <c r="Y2" s="140" t="e">
        <f>VLOOKUP(X2,登録情報男子!$P$1:$Q$18,2,0)</f>
        <v>#N/A</v>
      </c>
      <c r="Z2" s="142">
        <f>'団体申込一覧表（男子）'!R10</f>
        <v>0</v>
      </c>
      <c r="AA2" t="e">
        <f>Y2&amp;" 0"&amp;Z2</f>
        <v>#N/A</v>
      </c>
      <c r="AC2" s="140"/>
      <c r="AD2" s="142"/>
    </row>
    <row r="3" spans="1:31" x14ac:dyDescent="0.15">
      <c r="A3" s="216" t="str">
        <f>IF(K3="","",VLOOKUP('団体申込一覧表（男子）'!C11,登録情報男子!$A$2:$O$2484,15,0))</f>
        <v/>
      </c>
      <c r="B3" s="216" t="e">
        <f>VLOOKUP('団体申込一覧表（男子）'!C11,登録情報男子!$A$2:$O$2484,12,0)</f>
        <v>#N/A</v>
      </c>
      <c r="C3" s="216" t="e">
        <f>VLOOKUP(K3,登録情報男子!$A$2:$O$2484,5,0)</f>
        <v>#N/A</v>
      </c>
      <c r="D3" s="216" t="e">
        <f>VLOOKUP('団体申込一覧表（男子）'!C11,登録情報男子!$A$2:$O$2484,14,0)</f>
        <v>#N/A</v>
      </c>
      <c r="E3" s="216" t="e">
        <f>VLOOKUP('団体申込一覧表（男子）'!C11,登録情報男子!$A$2:$O$2484,11,0)</f>
        <v>#N/A</v>
      </c>
      <c r="F3" s="216">
        <v>1</v>
      </c>
      <c r="G3" s="131" t="e">
        <f>VLOOKUP('団体申込一覧表（男子）'!C11,登録情報男子!$A$2:$O$2484,8,0)</f>
        <v>#N/A</v>
      </c>
      <c r="H3" s="216" t="e">
        <f>VLOOKUP('団体申込一覧表（男子）'!C11,登録情報男子!$A$2:$O$2484,2,0)</f>
        <v>#N/A</v>
      </c>
      <c r="K3" s="216" t="str">
        <f>IF('団体申込一覧表（男子）'!C11="","",'団体申込一覧表（男子）'!C11)</f>
        <v/>
      </c>
      <c r="L3" s="216" t="e">
        <f t="shared" ref="L3:L66" si="0">S3</f>
        <v>#N/A</v>
      </c>
      <c r="M3" s="216" t="e">
        <f t="shared" ref="M3:M66" si="1">W3</f>
        <v>#N/A</v>
      </c>
      <c r="N3" s="216" t="e">
        <f t="shared" ref="N3:N66" si="2">AA3</f>
        <v>#N/A</v>
      </c>
      <c r="O3" s="216"/>
      <c r="P3" s="216">
        <f>'団体申込一覧表（男子）'!H11</f>
        <v>0</v>
      </c>
      <c r="Q3" s="216" t="e">
        <f>VLOOKUP(P3,登録情報男子!$P$1:$Q$18,2,0)</f>
        <v>#N/A</v>
      </c>
      <c r="R3" s="142">
        <f>'団体申込一覧表（男子）'!J11</f>
        <v>0</v>
      </c>
      <c r="S3" s="216" t="e">
        <f t="shared" ref="S3:S66" si="3">Q3&amp;" 0"&amp;R3</f>
        <v>#N/A</v>
      </c>
      <c r="T3" s="216">
        <f>'団体申込一覧表（男子）'!L11</f>
        <v>0</v>
      </c>
      <c r="U3" s="216" t="e">
        <f>VLOOKUP(T3,登録情報男子!$P$1:$Q$18,2,0)</f>
        <v>#N/A</v>
      </c>
      <c r="V3" s="142">
        <f>'団体申込一覧表（男子）'!N11</f>
        <v>0</v>
      </c>
      <c r="W3" s="216" t="e">
        <f t="shared" ref="W3:W66" si="4">U3&amp;" 0"&amp;V3</f>
        <v>#N/A</v>
      </c>
      <c r="X3" s="216">
        <f>'団体申込一覧表（男子）'!P11</f>
        <v>0</v>
      </c>
      <c r="Y3" s="140" t="e">
        <f>VLOOKUP(X3,登録情報男子!$P$1:$Q$18,2,0)</f>
        <v>#N/A</v>
      </c>
      <c r="Z3" s="142">
        <f>'団体申込一覧表（男子）'!R11</f>
        <v>0</v>
      </c>
      <c r="AA3" s="216" t="e">
        <f t="shared" ref="AA3:AA66" si="5">Y3&amp;" 0"&amp;Z3</f>
        <v>#N/A</v>
      </c>
      <c r="AB3" s="216"/>
      <c r="AC3" s="140"/>
      <c r="AD3" s="142"/>
      <c r="AE3" s="216"/>
    </row>
    <row r="4" spans="1:31" x14ac:dyDescent="0.15">
      <c r="A4" s="216" t="str">
        <f>IF(K4="","",VLOOKUP('団体申込一覧表（男子）'!C12,登録情報男子!$A$2:$O$2484,15,0))</f>
        <v/>
      </c>
      <c r="B4" s="216" t="e">
        <f>VLOOKUP('団体申込一覧表（男子）'!C12,登録情報男子!$A$2:$O$2484,12,0)</f>
        <v>#N/A</v>
      </c>
      <c r="C4" s="216" t="e">
        <f>VLOOKUP(K4,登録情報男子!$A$2:$O$2484,5,0)</f>
        <v>#N/A</v>
      </c>
      <c r="D4" s="216" t="e">
        <f>VLOOKUP('団体申込一覧表（男子）'!C12,登録情報男子!$A$2:$O$2484,14,0)</f>
        <v>#N/A</v>
      </c>
      <c r="E4" s="216" t="e">
        <f>VLOOKUP('団体申込一覧表（男子）'!C12,登録情報男子!$A$2:$O$2484,11,0)</f>
        <v>#N/A</v>
      </c>
      <c r="F4" s="216">
        <v>1</v>
      </c>
      <c r="G4" s="131" t="e">
        <f>VLOOKUP('団体申込一覧表（男子）'!C12,登録情報男子!$A$2:$O$2484,8,0)</f>
        <v>#N/A</v>
      </c>
      <c r="H4" s="216" t="e">
        <f>VLOOKUP('団体申込一覧表（男子）'!C12,登録情報男子!$A$2:$O$2484,2,0)</f>
        <v>#N/A</v>
      </c>
      <c r="K4" s="216" t="str">
        <f>IF('団体申込一覧表（男子）'!C12="","",'団体申込一覧表（男子）'!C12)</f>
        <v/>
      </c>
      <c r="L4" s="216" t="e">
        <f t="shared" si="0"/>
        <v>#N/A</v>
      </c>
      <c r="M4" s="216" t="e">
        <f t="shared" si="1"/>
        <v>#N/A</v>
      </c>
      <c r="N4" s="216" t="e">
        <f t="shared" si="2"/>
        <v>#N/A</v>
      </c>
      <c r="O4" s="216"/>
      <c r="P4" s="216">
        <f>'団体申込一覧表（男子）'!H12</f>
        <v>0</v>
      </c>
      <c r="Q4" s="216" t="e">
        <f>VLOOKUP(P4,登録情報男子!$P$1:$Q$18,2,0)</f>
        <v>#N/A</v>
      </c>
      <c r="R4" s="142">
        <f>'団体申込一覧表（男子）'!J12</f>
        <v>0</v>
      </c>
      <c r="S4" s="216" t="e">
        <f t="shared" si="3"/>
        <v>#N/A</v>
      </c>
      <c r="T4" s="216">
        <f>'団体申込一覧表（男子）'!L12</f>
        <v>0</v>
      </c>
      <c r="U4" s="216" t="e">
        <f>VLOOKUP(T4,登録情報男子!$P$1:$Q$18,2,0)</f>
        <v>#N/A</v>
      </c>
      <c r="V4" s="142">
        <f>'団体申込一覧表（男子）'!N12</f>
        <v>0</v>
      </c>
      <c r="W4" s="216" t="e">
        <f t="shared" si="4"/>
        <v>#N/A</v>
      </c>
      <c r="X4" s="216">
        <f>'団体申込一覧表（男子）'!P12</f>
        <v>0</v>
      </c>
      <c r="Y4" s="140" t="e">
        <f>VLOOKUP(X4,登録情報男子!$P$1:$Q$18,2,0)</f>
        <v>#N/A</v>
      </c>
      <c r="Z4" s="142">
        <f>'団体申込一覧表（男子）'!R12</f>
        <v>0</v>
      </c>
      <c r="AA4" s="216" t="e">
        <f t="shared" si="5"/>
        <v>#N/A</v>
      </c>
      <c r="AB4" s="216"/>
      <c r="AC4" s="140"/>
      <c r="AD4" s="142"/>
      <c r="AE4" s="216"/>
    </row>
    <row r="5" spans="1:31" x14ac:dyDescent="0.15">
      <c r="A5" s="216" t="str">
        <f>IF(K5="","",VLOOKUP('団体申込一覧表（男子）'!C13,登録情報男子!$A$2:$O$2484,15,0))</f>
        <v/>
      </c>
      <c r="B5" s="216" t="e">
        <f>VLOOKUP('団体申込一覧表（男子）'!C13,登録情報男子!$A$2:$O$2484,12,0)</f>
        <v>#N/A</v>
      </c>
      <c r="C5" s="216" t="e">
        <f>VLOOKUP(K5,登録情報男子!$A$2:$O$2484,5,0)</f>
        <v>#N/A</v>
      </c>
      <c r="D5" s="216" t="e">
        <f>VLOOKUP('団体申込一覧表（男子）'!C13,登録情報男子!$A$2:$O$2484,14,0)</f>
        <v>#N/A</v>
      </c>
      <c r="E5" s="216" t="e">
        <f>VLOOKUP('団体申込一覧表（男子）'!C13,登録情報男子!$A$2:$O$2484,11,0)</f>
        <v>#N/A</v>
      </c>
      <c r="F5" s="216">
        <v>1</v>
      </c>
      <c r="G5" s="131" t="e">
        <f>VLOOKUP('団体申込一覧表（男子）'!C13,登録情報男子!$A$2:$O$2484,8,0)</f>
        <v>#N/A</v>
      </c>
      <c r="H5" s="216" t="e">
        <f>VLOOKUP('団体申込一覧表（男子）'!C13,登録情報男子!$A$2:$O$2484,2,0)</f>
        <v>#N/A</v>
      </c>
      <c r="K5" s="216" t="str">
        <f>IF('団体申込一覧表（男子）'!C13="","",'団体申込一覧表（男子）'!C13)</f>
        <v/>
      </c>
      <c r="L5" s="216" t="e">
        <f t="shared" si="0"/>
        <v>#N/A</v>
      </c>
      <c r="M5" s="216" t="e">
        <f t="shared" si="1"/>
        <v>#N/A</v>
      </c>
      <c r="N5" s="216" t="e">
        <f t="shared" si="2"/>
        <v>#N/A</v>
      </c>
      <c r="O5" s="216"/>
      <c r="P5" s="216">
        <f>'団体申込一覧表（男子）'!H13</f>
        <v>0</v>
      </c>
      <c r="Q5" s="216" t="e">
        <f>VLOOKUP(P5,登録情報男子!$P$1:$Q$18,2,0)</f>
        <v>#N/A</v>
      </c>
      <c r="R5" s="142">
        <f>'団体申込一覧表（男子）'!J13</f>
        <v>0</v>
      </c>
      <c r="S5" s="216" t="e">
        <f t="shared" si="3"/>
        <v>#N/A</v>
      </c>
      <c r="T5" s="216">
        <f>'団体申込一覧表（男子）'!L13</f>
        <v>0</v>
      </c>
      <c r="U5" s="216" t="e">
        <f>VLOOKUP(T5,登録情報男子!$P$1:$Q$18,2,0)</f>
        <v>#N/A</v>
      </c>
      <c r="V5" s="142">
        <f>'団体申込一覧表（男子）'!N13</f>
        <v>0</v>
      </c>
      <c r="W5" s="216" t="e">
        <f t="shared" si="4"/>
        <v>#N/A</v>
      </c>
      <c r="X5" s="216">
        <f>'団体申込一覧表（男子）'!P13</f>
        <v>0</v>
      </c>
      <c r="Y5" s="140" t="e">
        <f>VLOOKUP(X5,登録情報男子!$P$1:$Q$18,2,0)</f>
        <v>#N/A</v>
      </c>
      <c r="Z5" s="142">
        <f>'団体申込一覧表（男子）'!R13</f>
        <v>0</v>
      </c>
      <c r="AA5" s="216" t="e">
        <f t="shared" si="5"/>
        <v>#N/A</v>
      </c>
      <c r="AB5" s="216"/>
      <c r="AC5" s="140"/>
      <c r="AD5" s="142"/>
      <c r="AE5" s="216"/>
    </row>
    <row r="6" spans="1:31" x14ac:dyDescent="0.15">
      <c r="A6" s="216" t="str">
        <f>IF(K6="","",VLOOKUP('団体申込一覧表（男子）'!C14,登録情報男子!$A$2:$O$2484,15,0))</f>
        <v/>
      </c>
      <c r="B6" s="216" t="e">
        <f>VLOOKUP('団体申込一覧表（男子）'!C14,登録情報男子!$A$2:$O$2484,12,0)</f>
        <v>#N/A</v>
      </c>
      <c r="C6" s="216" t="e">
        <f>VLOOKUP(K6,登録情報男子!$A$2:$O$2484,5,0)</f>
        <v>#N/A</v>
      </c>
      <c r="D6" s="216" t="e">
        <f>VLOOKUP('団体申込一覧表（男子）'!C14,登録情報男子!$A$2:$O$2484,14,0)</f>
        <v>#N/A</v>
      </c>
      <c r="E6" s="216" t="e">
        <f>VLOOKUP('団体申込一覧表（男子）'!C14,登録情報男子!$A$2:$O$2484,11,0)</f>
        <v>#N/A</v>
      </c>
      <c r="F6" s="216">
        <v>1</v>
      </c>
      <c r="G6" s="131" t="e">
        <f>VLOOKUP('団体申込一覧表（男子）'!C14,登録情報男子!$A$2:$O$2484,8,0)</f>
        <v>#N/A</v>
      </c>
      <c r="H6" s="216" t="e">
        <f>VLOOKUP('団体申込一覧表（男子）'!C14,登録情報男子!$A$2:$O$2484,2,0)</f>
        <v>#N/A</v>
      </c>
      <c r="K6" s="216" t="str">
        <f>IF('団体申込一覧表（男子）'!C14="","",'団体申込一覧表（男子）'!C14)</f>
        <v/>
      </c>
      <c r="L6" s="216" t="e">
        <f t="shared" si="0"/>
        <v>#N/A</v>
      </c>
      <c r="M6" s="216" t="e">
        <f t="shared" si="1"/>
        <v>#N/A</v>
      </c>
      <c r="N6" s="216" t="e">
        <f t="shared" si="2"/>
        <v>#N/A</v>
      </c>
      <c r="O6" s="216"/>
      <c r="P6" s="216">
        <f>'団体申込一覧表（男子）'!H14</f>
        <v>0</v>
      </c>
      <c r="Q6" s="216" t="e">
        <f>VLOOKUP(P6,登録情報男子!$P$1:$Q$18,2,0)</f>
        <v>#N/A</v>
      </c>
      <c r="R6" s="142">
        <f>'団体申込一覧表（男子）'!J14</f>
        <v>0</v>
      </c>
      <c r="S6" s="216" t="e">
        <f t="shared" si="3"/>
        <v>#N/A</v>
      </c>
      <c r="T6" s="216">
        <f>'団体申込一覧表（男子）'!L14</f>
        <v>0</v>
      </c>
      <c r="U6" s="216" t="e">
        <f>VLOOKUP(T6,登録情報男子!$P$1:$Q$18,2,0)</f>
        <v>#N/A</v>
      </c>
      <c r="V6" s="142">
        <f>'団体申込一覧表（男子）'!N14</f>
        <v>0</v>
      </c>
      <c r="W6" s="216" t="e">
        <f t="shared" si="4"/>
        <v>#N/A</v>
      </c>
      <c r="X6" s="216">
        <f>'団体申込一覧表（男子）'!P14</f>
        <v>0</v>
      </c>
      <c r="Y6" s="140" t="e">
        <f>VLOOKUP(X6,登録情報男子!$P$1:$Q$18,2,0)</f>
        <v>#N/A</v>
      </c>
      <c r="Z6" s="142">
        <f>'団体申込一覧表（男子）'!R14</f>
        <v>0</v>
      </c>
      <c r="AA6" s="216" t="e">
        <f t="shared" si="5"/>
        <v>#N/A</v>
      </c>
      <c r="AB6" s="216"/>
      <c r="AC6" s="140"/>
      <c r="AD6" s="142"/>
      <c r="AE6" s="216"/>
    </row>
    <row r="7" spans="1:31" x14ac:dyDescent="0.15">
      <c r="A7" s="216" t="str">
        <f>IF(K7="","",VLOOKUP('団体申込一覧表（男子）'!C15,登録情報男子!$A$2:$O$2484,15,0))</f>
        <v/>
      </c>
      <c r="B7" s="216" t="e">
        <f>VLOOKUP('団体申込一覧表（男子）'!C15,登録情報男子!$A$2:$O$2484,12,0)</f>
        <v>#N/A</v>
      </c>
      <c r="C7" s="216" t="e">
        <f>VLOOKUP(K7,登録情報男子!$A$2:$O$2484,5,0)</f>
        <v>#N/A</v>
      </c>
      <c r="D7" s="216" t="e">
        <f>VLOOKUP('団体申込一覧表（男子）'!C15,登録情報男子!$A$2:$O$2484,14,0)</f>
        <v>#N/A</v>
      </c>
      <c r="E7" s="216" t="e">
        <f>VLOOKUP('団体申込一覧表（男子）'!C15,登録情報男子!$A$2:$O$2484,11,0)</f>
        <v>#N/A</v>
      </c>
      <c r="F7" s="216">
        <v>1</v>
      </c>
      <c r="G7" s="131" t="e">
        <f>VLOOKUP('団体申込一覧表（男子）'!C15,登録情報男子!$A$2:$O$2484,8,0)</f>
        <v>#N/A</v>
      </c>
      <c r="H7" s="216" t="e">
        <f>VLOOKUP('団体申込一覧表（男子）'!C15,登録情報男子!$A$2:$O$2484,2,0)</f>
        <v>#N/A</v>
      </c>
      <c r="K7" s="216" t="str">
        <f>IF('団体申込一覧表（男子）'!C15="","",'団体申込一覧表（男子）'!C15)</f>
        <v/>
      </c>
      <c r="L7" s="216" t="e">
        <f t="shared" si="0"/>
        <v>#N/A</v>
      </c>
      <c r="M7" s="216" t="e">
        <f t="shared" si="1"/>
        <v>#N/A</v>
      </c>
      <c r="N7" s="216" t="e">
        <f t="shared" si="2"/>
        <v>#N/A</v>
      </c>
      <c r="O7" s="216"/>
      <c r="P7" s="216">
        <f>'団体申込一覧表（男子）'!H15</f>
        <v>0</v>
      </c>
      <c r="Q7" s="216" t="e">
        <f>VLOOKUP(P7,登録情報男子!$P$1:$Q$18,2,0)</f>
        <v>#N/A</v>
      </c>
      <c r="R7" s="142">
        <f>'団体申込一覧表（男子）'!J15</f>
        <v>0</v>
      </c>
      <c r="S7" s="216" t="e">
        <f t="shared" si="3"/>
        <v>#N/A</v>
      </c>
      <c r="T7" s="216">
        <f>'団体申込一覧表（男子）'!L15</f>
        <v>0</v>
      </c>
      <c r="U7" s="216" t="e">
        <f>VLOOKUP(T7,登録情報男子!$P$1:$Q$18,2,0)</f>
        <v>#N/A</v>
      </c>
      <c r="V7" s="142">
        <f>'団体申込一覧表（男子）'!N15</f>
        <v>0</v>
      </c>
      <c r="W7" s="216" t="e">
        <f t="shared" si="4"/>
        <v>#N/A</v>
      </c>
      <c r="X7" s="216">
        <f>'団体申込一覧表（男子）'!P15</f>
        <v>0</v>
      </c>
      <c r="Y7" s="140" t="e">
        <f>VLOOKUP(X7,登録情報男子!$P$1:$Q$18,2,0)</f>
        <v>#N/A</v>
      </c>
      <c r="Z7" s="142">
        <f>'団体申込一覧表（男子）'!R15</f>
        <v>0</v>
      </c>
      <c r="AA7" s="216" t="e">
        <f t="shared" si="5"/>
        <v>#N/A</v>
      </c>
      <c r="AB7" s="216"/>
      <c r="AC7" s="140"/>
      <c r="AD7" s="142"/>
      <c r="AE7" s="216"/>
    </row>
    <row r="8" spans="1:31" x14ac:dyDescent="0.15">
      <c r="A8" s="216" t="str">
        <f>IF(K8="","",VLOOKUP('団体申込一覧表（男子）'!C16,登録情報男子!$A$2:$O$2484,15,0))</f>
        <v/>
      </c>
      <c r="B8" s="216" t="e">
        <f>VLOOKUP('団体申込一覧表（男子）'!C16,登録情報男子!$A$2:$O$2484,12,0)</f>
        <v>#N/A</v>
      </c>
      <c r="C8" s="216" t="e">
        <f>VLOOKUP(K8,登録情報男子!$A$2:$O$2484,5,0)</f>
        <v>#N/A</v>
      </c>
      <c r="D8" s="216" t="e">
        <f>VLOOKUP('団体申込一覧表（男子）'!C16,登録情報男子!$A$2:$O$2484,14,0)</f>
        <v>#N/A</v>
      </c>
      <c r="E8" s="216" t="e">
        <f>VLOOKUP('団体申込一覧表（男子）'!C16,登録情報男子!$A$2:$O$2484,11,0)</f>
        <v>#N/A</v>
      </c>
      <c r="F8" s="216">
        <v>1</v>
      </c>
      <c r="G8" s="131" t="e">
        <f>VLOOKUP('団体申込一覧表（男子）'!C16,登録情報男子!$A$2:$O$2484,8,0)</f>
        <v>#N/A</v>
      </c>
      <c r="H8" s="216" t="e">
        <f>VLOOKUP('団体申込一覧表（男子）'!C16,登録情報男子!$A$2:$O$2484,2,0)</f>
        <v>#N/A</v>
      </c>
      <c r="K8" s="216" t="str">
        <f>IF('団体申込一覧表（男子）'!C16="","",'団体申込一覧表（男子）'!C16)</f>
        <v/>
      </c>
      <c r="L8" s="216" t="e">
        <f t="shared" si="0"/>
        <v>#N/A</v>
      </c>
      <c r="M8" s="216" t="e">
        <f t="shared" si="1"/>
        <v>#N/A</v>
      </c>
      <c r="N8" s="216" t="e">
        <f t="shared" si="2"/>
        <v>#N/A</v>
      </c>
      <c r="O8" s="216"/>
      <c r="P8" s="216">
        <f>'団体申込一覧表（男子）'!H16</f>
        <v>0</v>
      </c>
      <c r="Q8" s="216" t="e">
        <f>VLOOKUP(P8,登録情報男子!$P$1:$Q$18,2,0)</f>
        <v>#N/A</v>
      </c>
      <c r="R8" s="142">
        <f>'団体申込一覧表（男子）'!J16</f>
        <v>0</v>
      </c>
      <c r="S8" s="216" t="e">
        <f t="shared" si="3"/>
        <v>#N/A</v>
      </c>
      <c r="T8" s="216">
        <f>'団体申込一覧表（男子）'!L16</f>
        <v>0</v>
      </c>
      <c r="U8" s="216" t="e">
        <f>VLOOKUP(T8,登録情報男子!$P$1:$Q$18,2,0)</f>
        <v>#N/A</v>
      </c>
      <c r="V8" s="142">
        <f>'団体申込一覧表（男子）'!N16</f>
        <v>0</v>
      </c>
      <c r="W8" s="216" t="e">
        <f t="shared" si="4"/>
        <v>#N/A</v>
      </c>
      <c r="X8" s="216">
        <f>'団体申込一覧表（男子）'!P16</f>
        <v>0</v>
      </c>
      <c r="Y8" s="140" t="e">
        <f>VLOOKUP(X8,登録情報男子!$P$1:$Q$18,2,0)</f>
        <v>#N/A</v>
      </c>
      <c r="Z8" s="142">
        <f>'団体申込一覧表（男子）'!R16</f>
        <v>0</v>
      </c>
      <c r="AA8" s="216" t="e">
        <f t="shared" si="5"/>
        <v>#N/A</v>
      </c>
      <c r="AB8" s="216"/>
      <c r="AC8" s="140"/>
      <c r="AD8" s="142"/>
      <c r="AE8" s="216"/>
    </row>
    <row r="9" spans="1:31" x14ac:dyDescent="0.15">
      <c r="A9" s="216" t="str">
        <f>IF(K9="","",VLOOKUP('団体申込一覧表（男子）'!C17,登録情報男子!$A$2:$O$2484,15,0))</f>
        <v/>
      </c>
      <c r="B9" s="216" t="e">
        <f>VLOOKUP('団体申込一覧表（男子）'!C17,登録情報男子!$A$2:$O$2484,12,0)</f>
        <v>#N/A</v>
      </c>
      <c r="C9" s="216" t="e">
        <f>VLOOKUP(K9,登録情報男子!$A$2:$O$2484,5,0)</f>
        <v>#N/A</v>
      </c>
      <c r="D9" s="216" t="e">
        <f>VLOOKUP('団体申込一覧表（男子）'!C17,登録情報男子!$A$2:$O$2484,14,0)</f>
        <v>#N/A</v>
      </c>
      <c r="E9" s="216" t="e">
        <f>VLOOKUP('団体申込一覧表（男子）'!C17,登録情報男子!$A$2:$O$2484,11,0)</f>
        <v>#N/A</v>
      </c>
      <c r="F9" s="216">
        <v>1</v>
      </c>
      <c r="G9" s="131" t="e">
        <f>VLOOKUP('団体申込一覧表（男子）'!C17,登録情報男子!$A$2:$O$2484,8,0)</f>
        <v>#N/A</v>
      </c>
      <c r="H9" s="216" t="e">
        <f>VLOOKUP('団体申込一覧表（男子）'!C17,登録情報男子!$A$2:$O$2484,2,0)</f>
        <v>#N/A</v>
      </c>
      <c r="K9" s="216" t="str">
        <f>IF('団体申込一覧表（男子）'!C17="","",'団体申込一覧表（男子）'!C17)</f>
        <v/>
      </c>
      <c r="L9" s="216" t="e">
        <f t="shared" si="0"/>
        <v>#N/A</v>
      </c>
      <c r="M9" s="216" t="e">
        <f t="shared" si="1"/>
        <v>#N/A</v>
      </c>
      <c r="N9" s="216" t="e">
        <f t="shared" si="2"/>
        <v>#N/A</v>
      </c>
      <c r="O9" s="216"/>
      <c r="P9" s="216">
        <f>'団体申込一覧表（男子）'!H17</f>
        <v>0</v>
      </c>
      <c r="Q9" s="216" t="e">
        <f>VLOOKUP(P9,登録情報男子!$P$1:$Q$18,2,0)</f>
        <v>#N/A</v>
      </c>
      <c r="R9" s="142">
        <f>'団体申込一覧表（男子）'!J17</f>
        <v>0</v>
      </c>
      <c r="S9" s="216" t="e">
        <f t="shared" si="3"/>
        <v>#N/A</v>
      </c>
      <c r="T9" s="216">
        <f>'団体申込一覧表（男子）'!L17</f>
        <v>0</v>
      </c>
      <c r="U9" s="216" t="e">
        <f>VLOOKUP(T9,登録情報男子!$P$1:$Q$18,2,0)</f>
        <v>#N/A</v>
      </c>
      <c r="V9" s="142">
        <f>'団体申込一覧表（男子）'!N17</f>
        <v>0</v>
      </c>
      <c r="W9" s="216" t="e">
        <f t="shared" si="4"/>
        <v>#N/A</v>
      </c>
      <c r="X9" s="216">
        <f>'団体申込一覧表（男子）'!P17</f>
        <v>0</v>
      </c>
      <c r="Y9" s="140" t="e">
        <f>VLOOKUP(X9,登録情報男子!$P$1:$Q$18,2,0)</f>
        <v>#N/A</v>
      </c>
      <c r="Z9" s="142">
        <f>'団体申込一覧表（男子）'!R17</f>
        <v>0</v>
      </c>
      <c r="AA9" s="216" t="e">
        <f t="shared" si="5"/>
        <v>#N/A</v>
      </c>
      <c r="AB9" s="216"/>
      <c r="AC9" s="140"/>
      <c r="AD9" s="142"/>
      <c r="AE9" s="216"/>
    </row>
    <row r="10" spans="1:31" x14ac:dyDescent="0.15">
      <c r="A10" s="216" t="str">
        <f>IF(K10="","",VLOOKUP('団体申込一覧表（男子）'!C18,登録情報男子!$A$2:$O$2484,15,0))</f>
        <v/>
      </c>
      <c r="B10" s="216" t="e">
        <f>VLOOKUP('団体申込一覧表（男子）'!C18,登録情報男子!$A$2:$O$2484,12,0)</f>
        <v>#N/A</v>
      </c>
      <c r="C10" s="216" t="e">
        <f>VLOOKUP(K10,登録情報男子!$A$2:$O$2484,5,0)</f>
        <v>#N/A</v>
      </c>
      <c r="D10" s="216" t="e">
        <f>VLOOKUP('団体申込一覧表（男子）'!C18,登録情報男子!$A$2:$O$2484,14,0)</f>
        <v>#N/A</v>
      </c>
      <c r="E10" s="216" t="e">
        <f>VLOOKUP('団体申込一覧表（男子）'!C18,登録情報男子!$A$2:$O$2484,11,0)</f>
        <v>#N/A</v>
      </c>
      <c r="F10" s="216">
        <v>1</v>
      </c>
      <c r="G10" s="131" t="e">
        <f>VLOOKUP('団体申込一覧表（男子）'!C18,登録情報男子!$A$2:$O$2484,8,0)</f>
        <v>#N/A</v>
      </c>
      <c r="H10" s="216" t="e">
        <f>VLOOKUP('団体申込一覧表（男子）'!C18,登録情報男子!$A$2:$O$2484,2,0)</f>
        <v>#N/A</v>
      </c>
      <c r="K10" s="216" t="str">
        <f>IF('団体申込一覧表（男子）'!C18="","",'団体申込一覧表（男子）'!C18)</f>
        <v/>
      </c>
      <c r="L10" s="216" t="e">
        <f t="shared" si="0"/>
        <v>#N/A</v>
      </c>
      <c r="M10" s="216" t="e">
        <f t="shared" si="1"/>
        <v>#N/A</v>
      </c>
      <c r="N10" s="216" t="e">
        <f t="shared" si="2"/>
        <v>#N/A</v>
      </c>
      <c r="O10" s="216"/>
      <c r="P10" s="216">
        <f>'団体申込一覧表（男子）'!H18</f>
        <v>0</v>
      </c>
      <c r="Q10" s="216" t="e">
        <f>VLOOKUP(P10,登録情報男子!$P$1:$Q$18,2,0)</f>
        <v>#N/A</v>
      </c>
      <c r="R10" s="142">
        <f>'団体申込一覧表（男子）'!J18</f>
        <v>0</v>
      </c>
      <c r="S10" s="216" t="e">
        <f t="shared" si="3"/>
        <v>#N/A</v>
      </c>
      <c r="T10" s="216">
        <f>'団体申込一覧表（男子）'!L18</f>
        <v>0</v>
      </c>
      <c r="U10" s="216" t="e">
        <f>VLOOKUP(T10,登録情報男子!$P$1:$Q$18,2,0)</f>
        <v>#N/A</v>
      </c>
      <c r="V10" s="142">
        <f>'団体申込一覧表（男子）'!N18</f>
        <v>0</v>
      </c>
      <c r="W10" s="216" t="e">
        <f t="shared" si="4"/>
        <v>#N/A</v>
      </c>
      <c r="X10" s="216">
        <f>'団体申込一覧表（男子）'!P18</f>
        <v>0</v>
      </c>
      <c r="Y10" s="140" t="e">
        <f>VLOOKUP(X10,登録情報男子!$P$1:$Q$18,2,0)</f>
        <v>#N/A</v>
      </c>
      <c r="Z10" s="142">
        <f>'団体申込一覧表（男子）'!R18</f>
        <v>0</v>
      </c>
      <c r="AA10" s="216" t="e">
        <f t="shared" si="5"/>
        <v>#N/A</v>
      </c>
      <c r="AB10" s="216"/>
      <c r="AC10" s="140"/>
      <c r="AD10" s="142"/>
      <c r="AE10" s="216"/>
    </row>
    <row r="11" spans="1:31" x14ac:dyDescent="0.15">
      <c r="A11" s="216" t="str">
        <f>IF(K11="","",VLOOKUP('団体申込一覧表（男子）'!C19,登録情報男子!$A$2:$O$2484,15,0))</f>
        <v/>
      </c>
      <c r="B11" s="216" t="e">
        <f>VLOOKUP('団体申込一覧表（男子）'!C19,登録情報男子!$A$2:$O$2484,12,0)</f>
        <v>#N/A</v>
      </c>
      <c r="C11" s="216" t="e">
        <f>VLOOKUP(K11,登録情報男子!$A$2:$O$2484,5,0)</f>
        <v>#N/A</v>
      </c>
      <c r="D11" s="216" t="e">
        <f>VLOOKUP('団体申込一覧表（男子）'!C19,登録情報男子!$A$2:$O$2484,14,0)</f>
        <v>#N/A</v>
      </c>
      <c r="E11" s="216" t="e">
        <f>VLOOKUP('団体申込一覧表（男子）'!C19,登録情報男子!$A$2:$O$2484,11,0)</f>
        <v>#N/A</v>
      </c>
      <c r="F11" s="216">
        <v>1</v>
      </c>
      <c r="G11" s="131" t="e">
        <f>VLOOKUP('団体申込一覧表（男子）'!C19,登録情報男子!$A$2:$O$2484,8,0)</f>
        <v>#N/A</v>
      </c>
      <c r="H11" s="216" t="e">
        <f>VLOOKUP('団体申込一覧表（男子）'!C19,登録情報男子!$A$2:$O$2484,2,0)</f>
        <v>#N/A</v>
      </c>
      <c r="K11" s="216" t="str">
        <f>IF('団体申込一覧表（男子）'!C19="","",'団体申込一覧表（男子）'!C19)</f>
        <v/>
      </c>
      <c r="L11" s="216" t="e">
        <f t="shared" si="0"/>
        <v>#N/A</v>
      </c>
      <c r="M11" s="216" t="e">
        <f t="shared" si="1"/>
        <v>#N/A</v>
      </c>
      <c r="N11" s="216" t="e">
        <f t="shared" si="2"/>
        <v>#N/A</v>
      </c>
      <c r="O11" s="216"/>
      <c r="P11" s="216">
        <f>'団体申込一覧表（男子）'!H19</f>
        <v>0</v>
      </c>
      <c r="Q11" s="216" t="e">
        <f>VLOOKUP(P11,登録情報男子!$P$1:$Q$18,2,0)</f>
        <v>#N/A</v>
      </c>
      <c r="R11" s="142">
        <f>'団体申込一覧表（男子）'!J19</f>
        <v>0</v>
      </c>
      <c r="S11" s="216" t="e">
        <f t="shared" si="3"/>
        <v>#N/A</v>
      </c>
      <c r="T11" s="216">
        <f>'団体申込一覧表（男子）'!L19</f>
        <v>0</v>
      </c>
      <c r="U11" s="216" t="e">
        <f>VLOOKUP(T11,登録情報男子!$P$1:$Q$18,2,0)</f>
        <v>#N/A</v>
      </c>
      <c r="V11" s="142">
        <f>'団体申込一覧表（男子）'!N19</f>
        <v>0</v>
      </c>
      <c r="W11" s="216" t="e">
        <f t="shared" si="4"/>
        <v>#N/A</v>
      </c>
      <c r="X11" s="216">
        <f>'団体申込一覧表（男子）'!P19</f>
        <v>0</v>
      </c>
      <c r="Y11" s="140" t="e">
        <f>VLOOKUP(X11,登録情報男子!$P$1:$Q$18,2,0)</f>
        <v>#N/A</v>
      </c>
      <c r="Z11" s="142">
        <f>'団体申込一覧表（男子）'!R19</f>
        <v>0</v>
      </c>
      <c r="AA11" s="216" t="e">
        <f t="shared" si="5"/>
        <v>#N/A</v>
      </c>
      <c r="AB11" s="216"/>
      <c r="AC11" s="140"/>
      <c r="AD11" s="142"/>
      <c r="AE11" s="216"/>
    </row>
    <row r="12" spans="1:31" x14ac:dyDescent="0.15">
      <c r="A12" s="216" t="str">
        <f>IF(K12="","",VLOOKUP('団体申込一覧表（男子）'!C20,登録情報男子!$A$2:$O$2484,15,0))</f>
        <v/>
      </c>
      <c r="B12" s="216" t="e">
        <f>VLOOKUP('団体申込一覧表（男子）'!C20,登録情報男子!$A$2:$O$2484,12,0)</f>
        <v>#N/A</v>
      </c>
      <c r="C12" s="216" t="e">
        <f>VLOOKUP(K12,登録情報男子!$A$2:$O$2484,5,0)</f>
        <v>#N/A</v>
      </c>
      <c r="D12" s="216" t="e">
        <f>VLOOKUP('団体申込一覧表（男子）'!C20,登録情報男子!$A$2:$O$2484,14,0)</f>
        <v>#N/A</v>
      </c>
      <c r="E12" s="216" t="e">
        <f>VLOOKUP('団体申込一覧表（男子）'!C20,登録情報男子!$A$2:$O$2484,11,0)</f>
        <v>#N/A</v>
      </c>
      <c r="F12" s="216">
        <v>1</v>
      </c>
      <c r="G12" s="131" t="e">
        <f>VLOOKUP('団体申込一覧表（男子）'!C20,登録情報男子!$A$2:$O$2484,8,0)</f>
        <v>#N/A</v>
      </c>
      <c r="H12" s="216" t="e">
        <f>VLOOKUP('団体申込一覧表（男子）'!C20,登録情報男子!$A$2:$O$2484,2,0)</f>
        <v>#N/A</v>
      </c>
      <c r="K12" s="216" t="str">
        <f>IF('団体申込一覧表（男子）'!C20="","",'団体申込一覧表（男子）'!C20)</f>
        <v/>
      </c>
      <c r="L12" s="216" t="e">
        <f t="shared" si="0"/>
        <v>#N/A</v>
      </c>
      <c r="M12" s="216" t="e">
        <f t="shared" si="1"/>
        <v>#N/A</v>
      </c>
      <c r="N12" s="216" t="e">
        <f t="shared" si="2"/>
        <v>#N/A</v>
      </c>
      <c r="O12" s="216"/>
      <c r="P12" s="216">
        <f>'団体申込一覧表（男子）'!H20</f>
        <v>0</v>
      </c>
      <c r="Q12" s="216" t="e">
        <f>VLOOKUP(P12,登録情報男子!$P$1:$Q$18,2,0)</f>
        <v>#N/A</v>
      </c>
      <c r="R12" s="142">
        <f>'団体申込一覧表（男子）'!J20</f>
        <v>0</v>
      </c>
      <c r="S12" s="216" t="e">
        <f t="shared" si="3"/>
        <v>#N/A</v>
      </c>
      <c r="T12" s="216">
        <f>'団体申込一覧表（男子）'!L20</f>
        <v>0</v>
      </c>
      <c r="U12" s="216" t="e">
        <f>VLOOKUP(T12,登録情報男子!$P$1:$Q$18,2,0)</f>
        <v>#N/A</v>
      </c>
      <c r="V12" s="142">
        <f>'団体申込一覧表（男子）'!N20</f>
        <v>0</v>
      </c>
      <c r="W12" s="216" t="e">
        <f t="shared" si="4"/>
        <v>#N/A</v>
      </c>
      <c r="X12" s="216">
        <f>'団体申込一覧表（男子）'!P20</f>
        <v>0</v>
      </c>
      <c r="Y12" s="140" t="e">
        <f>VLOOKUP(X12,登録情報男子!$P$1:$Q$18,2,0)</f>
        <v>#N/A</v>
      </c>
      <c r="Z12" s="142">
        <f>'団体申込一覧表（男子）'!R20</f>
        <v>0</v>
      </c>
      <c r="AA12" s="216" t="e">
        <f t="shared" si="5"/>
        <v>#N/A</v>
      </c>
      <c r="AB12" s="216"/>
      <c r="AC12" s="140"/>
      <c r="AD12" s="142"/>
      <c r="AE12" s="216"/>
    </row>
    <row r="13" spans="1:31" x14ac:dyDescent="0.15">
      <c r="A13" s="216" t="str">
        <f>IF(K13="","",VLOOKUP('団体申込一覧表（男子）'!C21,登録情報男子!$A$2:$O$2484,15,0))</f>
        <v/>
      </c>
      <c r="B13" s="216" t="e">
        <f>VLOOKUP('団体申込一覧表（男子）'!C21,登録情報男子!$A$2:$O$2484,12,0)</f>
        <v>#N/A</v>
      </c>
      <c r="C13" s="216" t="e">
        <f>VLOOKUP(K13,登録情報男子!$A$2:$O$2484,5,0)</f>
        <v>#N/A</v>
      </c>
      <c r="D13" s="216" t="e">
        <f>VLOOKUP('団体申込一覧表（男子）'!C21,登録情報男子!$A$2:$O$2484,14,0)</f>
        <v>#N/A</v>
      </c>
      <c r="E13" s="216" t="e">
        <f>VLOOKUP('団体申込一覧表（男子）'!C21,登録情報男子!$A$2:$O$2484,11,0)</f>
        <v>#N/A</v>
      </c>
      <c r="F13" s="216">
        <v>1</v>
      </c>
      <c r="G13" s="131" t="e">
        <f>VLOOKUP('団体申込一覧表（男子）'!C21,登録情報男子!$A$2:$O$2484,8,0)</f>
        <v>#N/A</v>
      </c>
      <c r="H13" s="216" t="e">
        <f>VLOOKUP('団体申込一覧表（男子）'!C21,登録情報男子!$A$2:$O$2484,2,0)</f>
        <v>#N/A</v>
      </c>
      <c r="K13" s="216" t="str">
        <f>IF('団体申込一覧表（男子）'!C21="","",'団体申込一覧表（男子）'!C21)</f>
        <v/>
      </c>
      <c r="L13" s="216" t="e">
        <f t="shared" si="0"/>
        <v>#N/A</v>
      </c>
      <c r="M13" s="216" t="e">
        <f t="shared" si="1"/>
        <v>#N/A</v>
      </c>
      <c r="N13" s="216" t="e">
        <f t="shared" si="2"/>
        <v>#N/A</v>
      </c>
      <c r="O13" s="216"/>
      <c r="P13" s="216">
        <f>'団体申込一覧表（男子）'!H21</f>
        <v>0</v>
      </c>
      <c r="Q13" s="216" t="e">
        <f>VLOOKUP(P13,登録情報男子!$P$1:$Q$18,2,0)</f>
        <v>#N/A</v>
      </c>
      <c r="R13" s="142">
        <f>'団体申込一覧表（男子）'!J21</f>
        <v>0</v>
      </c>
      <c r="S13" s="216" t="e">
        <f t="shared" si="3"/>
        <v>#N/A</v>
      </c>
      <c r="T13" s="216">
        <f>'団体申込一覧表（男子）'!L21</f>
        <v>0</v>
      </c>
      <c r="U13" s="216" t="e">
        <f>VLOOKUP(T13,登録情報男子!$P$1:$Q$18,2,0)</f>
        <v>#N/A</v>
      </c>
      <c r="V13" s="142">
        <f>'団体申込一覧表（男子）'!N21</f>
        <v>0</v>
      </c>
      <c r="W13" s="216" t="e">
        <f t="shared" si="4"/>
        <v>#N/A</v>
      </c>
      <c r="X13" s="216">
        <f>'団体申込一覧表（男子）'!P21</f>
        <v>0</v>
      </c>
      <c r="Y13" s="140" t="e">
        <f>VLOOKUP(X13,登録情報男子!$P$1:$Q$18,2,0)</f>
        <v>#N/A</v>
      </c>
      <c r="Z13" s="142">
        <f>'団体申込一覧表（男子）'!R21</f>
        <v>0</v>
      </c>
      <c r="AA13" s="216" t="e">
        <f t="shared" si="5"/>
        <v>#N/A</v>
      </c>
      <c r="AB13" s="216"/>
      <c r="AC13" s="140"/>
      <c r="AD13" s="142"/>
      <c r="AE13" s="216"/>
    </row>
    <row r="14" spans="1:31" x14ac:dyDescent="0.15">
      <c r="A14" s="216" t="str">
        <f>IF(K14="","",VLOOKUP('団体申込一覧表（男子）'!C22,登録情報男子!$A$2:$O$2484,15,0))</f>
        <v/>
      </c>
      <c r="B14" s="216" t="e">
        <f>VLOOKUP('団体申込一覧表（男子）'!C22,登録情報男子!$A$2:$O$2484,12,0)</f>
        <v>#N/A</v>
      </c>
      <c r="C14" s="216" t="e">
        <f>VLOOKUP(K14,登録情報男子!$A$2:$O$2484,5,0)</f>
        <v>#N/A</v>
      </c>
      <c r="D14" s="216" t="e">
        <f>VLOOKUP('団体申込一覧表（男子）'!C22,登録情報男子!$A$2:$O$2484,14,0)</f>
        <v>#N/A</v>
      </c>
      <c r="E14" s="216" t="e">
        <f>VLOOKUP('団体申込一覧表（男子）'!C22,登録情報男子!$A$2:$O$2484,11,0)</f>
        <v>#N/A</v>
      </c>
      <c r="F14" s="216">
        <v>1</v>
      </c>
      <c r="G14" s="131" t="e">
        <f>VLOOKUP('団体申込一覧表（男子）'!C22,登録情報男子!$A$2:$O$2484,8,0)</f>
        <v>#N/A</v>
      </c>
      <c r="H14" s="216" t="e">
        <f>VLOOKUP('団体申込一覧表（男子）'!C22,登録情報男子!$A$2:$O$2484,2,0)</f>
        <v>#N/A</v>
      </c>
      <c r="K14" s="216" t="str">
        <f>IF('団体申込一覧表（男子）'!C22="","",'団体申込一覧表（男子）'!C22)</f>
        <v/>
      </c>
      <c r="L14" s="216" t="e">
        <f t="shared" si="0"/>
        <v>#N/A</v>
      </c>
      <c r="M14" s="216" t="e">
        <f t="shared" si="1"/>
        <v>#N/A</v>
      </c>
      <c r="N14" s="216" t="e">
        <f t="shared" si="2"/>
        <v>#N/A</v>
      </c>
      <c r="O14" s="216"/>
      <c r="P14" s="216">
        <f>'団体申込一覧表（男子）'!H22</f>
        <v>0</v>
      </c>
      <c r="Q14" s="216" t="e">
        <f>VLOOKUP(P14,登録情報男子!$P$1:$Q$18,2,0)</f>
        <v>#N/A</v>
      </c>
      <c r="R14" s="142">
        <f>'団体申込一覧表（男子）'!J22</f>
        <v>0</v>
      </c>
      <c r="S14" s="216" t="e">
        <f t="shared" si="3"/>
        <v>#N/A</v>
      </c>
      <c r="T14" s="216">
        <f>'団体申込一覧表（男子）'!L22</f>
        <v>0</v>
      </c>
      <c r="U14" s="216" t="e">
        <f>VLOOKUP(T14,登録情報男子!$P$1:$Q$18,2,0)</f>
        <v>#N/A</v>
      </c>
      <c r="V14" s="142">
        <f>'団体申込一覧表（男子）'!N22</f>
        <v>0</v>
      </c>
      <c r="W14" s="216" t="e">
        <f t="shared" si="4"/>
        <v>#N/A</v>
      </c>
      <c r="X14" s="216">
        <f>'団体申込一覧表（男子）'!P22</f>
        <v>0</v>
      </c>
      <c r="Y14" s="140" t="e">
        <f>VLOOKUP(X14,登録情報男子!$P$1:$Q$18,2,0)</f>
        <v>#N/A</v>
      </c>
      <c r="Z14" s="142">
        <f>'団体申込一覧表（男子）'!R22</f>
        <v>0</v>
      </c>
      <c r="AA14" s="216" t="e">
        <f t="shared" si="5"/>
        <v>#N/A</v>
      </c>
      <c r="AB14" s="216"/>
      <c r="AC14" s="140"/>
      <c r="AD14" s="142"/>
      <c r="AE14" s="216"/>
    </row>
    <row r="15" spans="1:31" x14ac:dyDescent="0.15">
      <c r="A15" s="216" t="str">
        <f>IF(K15="","",VLOOKUP('団体申込一覧表（男子）'!C23,登録情報男子!$A$2:$O$2484,15,0))</f>
        <v/>
      </c>
      <c r="B15" s="216" t="e">
        <f>VLOOKUP('団体申込一覧表（男子）'!C23,登録情報男子!$A$2:$O$2484,12,0)</f>
        <v>#N/A</v>
      </c>
      <c r="C15" s="216" t="e">
        <f>VLOOKUP(K15,登録情報男子!$A$2:$O$2484,5,0)</f>
        <v>#N/A</v>
      </c>
      <c r="D15" s="216" t="e">
        <f>VLOOKUP('団体申込一覧表（男子）'!C23,登録情報男子!$A$2:$O$2484,14,0)</f>
        <v>#N/A</v>
      </c>
      <c r="E15" s="216" t="e">
        <f>VLOOKUP('団体申込一覧表（男子）'!C23,登録情報男子!$A$2:$O$2484,11,0)</f>
        <v>#N/A</v>
      </c>
      <c r="F15" s="216">
        <v>1</v>
      </c>
      <c r="G15" s="131" t="e">
        <f>VLOOKUP('団体申込一覧表（男子）'!C23,登録情報男子!$A$2:$O$2484,8,0)</f>
        <v>#N/A</v>
      </c>
      <c r="H15" s="216" t="e">
        <f>VLOOKUP('団体申込一覧表（男子）'!C23,登録情報男子!$A$2:$O$2484,2,0)</f>
        <v>#N/A</v>
      </c>
      <c r="K15" s="216" t="str">
        <f>IF('団体申込一覧表（男子）'!C23="","",'団体申込一覧表（男子）'!C23)</f>
        <v/>
      </c>
      <c r="L15" s="216" t="e">
        <f t="shared" si="0"/>
        <v>#N/A</v>
      </c>
      <c r="M15" s="216" t="e">
        <f t="shared" si="1"/>
        <v>#N/A</v>
      </c>
      <c r="N15" s="216" t="e">
        <f t="shared" si="2"/>
        <v>#N/A</v>
      </c>
      <c r="O15" s="216"/>
      <c r="P15" s="216">
        <f>'団体申込一覧表（男子）'!H23</f>
        <v>0</v>
      </c>
      <c r="Q15" s="216" t="e">
        <f>VLOOKUP(P15,登録情報男子!$P$1:$Q$18,2,0)</f>
        <v>#N/A</v>
      </c>
      <c r="R15" s="142">
        <f>'団体申込一覧表（男子）'!J23</f>
        <v>0</v>
      </c>
      <c r="S15" s="216" t="e">
        <f t="shared" si="3"/>
        <v>#N/A</v>
      </c>
      <c r="T15" s="216">
        <f>'団体申込一覧表（男子）'!L23</f>
        <v>0</v>
      </c>
      <c r="U15" s="216" t="e">
        <f>VLOOKUP(T15,登録情報男子!$P$1:$Q$18,2,0)</f>
        <v>#N/A</v>
      </c>
      <c r="V15" s="142">
        <f>'団体申込一覧表（男子）'!N23</f>
        <v>0</v>
      </c>
      <c r="W15" s="216" t="e">
        <f t="shared" si="4"/>
        <v>#N/A</v>
      </c>
      <c r="X15" s="216">
        <f>'団体申込一覧表（男子）'!P23</f>
        <v>0</v>
      </c>
      <c r="Y15" s="140" t="e">
        <f>VLOOKUP(X15,登録情報男子!$P$1:$Q$18,2,0)</f>
        <v>#N/A</v>
      </c>
      <c r="Z15" s="142">
        <f>'団体申込一覧表（男子）'!R23</f>
        <v>0</v>
      </c>
      <c r="AA15" s="216" t="e">
        <f t="shared" si="5"/>
        <v>#N/A</v>
      </c>
      <c r="AB15" s="216"/>
      <c r="AC15" s="140"/>
      <c r="AD15" s="142"/>
      <c r="AE15" s="216"/>
    </row>
    <row r="16" spans="1:31" x14ac:dyDescent="0.15">
      <c r="A16" s="216" t="str">
        <f>IF(K16="","",VLOOKUP('団体申込一覧表（男子）'!C24,登録情報男子!$A$2:$O$2484,15,0))</f>
        <v/>
      </c>
      <c r="B16" s="216" t="e">
        <f>VLOOKUP('団体申込一覧表（男子）'!C24,登録情報男子!$A$2:$O$2484,12,0)</f>
        <v>#N/A</v>
      </c>
      <c r="C16" s="216" t="e">
        <f>VLOOKUP(K16,登録情報男子!$A$2:$O$2484,5,0)</f>
        <v>#N/A</v>
      </c>
      <c r="D16" s="216" t="e">
        <f>VLOOKUP('団体申込一覧表（男子）'!C24,登録情報男子!$A$2:$O$2484,14,0)</f>
        <v>#N/A</v>
      </c>
      <c r="E16" s="216" t="e">
        <f>VLOOKUP('団体申込一覧表（男子）'!C24,登録情報男子!$A$2:$O$2484,11,0)</f>
        <v>#N/A</v>
      </c>
      <c r="F16" s="216">
        <v>1</v>
      </c>
      <c r="G16" s="131" t="e">
        <f>VLOOKUP('団体申込一覧表（男子）'!C24,登録情報男子!$A$2:$O$2484,8,0)</f>
        <v>#N/A</v>
      </c>
      <c r="H16" s="216" t="e">
        <f>VLOOKUP('団体申込一覧表（男子）'!C24,登録情報男子!$A$2:$O$2484,2,0)</f>
        <v>#N/A</v>
      </c>
      <c r="K16" s="216" t="str">
        <f>IF('団体申込一覧表（男子）'!C24="","",'団体申込一覧表（男子）'!C24)</f>
        <v/>
      </c>
      <c r="L16" s="216" t="e">
        <f t="shared" si="0"/>
        <v>#N/A</v>
      </c>
      <c r="M16" s="216" t="e">
        <f t="shared" si="1"/>
        <v>#N/A</v>
      </c>
      <c r="N16" s="216" t="e">
        <f t="shared" si="2"/>
        <v>#N/A</v>
      </c>
      <c r="O16" s="216"/>
      <c r="P16" s="216">
        <f>'団体申込一覧表（男子）'!H24</f>
        <v>0</v>
      </c>
      <c r="Q16" s="216" t="e">
        <f>VLOOKUP(P16,登録情報男子!$P$1:$Q$18,2,0)</f>
        <v>#N/A</v>
      </c>
      <c r="R16" s="142">
        <f>'団体申込一覧表（男子）'!J24</f>
        <v>0</v>
      </c>
      <c r="S16" s="216" t="e">
        <f t="shared" si="3"/>
        <v>#N/A</v>
      </c>
      <c r="T16" s="216">
        <f>'団体申込一覧表（男子）'!L24</f>
        <v>0</v>
      </c>
      <c r="U16" s="216" t="e">
        <f>VLOOKUP(T16,登録情報男子!$P$1:$Q$18,2,0)</f>
        <v>#N/A</v>
      </c>
      <c r="V16" s="142">
        <f>'団体申込一覧表（男子）'!N24</f>
        <v>0</v>
      </c>
      <c r="W16" s="216" t="e">
        <f t="shared" si="4"/>
        <v>#N/A</v>
      </c>
      <c r="X16" s="216">
        <f>'団体申込一覧表（男子）'!P24</f>
        <v>0</v>
      </c>
      <c r="Y16" s="140" t="e">
        <f>VLOOKUP(X16,登録情報男子!$P$1:$Q$18,2,0)</f>
        <v>#N/A</v>
      </c>
      <c r="Z16" s="142">
        <f>'団体申込一覧表（男子）'!R24</f>
        <v>0</v>
      </c>
      <c r="AA16" s="216" t="e">
        <f t="shared" si="5"/>
        <v>#N/A</v>
      </c>
      <c r="AB16" s="216"/>
      <c r="AC16" s="140"/>
      <c r="AD16" s="142"/>
      <c r="AE16" s="216"/>
    </row>
    <row r="17" spans="1:31" x14ac:dyDescent="0.15">
      <c r="A17" s="216" t="str">
        <f>IF(K17="","",VLOOKUP('団体申込一覧表（男子）'!C25,登録情報男子!$A$2:$O$2484,15,0))</f>
        <v/>
      </c>
      <c r="B17" s="216" t="e">
        <f>VLOOKUP('団体申込一覧表（男子）'!C25,登録情報男子!$A$2:$O$2484,12,0)</f>
        <v>#N/A</v>
      </c>
      <c r="C17" s="216" t="e">
        <f>VLOOKUP(K17,登録情報男子!$A$2:$O$2484,5,0)</f>
        <v>#N/A</v>
      </c>
      <c r="D17" s="216" t="e">
        <f>VLOOKUP('団体申込一覧表（男子）'!C25,登録情報男子!$A$2:$O$2484,14,0)</f>
        <v>#N/A</v>
      </c>
      <c r="E17" s="216" t="e">
        <f>VLOOKUP('団体申込一覧表（男子）'!C25,登録情報男子!$A$2:$O$2484,11,0)</f>
        <v>#N/A</v>
      </c>
      <c r="F17" s="216">
        <v>1</v>
      </c>
      <c r="G17" s="131" t="e">
        <f>VLOOKUP('団体申込一覧表（男子）'!C25,登録情報男子!$A$2:$O$2484,8,0)</f>
        <v>#N/A</v>
      </c>
      <c r="H17" s="216" t="e">
        <f>VLOOKUP('団体申込一覧表（男子）'!C25,登録情報男子!$A$2:$O$2484,2,0)</f>
        <v>#N/A</v>
      </c>
      <c r="K17" s="216" t="str">
        <f>IF('団体申込一覧表（男子）'!C25="","",'団体申込一覧表（男子）'!C25)</f>
        <v/>
      </c>
      <c r="L17" s="216" t="e">
        <f t="shared" si="0"/>
        <v>#N/A</v>
      </c>
      <c r="M17" s="216" t="e">
        <f t="shared" si="1"/>
        <v>#N/A</v>
      </c>
      <c r="N17" s="216" t="e">
        <f t="shared" si="2"/>
        <v>#N/A</v>
      </c>
      <c r="O17" s="216"/>
      <c r="P17" s="216">
        <f>'団体申込一覧表（男子）'!H25</f>
        <v>0</v>
      </c>
      <c r="Q17" s="216" t="e">
        <f>VLOOKUP(P17,登録情報男子!$P$1:$Q$18,2,0)</f>
        <v>#N/A</v>
      </c>
      <c r="R17" s="142">
        <f>'団体申込一覧表（男子）'!J25</f>
        <v>0</v>
      </c>
      <c r="S17" s="216" t="e">
        <f t="shared" si="3"/>
        <v>#N/A</v>
      </c>
      <c r="T17" s="216">
        <f>'団体申込一覧表（男子）'!L25</f>
        <v>0</v>
      </c>
      <c r="U17" s="216" t="e">
        <f>VLOOKUP(T17,登録情報男子!$P$1:$Q$18,2,0)</f>
        <v>#N/A</v>
      </c>
      <c r="V17" s="142">
        <f>'団体申込一覧表（男子）'!N25</f>
        <v>0</v>
      </c>
      <c r="W17" s="216" t="e">
        <f t="shared" si="4"/>
        <v>#N/A</v>
      </c>
      <c r="X17" s="216">
        <f>'団体申込一覧表（男子）'!P25</f>
        <v>0</v>
      </c>
      <c r="Y17" s="140" t="e">
        <f>VLOOKUP(X17,登録情報男子!$P$1:$Q$18,2,0)</f>
        <v>#N/A</v>
      </c>
      <c r="Z17" s="142">
        <f>'団体申込一覧表（男子）'!R25</f>
        <v>0</v>
      </c>
      <c r="AA17" s="216" t="e">
        <f t="shared" si="5"/>
        <v>#N/A</v>
      </c>
      <c r="AB17" s="216"/>
      <c r="AC17" s="140"/>
      <c r="AD17" s="142"/>
      <c r="AE17" s="216"/>
    </row>
    <row r="18" spans="1:31" x14ac:dyDescent="0.15">
      <c r="A18" s="216" t="str">
        <f>IF(K18="","",VLOOKUP('団体申込一覧表（男子）'!C26,登録情報男子!$A$2:$O$2484,15,0))</f>
        <v/>
      </c>
      <c r="B18" s="216" t="e">
        <f>VLOOKUP('団体申込一覧表（男子）'!C26,登録情報男子!$A$2:$O$2484,12,0)</f>
        <v>#N/A</v>
      </c>
      <c r="C18" s="216" t="e">
        <f>VLOOKUP(K18,登録情報男子!$A$2:$O$2484,5,0)</f>
        <v>#N/A</v>
      </c>
      <c r="D18" s="216" t="e">
        <f>VLOOKUP('団体申込一覧表（男子）'!C26,登録情報男子!$A$2:$O$2484,14,0)</f>
        <v>#N/A</v>
      </c>
      <c r="E18" s="216" t="e">
        <f>VLOOKUP('団体申込一覧表（男子）'!C26,登録情報男子!$A$2:$O$2484,11,0)</f>
        <v>#N/A</v>
      </c>
      <c r="F18" s="216">
        <v>1</v>
      </c>
      <c r="G18" s="131" t="e">
        <f>VLOOKUP('団体申込一覧表（男子）'!C26,登録情報男子!$A$2:$O$2484,8,0)</f>
        <v>#N/A</v>
      </c>
      <c r="H18" s="216" t="e">
        <f>VLOOKUP('団体申込一覧表（男子）'!C26,登録情報男子!$A$2:$O$2484,2,0)</f>
        <v>#N/A</v>
      </c>
      <c r="K18" s="216" t="str">
        <f>IF('団体申込一覧表（男子）'!C26="","",'団体申込一覧表（男子）'!C26)</f>
        <v/>
      </c>
      <c r="L18" s="216" t="e">
        <f t="shared" si="0"/>
        <v>#N/A</v>
      </c>
      <c r="M18" s="216" t="e">
        <f t="shared" si="1"/>
        <v>#N/A</v>
      </c>
      <c r="N18" s="216" t="e">
        <f t="shared" si="2"/>
        <v>#N/A</v>
      </c>
      <c r="O18" s="216"/>
      <c r="P18" s="216">
        <f>'団体申込一覧表（男子）'!H26</f>
        <v>0</v>
      </c>
      <c r="Q18" s="216" t="e">
        <f>VLOOKUP(P18,登録情報男子!$P$1:$Q$18,2,0)</f>
        <v>#N/A</v>
      </c>
      <c r="R18" s="142">
        <f>'団体申込一覧表（男子）'!J26</f>
        <v>0</v>
      </c>
      <c r="S18" s="216" t="e">
        <f t="shared" si="3"/>
        <v>#N/A</v>
      </c>
      <c r="T18" s="216">
        <f>'団体申込一覧表（男子）'!L26</f>
        <v>0</v>
      </c>
      <c r="U18" s="216" t="e">
        <f>VLOOKUP(T18,登録情報男子!$P$1:$Q$18,2,0)</f>
        <v>#N/A</v>
      </c>
      <c r="V18" s="142">
        <f>'団体申込一覧表（男子）'!N26</f>
        <v>0</v>
      </c>
      <c r="W18" s="216" t="e">
        <f t="shared" si="4"/>
        <v>#N/A</v>
      </c>
      <c r="X18" s="216">
        <f>'団体申込一覧表（男子）'!P26</f>
        <v>0</v>
      </c>
      <c r="Y18" s="140" t="e">
        <f>VLOOKUP(X18,登録情報男子!$P$1:$Q$18,2,0)</f>
        <v>#N/A</v>
      </c>
      <c r="Z18" s="142">
        <f>'団体申込一覧表（男子）'!R26</f>
        <v>0</v>
      </c>
      <c r="AA18" s="216" t="e">
        <f t="shared" si="5"/>
        <v>#N/A</v>
      </c>
      <c r="AB18" s="216"/>
      <c r="AC18" s="140"/>
      <c r="AD18" s="142"/>
      <c r="AE18" s="216"/>
    </row>
    <row r="19" spans="1:31" x14ac:dyDescent="0.15">
      <c r="A19" s="216" t="str">
        <f>IF(K19="","",VLOOKUP('団体申込一覧表（男子）'!C27,登録情報男子!$A$2:$O$2484,15,0))</f>
        <v/>
      </c>
      <c r="B19" s="216" t="e">
        <f>VLOOKUP('団体申込一覧表（男子）'!C27,登録情報男子!$A$2:$O$2484,12,0)</f>
        <v>#N/A</v>
      </c>
      <c r="C19" s="216" t="e">
        <f>VLOOKUP(K19,登録情報男子!$A$2:$O$2484,5,0)</f>
        <v>#N/A</v>
      </c>
      <c r="D19" s="216" t="e">
        <f>VLOOKUP('団体申込一覧表（男子）'!C27,登録情報男子!$A$2:$O$2484,14,0)</f>
        <v>#N/A</v>
      </c>
      <c r="E19" s="216" t="e">
        <f>VLOOKUP('団体申込一覧表（男子）'!C27,登録情報男子!$A$2:$O$2484,11,0)</f>
        <v>#N/A</v>
      </c>
      <c r="F19" s="216">
        <v>1</v>
      </c>
      <c r="G19" s="131" t="e">
        <f>VLOOKUP('団体申込一覧表（男子）'!C27,登録情報男子!$A$2:$O$2484,8,0)</f>
        <v>#N/A</v>
      </c>
      <c r="H19" s="216" t="e">
        <f>VLOOKUP('団体申込一覧表（男子）'!C27,登録情報男子!$A$2:$O$2484,2,0)</f>
        <v>#N/A</v>
      </c>
      <c r="K19" s="216" t="str">
        <f>IF('団体申込一覧表（男子）'!C27="","",'団体申込一覧表（男子）'!C27)</f>
        <v/>
      </c>
      <c r="L19" s="216" t="e">
        <f t="shared" si="0"/>
        <v>#N/A</v>
      </c>
      <c r="M19" s="216" t="e">
        <f t="shared" si="1"/>
        <v>#N/A</v>
      </c>
      <c r="N19" s="216" t="e">
        <f t="shared" si="2"/>
        <v>#N/A</v>
      </c>
      <c r="O19" s="216"/>
      <c r="P19" s="216">
        <f>'団体申込一覧表（男子）'!H27</f>
        <v>0</v>
      </c>
      <c r="Q19" s="216" t="e">
        <f>VLOOKUP(P19,登録情報男子!$P$1:$Q$18,2,0)</f>
        <v>#N/A</v>
      </c>
      <c r="R19" s="142">
        <f>'団体申込一覧表（男子）'!J27</f>
        <v>0</v>
      </c>
      <c r="S19" s="216" t="e">
        <f t="shared" si="3"/>
        <v>#N/A</v>
      </c>
      <c r="T19" s="216">
        <f>'団体申込一覧表（男子）'!L27</f>
        <v>0</v>
      </c>
      <c r="U19" s="216" t="e">
        <f>VLOOKUP(T19,登録情報男子!$P$1:$Q$18,2,0)</f>
        <v>#N/A</v>
      </c>
      <c r="V19" s="142">
        <f>'団体申込一覧表（男子）'!N27</f>
        <v>0</v>
      </c>
      <c r="W19" s="216" t="e">
        <f t="shared" si="4"/>
        <v>#N/A</v>
      </c>
      <c r="X19" s="216">
        <f>'団体申込一覧表（男子）'!P27</f>
        <v>0</v>
      </c>
      <c r="Y19" s="140" t="e">
        <f>VLOOKUP(X19,登録情報男子!$P$1:$Q$18,2,0)</f>
        <v>#N/A</v>
      </c>
      <c r="Z19" s="142">
        <f>'団体申込一覧表（男子）'!R27</f>
        <v>0</v>
      </c>
      <c r="AA19" s="216" t="e">
        <f t="shared" si="5"/>
        <v>#N/A</v>
      </c>
      <c r="AB19" s="216"/>
      <c r="AC19" s="140"/>
      <c r="AD19" s="142"/>
      <c r="AE19" s="216"/>
    </row>
    <row r="20" spans="1:31" x14ac:dyDescent="0.15">
      <c r="A20" s="216" t="str">
        <f>IF(K20="","",VLOOKUP('団体申込一覧表（男子）'!C28,登録情報男子!$A$2:$O$2484,15,0))</f>
        <v/>
      </c>
      <c r="B20" s="216" t="e">
        <f>VLOOKUP('団体申込一覧表（男子）'!C28,登録情報男子!$A$2:$O$2484,12,0)</f>
        <v>#N/A</v>
      </c>
      <c r="C20" s="216" t="e">
        <f>VLOOKUP(K20,登録情報男子!$A$2:$O$2484,5,0)</f>
        <v>#N/A</v>
      </c>
      <c r="D20" s="216" t="e">
        <f>VLOOKUP('団体申込一覧表（男子）'!C28,登録情報男子!$A$2:$O$2484,14,0)</f>
        <v>#N/A</v>
      </c>
      <c r="E20" s="216" t="e">
        <f>VLOOKUP('団体申込一覧表（男子）'!C28,登録情報男子!$A$2:$O$2484,11,0)</f>
        <v>#N/A</v>
      </c>
      <c r="F20" s="216">
        <v>1</v>
      </c>
      <c r="G20" s="131" t="e">
        <f>VLOOKUP('団体申込一覧表（男子）'!C28,登録情報男子!$A$2:$O$2484,8,0)</f>
        <v>#N/A</v>
      </c>
      <c r="H20" s="216" t="e">
        <f>VLOOKUP('団体申込一覧表（男子）'!C28,登録情報男子!$A$2:$O$2484,2,0)</f>
        <v>#N/A</v>
      </c>
      <c r="K20" s="216" t="str">
        <f>IF('団体申込一覧表（男子）'!C28="","",'団体申込一覧表（男子）'!C28)</f>
        <v/>
      </c>
      <c r="L20" s="216" t="e">
        <f t="shared" si="0"/>
        <v>#N/A</v>
      </c>
      <c r="M20" s="216" t="e">
        <f t="shared" si="1"/>
        <v>#N/A</v>
      </c>
      <c r="N20" s="216" t="e">
        <f t="shared" si="2"/>
        <v>#N/A</v>
      </c>
      <c r="O20" s="216"/>
      <c r="P20" s="216">
        <f>'団体申込一覧表（男子）'!H28</f>
        <v>0</v>
      </c>
      <c r="Q20" s="216" t="e">
        <f>VLOOKUP(P20,登録情報男子!$P$1:$Q$18,2,0)</f>
        <v>#N/A</v>
      </c>
      <c r="R20" s="142">
        <f>'団体申込一覧表（男子）'!J28</f>
        <v>0</v>
      </c>
      <c r="S20" s="216" t="e">
        <f t="shared" si="3"/>
        <v>#N/A</v>
      </c>
      <c r="T20" s="216">
        <f>'団体申込一覧表（男子）'!L28</f>
        <v>0</v>
      </c>
      <c r="U20" s="216" t="e">
        <f>VLOOKUP(T20,登録情報男子!$P$1:$Q$18,2,0)</f>
        <v>#N/A</v>
      </c>
      <c r="V20" s="142">
        <f>'団体申込一覧表（男子）'!N28</f>
        <v>0</v>
      </c>
      <c r="W20" s="216" t="e">
        <f t="shared" si="4"/>
        <v>#N/A</v>
      </c>
      <c r="X20" s="216">
        <f>'団体申込一覧表（男子）'!P28</f>
        <v>0</v>
      </c>
      <c r="Y20" s="140" t="e">
        <f>VLOOKUP(X20,登録情報男子!$P$1:$Q$18,2,0)</f>
        <v>#N/A</v>
      </c>
      <c r="Z20" s="142">
        <f>'団体申込一覧表（男子）'!R28</f>
        <v>0</v>
      </c>
      <c r="AA20" s="216" t="e">
        <f t="shared" si="5"/>
        <v>#N/A</v>
      </c>
      <c r="AB20" s="216"/>
      <c r="AC20" s="140"/>
      <c r="AD20" s="142"/>
      <c r="AE20" s="216"/>
    </row>
    <row r="21" spans="1:31" x14ac:dyDescent="0.15">
      <c r="A21" s="216" t="str">
        <f>IF(K21="","",VLOOKUP('団体申込一覧表（男子）'!C29,登録情報男子!$A$2:$O$2484,15,0))</f>
        <v/>
      </c>
      <c r="B21" s="216" t="e">
        <f>VLOOKUP('団体申込一覧表（男子）'!C29,登録情報男子!$A$2:$O$2484,12,0)</f>
        <v>#N/A</v>
      </c>
      <c r="C21" s="216" t="e">
        <f>VLOOKUP(K21,登録情報男子!$A$2:$O$2484,5,0)</f>
        <v>#N/A</v>
      </c>
      <c r="D21" s="216" t="e">
        <f>VLOOKUP('団体申込一覧表（男子）'!C29,登録情報男子!$A$2:$O$2484,14,0)</f>
        <v>#N/A</v>
      </c>
      <c r="E21" s="216" t="e">
        <f>VLOOKUP('団体申込一覧表（男子）'!C29,登録情報男子!$A$2:$O$2484,11,0)</f>
        <v>#N/A</v>
      </c>
      <c r="F21" s="216">
        <v>1</v>
      </c>
      <c r="G21" s="131" t="e">
        <f>VLOOKUP('団体申込一覧表（男子）'!C29,登録情報男子!$A$2:$O$2484,8,0)</f>
        <v>#N/A</v>
      </c>
      <c r="H21" s="216" t="e">
        <f>VLOOKUP('団体申込一覧表（男子）'!C29,登録情報男子!$A$2:$O$2484,2,0)</f>
        <v>#N/A</v>
      </c>
      <c r="K21" s="216" t="str">
        <f>IF('団体申込一覧表（男子）'!C29="","",'団体申込一覧表（男子）'!C29)</f>
        <v/>
      </c>
      <c r="L21" s="216" t="e">
        <f t="shared" si="0"/>
        <v>#N/A</v>
      </c>
      <c r="M21" s="216" t="e">
        <f t="shared" si="1"/>
        <v>#N/A</v>
      </c>
      <c r="N21" s="216" t="e">
        <f t="shared" si="2"/>
        <v>#N/A</v>
      </c>
      <c r="O21" s="216"/>
      <c r="P21" s="216">
        <f>'団体申込一覧表（男子）'!H29</f>
        <v>0</v>
      </c>
      <c r="Q21" s="216" t="e">
        <f>VLOOKUP(P21,登録情報男子!$P$1:$Q$18,2,0)</f>
        <v>#N/A</v>
      </c>
      <c r="R21" s="142">
        <f>'団体申込一覧表（男子）'!J29</f>
        <v>0</v>
      </c>
      <c r="S21" s="216" t="e">
        <f t="shared" si="3"/>
        <v>#N/A</v>
      </c>
      <c r="T21" s="216">
        <f>'団体申込一覧表（男子）'!L29</f>
        <v>0</v>
      </c>
      <c r="U21" s="216" t="e">
        <f>VLOOKUP(T21,登録情報男子!$P$1:$Q$18,2,0)</f>
        <v>#N/A</v>
      </c>
      <c r="V21" s="142">
        <f>'団体申込一覧表（男子）'!N29</f>
        <v>0</v>
      </c>
      <c r="W21" s="216" t="e">
        <f t="shared" si="4"/>
        <v>#N/A</v>
      </c>
      <c r="X21" s="216">
        <f>'団体申込一覧表（男子）'!P29</f>
        <v>0</v>
      </c>
      <c r="Y21" s="140" t="e">
        <f>VLOOKUP(X21,登録情報男子!$P$1:$Q$18,2,0)</f>
        <v>#N/A</v>
      </c>
      <c r="Z21" s="142">
        <f>'団体申込一覧表（男子）'!R29</f>
        <v>0</v>
      </c>
      <c r="AA21" s="216" t="e">
        <f t="shared" si="5"/>
        <v>#N/A</v>
      </c>
      <c r="AB21" s="216"/>
      <c r="AC21" s="140"/>
      <c r="AD21" s="142"/>
      <c r="AE21" s="216"/>
    </row>
    <row r="22" spans="1:31" x14ac:dyDescent="0.15">
      <c r="A22" s="216" t="str">
        <f>IF(K22="","",VLOOKUP('団体申込一覧表（男子）'!C30,登録情報男子!$A$2:$O$2484,15,0))</f>
        <v/>
      </c>
      <c r="B22" s="216" t="e">
        <f>VLOOKUP('団体申込一覧表（男子）'!C30,登録情報男子!$A$2:$O$2484,12,0)</f>
        <v>#N/A</v>
      </c>
      <c r="C22" s="216" t="e">
        <f>VLOOKUP(K22,登録情報男子!$A$2:$O$2484,5,0)</f>
        <v>#N/A</v>
      </c>
      <c r="D22" s="216" t="e">
        <f>VLOOKUP('団体申込一覧表（男子）'!C30,登録情報男子!$A$2:$O$2484,14,0)</f>
        <v>#N/A</v>
      </c>
      <c r="E22" s="216" t="e">
        <f>VLOOKUP('団体申込一覧表（男子）'!C30,登録情報男子!$A$2:$O$2484,11,0)</f>
        <v>#N/A</v>
      </c>
      <c r="F22" s="216">
        <v>1</v>
      </c>
      <c r="G22" s="131" t="e">
        <f>VLOOKUP('団体申込一覧表（男子）'!C30,登録情報男子!$A$2:$O$2484,8,0)</f>
        <v>#N/A</v>
      </c>
      <c r="H22" s="216" t="e">
        <f>VLOOKUP('団体申込一覧表（男子）'!C30,登録情報男子!$A$2:$O$2484,2,0)</f>
        <v>#N/A</v>
      </c>
      <c r="K22" s="216" t="str">
        <f>IF('団体申込一覧表（男子）'!C30="","",'団体申込一覧表（男子）'!C30)</f>
        <v/>
      </c>
      <c r="L22" s="216" t="e">
        <f t="shared" si="0"/>
        <v>#N/A</v>
      </c>
      <c r="M22" s="216" t="e">
        <f t="shared" si="1"/>
        <v>#N/A</v>
      </c>
      <c r="N22" s="216" t="e">
        <f t="shared" si="2"/>
        <v>#N/A</v>
      </c>
      <c r="O22" s="216"/>
      <c r="P22" s="216">
        <f>'団体申込一覧表（男子）'!H30</f>
        <v>0</v>
      </c>
      <c r="Q22" s="216" t="e">
        <f>VLOOKUP(P22,登録情報男子!$P$1:$Q$18,2,0)</f>
        <v>#N/A</v>
      </c>
      <c r="R22" s="142">
        <f>'団体申込一覧表（男子）'!J30</f>
        <v>0</v>
      </c>
      <c r="S22" s="216" t="e">
        <f t="shared" si="3"/>
        <v>#N/A</v>
      </c>
      <c r="T22" s="216">
        <f>'団体申込一覧表（男子）'!L30</f>
        <v>0</v>
      </c>
      <c r="U22" s="216" t="e">
        <f>VLOOKUP(T22,登録情報男子!$P$1:$Q$18,2,0)</f>
        <v>#N/A</v>
      </c>
      <c r="V22" s="142">
        <f>'団体申込一覧表（男子）'!N30</f>
        <v>0</v>
      </c>
      <c r="W22" s="216" t="e">
        <f t="shared" si="4"/>
        <v>#N/A</v>
      </c>
      <c r="X22" s="216">
        <f>'団体申込一覧表（男子）'!P30</f>
        <v>0</v>
      </c>
      <c r="Y22" s="140" t="e">
        <f>VLOOKUP(X22,登録情報男子!$P$1:$Q$18,2,0)</f>
        <v>#N/A</v>
      </c>
      <c r="Z22" s="142">
        <f>'団体申込一覧表（男子）'!R30</f>
        <v>0</v>
      </c>
      <c r="AA22" s="216" t="e">
        <f t="shared" si="5"/>
        <v>#N/A</v>
      </c>
      <c r="AB22" s="216"/>
      <c r="AC22" s="140"/>
      <c r="AD22" s="142"/>
      <c r="AE22" s="216"/>
    </row>
    <row r="23" spans="1:31" x14ac:dyDescent="0.15">
      <c r="A23" s="216" t="str">
        <f>IF(K23="","",VLOOKUP('団体申込一覧表（男子）'!C31,登録情報男子!$A$2:$O$2484,15,0))</f>
        <v/>
      </c>
      <c r="B23" s="216" t="e">
        <f>VLOOKUP('団体申込一覧表（男子）'!C31,登録情報男子!$A$2:$O$2484,12,0)</f>
        <v>#N/A</v>
      </c>
      <c r="C23" s="216" t="e">
        <f>VLOOKUP(K23,登録情報男子!$A$2:$O$2484,5,0)</f>
        <v>#N/A</v>
      </c>
      <c r="D23" s="216" t="e">
        <f>VLOOKUP('団体申込一覧表（男子）'!C31,登録情報男子!$A$2:$O$2484,14,0)</f>
        <v>#N/A</v>
      </c>
      <c r="E23" s="216" t="e">
        <f>VLOOKUP('団体申込一覧表（男子）'!C31,登録情報男子!$A$2:$O$2484,11,0)</f>
        <v>#N/A</v>
      </c>
      <c r="F23" s="216">
        <v>1</v>
      </c>
      <c r="G23" s="131" t="e">
        <f>VLOOKUP('団体申込一覧表（男子）'!C31,登録情報男子!$A$2:$O$2484,8,0)</f>
        <v>#N/A</v>
      </c>
      <c r="H23" s="216" t="e">
        <f>VLOOKUP('団体申込一覧表（男子）'!C31,登録情報男子!$A$2:$O$2484,2,0)</f>
        <v>#N/A</v>
      </c>
      <c r="K23" s="216" t="str">
        <f>IF('団体申込一覧表（男子）'!C31="","",'団体申込一覧表（男子）'!C31)</f>
        <v/>
      </c>
      <c r="L23" s="216" t="e">
        <f t="shared" si="0"/>
        <v>#N/A</v>
      </c>
      <c r="M23" s="216" t="e">
        <f t="shared" si="1"/>
        <v>#N/A</v>
      </c>
      <c r="N23" s="216" t="e">
        <f t="shared" si="2"/>
        <v>#N/A</v>
      </c>
      <c r="O23" s="216"/>
      <c r="P23" s="216">
        <f>'団体申込一覧表（男子）'!H31</f>
        <v>0</v>
      </c>
      <c r="Q23" s="216" t="e">
        <f>VLOOKUP(P23,登録情報男子!$P$1:$Q$18,2,0)</f>
        <v>#N/A</v>
      </c>
      <c r="R23" s="142">
        <f>'団体申込一覧表（男子）'!J31</f>
        <v>0</v>
      </c>
      <c r="S23" s="216" t="e">
        <f t="shared" si="3"/>
        <v>#N/A</v>
      </c>
      <c r="T23" s="216">
        <f>'団体申込一覧表（男子）'!L31</f>
        <v>0</v>
      </c>
      <c r="U23" s="216" t="e">
        <f>VLOOKUP(T23,登録情報男子!$P$1:$Q$18,2,0)</f>
        <v>#N/A</v>
      </c>
      <c r="V23" s="142">
        <f>'団体申込一覧表（男子）'!N31</f>
        <v>0</v>
      </c>
      <c r="W23" s="216" t="e">
        <f t="shared" si="4"/>
        <v>#N/A</v>
      </c>
      <c r="X23" s="216">
        <f>'団体申込一覧表（男子）'!P31</f>
        <v>0</v>
      </c>
      <c r="Y23" s="140" t="e">
        <f>VLOOKUP(X23,登録情報男子!$P$1:$Q$18,2,0)</f>
        <v>#N/A</v>
      </c>
      <c r="Z23" s="142">
        <f>'団体申込一覧表（男子）'!R31</f>
        <v>0</v>
      </c>
      <c r="AA23" s="216" t="e">
        <f t="shared" si="5"/>
        <v>#N/A</v>
      </c>
      <c r="AB23" s="216"/>
      <c r="AC23" s="140"/>
      <c r="AD23" s="142"/>
      <c r="AE23" s="216"/>
    </row>
    <row r="24" spans="1:31" x14ac:dyDescent="0.15">
      <c r="A24" s="216" t="str">
        <f>IF(K24="","",VLOOKUP('団体申込一覧表（男子）'!C32,登録情報男子!$A$2:$O$2484,15,0))</f>
        <v/>
      </c>
      <c r="B24" s="216" t="e">
        <f>VLOOKUP('団体申込一覧表（男子）'!C32,登録情報男子!$A$2:$O$2484,12,0)</f>
        <v>#N/A</v>
      </c>
      <c r="C24" s="216" t="e">
        <f>VLOOKUP(K24,登録情報男子!$A$2:$O$2484,5,0)</f>
        <v>#N/A</v>
      </c>
      <c r="D24" s="216" t="e">
        <f>VLOOKUP('団体申込一覧表（男子）'!C32,登録情報男子!$A$2:$O$2484,14,0)</f>
        <v>#N/A</v>
      </c>
      <c r="E24" s="216" t="e">
        <f>VLOOKUP('団体申込一覧表（男子）'!C32,登録情報男子!$A$2:$O$2484,11,0)</f>
        <v>#N/A</v>
      </c>
      <c r="F24" s="216">
        <v>1</v>
      </c>
      <c r="G24" s="131" t="e">
        <f>VLOOKUP('団体申込一覧表（男子）'!C32,登録情報男子!$A$2:$O$2484,8,0)</f>
        <v>#N/A</v>
      </c>
      <c r="H24" s="216" t="e">
        <f>VLOOKUP('団体申込一覧表（男子）'!C32,登録情報男子!$A$2:$O$2484,2,0)</f>
        <v>#N/A</v>
      </c>
      <c r="K24" s="216" t="str">
        <f>IF('団体申込一覧表（男子）'!C32="","",'団体申込一覧表（男子）'!C32)</f>
        <v/>
      </c>
      <c r="L24" s="216" t="e">
        <f t="shared" si="0"/>
        <v>#N/A</v>
      </c>
      <c r="M24" s="216" t="e">
        <f t="shared" si="1"/>
        <v>#N/A</v>
      </c>
      <c r="N24" s="216" t="e">
        <f t="shared" si="2"/>
        <v>#N/A</v>
      </c>
      <c r="O24" s="216"/>
      <c r="P24" s="216">
        <f>'団体申込一覧表（男子）'!H32</f>
        <v>0</v>
      </c>
      <c r="Q24" s="216" t="e">
        <f>VLOOKUP(P24,登録情報男子!$P$1:$Q$18,2,0)</f>
        <v>#N/A</v>
      </c>
      <c r="R24" s="142">
        <f>'団体申込一覧表（男子）'!J32</f>
        <v>0</v>
      </c>
      <c r="S24" s="216" t="e">
        <f t="shared" si="3"/>
        <v>#N/A</v>
      </c>
      <c r="T24" s="216">
        <f>'団体申込一覧表（男子）'!L32</f>
        <v>0</v>
      </c>
      <c r="U24" s="216" t="e">
        <f>VLOOKUP(T24,登録情報男子!$P$1:$Q$18,2,0)</f>
        <v>#N/A</v>
      </c>
      <c r="V24" s="142">
        <f>'団体申込一覧表（男子）'!N32</f>
        <v>0</v>
      </c>
      <c r="W24" s="216" t="e">
        <f t="shared" si="4"/>
        <v>#N/A</v>
      </c>
      <c r="X24" s="216">
        <f>'団体申込一覧表（男子）'!P32</f>
        <v>0</v>
      </c>
      <c r="Y24" s="140" t="e">
        <f>VLOOKUP(X24,登録情報男子!$P$1:$Q$18,2,0)</f>
        <v>#N/A</v>
      </c>
      <c r="Z24" s="142">
        <f>'団体申込一覧表（男子）'!R32</f>
        <v>0</v>
      </c>
      <c r="AA24" s="216" t="e">
        <f t="shared" si="5"/>
        <v>#N/A</v>
      </c>
      <c r="AB24" s="216"/>
      <c r="AC24" s="140"/>
      <c r="AD24" s="142"/>
      <c r="AE24" s="216"/>
    </row>
    <row r="25" spans="1:31" x14ac:dyDescent="0.15">
      <c r="A25" s="216" t="str">
        <f>IF(K25="","",VLOOKUP('団体申込一覧表（男子）'!C33,登録情報男子!$A$2:$O$2484,15,0))</f>
        <v/>
      </c>
      <c r="B25" s="216" t="e">
        <f>VLOOKUP('団体申込一覧表（男子）'!C33,登録情報男子!$A$2:$O$2484,12,0)</f>
        <v>#N/A</v>
      </c>
      <c r="C25" s="216" t="e">
        <f>VLOOKUP(K25,登録情報男子!$A$2:$O$2484,5,0)</f>
        <v>#N/A</v>
      </c>
      <c r="D25" s="216" t="e">
        <f>VLOOKUP('団体申込一覧表（男子）'!C33,登録情報男子!$A$2:$O$2484,14,0)</f>
        <v>#N/A</v>
      </c>
      <c r="E25" s="216" t="e">
        <f>VLOOKUP('団体申込一覧表（男子）'!C33,登録情報男子!$A$2:$O$2484,11,0)</f>
        <v>#N/A</v>
      </c>
      <c r="F25" s="216">
        <v>1</v>
      </c>
      <c r="G25" s="131" t="e">
        <f>VLOOKUP('団体申込一覧表（男子）'!C33,登録情報男子!$A$2:$O$2484,8,0)</f>
        <v>#N/A</v>
      </c>
      <c r="H25" s="216" t="e">
        <f>VLOOKUP('団体申込一覧表（男子）'!C33,登録情報男子!$A$2:$O$2484,2,0)</f>
        <v>#N/A</v>
      </c>
      <c r="K25" s="216" t="str">
        <f>IF('団体申込一覧表（男子）'!C33="","",'団体申込一覧表（男子）'!C33)</f>
        <v/>
      </c>
      <c r="L25" s="216" t="e">
        <f t="shared" si="0"/>
        <v>#N/A</v>
      </c>
      <c r="M25" s="216" t="e">
        <f t="shared" si="1"/>
        <v>#N/A</v>
      </c>
      <c r="N25" s="216" t="e">
        <f t="shared" si="2"/>
        <v>#N/A</v>
      </c>
      <c r="O25" s="216"/>
      <c r="P25" s="216">
        <f>'団体申込一覧表（男子）'!H33</f>
        <v>0</v>
      </c>
      <c r="Q25" s="216" t="e">
        <f>VLOOKUP(P25,登録情報男子!$P$1:$Q$18,2,0)</f>
        <v>#N/A</v>
      </c>
      <c r="R25" s="142">
        <f>'団体申込一覧表（男子）'!J33</f>
        <v>0</v>
      </c>
      <c r="S25" s="216" t="e">
        <f t="shared" si="3"/>
        <v>#N/A</v>
      </c>
      <c r="T25" s="216">
        <f>'団体申込一覧表（男子）'!L33</f>
        <v>0</v>
      </c>
      <c r="U25" s="216" t="e">
        <f>VLOOKUP(T25,登録情報男子!$P$1:$Q$18,2,0)</f>
        <v>#N/A</v>
      </c>
      <c r="V25" s="142">
        <f>'団体申込一覧表（男子）'!N33</f>
        <v>0</v>
      </c>
      <c r="W25" s="216" t="e">
        <f t="shared" si="4"/>
        <v>#N/A</v>
      </c>
      <c r="X25" s="216">
        <f>'団体申込一覧表（男子）'!P33</f>
        <v>0</v>
      </c>
      <c r="Y25" s="140" t="e">
        <f>VLOOKUP(X25,登録情報男子!$P$1:$Q$18,2,0)</f>
        <v>#N/A</v>
      </c>
      <c r="Z25" s="142">
        <f>'団体申込一覧表（男子）'!R33</f>
        <v>0</v>
      </c>
      <c r="AA25" s="216" t="e">
        <f t="shared" si="5"/>
        <v>#N/A</v>
      </c>
      <c r="AB25" s="216"/>
      <c r="AC25" s="140"/>
      <c r="AD25" s="142"/>
      <c r="AE25" s="216"/>
    </row>
    <row r="26" spans="1:31" x14ac:dyDescent="0.15">
      <c r="A26" s="216" t="str">
        <f>IF(K26="","",VLOOKUP('団体申込一覧表（男子）'!C34,登録情報男子!$A$2:$O$2484,15,0))</f>
        <v/>
      </c>
      <c r="B26" s="216" t="e">
        <f>VLOOKUP('団体申込一覧表（男子）'!C34,登録情報男子!$A$2:$O$2484,12,0)</f>
        <v>#N/A</v>
      </c>
      <c r="C26" s="216" t="e">
        <f>VLOOKUP(K26,登録情報男子!$A$2:$O$2484,5,0)</f>
        <v>#N/A</v>
      </c>
      <c r="D26" s="216" t="e">
        <f>VLOOKUP('団体申込一覧表（男子）'!C34,登録情報男子!$A$2:$O$2484,14,0)</f>
        <v>#N/A</v>
      </c>
      <c r="E26" s="216" t="e">
        <f>VLOOKUP('団体申込一覧表（男子）'!C34,登録情報男子!$A$2:$O$2484,11,0)</f>
        <v>#N/A</v>
      </c>
      <c r="F26" s="216">
        <v>1</v>
      </c>
      <c r="G26" s="131" t="e">
        <f>VLOOKUP('団体申込一覧表（男子）'!C34,登録情報男子!$A$2:$O$2484,8,0)</f>
        <v>#N/A</v>
      </c>
      <c r="H26" s="216" t="e">
        <f>VLOOKUP('団体申込一覧表（男子）'!C34,登録情報男子!$A$2:$O$2484,2,0)</f>
        <v>#N/A</v>
      </c>
      <c r="K26" s="216" t="str">
        <f>IF('団体申込一覧表（男子）'!C34="","",'団体申込一覧表（男子）'!C34)</f>
        <v/>
      </c>
      <c r="L26" s="216" t="e">
        <f t="shared" si="0"/>
        <v>#N/A</v>
      </c>
      <c r="M26" s="216" t="e">
        <f t="shared" si="1"/>
        <v>#N/A</v>
      </c>
      <c r="N26" s="216" t="e">
        <f t="shared" si="2"/>
        <v>#N/A</v>
      </c>
      <c r="O26" s="216"/>
      <c r="P26" s="216">
        <f>'団体申込一覧表（男子）'!H34</f>
        <v>0</v>
      </c>
      <c r="Q26" s="216" t="e">
        <f>VLOOKUP(P26,登録情報男子!$P$1:$Q$18,2,0)</f>
        <v>#N/A</v>
      </c>
      <c r="R26" s="142">
        <f>'団体申込一覧表（男子）'!J34</f>
        <v>0</v>
      </c>
      <c r="S26" s="216" t="e">
        <f t="shared" si="3"/>
        <v>#N/A</v>
      </c>
      <c r="T26" s="216">
        <f>'団体申込一覧表（男子）'!L34</f>
        <v>0</v>
      </c>
      <c r="U26" s="216" t="e">
        <f>VLOOKUP(T26,登録情報男子!$P$1:$Q$18,2,0)</f>
        <v>#N/A</v>
      </c>
      <c r="V26" s="142">
        <f>'団体申込一覧表（男子）'!N34</f>
        <v>0</v>
      </c>
      <c r="W26" s="216" t="e">
        <f t="shared" si="4"/>
        <v>#N/A</v>
      </c>
      <c r="X26" s="216">
        <f>'団体申込一覧表（男子）'!P34</f>
        <v>0</v>
      </c>
      <c r="Y26" s="140" t="e">
        <f>VLOOKUP(X26,登録情報男子!$P$1:$Q$18,2,0)</f>
        <v>#N/A</v>
      </c>
      <c r="Z26" s="142">
        <f>'団体申込一覧表（男子）'!R34</f>
        <v>0</v>
      </c>
      <c r="AA26" s="216" t="e">
        <f t="shared" si="5"/>
        <v>#N/A</v>
      </c>
      <c r="AB26" s="216"/>
      <c r="AC26" s="140"/>
      <c r="AD26" s="142"/>
      <c r="AE26" s="216"/>
    </row>
    <row r="27" spans="1:31" x14ac:dyDescent="0.15">
      <c r="A27" s="216" t="str">
        <f>IF(K27="","",VLOOKUP('団体申込一覧表（男子）'!C35,登録情報男子!$A$2:$O$2484,15,0))</f>
        <v/>
      </c>
      <c r="B27" s="216" t="e">
        <f>VLOOKUP('団体申込一覧表（男子）'!C35,登録情報男子!$A$2:$O$2484,12,0)</f>
        <v>#N/A</v>
      </c>
      <c r="C27" s="216" t="e">
        <f>VLOOKUP(K27,登録情報男子!$A$2:$O$2484,5,0)</f>
        <v>#N/A</v>
      </c>
      <c r="D27" s="216" t="e">
        <f>VLOOKUP('団体申込一覧表（男子）'!C35,登録情報男子!$A$2:$O$2484,14,0)</f>
        <v>#N/A</v>
      </c>
      <c r="E27" s="216" t="e">
        <f>VLOOKUP('団体申込一覧表（男子）'!C35,登録情報男子!$A$2:$O$2484,11,0)</f>
        <v>#N/A</v>
      </c>
      <c r="F27" s="216">
        <v>1</v>
      </c>
      <c r="G27" s="131" t="e">
        <f>VLOOKUP('団体申込一覧表（男子）'!C35,登録情報男子!$A$2:$O$2484,8,0)</f>
        <v>#N/A</v>
      </c>
      <c r="H27" s="216" t="e">
        <f>VLOOKUP('団体申込一覧表（男子）'!C35,登録情報男子!$A$2:$O$2484,2,0)</f>
        <v>#N/A</v>
      </c>
      <c r="K27" s="216" t="str">
        <f>IF('団体申込一覧表（男子）'!C35="","",'団体申込一覧表（男子）'!C35)</f>
        <v/>
      </c>
      <c r="L27" s="216" t="e">
        <f t="shared" si="0"/>
        <v>#N/A</v>
      </c>
      <c r="M27" s="216" t="e">
        <f t="shared" si="1"/>
        <v>#N/A</v>
      </c>
      <c r="N27" s="216" t="e">
        <f t="shared" si="2"/>
        <v>#N/A</v>
      </c>
      <c r="O27" s="216"/>
      <c r="P27" s="216">
        <f>'団体申込一覧表（男子）'!H35</f>
        <v>0</v>
      </c>
      <c r="Q27" s="216" t="e">
        <f>VLOOKUP(P27,登録情報男子!$P$1:$Q$18,2,0)</f>
        <v>#N/A</v>
      </c>
      <c r="R27" s="142">
        <f>'団体申込一覧表（男子）'!J35</f>
        <v>0</v>
      </c>
      <c r="S27" s="216" t="e">
        <f t="shared" si="3"/>
        <v>#N/A</v>
      </c>
      <c r="T27" s="216">
        <f>'団体申込一覧表（男子）'!L35</f>
        <v>0</v>
      </c>
      <c r="U27" s="216" t="e">
        <f>VLOOKUP(T27,登録情報男子!$P$1:$Q$18,2,0)</f>
        <v>#N/A</v>
      </c>
      <c r="V27" s="142">
        <f>'団体申込一覧表（男子）'!N35</f>
        <v>0</v>
      </c>
      <c r="W27" s="216" t="e">
        <f t="shared" si="4"/>
        <v>#N/A</v>
      </c>
      <c r="X27" s="216">
        <f>'団体申込一覧表（男子）'!P35</f>
        <v>0</v>
      </c>
      <c r="Y27" s="140" t="e">
        <f>VLOOKUP(X27,登録情報男子!$P$1:$Q$18,2,0)</f>
        <v>#N/A</v>
      </c>
      <c r="Z27" s="142">
        <f>'団体申込一覧表（男子）'!R35</f>
        <v>0</v>
      </c>
      <c r="AA27" s="216" t="e">
        <f t="shared" si="5"/>
        <v>#N/A</v>
      </c>
      <c r="AB27" s="216"/>
      <c r="AC27" s="140"/>
      <c r="AD27" s="142"/>
      <c r="AE27" s="216"/>
    </row>
    <row r="28" spans="1:31" x14ac:dyDescent="0.15">
      <c r="A28" s="216" t="str">
        <f>IF(K28="","",VLOOKUP('団体申込一覧表（男子）'!C36,登録情報男子!$A$2:$O$2484,15,0))</f>
        <v/>
      </c>
      <c r="B28" s="216" t="e">
        <f>VLOOKUP('団体申込一覧表（男子）'!C36,登録情報男子!$A$2:$O$2484,12,0)</f>
        <v>#N/A</v>
      </c>
      <c r="C28" s="216" t="e">
        <f>VLOOKUP(K28,登録情報男子!$A$2:$O$2484,5,0)</f>
        <v>#N/A</v>
      </c>
      <c r="D28" s="216" t="e">
        <f>VLOOKUP('団体申込一覧表（男子）'!C36,登録情報男子!$A$2:$O$2484,14,0)</f>
        <v>#N/A</v>
      </c>
      <c r="E28" s="216" t="e">
        <f>VLOOKUP('団体申込一覧表（男子）'!C36,登録情報男子!$A$2:$O$2484,11,0)</f>
        <v>#N/A</v>
      </c>
      <c r="F28" s="216">
        <v>1</v>
      </c>
      <c r="G28" s="131" t="e">
        <f>VLOOKUP('団体申込一覧表（男子）'!C36,登録情報男子!$A$2:$O$2484,8,0)</f>
        <v>#N/A</v>
      </c>
      <c r="H28" s="216" t="e">
        <f>VLOOKUP('団体申込一覧表（男子）'!C36,登録情報男子!$A$2:$O$2484,2,0)</f>
        <v>#N/A</v>
      </c>
      <c r="K28" s="216" t="str">
        <f>IF('団体申込一覧表（男子）'!C36="","",'団体申込一覧表（男子）'!C36)</f>
        <v/>
      </c>
      <c r="L28" s="216" t="e">
        <f t="shared" si="0"/>
        <v>#N/A</v>
      </c>
      <c r="M28" s="216" t="e">
        <f t="shared" si="1"/>
        <v>#N/A</v>
      </c>
      <c r="N28" s="216" t="e">
        <f t="shared" si="2"/>
        <v>#N/A</v>
      </c>
      <c r="O28" s="216"/>
      <c r="P28" s="216">
        <f>'団体申込一覧表（男子）'!H36</f>
        <v>0</v>
      </c>
      <c r="Q28" s="216" t="e">
        <f>VLOOKUP(P28,登録情報男子!$P$1:$Q$18,2,0)</f>
        <v>#N/A</v>
      </c>
      <c r="R28" s="142">
        <f>'団体申込一覧表（男子）'!J36</f>
        <v>0</v>
      </c>
      <c r="S28" s="216" t="e">
        <f t="shared" si="3"/>
        <v>#N/A</v>
      </c>
      <c r="T28" s="216">
        <f>'団体申込一覧表（男子）'!L36</f>
        <v>0</v>
      </c>
      <c r="U28" s="216" t="e">
        <f>VLOOKUP(T28,登録情報男子!$P$1:$Q$18,2,0)</f>
        <v>#N/A</v>
      </c>
      <c r="V28" s="142">
        <f>'団体申込一覧表（男子）'!N36</f>
        <v>0</v>
      </c>
      <c r="W28" s="216" t="e">
        <f t="shared" si="4"/>
        <v>#N/A</v>
      </c>
      <c r="X28" s="216">
        <f>'団体申込一覧表（男子）'!P36</f>
        <v>0</v>
      </c>
      <c r="Y28" s="140" t="e">
        <f>VLOOKUP(X28,登録情報男子!$P$1:$Q$18,2,0)</f>
        <v>#N/A</v>
      </c>
      <c r="Z28" s="142">
        <f>'団体申込一覧表（男子）'!R36</f>
        <v>0</v>
      </c>
      <c r="AA28" s="216" t="e">
        <f t="shared" si="5"/>
        <v>#N/A</v>
      </c>
      <c r="AB28" s="216"/>
      <c r="AC28" s="140"/>
      <c r="AD28" s="142"/>
      <c r="AE28" s="216"/>
    </row>
    <row r="29" spans="1:31" x14ac:dyDescent="0.15">
      <c r="A29" s="216" t="str">
        <f>IF(K29="","",VLOOKUP('団体申込一覧表（男子）'!C37,登録情報男子!$A$2:$O$2484,15,0))</f>
        <v/>
      </c>
      <c r="B29" s="216" t="e">
        <f>VLOOKUP('団体申込一覧表（男子）'!C37,登録情報男子!$A$2:$O$2484,12,0)</f>
        <v>#N/A</v>
      </c>
      <c r="C29" s="216" t="e">
        <f>VLOOKUP(K29,登録情報男子!$A$2:$O$2484,5,0)</f>
        <v>#N/A</v>
      </c>
      <c r="D29" s="216" t="e">
        <f>VLOOKUP('団体申込一覧表（男子）'!C37,登録情報男子!$A$2:$O$2484,14,0)</f>
        <v>#N/A</v>
      </c>
      <c r="E29" s="216" t="e">
        <f>VLOOKUP('団体申込一覧表（男子）'!C37,登録情報男子!$A$2:$O$2484,11,0)</f>
        <v>#N/A</v>
      </c>
      <c r="F29" s="216">
        <v>1</v>
      </c>
      <c r="G29" s="131" t="e">
        <f>VLOOKUP('団体申込一覧表（男子）'!C37,登録情報男子!$A$2:$O$2484,8,0)</f>
        <v>#N/A</v>
      </c>
      <c r="H29" s="216" t="e">
        <f>VLOOKUP('団体申込一覧表（男子）'!C37,登録情報男子!$A$2:$O$2484,2,0)</f>
        <v>#N/A</v>
      </c>
      <c r="K29" s="216" t="str">
        <f>IF('団体申込一覧表（男子）'!C37="","",'団体申込一覧表（男子）'!C37)</f>
        <v/>
      </c>
      <c r="L29" s="216" t="e">
        <f t="shared" si="0"/>
        <v>#N/A</v>
      </c>
      <c r="M29" s="216" t="e">
        <f t="shared" si="1"/>
        <v>#N/A</v>
      </c>
      <c r="N29" s="216" t="e">
        <f t="shared" si="2"/>
        <v>#N/A</v>
      </c>
      <c r="O29" s="216"/>
      <c r="P29" s="216">
        <f>'団体申込一覧表（男子）'!H37</f>
        <v>0</v>
      </c>
      <c r="Q29" s="216" t="e">
        <f>VLOOKUP(P29,登録情報男子!$P$1:$Q$18,2,0)</f>
        <v>#N/A</v>
      </c>
      <c r="R29" s="142">
        <f>'団体申込一覧表（男子）'!J37</f>
        <v>0</v>
      </c>
      <c r="S29" s="216" t="e">
        <f t="shared" si="3"/>
        <v>#N/A</v>
      </c>
      <c r="T29" s="216">
        <f>'団体申込一覧表（男子）'!L37</f>
        <v>0</v>
      </c>
      <c r="U29" s="216" t="e">
        <f>VLOOKUP(T29,登録情報男子!$P$1:$Q$18,2,0)</f>
        <v>#N/A</v>
      </c>
      <c r="V29" s="142">
        <f>'団体申込一覧表（男子）'!N37</f>
        <v>0</v>
      </c>
      <c r="W29" s="216" t="e">
        <f t="shared" si="4"/>
        <v>#N/A</v>
      </c>
      <c r="X29" s="216">
        <f>'団体申込一覧表（男子）'!P37</f>
        <v>0</v>
      </c>
      <c r="Y29" s="140" t="e">
        <f>VLOOKUP(X29,登録情報男子!$P$1:$Q$18,2,0)</f>
        <v>#N/A</v>
      </c>
      <c r="Z29" s="142">
        <f>'団体申込一覧表（男子）'!R37</f>
        <v>0</v>
      </c>
      <c r="AA29" s="216" t="e">
        <f t="shared" si="5"/>
        <v>#N/A</v>
      </c>
      <c r="AB29" s="216"/>
      <c r="AC29" s="140"/>
      <c r="AD29" s="142"/>
      <c r="AE29" s="216"/>
    </row>
    <row r="30" spans="1:31" x14ac:dyDescent="0.15">
      <c r="A30" s="216" t="str">
        <f>IF(K30="","",VLOOKUP('団体申込一覧表（男子）'!C38,登録情報男子!$A$2:$O$2484,15,0))</f>
        <v/>
      </c>
      <c r="B30" s="216" t="e">
        <f>VLOOKUP('団体申込一覧表（男子）'!C38,登録情報男子!$A$2:$O$2484,12,0)</f>
        <v>#N/A</v>
      </c>
      <c r="C30" s="216" t="e">
        <f>VLOOKUP(K30,登録情報男子!$A$2:$O$2484,5,0)</f>
        <v>#N/A</v>
      </c>
      <c r="D30" s="216" t="e">
        <f>VLOOKUP('団体申込一覧表（男子）'!C38,登録情報男子!$A$2:$O$2484,14,0)</f>
        <v>#N/A</v>
      </c>
      <c r="E30" s="216" t="e">
        <f>VLOOKUP('団体申込一覧表（男子）'!C38,登録情報男子!$A$2:$O$2484,11,0)</f>
        <v>#N/A</v>
      </c>
      <c r="F30" s="216">
        <v>1</v>
      </c>
      <c r="G30" s="131" t="e">
        <f>VLOOKUP('団体申込一覧表（男子）'!C38,登録情報男子!$A$2:$O$2484,8,0)</f>
        <v>#N/A</v>
      </c>
      <c r="H30" s="216" t="e">
        <f>VLOOKUP('団体申込一覧表（男子）'!C38,登録情報男子!$A$2:$O$2484,2,0)</f>
        <v>#N/A</v>
      </c>
      <c r="K30" s="216" t="str">
        <f>IF('団体申込一覧表（男子）'!C38="","",'団体申込一覧表（男子）'!C38)</f>
        <v/>
      </c>
      <c r="L30" s="216" t="e">
        <f t="shared" si="0"/>
        <v>#N/A</v>
      </c>
      <c r="M30" s="216" t="e">
        <f t="shared" si="1"/>
        <v>#N/A</v>
      </c>
      <c r="N30" s="216" t="e">
        <f t="shared" si="2"/>
        <v>#N/A</v>
      </c>
      <c r="O30" s="216"/>
      <c r="P30" s="216">
        <f>'団体申込一覧表（男子）'!H38</f>
        <v>0</v>
      </c>
      <c r="Q30" s="216" t="e">
        <f>VLOOKUP(P30,登録情報男子!$P$1:$Q$18,2,0)</f>
        <v>#N/A</v>
      </c>
      <c r="R30" s="142">
        <f>'団体申込一覧表（男子）'!J38</f>
        <v>0</v>
      </c>
      <c r="S30" s="216" t="e">
        <f t="shared" si="3"/>
        <v>#N/A</v>
      </c>
      <c r="T30" s="216">
        <f>'団体申込一覧表（男子）'!L38</f>
        <v>0</v>
      </c>
      <c r="U30" s="216" t="e">
        <f>VLOOKUP(T30,登録情報男子!$P$1:$Q$18,2,0)</f>
        <v>#N/A</v>
      </c>
      <c r="V30" s="142">
        <f>'団体申込一覧表（男子）'!N38</f>
        <v>0</v>
      </c>
      <c r="W30" s="216" t="e">
        <f t="shared" si="4"/>
        <v>#N/A</v>
      </c>
      <c r="X30" s="216">
        <f>'団体申込一覧表（男子）'!P38</f>
        <v>0</v>
      </c>
      <c r="Y30" s="140" t="e">
        <f>VLOOKUP(X30,登録情報男子!$P$1:$Q$18,2,0)</f>
        <v>#N/A</v>
      </c>
      <c r="Z30" s="142">
        <f>'団体申込一覧表（男子）'!R38</f>
        <v>0</v>
      </c>
      <c r="AA30" s="216" t="e">
        <f t="shared" si="5"/>
        <v>#N/A</v>
      </c>
      <c r="AB30" s="216"/>
      <c r="AC30" s="140"/>
      <c r="AD30" s="142"/>
      <c r="AE30" s="216"/>
    </row>
    <row r="31" spans="1:31" x14ac:dyDescent="0.15">
      <c r="A31" s="216" t="str">
        <f>IF(K31="","",VLOOKUP('団体申込一覧表（男子）'!C39,登録情報男子!$A$2:$O$2484,15,0))</f>
        <v/>
      </c>
      <c r="B31" s="216" t="e">
        <f>VLOOKUP('団体申込一覧表（男子）'!C39,登録情報男子!$A$2:$O$2484,12,0)</f>
        <v>#N/A</v>
      </c>
      <c r="C31" s="216" t="e">
        <f>VLOOKUP(K31,登録情報男子!$A$2:$O$2484,5,0)</f>
        <v>#N/A</v>
      </c>
      <c r="D31" s="216" t="e">
        <f>VLOOKUP('団体申込一覧表（男子）'!C39,登録情報男子!$A$2:$O$2484,14,0)</f>
        <v>#N/A</v>
      </c>
      <c r="E31" s="216" t="e">
        <f>VLOOKUP('団体申込一覧表（男子）'!C39,登録情報男子!$A$2:$O$2484,11,0)</f>
        <v>#N/A</v>
      </c>
      <c r="F31" s="216">
        <v>1</v>
      </c>
      <c r="G31" s="131" t="e">
        <f>VLOOKUP('団体申込一覧表（男子）'!C39,登録情報男子!$A$2:$O$2484,8,0)</f>
        <v>#N/A</v>
      </c>
      <c r="H31" s="216" t="e">
        <f>VLOOKUP('団体申込一覧表（男子）'!C39,登録情報男子!$A$2:$O$2484,2,0)</f>
        <v>#N/A</v>
      </c>
      <c r="K31" s="216" t="str">
        <f>IF('団体申込一覧表（男子）'!C39="","",'団体申込一覧表（男子）'!C39)</f>
        <v/>
      </c>
      <c r="L31" s="216" t="e">
        <f t="shared" si="0"/>
        <v>#N/A</v>
      </c>
      <c r="M31" s="216" t="e">
        <f t="shared" si="1"/>
        <v>#N/A</v>
      </c>
      <c r="N31" s="216" t="e">
        <f t="shared" si="2"/>
        <v>#N/A</v>
      </c>
      <c r="O31" s="216"/>
      <c r="P31" s="216">
        <f>'団体申込一覧表（男子）'!H39</f>
        <v>0</v>
      </c>
      <c r="Q31" s="216" t="e">
        <f>VLOOKUP(P31,登録情報男子!$P$1:$Q$18,2,0)</f>
        <v>#N/A</v>
      </c>
      <c r="R31" s="142">
        <f>'団体申込一覧表（男子）'!J39</f>
        <v>0</v>
      </c>
      <c r="S31" s="216" t="e">
        <f t="shared" si="3"/>
        <v>#N/A</v>
      </c>
      <c r="T31" s="216">
        <f>'団体申込一覧表（男子）'!L39</f>
        <v>0</v>
      </c>
      <c r="U31" s="216" t="e">
        <f>VLOOKUP(T31,登録情報男子!$P$1:$Q$18,2,0)</f>
        <v>#N/A</v>
      </c>
      <c r="V31" s="142">
        <f>'団体申込一覧表（男子）'!N39</f>
        <v>0</v>
      </c>
      <c r="W31" s="216" t="e">
        <f t="shared" si="4"/>
        <v>#N/A</v>
      </c>
      <c r="X31" s="216">
        <f>'団体申込一覧表（男子）'!P39</f>
        <v>0</v>
      </c>
      <c r="Y31" s="140" t="e">
        <f>VLOOKUP(X31,登録情報男子!$P$1:$Q$18,2,0)</f>
        <v>#N/A</v>
      </c>
      <c r="Z31" s="142">
        <f>'団体申込一覧表（男子）'!R39</f>
        <v>0</v>
      </c>
      <c r="AA31" s="216" t="e">
        <f t="shared" si="5"/>
        <v>#N/A</v>
      </c>
      <c r="AB31" s="216"/>
      <c r="AC31" s="140"/>
      <c r="AD31" s="142"/>
      <c r="AE31" s="216"/>
    </row>
    <row r="32" spans="1:31" x14ac:dyDescent="0.15">
      <c r="A32" s="216" t="str">
        <f>IF(K32="","",VLOOKUP('団体申込一覧表（男子）'!C40,登録情報男子!$A$2:$O$2484,15,0))</f>
        <v/>
      </c>
      <c r="B32" s="216" t="e">
        <f>VLOOKUP('団体申込一覧表（男子）'!C40,登録情報男子!$A$2:$O$2484,12,0)</f>
        <v>#N/A</v>
      </c>
      <c r="C32" s="216" t="e">
        <f>VLOOKUP(K32,登録情報男子!$A$2:$O$2484,5,0)</f>
        <v>#N/A</v>
      </c>
      <c r="D32" s="216" t="e">
        <f>VLOOKUP('団体申込一覧表（男子）'!C40,登録情報男子!$A$2:$O$2484,14,0)</f>
        <v>#N/A</v>
      </c>
      <c r="E32" s="216" t="e">
        <f>VLOOKUP('団体申込一覧表（男子）'!C40,登録情報男子!$A$2:$O$2484,11,0)</f>
        <v>#N/A</v>
      </c>
      <c r="F32" s="216">
        <v>1</v>
      </c>
      <c r="G32" s="131" t="e">
        <f>VLOOKUP('団体申込一覧表（男子）'!C40,登録情報男子!$A$2:$O$2484,8,0)</f>
        <v>#N/A</v>
      </c>
      <c r="H32" s="216" t="e">
        <f>VLOOKUP('団体申込一覧表（男子）'!C40,登録情報男子!$A$2:$O$2484,2,0)</f>
        <v>#N/A</v>
      </c>
      <c r="K32" s="216" t="str">
        <f>IF('団体申込一覧表（男子）'!C40="","",'団体申込一覧表（男子）'!C40)</f>
        <v/>
      </c>
      <c r="L32" s="216" t="e">
        <f t="shared" si="0"/>
        <v>#N/A</v>
      </c>
      <c r="M32" s="216" t="e">
        <f t="shared" si="1"/>
        <v>#N/A</v>
      </c>
      <c r="N32" s="216" t="e">
        <f t="shared" si="2"/>
        <v>#N/A</v>
      </c>
      <c r="O32" s="216"/>
      <c r="P32" s="216">
        <f>'団体申込一覧表（男子）'!H40</f>
        <v>0</v>
      </c>
      <c r="Q32" s="216" t="e">
        <f>VLOOKUP(P32,登録情報男子!$P$1:$Q$18,2,0)</f>
        <v>#N/A</v>
      </c>
      <c r="R32" s="142">
        <f>'団体申込一覧表（男子）'!J40</f>
        <v>0</v>
      </c>
      <c r="S32" s="216" t="e">
        <f t="shared" si="3"/>
        <v>#N/A</v>
      </c>
      <c r="T32" s="216">
        <f>'団体申込一覧表（男子）'!L40</f>
        <v>0</v>
      </c>
      <c r="U32" s="216" t="e">
        <f>VLOOKUP(T32,登録情報男子!$P$1:$Q$18,2,0)</f>
        <v>#N/A</v>
      </c>
      <c r="V32" s="142">
        <f>'団体申込一覧表（男子）'!N40</f>
        <v>0</v>
      </c>
      <c r="W32" s="216" t="e">
        <f t="shared" si="4"/>
        <v>#N/A</v>
      </c>
      <c r="X32" s="216">
        <f>'団体申込一覧表（男子）'!P40</f>
        <v>0</v>
      </c>
      <c r="Y32" s="140" t="e">
        <f>VLOOKUP(X32,登録情報男子!$P$1:$Q$18,2,0)</f>
        <v>#N/A</v>
      </c>
      <c r="Z32" s="142">
        <f>'団体申込一覧表（男子）'!R40</f>
        <v>0</v>
      </c>
      <c r="AA32" s="216" t="e">
        <f t="shared" si="5"/>
        <v>#N/A</v>
      </c>
      <c r="AB32" s="216"/>
      <c r="AC32" s="140"/>
      <c r="AD32" s="142"/>
      <c r="AE32" s="216"/>
    </row>
    <row r="33" spans="1:31" x14ac:dyDescent="0.15">
      <c r="A33" s="216" t="str">
        <f>IF(K33="","",VLOOKUP('団体申込一覧表（男子）'!C41,登録情報男子!$A$2:$O$2484,15,0))</f>
        <v/>
      </c>
      <c r="B33" s="216" t="e">
        <f>VLOOKUP('団体申込一覧表（男子）'!C41,登録情報男子!$A$2:$O$2484,12,0)</f>
        <v>#N/A</v>
      </c>
      <c r="C33" s="216" t="e">
        <f>VLOOKUP(K33,登録情報男子!$A$2:$O$2484,5,0)</f>
        <v>#N/A</v>
      </c>
      <c r="D33" s="216" t="e">
        <f>VLOOKUP('団体申込一覧表（男子）'!C41,登録情報男子!$A$2:$O$2484,14,0)</f>
        <v>#N/A</v>
      </c>
      <c r="E33" s="216" t="e">
        <f>VLOOKUP('団体申込一覧表（男子）'!C41,登録情報男子!$A$2:$O$2484,11,0)</f>
        <v>#N/A</v>
      </c>
      <c r="F33" s="216">
        <v>1</v>
      </c>
      <c r="G33" s="131" t="e">
        <f>VLOOKUP('団体申込一覧表（男子）'!C41,登録情報男子!$A$2:$O$2484,8,0)</f>
        <v>#N/A</v>
      </c>
      <c r="H33" s="216" t="e">
        <f>VLOOKUP('団体申込一覧表（男子）'!C41,登録情報男子!$A$2:$O$2484,2,0)</f>
        <v>#N/A</v>
      </c>
      <c r="K33" s="216" t="str">
        <f>IF('団体申込一覧表（男子）'!C41="","",'団体申込一覧表（男子）'!C41)</f>
        <v/>
      </c>
      <c r="L33" s="216" t="e">
        <f t="shared" si="0"/>
        <v>#N/A</v>
      </c>
      <c r="M33" s="216" t="e">
        <f t="shared" si="1"/>
        <v>#N/A</v>
      </c>
      <c r="N33" s="216" t="e">
        <f t="shared" si="2"/>
        <v>#N/A</v>
      </c>
      <c r="O33" s="216"/>
      <c r="P33" s="216">
        <f>'団体申込一覧表（男子）'!H41</f>
        <v>0</v>
      </c>
      <c r="Q33" s="216" t="e">
        <f>VLOOKUP(P33,登録情報男子!$P$1:$Q$18,2,0)</f>
        <v>#N/A</v>
      </c>
      <c r="R33" s="142">
        <f>'団体申込一覧表（男子）'!J41</f>
        <v>0</v>
      </c>
      <c r="S33" s="216" t="e">
        <f t="shared" si="3"/>
        <v>#N/A</v>
      </c>
      <c r="T33" s="216">
        <f>'団体申込一覧表（男子）'!L41</f>
        <v>0</v>
      </c>
      <c r="U33" s="216" t="e">
        <f>VLOOKUP(T33,登録情報男子!$P$1:$Q$18,2,0)</f>
        <v>#N/A</v>
      </c>
      <c r="V33" s="142">
        <f>'団体申込一覧表（男子）'!N41</f>
        <v>0</v>
      </c>
      <c r="W33" s="216" t="e">
        <f t="shared" si="4"/>
        <v>#N/A</v>
      </c>
      <c r="X33" s="216">
        <f>'団体申込一覧表（男子）'!P41</f>
        <v>0</v>
      </c>
      <c r="Y33" s="140" t="e">
        <f>VLOOKUP(X33,登録情報男子!$P$1:$Q$18,2,0)</f>
        <v>#N/A</v>
      </c>
      <c r="Z33" s="142">
        <f>'団体申込一覧表（男子）'!R41</f>
        <v>0</v>
      </c>
      <c r="AA33" s="216" t="e">
        <f t="shared" si="5"/>
        <v>#N/A</v>
      </c>
      <c r="AB33" s="216"/>
      <c r="AC33" s="140"/>
      <c r="AD33" s="142"/>
      <c r="AE33" s="216"/>
    </row>
    <row r="34" spans="1:31" x14ac:dyDescent="0.15">
      <c r="A34" s="216" t="str">
        <f>IF(K34="","",VLOOKUP('団体申込一覧表（男子）'!C42,登録情報男子!$A$2:$O$2484,15,0))</f>
        <v/>
      </c>
      <c r="B34" s="216" t="e">
        <f>VLOOKUP('団体申込一覧表（男子）'!C42,登録情報男子!$A$2:$O$2484,12,0)</f>
        <v>#N/A</v>
      </c>
      <c r="C34" s="216" t="e">
        <f>VLOOKUP(K34,登録情報男子!$A$2:$O$2484,5,0)</f>
        <v>#N/A</v>
      </c>
      <c r="D34" s="216" t="e">
        <f>VLOOKUP('団体申込一覧表（男子）'!C42,登録情報男子!$A$2:$O$2484,14,0)</f>
        <v>#N/A</v>
      </c>
      <c r="E34" s="216" t="e">
        <f>VLOOKUP('団体申込一覧表（男子）'!C42,登録情報男子!$A$2:$O$2484,11,0)</f>
        <v>#N/A</v>
      </c>
      <c r="F34" s="216">
        <v>1</v>
      </c>
      <c r="G34" s="131" t="e">
        <f>VLOOKUP('団体申込一覧表（男子）'!C42,登録情報男子!$A$2:$O$2484,8,0)</f>
        <v>#N/A</v>
      </c>
      <c r="H34" s="216" t="e">
        <f>VLOOKUP('団体申込一覧表（男子）'!C42,登録情報男子!$A$2:$O$2484,2,0)</f>
        <v>#N/A</v>
      </c>
      <c r="K34" s="216" t="str">
        <f>IF('団体申込一覧表（男子）'!C42="","",'団体申込一覧表（男子）'!C42)</f>
        <v/>
      </c>
      <c r="L34" s="216" t="e">
        <f t="shared" si="0"/>
        <v>#N/A</v>
      </c>
      <c r="M34" s="216" t="e">
        <f t="shared" si="1"/>
        <v>#N/A</v>
      </c>
      <c r="N34" s="216" t="e">
        <f t="shared" si="2"/>
        <v>#N/A</v>
      </c>
      <c r="O34" s="216"/>
      <c r="P34" s="216">
        <f>'団体申込一覧表（男子）'!H42</f>
        <v>0</v>
      </c>
      <c r="Q34" s="216" t="e">
        <f>VLOOKUP(P34,登録情報男子!$P$1:$Q$18,2,0)</f>
        <v>#N/A</v>
      </c>
      <c r="R34" s="142">
        <f>'団体申込一覧表（男子）'!J42</f>
        <v>0</v>
      </c>
      <c r="S34" s="216" t="e">
        <f t="shared" si="3"/>
        <v>#N/A</v>
      </c>
      <c r="T34" s="216">
        <f>'団体申込一覧表（男子）'!L42</f>
        <v>0</v>
      </c>
      <c r="U34" s="216" t="e">
        <f>VLOOKUP(T34,登録情報男子!$P$1:$Q$18,2,0)</f>
        <v>#N/A</v>
      </c>
      <c r="V34" s="142">
        <f>'団体申込一覧表（男子）'!N42</f>
        <v>0</v>
      </c>
      <c r="W34" s="216" t="e">
        <f t="shared" si="4"/>
        <v>#N/A</v>
      </c>
      <c r="X34" s="216">
        <f>'団体申込一覧表（男子）'!P42</f>
        <v>0</v>
      </c>
      <c r="Y34" s="140" t="e">
        <f>VLOOKUP(X34,登録情報男子!$P$1:$Q$18,2,0)</f>
        <v>#N/A</v>
      </c>
      <c r="Z34" s="142">
        <f>'団体申込一覧表（男子）'!R42</f>
        <v>0</v>
      </c>
      <c r="AA34" s="216" t="e">
        <f t="shared" si="5"/>
        <v>#N/A</v>
      </c>
      <c r="AB34" s="216"/>
      <c r="AC34" s="140"/>
      <c r="AD34" s="142"/>
      <c r="AE34" s="216"/>
    </row>
    <row r="35" spans="1:31" x14ac:dyDescent="0.15">
      <c r="A35" s="216" t="str">
        <f>IF(K35="","",VLOOKUP('団体申込一覧表（男子）'!C43,登録情報男子!$A$2:$O$2484,15,0))</f>
        <v/>
      </c>
      <c r="B35" s="216" t="e">
        <f>VLOOKUP('団体申込一覧表（男子）'!C43,登録情報男子!$A$2:$O$2484,12,0)</f>
        <v>#N/A</v>
      </c>
      <c r="C35" s="216" t="e">
        <f>VLOOKUP(K35,登録情報男子!$A$2:$O$2484,5,0)</f>
        <v>#N/A</v>
      </c>
      <c r="D35" s="216" t="e">
        <f>VLOOKUP('団体申込一覧表（男子）'!C43,登録情報男子!$A$2:$O$2484,14,0)</f>
        <v>#N/A</v>
      </c>
      <c r="E35" s="216" t="e">
        <f>VLOOKUP('団体申込一覧表（男子）'!C43,登録情報男子!$A$2:$O$2484,11,0)</f>
        <v>#N/A</v>
      </c>
      <c r="F35" s="216">
        <v>1</v>
      </c>
      <c r="G35" s="131" t="e">
        <f>VLOOKUP('団体申込一覧表（男子）'!C43,登録情報男子!$A$2:$O$2484,8,0)</f>
        <v>#N/A</v>
      </c>
      <c r="H35" s="216" t="e">
        <f>VLOOKUP('団体申込一覧表（男子）'!C43,登録情報男子!$A$2:$O$2484,2,0)</f>
        <v>#N/A</v>
      </c>
      <c r="K35" s="216" t="str">
        <f>IF('団体申込一覧表（男子）'!C43="","",'団体申込一覧表（男子）'!C43)</f>
        <v/>
      </c>
      <c r="L35" s="216" t="e">
        <f t="shared" si="0"/>
        <v>#N/A</v>
      </c>
      <c r="M35" s="216" t="e">
        <f t="shared" si="1"/>
        <v>#N/A</v>
      </c>
      <c r="N35" s="216" t="e">
        <f t="shared" si="2"/>
        <v>#N/A</v>
      </c>
      <c r="O35" s="216"/>
      <c r="P35" s="216">
        <f>'団体申込一覧表（男子）'!H43</f>
        <v>0</v>
      </c>
      <c r="Q35" s="216" t="e">
        <f>VLOOKUP(P35,登録情報男子!$P$1:$Q$18,2,0)</f>
        <v>#N/A</v>
      </c>
      <c r="R35" s="142">
        <f>'団体申込一覧表（男子）'!J43</f>
        <v>0</v>
      </c>
      <c r="S35" s="216" t="e">
        <f t="shared" si="3"/>
        <v>#N/A</v>
      </c>
      <c r="T35" s="216">
        <f>'団体申込一覧表（男子）'!L43</f>
        <v>0</v>
      </c>
      <c r="U35" s="216" t="e">
        <f>VLOOKUP(T35,登録情報男子!$P$1:$Q$18,2,0)</f>
        <v>#N/A</v>
      </c>
      <c r="V35" s="142">
        <f>'団体申込一覧表（男子）'!N43</f>
        <v>0</v>
      </c>
      <c r="W35" s="216" t="e">
        <f t="shared" si="4"/>
        <v>#N/A</v>
      </c>
      <c r="X35" s="216">
        <f>'団体申込一覧表（男子）'!P43</f>
        <v>0</v>
      </c>
      <c r="Y35" s="140" t="e">
        <f>VLOOKUP(X35,登録情報男子!$P$1:$Q$18,2,0)</f>
        <v>#N/A</v>
      </c>
      <c r="Z35" s="142">
        <f>'団体申込一覧表（男子）'!R43</f>
        <v>0</v>
      </c>
      <c r="AA35" s="216" t="e">
        <f t="shared" si="5"/>
        <v>#N/A</v>
      </c>
      <c r="AB35" s="216"/>
      <c r="AC35" s="140"/>
      <c r="AD35" s="142"/>
      <c r="AE35" s="216"/>
    </row>
    <row r="36" spans="1:31" x14ac:dyDescent="0.15">
      <c r="A36" s="216" t="str">
        <f>IF(K36="","",VLOOKUP('団体申込一覧表（男子）'!C44,登録情報男子!$A$2:$O$2484,15,0))</f>
        <v/>
      </c>
      <c r="B36" s="216" t="e">
        <f>VLOOKUP('団体申込一覧表（男子）'!C44,登録情報男子!$A$2:$O$2484,12,0)</f>
        <v>#N/A</v>
      </c>
      <c r="C36" s="216" t="e">
        <f>VLOOKUP(K36,登録情報男子!$A$2:$O$2484,5,0)</f>
        <v>#N/A</v>
      </c>
      <c r="D36" s="216" t="e">
        <f>VLOOKUP('団体申込一覧表（男子）'!C44,登録情報男子!$A$2:$O$2484,14,0)</f>
        <v>#N/A</v>
      </c>
      <c r="E36" s="216" t="e">
        <f>VLOOKUP('団体申込一覧表（男子）'!C44,登録情報男子!$A$2:$O$2484,11,0)</f>
        <v>#N/A</v>
      </c>
      <c r="F36" s="216">
        <v>1</v>
      </c>
      <c r="G36" s="131" t="e">
        <f>VLOOKUP('団体申込一覧表（男子）'!C44,登録情報男子!$A$2:$O$2484,8,0)</f>
        <v>#N/A</v>
      </c>
      <c r="H36" s="216" t="e">
        <f>VLOOKUP('団体申込一覧表（男子）'!C44,登録情報男子!$A$2:$O$2484,2,0)</f>
        <v>#N/A</v>
      </c>
      <c r="K36" s="216" t="str">
        <f>IF('団体申込一覧表（男子）'!C44="","",'団体申込一覧表（男子）'!C44)</f>
        <v/>
      </c>
      <c r="L36" s="216" t="e">
        <f t="shared" si="0"/>
        <v>#N/A</v>
      </c>
      <c r="M36" s="216" t="e">
        <f t="shared" si="1"/>
        <v>#N/A</v>
      </c>
      <c r="N36" s="216" t="e">
        <f t="shared" si="2"/>
        <v>#N/A</v>
      </c>
      <c r="O36" s="216"/>
      <c r="P36" s="216">
        <f>'団体申込一覧表（男子）'!H44</f>
        <v>0</v>
      </c>
      <c r="Q36" s="216" t="e">
        <f>VLOOKUP(P36,登録情報男子!$P$1:$Q$18,2,0)</f>
        <v>#N/A</v>
      </c>
      <c r="R36" s="142">
        <f>'団体申込一覧表（男子）'!J44</f>
        <v>0</v>
      </c>
      <c r="S36" s="216" t="e">
        <f t="shared" si="3"/>
        <v>#N/A</v>
      </c>
      <c r="T36" s="216">
        <f>'団体申込一覧表（男子）'!L44</f>
        <v>0</v>
      </c>
      <c r="U36" s="216" t="e">
        <f>VLOOKUP(T36,登録情報男子!$P$1:$Q$18,2,0)</f>
        <v>#N/A</v>
      </c>
      <c r="V36" s="142">
        <f>'団体申込一覧表（男子）'!N44</f>
        <v>0</v>
      </c>
      <c r="W36" s="216" t="e">
        <f t="shared" si="4"/>
        <v>#N/A</v>
      </c>
      <c r="X36" s="216">
        <f>'団体申込一覧表（男子）'!P44</f>
        <v>0</v>
      </c>
      <c r="Y36" s="140" t="e">
        <f>VLOOKUP(X36,登録情報男子!$P$1:$Q$18,2,0)</f>
        <v>#N/A</v>
      </c>
      <c r="Z36" s="142">
        <f>'団体申込一覧表（男子）'!R44</f>
        <v>0</v>
      </c>
      <c r="AA36" s="216" t="e">
        <f t="shared" si="5"/>
        <v>#N/A</v>
      </c>
      <c r="AB36" s="216"/>
      <c r="AC36" s="140"/>
      <c r="AD36" s="142"/>
      <c r="AE36" s="216"/>
    </row>
    <row r="37" spans="1:31" x14ac:dyDescent="0.15">
      <c r="A37" s="216" t="str">
        <f>IF(K37="","",VLOOKUP('団体申込一覧表（男子）'!C45,登録情報男子!$A$2:$O$2484,15,0))</f>
        <v/>
      </c>
      <c r="B37" s="216" t="e">
        <f>VLOOKUP('団体申込一覧表（男子）'!C45,登録情報男子!$A$2:$O$2484,12,0)</f>
        <v>#N/A</v>
      </c>
      <c r="C37" s="216" t="e">
        <f>VLOOKUP(K37,登録情報男子!$A$2:$O$2484,5,0)</f>
        <v>#N/A</v>
      </c>
      <c r="D37" s="216" t="e">
        <f>VLOOKUP('団体申込一覧表（男子）'!C45,登録情報男子!$A$2:$O$2484,14,0)</f>
        <v>#N/A</v>
      </c>
      <c r="E37" s="216" t="e">
        <f>VLOOKUP('団体申込一覧表（男子）'!C45,登録情報男子!$A$2:$O$2484,11,0)</f>
        <v>#N/A</v>
      </c>
      <c r="F37" s="216">
        <v>1</v>
      </c>
      <c r="G37" s="131" t="e">
        <f>VLOOKUP('団体申込一覧表（男子）'!C45,登録情報男子!$A$2:$O$2484,8,0)</f>
        <v>#N/A</v>
      </c>
      <c r="H37" s="216" t="e">
        <f>VLOOKUP('団体申込一覧表（男子）'!C45,登録情報男子!$A$2:$O$2484,2,0)</f>
        <v>#N/A</v>
      </c>
      <c r="K37" s="216" t="str">
        <f>IF('団体申込一覧表（男子）'!C45="","",'団体申込一覧表（男子）'!C45)</f>
        <v/>
      </c>
      <c r="L37" s="216" t="e">
        <f t="shared" si="0"/>
        <v>#N/A</v>
      </c>
      <c r="M37" s="216" t="e">
        <f t="shared" si="1"/>
        <v>#N/A</v>
      </c>
      <c r="N37" s="216" t="e">
        <f t="shared" si="2"/>
        <v>#N/A</v>
      </c>
      <c r="O37" s="216"/>
      <c r="P37" s="216">
        <f>'団体申込一覧表（男子）'!H45</f>
        <v>0</v>
      </c>
      <c r="Q37" s="216" t="e">
        <f>VLOOKUP(P37,登録情報男子!$P$1:$Q$18,2,0)</f>
        <v>#N/A</v>
      </c>
      <c r="R37" s="142">
        <f>'団体申込一覧表（男子）'!J45</f>
        <v>0</v>
      </c>
      <c r="S37" s="216" t="e">
        <f t="shared" si="3"/>
        <v>#N/A</v>
      </c>
      <c r="T37" s="216">
        <f>'団体申込一覧表（男子）'!L45</f>
        <v>0</v>
      </c>
      <c r="U37" s="216" t="e">
        <f>VLOOKUP(T37,登録情報男子!$P$1:$Q$18,2,0)</f>
        <v>#N/A</v>
      </c>
      <c r="V37" s="142">
        <f>'団体申込一覧表（男子）'!N45</f>
        <v>0</v>
      </c>
      <c r="W37" s="216" t="e">
        <f t="shared" si="4"/>
        <v>#N/A</v>
      </c>
      <c r="X37" s="216">
        <f>'団体申込一覧表（男子）'!P45</f>
        <v>0</v>
      </c>
      <c r="Y37" s="140" t="e">
        <f>VLOOKUP(X37,登録情報男子!$P$1:$Q$18,2,0)</f>
        <v>#N/A</v>
      </c>
      <c r="Z37" s="142">
        <f>'団体申込一覧表（男子）'!R45</f>
        <v>0</v>
      </c>
      <c r="AA37" s="216" t="e">
        <f t="shared" si="5"/>
        <v>#N/A</v>
      </c>
      <c r="AB37" s="216"/>
      <c r="AC37" s="140"/>
      <c r="AD37" s="142"/>
      <c r="AE37" s="216"/>
    </row>
    <row r="38" spans="1:31" x14ac:dyDescent="0.15">
      <c r="A38" s="216" t="str">
        <f>IF(K38="","",VLOOKUP('団体申込一覧表（男子）'!C46,登録情報男子!$A$2:$O$2484,15,0))</f>
        <v/>
      </c>
      <c r="B38" s="216" t="e">
        <f>VLOOKUP('団体申込一覧表（男子）'!C46,登録情報男子!$A$2:$O$2484,12,0)</f>
        <v>#N/A</v>
      </c>
      <c r="C38" s="216" t="e">
        <f>VLOOKUP(K38,登録情報男子!$A$2:$O$2484,5,0)</f>
        <v>#N/A</v>
      </c>
      <c r="D38" s="216" t="e">
        <f>VLOOKUP('団体申込一覧表（男子）'!C46,登録情報男子!$A$2:$O$2484,14,0)</f>
        <v>#N/A</v>
      </c>
      <c r="E38" s="216" t="e">
        <f>VLOOKUP('団体申込一覧表（男子）'!C46,登録情報男子!$A$2:$O$2484,11,0)</f>
        <v>#N/A</v>
      </c>
      <c r="F38" s="216">
        <v>1</v>
      </c>
      <c r="G38" s="131" t="e">
        <f>VLOOKUP('団体申込一覧表（男子）'!C46,登録情報男子!$A$2:$O$2484,8,0)</f>
        <v>#N/A</v>
      </c>
      <c r="H38" s="216" t="e">
        <f>VLOOKUP('団体申込一覧表（男子）'!C46,登録情報男子!$A$2:$O$2484,2,0)</f>
        <v>#N/A</v>
      </c>
      <c r="K38" s="216" t="str">
        <f>IF('団体申込一覧表（男子）'!C46="","",'団体申込一覧表（男子）'!C46)</f>
        <v/>
      </c>
      <c r="L38" s="216" t="e">
        <f t="shared" si="0"/>
        <v>#N/A</v>
      </c>
      <c r="M38" s="216" t="e">
        <f t="shared" si="1"/>
        <v>#N/A</v>
      </c>
      <c r="N38" s="216" t="e">
        <f t="shared" si="2"/>
        <v>#N/A</v>
      </c>
      <c r="O38" s="216"/>
      <c r="P38" s="216">
        <f>'団体申込一覧表（男子）'!H46</f>
        <v>0</v>
      </c>
      <c r="Q38" s="216" t="e">
        <f>VLOOKUP(P38,登録情報男子!$P$1:$Q$18,2,0)</f>
        <v>#N/A</v>
      </c>
      <c r="R38" s="142">
        <f>'団体申込一覧表（男子）'!J46</f>
        <v>0</v>
      </c>
      <c r="S38" s="216" t="e">
        <f t="shared" si="3"/>
        <v>#N/A</v>
      </c>
      <c r="T38" s="216">
        <f>'団体申込一覧表（男子）'!L46</f>
        <v>0</v>
      </c>
      <c r="U38" s="216" t="e">
        <f>VLOOKUP(T38,登録情報男子!$P$1:$Q$18,2,0)</f>
        <v>#N/A</v>
      </c>
      <c r="V38" s="142">
        <f>'団体申込一覧表（男子）'!N46</f>
        <v>0</v>
      </c>
      <c r="W38" s="216" t="e">
        <f t="shared" si="4"/>
        <v>#N/A</v>
      </c>
      <c r="X38" s="216">
        <f>'団体申込一覧表（男子）'!P46</f>
        <v>0</v>
      </c>
      <c r="Y38" s="140" t="e">
        <f>VLOOKUP(X38,登録情報男子!$P$1:$Q$18,2,0)</f>
        <v>#N/A</v>
      </c>
      <c r="Z38" s="142">
        <f>'団体申込一覧表（男子）'!R46</f>
        <v>0</v>
      </c>
      <c r="AA38" s="216" t="e">
        <f t="shared" si="5"/>
        <v>#N/A</v>
      </c>
      <c r="AB38" s="216"/>
      <c r="AC38" s="140"/>
      <c r="AD38" s="142"/>
      <c r="AE38" s="216"/>
    </row>
    <row r="39" spans="1:31" x14ac:dyDescent="0.15">
      <c r="A39" s="216" t="str">
        <f>IF(K39="","",VLOOKUP('団体申込一覧表（男子）'!C47,登録情報男子!$A$2:$O$2484,15,0))</f>
        <v/>
      </c>
      <c r="B39" s="216" t="e">
        <f>VLOOKUP('団体申込一覧表（男子）'!C47,登録情報男子!$A$2:$O$2484,12,0)</f>
        <v>#N/A</v>
      </c>
      <c r="C39" s="216" t="e">
        <f>VLOOKUP(K39,登録情報男子!$A$2:$O$2484,5,0)</f>
        <v>#N/A</v>
      </c>
      <c r="D39" s="216" t="e">
        <f>VLOOKUP('団体申込一覧表（男子）'!C47,登録情報男子!$A$2:$O$2484,14,0)</f>
        <v>#N/A</v>
      </c>
      <c r="E39" s="216" t="e">
        <f>VLOOKUP('団体申込一覧表（男子）'!C47,登録情報男子!$A$2:$O$2484,11,0)</f>
        <v>#N/A</v>
      </c>
      <c r="F39" s="216">
        <v>1</v>
      </c>
      <c r="G39" s="131" t="e">
        <f>VLOOKUP('団体申込一覧表（男子）'!C47,登録情報男子!$A$2:$O$2484,8,0)</f>
        <v>#N/A</v>
      </c>
      <c r="H39" s="216" t="e">
        <f>VLOOKUP('団体申込一覧表（男子）'!C47,登録情報男子!$A$2:$O$2484,2,0)</f>
        <v>#N/A</v>
      </c>
      <c r="K39" s="216" t="str">
        <f>IF('団体申込一覧表（男子）'!C47="","",'団体申込一覧表（男子）'!C47)</f>
        <v/>
      </c>
      <c r="L39" s="216" t="e">
        <f t="shared" si="0"/>
        <v>#N/A</v>
      </c>
      <c r="M39" s="216" t="e">
        <f t="shared" si="1"/>
        <v>#N/A</v>
      </c>
      <c r="N39" s="216" t="e">
        <f t="shared" si="2"/>
        <v>#N/A</v>
      </c>
      <c r="O39" s="216"/>
      <c r="P39" s="216">
        <f>'団体申込一覧表（男子）'!H47</f>
        <v>0</v>
      </c>
      <c r="Q39" s="216" t="e">
        <f>VLOOKUP(P39,登録情報男子!$P$1:$Q$18,2,0)</f>
        <v>#N/A</v>
      </c>
      <c r="R39" s="142">
        <f>'団体申込一覧表（男子）'!J47</f>
        <v>0</v>
      </c>
      <c r="S39" s="216" t="e">
        <f t="shared" si="3"/>
        <v>#N/A</v>
      </c>
      <c r="T39" s="216">
        <f>'団体申込一覧表（男子）'!L47</f>
        <v>0</v>
      </c>
      <c r="U39" s="216" t="e">
        <f>VLOOKUP(T39,登録情報男子!$P$1:$Q$18,2,0)</f>
        <v>#N/A</v>
      </c>
      <c r="V39" s="142">
        <f>'団体申込一覧表（男子）'!N47</f>
        <v>0</v>
      </c>
      <c r="W39" s="216" t="e">
        <f t="shared" si="4"/>
        <v>#N/A</v>
      </c>
      <c r="X39" s="216">
        <f>'団体申込一覧表（男子）'!P47</f>
        <v>0</v>
      </c>
      <c r="Y39" s="140" t="e">
        <f>VLOOKUP(X39,登録情報男子!$P$1:$Q$18,2,0)</f>
        <v>#N/A</v>
      </c>
      <c r="Z39" s="142">
        <f>'団体申込一覧表（男子）'!R47</f>
        <v>0</v>
      </c>
      <c r="AA39" s="216" t="e">
        <f t="shared" si="5"/>
        <v>#N/A</v>
      </c>
      <c r="AB39" s="216"/>
      <c r="AC39" s="140"/>
      <c r="AD39" s="142"/>
      <c r="AE39" s="216"/>
    </row>
    <row r="40" spans="1:31" x14ac:dyDescent="0.15">
      <c r="A40" s="216" t="str">
        <f>IF(K40="","",VLOOKUP('団体申込一覧表（男子）'!C48,登録情報男子!$A$2:$O$2484,15,0))</f>
        <v/>
      </c>
      <c r="B40" s="216" t="e">
        <f>VLOOKUP('団体申込一覧表（男子）'!C48,登録情報男子!$A$2:$O$2484,12,0)</f>
        <v>#N/A</v>
      </c>
      <c r="C40" s="216" t="e">
        <f>VLOOKUP(K40,登録情報男子!$A$2:$O$2484,5,0)</f>
        <v>#N/A</v>
      </c>
      <c r="D40" s="216" t="e">
        <f>VLOOKUP('団体申込一覧表（男子）'!C48,登録情報男子!$A$2:$O$2484,14,0)</f>
        <v>#N/A</v>
      </c>
      <c r="E40" s="216" t="e">
        <f>VLOOKUP('団体申込一覧表（男子）'!C48,登録情報男子!$A$2:$O$2484,11,0)</f>
        <v>#N/A</v>
      </c>
      <c r="F40" s="216">
        <v>1</v>
      </c>
      <c r="G40" s="131" t="e">
        <f>VLOOKUP('団体申込一覧表（男子）'!C48,登録情報男子!$A$2:$O$2484,8,0)</f>
        <v>#N/A</v>
      </c>
      <c r="H40" s="216" t="e">
        <f>VLOOKUP('団体申込一覧表（男子）'!C48,登録情報男子!$A$2:$O$2484,2,0)</f>
        <v>#N/A</v>
      </c>
      <c r="K40" s="216" t="str">
        <f>IF('団体申込一覧表（男子）'!C48="","",'団体申込一覧表（男子）'!C48)</f>
        <v/>
      </c>
      <c r="L40" s="216" t="e">
        <f t="shared" si="0"/>
        <v>#N/A</v>
      </c>
      <c r="M40" s="216" t="e">
        <f t="shared" si="1"/>
        <v>#N/A</v>
      </c>
      <c r="N40" s="216" t="e">
        <f t="shared" si="2"/>
        <v>#N/A</v>
      </c>
      <c r="O40" s="216"/>
      <c r="P40" s="216">
        <f>'団体申込一覧表（男子）'!H48</f>
        <v>0</v>
      </c>
      <c r="Q40" s="216" t="e">
        <f>VLOOKUP(P40,登録情報男子!$P$1:$Q$18,2,0)</f>
        <v>#N/A</v>
      </c>
      <c r="R40" s="142">
        <f>'団体申込一覧表（男子）'!J48</f>
        <v>0</v>
      </c>
      <c r="S40" s="216" t="e">
        <f t="shared" si="3"/>
        <v>#N/A</v>
      </c>
      <c r="T40" s="216">
        <f>'団体申込一覧表（男子）'!L48</f>
        <v>0</v>
      </c>
      <c r="U40" s="216" t="e">
        <f>VLOOKUP(T40,登録情報男子!$P$1:$Q$18,2,0)</f>
        <v>#N/A</v>
      </c>
      <c r="V40" s="142">
        <f>'団体申込一覧表（男子）'!N48</f>
        <v>0</v>
      </c>
      <c r="W40" s="216" t="e">
        <f t="shared" si="4"/>
        <v>#N/A</v>
      </c>
      <c r="X40" s="216">
        <f>'団体申込一覧表（男子）'!P48</f>
        <v>0</v>
      </c>
      <c r="Y40" s="140" t="e">
        <f>VLOOKUP(X40,登録情報男子!$P$1:$Q$18,2,0)</f>
        <v>#N/A</v>
      </c>
      <c r="Z40" s="142">
        <f>'団体申込一覧表（男子）'!R48</f>
        <v>0</v>
      </c>
      <c r="AA40" s="216" t="e">
        <f t="shared" si="5"/>
        <v>#N/A</v>
      </c>
      <c r="AB40" s="216"/>
      <c r="AC40" s="140"/>
      <c r="AD40" s="142"/>
      <c r="AE40" s="216"/>
    </row>
    <row r="41" spans="1:31" x14ac:dyDescent="0.15">
      <c r="A41" s="216" t="str">
        <f>IF(K41="","",VLOOKUP('団体申込一覧表（男子）'!C49,登録情報男子!$A$2:$O$2484,15,0))</f>
        <v/>
      </c>
      <c r="B41" s="216" t="e">
        <f>VLOOKUP('団体申込一覧表（男子）'!C49,登録情報男子!$A$2:$O$2484,12,0)</f>
        <v>#N/A</v>
      </c>
      <c r="C41" s="216" t="e">
        <f>VLOOKUP(K41,登録情報男子!$A$2:$O$2484,5,0)</f>
        <v>#N/A</v>
      </c>
      <c r="D41" s="216" t="e">
        <f>VLOOKUP('団体申込一覧表（男子）'!C49,登録情報男子!$A$2:$O$2484,14,0)</f>
        <v>#N/A</v>
      </c>
      <c r="E41" s="216" t="e">
        <f>VLOOKUP('団体申込一覧表（男子）'!C49,登録情報男子!$A$2:$O$2484,11,0)</f>
        <v>#N/A</v>
      </c>
      <c r="F41" s="216">
        <v>1</v>
      </c>
      <c r="G41" s="131" t="e">
        <f>VLOOKUP('団体申込一覧表（男子）'!C49,登録情報男子!$A$2:$O$2484,8,0)</f>
        <v>#N/A</v>
      </c>
      <c r="H41" s="216" t="e">
        <f>VLOOKUP('団体申込一覧表（男子）'!C49,登録情報男子!$A$2:$O$2484,2,0)</f>
        <v>#N/A</v>
      </c>
      <c r="K41" s="216" t="str">
        <f>IF('団体申込一覧表（男子）'!C49="","",'団体申込一覧表（男子）'!C49)</f>
        <v/>
      </c>
      <c r="L41" s="216" t="e">
        <f t="shared" si="0"/>
        <v>#N/A</v>
      </c>
      <c r="M41" s="216" t="e">
        <f t="shared" si="1"/>
        <v>#N/A</v>
      </c>
      <c r="N41" s="216" t="e">
        <f t="shared" si="2"/>
        <v>#N/A</v>
      </c>
      <c r="O41" s="216"/>
      <c r="P41" s="216">
        <f>'団体申込一覧表（男子）'!H49</f>
        <v>0</v>
      </c>
      <c r="Q41" s="216" t="e">
        <f>VLOOKUP(P41,登録情報男子!$P$1:$Q$18,2,0)</f>
        <v>#N/A</v>
      </c>
      <c r="R41" s="142">
        <f>'団体申込一覧表（男子）'!J49</f>
        <v>0</v>
      </c>
      <c r="S41" s="216" t="e">
        <f t="shared" si="3"/>
        <v>#N/A</v>
      </c>
      <c r="T41" s="216">
        <f>'団体申込一覧表（男子）'!L49</f>
        <v>0</v>
      </c>
      <c r="U41" s="216" t="e">
        <f>VLOOKUP(T41,登録情報男子!$P$1:$Q$18,2,0)</f>
        <v>#N/A</v>
      </c>
      <c r="V41" s="142">
        <f>'団体申込一覧表（男子）'!N49</f>
        <v>0</v>
      </c>
      <c r="W41" s="216" t="e">
        <f t="shared" si="4"/>
        <v>#N/A</v>
      </c>
      <c r="X41" s="216">
        <f>'団体申込一覧表（男子）'!P49</f>
        <v>0</v>
      </c>
      <c r="Y41" s="140" t="e">
        <f>VLOOKUP(X41,登録情報男子!$P$1:$Q$18,2,0)</f>
        <v>#N/A</v>
      </c>
      <c r="Z41" s="142">
        <f>'団体申込一覧表（男子）'!R49</f>
        <v>0</v>
      </c>
      <c r="AA41" s="216" t="e">
        <f t="shared" si="5"/>
        <v>#N/A</v>
      </c>
      <c r="AB41" s="216"/>
      <c r="AC41" s="140"/>
      <c r="AD41" s="142"/>
      <c r="AE41" s="216"/>
    </row>
    <row r="42" spans="1:31" x14ac:dyDescent="0.15">
      <c r="A42" s="216" t="str">
        <f>IF(K42="","",VLOOKUP('団体申込一覧表（男子）'!C50,登録情報男子!$A$2:$O$2484,15,0))</f>
        <v/>
      </c>
      <c r="B42" s="216" t="e">
        <f>VLOOKUP('団体申込一覧表（男子）'!C50,登録情報男子!$A$2:$O$2484,12,0)</f>
        <v>#N/A</v>
      </c>
      <c r="C42" s="216" t="e">
        <f>VLOOKUP(K42,登録情報男子!$A$2:$O$2484,5,0)</f>
        <v>#N/A</v>
      </c>
      <c r="D42" s="216" t="e">
        <f>VLOOKUP('団体申込一覧表（男子）'!C50,登録情報男子!$A$2:$O$2484,14,0)</f>
        <v>#N/A</v>
      </c>
      <c r="E42" s="216" t="e">
        <f>VLOOKUP('団体申込一覧表（男子）'!C50,登録情報男子!$A$2:$O$2484,11,0)</f>
        <v>#N/A</v>
      </c>
      <c r="F42" s="216">
        <v>1</v>
      </c>
      <c r="G42" s="131" t="e">
        <f>VLOOKUP('団体申込一覧表（男子）'!C50,登録情報男子!$A$2:$O$2484,8,0)</f>
        <v>#N/A</v>
      </c>
      <c r="H42" s="216" t="e">
        <f>VLOOKUP('団体申込一覧表（男子）'!C50,登録情報男子!$A$2:$O$2484,2,0)</f>
        <v>#N/A</v>
      </c>
      <c r="K42" s="216" t="str">
        <f>IF('団体申込一覧表（男子）'!C50="","",'団体申込一覧表（男子）'!C50)</f>
        <v/>
      </c>
      <c r="L42" s="216" t="e">
        <f t="shared" si="0"/>
        <v>#N/A</v>
      </c>
      <c r="M42" s="216" t="e">
        <f t="shared" si="1"/>
        <v>#N/A</v>
      </c>
      <c r="N42" s="216" t="e">
        <f t="shared" si="2"/>
        <v>#N/A</v>
      </c>
      <c r="O42" s="216"/>
      <c r="P42" s="216">
        <f>'団体申込一覧表（男子）'!H50</f>
        <v>0</v>
      </c>
      <c r="Q42" s="216" t="e">
        <f>VLOOKUP(P42,登録情報男子!$P$1:$Q$18,2,0)</f>
        <v>#N/A</v>
      </c>
      <c r="R42" s="142">
        <f>'団体申込一覧表（男子）'!J50</f>
        <v>0</v>
      </c>
      <c r="S42" s="216" t="e">
        <f t="shared" si="3"/>
        <v>#N/A</v>
      </c>
      <c r="T42" s="216">
        <f>'団体申込一覧表（男子）'!L50</f>
        <v>0</v>
      </c>
      <c r="U42" s="216" t="e">
        <f>VLOOKUP(T42,登録情報男子!$P$1:$Q$18,2,0)</f>
        <v>#N/A</v>
      </c>
      <c r="V42" s="142">
        <f>'団体申込一覧表（男子）'!N50</f>
        <v>0</v>
      </c>
      <c r="W42" s="216" t="e">
        <f t="shared" si="4"/>
        <v>#N/A</v>
      </c>
      <c r="X42" s="216">
        <f>'団体申込一覧表（男子）'!P50</f>
        <v>0</v>
      </c>
      <c r="Y42" s="140" t="e">
        <f>VLOOKUP(X42,登録情報男子!$P$1:$Q$18,2,0)</f>
        <v>#N/A</v>
      </c>
      <c r="Z42" s="142">
        <f>'団体申込一覧表（男子）'!R50</f>
        <v>0</v>
      </c>
      <c r="AA42" s="216" t="e">
        <f t="shared" si="5"/>
        <v>#N/A</v>
      </c>
      <c r="AB42" s="216"/>
      <c r="AC42" s="140"/>
      <c r="AD42" s="142"/>
      <c r="AE42" s="216"/>
    </row>
    <row r="43" spans="1:31" x14ac:dyDescent="0.15">
      <c r="A43" s="216" t="str">
        <f>IF(K43="","",VLOOKUP('団体申込一覧表（男子）'!C51,登録情報男子!$A$2:$O$2484,15,0))</f>
        <v/>
      </c>
      <c r="B43" s="216" t="e">
        <f>VLOOKUP('団体申込一覧表（男子）'!C51,登録情報男子!$A$2:$O$2484,12,0)</f>
        <v>#N/A</v>
      </c>
      <c r="C43" s="216" t="e">
        <f>VLOOKUP(K43,登録情報男子!$A$2:$O$2484,5,0)</f>
        <v>#N/A</v>
      </c>
      <c r="D43" s="216" t="e">
        <f>VLOOKUP('団体申込一覧表（男子）'!C51,登録情報男子!$A$2:$O$2484,14,0)</f>
        <v>#N/A</v>
      </c>
      <c r="E43" s="216" t="e">
        <f>VLOOKUP('団体申込一覧表（男子）'!C51,登録情報男子!$A$2:$O$2484,11,0)</f>
        <v>#N/A</v>
      </c>
      <c r="F43" s="216">
        <v>1</v>
      </c>
      <c r="G43" s="131" t="e">
        <f>VLOOKUP('団体申込一覧表（男子）'!C51,登録情報男子!$A$2:$O$2484,8,0)</f>
        <v>#N/A</v>
      </c>
      <c r="H43" s="216" t="e">
        <f>VLOOKUP('団体申込一覧表（男子）'!C51,登録情報男子!$A$2:$O$2484,2,0)</f>
        <v>#N/A</v>
      </c>
      <c r="K43" s="216" t="str">
        <f>IF('団体申込一覧表（男子）'!C51="","",'団体申込一覧表（男子）'!C51)</f>
        <v/>
      </c>
      <c r="L43" s="216" t="e">
        <f t="shared" si="0"/>
        <v>#N/A</v>
      </c>
      <c r="M43" s="216" t="e">
        <f t="shared" si="1"/>
        <v>#N/A</v>
      </c>
      <c r="N43" s="216" t="e">
        <f t="shared" si="2"/>
        <v>#N/A</v>
      </c>
      <c r="O43" s="216"/>
      <c r="P43" s="216">
        <f>'団体申込一覧表（男子）'!H51</f>
        <v>0</v>
      </c>
      <c r="Q43" s="216" t="e">
        <f>VLOOKUP(P43,登録情報男子!$P$1:$Q$18,2,0)</f>
        <v>#N/A</v>
      </c>
      <c r="R43" s="142">
        <f>'団体申込一覧表（男子）'!J51</f>
        <v>0</v>
      </c>
      <c r="S43" s="216" t="e">
        <f t="shared" si="3"/>
        <v>#N/A</v>
      </c>
      <c r="T43" s="216">
        <f>'団体申込一覧表（男子）'!L51</f>
        <v>0</v>
      </c>
      <c r="U43" s="216" t="e">
        <f>VLOOKUP(T43,登録情報男子!$P$1:$Q$18,2,0)</f>
        <v>#N/A</v>
      </c>
      <c r="V43" s="142">
        <f>'団体申込一覧表（男子）'!N51</f>
        <v>0</v>
      </c>
      <c r="W43" s="216" t="e">
        <f t="shared" si="4"/>
        <v>#N/A</v>
      </c>
      <c r="X43" s="216">
        <f>'団体申込一覧表（男子）'!P51</f>
        <v>0</v>
      </c>
      <c r="Y43" s="140" t="e">
        <f>VLOOKUP(X43,登録情報男子!$P$1:$Q$18,2,0)</f>
        <v>#N/A</v>
      </c>
      <c r="Z43" s="142">
        <f>'団体申込一覧表（男子）'!R51</f>
        <v>0</v>
      </c>
      <c r="AA43" s="216" t="e">
        <f t="shared" si="5"/>
        <v>#N/A</v>
      </c>
      <c r="AB43" s="216"/>
      <c r="AC43" s="140"/>
      <c r="AD43" s="142"/>
      <c r="AE43" s="216"/>
    </row>
    <row r="44" spans="1:31" x14ac:dyDescent="0.15">
      <c r="A44" s="216" t="str">
        <f>IF(K44="","",VLOOKUP('団体申込一覧表（男子）'!C52,登録情報男子!$A$2:$O$2484,15,0))</f>
        <v/>
      </c>
      <c r="B44" s="216" t="e">
        <f>VLOOKUP('団体申込一覧表（男子）'!C52,登録情報男子!$A$2:$O$2484,12,0)</f>
        <v>#N/A</v>
      </c>
      <c r="C44" s="216" t="e">
        <f>VLOOKUP(K44,登録情報男子!$A$2:$O$2484,5,0)</f>
        <v>#N/A</v>
      </c>
      <c r="D44" s="216" t="e">
        <f>VLOOKUP('団体申込一覧表（男子）'!C52,登録情報男子!$A$2:$O$2484,14,0)</f>
        <v>#N/A</v>
      </c>
      <c r="E44" s="216" t="e">
        <f>VLOOKUP('団体申込一覧表（男子）'!C52,登録情報男子!$A$2:$O$2484,11,0)</f>
        <v>#N/A</v>
      </c>
      <c r="F44" s="216">
        <v>1</v>
      </c>
      <c r="G44" s="131" t="e">
        <f>VLOOKUP('団体申込一覧表（男子）'!C52,登録情報男子!$A$2:$O$2484,8,0)</f>
        <v>#N/A</v>
      </c>
      <c r="H44" s="216" t="e">
        <f>VLOOKUP('団体申込一覧表（男子）'!C52,登録情報男子!$A$2:$O$2484,2,0)</f>
        <v>#N/A</v>
      </c>
      <c r="K44" s="216" t="str">
        <f>IF('団体申込一覧表（男子）'!C52="","",'団体申込一覧表（男子）'!C52)</f>
        <v/>
      </c>
      <c r="L44" s="216" t="e">
        <f t="shared" si="0"/>
        <v>#N/A</v>
      </c>
      <c r="M44" s="216" t="e">
        <f t="shared" si="1"/>
        <v>#N/A</v>
      </c>
      <c r="N44" s="216" t="e">
        <f t="shared" si="2"/>
        <v>#N/A</v>
      </c>
      <c r="O44" s="216"/>
      <c r="P44" s="216">
        <f>'団体申込一覧表（男子）'!H52</f>
        <v>0</v>
      </c>
      <c r="Q44" s="216" t="e">
        <f>VLOOKUP(P44,登録情報男子!$P$1:$Q$18,2,0)</f>
        <v>#N/A</v>
      </c>
      <c r="R44" s="142">
        <f>'団体申込一覧表（男子）'!J52</f>
        <v>0</v>
      </c>
      <c r="S44" s="216" t="e">
        <f t="shared" si="3"/>
        <v>#N/A</v>
      </c>
      <c r="T44" s="216">
        <f>'団体申込一覧表（男子）'!L52</f>
        <v>0</v>
      </c>
      <c r="U44" s="216" t="e">
        <f>VLOOKUP(T44,登録情報男子!$P$1:$Q$18,2,0)</f>
        <v>#N/A</v>
      </c>
      <c r="V44" s="142">
        <f>'団体申込一覧表（男子）'!N52</f>
        <v>0</v>
      </c>
      <c r="W44" s="216" t="e">
        <f t="shared" si="4"/>
        <v>#N/A</v>
      </c>
      <c r="X44" s="216">
        <f>'団体申込一覧表（男子）'!P52</f>
        <v>0</v>
      </c>
      <c r="Y44" s="140" t="e">
        <f>VLOOKUP(X44,登録情報男子!$P$1:$Q$18,2,0)</f>
        <v>#N/A</v>
      </c>
      <c r="Z44" s="142">
        <f>'団体申込一覧表（男子）'!R52</f>
        <v>0</v>
      </c>
      <c r="AA44" s="216" t="e">
        <f t="shared" si="5"/>
        <v>#N/A</v>
      </c>
      <c r="AB44" s="216"/>
      <c r="AC44" s="140"/>
      <c r="AD44" s="142"/>
      <c r="AE44" s="216"/>
    </row>
    <row r="45" spans="1:31" x14ac:dyDescent="0.15">
      <c r="A45" s="216" t="str">
        <f>IF(K45="","",VLOOKUP('団体申込一覧表（男子）'!C53,登録情報男子!$A$2:$O$2484,15,0))</f>
        <v/>
      </c>
      <c r="B45" s="216" t="e">
        <f>VLOOKUP('団体申込一覧表（男子）'!C53,登録情報男子!$A$2:$O$2484,12,0)</f>
        <v>#N/A</v>
      </c>
      <c r="C45" s="216" t="e">
        <f>VLOOKUP(K45,登録情報男子!$A$2:$O$2484,5,0)</f>
        <v>#N/A</v>
      </c>
      <c r="D45" s="216" t="e">
        <f>VLOOKUP('団体申込一覧表（男子）'!C53,登録情報男子!$A$2:$O$2484,14,0)</f>
        <v>#N/A</v>
      </c>
      <c r="E45" s="216" t="e">
        <f>VLOOKUP('団体申込一覧表（男子）'!C53,登録情報男子!$A$2:$O$2484,11,0)</f>
        <v>#N/A</v>
      </c>
      <c r="F45" s="216">
        <v>1</v>
      </c>
      <c r="G45" s="131" t="e">
        <f>VLOOKUP('団体申込一覧表（男子）'!C53,登録情報男子!$A$2:$O$2484,8,0)</f>
        <v>#N/A</v>
      </c>
      <c r="H45" s="216" t="e">
        <f>VLOOKUP('団体申込一覧表（男子）'!C53,登録情報男子!$A$2:$O$2484,2,0)</f>
        <v>#N/A</v>
      </c>
      <c r="K45" s="216" t="str">
        <f>IF('団体申込一覧表（男子）'!C53="","",'団体申込一覧表（男子）'!C53)</f>
        <v/>
      </c>
      <c r="L45" s="216" t="e">
        <f t="shared" si="0"/>
        <v>#N/A</v>
      </c>
      <c r="M45" s="216" t="e">
        <f t="shared" si="1"/>
        <v>#N/A</v>
      </c>
      <c r="N45" s="216" t="e">
        <f t="shared" si="2"/>
        <v>#N/A</v>
      </c>
      <c r="O45" s="216"/>
      <c r="P45" s="216">
        <f>'団体申込一覧表（男子）'!H53</f>
        <v>0</v>
      </c>
      <c r="Q45" s="216" t="e">
        <f>VLOOKUP(P45,登録情報男子!$P$1:$Q$18,2,0)</f>
        <v>#N/A</v>
      </c>
      <c r="R45" s="142">
        <f>'団体申込一覧表（男子）'!J53</f>
        <v>0</v>
      </c>
      <c r="S45" s="216" t="e">
        <f t="shared" si="3"/>
        <v>#N/A</v>
      </c>
      <c r="T45" s="216">
        <f>'団体申込一覧表（男子）'!L53</f>
        <v>0</v>
      </c>
      <c r="U45" s="216" t="e">
        <f>VLOOKUP(T45,登録情報男子!$P$1:$Q$18,2,0)</f>
        <v>#N/A</v>
      </c>
      <c r="V45" s="142">
        <f>'団体申込一覧表（男子）'!N53</f>
        <v>0</v>
      </c>
      <c r="W45" s="216" t="e">
        <f t="shared" si="4"/>
        <v>#N/A</v>
      </c>
      <c r="X45" s="216">
        <f>'団体申込一覧表（男子）'!P53</f>
        <v>0</v>
      </c>
      <c r="Y45" s="140" t="e">
        <f>VLOOKUP(X45,登録情報男子!$P$1:$Q$18,2,0)</f>
        <v>#N/A</v>
      </c>
      <c r="Z45" s="142">
        <f>'団体申込一覧表（男子）'!R53</f>
        <v>0</v>
      </c>
      <c r="AA45" s="216" t="e">
        <f t="shared" si="5"/>
        <v>#N/A</v>
      </c>
      <c r="AB45" s="216"/>
      <c r="AC45" s="140"/>
      <c r="AD45" s="142"/>
      <c r="AE45" s="216"/>
    </row>
    <row r="46" spans="1:31" x14ac:dyDescent="0.15">
      <c r="A46" s="216" t="str">
        <f>IF(K46="","",VLOOKUP('団体申込一覧表（男子）'!C54,登録情報男子!$A$2:$O$2484,15,0))</f>
        <v/>
      </c>
      <c r="B46" s="216" t="e">
        <f>VLOOKUP('団体申込一覧表（男子）'!C54,登録情報男子!$A$2:$O$2484,12,0)</f>
        <v>#N/A</v>
      </c>
      <c r="C46" s="216" t="e">
        <f>VLOOKUP(K46,登録情報男子!$A$2:$O$2484,5,0)</f>
        <v>#N/A</v>
      </c>
      <c r="D46" s="216" t="e">
        <f>VLOOKUP('団体申込一覧表（男子）'!C54,登録情報男子!$A$2:$O$2484,14,0)</f>
        <v>#N/A</v>
      </c>
      <c r="E46" s="216" t="e">
        <f>VLOOKUP('団体申込一覧表（男子）'!C54,登録情報男子!$A$2:$O$2484,11,0)</f>
        <v>#N/A</v>
      </c>
      <c r="F46" s="216">
        <v>1</v>
      </c>
      <c r="G46" s="131" t="e">
        <f>VLOOKUP('団体申込一覧表（男子）'!C54,登録情報男子!$A$2:$O$2484,8,0)</f>
        <v>#N/A</v>
      </c>
      <c r="H46" s="216" t="e">
        <f>VLOOKUP('団体申込一覧表（男子）'!C54,登録情報男子!$A$2:$O$2484,2,0)</f>
        <v>#N/A</v>
      </c>
      <c r="K46" s="216" t="str">
        <f>IF('団体申込一覧表（男子）'!C54="","",'団体申込一覧表（男子）'!C54)</f>
        <v/>
      </c>
      <c r="L46" s="216" t="e">
        <f t="shared" si="0"/>
        <v>#N/A</v>
      </c>
      <c r="M46" s="216" t="e">
        <f t="shared" si="1"/>
        <v>#N/A</v>
      </c>
      <c r="N46" s="216" t="e">
        <f t="shared" si="2"/>
        <v>#N/A</v>
      </c>
      <c r="O46" s="216"/>
      <c r="P46" s="216">
        <f>'団体申込一覧表（男子）'!H54</f>
        <v>0</v>
      </c>
      <c r="Q46" s="216" t="e">
        <f>VLOOKUP(P46,登録情報男子!$P$1:$Q$18,2,0)</f>
        <v>#N/A</v>
      </c>
      <c r="R46" s="142">
        <f>'団体申込一覧表（男子）'!J54</f>
        <v>0</v>
      </c>
      <c r="S46" s="216" t="e">
        <f t="shared" si="3"/>
        <v>#N/A</v>
      </c>
      <c r="T46" s="216">
        <f>'団体申込一覧表（男子）'!L54</f>
        <v>0</v>
      </c>
      <c r="U46" s="216" t="e">
        <f>VLOOKUP(T46,登録情報男子!$P$1:$Q$18,2,0)</f>
        <v>#N/A</v>
      </c>
      <c r="V46" s="142">
        <f>'団体申込一覧表（男子）'!N54</f>
        <v>0</v>
      </c>
      <c r="W46" s="216" t="e">
        <f t="shared" si="4"/>
        <v>#N/A</v>
      </c>
      <c r="X46" s="216">
        <f>'団体申込一覧表（男子）'!P54</f>
        <v>0</v>
      </c>
      <c r="Y46" s="140" t="e">
        <f>VLOOKUP(X46,登録情報男子!$P$1:$Q$18,2,0)</f>
        <v>#N/A</v>
      </c>
      <c r="Z46" s="142">
        <f>'団体申込一覧表（男子）'!R54</f>
        <v>0</v>
      </c>
      <c r="AA46" s="216" t="e">
        <f t="shared" si="5"/>
        <v>#N/A</v>
      </c>
      <c r="AB46" s="216"/>
      <c r="AC46" s="140"/>
      <c r="AD46" s="142"/>
      <c r="AE46" s="216"/>
    </row>
    <row r="47" spans="1:31" x14ac:dyDescent="0.15">
      <c r="A47" s="216" t="str">
        <f>IF(K47="","",VLOOKUP('団体申込一覧表（男子）'!C55,登録情報男子!$A$2:$O$2484,15,0))</f>
        <v/>
      </c>
      <c r="B47" s="216" t="e">
        <f>VLOOKUP('団体申込一覧表（男子）'!C55,登録情報男子!$A$2:$O$2484,12,0)</f>
        <v>#N/A</v>
      </c>
      <c r="C47" s="216" t="e">
        <f>VLOOKUP(K47,登録情報男子!$A$2:$O$2484,5,0)</f>
        <v>#N/A</v>
      </c>
      <c r="D47" s="216" t="e">
        <f>VLOOKUP('団体申込一覧表（男子）'!C55,登録情報男子!$A$2:$O$2484,14,0)</f>
        <v>#N/A</v>
      </c>
      <c r="E47" s="216" t="e">
        <f>VLOOKUP('団体申込一覧表（男子）'!C55,登録情報男子!$A$2:$O$2484,11,0)</f>
        <v>#N/A</v>
      </c>
      <c r="F47" s="216">
        <v>1</v>
      </c>
      <c r="G47" s="131" t="e">
        <f>VLOOKUP('団体申込一覧表（男子）'!C55,登録情報男子!$A$2:$O$2484,8,0)</f>
        <v>#N/A</v>
      </c>
      <c r="H47" s="216" t="e">
        <f>VLOOKUP('団体申込一覧表（男子）'!C55,登録情報男子!$A$2:$O$2484,2,0)</f>
        <v>#N/A</v>
      </c>
      <c r="K47" s="216" t="str">
        <f>IF('団体申込一覧表（男子）'!C55="","",'団体申込一覧表（男子）'!C55)</f>
        <v/>
      </c>
      <c r="L47" s="216" t="e">
        <f t="shared" si="0"/>
        <v>#N/A</v>
      </c>
      <c r="M47" s="216" t="e">
        <f t="shared" si="1"/>
        <v>#N/A</v>
      </c>
      <c r="N47" s="216" t="e">
        <f t="shared" si="2"/>
        <v>#N/A</v>
      </c>
      <c r="O47" s="216"/>
      <c r="P47" s="216">
        <f>'団体申込一覧表（男子）'!H55</f>
        <v>0</v>
      </c>
      <c r="Q47" s="216" t="e">
        <f>VLOOKUP(P47,登録情報男子!$P$1:$Q$18,2,0)</f>
        <v>#N/A</v>
      </c>
      <c r="R47" s="142">
        <f>'団体申込一覧表（男子）'!J55</f>
        <v>0</v>
      </c>
      <c r="S47" s="216" t="e">
        <f t="shared" si="3"/>
        <v>#N/A</v>
      </c>
      <c r="T47" s="216">
        <f>'団体申込一覧表（男子）'!L55</f>
        <v>0</v>
      </c>
      <c r="U47" s="216" t="e">
        <f>VLOOKUP(T47,登録情報男子!$P$1:$Q$18,2,0)</f>
        <v>#N/A</v>
      </c>
      <c r="V47" s="142">
        <f>'団体申込一覧表（男子）'!N55</f>
        <v>0</v>
      </c>
      <c r="W47" s="216" t="e">
        <f t="shared" si="4"/>
        <v>#N/A</v>
      </c>
      <c r="X47" s="216">
        <f>'団体申込一覧表（男子）'!P55</f>
        <v>0</v>
      </c>
      <c r="Y47" s="140" t="e">
        <f>VLOOKUP(X47,登録情報男子!$P$1:$Q$18,2,0)</f>
        <v>#N/A</v>
      </c>
      <c r="Z47" s="142">
        <f>'団体申込一覧表（男子）'!R55</f>
        <v>0</v>
      </c>
      <c r="AA47" s="216" t="e">
        <f t="shared" si="5"/>
        <v>#N/A</v>
      </c>
      <c r="AB47" s="216"/>
      <c r="AC47" s="140"/>
      <c r="AD47" s="142"/>
      <c r="AE47" s="216"/>
    </row>
    <row r="48" spans="1:31" x14ac:dyDescent="0.15">
      <c r="A48" s="216" t="str">
        <f>IF(K48="","",VLOOKUP('団体申込一覧表（男子）'!C56,登録情報男子!$A$2:$O$2484,15,0))</f>
        <v/>
      </c>
      <c r="B48" s="216" t="e">
        <f>VLOOKUP('団体申込一覧表（男子）'!C56,登録情報男子!$A$2:$O$2484,12,0)</f>
        <v>#N/A</v>
      </c>
      <c r="C48" s="216" t="e">
        <f>VLOOKUP(K48,登録情報男子!$A$2:$O$2484,5,0)</f>
        <v>#N/A</v>
      </c>
      <c r="D48" s="216" t="e">
        <f>VLOOKUP('団体申込一覧表（男子）'!C56,登録情報男子!$A$2:$O$2484,14,0)</f>
        <v>#N/A</v>
      </c>
      <c r="E48" s="216" t="e">
        <f>VLOOKUP('団体申込一覧表（男子）'!C56,登録情報男子!$A$2:$O$2484,11,0)</f>
        <v>#N/A</v>
      </c>
      <c r="F48" s="216">
        <v>1</v>
      </c>
      <c r="G48" s="131" t="e">
        <f>VLOOKUP('団体申込一覧表（男子）'!C56,登録情報男子!$A$2:$O$2484,8,0)</f>
        <v>#N/A</v>
      </c>
      <c r="H48" s="216" t="e">
        <f>VLOOKUP('団体申込一覧表（男子）'!C56,登録情報男子!$A$2:$O$2484,2,0)</f>
        <v>#N/A</v>
      </c>
      <c r="K48" s="216" t="str">
        <f>IF('団体申込一覧表（男子）'!C56="","",'団体申込一覧表（男子）'!C56)</f>
        <v/>
      </c>
      <c r="L48" s="216" t="e">
        <f t="shared" si="0"/>
        <v>#N/A</v>
      </c>
      <c r="M48" s="216" t="e">
        <f t="shared" si="1"/>
        <v>#N/A</v>
      </c>
      <c r="N48" s="216" t="e">
        <f t="shared" si="2"/>
        <v>#N/A</v>
      </c>
      <c r="O48" s="216"/>
      <c r="P48" s="216">
        <f>'団体申込一覧表（男子）'!H56</f>
        <v>0</v>
      </c>
      <c r="Q48" s="216" t="e">
        <f>VLOOKUP(P48,登録情報男子!$P$1:$Q$18,2,0)</f>
        <v>#N/A</v>
      </c>
      <c r="R48" s="142">
        <f>'団体申込一覧表（男子）'!J56</f>
        <v>0</v>
      </c>
      <c r="S48" s="216" t="e">
        <f t="shared" si="3"/>
        <v>#N/A</v>
      </c>
      <c r="T48" s="216">
        <f>'団体申込一覧表（男子）'!L56</f>
        <v>0</v>
      </c>
      <c r="U48" s="216" t="e">
        <f>VLOOKUP(T48,登録情報男子!$P$1:$Q$18,2,0)</f>
        <v>#N/A</v>
      </c>
      <c r="V48" s="142">
        <f>'団体申込一覧表（男子）'!N56</f>
        <v>0</v>
      </c>
      <c r="W48" s="216" t="e">
        <f t="shared" si="4"/>
        <v>#N/A</v>
      </c>
      <c r="X48" s="216">
        <f>'団体申込一覧表（男子）'!P56</f>
        <v>0</v>
      </c>
      <c r="Y48" s="140" t="e">
        <f>VLOOKUP(X48,登録情報男子!$P$1:$Q$18,2,0)</f>
        <v>#N/A</v>
      </c>
      <c r="Z48" s="142">
        <f>'団体申込一覧表（男子）'!R56</f>
        <v>0</v>
      </c>
      <c r="AA48" s="216" t="e">
        <f t="shared" si="5"/>
        <v>#N/A</v>
      </c>
      <c r="AB48" s="216"/>
      <c r="AC48" s="140"/>
      <c r="AD48" s="142"/>
      <c r="AE48" s="216"/>
    </row>
    <row r="49" spans="1:31" x14ac:dyDescent="0.15">
      <c r="A49" s="216" t="str">
        <f>IF(K49="","",VLOOKUP('団体申込一覧表（男子）'!C57,登録情報男子!$A$2:$O$2484,15,0))</f>
        <v/>
      </c>
      <c r="B49" s="216" t="e">
        <f>VLOOKUP('団体申込一覧表（男子）'!C57,登録情報男子!$A$2:$O$2484,12,0)</f>
        <v>#N/A</v>
      </c>
      <c r="C49" s="216" t="e">
        <f>VLOOKUP(K49,登録情報男子!$A$2:$O$2484,5,0)</f>
        <v>#N/A</v>
      </c>
      <c r="D49" s="216" t="e">
        <f>VLOOKUP('団体申込一覧表（男子）'!C57,登録情報男子!$A$2:$O$2484,14,0)</f>
        <v>#N/A</v>
      </c>
      <c r="E49" s="216" t="e">
        <f>VLOOKUP('団体申込一覧表（男子）'!C57,登録情報男子!$A$2:$O$2484,11,0)</f>
        <v>#N/A</v>
      </c>
      <c r="F49" s="216">
        <v>1</v>
      </c>
      <c r="G49" s="131" t="e">
        <f>VLOOKUP('団体申込一覧表（男子）'!C57,登録情報男子!$A$2:$O$2484,8,0)</f>
        <v>#N/A</v>
      </c>
      <c r="H49" s="216" t="e">
        <f>VLOOKUP('団体申込一覧表（男子）'!C57,登録情報男子!$A$2:$O$2484,2,0)</f>
        <v>#N/A</v>
      </c>
      <c r="K49" s="216" t="str">
        <f>IF('団体申込一覧表（男子）'!C57="","",'団体申込一覧表（男子）'!C57)</f>
        <v/>
      </c>
      <c r="L49" s="216" t="e">
        <f t="shared" si="0"/>
        <v>#N/A</v>
      </c>
      <c r="M49" s="216" t="e">
        <f t="shared" si="1"/>
        <v>#N/A</v>
      </c>
      <c r="N49" s="216" t="e">
        <f t="shared" si="2"/>
        <v>#N/A</v>
      </c>
      <c r="O49" s="216"/>
      <c r="P49" s="216">
        <f>'団体申込一覧表（男子）'!H57</f>
        <v>0</v>
      </c>
      <c r="Q49" s="216" t="e">
        <f>VLOOKUP(P49,登録情報男子!$P$1:$Q$18,2,0)</f>
        <v>#N/A</v>
      </c>
      <c r="R49" s="142">
        <f>'団体申込一覧表（男子）'!J57</f>
        <v>0</v>
      </c>
      <c r="S49" s="216" t="e">
        <f t="shared" si="3"/>
        <v>#N/A</v>
      </c>
      <c r="T49" s="216">
        <f>'団体申込一覧表（男子）'!L57</f>
        <v>0</v>
      </c>
      <c r="U49" s="216" t="e">
        <f>VLOOKUP(T49,登録情報男子!$P$1:$Q$18,2,0)</f>
        <v>#N/A</v>
      </c>
      <c r="V49" s="142">
        <f>'団体申込一覧表（男子）'!N57</f>
        <v>0</v>
      </c>
      <c r="W49" s="216" t="e">
        <f t="shared" si="4"/>
        <v>#N/A</v>
      </c>
      <c r="X49" s="216">
        <f>'団体申込一覧表（男子）'!P57</f>
        <v>0</v>
      </c>
      <c r="Y49" s="140" t="e">
        <f>VLOOKUP(X49,登録情報男子!$P$1:$Q$18,2,0)</f>
        <v>#N/A</v>
      </c>
      <c r="Z49" s="142">
        <f>'団体申込一覧表（男子）'!R57</f>
        <v>0</v>
      </c>
      <c r="AA49" s="216" t="e">
        <f t="shared" si="5"/>
        <v>#N/A</v>
      </c>
      <c r="AB49" s="216"/>
      <c r="AC49" s="140"/>
      <c r="AD49" s="142"/>
      <c r="AE49" s="216"/>
    </row>
    <row r="50" spans="1:31" x14ac:dyDescent="0.15">
      <c r="A50" s="216" t="str">
        <f>IF(K50="","",VLOOKUP('団体申込一覧表（男子）'!C58,登録情報男子!$A$2:$O$2484,15,0))</f>
        <v/>
      </c>
      <c r="B50" s="216" t="e">
        <f>VLOOKUP('団体申込一覧表（男子）'!C58,登録情報男子!$A$2:$O$2484,12,0)</f>
        <v>#N/A</v>
      </c>
      <c r="C50" s="216" t="e">
        <f>VLOOKUP(K50,登録情報男子!$A$2:$O$2484,5,0)</f>
        <v>#N/A</v>
      </c>
      <c r="D50" s="216" t="e">
        <f>VLOOKUP('団体申込一覧表（男子）'!C58,登録情報男子!$A$2:$O$2484,14,0)</f>
        <v>#N/A</v>
      </c>
      <c r="E50" s="216" t="e">
        <f>VLOOKUP('団体申込一覧表（男子）'!C58,登録情報男子!$A$2:$O$2484,11,0)</f>
        <v>#N/A</v>
      </c>
      <c r="F50" s="216">
        <v>1</v>
      </c>
      <c r="G50" s="131" t="e">
        <f>VLOOKUP('団体申込一覧表（男子）'!C58,登録情報男子!$A$2:$O$2484,8,0)</f>
        <v>#N/A</v>
      </c>
      <c r="H50" s="216" t="e">
        <f>VLOOKUP('団体申込一覧表（男子）'!C58,登録情報男子!$A$2:$O$2484,2,0)</f>
        <v>#N/A</v>
      </c>
      <c r="K50" s="216" t="str">
        <f>IF('団体申込一覧表（男子）'!C58="","",'団体申込一覧表（男子）'!C58)</f>
        <v/>
      </c>
      <c r="L50" s="216" t="e">
        <f t="shared" si="0"/>
        <v>#N/A</v>
      </c>
      <c r="M50" s="216" t="e">
        <f t="shared" si="1"/>
        <v>#N/A</v>
      </c>
      <c r="N50" s="216" t="e">
        <f t="shared" si="2"/>
        <v>#N/A</v>
      </c>
      <c r="O50" s="216"/>
      <c r="P50" s="216">
        <f>'団体申込一覧表（男子）'!H58</f>
        <v>0</v>
      </c>
      <c r="Q50" s="216" t="e">
        <f>VLOOKUP(P50,登録情報男子!$P$1:$Q$18,2,0)</f>
        <v>#N/A</v>
      </c>
      <c r="R50" s="142">
        <f>'団体申込一覧表（男子）'!J58</f>
        <v>0</v>
      </c>
      <c r="S50" s="216" t="e">
        <f t="shared" si="3"/>
        <v>#N/A</v>
      </c>
      <c r="T50" s="216">
        <f>'団体申込一覧表（男子）'!L58</f>
        <v>0</v>
      </c>
      <c r="U50" s="216" t="e">
        <f>VLOOKUP(T50,登録情報男子!$P$1:$Q$18,2,0)</f>
        <v>#N/A</v>
      </c>
      <c r="V50" s="142">
        <f>'団体申込一覧表（男子）'!N58</f>
        <v>0</v>
      </c>
      <c r="W50" s="216" t="e">
        <f t="shared" si="4"/>
        <v>#N/A</v>
      </c>
      <c r="X50" s="216">
        <f>'団体申込一覧表（男子）'!P58</f>
        <v>0</v>
      </c>
      <c r="Y50" s="140" t="e">
        <f>VLOOKUP(X50,登録情報男子!$P$1:$Q$18,2,0)</f>
        <v>#N/A</v>
      </c>
      <c r="Z50" s="142">
        <f>'団体申込一覧表（男子）'!R58</f>
        <v>0</v>
      </c>
      <c r="AA50" s="216" t="e">
        <f t="shared" si="5"/>
        <v>#N/A</v>
      </c>
      <c r="AB50" s="216"/>
      <c r="AC50" s="140"/>
      <c r="AD50" s="142"/>
      <c r="AE50" s="216"/>
    </row>
    <row r="51" spans="1:31" x14ac:dyDescent="0.15">
      <c r="A51" s="216" t="str">
        <f>IF(K51="","",VLOOKUP('団体申込一覧表（男子）'!C59,登録情報男子!$A$2:$O$2484,15,0))</f>
        <v/>
      </c>
      <c r="B51" s="216" t="e">
        <f>VLOOKUP('団体申込一覧表（男子）'!C59,登録情報男子!$A$2:$O$2484,12,0)</f>
        <v>#N/A</v>
      </c>
      <c r="C51" s="216" t="e">
        <f>VLOOKUP(K51,登録情報男子!$A$2:$O$2484,5,0)</f>
        <v>#N/A</v>
      </c>
      <c r="D51" s="216" t="e">
        <f>VLOOKUP('団体申込一覧表（男子）'!C59,登録情報男子!$A$2:$O$2484,14,0)</f>
        <v>#N/A</v>
      </c>
      <c r="E51" s="216" t="e">
        <f>VLOOKUP('団体申込一覧表（男子）'!C59,登録情報男子!$A$2:$O$2484,11,0)</f>
        <v>#N/A</v>
      </c>
      <c r="F51" s="216">
        <v>1</v>
      </c>
      <c r="G51" s="131" t="e">
        <f>VLOOKUP('団体申込一覧表（男子）'!C59,登録情報男子!$A$2:$O$2484,8,0)</f>
        <v>#N/A</v>
      </c>
      <c r="H51" s="216" t="e">
        <f>VLOOKUP('団体申込一覧表（男子）'!C59,登録情報男子!$A$2:$O$2484,2,0)</f>
        <v>#N/A</v>
      </c>
      <c r="K51" s="216" t="str">
        <f>IF('団体申込一覧表（男子）'!C59="","",'団体申込一覧表（男子）'!C59)</f>
        <v/>
      </c>
      <c r="L51" s="216" t="e">
        <f t="shared" si="0"/>
        <v>#N/A</v>
      </c>
      <c r="M51" s="216" t="e">
        <f t="shared" si="1"/>
        <v>#N/A</v>
      </c>
      <c r="N51" s="216" t="e">
        <f t="shared" si="2"/>
        <v>#N/A</v>
      </c>
      <c r="O51" s="216"/>
      <c r="P51" s="216">
        <f>'団体申込一覧表（男子）'!H59</f>
        <v>0</v>
      </c>
      <c r="Q51" s="216" t="e">
        <f>VLOOKUP(P51,登録情報男子!$P$1:$Q$18,2,0)</f>
        <v>#N/A</v>
      </c>
      <c r="R51" s="142">
        <f>'団体申込一覧表（男子）'!J59</f>
        <v>0</v>
      </c>
      <c r="S51" s="216" t="e">
        <f t="shared" si="3"/>
        <v>#N/A</v>
      </c>
      <c r="T51" s="216">
        <f>'団体申込一覧表（男子）'!L59</f>
        <v>0</v>
      </c>
      <c r="U51" s="216" t="e">
        <f>VLOOKUP(T51,登録情報男子!$P$1:$Q$18,2,0)</f>
        <v>#N/A</v>
      </c>
      <c r="V51" s="142">
        <f>'団体申込一覧表（男子）'!N59</f>
        <v>0</v>
      </c>
      <c r="W51" s="216" t="e">
        <f t="shared" si="4"/>
        <v>#N/A</v>
      </c>
      <c r="X51" s="216">
        <f>'団体申込一覧表（男子）'!P59</f>
        <v>0</v>
      </c>
      <c r="Y51" s="140" t="e">
        <f>VLOOKUP(X51,登録情報男子!$P$1:$Q$18,2,0)</f>
        <v>#N/A</v>
      </c>
      <c r="Z51" s="142">
        <f>'団体申込一覧表（男子）'!R59</f>
        <v>0</v>
      </c>
      <c r="AA51" s="216" t="e">
        <f t="shared" si="5"/>
        <v>#N/A</v>
      </c>
      <c r="AB51" s="216"/>
      <c r="AC51" s="140"/>
      <c r="AD51" s="142"/>
      <c r="AE51" s="216"/>
    </row>
    <row r="52" spans="1:31" x14ac:dyDescent="0.15">
      <c r="A52" s="216" t="str">
        <f>IF(K52="","",VLOOKUP('団体申込一覧表（男子）'!C60,登録情報男子!$A$2:$O$2484,15,0))</f>
        <v/>
      </c>
      <c r="B52" s="216" t="e">
        <f>VLOOKUP('団体申込一覧表（男子）'!C60,登録情報男子!$A$2:$O$2484,12,0)</f>
        <v>#N/A</v>
      </c>
      <c r="C52" s="216" t="e">
        <f>VLOOKUP(K52,登録情報男子!$A$2:$O$2484,5,0)</f>
        <v>#N/A</v>
      </c>
      <c r="D52" s="216" t="e">
        <f>VLOOKUP('団体申込一覧表（男子）'!C60,登録情報男子!$A$2:$O$2484,14,0)</f>
        <v>#N/A</v>
      </c>
      <c r="E52" s="216" t="e">
        <f>VLOOKUP('団体申込一覧表（男子）'!C60,登録情報男子!$A$2:$O$2484,11,0)</f>
        <v>#N/A</v>
      </c>
      <c r="F52" s="216">
        <v>1</v>
      </c>
      <c r="G52" s="131" t="e">
        <f>VLOOKUP('団体申込一覧表（男子）'!C60,登録情報男子!$A$2:$O$2484,8,0)</f>
        <v>#N/A</v>
      </c>
      <c r="H52" s="216" t="e">
        <f>VLOOKUP('団体申込一覧表（男子）'!C60,登録情報男子!$A$2:$O$2484,2,0)</f>
        <v>#N/A</v>
      </c>
      <c r="K52" s="216" t="str">
        <f>IF('団体申込一覧表（男子）'!C60="","",'団体申込一覧表（男子）'!C60)</f>
        <v/>
      </c>
      <c r="L52" s="216" t="e">
        <f t="shared" si="0"/>
        <v>#N/A</v>
      </c>
      <c r="M52" s="216" t="e">
        <f t="shared" si="1"/>
        <v>#N/A</v>
      </c>
      <c r="N52" s="216" t="e">
        <f t="shared" si="2"/>
        <v>#N/A</v>
      </c>
      <c r="O52" s="216"/>
      <c r="P52" s="216">
        <f>'団体申込一覧表（男子）'!H60</f>
        <v>0</v>
      </c>
      <c r="Q52" s="216" t="e">
        <f>VLOOKUP(P52,登録情報男子!$P$1:$Q$18,2,0)</f>
        <v>#N/A</v>
      </c>
      <c r="R52" s="142">
        <f>'団体申込一覧表（男子）'!J60</f>
        <v>0</v>
      </c>
      <c r="S52" s="216" t="e">
        <f t="shared" si="3"/>
        <v>#N/A</v>
      </c>
      <c r="T52" s="216">
        <f>'団体申込一覧表（男子）'!L60</f>
        <v>0</v>
      </c>
      <c r="U52" s="216" t="e">
        <f>VLOOKUP(T52,登録情報男子!$P$1:$Q$18,2,0)</f>
        <v>#N/A</v>
      </c>
      <c r="V52" s="142">
        <f>'団体申込一覧表（男子）'!N60</f>
        <v>0</v>
      </c>
      <c r="W52" s="216" t="e">
        <f t="shared" si="4"/>
        <v>#N/A</v>
      </c>
      <c r="X52" s="216">
        <f>'団体申込一覧表（男子）'!P60</f>
        <v>0</v>
      </c>
      <c r="Y52" s="140" t="e">
        <f>VLOOKUP(X52,登録情報男子!$P$1:$Q$18,2,0)</f>
        <v>#N/A</v>
      </c>
      <c r="Z52" s="142">
        <f>'団体申込一覧表（男子）'!R60</f>
        <v>0</v>
      </c>
      <c r="AA52" s="216" t="e">
        <f t="shared" si="5"/>
        <v>#N/A</v>
      </c>
      <c r="AB52" s="216"/>
      <c r="AC52" s="140"/>
      <c r="AD52" s="142"/>
      <c r="AE52" s="216"/>
    </row>
    <row r="53" spans="1:31" x14ac:dyDescent="0.15">
      <c r="A53" s="216" t="str">
        <f>IF(K53="","",VLOOKUP('団体申込一覧表（男子）'!C61,登録情報男子!$A$2:$O$2484,15,0))</f>
        <v/>
      </c>
      <c r="B53" s="216" t="e">
        <f>VLOOKUP('団体申込一覧表（男子）'!C61,登録情報男子!$A$2:$O$2484,12,0)</f>
        <v>#N/A</v>
      </c>
      <c r="C53" s="216" t="e">
        <f>VLOOKUP(K53,登録情報男子!$A$2:$O$2484,5,0)</f>
        <v>#N/A</v>
      </c>
      <c r="D53" s="216" t="e">
        <f>VLOOKUP('団体申込一覧表（男子）'!C61,登録情報男子!$A$2:$O$2484,14,0)</f>
        <v>#N/A</v>
      </c>
      <c r="E53" s="216" t="e">
        <f>VLOOKUP('団体申込一覧表（男子）'!C61,登録情報男子!$A$2:$O$2484,11,0)</f>
        <v>#N/A</v>
      </c>
      <c r="F53" s="216">
        <v>1</v>
      </c>
      <c r="G53" s="131" t="e">
        <f>VLOOKUP('団体申込一覧表（男子）'!C61,登録情報男子!$A$2:$O$2484,8,0)</f>
        <v>#N/A</v>
      </c>
      <c r="H53" s="216" t="e">
        <f>VLOOKUP('団体申込一覧表（男子）'!C61,登録情報男子!$A$2:$O$2484,2,0)</f>
        <v>#N/A</v>
      </c>
      <c r="K53" s="216" t="str">
        <f>IF('団体申込一覧表（男子）'!C61="","",'団体申込一覧表（男子）'!C61)</f>
        <v/>
      </c>
      <c r="L53" s="216" t="e">
        <f t="shared" si="0"/>
        <v>#N/A</v>
      </c>
      <c r="M53" s="216" t="e">
        <f t="shared" si="1"/>
        <v>#N/A</v>
      </c>
      <c r="N53" s="216" t="e">
        <f t="shared" si="2"/>
        <v>#N/A</v>
      </c>
      <c r="O53" s="216"/>
      <c r="P53" s="216">
        <f>'団体申込一覧表（男子）'!H61</f>
        <v>0</v>
      </c>
      <c r="Q53" s="216" t="e">
        <f>VLOOKUP(P53,登録情報男子!$P$1:$Q$18,2,0)</f>
        <v>#N/A</v>
      </c>
      <c r="R53" s="142">
        <f>'団体申込一覧表（男子）'!J61</f>
        <v>0</v>
      </c>
      <c r="S53" s="216" t="e">
        <f t="shared" si="3"/>
        <v>#N/A</v>
      </c>
      <c r="T53" s="216">
        <f>'団体申込一覧表（男子）'!L61</f>
        <v>0</v>
      </c>
      <c r="U53" s="216" t="e">
        <f>VLOOKUP(T53,登録情報男子!$P$1:$Q$18,2,0)</f>
        <v>#N/A</v>
      </c>
      <c r="V53" s="142">
        <f>'団体申込一覧表（男子）'!N61</f>
        <v>0</v>
      </c>
      <c r="W53" s="216" t="e">
        <f t="shared" si="4"/>
        <v>#N/A</v>
      </c>
      <c r="X53" s="216">
        <f>'団体申込一覧表（男子）'!P61</f>
        <v>0</v>
      </c>
      <c r="Y53" s="140" t="e">
        <f>VLOOKUP(X53,登録情報男子!$P$1:$Q$18,2,0)</f>
        <v>#N/A</v>
      </c>
      <c r="Z53" s="142">
        <f>'団体申込一覧表（男子）'!R61</f>
        <v>0</v>
      </c>
      <c r="AA53" s="216" t="e">
        <f t="shared" si="5"/>
        <v>#N/A</v>
      </c>
      <c r="AB53" s="216"/>
      <c r="AC53" s="140"/>
      <c r="AD53" s="142"/>
      <c r="AE53" s="216"/>
    </row>
    <row r="54" spans="1:31" x14ac:dyDescent="0.15">
      <c r="A54" s="216" t="str">
        <f>IF(K54="","",VLOOKUP('団体申込一覧表（男子）'!C62,登録情報男子!$A$2:$O$2484,15,0))</f>
        <v/>
      </c>
      <c r="B54" s="216" t="e">
        <f>VLOOKUP('団体申込一覧表（男子）'!C62,登録情報男子!$A$2:$O$2484,12,0)</f>
        <v>#N/A</v>
      </c>
      <c r="C54" s="216" t="e">
        <f>VLOOKUP(K54,登録情報男子!$A$2:$O$2484,5,0)</f>
        <v>#N/A</v>
      </c>
      <c r="D54" s="216" t="e">
        <f>VLOOKUP('団体申込一覧表（男子）'!C62,登録情報男子!$A$2:$O$2484,14,0)</f>
        <v>#N/A</v>
      </c>
      <c r="E54" s="216" t="e">
        <f>VLOOKUP('団体申込一覧表（男子）'!C62,登録情報男子!$A$2:$O$2484,11,0)</f>
        <v>#N/A</v>
      </c>
      <c r="F54" s="216">
        <v>1</v>
      </c>
      <c r="G54" s="131" t="e">
        <f>VLOOKUP('団体申込一覧表（男子）'!C62,登録情報男子!$A$2:$O$2484,8,0)</f>
        <v>#N/A</v>
      </c>
      <c r="H54" s="216" t="e">
        <f>VLOOKUP('団体申込一覧表（男子）'!C62,登録情報男子!$A$2:$O$2484,2,0)</f>
        <v>#N/A</v>
      </c>
      <c r="K54" s="216" t="str">
        <f>IF('団体申込一覧表（男子）'!C62="","",'団体申込一覧表（男子）'!C62)</f>
        <v/>
      </c>
      <c r="L54" s="216" t="e">
        <f t="shared" si="0"/>
        <v>#N/A</v>
      </c>
      <c r="M54" s="216" t="e">
        <f t="shared" si="1"/>
        <v>#N/A</v>
      </c>
      <c r="N54" s="216" t="e">
        <f t="shared" si="2"/>
        <v>#N/A</v>
      </c>
      <c r="O54" s="216"/>
      <c r="P54" s="216">
        <f>'団体申込一覧表（男子）'!H62</f>
        <v>0</v>
      </c>
      <c r="Q54" s="216" t="e">
        <f>VLOOKUP(P54,登録情報男子!$P$1:$Q$18,2,0)</f>
        <v>#N/A</v>
      </c>
      <c r="R54" s="142">
        <f>'団体申込一覧表（男子）'!J62</f>
        <v>0</v>
      </c>
      <c r="S54" s="216" t="e">
        <f t="shared" si="3"/>
        <v>#N/A</v>
      </c>
      <c r="T54" s="216">
        <f>'団体申込一覧表（男子）'!L62</f>
        <v>0</v>
      </c>
      <c r="U54" s="216" t="e">
        <f>VLOOKUP(T54,登録情報男子!$P$1:$Q$18,2,0)</f>
        <v>#N/A</v>
      </c>
      <c r="V54" s="142">
        <f>'団体申込一覧表（男子）'!N62</f>
        <v>0</v>
      </c>
      <c r="W54" s="216" t="e">
        <f t="shared" si="4"/>
        <v>#N/A</v>
      </c>
      <c r="X54" s="216">
        <f>'団体申込一覧表（男子）'!P62</f>
        <v>0</v>
      </c>
      <c r="Y54" s="140" t="e">
        <f>VLOOKUP(X54,登録情報男子!$P$1:$Q$18,2,0)</f>
        <v>#N/A</v>
      </c>
      <c r="Z54" s="142">
        <f>'団体申込一覧表（男子）'!R62</f>
        <v>0</v>
      </c>
      <c r="AA54" s="216" t="e">
        <f t="shared" si="5"/>
        <v>#N/A</v>
      </c>
      <c r="AB54" s="216"/>
      <c r="AC54" s="140"/>
      <c r="AD54" s="142"/>
      <c r="AE54" s="216"/>
    </row>
    <row r="55" spans="1:31" x14ac:dyDescent="0.15">
      <c r="A55" s="216" t="str">
        <f>IF(K55="","",VLOOKUP('団体申込一覧表（男子）'!C63,登録情報男子!$A$2:$O$2484,15,0))</f>
        <v/>
      </c>
      <c r="B55" s="216" t="e">
        <f>VLOOKUP('団体申込一覧表（男子）'!C63,登録情報男子!$A$2:$O$2484,12,0)</f>
        <v>#N/A</v>
      </c>
      <c r="C55" s="216" t="e">
        <f>VLOOKUP(K55,登録情報男子!$A$2:$O$2484,5,0)</f>
        <v>#N/A</v>
      </c>
      <c r="D55" s="216" t="e">
        <f>VLOOKUP('団体申込一覧表（男子）'!C63,登録情報男子!$A$2:$O$2484,14,0)</f>
        <v>#N/A</v>
      </c>
      <c r="E55" s="216" t="e">
        <f>VLOOKUP('団体申込一覧表（男子）'!C63,登録情報男子!$A$2:$O$2484,11,0)</f>
        <v>#N/A</v>
      </c>
      <c r="F55" s="216">
        <v>1</v>
      </c>
      <c r="G55" s="131" t="e">
        <f>VLOOKUP('団体申込一覧表（男子）'!C63,登録情報男子!$A$2:$O$2484,8,0)</f>
        <v>#N/A</v>
      </c>
      <c r="H55" s="216" t="e">
        <f>VLOOKUP('団体申込一覧表（男子）'!C63,登録情報男子!$A$2:$O$2484,2,0)</f>
        <v>#N/A</v>
      </c>
      <c r="K55" s="216" t="str">
        <f>IF('団体申込一覧表（男子）'!C63="","",'団体申込一覧表（男子）'!C63)</f>
        <v/>
      </c>
      <c r="L55" s="216" t="e">
        <f t="shared" si="0"/>
        <v>#N/A</v>
      </c>
      <c r="M55" s="216" t="e">
        <f t="shared" si="1"/>
        <v>#N/A</v>
      </c>
      <c r="N55" s="216" t="e">
        <f t="shared" si="2"/>
        <v>#N/A</v>
      </c>
      <c r="O55" s="216"/>
      <c r="P55" s="216">
        <f>'団体申込一覧表（男子）'!H63</f>
        <v>0</v>
      </c>
      <c r="Q55" s="216" t="e">
        <f>VLOOKUP(P55,登録情報男子!$P$1:$Q$18,2,0)</f>
        <v>#N/A</v>
      </c>
      <c r="R55" s="142">
        <f>'団体申込一覧表（男子）'!J63</f>
        <v>0</v>
      </c>
      <c r="S55" s="216" t="e">
        <f t="shared" si="3"/>
        <v>#N/A</v>
      </c>
      <c r="T55" s="216">
        <f>'団体申込一覧表（男子）'!L63</f>
        <v>0</v>
      </c>
      <c r="U55" s="216" t="e">
        <f>VLOOKUP(T55,登録情報男子!$P$1:$Q$18,2,0)</f>
        <v>#N/A</v>
      </c>
      <c r="V55" s="142">
        <f>'団体申込一覧表（男子）'!N63</f>
        <v>0</v>
      </c>
      <c r="W55" s="216" t="e">
        <f t="shared" si="4"/>
        <v>#N/A</v>
      </c>
      <c r="X55" s="216">
        <f>'団体申込一覧表（男子）'!P63</f>
        <v>0</v>
      </c>
      <c r="Y55" s="140" t="e">
        <f>VLOOKUP(X55,登録情報男子!$P$1:$Q$18,2,0)</f>
        <v>#N/A</v>
      </c>
      <c r="Z55" s="142">
        <f>'団体申込一覧表（男子）'!R63</f>
        <v>0</v>
      </c>
      <c r="AA55" s="216" t="e">
        <f t="shared" si="5"/>
        <v>#N/A</v>
      </c>
      <c r="AB55" s="216"/>
      <c r="AC55" s="140"/>
      <c r="AD55" s="142"/>
      <c r="AE55" s="216"/>
    </row>
    <row r="56" spans="1:31" x14ac:dyDescent="0.15">
      <c r="A56" s="216" t="str">
        <f>IF(K56="","",VLOOKUP('団体申込一覧表（男子）'!C64,登録情報男子!$A$2:$O$2484,15,0))</f>
        <v/>
      </c>
      <c r="B56" s="216" t="e">
        <f>VLOOKUP('団体申込一覧表（男子）'!C64,登録情報男子!$A$2:$O$2484,12,0)</f>
        <v>#N/A</v>
      </c>
      <c r="C56" s="216" t="e">
        <f>VLOOKUP(K56,登録情報男子!$A$2:$O$2484,5,0)</f>
        <v>#N/A</v>
      </c>
      <c r="D56" s="216" t="e">
        <f>VLOOKUP('団体申込一覧表（男子）'!C64,登録情報男子!$A$2:$O$2484,14,0)</f>
        <v>#N/A</v>
      </c>
      <c r="E56" s="216" t="e">
        <f>VLOOKUP('団体申込一覧表（男子）'!C64,登録情報男子!$A$2:$O$2484,11,0)</f>
        <v>#N/A</v>
      </c>
      <c r="F56" s="216">
        <v>1</v>
      </c>
      <c r="G56" s="131" t="e">
        <f>VLOOKUP('団体申込一覧表（男子）'!C64,登録情報男子!$A$2:$O$2484,8,0)</f>
        <v>#N/A</v>
      </c>
      <c r="H56" s="216" t="e">
        <f>VLOOKUP('団体申込一覧表（男子）'!C64,登録情報男子!$A$2:$O$2484,2,0)</f>
        <v>#N/A</v>
      </c>
      <c r="K56" s="216" t="str">
        <f>IF('団体申込一覧表（男子）'!C64="","",'団体申込一覧表（男子）'!C64)</f>
        <v/>
      </c>
      <c r="L56" s="216" t="e">
        <f t="shared" si="0"/>
        <v>#N/A</v>
      </c>
      <c r="M56" s="216" t="e">
        <f t="shared" si="1"/>
        <v>#N/A</v>
      </c>
      <c r="N56" s="216" t="e">
        <f t="shared" si="2"/>
        <v>#N/A</v>
      </c>
      <c r="O56" s="216"/>
      <c r="P56" s="216">
        <f>'団体申込一覧表（男子）'!H64</f>
        <v>0</v>
      </c>
      <c r="Q56" s="216" t="e">
        <f>VLOOKUP(P56,登録情報男子!$P$1:$Q$18,2,0)</f>
        <v>#N/A</v>
      </c>
      <c r="R56" s="142">
        <f>'団体申込一覧表（男子）'!J64</f>
        <v>0</v>
      </c>
      <c r="S56" s="216" t="e">
        <f t="shared" si="3"/>
        <v>#N/A</v>
      </c>
      <c r="T56" s="216">
        <f>'団体申込一覧表（男子）'!L64</f>
        <v>0</v>
      </c>
      <c r="U56" s="216" t="e">
        <f>VLOOKUP(T56,登録情報男子!$P$1:$Q$18,2,0)</f>
        <v>#N/A</v>
      </c>
      <c r="V56" s="142">
        <f>'団体申込一覧表（男子）'!N64</f>
        <v>0</v>
      </c>
      <c r="W56" s="216" t="e">
        <f t="shared" si="4"/>
        <v>#N/A</v>
      </c>
      <c r="X56" s="216">
        <f>'団体申込一覧表（男子）'!P64</f>
        <v>0</v>
      </c>
      <c r="Y56" s="140" t="e">
        <f>VLOOKUP(X56,登録情報男子!$P$1:$Q$18,2,0)</f>
        <v>#N/A</v>
      </c>
      <c r="Z56" s="142">
        <f>'団体申込一覧表（男子）'!R64</f>
        <v>0</v>
      </c>
      <c r="AA56" s="216" t="e">
        <f t="shared" si="5"/>
        <v>#N/A</v>
      </c>
      <c r="AB56" s="216"/>
      <c r="AC56" s="140"/>
      <c r="AD56" s="142"/>
      <c r="AE56" s="216"/>
    </row>
    <row r="57" spans="1:31" x14ac:dyDescent="0.15">
      <c r="A57" s="216" t="str">
        <f>IF(K57="","",VLOOKUP('団体申込一覧表（男子）'!C65,登録情報男子!$A$2:$O$2484,15,0))</f>
        <v/>
      </c>
      <c r="B57" s="216" t="e">
        <f>VLOOKUP('団体申込一覧表（男子）'!C65,登録情報男子!$A$2:$O$2484,12,0)</f>
        <v>#N/A</v>
      </c>
      <c r="C57" s="216" t="e">
        <f>VLOOKUP(K57,登録情報男子!$A$2:$O$2484,5,0)</f>
        <v>#N/A</v>
      </c>
      <c r="D57" s="216" t="e">
        <f>VLOOKUP('団体申込一覧表（男子）'!C65,登録情報男子!$A$2:$O$2484,14,0)</f>
        <v>#N/A</v>
      </c>
      <c r="E57" s="216" t="e">
        <f>VLOOKUP('団体申込一覧表（男子）'!C65,登録情報男子!$A$2:$O$2484,11,0)</f>
        <v>#N/A</v>
      </c>
      <c r="F57" s="216">
        <v>1</v>
      </c>
      <c r="G57" s="131" t="e">
        <f>VLOOKUP('団体申込一覧表（男子）'!C65,登録情報男子!$A$2:$O$2484,8,0)</f>
        <v>#N/A</v>
      </c>
      <c r="H57" s="216" t="e">
        <f>VLOOKUP('団体申込一覧表（男子）'!C65,登録情報男子!$A$2:$O$2484,2,0)</f>
        <v>#N/A</v>
      </c>
      <c r="K57" s="216" t="str">
        <f>IF('団体申込一覧表（男子）'!C65="","",'団体申込一覧表（男子）'!C65)</f>
        <v/>
      </c>
      <c r="L57" s="216" t="e">
        <f t="shared" si="0"/>
        <v>#N/A</v>
      </c>
      <c r="M57" s="216" t="e">
        <f t="shared" si="1"/>
        <v>#N/A</v>
      </c>
      <c r="N57" s="216" t="e">
        <f t="shared" si="2"/>
        <v>#N/A</v>
      </c>
      <c r="O57" s="216"/>
      <c r="P57" s="216">
        <f>'団体申込一覧表（男子）'!H65</f>
        <v>0</v>
      </c>
      <c r="Q57" s="216" t="e">
        <f>VLOOKUP(P57,登録情報男子!$P$1:$Q$18,2,0)</f>
        <v>#N/A</v>
      </c>
      <c r="R57" s="142">
        <f>'団体申込一覧表（男子）'!J65</f>
        <v>0</v>
      </c>
      <c r="S57" s="216" t="e">
        <f t="shared" si="3"/>
        <v>#N/A</v>
      </c>
      <c r="T57" s="216">
        <f>'団体申込一覧表（男子）'!L65</f>
        <v>0</v>
      </c>
      <c r="U57" s="216" t="e">
        <f>VLOOKUP(T57,登録情報男子!$P$1:$Q$18,2,0)</f>
        <v>#N/A</v>
      </c>
      <c r="V57" s="142">
        <f>'団体申込一覧表（男子）'!N65</f>
        <v>0</v>
      </c>
      <c r="W57" s="216" t="e">
        <f t="shared" si="4"/>
        <v>#N/A</v>
      </c>
      <c r="X57" s="216">
        <f>'団体申込一覧表（男子）'!P65</f>
        <v>0</v>
      </c>
      <c r="Y57" s="140" t="e">
        <f>VLOOKUP(X57,登録情報男子!$P$1:$Q$18,2,0)</f>
        <v>#N/A</v>
      </c>
      <c r="Z57" s="142">
        <f>'団体申込一覧表（男子）'!R65</f>
        <v>0</v>
      </c>
      <c r="AA57" s="216" t="e">
        <f t="shared" si="5"/>
        <v>#N/A</v>
      </c>
      <c r="AB57" s="216"/>
      <c r="AC57" s="140"/>
      <c r="AD57" s="142"/>
      <c r="AE57" s="216"/>
    </row>
    <row r="58" spans="1:31" x14ac:dyDescent="0.15">
      <c r="A58" s="216" t="str">
        <f>IF(K58="","",VLOOKUP('団体申込一覧表（男子）'!C66,登録情報男子!$A$2:$O$2484,15,0))</f>
        <v/>
      </c>
      <c r="B58" s="216" t="e">
        <f>VLOOKUP('団体申込一覧表（男子）'!C66,登録情報男子!$A$2:$O$2484,12,0)</f>
        <v>#N/A</v>
      </c>
      <c r="C58" s="216" t="e">
        <f>VLOOKUP(K58,登録情報男子!$A$2:$O$2484,5,0)</f>
        <v>#N/A</v>
      </c>
      <c r="D58" s="216" t="e">
        <f>VLOOKUP('団体申込一覧表（男子）'!C66,登録情報男子!$A$2:$O$2484,14,0)</f>
        <v>#N/A</v>
      </c>
      <c r="E58" s="216" t="e">
        <f>VLOOKUP('団体申込一覧表（男子）'!C66,登録情報男子!$A$2:$O$2484,11,0)</f>
        <v>#N/A</v>
      </c>
      <c r="F58" s="216">
        <v>1</v>
      </c>
      <c r="G58" s="131" t="e">
        <f>VLOOKUP('団体申込一覧表（男子）'!C66,登録情報男子!$A$2:$O$2484,8,0)</f>
        <v>#N/A</v>
      </c>
      <c r="H58" s="216" t="e">
        <f>VLOOKUP('団体申込一覧表（男子）'!C66,登録情報男子!$A$2:$O$2484,2,0)</f>
        <v>#N/A</v>
      </c>
      <c r="K58" s="216" t="str">
        <f>IF('団体申込一覧表（男子）'!C66="","",'団体申込一覧表（男子）'!C66)</f>
        <v/>
      </c>
      <c r="L58" s="216" t="e">
        <f t="shared" si="0"/>
        <v>#N/A</v>
      </c>
      <c r="M58" s="216" t="e">
        <f t="shared" si="1"/>
        <v>#N/A</v>
      </c>
      <c r="N58" s="216" t="e">
        <f t="shared" si="2"/>
        <v>#N/A</v>
      </c>
      <c r="O58" s="216"/>
      <c r="P58" s="216">
        <f>'団体申込一覧表（男子）'!H66</f>
        <v>0</v>
      </c>
      <c r="Q58" s="216" t="e">
        <f>VLOOKUP(P58,登録情報男子!$P$1:$Q$18,2,0)</f>
        <v>#N/A</v>
      </c>
      <c r="R58" s="142">
        <f>'団体申込一覧表（男子）'!J66</f>
        <v>0</v>
      </c>
      <c r="S58" s="216" t="e">
        <f t="shared" si="3"/>
        <v>#N/A</v>
      </c>
      <c r="T58" s="216">
        <f>'団体申込一覧表（男子）'!L66</f>
        <v>0</v>
      </c>
      <c r="U58" s="216" t="e">
        <f>VLOOKUP(T58,登録情報男子!$P$1:$Q$18,2,0)</f>
        <v>#N/A</v>
      </c>
      <c r="V58" s="142">
        <f>'団体申込一覧表（男子）'!N66</f>
        <v>0</v>
      </c>
      <c r="W58" s="216" t="e">
        <f t="shared" si="4"/>
        <v>#N/A</v>
      </c>
      <c r="X58" s="216">
        <f>'団体申込一覧表（男子）'!P66</f>
        <v>0</v>
      </c>
      <c r="Y58" s="140" t="e">
        <f>VLOOKUP(X58,登録情報男子!$P$1:$Q$18,2,0)</f>
        <v>#N/A</v>
      </c>
      <c r="Z58" s="142">
        <f>'団体申込一覧表（男子）'!R66</f>
        <v>0</v>
      </c>
      <c r="AA58" s="216" t="e">
        <f t="shared" si="5"/>
        <v>#N/A</v>
      </c>
      <c r="AB58" s="216"/>
      <c r="AC58" s="140"/>
      <c r="AD58" s="142"/>
      <c r="AE58" s="216"/>
    </row>
    <row r="59" spans="1:31" x14ac:dyDescent="0.15">
      <c r="A59" s="216" t="str">
        <f>IF(K59="","",VLOOKUP('団体申込一覧表（男子）'!C67,登録情報男子!$A$2:$O$2484,15,0))</f>
        <v/>
      </c>
      <c r="B59" s="216" t="e">
        <f>VLOOKUP('団体申込一覧表（男子）'!C67,登録情報男子!$A$2:$O$2484,12,0)</f>
        <v>#N/A</v>
      </c>
      <c r="C59" s="216" t="e">
        <f>VLOOKUP(K59,登録情報男子!$A$2:$O$2484,5,0)</f>
        <v>#N/A</v>
      </c>
      <c r="D59" s="216" t="e">
        <f>VLOOKUP('団体申込一覧表（男子）'!C67,登録情報男子!$A$2:$O$2484,14,0)</f>
        <v>#N/A</v>
      </c>
      <c r="E59" s="216" t="e">
        <f>VLOOKUP('団体申込一覧表（男子）'!C67,登録情報男子!$A$2:$O$2484,11,0)</f>
        <v>#N/A</v>
      </c>
      <c r="F59" s="216">
        <v>1</v>
      </c>
      <c r="G59" s="131" t="e">
        <f>VLOOKUP('団体申込一覧表（男子）'!C67,登録情報男子!$A$2:$O$2484,8,0)</f>
        <v>#N/A</v>
      </c>
      <c r="H59" s="216" t="e">
        <f>VLOOKUP('団体申込一覧表（男子）'!C67,登録情報男子!$A$2:$O$2484,2,0)</f>
        <v>#N/A</v>
      </c>
      <c r="K59" s="216" t="str">
        <f>IF('団体申込一覧表（男子）'!C67="","",'団体申込一覧表（男子）'!C67)</f>
        <v/>
      </c>
      <c r="L59" s="216" t="e">
        <f t="shared" si="0"/>
        <v>#N/A</v>
      </c>
      <c r="M59" s="216" t="e">
        <f t="shared" si="1"/>
        <v>#N/A</v>
      </c>
      <c r="N59" s="216" t="e">
        <f t="shared" si="2"/>
        <v>#N/A</v>
      </c>
      <c r="O59" s="216"/>
      <c r="P59" s="216">
        <f>'団体申込一覧表（男子）'!H67</f>
        <v>0</v>
      </c>
      <c r="Q59" s="216" t="e">
        <f>VLOOKUP(P59,登録情報男子!$P$1:$Q$18,2,0)</f>
        <v>#N/A</v>
      </c>
      <c r="R59" s="142">
        <f>'団体申込一覧表（男子）'!J67</f>
        <v>0</v>
      </c>
      <c r="S59" s="216" t="e">
        <f t="shared" si="3"/>
        <v>#N/A</v>
      </c>
      <c r="T59" s="216">
        <f>'団体申込一覧表（男子）'!L67</f>
        <v>0</v>
      </c>
      <c r="U59" s="216" t="e">
        <f>VLOOKUP(T59,登録情報男子!$P$1:$Q$18,2,0)</f>
        <v>#N/A</v>
      </c>
      <c r="V59" s="142">
        <f>'団体申込一覧表（男子）'!N67</f>
        <v>0</v>
      </c>
      <c r="W59" s="216" t="e">
        <f t="shared" si="4"/>
        <v>#N/A</v>
      </c>
      <c r="X59" s="216">
        <f>'団体申込一覧表（男子）'!P67</f>
        <v>0</v>
      </c>
      <c r="Y59" s="140" t="e">
        <f>VLOOKUP(X59,登録情報男子!$P$1:$Q$18,2,0)</f>
        <v>#N/A</v>
      </c>
      <c r="Z59" s="142">
        <f>'団体申込一覧表（男子）'!R67</f>
        <v>0</v>
      </c>
      <c r="AA59" s="216" t="e">
        <f t="shared" si="5"/>
        <v>#N/A</v>
      </c>
      <c r="AB59" s="216"/>
      <c r="AC59" s="140"/>
      <c r="AD59" s="142"/>
      <c r="AE59" s="216"/>
    </row>
    <row r="60" spans="1:31" x14ac:dyDescent="0.15">
      <c r="A60" s="216" t="str">
        <f>IF(K60="","",VLOOKUP('団体申込一覧表（男子）'!C68,登録情報男子!$A$2:$O$2484,15,0))</f>
        <v/>
      </c>
      <c r="B60" s="216" t="e">
        <f>VLOOKUP('団体申込一覧表（男子）'!C68,登録情報男子!$A$2:$O$2484,12,0)</f>
        <v>#N/A</v>
      </c>
      <c r="C60" s="216" t="e">
        <f>VLOOKUP(K60,登録情報男子!$A$2:$O$2484,5,0)</f>
        <v>#N/A</v>
      </c>
      <c r="D60" s="216" t="e">
        <f>VLOOKUP('団体申込一覧表（男子）'!C68,登録情報男子!$A$2:$O$2484,14,0)</f>
        <v>#N/A</v>
      </c>
      <c r="E60" s="216" t="e">
        <f>VLOOKUP('団体申込一覧表（男子）'!C68,登録情報男子!$A$2:$O$2484,11,0)</f>
        <v>#N/A</v>
      </c>
      <c r="F60" s="216">
        <v>1</v>
      </c>
      <c r="G60" s="131" t="e">
        <f>VLOOKUP('団体申込一覧表（男子）'!C68,登録情報男子!$A$2:$O$2484,8,0)</f>
        <v>#N/A</v>
      </c>
      <c r="H60" s="216" t="e">
        <f>VLOOKUP('団体申込一覧表（男子）'!C68,登録情報男子!$A$2:$O$2484,2,0)</f>
        <v>#N/A</v>
      </c>
      <c r="K60" s="216" t="str">
        <f>IF('団体申込一覧表（男子）'!C68="","",'団体申込一覧表（男子）'!C68)</f>
        <v/>
      </c>
      <c r="L60" s="216" t="e">
        <f t="shared" si="0"/>
        <v>#N/A</v>
      </c>
      <c r="M60" s="216" t="e">
        <f t="shared" si="1"/>
        <v>#N/A</v>
      </c>
      <c r="N60" s="216" t="e">
        <f t="shared" si="2"/>
        <v>#N/A</v>
      </c>
      <c r="O60" s="216"/>
      <c r="P60" s="216">
        <f>'団体申込一覧表（男子）'!H68</f>
        <v>0</v>
      </c>
      <c r="Q60" s="216" t="e">
        <f>VLOOKUP(P60,登録情報男子!$P$1:$Q$18,2,0)</f>
        <v>#N/A</v>
      </c>
      <c r="R60" s="142">
        <f>'団体申込一覧表（男子）'!J68</f>
        <v>0</v>
      </c>
      <c r="S60" s="216" t="e">
        <f t="shared" si="3"/>
        <v>#N/A</v>
      </c>
      <c r="T60" s="216">
        <f>'団体申込一覧表（男子）'!L68</f>
        <v>0</v>
      </c>
      <c r="U60" s="216" t="e">
        <f>VLOOKUP(T60,登録情報男子!$P$1:$Q$18,2,0)</f>
        <v>#N/A</v>
      </c>
      <c r="V60" s="142">
        <f>'団体申込一覧表（男子）'!N68</f>
        <v>0</v>
      </c>
      <c r="W60" s="216" t="e">
        <f t="shared" si="4"/>
        <v>#N/A</v>
      </c>
      <c r="X60" s="216">
        <f>'団体申込一覧表（男子）'!P68</f>
        <v>0</v>
      </c>
      <c r="Y60" s="140" t="e">
        <f>VLOOKUP(X60,登録情報男子!$P$1:$Q$18,2,0)</f>
        <v>#N/A</v>
      </c>
      <c r="Z60" s="142">
        <f>'団体申込一覧表（男子）'!R68</f>
        <v>0</v>
      </c>
      <c r="AA60" s="216" t="e">
        <f t="shared" si="5"/>
        <v>#N/A</v>
      </c>
      <c r="AB60" s="216"/>
      <c r="AC60" s="140"/>
      <c r="AD60" s="142"/>
      <c r="AE60" s="216"/>
    </row>
    <row r="61" spans="1:31" x14ac:dyDescent="0.15">
      <c r="A61" s="216" t="str">
        <f>IF(K61="","",VLOOKUP('団体申込一覧表（男子）'!C69,登録情報男子!$A$2:$O$2484,15,0))</f>
        <v/>
      </c>
      <c r="B61" s="216" t="e">
        <f>VLOOKUP('団体申込一覧表（男子）'!C69,登録情報男子!$A$2:$O$2484,12,0)</f>
        <v>#N/A</v>
      </c>
      <c r="C61" s="216" t="e">
        <f>VLOOKUP(K61,登録情報男子!$A$2:$O$2484,5,0)</f>
        <v>#N/A</v>
      </c>
      <c r="D61" s="216" t="e">
        <f>VLOOKUP('団体申込一覧表（男子）'!C69,登録情報男子!$A$2:$O$2484,14,0)</f>
        <v>#N/A</v>
      </c>
      <c r="E61" s="216" t="e">
        <f>VLOOKUP('団体申込一覧表（男子）'!C69,登録情報男子!$A$2:$O$2484,11,0)</f>
        <v>#N/A</v>
      </c>
      <c r="F61" s="216">
        <v>1</v>
      </c>
      <c r="G61" s="131" t="e">
        <f>VLOOKUP('団体申込一覧表（男子）'!C69,登録情報男子!$A$2:$O$2484,8,0)</f>
        <v>#N/A</v>
      </c>
      <c r="H61" s="216" t="e">
        <f>VLOOKUP('団体申込一覧表（男子）'!C69,登録情報男子!$A$2:$O$2484,2,0)</f>
        <v>#N/A</v>
      </c>
      <c r="K61" s="216" t="str">
        <f>IF('団体申込一覧表（男子）'!C69="","",'団体申込一覧表（男子）'!C69)</f>
        <v/>
      </c>
      <c r="L61" s="216" t="e">
        <f t="shared" si="0"/>
        <v>#N/A</v>
      </c>
      <c r="M61" s="216" t="e">
        <f t="shared" si="1"/>
        <v>#N/A</v>
      </c>
      <c r="N61" s="216" t="e">
        <f t="shared" si="2"/>
        <v>#N/A</v>
      </c>
      <c r="O61" s="216"/>
      <c r="P61" s="216">
        <f>'団体申込一覧表（男子）'!H69</f>
        <v>0</v>
      </c>
      <c r="Q61" s="216" t="e">
        <f>VLOOKUP(P61,登録情報男子!$P$1:$Q$18,2,0)</f>
        <v>#N/A</v>
      </c>
      <c r="R61" s="142">
        <f>'団体申込一覧表（男子）'!J69</f>
        <v>0</v>
      </c>
      <c r="S61" s="216" t="e">
        <f t="shared" si="3"/>
        <v>#N/A</v>
      </c>
      <c r="T61" s="216">
        <f>'団体申込一覧表（男子）'!L69</f>
        <v>0</v>
      </c>
      <c r="U61" s="216" t="e">
        <f>VLOOKUP(T61,登録情報男子!$P$1:$Q$18,2,0)</f>
        <v>#N/A</v>
      </c>
      <c r="V61" s="142">
        <f>'団体申込一覧表（男子）'!N69</f>
        <v>0</v>
      </c>
      <c r="W61" s="216" t="e">
        <f t="shared" si="4"/>
        <v>#N/A</v>
      </c>
      <c r="X61" s="216">
        <f>'団体申込一覧表（男子）'!P69</f>
        <v>0</v>
      </c>
      <c r="Y61" s="140" t="e">
        <f>VLOOKUP(X61,登録情報男子!$P$1:$Q$18,2,0)</f>
        <v>#N/A</v>
      </c>
      <c r="Z61" s="142">
        <f>'団体申込一覧表（男子）'!R69</f>
        <v>0</v>
      </c>
      <c r="AA61" s="216" t="e">
        <f t="shared" si="5"/>
        <v>#N/A</v>
      </c>
      <c r="AB61" s="216"/>
      <c r="AC61" s="140"/>
      <c r="AD61" s="142"/>
      <c r="AE61" s="216"/>
    </row>
    <row r="62" spans="1:31" x14ac:dyDescent="0.15">
      <c r="A62" s="216" t="str">
        <f>IF(K62="","",VLOOKUP('団体申込一覧表（男子）'!C70,登録情報男子!$A$2:$O$2484,15,0))</f>
        <v/>
      </c>
      <c r="B62" s="216" t="e">
        <f>VLOOKUP('団体申込一覧表（男子）'!C70,登録情報男子!$A$2:$O$2484,12,0)</f>
        <v>#N/A</v>
      </c>
      <c r="C62" s="216" t="e">
        <f>VLOOKUP(K62,登録情報男子!$A$2:$O$2484,5,0)</f>
        <v>#N/A</v>
      </c>
      <c r="D62" s="216" t="e">
        <f>VLOOKUP('団体申込一覧表（男子）'!C70,登録情報男子!$A$2:$O$2484,14,0)</f>
        <v>#N/A</v>
      </c>
      <c r="E62" s="216" t="e">
        <f>VLOOKUP('団体申込一覧表（男子）'!C70,登録情報男子!$A$2:$O$2484,11,0)</f>
        <v>#N/A</v>
      </c>
      <c r="F62" s="216">
        <v>1</v>
      </c>
      <c r="G62" s="131" t="e">
        <f>VLOOKUP('団体申込一覧表（男子）'!C70,登録情報男子!$A$2:$O$2484,8,0)</f>
        <v>#N/A</v>
      </c>
      <c r="H62" s="216" t="e">
        <f>VLOOKUP('団体申込一覧表（男子）'!C70,登録情報男子!$A$2:$O$2484,2,0)</f>
        <v>#N/A</v>
      </c>
      <c r="K62" s="216" t="str">
        <f>IF('団体申込一覧表（男子）'!C70="","",'団体申込一覧表（男子）'!C70)</f>
        <v/>
      </c>
      <c r="L62" s="216" t="e">
        <f t="shared" si="0"/>
        <v>#N/A</v>
      </c>
      <c r="M62" s="216" t="e">
        <f t="shared" si="1"/>
        <v>#N/A</v>
      </c>
      <c r="N62" s="216" t="e">
        <f t="shared" si="2"/>
        <v>#N/A</v>
      </c>
      <c r="O62" s="216"/>
      <c r="P62" s="216">
        <f>'団体申込一覧表（男子）'!H70</f>
        <v>0</v>
      </c>
      <c r="Q62" s="216" t="e">
        <f>VLOOKUP(P62,登録情報男子!$P$1:$Q$18,2,0)</f>
        <v>#N/A</v>
      </c>
      <c r="R62" s="142">
        <f>'団体申込一覧表（男子）'!J70</f>
        <v>0</v>
      </c>
      <c r="S62" s="216" t="e">
        <f t="shared" si="3"/>
        <v>#N/A</v>
      </c>
      <c r="T62" s="216">
        <f>'団体申込一覧表（男子）'!L70</f>
        <v>0</v>
      </c>
      <c r="U62" s="216" t="e">
        <f>VLOOKUP(T62,登録情報男子!$P$1:$Q$18,2,0)</f>
        <v>#N/A</v>
      </c>
      <c r="V62" s="142">
        <f>'団体申込一覧表（男子）'!N70</f>
        <v>0</v>
      </c>
      <c r="W62" s="216" t="e">
        <f t="shared" si="4"/>
        <v>#N/A</v>
      </c>
      <c r="X62" s="216">
        <f>'団体申込一覧表（男子）'!P70</f>
        <v>0</v>
      </c>
      <c r="Y62" s="140" t="e">
        <f>VLOOKUP(X62,登録情報男子!$P$1:$Q$18,2,0)</f>
        <v>#N/A</v>
      </c>
      <c r="Z62" s="142">
        <f>'団体申込一覧表（男子）'!R70</f>
        <v>0</v>
      </c>
      <c r="AA62" s="216" t="e">
        <f t="shared" si="5"/>
        <v>#N/A</v>
      </c>
      <c r="AB62" s="216"/>
      <c r="AC62" s="140"/>
      <c r="AD62" s="142"/>
      <c r="AE62" s="216"/>
    </row>
    <row r="63" spans="1:31" x14ac:dyDescent="0.15">
      <c r="A63" s="216" t="str">
        <f>IF(K63="","",VLOOKUP('団体申込一覧表（男子）'!C71,登録情報男子!$A$2:$O$2484,15,0))</f>
        <v/>
      </c>
      <c r="B63" s="216" t="e">
        <f>VLOOKUP('団体申込一覧表（男子）'!C71,登録情報男子!$A$2:$O$2484,12,0)</f>
        <v>#N/A</v>
      </c>
      <c r="C63" s="216" t="e">
        <f>VLOOKUP(K63,登録情報男子!$A$2:$O$2484,5,0)</f>
        <v>#N/A</v>
      </c>
      <c r="D63" s="216" t="e">
        <f>VLOOKUP('団体申込一覧表（男子）'!C71,登録情報男子!$A$2:$O$2484,14,0)</f>
        <v>#N/A</v>
      </c>
      <c r="E63" s="216" t="e">
        <f>VLOOKUP('団体申込一覧表（男子）'!C71,登録情報男子!$A$2:$O$2484,11,0)</f>
        <v>#N/A</v>
      </c>
      <c r="F63" s="216">
        <v>1</v>
      </c>
      <c r="G63" s="131" t="e">
        <f>VLOOKUP('団体申込一覧表（男子）'!C71,登録情報男子!$A$2:$O$2484,8,0)</f>
        <v>#N/A</v>
      </c>
      <c r="H63" s="216" t="e">
        <f>VLOOKUP('団体申込一覧表（男子）'!C71,登録情報男子!$A$2:$O$2484,2,0)</f>
        <v>#N/A</v>
      </c>
      <c r="K63" s="216" t="str">
        <f>IF('団体申込一覧表（男子）'!C71="","",'団体申込一覧表（男子）'!C71)</f>
        <v/>
      </c>
      <c r="L63" s="216" t="e">
        <f t="shared" si="0"/>
        <v>#N/A</v>
      </c>
      <c r="M63" s="216" t="e">
        <f t="shared" si="1"/>
        <v>#N/A</v>
      </c>
      <c r="N63" s="216" t="e">
        <f t="shared" si="2"/>
        <v>#N/A</v>
      </c>
      <c r="O63" s="216"/>
      <c r="P63" s="216">
        <f>'団体申込一覧表（男子）'!H71</f>
        <v>0</v>
      </c>
      <c r="Q63" s="216" t="e">
        <f>VLOOKUP(P63,登録情報男子!$P$1:$Q$18,2,0)</f>
        <v>#N/A</v>
      </c>
      <c r="R63" s="142">
        <f>'団体申込一覧表（男子）'!J71</f>
        <v>0</v>
      </c>
      <c r="S63" s="216" t="e">
        <f t="shared" si="3"/>
        <v>#N/A</v>
      </c>
      <c r="T63" s="216">
        <f>'団体申込一覧表（男子）'!L71</f>
        <v>0</v>
      </c>
      <c r="U63" s="216" t="e">
        <f>VLOOKUP(T63,登録情報男子!$P$1:$Q$18,2,0)</f>
        <v>#N/A</v>
      </c>
      <c r="V63" s="142">
        <f>'団体申込一覧表（男子）'!N71</f>
        <v>0</v>
      </c>
      <c r="W63" s="216" t="e">
        <f t="shared" si="4"/>
        <v>#N/A</v>
      </c>
      <c r="X63" s="216">
        <f>'団体申込一覧表（男子）'!P71</f>
        <v>0</v>
      </c>
      <c r="Y63" s="140" t="e">
        <f>VLOOKUP(X63,登録情報男子!$P$1:$Q$18,2,0)</f>
        <v>#N/A</v>
      </c>
      <c r="Z63" s="142">
        <f>'団体申込一覧表（男子）'!R71</f>
        <v>0</v>
      </c>
      <c r="AA63" s="216" t="e">
        <f t="shared" si="5"/>
        <v>#N/A</v>
      </c>
      <c r="AB63" s="216"/>
      <c r="AC63" s="140"/>
      <c r="AD63" s="142"/>
      <c r="AE63" s="216"/>
    </row>
    <row r="64" spans="1:31" x14ac:dyDescent="0.15">
      <c r="A64" s="216" t="str">
        <f>IF(K64="","",VLOOKUP('団体申込一覧表（男子）'!C72,登録情報男子!$A$2:$O$2484,15,0))</f>
        <v/>
      </c>
      <c r="B64" s="216" t="e">
        <f>VLOOKUP('団体申込一覧表（男子）'!C72,登録情報男子!$A$2:$O$2484,12,0)</f>
        <v>#N/A</v>
      </c>
      <c r="C64" s="216" t="e">
        <f>VLOOKUP(K64,登録情報男子!$A$2:$O$2484,5,0)</f>
        <v>#N/A</v>
      </c>
      <c r="D64" s="216" t="e">
        <f>VLOOKUP('団体申込一覧表（男子）'!C72,登録情報男子!$A$2:$O$2484,14,0)</f>
        <v>#N/A</v>
      </c>
      <c r="E64" s="216" t="e">
        <f>VLOOKUP('団体申込一覧表（男子）'!C72,登録情報男子!$A$2:$O$2484,11,0)</f>
        <v>#N/A</v>
      </c>
      <c r="F64" s="216">
        <v>1</v>
      </c>
      <c r="G64" s="131" t="e">
        <f>VLOOKUP('団体申込一覧表（男子）'!C72,登録情報男子!$A$2:$O$2484,8,0)</f>
        <v>#N/A</v>
      </c>
      <c r="H64" s="216" t="e">
        <f>VLOOKUP('団体申込一覧表（男子）'!C72,登録情報男子!$A$2:$O$2484,2,0)</f>
        <v>#N/A</v>
      </c>
      <c r="K64" s="216" t="str">
        <f>IF('団体申込一覧表（男子）'!C72="","",'団体申込一覧表（男子）'!C72)</f>
        <v/>
      </c>
      <c r="L64" s="216" t="e">
        <f t="shared" si="0"/>
        <v>#N/A</v>
      </c>
      <c r="M64" s="216" t="e">
        <f t="shared" si="1"/>
        <v>#N/A</v>
      </c>
      <c r="N64" s="216" t="e">
        <f t="shared" si="2"/>
        <v>#N/A</v>
      </c>
      <c r="O64" s="216"/>
      <c r="P64" s="216">
        <f>'団体申込一覧表（男子）'!H72</f>
        <v>0</v>
      </c>
      <c r="Q64" s="216" t="e">
        <f>VLOOKUP(P64,登録情報男子!$P$1:$Q$18,2,0)</f>
        <v>#N/A</v>
      </c>
      <c r="R64" s="142">
        <f>'団体申込一覧表（男子）'!J72</f>
        <v>0</v>
      </c>
      <c r="S64" s="216" t="e">
        <f t="shared" si="3"/>
        <v>#N/A</v>
      </c>
      <c r="T64" s="216">
        <f>'団体申込一覧表（男子）'!L72</f>
        <v>0</v>
      </c>
      <c r="U64" s="216" t="e">
        <f>VLOOKUP(T64,登録情報男子!$P$1:$Q$18,2,0)</f>
        <v>#N/A</v>
      </c>
      <c r="V64" s="142">
        <f>'団体申込一覧表（男子）'!N72</f>
        <v>0</v>
      </c>
      <c r="W64" s="216" t="e">
        <f t="shared" si="4"/>
        <v>#N/A</v>
      </c>
      <c r="X64" s="216">
        <f>'団体申込一覧表（男子）'!P72</f>
        <v>0</v>
      </c>
      <c r="Y64" s="140" t="e">
        <f>VLOOKUP(X64,登録情報男子!$P$1:$Q$18,2,0)</f>
        <v>#N/A</v>
      </c>
      <c r="Z64" s="142">
        <f>'団体申込一覧表（男子）'!R72</f>
        <v>0</v>
      </c>
      <c r="AA64" s="216" t="e">
        <f t="shared" si="5"/>
        <v>#N/A</v>
      </c>
      <c r="AB64" s="216"/>
      <c r="AC64" s="140"/>
      <c r="AD64" s="142"/>
      <c r="AE64" s="216"/>
    </row>
    <row r="65" spans="1:31" x14ac:dyDescent="0.15">
      <c r="A65" s="216" t="str">
        <f>IF(K65="","",VLOOKUP('団体申込一覧表（男子）'!C73,登録情報男子!$A$2:$O$2484,15,0))</f>
        <v/>
      </c>
      <c r="B65" s="216" t="e">
        <f>VLOOKUP('団体申込一覧表（男子）'!C73,登録情報男子!$A$2:$O$2484,12,0)</f>
        <v>#N/A</v>
      </c>
      <c r="C65" s="216" t="e">
        <f>VLOOKUP(K65,登録情報男子!$A$2:$O$2484,5,0)</f>
        <v>#N/A</v>
      </c>
      <c r="D65" s="216" t="e">
        <f>VLOOKUP('団体申込一覧表（男子）'!C73,登録情報男子!$A$2:$O$2484,14,0)</f>
        <v>#N/A</v>
      </c>
      <c r="E65" s="216" t="e">
        <f>VLOOKUP('団体申込一覧表（男子）'!C73,登録情報男子!$A$2:$O$2484,11,0)</f>
        <v>#N/A</v>
      </c>
      <c r="F65" s="216">
        <v>1</v>
      </c>
      <c r="G65" s="131" t="e">
        <f>VLOOKUP('団体申込一覧表（男子）'!C73,登録情報男子!$A$2:$O$2484,8,0)</f>
        <v>#N/A</v>
      </c>
      <c r="H65" s="216" t="e">
        <f>VLOOKUP('団体申込一覧表（男子）'!C73,登録情報男子!$A$2:$O$2484,2,0)</f>
        <v>#N/A</v>
      </c>
      <c r="K65" s="216" t="str">
        <f>IF('団体申込一覧表（男子）'!C73="","",'団体申込一覧表（男子）'!C73)</f>
        <v/>
      </c>
      <c r="L65" s="216" t="e">
        <f t="shared" si="0"/>
        <v>#N/A</v>
      </c>
      <c r="M65" s="216" t="e">
        <f t="shared" si="1"/>
        <v>#N/A</v>
      </c>
      <c r="N65" s="216" t="e">
        <f t="shared" si="2"/>
        <v>#N/A</v>
      </c>
      <c r="O65" s="216"/>
      <c r="P65" s="216">
        <f>'団体申込一覧表（男子）'!H73</f>
        <v>0</v>
      </c>
      <c r="Q65" s="216" t="e">
        <f>VLOOKUP(P65,登録情報男子!$P$1:$Q$18,2,0)</f>
        <v>#N/A</v>
      </c>
      <c r="R65" s="142">
        <f>'団体申込一覧表（男子）'!J73</f>
        <v>0</v>
      </c>
      <c r="S65" s="216" t="e">
        <f t="shared" si="3"/>
        <v>#N/A</v>
      </c>
      <c r="T65" s="216">
        <f>'団体申込一覧表（男子）'!L73</f>
        <v>0</v>
      </c>
      <c r="U65" s="216" t="e">
        <f>VLOOKUP(T65,登録情報男子!$P$1:$Q$18,2,0)</f>
        <v>#N/A</v>
      </c>
      <c r="V65" s="142">
        <f>'団体申込一覧表（男子）'!N73</f>
        <v>0</v>
      </c>
      <c r="W65" s="216" t="e">
        <f t="shared" si="4"/>
        <v>#N/A</v>
      </c>
      <c r="X65" s="216">
        <f>'団体申込一覧表（男子）'!P73</f>
        <v>0</v>
      </c>
      <c r="Y65" s="140" t="e">
        <f>VLOOKUP(X65,登録情報男子!$P$1:$Q$18,2,0)</f>
        <v>#N/A</v>
      </c>
      <c r="Z65" s="142">
        <f>'団体申込一覧表（男子）'!R73</f>
        <v>0</v>
      </c>
      <c r="AA65" s="216" t="e">
        <f t="shared" si="5"/>
        <v>#N/A</v>
      </c>
      <c r="AB65" s="216"/>
      <c r="AC65" s="140"/>
      <c r="AD65" s="142"/>
      <c r="AE65" s="216"/>
    </row>
    <row r="66" spans="1:31" x14ac:dyDescent="0.15">
      <c r="A66" s="216" t="str">
        <f>IF(K66="","",VLOOKUP('団体申込一覧表（男子）'!C74,登録情報男子!$A$2:$O$2484,15,0))</f>
        <v/>
      </c>
      <c r="B66" s="216" t="e">
        <f>VLOOKUP('団体申込一覧表（男子）'!C74,登録情報男子!$A$2:$O$2484,12,0)</f>
        <v>#N/A</v>
      </c>
      <c r="C66" s="216" t="e">
        <f>VLOOKUP(K66,登録情報男子!$A$2:$O$2484,5,0)</f>
        <v>#N/A</v>
      </c>
      <c r="D66" s="216" t="e">
        <f>VLOOKUP('団体申込一覧表（男子）'!C74,登録情報男子!$A$2:$O$2484,14,0)</f>
        <v>#N/A</v>
      </c>
      <c r="E66" s="216" t="e">
        <f>VLOOKUP('団体申込一覧表（男子）'!C74,登録情報男子!$A$2:$O$2484,11,0)</f>
        <v>#N/A</v>
      </c>
      <c r="F66" s="216">
        <v>1</v>
      </c>
      <c r="G66" s="131" t="e">
        <f>VLOOKUP('団体申込一覧表（男子）'!C74,登録情報男子!$A$2:$O$2484,8,0)</f>
        <v>#N/A</v>
      </c>
      <c r="H66" s="216" t="e">
        <f>VLOOKUP('団体申込一覧表（男子）'!C74,登録情報男子!$A$2:$O$2484,2,0)</f>
        <v>#N/A</v>
      </c>
      <c r="K66" s="216" t="str">
        <f>IF('団体申込一覧表（男子）'!C74="","",'団体申込一覧表（男子）'!C74)</f>
        <v/>
      </c>
      <c r="L66" s="216" t="e">
        <f t="shared" si="0"/>
        <v>#N/A</v>
      </c>
      <c r="M66" s="216" t="e">
        <f t="shared" si="1"/>
        <v>#N/A</v>
      </c>
      <c r="N66" s="216" t="e">
        <f t="shared" si="2"/>
        <v>#N/A</v>
      </c>
      <c r="O66" s="216"/>
      <c r="P66" s="216">
        <f>'団体申込一覧表（男子）'!H74</f>
        <v>0</v>
      </c>
      <c r="Q66" s="216" t="e">
        <f>VLOOKUP(P66,登録情報男子!$P$1:$Q$18,2,0)</f>
        <v>#N/A</v>
      </c>
      <c r="R66" s="142">
        <f>'団体申込一覧表（男子）'!J74</f>
        <v>0</v>
      </c>
      <c r="S66" s="216" t="e">
        <f t="shared" si="3"/>
        <v>#N/A</v>
      </c>
      <c r="T66" s="216">
        <f>'団体申込一覧表（男子）'!L74</f>
        <v>0</v>
      </c>
      <c r="U66" s="216" t="e">
        <f>VLOOKUP(T66,登録情報男子!$P$1:$Q$18,2,0)</f>
        <v>#N/A</v>
      </c>
      <c r="V66" s="142">
        <f>'団体申込一覧表（男子）'!N74</f>
        <v>0</v>
      </c>
      <c r="W66" s="216" t="e">
        <f t="shared" si="4"/>
        <v>#N/A</v>
      </c>
      <c r="X66" s="216">
        <f>'団体申込一覧表（男子）'!P74</f>
        <v>0</v>
      </c>
      <c r="Y66" s="140" t="e">
        <f>VLOOKUP(X66,登録情報男子!$P$1:$Q$18,2,0)</f>
        <v>#N/A</v>
      </c>
      <c r="Z66" s="142">
        <f>'団体申込一覧表（男子）'!R74</f>
        <v>0</v>
      </c>
      <c r="AA66" s="216" t="e">
        <f t="shared" si="5"/>
        <v>#N/A</v>
      </c>
      <c r="AB66" s="216"/>
      <c r="AC66" s="140"/>
      <c r="AD66" s="142"/>
      <c r="AE66" s="216"/>
    </row>
    <row r="67" spans="1:31" x14ac:dyDescent="0.15">
      <c r="A67" s="216" t="str">
        <f>IF(K67="","",VLOOKUP('団体申込一覧表（男子）'!C75,登録情報男子!$A$2:$O$2484,15,0))</f>
        <v/>
      </c>
      <c r="B67" s="216" t="e">
        <f>VLOOKUP('団体申込一覧表（男子）'!C75,登録情報男子!$A$2:$O$2484,12,0)</f>
        <v>#N/A</v>
      </c>
      <c r="C67" s="216" t="e">
        <f>VLOOKUP(K67,登録情報男子!$A$2:$O$2484,5,0)</f>
        <v>#N/A</v>
      </c>
      <c r="D67" s="216" t="e">
        <f>VLOOKUP('団体申込一覧表（男子）'!C75,登録情報男子!$A$2:$O$2484,14,0)</f>
        <v>#N/A</v>
      </c>
      <c r="E67" s="216" t="e">
        <f>VLOOKUP('団体申込一覧表（男子）'!C75,登録情報男子!$A$2:$O$2484,11,0)</f>
        <v>#N/A</v>
      </c>
      <c r="F67" s="216">
        <v>1</v>
      </c>
      <c r="G67" s="131" t="e">
        <f>VLOOKUP('団体申込一覧表（男子）'!C75,登録情報男子!$A$2:$O$2484,8,0)</f>
        <v>#N/A</v>
      </c>
      <c r="H67" s="216" t="e">
        <f>VLOOKUP('団体申込一覧表（男子）'!C75,登録情報男子!$A$2:$O$2484,2,0)</f>
        <v>#N/A</v>
      </c>
      <c r="K67" s="216" t="str">
        <f>IF('団体申込一覧表（男子）'!C75="","",'団体申込一覧表（男子）'!C75)</f>
        <v/>
      </c>
      <c r="L67" s="216" t="e">
        <f t="shared" ref="L67:L130" si="6">S67</f>
        <v>#N/A</v>
      </c>
      <c r="M67" s="216" t="e">
        <f t="shared" ref="M67:M130" si="7">W67</f>
        <v>#N/A</v>
      </c>
      <c r="N67" s="216" t="e">
        <f t="shared" ref="N67:N130" si="8">AA67</f>
        <v>#N/A</v>
      </c>
      <c r="O67" s="216"/>
      <c r="P67" s="216">
        <f>'団体申込一覧表（男子）'!H75</f>
        <v>0</v>
      </c>
      <c r="Q67" s="216" t="e">
        <f>VLOOKUP(P67,登録情報男子!$P$1:$Q$18,2,0)</f>
        <v>#N/A</v>
      </c>
      <c r="R67" s="142">
        <f>'団体申込一覧表（男子）'!J75</f>
        <v>0</v>
      </c>
      <c r="S67" s="216" t="e">
        <f t="shared" ref="S67:S130" si="9">Q67&amp;" 0"&amp;R67</f>
        <v>#N/A</v>
      </c>
      <c r="T67" s="216">
        <f>'団体申込一覧表（男子）'!L75</f>
        <v>0</v>
      </c>
      <c r="U67" s="216" t="e">
        <f>VLOOKUP(T67,登録情報男子!$P$1:$Q$18,2,0)</f>
        <v>#N/A</v>
      </c>
      <c r="V67" s="142">
        <f>'団体申込一覧表（男子）'!N75</f>
        <v>0</v>
      </c>
      <c r="W67" s="216" t="e">
        <f t="shared" ref="W67:W130" si="10">U67&amp;" 0"&amp;V67</f>
        <v>#N/A</v>
      </c>
      <c r="X67" s="216">
        <f>'団体申込一覧表（男子）'!P75</f>
        <v>0</v>
      </c>
      <c r="Y67" s="140" t="e">
        <f>VLOOKUP(X67,登録情報男子!$P$1:$Q$18,2,0)</f>
        <v>#N/A</v>
      </c>
      <c r="Z67" s="142">
        <f>'団体申込一覧表（男子）'!R75</f>
        <v>0</v>
      </c>
      <c r="AA67" s="216" t="e">
        <f t="shared" ref="AA67:AA130" si="11">Y67&amp;" 0"&amp;Z67</f>
        <v>#N/A</v>
      </c>
      <c r="AB67" s="216"/>
      <c r="AC67" s="140"/>
      <c r="AD67" s="142"/>
      <c r="AE67" s="216"/>
    </row>
    <row r="68" spans="1:31" x14ac:dyDescent="0.15">
      <c r="A68" s="216" t="str">
        <f>IF(K68="","",VLOOKUP('団体申込一覧表（男子）'!C76,登録情報男子!$A$2:$O$2484,15,0))</f>
        <v/>
      </c>
      <c r="B68" s="216" t="e">
        <f>VLOOKUP('団体申込一覧表（男子）'!C76,登録情報男子!$A$2:$O$2484,12,0)</f>
        <v>#N/A</v>
      </c>
      <c r="C68" s="216" t="e">
        <f>VLOOKUP(K68,登録情報男子!$A$2:$O$2484,5,0)</f>
        <v>#N/A</v>
      </c>
      <c r="D68" s="216" t="e">
        <f>VLOOKUP('団体申込一覧表（男子）'!C76,登録情報男子!$A$2:$O$2484,14,0)</f>
        <v>#N/A</v>
      </c>
      <c r="E68" s="216" t="e">
        <f>VLOOKUP('団体申込一覧表（男子）'!C76,登録情報男子!$A$2:$O$2484,11,0)</f>
        <v>#N/A</v>
      </c>
      <c r="F68" s="216">
        <v>1</v>
      </c>
      <c r="G68" s="131" t="e">
        <f>VLOOKUP('団体申込一覧表（男子）'!C76,登録情報男子!$A$2:$O$2484,8,0)</f>
        <v>#N/A</v>
      </c>
      <c r="H68" s="216" t="e">
        <f>VLOOKUP('団体申込一覧表（男子）'!C76,登録情報男子!$A$2:$O$2484,2,0)</f>
        <v>#N/A</v>
      </c>
      <c r="K68" s="216" t="str">
        <f>IF('団体申込一覧表（男子）'!C76="","",'団体申込一覧表（男子）'!C76)</f>
        <v/>
      </c>
      <c r="L68" s="216" t="e">
        <f t="shared" si="6"/>
        <v>#N/A</v>
      </c>
      <c r="M68" s="216" t="e">
        <f t="shared" si="7"/>
        <v>#N/A</v>
      </c>
      <c r="N68" s="216" t="e">
        <f t="shared" si="8"/>
        <v>#N/A</v>
      </c>
      <c r="O68" s="216"/>
      <c r="P68" s="216">
        <f>'団体申込一覧表（男子）'!H76</f>
        <v>0</v>
      </c>
      <c r="Q68" s="216" t="e">
        <f>VLOOKUP(P68,登録情報男子!$P$1:$Q$18,2,0)</f>
        <v>#N/A</v>
      </c>
      <c r="R68" s="142">
        <f>'団体申込一覧表（男子）'!J76</f>
        <v>0</v>
      </c>
      <c r="S68" s="216" t="e">
        <f t="shared" si="9"/>
        <v>#N/A</v>
      </c>
      <c r="T68" s="216">
        <f>'団体申込一覧表（男子）'!L76</f>
        <v>0</v>
      </c>
      <c r="U68" s="216" t="e">
        <f>VLOOKUP(T68,登録情報男子!$P$1:$Q$18,2,0)</f>
        <v>#N/A</v>
      </c>
      <c r="V68" s="142">
        <f>'団体申込一覧表（男子）'!N76</f>
        <v>0</v>
      </c>
      <c r="W68" s="216" t="e">
        <f t="shared" si="10"/>
        <v>#N/A</v>
      </c>
      <c r="X68" s="216">
        <f>'団体申込一覧表（男子）'!P76</f>
        <v>0</v>
      </c>
      <c r="Y68" s="140" t="e">
        <f>VLOOKUP(X68,登録情報男子!$P$1:$Q$18,2,0)</f>
        <v>#N/A</v>
      </c>
      <c r="Z68" s="142">
        <f>'団体申込一覧表（男子）'!R76</f>
        <v>0</v>
      </c>
      <c r="AA68" s="216" t="e">
        <f t="shared" si="11"/>
        <v>#N/A</v>
      </c>
      <c r="AB68" s="216"/>
      <c r="AC68" s="140"/>
      <c r="AD68" s="142"/>
      <c r="AE68" s="216"/>
    </row>
    <row r="69" spans="1:31" x14ac:dyDescent="0.15">
      <c r="A69" s="216" t="str">
        <f>IF(K69="","",VLOOKUP('団体申込一覧表（男子）'!C77,登録情報男子!$A$2:$O$2484,15,0))</f>
        <v/>
      </c>
      <c r="B69" s="216" t="e">
        <f>VLOOKUP('団体申込一覧表（男子）'!C77,登録情報男子!$A$2:$O$2484,12,0)</f>
        <v>#N/A</v>
      </c>
      <c r="C69" s="216" t="e">
        <f>VLOOKUP(K69,登録情報男子!$A$2:$O$2484,5,0)</f>
        <v>#N/A</v>
      </c>
      <c r="D69" s="216" t="e">
        <f>VLOOKUP('団体申込一覧表（男子）'!C77,登録情報男子!$A$2:$O$2484,14,0)</f>
        <v>#N/A</v>
      </c>
      <c r="E69" s="216" t="e">
        <f>VLOOKUP('団体申込一覧表（男子）'!C77,登録情報男子!$A$2:$O$2484,11,0)</f>
        <v>#N/A</v>
      </c>
      <c r="F69" s="216">
        <v>1</v>
      </c>
      <c r="G69" s="131" t="e">
        <f>VLOOKUP('団体申込一覧表（男子）'!C77,登録情報男子!$A$2:$O$2484,8,0)</f>
        <v>#N/A</v>
      </c>
      <c r="H69" s="216" t="e">
        <f>VLOOKUP('団体申込一覧表（男子）'!C77,登録情報男子!$A$2:$O$2484,2,0)</f>
        <v>#N/A</v>
      </c>
      <c r="K69" s="216" t="str">
        <f>IF('団体申込一覧表（男子）'!C77="","",'団体申込一覧表（男子）'!C77)</f>
        <v/>
      </c>
      <c r="L69" s="216" t="e">
        <f t="shared" si="6"/>
        <v>#N/A</v>
      </c>
      <c r="M69" s="216" t="e">
        <f t="shared" si="7"/>
        <v>#N/A</v>
      </c>
      <c r="N69" s="216" t="e">
        <f t="shared" si="8"/>
        <v>#N/A</v>
      </c>
      <c r="O69" s="216"/>
      <c r="P69" s="216">
        <f>'団体申込一覧表（男子）'!H77</f>
        <v>0</v>
      </c>
      <c r="Q69" s="216" t="e">
        <f>VLOOKUP(P69,登録情報男子!$P$1:$Q$18,2,0)</f>
        <v>#N/A</v>
      </c>
      <c r="R69" s="142">
        <f>'団体申込一覧表（男子）'!J77</f>
        <v>0</v>
      </c>
      <c r="S69" s="216" t="e">
        <f t="shared" si="9"/>
        <v>#N/A</v>
      </c>
      <c r="T69" s="216">
        <f>'団体申込一覧表（男子）'!L77</f>
        <v>0</v>
      </c>
      <c r="U69" s="216" t="e">
        <f>VLOOKUP(T69,登録情報男子!$P$1:$Q$18,2,0)</f>
        <v>#N/A</v>
      </c>
      <c r="V69" s="142">
        <f>'団体申込一覧表（男子）'!N77</f>
        <v>0</v>
      </c>
      <c r="W69" s="216" t="e">
        <f t="shared" si="10"/>
        <v>#N/A</v>
      </c>
      <c r="X69" s="216">
        <f>'団体申込一覧表（男子）'!P77</f>
        <v>0</v>
      </c>
      <c r="Y69" s="140" t="e">
        <f>VLOOKUP(X69,登録情報男子!$P$1:$Q$18,2,0)</f>
        <v>#N/A</v>
      </c>
      <c r="Z69" s="142">
        <f>'団体申込一覧表（男子）'!R77</f>
        <v>0</v>
      </c>
      <c r="AA69" s="216" t="e">
        <f t="shared" si="11"/>
        <v>#N/A</v>
      </c>
      <c r="AB69" s="216"/>
      <c r="AC69" s="140"/>
      <c r="AD69" s="142"/>
      <c r="AE69" s="216"/>
    </row>
    <row r="70" spans="1:31" x14ac:dyDescent="0.15">
      <c r="A70" s="216" t="str">
        <f>IF(K70="","",VLOOKUP('団体申込一覧表（男子）'!C78,登録情報男子!$A$2:$O$2484,15,0))</f>
        <v/>
      </c>
      <c r="B70" s="216" t="e">
        <f>VLOOKUP('団体申込一覧表（男子）'!C78,登録情報男子!$A$2:$O$2484,12,0)</f>
        <v>#N/A</v>
      </c>
      <c r="C70" s="216" t="e">
        <f>VLOOKUP(K70,登録情報男子!$A$2:$O$2484,5,0)</f>
        <v>#N/A</v>
      </c>
      <c r="D70" s="216" t="e">
        <f>VLOOKUP('団体申込一覧表（男子）'!C78,登録情報男子!$A$2:$O$2484,14,0)</f>
        <v>#N/A</v>
      </c>
      <c r="E70" s="216" t="e">
        <f>VLOOKUP('団体申込一覧表（男子）'!C78,登録情報男子!$A$2:$O$2484,11,0)</f>
        <v>#N/A</v>
      </c>
      <c r="F70" s="216">
        <v>1</v>
      </c>
      <c r="G70" s="131" t="e">
        <f>VLOOKUP('団体申込一覧表（男子）'!C78,登録情報男子!$A$2:$O$2484,8,0)</f>
        <v>#N/A</v>
      </c>
      <c r="H70" s="216" t="e">
        <f>VLOOKUP('団体申込一覧表（男子）'!C78,登録情報男子!$A$2:$O$2484,2,0)</f>
        <v>#N/A</v>
      </c>
      <c r="K70" s="216" t="str">
        <f>IF('団体申込一覧表（男子）'!C78="","",'団体申込一覧表（男子）'!C78)</f>
        <v/>
      </c>
      <c r="L70" s="216" t="e">
        <f t="shared" si="6"/>
        <v>#N/A</v>
      </c>
      <c r="M70" s="216" t="e">
        <f t="shared" si="7"/>
        <v>#N/A</v>
      </c>
      <c r="N70" s="216" t="e">
        <f t="shared" si="8"/>
        <v>#N/A</v>
      </c>
      <c r="O70" s="216"/>
      <c r="P70" s="216">
        <f>'団体申込一覧表（男子）'!H78</f>
        <v>0</v>
      </c>
      <c r="Q70" s="216" t="e">
        <f>VLOOKUP(P70,登録情報男子!$P$1:$Q$18,2,0)</f>
        <v>#N/A</v>
      </c>
      <c r="R70" s="142">
        <f>'団体申込一覧表（男子）'!J78</f>
        <v>0</v>
      </c>
      <c r="S70" s="216" t="e">
        <f t="shared" si="9"/>
        <v>#N/A</v>
      </c>
      <c r="T70" s="216">
        <f>'団体申込一覧表（男子）'!L78</f>
        <v>0</v>
      </c>
      <c r="U70" s="216" t="e">
        <f>VLOOKUP(T70,登録情報男子!$P$1:$Q$18,2,0)</f>
        <v>#N/A</v>
      </c>
      <c r="V70" s="142">
        <f>'団体申込一覧表（男子）'!N78</f>
        <v>0</v>
      </c>
      <c r="W70" s="216" t="e">
        <f t="shared" si="10"/>
        <v>#N/A</v>
      </c>
      <c r="X70" s="216">
        <f>'団体申込一覧表（男子）'!P78</f>
        <v>0</v>
      </c>
      <c r="Y70" s="140" t="e">
        <f>VLOOKUP(X70,登録情報男子!$P$1:$Q$18,2,0)</f>
        <v>#N/A</v>
      </c>
      <c r="Z70" s="142">
        <f>'団体申込一覧表（男子）'!R78</f>
        <v>0</v>
      </c>
      <c r="AA70" s="216" t="e">
        <f t="shared" si="11"/>
        <v>#N/A</v>
      </c>
      <c r="AB70" s="216"/>
      <c r="AC70" s="140"/>
      <c r="AD70" s="142"/>
      <c r="AE70" s="216"/>
    </row>
    <row r="71" spans="1:31" x14ac:dyDescent="0.15">
      <c r="A71" s="216" t="str">
        <f>IF(K71="","",VLOOKUP('団体申込一覧表（男子）'!C79,登録情報男子!$A$2:$O$2484,15,0))</f>
        <v/>
      </c>
      <c r="B71" s="216" t="e">
        <f>VLOOKUP('団体申込一覧表（男子）'!C79,登録情報男子!$A$2:$O$2484,12,0)</f>
        <v>#N/A</v>
      </c>
      <c r="C71" s="216" t="e">
        <f>VLOOKUP(K71,登録情報男子!$A$2:$O$2484,5,0)</f>
        <v>#N/A</v>
      </c>
      <c r="D71" s="216" t="e">
        <f>VLOOKUP('団体申込一覧表（男子）'!C79,登録情報男子!$A$2:$O$2484,14,0)</f>
        <v>#N/A</v>
      </c>
      <c r="E71" s="216" t="e">
        <f>VLOOKUP('団体申込一覧表（男子）'!C79,登録情報男子!$A$2:$O$2484,11,0)</f>
        <v>#N/A</v>
      </c>
      <c r="F71" s="216">
        <v>1</v>
      </c>
      <c r="G71" s="131" t="e">
        <f>VLOOKUP('団体申込一覧表（男子）'!C79,登録情報男子!$A$2:$O$2484,8,0)</f>
        <v>#N/A</v>
      </c>
      <c r="H71" s="216" t="e">
        <f>VLOOKUP('団体申込一覧表（男子）'!C79,登録情報男子!$A$2:$O$2484,2,0)</f>
        <v>#N/A</v>
      </c>
      <c r="K71" s="216" t="str">
        <f>IF('団体申込一覧表（男子）'!C79="","",'団体申込一覧表（男子）'!C79)</f>
        <v/>
      </c>
      <c r="L71" s="216" t="e">
        <f t="shared" si="6"/>
        <v>#N/A</v>
      </c>
      <c r="M71" s="216" t="e">
        <f t="shared" si="7"/>
        <v>#N/A</v>
      </c>
      <c r="N71" s="216" t="e">
        <f t="shared" si="8"/>
        <v>#N/A</v>
      </c>
      <c r="O71" s="216"/>
      <c r="P71" s="216">
        <f>'団体申込一覧表（男子）'!H79</f>
        <v>0</v>
      </c>
      <c r="Q71" s="216" t="e">
        <f>VLOOKUP(P71,登録情報男子!$P$1:$Q$18,2,0)</f>
        <v>#N/A</v>
      </c>
      <c r="R71" s="142">
        <f>'団体申込一覧表（男子）'!J79</f>
        <v>0</v>
      </c>
      <c r="S71" s="216" t="e">
        <f t="shared" si="9"/>
        <v>#N/A</v>
      </c>
      <c r="T71" s="216">
        <f>'団体申込一覧表（男子）'!L79</f>
        <v>0</v>
      </c>
      <c r="U71" s="216" t="e">
        <f>VLOOKUP(T71,登録情報男子!$P$1:$Q$18,2,0)</f>
        <v>#N/A</v>
      </c>
      <c r="V71" s="142">
        <f>'団体申込一覧表（男子）'!N79</f>
        <v>0</v>
      </c>
      <c r="W71" s="216" t="e">
        <f t="shared" si="10"/>
        <v>#N/A</v>
      </c>
      <c r="X71" s="216">
        <f>'団体申込一覧表（男子）'!P79</f>
        <v>0</v>
      </c>
      <c r="Y71" s="140" t="e">
        <f>VLOOKUP(X71,登録情報男子!$P$1:$Q$18,2,0)</f>
        <v>#N/A</v>
      </c>
      <c r="Z71" s="142">
        <f>'団体申込一覧表（男子）'!R79</f>
        <v>0</v>
      </c>
      <c r="AA71" s="216" t="e">
        <f t="shared" si="11"/>
        <v>#N/A</v>
      </c>
      <c r="AB71" s="216"/>
      <c r="AC71" s="140"/>
      <c r="AD71" s="142"/>
      <c r="AE71" s="216"/>
    </row>
    <row r="72" spans="1:31" x14ac:dyDescent="0.15">
      <c r="A72" s="216" t="str">
        <f>IF(K72="","",VLOOKUP('団体申込一覧表（男子）'!C80,登録情報男子!$A$2:$O$2484,15,0))</f>
        <v/>
      </c>
      <c r="B72" s="216" t="e">
        <f>VLOOKUP('団体申込一覧表（男子）'!C80,登録情報男子!$A$2:$O$2484,12,0)</f>
        <v>#N/A</v>
      </c>
      <c r="C72" s="216" t="e">
        <f>VLOOKUP(K72,登録情報男子!$A$2:$O$2484,5,0)</f>
        <v>#N/A</v>
      </c>
      <c r="D72" s="216" t="e">
        <f>VLOOKUP('団体申込一覧表（男子）'!C80,登録情報男子!$A$2:$O$2484,14,0)</f>
        <v>#N/A</v>
      </c>
      <c r="E72" s="216" t="e">
        <f>VLOOKUP('団体申込一覧表（男子）'!C80,登録情報男子!$A$2:$O$2484,11,0)</f>
        <v>#N/A</v>
      </c>
      <c r="F72" s="216">
        <v>1</v>
      </c>
      <c r="G72" s="131" t="e">
        <f>VLOOKUP('団体申込一覧表（男子）'!C80,登録情報男子!$A$2:$O$2484,8,0)</f>
        <v>#N/A</v>
      </c>
      <c r="H72" s="216" t="e">
        <f>VLOOKUP('団体申込一覧表（男子）'!C80,登録情報男子!$A$2:$O$2484,2,0)</f>
        <v>#N/A</v>
      </c>
      <c r="K72" s="216" t="str">
        <f>IF('団体申込一覧表（男子）'!C80="","",'団体申込一覧表（男子）'!C80)</f>
        <v/>
      </c>
      <c r="L72" s="216" t="e">
        <f t="shared" si="6"/>
        <v>#N/A</v>
      </c>
      <c r="M72" s="216" t="e">
        <f t="shared" si="7"/>
        <v>#N/A</v>
      </c>
      <c r="N72" s="216" t="e">
        <f t="shared" si="8"/>
        <v>#N/A</v>
      </c>
      <c r="O72" s="216"/>
      <c r="P72" s="216">
        <f>'団体申込一覧表（男子）'!H80</f>
        <v>0</v>
      </c>
      <c r="Q72" s="216" t="e">
        <f>VLOOKUP(P72,登録情報男子!$P$1:$Q$18,2,0)</f>
        <v>#N/A</v>
      </c>
      <c r="R72" s="142">
        <f>'団体申込一覧表（男子）'!J80</f>
        <v>0</v>
      </c>
      <c r="S72" s="216" t="e">
        <f t="shared" si="9"/>
        <v>#N/A</v>
      </c>
      <c r="T72" s="216">
        <f>'団体申込一覧表（男子）'!L80</f>
        <v>0</v>
      </c>
      <c r="U72" s="216" t="e">
        <f>VLOOKUP(T72,登録情報男子!$P$1:$Q$18,2,0)</f>
        <v>#N/A</v>
      </c>
      <c r="V72" s="142">
        <f>'団体申込一覧表（男子）'!N80</f>
        <v>0</v>
      </c>
      <c r="W72" s="216" t="e">
        <f t="shared" si="10"/>
        <v>#N/A</v>
      </c>
      <c r="X72" s="216">
        <f>'団体申込一覧表（男子）'!P80</f>
        <v>0</v>
      </c>
      <c r="Y72" s="140" t="e">
        <f>VLOOKUP(X72,登録情報男子!$P$1:$Q$18,2,0)</f>
        <v>#N/A</v>
      </c>
      <c r="Z72" s="142">
        <f>'団体申込一覧表（男子）'!R80</f>
        <v>0</v>
      </c>
      <c r="AA72" s="216" t="e">
        <f t="shared" si="11"/>
        <v>#N/A</v>
      </c>
      <c r="AB72" s="216"/>
      <c r="AC72" s="140"/>
      <c r="AD72" s="142"/>
      <c r="AE72" s="216"/>
    </row>
    <row r="73" spans="1:31" x14ac:dyDescent="0.15">
      <c r="A73" s="216" t="str">
        <f>IF(K73="","",VLOOKUP('団体申込一覧表（男子）'!C81,登録情報男子!$A$2:$O$2484,15,0))</f>
        <v/>
      </c>
      <c r="B73" s="216" t="e">
        <f>VLOOKUP('団体申込一覧表（男子）'!C81,登録情報男子!$A$2:$O$2484,12,0)</f>
        <v>#N/A</v>
      </c>
      <c r="C73" s="216" t="e">
        <f>VLOOKUP(K73,登録情報男子!$A$2:$O$2484,5,0)</f>
        <v>#N/A</v>
      </c>
      <c r="D73" s="216" t="e">
        <f>VLOOKUP('団体申込一覧表（男子）'!C81,登録情報男子!$A$2:$O$2484,14,0)</f>
        <v>#N/A</v>
      </c>
      <c r="E73" s="216" t="e">
        <f>VLOOKUP('団体申込一覧表（男子）'!C81,登録情報男子!$A$2:$O$2484,11,0)</f>
        <v>#N/A</v>
      </c>
      <c r="F73" s="216">
        <v>1</v>
      </c>
      <c r="G73" s="131" t="e">
        <f>VLOOKUP('団体申込一覧表（男子）'!C81,登録情報男子!$A$2:$O$2484,8,0)</f>
        <v>#N/A</v>
      </c>
      <c r="H73" s="216" t="e">
        <f>VLOOKUP('団体申込一覧表（男子）'!C81,登録情報男子!$A$2:$O$2484,2,0)</f>
        <v>#N/A</v>
      </c>
      <c r="K73" s="216" t="str">
        <f>IF('団体申込一覧表（男子）'!C81="","",'団体申込一覧表（男子）'!C81)</f>
        <v/>
      </c>
      <c r="L73" s="216" t="e">
        <f t="shared" si="6"/>
        <v>#N/A</v>
      </c>
      <c r="M73" s="216" t="e">
        <f t="shared" si="7"/>
        <v>#N/A</v>
      </c>
      <c r="N73" s="216" t="e">
        <f t="shared" si="8"/>
        <v>#N/A</v>
      </c>
      <c r="O73" s="216"/>
      <c r="P73" s="216">
        <f>'団体申込一覧表（男子）'!H81</f>
        <v>0</v>
      </c>
      <c r="Q73" s="216" t="e">
        <f>VLOOKUP(P73,登録情報男子!$P$1:$Q$18,2,0)</f>
        <v>#N/A</v>
      </c>
      <c r="R73" s="142">
        <f>'団体申込一覧表（男子）'!J81</f>
        <v>0</v>
      </c>
      <c r="S73" s="216" t="e">
        <f t="shared" si="9"/>
        <v>#N/A</v>
      </c>
      <c r="T73" s="216">
        <f>'団体申込一覧表（男子）'!L81</f>
        <v>0</v>
      </c>
      <c r="U73" s="216" t="e">
        <f>VLOOKUP(T73,登録情報男子!$P$1:$Q$18,2,0)</f>
        <v>#N/A</v>
      </c>
      <c r="V73" s="142">
        <f>'団体申込一覧表（男子）'!N81</f>
        <v>0</v>
      </c>
      <c r="W73" s="216" t="e">
        <f t="shared" si="10"/>
        <v>#N/A</v>
      </c>
      <c r="X73" s="216">
        <f>'団体申込一覧表（男子）'!P81</f>
        <v>0</v>
      </c>
      <c r="Y73" s="140" t="e">
        <f>VLOOKUP(X73,登録情報男子!$P$1:$Q$18,2,0)</f>
        <v>#N/A</v>
      </c>
      <c r="Z73" s="142">
        <f>'団体申込一覧表（男子）'!R81</f>
        <v>0</v>
      </c>
      <c r="AA73" s="216" t="e">
        <f t="shared" si="11"/>
        <v>#N/A</v>
      </c>
      <c r="AB73" s="216"/>
      <c r="AC73" s="140"/>
      <c r="AD73" s="142"/>
      <c r="AE73" s="216"/>
    </row>
    <row r="74" spans="1:31" x14ac:dyDescent="0.15">
      <c r="A74" s="216" t="str">
        <f>IF(K74="","",VLOOKUP('団体申込一覧表（男子）'!C82,登録情報男子!$A$2:$O$2484,15,0))</f>
        <v/>
      </c>
      <c r="B74" s="216" t="e">
        <f>VLOOKUP('団体申込一覧表（男子）'!C82,登録情報男子!$A$2:$O$2484,12,0)</f>
        <v>#N/A</v>
      </c>
      <c r="C74" s="216" t="e">
        <f>VLOOKUP(K74,登録情報男子!$A$2:$O$2484,5,0)</f>
        <v>#N/A</v>
      </c>
      <c r="D74" s="216" t="e">
        <f>VLOOKUP('団体申込一覧表（男子）'!C82,登録情報男子!$A$2:$O$2484,14,0)</f>
        <v>#N/A</v>
      </c>
      <c r="E74" s="216" t="e">
        <f>VLOOKUP('団体申込一覧表（男子）'!C82,登録情報男子!$A$2:$O$2484,11,0)</f>
        <v>#N/A</v>
      </c>
      <c r="F74" s="216">
        <v>1</v>
      </c>
      <c r="G74" s="131" t="e">
        <f>VLOOKUP('団体申込一覧表（男子）'!C82,登録情報男子!$A$2:$O$2484,8,0)</f>
        <v>#N/A</v>
      </c>
      <c r="H74" s="216" t="e">
        <f>VLOOKUP('団体申込一覧表（男子）'!C82,登録情報男子!$A$2:$O$2484,2,0)</f>
        <v>#N/A</v>
      </c>
      <c r="K74" s="216" t="str">
        <f>IF('団体申込一覧表（男子）'!C82="","",'団体申込一覧表（男子）'!C82)</f>
        <v/>
      </c>
      <c r="L74" s="216" t="e">
        <f t="shared" si="6"/>
        <v>#N/A</v>
      </c>
      <c r="M74" s="216" t="e">
        <f t="shared" si="7"/>
        <v>#N/A</v>
      </c>
      <c r="N74" s="216" t="e">
        <f t="shared" si="8"/>
        <v>#N/A</v>
      </c>
      <c r="O74" s="216"/>
      <c r="P74" s="216">
        <f>'団体申込一覧表（男子）'!H82</f>
        <v>0</v>
      </c>
      <c r="Q74" s="216" t="e">
        <f>VLOOKUP(P74,登録情報男子!$P$1:$Q$18,2,0)</f>
        <v>#N/A</v>
      </c>
      <c r="R74" s="142">
        <f>'団体申込一覧表（男子）'!J82</f>
        <v>0</v>
      </c>
      <c r="S74" s="216" t="e">
        <f t="shared" si="9"/>
        <v>#N/A</v>
      </c>
      <c r="T74" s="216">
        <f>'団体申込一覧表（男子）'!L82</f>
        <v>0</v>
      </c>
      <c r="U74" s="216" t="e">
        <f>VLOOKUP(T74,登録情報男子!$P$1:$Q$18,2,0)</f>
        <v>#N/A</v>
      </c>
      <c r="V74" s="142">
        <f>'団体申込一覧表（男子）'!N82</f>
        <v>0</v>
      </c>
      <c r="W74" s="216" t="e">
        <f t="shared" si="10"/>
        <v>#N/A</v>
      </c>
      <c r="X74" s="216">
        <f>'団体申込一覧表（男子）'!P82</f>
        <v>0</v>
      </c>
      <c r="Y74" s="140" t="e">
        <f>VLOOKUP(X74,登録情報男子!$P$1:$Q$18,2,0)</f>
        <v>#N/A</v>
      </c>
      <c r="Z74" s="142">
        <f>'団体申込一覧表（男子）'!R82</f>
        <v>0</v>
      </c>
      <c r="AA74" s="216" t="e">
        <f t="shared" si="11"/>
        <v>#N/A</v>
      </c>
      <c r="AB74" s="216"/>
      <c r="AC74" s="140"/>
      <c r="AD74" s="142"/>
      <c r="AE74" s="216"/>
    </row>
    <row r="75" spans="1:31" x14ac:dyDescent="0.15">
      <c r="A75" s="216" t="str">
        <f>IF(K75="","",VLOOKUP('団体申込一覧表（男子）'!C83,登録情報男子!$A$2:$O$2484,15,0))</f>
        <v/>
      </c>
      <c r="B75" s="216" t="e">
        <f>VLOOKUP('団体申込一覧表（男子）'!C83,登録情報男子!$A$2:$O$2484,12,0)</f>
        <v>#N/A</v>
      </c>
      <c r="C75" s="216" t="e">
        <f>VLOOKUP(K75,登録情報男子!$A$2:$O$2484,5,0)</f>
        <v>#N/A</v>
      </c>
      <c r="D75" s="216" t="e">
        <f>VLOOKUP('団体申込一覧表（男子）'!C83,登録情報男子!$A$2:$O$2484,14,0)</f>
        <v>#N/A</v>
      </c>
      <c r="E75" s="216" t="e">
        <f>VLOOKUP('団体申込一覧表（男子）'!C83,登録情報男子!$A$2:$O$2484,11,0)</f>
        <v>#N/A</v>
      </c>
      <c r="F75" s="216">
        <v>1</v>
      </c>
      <c r="G75" s="131" t="e">
        <f>VLOOKUP('団体申込一覧表（男子）'!C83,登録情報男子!$A$2:$O$2484,8,0)</f>
        <v>#N/A</v>
      </c>
      <c r="H75" s="216" t="e">
        <f>VLOOKUP('団体申込一覧表（男子）'!C83,登録情報男子!$A$2:$O$2484,2,0)</f>
        <v>#N/A</v>
      </c>
      <c r="K75" s="216" t="str">
        <f>IF('団体申込一覧表（男子）'!C83="","",'団体申込一覧表（男子）'!C83)</f>
        <v/>
      </c>
      <c r="L75" s="216" t="e">
        <f t="shared" si="6"/>
        <v>#N/A</v>
      </c>
      <c r="M75" s="216" t="e">
        <f t="shared" si="7"/>
        <v>#N/A</v>
      </c>
      <c r="N75" s="216" t="e">
        <f t="shared" si="8"/>
        <v>#N/A</v>
      </c>
      <c r="O75" s="216"/>
      <c r="P75" s="216">
        <f>'団体申込一覧表（男子）'!H83</f>
        <v>0</v>
      </c>
      <c r="Q75" s="216" t="e">
        <f>VLOOKUP(P75,登録情報男子!$P$1:$Q$18,2,0)</f>
        <v>#N/A</v>
      </c>
      <c r="R75" s="142">
        <f>'団体申込一覧表（男子）'!J83</f>
        <v>0</v>
      </c>
      <c r="S75" s="216" t="e">
        <f t="shared" si="9"/>
        <v>#N/A</v>
      </c>
      <c r="T75" s="216">
        <f>'団体申込一覧表（男子）'!L83</f>
        <v>0</v>
      </c>
      <c r="U75" s="216" t="e">
        <f>VLOOKUP(T75,登録情報男子!$P$1:$Q$18,2,0)</f>
        <v>#N/A</v>
      </c>
      <c r="V75" s="142">
        <f>'団体申込一覧表（男子）'!N83</f>
        <v>0</v>
      </c>
      <c r="W75" s="216" t="e">
        <f t="shared" si="10"/>
        <v>#N/A</v>
      </c>
      <c r="X75" s="216">
        <f>'団体申込一覧表（男子）'!P83</f>
        <v>0</v>
      </c>
      <c r="Y75" s="140" t="e">
        <f>VLOOKUP(X75,登録情報男子!$P$1:$Q$18,2,0)</f>
        <v>#N/A</v>
      </c>
      <c r="Z75" s="142">
        <f>'団体申込一覧表（男子）'!R83</f>
        <v>0</v>
      </c>
      <c r="AA75" s="216" t="e">
        <f t="shared" si="11"/>
        <v>#N/A</v>
      </c>
      <c r="AB75" s="216"/>
      <c r="AC75" s="140"/>
      <c r="AD75" s="142"/>
      <c r="AE75" s="216"/>
    </row>
    <row r="76" spans="1:31" x14ac:dyDescent="0.15">
      <c r="A76" s="216" t="str">
        <f>IF(K76="","",VLOOKUP('団体申込一覧表（男子）'!C84,登録情報男子!$A$2:$O$2484,15,0))</f>
        <v/>
      </c>
      <c r="B76" s="216" t="e">
        <f>VLOOKUP('団体申込一覧表（男子）'!C84,登録情報男子!$A$2:$O$2484,12,0)</f>
        <v>#N/A</v>
      </c>
      <c r="C76" s="216" t="e">
        <f>VLOOKUP(K76,登録情報男子!$A$2:$O$2484,5,0)</f>
        <v>#N/A</v>
      </c>
      <c r="D76" s="216" t="e">
        <f>VLOOKUP('団体申込一覧表（男子）'!C84,登録情報男子!$A$2:$O$2484,14,0)</f>
        <v>#N/A</v>
      </c>
      <c r="E76" s="216" t="e">
        <f>VLOOKUP('団体申込一覧表（男子）'!C84,登録情報男子!$A$2:$O$2484,11,0)</f>
        <v>#N/A</v>
      </c>
      <c r="F76" s="216">
        <v>1</v>
      </c>
      <c r="G76" s="131" t="e">
        <f>VLOOKUP('団体申込一覧表（男子）'!C84,登録情報男子!$A$2:$O$2484,8,0)</f>
        <v>#N/A</v>
      </c>
      <c r="H76" s="216" t="e">
        <f>VLOOKUP('団体申込一覧表（男子）'!C84,登録情報男子!$A$2:$O$2484,2,0)</f>
        <v>#N/A</v>
      </c>
      <c r="K76" s="216" t="str">
        <f>IF('団体申込一覧表（男子）'!C84="","",'団体申込一覧表（男子）'!C84)</f>
        <v/>
      </c>
      <c r="L76" s="216" t="e">
        <f t="shared" si="6"/>
        <v>#N/A</v>
      </c>
      <c r="M76" s="216" t="e">
        <f t="shared" si="7"/>
        <v>#N/A</v>
      </c>
      <c r="N76" s="216" t="e">
        <f t="shared" si="8"/>
        <v>#N/A</v>
      </c>
      <c r="O76" s="216"/>
      <c r="P76" s="216">
        <f>'団体申込一覧表（男子）'!H84</f>
        <v>0</v>
      </c>
      <c r="Q76" s="216" t="e">
        <f>VLOOKUP(P76,登録情報男子!$P$1:$Q$18,2,0)</f>
        <v>#N/A</v>
      </c>
      <c r="R76" s="142">
        <f>'団体申込一覧表（男子）'!J84</f>
        <v>0</v>
      </c>
      <c r="S76" s="216" t="e">
        <f t="shared" si="9"/>
        <v>#N/A</v>
      </c>
      <c r="T76" s="216">
        <f>'団体申込一覧表（男子）'!L84</f>
        <v>0</v>
      </c>
      <c r="U76" s="216" t="e">
        <f>VLOOKUP(T76,登録情報男子!$P$1:$Q$18,2,0)</f>
        <v>#N/A</v>
      </c>
      <c r="V76" s="142">
        <f>'団体申込一覧表（男子）'!N84</f>
        <v>0</v>
      </c>
      <c r="W76" s="216" t="e">
        <f t="shared" si="10"/>
        <v>#N/A</v>
      </c>
      <c r="X76" s="216">
        <f>'団体申込一覧表（男子）'!P84</f>
        <v>0</v>
      </c>
      <c r="Y76" s="140" t="e">
        <f>VLOOKUP(X76,登録情報男子!$P$1:$Q$18,2,0)</f>
        <v>#N/A</v>
      </c>
      <c r="Z76" s="142">
        <f>'団体申込一覧表（男子）'!R84</f>
        <v>0</v>
      </c>
      <c r="AA76" s="216" t="e">
        <f t="shared" si="11"/>
        <v>#N/A</v>
      </c>
      <c r="AB76" s="216"/>
      <c r="AC76" s="140"/>
      <c r="AD76" s="142"/>
      <c r="AE76" s="216"/>
    </row>
    <row r="77" spans="1:31" x14ac:dyDescent="0.15">
      <c r="A77" s="216" t="str">
        <f>IF(K77="","",VLOOKUP('団体申込一覧表（男子）'!C85,登録情報男子!$A$2:$O$2484,15,0))</f>
        <v/>
      </c>
      <c r="B77" s="216" t="e">
        <f>VLOOKUP('団体申込一覧表（男子）'!C85,登録情報男子!$A$2:$O$2484,12,0)</f>
        <v>#N/A</v>
      </c>
      <c r="C77" s="216" t="e">
        <f>VLOOKUP(K77,登録情報男子!$A$2:$O$2484,5,0)</f>
        <v>#N/A</v>
      </c>
      <c r="D77" s="216" t="e">
        <f>VLOOKUP('団体申込一覧表（男子）'!C85,登録情報男子!$A$2:$O$2484,14,0)</f>
        <v>#N/A</v>
      </c>
      <c r="E77" s="216" t="e">
        <f>VLOOKUP('団体申込一覧表（男子）'!C85,登録情報男子!$A$2:$O$2484,11,0)</f>
        <v>#N/A</v>
      </c>
      <c r="F77" s="216">
        <v>1</v>
      </c>
      <c r="G77" s="131" t="e">
        <f>VLOOKUP('団体申込一覧表（男子）'!C85,登録情報男子!$A$2:$O$2484,8,0)</f>
        <v>#N/A</v>
      </c>
      <c r="H77" s="216" t="e">
        <f>VLOOKUP('団体申込一覧表（男子）'!C85,登録情報男子!$A$2:$O$2484,2,0)</f>
        <v>#N/A</v>
      </c>
      <c r="K77" s="216" t="str">
        <f>IF('団体申込一覧表（男子）'!C85="","",'団体申込一覧表（男子）'!C85)</f>
        <v/>
      </c>
      <c r="L77" s="216" t="e">
        <f t="shared" si="6"/>
        <v>#N/A</v>
      </c>
      <c r="M77" s="216" t="e">
        <f t="shared" si="7"/>
        <v>#N/A</v>
      </c>
      <c r="N77" s="216" t="e">
        <f t="shared" si="8"/>
        <v>#N/A</v>
      </c>
      <c r="O77" s="216"/>
      <c r="P77" s="216">
        <f>'団体申込一覧表（男子）'!H85</f>
        <v>0</v>
      </c>
      <c r="Q77" s="216" t="e">
        <f>VLOOKUP(P77,登録情報男子!$P$1:$Q$18,2,0)</f>
        <v>#N/A</v>
      </c>
      <c r="R77" s="142">
        <f>'団体申込一覧表（男子）'!J85</f>
        <v>0</v>
      </c>
      <c r="S77" s="216" t="e">
        <f t="shared" si="9"/>
        <v>#N/A</v>
      </c>
      <c r="T77" s="216">
        <f>'団体申込一覧表（男子）'!L85</f>
        <v>0</v>
      </c>
      <c r="U77" s="216" t="e">
        <f>VLOOKUP(T77,登録情報男子!$P$1:$Q$18,2,0)</f>
        <v>#N/A</v>
      </c>
      <c r="V77" s="142">
        <f>'団体申込一覧表（男子）'!N85</f>
        <v>0</v>
      </c>
      <c r="W77" s="216" t="e">
        <f t="shared" si="10"/>
        <v>#N/A</v>
      </c>
      <c r="X77" s="216">
        <f>'団体申込一覧表（男子）'!P85</f>
        <v>0</v>
      </c>
      <c r="Y77" s="140" t="e">
        <f>VLOOKUP(X77,登録情報男子!$P$1:$Q$18,2,0)</f>
        <v>#N/A</v>
      </c>
      <c r="Z77" s="142">
        <f>'団体申込一覧表（男子）'!R85</f>
        <v>0</v>
      </c>
      <c r="AA77" s="216" t="e">
        <f t="shared" si="11"/>
        <v>#N/A</v>
      </c>
      <c r="AB77" s="216"/>
      <c r="AC77" s="140"/>
      <c r="AD77" s="142"/>
      <c r="AE77" s="216"/>
    </row>
    <row r="78" spans="1:31" x14ac:dyDescent="0.15">
      <c r="A78" s="216" t="str">
        <f>IF(K78="","",VLOOKUP('団体申込一覧表（男子）'!C86,登録情報男子!$A$2:$O$2484,15,0))</f>
        <v/>
      </c>
      <c r="B78" s="216" t="e">
        <f>VLOOKUP('団体申込一覧表（男子）'!C86,登録情報男子!$A$2:$O$2484,12,0)</f>
        <v>#N/A</v>
      </c>
      <c r="C78" s="216" t="e">
        <f>VLOOKUP(K78,登録情報男子!$A$2:$O$2484,5,0)</f>
        <v>#N/A</v>
      </c>
      <c r="D78" s="216" t="e">
        <f>VLOOKUP('団体申込一覧表（男子）'!C86,登録情報男子!$A$2:$O$2484,14,0)</f>
        <v>#N/A</v>
      </c>
      <c r="E78" s="216" t="e">
        <f>VLOOKUP('団体申込一覧表（男子）'!C86,登録情報男子!$A$2:$O$2484,11,0)</f>
        <v>#N/A</v>
      </c>
      <c r="F78" s="216">
        <v>1</v>
      </c>
      <c r="G78" s="131" t="e">
        <f>VLOOKUP('団体申込一覧表（男子）'!C86,登録情報男子!$A$2:$O$2484,8,0)</f>
        <v>#N/A</v>
      </c>
      <c r="H78" s="216" t="e">
        <f>VLOOKUP('団体申込一覧表（男子）'!C86,登録情報男子!$A$2:$O$2484,2,0)</f>
        <v>#N/A</v>
      </c>
      <c r="K78" s="216" t="str">
        <f>IF('団体申込一覧表（男子）'!C86="","",'団体申込一覧表（男子）'!C86)</f>
        <v/>
      </c>
      <c r="L78" s="216" t="e">
        <f t="shared" si="6"/>
        <v>#N/A</v>
      </c>
      <c r="M78" s="216" t="e">
        <f t="shared" si="7"/>
        <v>#N/A</v>
      </c>
      <c r="N78" s="216" t="e">
        <f t="shared" si="8"/>
        <v>#N/A</v>
      </c>
      <c r="O78" s="216"/>
      <c r="P78" s="216">
        <f>'団体申込一覧表（男子）'!H86</f>
        <v>0</v>
      </c>
      <c r="Q78" s="216" t="e">
        <f>VLOOKUP(P78,登録情報男子!$P$1:$Q$18,2,0)</f>
        <v>#N/A</v>
      </c>
      <c r="R78" s="142">
        <f>'団体申込一覧表（男子）'!J86</f>
        <v>0</v>
      </c>
      <c r="S78" s="216" t="e">
        <f t="shared" si="9"/>
        <v>#N/A</v>
      </c>
      <c r="T78" s="216">
        <f>'団体申込一覧表（男子）'!L86</f>
        <v>0</v>
      </c>
      <c r="U78" s="216" t="e">
        <f>VLOOKUP(T78,登録情報男子!$P$1:$Q$18,2,0)</f>
        <v>#N/A</v>
      </c>
      <c r="V78" s="142">
        <f>'団体申込一覧表（男子）'!N86</f>
        <v>0</v>
      </c>
      <c r="W78" s="216" t="e">
        <f t="shared" si="10"/>
        <v>#N/A</v>
      </c>
      <c r="X78" s="216">
        <f>'団体申込一覧表（男子）'!P86</f>
        <v>0</v>
      </c>
      <c r="Y78" s="140" t="e">
        <f>VLOOKUP(X78,登録情報男子!$P$1:$Q$18,2,0)</f>
        <v>#N/A</v>
      </c>
      <c r="Z78" s="142">
        <f>'団体申込一覧表（男子）'!R86</f>
        <v>0</v>
      </c>
      <c r="AA78" s="216" t="e">
        <f t="shared" si="11"/>
        <v>#N/A</v>
      </c>
      <c r="AB78" s="216"/>
      <c r="AC78" s="140"/>
      <c r="AD78" s="142"/>
      <c r="AE78" s="216"/>
    </row>
    <row r="79" spans="1:31" x14ac:dyDescent="0.15">
      <c r="A79" s="216" t="str">
        <f>IF(K79="","",VLOOKUP('団体申込一覧表（男子）'!C87,登録情報男子!$A$2:$O$2484,15,0))</f>
        <v/>
      </c>
      <c r="B79" s="216" t="e">
        <f>VLOOKUP('団体申込一覧表（男子）'!C87,登録情報男子!$A$2:$O$2484,12,0)</f>
        <v>#N/A</v>
      </c>
      <c r="C79" s="216" t="e">
        <f>VLOOKUP(K79,登録情報男子!$A$2:$O$2484,5,0)</f>
        <v>#N/A</v>
      </c>
      <c r="D79" s="216" t="e">
        <f>VLOOKUP('団体申込一覧表（男子）'!C87,登録情報男子!$A$2:$O$2484,14,0)</f>
        <v>#N/A</v>
      </c>
      <c r="E79" s="216" t="e">
        <f>VLOOKUP('団体申込一覧表（男子）'!C87,登録情報男子!$A$2:$O$2484,11,0)</f>
        <v>#N/A</v>
      </c>
      <c r="F79" s="216">
        <v>1</v>
      </c>
      <c r="G79" s="131" t="e">
        <f>VLOOKUP('団体申込一覧表（男子）'!C87,登録情報男子!$A$2:$O$2484,8,0)</f>
        <v>#N/A</v>
      </c>
      <c r="H79" s="216" t="e">
        <f>VLOOKUP('団体申込一覧表（男子）'!C87,登録情報男子!$A$2:$O$2484,2,0)</f>
        <v>#N/A</v>
      </c>
      <c r="K79" s="216" t="str">
        <f>IF('団体申込一覧表（男子）'!C87="","",'団体申込一覧表（男子）'!C87)</f>
        <v/>
      </c>
      <c r="L79" s="216" t="e">
        <f t="shared" si="6"/>
        <v>#N/A</v>
      </c>
      <c r="M79" s="216" t="e">
        <f t="shared" si="7"/>
        <v>#N/A</v>
      </c>
      <c r="N79" s="216" t="e">
        <f t="shared" si="8"/>
        <v>#N/A</v>
      </c>
      <c r="O79" s="216"/>
      <c r="P79" s="216">
        <f>'団体申込一覧表（男子）'!H87</f>
        <v>0</v>
      </c>
      <c r="Q79" s="216" t="e">
        <f>VLOOKUP(P79,登録情報男子!$P$1:$Q$18,2,0)</f>
        <v>#N/A</v>
      </c>
      <c r="R79" s="142">
        <f>'団体申込一覧表（男子）'!J87</f>
        <v>0</v>
      </c>
      <c r="S79" s="216" t="e">
        <f t="shared" si="9"/>
        <v>#N/A</v>
      </c>
      <c r="T79" s="216">
        <f>'団体申込一覧表（男子）'!L87</f>
        <v>0</v>
      </c>
      <c r="U79" s="216" t="e">
        <f>VLOOKUP(T79,登録情報男子!$P$1:$Q$18,2,0)</f>
        <v>#N/A</v>
      </c>
      <c r="V79" s="142">
        <f>'団体申込一覧表（男子）'!N87</f>
        <v>0</v>
      </c>
      <c r="W79" s="216" t="e">
        <f t="shared" si="10"/>
        <v>#N/A</v>
      </c>
      <c r="X79" s="216">
        <f>'団体申込一覧表（男子）'!P87</f>
        <v>0</v>
      </c>
      <c r="Y79" s="140" t="e">
        <f>VLOOKUP(X79,登録情報男子!$P$1:$Q$18,2,0)</f>
        <v>#N/A</v>
      </c>
      <c r="Z79" s="142">
        <f>'団体申込一覧表（男子）'!R87</f>
        <v>0</v>
      </c>
      <c r="AA79" s="216" t="e">
        <f t="shared" si="11"/>
        <v>#N/A</v>
      </c>
      <c r="AB79" s="216"/>
      <c r="AC79" s="140"/>
      <c r="AD79" s="142"/>
      <c r="AE79" s="216"/>
    </row>
    <row r="80" spans="1:31" x14ac:dyDescent="0.15">
      <c r="A80" s="216" t="str">
        <f>IF(K80="","",VLOOKUP('団体申込一覧表（男子）'!C88,登録情報男子!$A$2:$O$2484,15,0))</f>
        <v/>
      </c>
      <c r="B80" s="216" t="e">
        <f>VLOOKUP('団体申込一覧表（男子）'!C88,登録情報男子!$A$2:$O$2484,12,0)</f>
        <v>#N/A</v>
      </c>
      <c r="C80" s="216" t="e">
        <f>VLOOKUP(K80,登録情報男子!$A$2:$O$2484,5,0)</f>
        <v>#N/A</v>
      </c>
      <c r="D80" s="216" t="e">
        <f>VLOOKUP('団体申込一覧表（男子）'!C88,登録情報男子!$A$2:$O$2484,14,0)</f>
        <v>#N/A</v>
      </c>
      <c r="E80" s="216" t="e">
        <f>VLOOKUP('団体申込一覧表（男子）'!C88,登録情報男子!$A$2:$O$2484,11,0)</f>
        <v>#N/A</v>
      </c>
      <c r="F80" s="216">
        <v>1</v>
      </c>
      <c r="G80" s="131" t="e">
        <f>VLOOKUP('団体申込一覧表（男子）'!C88,登録情報男子!$A$2:$O$2484,8,0)</f>
        <v>#N/A</v>
      </c>
      <c r="H80" s="216" t="e">
        <f>VLOOKUP('団体申込一覧表（男子）'!C88,登録情報男子!$A$2:$O$2484,2,0)</f>
        <v>#N/A</v>
      </c>
      <c r="K80" s="216" t="str">
        <f>IF('団体申込一覧表（男子）'!C88="","",'団体申込一覧表（男子）'!C88)</f>
        <v/>
      </c>
      <c r="L80" s="216" t="e">
        <f t="shared" si="6"/>
        <v>#N/A</v>
      </c>
      <c r="M80" s="216" t="e">
        <f t="shared" si="7"/>
        <v>#N/A</v>
      </c>
      <c r="N80" s="216" t="e">
        <f t="shared" si="8"/>
        <v>#N/A</v>
      </c>
      <c r="O80" s="216"/>
      <c r="P80" s="216">
        <f>'団体申込一覧表（男子）'!H88</f>
        <v>0</v>
      </c>
      <c r="Q80" s="216" t="e">
        <f>VLOOKUP(P80,登録情報男子!$P$1:$Q$18,2,0)</f>
        <v>#N/A</v>
      </c>
      <c r="R80" s="142">
        <f>'団体申込一覧表（男子）'!J88</f>
        <v>0</v>
      </c>
      <c r="S80" s="216" t="e">
        <f t="shared" si="9"/>
        <v>#N/A</v>
      </c>
      <c r="T80" s="216">
        <f>'団体申込一覧表（男子）'!L88</f>
        <v>0</v>
      </c>
      <c r="U80" s="216" t="e">
        <f>VLOOKUP(T80,登録情報男子!$P$1:$Q$18,2,0)</f>
        <v>#N/A</v>
      </c>
      <c r="V80" s="142">
        <f>'団体申込一覧表（男子）'!N88</f>
        <v>0</v>
      </c>
      <c r="W80" s="216" t="e">
        <f t="shared" si="10"/>
        <v>#N/A</v>
      </c>
      <c r="X80" s="216">
        <f>'団体申込一覧表（男子）'!P88</f>
        <v>0</v>
      </c>
      <c r="Y80" s="140" t="e">
        <f>VLOOKUP(X80,登録情報男子!$P$1:$Q$18,2,0)</f>
        <v>#N/A</v>
      </c>
      <c r="Z80" s="142">
        <f>'団体申込一覧表（男子）'!R88</f>
        <v>0</v>
      </c>
      <c r="AA80" s="216" t="e">
        <f t="shared" si="11"/>
        <v>#N/A</v>
      </c>
      <c r="AB80" s="216"/>
      <c r="AC80" s="140"/>
      <c r="AD80" s="142"/>
      <c r="AE80" s="216"/>
    </row>
    <row r="81" spans="1:31" x14ac:dyDescent="0.15">
      <c r="A81" s="216" t="str">
        <f>IF(K81="","",VLOOKUP('団体申込一覧表（男子）'!C89,登録情報男子!$A$2:$O$2484,15,0))</f>
        <v/>
      </c>
      <c r="B81" s="216" t="e">
        <f>VLOOKUP('団体申込一覧表（男子）'!C89,登録情報男子!$A$2:$O$2484,12,0)</f>
        <v>#N/A</v>
      </c>
      <c r="C81" s="216" t="e">
        <f>VLOOKUP(K81,登録情報男子!$A$2:$O$2484,5,0)</f>
        <v>#N/A</v>
      </c>
      <c r="D81" s="216" t="e">
        <f>VLOOKUP('団体申込一覧表（男子）'!C89,登録情報男子!$A$2:$O$2484,14,0)</f>
        <v>#N/A</v>
      </c>
      <c r="E81" s="216" t="e">
        <f>VLOOKUP('団体申込一覧表（男子）'!C89,登録情報男子!$A$2:$O$2484,11,0)</f>
        <v>#N/A</v>
      </c>
      <c r="F81" s="216">
        <v>1</v>
      </c>
      <c r="G81" s="131" t="e">
        <f>VLOOKUP('団体申込一覧表（男子）'!C89,登録情報男子!$A$2:$O$2484,8,0)</f>
        <v>#N/A</v>
      </c>
      <c r="H81" s="216" t="e">
        <f>VLOOKUP('団体申込一覧表（男子）'!C89,登録情報男子!$A$2:$O$2484,2,0)</f>
        <v>#N/A</v>
      </c>
      <c r="K81" s="216" t="str">
        <f>IF('団体申込一覧表（男子）'!C89="","",'団体申込一覧表（男子）'!C89)</f>
        <v/>
      </c>
      <c r="L81" s="216" t="e">
        <f t="shared" si="6"/>
        <v>#N/A</v>
      </c>
      <c r="M81" s="216" t="e">
        <f t="shared" si="7"/>
        <v>#N/A</v>
      </c>
      <c r="N81" s="216" t="e">
        <f t="shared" si="8"/>
        <v>#N/A</v>
      </c>
      <c r="O81" s="216"/>
      <c r="P81" s="216">
        <f>'団体申込一覧表（男子）'!H89</f>
        <v>0</v>
      </c>
      <c r="Q81" s="216" t="e">
        <f>VLOOKUP(P81,登録情報男子!$P$1:$Q$18,2,0)</f>
        <v>#N/A</v>
      </c>
      <c r="R81" s="142">
        <f>'団体申込一覧表（男子）'!J89</f>
        <v>0</v>
      </c>
      <c r="S81" s="216" t="e">
        <f t="shared" si="9"/>
        <v>#N/A</v>
      </c>
      <c r="T81" s="216">
        <f>'団体申込一覧表（男子）'!L89</f>
        <v>0</v>
      </c>
      <c r="U81" s="216" t="e">
        <f>VLOOKUP(T81,登録情報男子!$P$1:$Q$18,2,0)</f>
        <v>#N/A</v>
      </c>
      <c r="V81" s="142">
        <f>'団体申込一覧表（男子）'!N89</f>
        <v>0</v>
      </c>
      <c r="W81" s="216" t="e">
        <f t="shared" si="10"/>
        <v>#N/A</v>
      </c>
      <c r="X81" s="216">
        <f>'団体申込一覧表（男子）'!P89</f>
        <v>0</v>
      </c>
      <c r="Y81" s="140" t="e">
        <f>VLOOKUP(X81,登録情報男子!$P$1:$Q$18,2,0)</f>
        <v>#N/A</v>
      </c>
      <c r="Z81" s="142">
        <f>'団体申込一覧表（男子）'!R89</f>
        <v>0</v>
      </c>
      <c r="AA81" s="216" t="e">
        <f t="shared" si="11"/>
        <v>#N/A</v>
      </c>
      <c r="AB81" s="216"/>
      <c r="AC81" s="140"/>
      <c r="AD81" s="142"/>
      <c r="AE81" s="216"/>
    </row>
    <row r="82" spans="1:31" x14ac:dyDescent="0.15">
      <c r="A82" s="216" t="str">
        <f>IF(K82="","",VLOOKUP('団体申込一覧表（男子）'!C90,登録情報男子!$A$2:$O$2484,15,0))</f>
        <v/>
      </c>
      <c r="B82" s="216" t="e">
        <f>VLOOKUP('団体申込一覧表（男子）'!C90,登録情報男子!$A$2:$O$2484,12,0)</f>
        <v>#N/A</v>
      </c>
      <c r="C82" s="216" t="e">
        <f>VLOOKUP(K82,登録情報男子!$A$2:$O$2484,5,0)</f>
        <v>#N/A</v>
      </c>
      <c r="D82" s="216" t="e">
        <f>VLOOKUP('団体申込一覧表（男子）'!C90,登録情報男子!$A$2:$O$2484,14,0)</f>
        <v>#N/A</v>
      </c>
      <c r="E82" s="216" t="e">
        <f>VLOOKUP('団体申込一覧表（男子）'!C90,登録情報男子!$A$2:$O$2484,11,0)</f>
        <v>#N/A</v>
      </c>
      <c r="F82" s="216">
        <v>1</v>
      </c>
      <c r="G82" s="131" t="e">
        <f>VLOOKUP('団体申込一覧表（男子）'!C90,登録情報男子!$A$2:$O$2484,8,0)</f>
        <v>#N/A</v>
      </c>
      <c r="H82" s="216" t="e">
        <f>VLOOKUP('団体申込一覧表（男子）'!C90,登録情報男子!$A$2:$O$2484,2,0)</f>
        <v>#N/A</v>
      </c>
      <c r="K82" s="216" t="str">
        <f>IF('団体申込一覧表（男子）'!C90="","",'団体申込一覧表（男子）'!C90)</f>
        <v/>
      </c>
      <c r="L82" s="216" t="e">
        <f t="shared" si="6"/>
        <v>#N/A</v>
      </c>
      <c r="M82" s="216" t="e">
        <f t="shared" si="7"/>
        <v>#N/A</v>
      </c>
      <c r="N82" s="216" t="e">
        <f t="shared" si="8"/>
        <v>#N/A</v>
      </c>
      <c r="O82" s="216"/>
      <c r="P82" s="216">
        <f>'団体申込一覧表（男子）'!H90</f>
        <v>0</v>
      </c>
      <c r="Q82" s="216" t="e">
        <f>VLOOKUP(P82,登録情報男子!$P$1:$Q$18,2,0)</f>
        <v>#N/A</v>
      </c>
      <c r="R82" s="142">
        <f>'団体申込一覧表（男子）'!J90</f>
        <v>0</v>
      </c>
      <c r="S82" s="216" t="e">
        <f t="shared" si="9"/>
        <v>#N/A</v>
      </c>
      <c r="T82" s="216">
        <f>'団体申込一覧表（男子）'!L90</f>
        <v>0</v>
      </c>
      <c r="U82" s="216" t="e">
        <f>VLOOKUP(T82,登録情報男子!$P$1:$Q$18,2,0)</f>
        <v>#N/A</v>
      </c>
      <c r="V82" s="142">
        <f>'団体申込一覧表（男子）'!N90</f>
        <v>0</v>
      </c>
      <c r="W82" s="216" t="e">
        <f t="shared" si="10"/>
        <v>#N/A</v>
      </c>
      <c r="X82" s="216">
        <f>'団体申込一覧表（男子）'!P90</f>
        <v>0</v>
      </c>
      <c r="Y82" s="140" t="e">
        <f>VLOOKUP(X82,登録情報男子!$P$1:$Q$18,2,0)</f>
        <v>#N/A</v>
      </c>
      <c r="Z82" s="142">
        <f>'団体申込一覧表（男子）'!R90</f>
        <v>0</v>
      </c>
      <c r="AA82" s="216" t="e">
        <f t="shared" si="11"/>
        <v>#N/A</v>
      </c>
      <c r="AB82" s="216"/>
      <c r="AC82" s="140"/>
      <c r="AD82" s="142"/>
      <c r="AE82" s="216"/>
    </row>
    <row r="83" spans="1:31" x14ac:dyDescent="0.15">
      <c r="A83" s="216" t="str">
        <f>IF(K83="","",VLOOKUP('団体申込一覧表（男子）'!C91,登録情報男子!$A$2:$O$2484,15,0))</f>
        <v/>
      </c>
      <c r="B83" s="216" t="e">
        <f>VLOOKUP('団体申込一覧表（男子）'!C91,登録情報男子!$A$2:$O$2484,12,0)</f>
        <v>#N/A</v>
      </c>
      <c r="C83" s="216" t="e">
        <f>VLOOKUP(K83,登録情報男子!$A$2:$O$2484,5,0)</f>
        <v>#N/A</v>
      </c>
      <c r="D83" s="216" t="e">
        <f>VLOOKUP('団体申込一覧表（男子）'!C91,登録情報男子!$A$2:$O$2484,14,0)</f>
        <v>#N/A</v>
      </c>
      <c r="E83" s="216" t="e">
        <f>VLOOKUP('団体申込一覧表（男子）'!C91,登録情報男子!$A$2:$O$2484,11,0)</f>
        <v>#N/A</v>
      </c>
      <c r="F83" s="216">
        <v>1</v>
      </c>
      <c r="G83" s="131" t="e">
        <f>VLOOKUP('団体申込一覧表（男子）'!C91,登録情報男子!$A$2:$O$2484,8,0)</f>
        <v>#N/A</v>
      </c>
      <c r="H83" s="216" t="e">
        <f>VLOOKUP('団体申込一覧表（男子）'!C91,登録情報男子!$A$2:$O$2484,2,0)</f>
        <v>#N/A</v>
      </c>
      <c r="K83" s="216" t="str">
        <f>IF('団体申込一覧表（男子）'!C91="","",'団体申込一覧表（男子）'!C91)</f>
        <v/>
      </c>
      <c r="L83" s="216" t="e">
        <f t="shared" si="6"/>
        <v>#N/A</v>
      </c>
      <c r="M83" s="216" t="e">
        <f t="shared" si="7"/>
        <v>#N/A</v>
      </c>
      <c r="N83" s="216" t="e">
        <f t="shared" si="8"/>
        <v>#N/A</v>
      </c>
      <c r="O83" s="216"/>
      <c r="P83" s="216">
        <f>'団体申込一覧表（男子）'!H91</f>
        <v>0</v>
      </c>
      <c r="Q83" s="216" t="e">
        <f>VLOOKUP(P83,登録情報男子!$P$1:$Q$18,2,0)</f>
        <v>#N/A</v>
      </c>
      <c r="R83" s="142">
        <f>'団体申込一覧表（男子）'!J91</f>
        <v>0</v>
      </c>
      <c r="S83" s="216" t="e">
        <f t="shared" si="9"/>
        <v>#N/A</v>
      </c>
      <c r="T83" s="216">
        <f>'団体申込一覧表（男子）'!L91</f>
        <v>0</v>
      </c>
      <c r="U83" s="216" t="e">
        <f>VLOOKUP(T83,登録情報男子!$P$1:$Q$18,2,0)</f>
        <v>#N/A</v>
      </c>
      <c r="V83" s="142">
        <f>'団体申込一覧表（男子）'!N91</f>
        <v>0</v>
      </c>
      <c r="W83" s="216" t="e">
        <f t="shared" si="10"/>
        <v>#N/A</v>
      </c>
      <c r="X83" s="216">
        <f>'団体申込一覧表（男子）'!P91</f>
        <v>0</v>
      </c>
      <c r="Y83" s="140" t="e">
        <f>VLOOKUP(X83,登録情報男子!$P$1:$Q$18,2,0)</f>
        <v>#N/A</v>
      </c>
      <c r="Z83" s="142">
        <f>'団体申込一覧表（男子）'!R91</f>
        <v>0</v>
      </c>
      <c r="AA83" s="216" t="e">
        <f t="shared" si="11"/>
        <v>#N/A</v>
      </c>
      <c r="AB83" s="216"/>
      <c r="AC83" s="140"/>
      <c r="AD83" s="142"/>
      <c r="AE83" s="216"/>
    </row>
    <row r="84" spans="1:31" x14ac:dyDescent="0.15">
      <c r="A84" s="216" t="str">
        <f>IF(K84="","",VLOOKUP('団体申込一覧表（男子）'!C92,登録情報男子!$A$2:$O$2484,15,0))</f>
        <v/>
      </c>
      <c r="B84" s="216" t="e">
        <f>VLOOKUP('団体申込一覧表（男子）'!C92,登録情報男子!$A$2:$O$2484,12,0)</f>
        <v>#N/A</v>
      </c>
      <c r="C84" s="216" t="e">
        <f>VLOOKUP(K84,登録情報男子!$A$2:$O$2484,5,0)</f>
        <v>#N/A</v>
      </c>
      <c r="D84" s="216" t="e">
        <f>VLOOKUP('団体申込一覧表（男子）'!C92,登録情報男子!$A$2:$O$2484,14,0)</f>
        <v>#N/A</v>
      </c>
      <c r="E84" s="216" t="e">
        <f>VLOOKUP('団体申込一覧表（男子）'!C92,登録情報男子!$A$2:$O$2484,11,0)</f>
        <v>#N/A</v>
      </c>
      <c r="F84" s="216">
        <v>1</v>
      </c>
      <c r="G84" s="131" t="e">
        <f>VLOOKUP('団体申込一覧表（男子）'!C92,登録情報男子!$A$2:$O$2484,8,0)</f>
        <v>#N/A</v>
      </c>
      <c r="H84" s="216" t="e">
        <f>VLOOKUP('団体申込一覧表（男子）'!C92,登録情報男子!$A$2:$O$2484,2,0)</f>
        <v>#N/A</v>
      </c>
      <c r="K84" s="216" t="str">
        <f>IF('団体申込一覧表（男子）'!C92="","",'団体申込一覧表（男子）'!C92)</f>
        <v/>
      </c>
      <c r="L84" s="216" t="e">
        <f t="shared" si="6"/>
        <v>#N/A</v>
      </c>
      <c r="M84" s="216" t="e">
        <f t="shared" si="7"/>
        <v>#N/A</v>
      </c>
      <c r="N84" s="216" t="e">
        <f t="shared" si="8"/>
        <v>#N/A</v>
      </c>
      <c r="O84" s="216"/>
      <c r="P84" s="216">
        <f>'団体申込一覧表（男子）'!H92</f>
        <v>0</v>
      </c>
      <c r="Q84" s="216" t="e">
        <f>VLOOKUP(P84,登録情報男子!$P$1:$Q$18,2,0)</f>
        <v>#N/A</v>
      </c>
      <c r="R84" s="142">
        <f>'団体申込一覧表（男子）'!J92</f>
        <v>0</v>
      </c>
      <c r="S84" s="216" t="e">
        <f t="shared" si="9"/>
        <v>#N/A</v>
      </c>
      <c r="T84" s="216">
        <f>'団体申込一覧表（男子）'!L92</f>
        <v>0</v>
      </c>
      <c r="U84" s="216" t="e">
        <f>VLOOKUP(T84,登録情報男子!$P$1:$Q$18,2,0)</f>
        <v>#N/A</v>
      </c>
      <c r="V84" s="142">
        <f>'団体申込一覧表（男子）'!N92</f>
        <v>0</v>
      </c>
      <c r="W84" s="216" t="e">
        <f t="shared" si="10"/>
        <v>#N/A</v>
      </c>
      <c r="X84" s="216">
        <f>'団体申込一覧表（男子）'!P92</f>
        <v>0</v>
      </c>
      <c r="Y84" s="140" t="e">
        <f>VLOOKUP(X84,登録情報男子!$P$1:$Q$18,2,0)</f>
        <v>#N/A</v>
      </c>
      <c r="Z84" s="142">
        <f>'団体申込一覧表（男子）'!R92</f>
        <v>0</v>
      </c>
      <c r="AA84" s="216" t="e">
        <f t="shared" si="11"/>
        <v>#N/A</v>
      </c>
      <c r="AB84" s="216"/>
      <c r="AC84" s="140"/>
      <c r="AD84" s="142"/>
      <c r="AE84" s="216"/>
    </row>
    <row r="85" spans="1:31" x14ac:dyDescent="0.15">
      <c r="A85" s="216" t="str">
        <f>IF(K85="","",VLOOKUP('団体申込一覧表（男子）'!C93,登録情報男子!$A$2:$O$2484,15,0))</f>
        <v/>
      </c>
      <c r="B85" s="216" t="e">
        <f>VLOOKUP('団体申込一覧表（男子）'!C93,登録情報男子!$A$2:$O$2484,12,0)</f>
        <v>#N/A</v>
      </c>
      <c r="C85" s="216" t="e">
        <f>VLOOKUP(K85,登録情報男子!$A$2:$O$2484,5,0)</f>
        <v>#N/A</v>
      </c>
      <c r="D85" s="216" t="e">
        <f>VLOOKUP('団体申込一覧表（男子）'!C93,登録情報男子!$A$2:$O$2484,14,0)</f>
        <v>#N/A</v>
      </c>
      <c r="E85" s="216" t="e">
        <f>VLOOKUP('団体申込一覧表（男子）'!C93,登録情報男子!$A$2:$O$2484,11,0)</f>
        <v>#N/A</v>
      </c>
      <c r="F85" s="216">
        <v>1</v>
      </c>
      <c r="G85" s="131" t="e">
        <f>VLOOKUP('団体申込一覧表（男子）'!C93,登録情報男子!$A$2:$O$2484,8,0)</f>
        <v>#N/A</v>
      </c>
      <c r="H85" s="216" t="e">
        <f>VLOOKUP('団体申込一覧表（男子）'!C93,登録情報男子!$A$2:$O$2484,2,0)</f>
        <v>#N/A</v>
      </c>
      <c r="K85" s="216" t="str">
        <f>IF('団体申込一覧表（男子）'!C93="","",'団体申込一覧表（男子）'!C93)</f>
        <v/>
      </c>
      <c r="L85" s="216" t="e">
        <f t="shared" si="6"/>
        <v>#N/A</v>
      </c>
      <c r="M85" s="216" t="e">
        <f t="shared" si="7"/>
        <v>#N/A</v>
      </c>
      <c r="N85" s="216" t="e">
        <f t="shared" si="8"/>
        <v>#N/A</v>
      </c>
      <c r="O85" s="216"/>
      <c r="P85" s="216">
        <f>'団体申込一覧表（男子）'!H93</f>
        <v>0</v>
      </c>
      <c r="Q85" s="216" t="e">
        <f>VLOOKUP(P85,登録情報男子!$P$1:$Q$18,2,0)</f>
        <v>#N/A</v>
      </c>
      <c r="R85" s="142">
        <f>'団体申込一覧表（男子）'!J93</f>
        <v>0</v>
      </c>
      <c r="S85" s="216" t="e">
        <f t="shared" si="9"/>
        <v>#N/A</v>
      </c>
      <c r="T85" s="216">
        <f>'団体申込一覧表（男子）'!L93</f>
        <v>0</v>
      </c>
      <c r="U85" s="216" t="e">
        <f>VLOOKUP(T85,登録情報男子!$P$1:$Q$18,2,0)</f>
        <v>#N/A</v>
      </c>
      <c r="V85" s="142">
        <f>'団体申込一覧表（男子）'!N93</f>
        <v>0</v>
      </c>
      <c r="W85" s="216" t="e">
        <f t="shared" si="10"/>
        <v>#N/A</v>
      </c>
      <c r="X85" s="216">
        <f>'団体申込一覧表（男子）'!P93</f>
        <v>0</v>
      </c>
      <c r="Y85" s="140" t="e">
        <f>VLOOKUP(X85,登録情報男子!$P$1:$Q$18,2,0)</f>
        <v>#N/A</v>
      </c>
      <c r="Z85" s="142">
        <f>'団体申込一覧表（男子）'!R93</f>
        <v>0</v>
      </c>
      <c r="AA85" s="216" t="e">
        <f t="shared" si="11"/>
        <v>#N/A</v>
      </c>
      <c r="AB85" s="216"/>
      <c r="AC85" s="140"/>
      <c r="AD85" s="142"/>
      <c r="AE85" s="216"/>
    </row>
    <row r="86" spans="1:31" x14ac:dyDescent="0.15">
      <c r="A86" s="216" t="str">
        <f>IF(K86="","",VLOOKUP('団体申込一覧表（男子）'!C94,登録情報男子!$A$2:$O$2484,15,0))</f>
        <v/>
      </c>
      <c r="B86" s="216" t="e">
        <f>VLOOKUP('団体申込一覧表（男子）'!C94,登録情報男子!$A$2:$O$2484,12,0)</f>
        <v>#N/A</v>
      </c>
      <c r="C86" s="216" t="e">
        <f>VLOOKUP(K86,登録情報男子!$A$2:$O$2484,5,0)</f>
        <v>#N/A</v>
      </c>
      <c r="D86" s="216" t="e">
        <f>VLOOKUP('団体申込一覧表（男子）'!C94,登録情報男子!$A$2:$O$2484,14,0)</f>
        <v>#N/A</v>
      </c>
      <c r="E86" s="216" t="e">
        <f>VLOOKUP('団体申込一覧表（男子）'!C94,登録情報男子!$A$2:$O$2484,11,0)</f>
        <v>#N/A</v>
      </c>
      <c r="F86" s="216">
        <v>1</v>
      </c>
      <c r="G86" s="131" t="e">
        <f>VLOOKUP('団体申込一覧表（男子）'!C94,登録情報男子!$A$2:$O$2484,8,0)</f>
        <v>#N/A</v>
      </c>
      <c r="H86" s="216" t="e">
        <f>VLOOKUP('団体申込一覧表（男子）'!C94,登録情報男子!$A$2:$O$2484,2,0)</f>
        <v>#N/A</v>
      </c>
      <c r="K86" s="216" t="str">
        <f>IF('団体申込一覧表（男子）'!C94="","",'団体申込一覧表（男子）'!C94)</f>
        <v/>
      </c>
      <c r="L86" s="216" t="e">
        <f t="shared" si="6"/>
        <v>#N/A</v>
      </c>
      <c r="M86" s="216" t="e">
        <f t="shared" si="7"/>
        <v>#N/A</v>
      </c>
      <c r="N86" s="216" t="e">
        <f t="shared" si="8"/>
        <v>#N/A</v>
      </c>
      <c r="O86" s="216"/>
      <c r="P86" s="216">
        <f>'団体申込一覧表（男子）'!H94</f>
        <v>0</v>
      </c>
      <c r="Q86" s="216" t="e">
        <f>VLOOKUP(P86,登録情報男子!$P$1:$Q$18,2,0)</f>
        <v>#N/A</v>
      </c>
      <c r="R86" s="142">
        <f>'団体申込一覧表（男子）'!J94</f>
        <v>0</v>
      </c>
      <c r="S86" s="216" t="e">
        <f t="shared" si="9"/>
        <v>#N/A</v>
      </c>
      <c r="T86" s="216">
        <f>'団体申込一覧表（男子）'!L94</f>
        <v>0</v>
      </c>
      <c r="U86" s="216" t="e">
        <f>VLOOKUP(T86,登録情報男子!$P$1:$Q$18,2,0)</f>
        <v>#N/A</v>
      </c>
      <c r="V86" s="142">
        <f>'団体申込一覧表（男子）'!N94</f>
        <v>0</v>
      </c>
      <c r="W86" s="216" t="e">
        <f t="shared" si="10"/>
        <v>#N/A</v>
      </c>
      <c r="X86" s="216">
        <f>'団体申込一覧表（男子）'!P94</f>
        <v>0</v>
      </c>
      <c r="Y86" s="140" t="e">
        <f>VLOOKUP(X86,登録情報男子!$P$1:$Q$18,2,0)</f>
        <v>#N/A</v>
      </c>
      <c r="Z86" s="142">
        <f>'団体申込一覧表（男子）'!R94</f>
        <v>0</v>
      </c>
      <c r="AA86" s="216" t="e">
        <f t="shared" si="11"/>
        <v>#N/A</v>
      </c>
      <c r="AB86" s="216"/>
      <c r="AC86" s="140"/>
      <c r="AD86" s="142"/>
      <c r="AE86" s="216"/>
    </row>
    <row r="87" spans="1:31" x14ac:dyDescent="0.15">
      <c r="A87" s="216" t="str">
        <f>IF(K87="","",VLOOKUP('団体申込一覧表（男子）'!C95,登録情報男子!$A$2:$O$2484,15,0))</f>
        <v/>
      </c>
      <c r="B87" s="216" t="e">
        <f>VLOOKUP('団体申込一覧表（男子）'!C95,登録情報男子!$A$2:$O$2484,12,0)</f>
        <v>#N/A</v>
      </c>
      <c r="C87" s="216" t="e">
        <f>VLOOKUP(K87,登録情報男子!$A$2:$O$2484,5,0)</f>
        <v>#N/A</v>
      </c>
      <c r="D87" s="216" t="e">
        <f>VLOOKUP('団体申込一覧表（男子）'!C95,登録情報男子!$A$2:$O$2484,14,0)</f>
        <v>#N/A</v>
      </c>
      <c r="E87" s="216" t="e">
        <f>VLOOKUP('団体申込一覧表（男子）'!C95,登録情報男子!$A$2:$O$2484,11,0)</f>
        <v>#N/A</v>
      </c>
      <c r="F87" s="216">
        <v>1</v>
      </c>
      <c r="G87" s="131" t="e">
        <f>VLOOKUP('団体申込一覧表（男子）'!C95,登録情報男子!$A$2:$O$2484,8,0)</f>
        <v>#N/A</v>
      </c>
      <c r="H87" s="216" t="e">
        <f>VLOOKUP('団体申込一覧表（男子）'!C95,登録情報男子!$A$2:$O$2484,2,0)</f>
        <v>#N/A</v>
      </c>
      <c r="K87" s="216" t="str">
        <f>IF('団体申込一覧表（男子）'!C95="","",'団体申込一覧表（男子）'!C95)</f>
        <v/>
      </c>
      <c r="L87" s="216" t="e">
        <f t="shared" si="6"/>
        <v>#N/A</v>
      </c>
      <c r="M87" s="216" t="e">
        <f t="shared" si="7"/>
        <v>#N/A</v>
      </c>
      <c r="N87" s="216" t="e">
        <f t="shared" si="8"/>
        <v>#N/A</v>
      </c>
      <c r="O87" s="216"/>
      <c r="P87" s="216">
        <f>'団体申込一覧表（男子）'!H95</f>
        <v>0</v>
      </c>
      <c r="Q87" s="216" t="e">
        <f>VLOOKUP(P87,登録情報男子!$P$1:$Q$18,2,0)</f>
        <v>#N/A</v>
      </c>
      <c r="R87" s="142">
        <f>'団体申込一覧表（男子）'!J95</f>
        <v>0</v>
      </c>
      <c r="S87" s="216" t="e">
        <f t="shared" si="9"/>
        <v>#N/A</v>
      </c>
      <c r="T87" s="216">
        <f>'団体申込一覧表（男子）'!L95</f>
        <v>0</v>
      </c>
      <c r="U87" s="216" t="e">
        <f>VLOOKUP(T87,登録情報男子!$P$1:$Q$18,2,0)</f>
        <v>#N/A</v>
      </c>
      <c r="V87" s="142">
        <f>'団体申込一覧表（男子）'!N95</f>
        <v>0</v>
      </c>
      <c r="W87" s="216" t="e">
        <f t="shared" si="10"/>
        <v>#N/A</v>
      </c>
      <c r="X87" s="216">
        <f>'団体申込一覧表（男子）'!P95</f>
        <v>0</v>
      </c>
      <c r="Y87" s="140" t="e">
        <f>VLOOKUP(X87,登録情報男子!$P$1:$Q$18,2,0)</f>
        <v>#N/A</v>
      </c>
      <c r="Z87" s="142">
        <f>'団体申込一覧表（男子）'!R95</f>
        <v>0</v>
      </c>
      <c r="AA87" s="216" t="e">
        <f t="shared" si="11"/>
        <v>#N/A</v>
      </c>
      <c r="AB87" s="216"/>
      <c r="AC87" s="140"/>
      <c r="AD87" s="142"/>
      <c r="AE87" s="216"/>
    </row>
    <row r="88" spans="1:31" x14ac:dyDescent="0.15">
      <c r="A88" s="216" t="str">
        <f>IF(K88="","",VLOOKUP('団体申込一覧表（男子）'!C96,登録情報男子!$A$2:$O$2484,15,0))</f>
        <v/>
      </c>
      <c r="B88" s="216" t="e">
        <f>VLOOKUP('団体申込一覧表（男子）'!C96,登録情報男子!$A$2:$O$2484,12,0)</f>
        <v>#N/A</v>
      </c>
      <c r="C88" s="216" t="e">
        <f>VLOOKUP(K88,登録情報男子!$A$2:$O$2484,5,0)</f>
        <v>#N/A</v>
      </c>
      <c r="D88" s="216" t="e">
        <f>VLOOKUP('団体申込一覧表（男子）'!C96,登録情報男子!$A$2:$O$2484,14,0)</f>
        <v>#N/A</v>
      </c>
      <c r="E88" s="216" t="e">
        <f>VLOOKUP('団体申込一覧表（男子）'!C96,登録情報男子!$A$2:$O$2484,11,0)</f>
        <v>#N/A</v>
      </c>
      <c r="F88" s="216">
        <v>1</v>
      </c>
      <c r="G88" s="131" t="e">
        <f>VLOOKUP('団体申込一覧表（男子）'!C96,登録情報男子!$A$2:$O$2484,8,0)</f>
        <v>#N/A</v>
      </c>
      <c r="H88" s="216" t="e">
        <f>VLOOKUP('団体申込一覧表（男子）'!C96,登録情報男子!$A$2:$O$2484,2,0)</f>
        <v>#N/A</v>
      </c>
      <c r="K88" s="216" t="str">
        <f>IF('団体申込一覧表（男子）'!C96="","",'団体申込一覧表（男子）'!C96)</f>
        <v/>
      </c>
      <c r="L88" s="216" t="e">
        <f t="shared" si="6"/>
        <v>#N/A</v>
      </c>
      <c r="M88" s="216" t="e">
        <f t="shared" si="7"/>
        <v>#N/A</v>
      </c>
      <c r="N88" s="216" t="e">
        <f t="shared" si="8"/>
        <v>#N/A</v>
      </c>
      <c r="O88" s="216"/>
      <c r="P88" s="216">
        <f>'団体申込一覧表（男子）'!H96</f>
        <v>0</v>
      </c>
      <c r="Q88" s="216" t="e">
        <f>VLOOKUP(P88,登録情報男子!$P$1:$Q$18,2,0)</f>
        <v>#N/A</v>
      </c>
      <c r="R88" s="142">
        <f>'団体申込一覧表（男子）'!J96</f>
        <v>0</v>
      </c>
      <c r="S88" s="216" t="e">
        <f t="shared" si="9"/>
        <v>#N/A</v>
      </c>
      <c r="T88" s="216">
        <f>'団体申込一覧表（男子）'!L96</f>
        <v>0</v>
      </c>
      <c r="U88" s="216" t="e">
        <f>VLOOKUP(T88,登録情報男子!$P$1:$Q$18,2,0)</f>
        <v>#N/A</v>
      </c>
      <c r="V88" s="142">
        <f>'団体申込一覧表（男子）'!N96</f>
        <v>0</v>
      </c>
      <c r="W88" s="216" t="e">
        <f t="shared" si="10"/>
        <v>#N/A</v>
      </c>
      <c r="X88" s="216">
        <f>'団体申込一覧表（男子）'!P96</f>
        <v>0</v>
      </c>
      <c r="Y88" s="140" t="e">
        <f>VLOOKUP(X88,登録情報男子!$P$1:$Q$18,2,0)</f>
        <v>#N/A</v>
      </c>
      <c r="Z88" s="142">
        <f>'団体申込一覧表（男子）'!R96</f>
        <v>0</v>
      </c>
      <c r="AA88" s="216" t="e">
        <f t="shared" si="11"/>
        <v>#N/A</v>
      </c>
      <c r="AB88" s="216"/>
      <c r="AC88" s="140"/>
      <c r="AD88" s="142"/>
      <c r="AE88" s="216"/>
    </row>
    <row r="89" spans="1:31" x14ac:dyDescent="0.15">
      <c r="A89" s="216" t="str">
        <f>IF(K89="","",VLOOKUP('団体申込一覧表（男子）'!C97,登録情報男子!$A$2:$O$2484,15,0))</f>
        <v/>
      </c>
      <c r="B89" s="216" t="e">
        <f>VLOOKUP('団体申込一覧表（男子）'!C97,登録情報男子!$A$2:$O$2484,12,0)</f>
        <v>#N/A</v>
      </c>
      <c r="C89" s="216" t="e">
        <f>VLOOKUP(K89,登録情報男子!$A$2:$O$2484,5,0)</f>
        <v>#N/A</v>
      </c>
      <c r="D89" s="216" t="e">
        <f>VLOOKUP('団体申込一覧表（男子）'!C97,登録情報男子!$A$2:$O$2484,14,0)</f>
        <v>#N/A</v>
      </c>
      <c r="E89" s="216" t="e">
        <f>VLOOKUP('団体申込一覧表（男子）'!C97,登録情報男子!$A$2:$O$2484,11,0)</f>
        <v>#N/A</v>
      </c>
      <c r="F89" s="216">
        <v>1</v>
      </c>
      <c r="G89" s="131" t="e">
        <f>VLOOKUP('団体申込一覧表（男子）'!C97,登録情報男子!$A$2:$O$2484,8,0)</f>
        <v>#N/A</v>
      </c>
      <c r="H89" s="216" t="e">
        <f>VLOOKUP('団体申込一覧表（男子）'!C97,登録情報男子!$A$2:$O$2484,2,0)</f>
        <v>#N/A</v>
      </c>
      <c r="K89" s="216" t="str">
        <f>IF('団体申込一覧表（男子）'!C97="","",'団体申込一覧表（男子）'!C97)</f>
        <v/>
      </c>
      <c r="L89" s="216" t="e">
        <f t="shared" si="6"/>
        <v>#N/A</v>
      </c>
      <c r="M89" s="216" t="e">
        <f t="shared" si="7"/>
        <v>#N/A</v>
      </c>
      <c r="N89" s="216" t="e">
        <f t="shared" si="8"/>
        <v>#N/A</v>
      </c>
      <c r="O89" s="216"/>
      <c r="P89" s="216">
        <f>'団体申込一覧表（男子）'!H97</f>
        <v>0</v>
      </c>
      <c r="Q89" s="216" t="e">
        <f>VLOOKUP(P89,登録情報男子!$P$1:$Q$18,2,0)</f>
        <v>#N/A</v>
      </c>
      <c r="R89" s="142">
        <f>'団体申込一覧表（男子）'!J97</f>
        <v>0</v>
      </c>
      <c r="S89" s="216" t="e">
        <f t="shared" si="9"/>
        <v>#N/A</v>
      </c>
      <c r="T89" s="216">
        <f>'団体申込一覧表（男子）'!L97</f>
        <v>0</v>
      </c>
      <c r="U89" s="216" t="e">
        <f>VLOOKUP(T89,登録情報男子!$P$1:$Q$18,2,0)</f>
        <v>#N/A</v>
      </c>
      <c r="V89" s="142">
        <f>'団体申込一覧表（男子）'!N97</f>
        <v>0</v>
      </c>
      <c r="W89" s="216" t="e">
        <f t="shared" si="10"/>
        <v>#N/A</v>
      </c>
      <c r="X89" s="216">
        <f>'団体申込一覧表（男子）'!P97</f>
        <v>0</v>
      </c>
      <c r="Y89" s="140" t="e">
        <f>VLOOKUP(X89,登録情報男子!$P$1:$Q$18,2,0)</f>
        <v>#N/A</v>
      </c>
      <c r="Z89" s="142">
        <f>'団体申込一覧表（男子）'!R97</f>
        <v>0</v>
      </c>
      <c r="AA89" s="216" t="e">
        <f t="shared" si="11"/>
        <v>#N/A</v>
      </c>
      <c r="AB89" s="216"/>
      <c r="AC89" s="140"/>
      <c r="AD89" s="142"/>
      <c r="AE89" s="216"/>
    </row>
    <row r="90" spans="1:31" x14ac:dyDescent="0.15">
      <c r="A90" s="216" t="str">
        <f>IF(K90="","",VLOOKUP('団体申込一覧表（男子）'!C98,登録情報男子!$A$2:$O$2484,15,0))</f>
        <v/>
      </c>
      <c r="B90" s="216" t="e">
        <f>VLOOKUP('団体申込一覧表（男子）'!C98,登録情報男子!$A$2:$O$2484,12,0)</f>
        <v>#N/A</v>
      </c>
      <c r="C90" s="216" t="e">
        <f>VLOOKUP(K90,登録情報男子!$A$2:$O$2484,5,0)</f>
        <v>#N/A</v>
      </c>
      <c r="D90" s="216" t="e">
        <f>VLOOKUP('団体申込一覧表（男子）'!C98,登録情報男子!$A$2:$O$2484,14,0)</f>
        <v>#N/A</v>
      </c>
      <c r="E90" s="216" t="e">
        <f>VLOOKUP('団体申込一覧表（男子）'!C98,登録情報男子!$A$2:$O$2484,11,0)</f>
        <v>#N/A</v>
      </c>
      <c r="F90" s="216">
        <v>1</v>
      </c>
      <c r="G90" s="131" t="e">
        <f>VLOOKUP('団体申込一覧表（男子）'!C98,登録情報男子!$A$2:$O$2484,8,0)</f>
        <v>#N/A</v>
      </c>
      <c r="H90" s="216" t="e">
        <f>VLOOKUP('団体申込一覧表（男子）'!C98,登録情報男子!$A$2:$O$2484,2,0)</f>
        <v>#N/A</v>
      </c>
      <c r="K90" s="216" t="str">
        <f>IF('団体申込一覧表（男子）'!C98="","",'団体申込一覧表（男子）'!C98)</f>
        <v/>
      </c>
      <c r="L90" s="216" t="e">
        <f t="shared" si="6"/>
        <v>#N/A</v>
      </c>
      <c r="M90" s="216" t="e">
        <f t="shared" si="7"/>
        <v>#N/A</v>
      </c>
      <c r="N90" s="216" t="e">
        <f t="shared" si="8"/>
        <v>#N/A</v>
      </c>
      <c r="O90" s="216"/>
      <c r="P90" s="216">
        <f>'団体申込一覧表（男子）'!H98</f>
        <v>0</v>
      </c>
      <c r="Q90" s="216" t="e">
        <f>VLOOKUP(P90,登録情報男子!$P$1:$Q$18,2,0)</f>
        <v>#N/A</v>
      </c>
      <c r="R90" s="142">
        <f>'団体申込一覧表（男子）'!J98</f>
        <v>0</v>
      </c>
      <c r="S90" s="216" t="e">
        <f t="shared" si="9"/>
        <v>#N/A</v>
      </c>
      <c r="T90" s="216">
        <f>'団体申込一覧表（男子）'!L98</f>
        <v>0</v>
      </c>
      <c r="U90" s="216" t="e">
        <f>VLOOKUP(T90,登録情報男子!$P$1:$Q$18,2,0)</f>
        <v>#N/A</v>
      </c>
      <c r="V90" s="142">
        <f>'団体申込一覧表（男子）'!N98</f>
        <v>0</v>
      </c>
      <c r="W90" s="216" t="e">
        <f t="shared" si="10"/>
        <v>#N/A</v>
      </c>
      <c r="X90" s="216">
        <f>'団体申込一覧表（男子）'!P98</f>
        <v>0</v>
      </c>
      <c r="Y90" s="140" t="e">
        <f>VLOOKUP(X90,登録情報男子!$P$1:$Q$18,2,0)</f>
        <v>#N/A</v>
      </c>
      <c r="Z90" s="142">
        <f>'団体申込一覧表（男子）'!R98</f>
        <v>0</v>
      </c>
      <c r="AA90" s="216" t="e">
        <f t="shared" si="11"/>
        <v>#N/A</v>
      </c>
      <c r="AB90" s="216"/>
      <c r="AC90" s="140"/>
      <c r="AD90" s="142"/>
      <c r="AE90" s="216"/>
    </row>
    <row r="91" spans="1:31" x14ac:dyDescent="0.15">
      <c r="A91" s="216" t="str">
        <f>IF(K91="","",VLOOKUP('団体申込一覧表（男子）'!C99,登録情報男子!$A$2:$O$2484,15,0))</f>
        <v/>
      </c>
      <c r="B91" s="216" t="e">
        <f>VLOOKUP('団体申込一覧表（男子）'!C99,登録情報男子!$A$2:$O$2484,12,0)</f>
        <v>#N/A</v>
      </c>
      <c r="C91" s="216" t="e">
        <f>VLOOKUP(K91,登録情報男子!$A$2:$O$2484,5,0)</f>
        <v>#N/A</v>
      </c>
      <c r="D91" s="216" t="e">
        <f>VLOOKUP('団体申込一覧表（男子）'!C99,登録情報男子!$A$2:$O$2484,14,0)</f>
        <v>#N/A</v>
      </c>
      <c r="E91" s="216" t="e">
        <f>VLOOKUP('団体申込一覧表（男子）'!C99,登録情報男子!$A$2:$O$2484,11,0)</f>
        <v>#N/A</v>
      </c>
      <c r="F91" s="216">
        <v>1</v>
      </c>
      <c r="G91" s="131" t="e">
        <f>VLOOKUP('団体申込一覧表（男子）'!C99,登録情報男子!$A$2:$O$2484,8,0)</f>
        <v>#N/A</v>
      </c>
      <c r="H91" s="216" t="e">
        <f>VLOOKUP('団体申込一覧表（男子）'!C99,登録情報男子!$A$2:$O$2484,2,0)</f>
        <v>#N/A</v>
      </c>
      <c r="K91" s="216" t="str">
        <f>IF('団体申込一覧表（男子）'!C99="","",'団体申込一覧表（男子）'!C99)</f>
        <v/>
      </c>
      <c r="L91" s="216" t="e">
        <f t="shared" si="6"/>
        <v>#N/A</v>
      </c>
      <c r="M91" s="216" t="e">
        <f t="shared" si="7"/>
        <v>#N/A</v>
      </c>
      <c r="N91" s="216" t="e">
        <f t="shared" si="8"/>
        <v>#N/A</v>
      </c>
      <c r="O91" s="216"/>
      <c r="P91" s="216">
        <f>'団体申込一覧表（男子）'!H99</f>
        <v>0</v>
      </c>
      <c r="Q91" s="216" t="e">
        <f>VLOOKUP(P91,登録情報男子!$P$1:$Q$18,2,0)</f>
        <v>#N/A</v>
      </c>
      <c r="R91" s="142">
        <f>'団体申込一覧表（男子）'!J99</f>
        <v>0</v>
      </c>
      <c r="S91" s="216" t="e">
        <f t="shared" si="9"/>
        <v>#N/A</v>
      </c>
      <c r="T91" s="216">
        <f>'団体申込一覧表（男子）'!L99</f>
        <v>0</v>
      </c>
      <c r="U91" s="216" t="e">
        <f>VLOOKUP(T91,登録情報男子!$P$1:$Q$18,2,0)</f>
        <v>#N/A</v>
      </c>
      <c r="V91" s="142">
        <f>'団体申込一覧表（男子）'!N99</f>
        <v>0</v>
      </c>
      <c r="W91" s="216" t="e">
        <f t="shared" si="10"/>
        <v>#N/A</v>
      </c>
      <c r="X91" s="216">
        <f>'団体申込一覧表（男子）'!P99</f>
        <v>0</v>
      </c>
      <c r="Y91" s="140" t="e">
        <f>VLOOKUP(X91,登録情報男子!$P$1:$Q$18,2,0)</f>
        <v>#N/A</v>
      </c>
      <c r="Z91" s="142">
        <f>'団体申込一覧表（男子）'!R99</f>
        <v>0</v>
      </c>
      <c r="AA91" s="216" t="e">
        <f t="shared" si="11"/>
        <v>#N/A</v>
      </c>
      <c r="AB91" s="216"/>
      <c r="AC91" s="140"/>
      <c r="AD91" s="142"/>
      <c r="AE91" s="216"/>
    </row>
    <row r="92" spans="1:31" x14ac:dyDescent="0.15">
      <c r="A92" s="216" t="str">
        <f>IF(K92="","",VLOOKUP('団体申込一覧表（男子）'!C100,登録情報男子!$A$2:$O$2484,15,0))</f>
        <v/>
      </c>
      <c r="B92" s="216" t="e">
        <f>VLOOKUP('団体申込一覧表（男子）'!C100,登録情報男子!$A$2:$O$2484,12,0)</f>
        <v>#N/A</v>
      </c>
      <c r="C92" s="216" t="e">
        <f>VLOOKUP(K92,登録情報男子!$A$2:$O$2484,5,0)</f>
        <v>#N/A</v>
      </c>
      <c r="D92" s="216" t="e">
        <f>VLOOKUP('団体申込一覧表（男子）'!C100,登録情報男子!$A$2:$O$2484,14,0)</f>
        <v>#N/A</v>
      </c>
      <c r="E92" s="216" t="e">
        <f>VLOOKUP('団体申込一覧表（男子）'!C100,登録情報男子!$A$2:$O$2484,11,0)</f>
        <v>#N/A</v>
      </c>
      <c r="F92" s="216">
        <v>1</v>
      </c>
      <c r="G92" s="131" t="e">
        <f>VLOOKUP('団体申込一覧表（男子）'!C100,登録情報男子!$A$2:$O$2484,8,0)</f>
        <v>#N/A</v>
      </c>
      <c r="H92" s="216" t="e">
        <f>VLOOKUP('団体申込一覧表（男子）'!C100,登録情報男子!$A$2:$O$2484,2,0)</f>
        <v>#N/A</v>
      </c>
      <c r="K92" s="216" t="str">
        <f>IF('団体申込一覧表（男子）'!C100="","",'団体申込一覧表（男子）'!C100)</f>
        <v/>
      </c>
      <c r="L92" s="216" t="e">
        <f t="shared" si="6"/>
        <v>#N/A</v>
      </c>
      <c r="M92" s="216" t="e">
        <f t="shared" si="7"/>
        <v>#N/A</v>
      </c>
      <c r="N92" s="216" t="e">
        <f t="shared" si="8"/>
        <v>#N/A</v>
      </c>
      <c r="O92" s="216"/>
      <c r="P92" s="216">
        <f>'団体申込一覧表（男子）'!H100</f>
        <v>0</v>
      </c>
      <c r="Q92" s="216" t="e">
        <f>VLOOKUP(P92,登録情報男子!$P$1:$Q$18,2,0)</f>
        <v>#N/A</v>
      </c>
      <c r="R92" s="142">
        <f>'団体申込一覧表（男子）'!J100</f>
        <v>0</v>
      </c>
      <c r="S92" s="216" t="e">
        <f t="shared" si="9"/>
        <v>#N/A</v>
      </c>
      <c r="T92" s="216">
        <f>'団体申込一覧表（男子）'!L100</f>
        <v>0</v>
      </c>
      <c r="U92" s="216" t="e">
        <f>VLOOKUP(T92,登録情報男子!$P$1:$Q$18,2,0)</f>
        <v>#N/A</v>
      </c>
      <c r="V92" s="142">
        <f>'団体申込一覧表（男子）'!N100</f>
        <v>0</v>
      </c>
      <c r="W92" s="216" t="e">
        <f t="shared" si="10"/>
        <v>#N/A</v>
      </c>
      <c r="X92" s="216">
        <f>'団体申込一覧表（男子）'!P100</f>
        <v>0</v>
      </c>
      <c r="Y92" s="140" t="e">
        <f>VLOOKUP(X92,登録情報男子!$P$1:$Q$18,2,0)</f>
        <v>#N/A</v>
      </c>
      <c r="Z92" s="142">
        <f>'団体申込一覧表（男子）'!R100</f>
        <v>0</v>
      </c>
      <c r="AA92" s="216" t="e">
        <f t="shared" si="11"/>
        <v>#N/A</v>
      </c>
      <c r="AB92" s="216"/>
      <c r="AC92" s="140"/>
      <c r="AD92" s="142"/>
      <c r="AE92" s="216"/>
    </row>
    <row r="93" spans="1:31" x14ac:dyDescent="0.15">
      <c r="A93" s="216" t="str">
        <f>IF(K93="","",VLOOKUP('団体申込一覧表（男子）'!C101,登録情報男子!$A$2:$O$2484,15,0))</f>
        <v/>
      </c>
      <c r="B93" s="216" t="e">
        <f>VLOOKUP('団体申込一覧表（男子）'!C101,登録情報男子!$A$2:$O$2484,12,0)</f>
        <v>#N/A</v>
      </c>
      <c r="C93" s="216" t="e">
        <f>VLOOKUP(K93,登録情報男子!$A$2:$O$2484,5,0)</f>
        <v>#N/A</v>
      </c>
      <c r="D93" s="216" t="e">
        <f>VLOOKUP('団体申込一覧表（男子）'!C101,登録情報男子!$A$2:$O$2484,14,0)</f>
        <v>#N/A</v>
      </c>
      <c r="E93" s="216" t="e">
        <f>VLOOKUP('団体申込一覧表（男子）'!C101,登録情報男子!$A$2:$O$2484,11,0)</f>
        <v>#N/A</v>
      </c>
      <c r="F93" s="216">
        <v>1</v>
      </c>
      <c r="G93" s="131" t="e">
        <f>VLOOKUP('団体申込一覧表（男子）'!C101,登録情報男子!$A$2:$O$2484,8,0)</f>
        <v>#N/A</v>
      </c>
      <c r="H93" s="216" t="e">
        <f>VLOOKUP('団体申込一覧表（男子）'!C101,登録情報男子!$A$2:$O$2484,2,0)</f>
        <v>#N/A</v>
      </c>
      <c r="K93" s="216" t="str">
        <f>IF('団体申込一覧表（男子）'!C101="","",'団体申込一覧表（男子）'!C101)</f>
        <v/>
      </c>
      <c r="L93" s="216" t="e">
        <f t="shared" si="6"/>
        <v>#N/A</v>
      </c>
      <c r="M93" s="216" t="e">
        <f t="shared" si="7"/>
        <v>#N/A</v>
      </c>
      <c r="N93" s="216" t="e">
        <f t="shared" si="8"/>
        <v>#N/A</v>
      </c>
      <c r="O93" s="216"/>
      <c r="P93" s="216">
        <f>'団体申込一覧表（男子）'!H101</f>
        <v>0</v>
      </c>
      <c r="Q93" s="216" t="e">
        <f>VLOOKUP(P93,登録情報男子!$P$1:$Q$18,2,0)</f>
        <v>#N/A</v>
      </c>
      <c r="R93" s="142">
        <f>'団体申込一覧表（男子）'!J101</f>
        <v>0</v>
      </c>
      <c r="S93" s="216" t="e">
        <f t="shared" si="9"/>
        <v>#N/A</v>
      </c>
      <c r="T93" s="216">
        <f>'団体申込一覧表（男子）'!L101</f>
        <v>0</v>
      </c>
      <c r="U93" s="216" t="e">
        <f>VLOOKUP(T93,登録情報男子!$P$1:$Q$18,2,0)</f>
        <v>#N/A</v>
      </c>
      <c r="V93" s="142">
        <f>'団体申込一覧表（男子）'!N101</f>
        <v>0</v>
      </c>
      <c r="W93" s="216" t="e">
        <f t="shared" si="10"/>
        <v>#N/A</v>
      </c>
      <c r="X93" s="216">
        <f>'団体申込一覧表（男子）'!P101</f>
        <v>0</v>
      </c>
      <c r="Y93" s="140" t="e">
        <f>VLOOKUP(X93,登録情報男子!$P$1:$Q$18,2,0)</f>
        <v>#N/A</v>
      </c>
      <c r="Z93" s="142">
        <f>'団体申込一覧表（男子）'!R101</f>
        <v>0</v>
      </c>
      <c r="AA93" s="216" t="e">
        <f t="shared" si="11"/>
        <v>#N/A</v>
      </c>
      <c r="AB93" s="216"/>
      <c r="AC93" s="140"/>
      <c r="AD93" s="142"/>
      <c r="AE93" s="216"/>
    </row>
    <row r="94" spans="1:31" x14ac:dyDescent="0.15">
      <c r="A94" s="216" t="str">
        <f>IF(K94="","",VLOOKUP('団体申込一覧表（男子）'!C102,登録情報男子!$A$2:$O$2484,15,0))</f>
        <v/>
      </c>
      <c r="B94" s="216" t="e">
        <f>VLOOKUP('団体申込一覧表（男子）'!C102,登録情報男子!$A$2:$O$2484,12,0)</f>
        <v>#N/A</v>
      </c>
      <c r="C94" s="216" t="e">
        <f>VLOOKUP(K94,登録情報男子!$A$2:$O$2484,5,0)</f>
        <v>#N/A</v>
      </c>
      <c r="D94" s="216" t="e">
        <f>VLOOKUP('団体申込一覧表（男子）'!C102,登録情報男子!$A$2:$O$2484,14,0)</f>
        <v>#N/A</v>
      </c>
      <c r="E94" s="216" t="e">
        <f>VLOOKUP('団体申込一覧表（男子）'!C102,登録情報男子!$A$2:$O$2484,11,0)</f>
        <v>#N/A</v>
      </c>
      <c r="F94" s="216">
        <v>1</v>
      </c>
      <c r="G94" s="131" t="e">
        <f>VLOOKUP('団体申込一覧表（男子）'!C102,登録情報男子!$A$2:$O$2484,8,0)</f>
        <v>#N/A</v>
      </c>
      <c r="H94" s="216" t="e">
        <f>VLOOKUP('団体申込一覧表（男子）'!C102,登録情報男子!$A$2:$O$2484,2,0)</f>
        <v>#N/A</v>
      </c>
      <c r="K94" s="216" t="str">
        <f>IF('団体申込一覧表（男子）'!C102="","",'団体申込一覧表（男子）'!C102)</f>
        <v/>
      </c>
      <c r="L94" s="216" t="e">
        <f t="shared" si="6"/>
        <v>#N/A</v>
      </c>
      <c r="M94" s="216" t="e">
        <f t="shared" si="7"/>
        <v>#N/A</v>
      </c>
      <c r="N94" s="216" t="e">
        <f t="shared" si="8"/>
        <v>#N/A</v>
      </c>
      <c r="O94" s="216"/>
      <c r="P94" s="216">
        <f>'団体申込一覧表（男子）'!H102</f>
        <v>0</v>
      </c>
      <c r="Q94" s="216" t="e">
        <f>VLOOKUP(P94,登録情報男子!$P$1:$Q$18,2,0)</f>
        <v>#N/A</v>
      </c>
      <c r="R94" s="142">
        <f>'団体申込一覧表（男子）'!J102</f>
        <v>0</v>
      </c>
      <c r="S94" s="216" t="e">
        <f t="shared" si="9"/>
        <v>#N/A</v>
      </c>
      <c r="T94" s="216">
        <f>'団体申込一覧表（男子）'!L102</f>
        <v>0</v>
      </c>
      <c r="U94" s="216" t="e">
        <f>VLOOKUP(T94,登録情報男子!$P$1:$Q$18,2,0)</f>
        <v>#N/A</v>
      </c>
      <c r="V94" s="142">
        <f>'団体申込一覧表（男子）'!N102</f>
        <v>0</v>
      </c>
      <c r="W94" s="216" t="e">
        <f t="shared" si="10"/>
        <v>#N/A</v>
      </c>
      <c r="X94" s="216">
        <f>'団体申込一覧表（男子）'!P102</f>
        <v>0</v>
      </c>
      <c r="Y94" s="140" t="e">
        <f>VLOOKUP(X94,登録情報男子!$P$1:$Q$18,2,0)</f>
        <v>#N/A</v>
      </c>
      <c r="Z94" s="142">
        <f>'団体申込一覧表（男子）'!R102</f>
        <v>0</v>
      </c>
      <c r="AA94" s="216" t="e">
        <f t="shared" si="11"/>
        <v>#N/A</v>
      </c>
      <c r="AB94" s="216"/>
      <c r="AC94" s="140"/>
      <c r="AD94" s="142"/>
      <c r="AE94" s="216"/>
    </row>
    <row r="95" spans="1:31" x14ac:dyDescent="0.15">
      <c r="A95" s="216" t="str">
        <f>IF(K95="","",VLOOKUP('団体申込一覧表（男子）'!C103,登録情報男子!$A$2:$O$2484,15,0))</f>
        <v/>
      </c>
      <c r="B95" s="216" t="e">
        <f>VLOOKUP('団体申込一覧表（男子）'!C103,登録情報男子!$A$2:$O$2484,12,0)</f>
        <v>#N/A</v>
      </c>
      <c r="C95" s="216" t="e">
        <f>VLOOKUP(K95,登録情報男子!$A$2:$O$2484,5,0)</f>
        <v>#N/A</v>
      </c>
      <c r="D95" s="216" t="e">
        <f>VLOOKUP('団体申込一覧表（男子）'!C103,登録情報男子!$A$2:$O$2484,14,0)</f>
        <v>#N/A</v>
      </c>
      <c r="E95" s="216" t="e">
        <f>VLOOKUP('団体申込一覧表（男子）'!C103,登録情報男子!$A$2:$O$2484,11,0)</f>
        <v>#N/A</v>
      </c>
      <c r="F95" s="216">
        <v>1</v>
      </c>
      <c r="G95" s="131" t="e">
        <f>VLOOKUP('団体申込一覧表（男子）'!C103,登録情報男子!$A$2:$O$2484,8,0)</f>
        <v>#N/A</v>
      </c>
      <c r="H95" s="216" t="e">
        <f>VLOOKUP('団体申込一覧表（男子）'!C103,登録情報男子!$A$2:$O$2484,2,0)</f>
        <v>#N/A</v>
      </c>
      <c r="K95" s="216" t="str">
        <f>IF('団体申込一覧表（男子）'!C103="","",'団体申込一覧表（男子）'!C103)</f>
        <v/>
      </c>
      <c r="L95" s="216" t="e">
        <f t="shared" si="6"/>
        <v>#N/A</v>
      </c>
      <c r="M95" s="216" t="e">
        <f t="shared" si="7"/>
        <v>#N/A</v>
      </c>
      <c r="N95" s="216" t="e">
        <f t="shared" si="8"/>
        <v>#N/A</v>
      </c>
      <c r="O95" s="216"/>
      <c r="P95" s="216">
        <f>'団体申込一覧表（男子）'!H103</f>
        <v>0</v>
      </c>
      <c r="Q95" s="216" t="e">
        <f>VLOOKUP(P95,登録情報男子!$P$1:$Q$18,2,0)</f>
        <v>#N/A</v>
      </c>
      <c r="R95" s="142">
        <f>'団体申込一覧表（男子）'!J103</f>
        <v>0</v>
      </c>
      <c r="S95" s="216" t="e">
        <f t="shared" si="9"/>
        <v>#N/A</v>
      </c>
      <c r="T95" s="216">
        <f>'団体申込一覧表（男子）'!L103</f>
        <v>0</v>
      </c>
      <c r="U95" s="216" t="e">
        <f>VLOOKUP(T95,登録情報男子!$P$1:$Q$18,2,0)</f>
        <v>#N/A</v>
      </c>
      <c r="V95" s="142">
        <f>'団体申込一覧表（男子）'!N103</f>
        <v>0</v>
      </c>
      <c r="W95" s="216" t="e">
        <f t="shared" si="10"/>
        <v>#N/A</v>
      </c>
      <c r="X95" s="216">
        <f>'団体申込一覧表（男子）'!P103</f>
        <v>0</v>
      </c>
      <c r="Y95" s="140" t="e">
        <f>VLOOKUP(X95,登録情報男子!$P$1:$Q$18,2,0)</f>
        <v>#N/A</v>
      </c>
      <c r="Z95" s="142">
        <f>'団体申込一覧表（男子）'!R103</f>
        <v>0</v>
      </c>
      <c r="AA95" s="216" t="e">
        <f t="shared" si="11"/>
        <v>#N/A</v>
      </c>
      <c r="AB95" s="216"/>
      <c r="AC95" s="140"/>
      <c r="AD95" s="142"/>
      <c r="AE95" s="216"/>
    </row>
    <row r="96" spans="1:31" x14ac:dyDescent="0.15">
      <c r="A96" s="216" t="str">
        <f>IF(K96="","",VLOOKUP('団体申込一覧表（男子）'!C104,登録情報男子!$A$2:$O$2484,15,0))</f>
        <v/>
      </c>
      <c r="B96" s="216" t="e">
        <f>VLOOKUP('団体申込一覧表（男子）'!C104,登録情報男子!$A$2:$O$2484,12,0)</f>
        <v>#N/A</v>
      </c>
      <c r="C96" s="216" t="e">
        <f>VLOOKUP(K96,登録情報男子!$A$2:$O$2484,5,0)</f>
        <v>#N/A</v>
      </c>
      <c r="D96" s="216" t="e">
        <f>VLOOKUP('団体申込一覧表（男子）'!C104,登録情報男子!$A$2:$O$2484,14,0)</f>
        <v>#N/A</v>
      </c>
      <c r="E96" s="216" t="e">
        <f>VLOOKUP('団体申込一覧表（男子）'!C104,登録情報男子!$A$2:$O$2484,11,0)</f>
        <v>#N/A</v>
      </c>
      <c r="F96" s="216">
        <v>1</v>
      </c>
      <c r="G96" s="131" t="e">
        <f>VLOOKUP('団体申込一覧表（男子）'!C104,登録情報男子!$A$2:$O$2484,8,0)</f>
        <v>#N/A</v>
      </c>
      <c r="H96" s="216" t="e">
        <f>VLOOKUP('団体申込一覧表（男子）'!C104,登録情報男子!$A$2:$O$2484,2,0)</f>
        <v>#N/A</v>
      </c>
      <c r="K96" s="216" t="str">
        <f>IF('団体申込一覧表（男子）'!C104="","",'団体申込一覧表（男子）'!C104)</f>
        <v/>
      </c>
      <c r="L96" s="216" t="e">
        <f t="shared" si="6"/>
        <v>#N/A</v>
      </c>
      <c r="M96" s="216" t="e">
        <f t="shared" si="7"/>
        <v>#N/A</v>
      </c>
      <c r="N96" s="216" t="e">
        <f t="shared" si="8"/>
        <v>#N/A</v>
      </c>
      <c r="O96" s="216"/>
      <c r="P96" s="216">
        <f>'団体申込一覧表（男子）'!H104</f>
        <v>0</v>
      </c>
      <c r="Q96" s="216" t="e">
        <f>VLOOKUP(P96,登録情報男子!$P$1:$Q$18,2,0)</f>
        <v>#N/A</v>
      </c>
      <c r="R96" s="142">
        <f>'団体申込一覧表（男子）'!J104</f>
        <v>0</v>
      </c>
      <c r="S96" s="216" t="e">
        <f t="shared" si="9"/>
        <v>#N/A</v>
      </c>
      <c r="T96" s="216">
        <f>'団体申込一覧表（男子）'!L104</f>
        <v>0</v>
      </c>
      <c r="U96" s="216" t="e">
        <f>VLOOKUP(T96,登録情報男子!$P$1:$Q$18,2,0)</f>
        <v>#N/A</v>
      </c>
      <c r="V96" s="142">
        <f>'団体申込一覧表（男子）'!N104</f>
        <v>0</v>
      </c>
      <c r="W96" s="216" t="e">
        <f t="shared" si="10"/>
        <v>#N/A</v>
      </c>
      <c r="X96" s="216">
        <f>'団体申込一覧表（男子）'!P104</f>
        <v>0</v>
      </c>
      <c r="Y96" s="140" t="e">
        <f>VLOOKUP(X96,登録情報男子!$P$1:$Q$18,2,0)</f>
        <v>#N/A</v>
      </c>
      <c r="Z96" s="142">
        <f>'団体申込一覧表（男子）'!R104</f>
        <v>0</v>
      </c>
      <c r="AA96" s="216" t="e">
        <f t="shared" si="11"/>
        <v>#N/A</v>
      </c>
      <c r="AB96" s="216"/>
      <c r="AC96" s="140"/>
      <c r="AD96" s="142"/>
      <c r="AE96" s="216"/>
    </row>
    <row r="97" spans="1:31" x14ac:dyDescent="0.15">
      <c r="A97" s="216" t="str">
        <f>IF(K97="","",VLOOKUP('団体申込一覧表（男子）'!C105,登録情報男子!$A$2:$O$2484,15,0))</f>
        <v/>
      </c>
      <c r="B97" s="216" t="e">
        <f>VLOOKUP('団体申込一覧表（男子）'!C105,登録情報男子!$A$2:$O$2484,12,0)</f>
        <v>#N/A</v>
      </c>
      <c r="C97" s="216" t="e">
        <f>VLOOKUP(K97,登録情報男子!$A$2:$O$2484,5,0)</f>
        <v>#N/A</v>
      </c>
      <c r="D97" s="216" t="e">
        <f>VLOOKUP('団体申込一覧表（男子）'!C105,登録情報男子!$A$2:$O$2484,14,0)</f>
        <v>#N/A</v>
      </c>
      <c r="E97" s="216" t="e">
        <f>VLOOKUP('団体申込一覧表（男子）'!C105,登録情報男子!$A$2:$O$2484,11,0)</f>
        <v>#N/A</v>
      </c>
      <c r="F97" s="216">
        <v>1</v>
      </c>
      <c r="G97" s="131" t="e">
        <f>VLOOKUP('団体申込一覧表（男子）'!C105,登録情報男子!$A$2:$O$2484,8,0)</f>
        <v>#N/A</v>
      </c>
      <c r="H97" s="216" t="e">
        <f>VLOOKUP('団体申込一覧表（男子）'!C105,登録情報男子!$A$2:$O$2484,2,0)</f>
        <v>#N/A</v>
      </c>
      <c r="K97" s="216" t="str">
        <f>IF('団体申込一覧表（男子）'!C105="","",'団体申込一覧表（男子）'!C105)</f>
        <v/>
      </c>
      <c r="L97" s="216" t="e">
        <f t="shared" si="6"/>
        <v>#N/A</v>
      </c>
      <c r="M97" s="216" t="e">
        <f t="shared" si="7"/>
        <v>#N/A</v>
      </c>
      <c r="N97" s="216" t="e">
        <f t="shared" si="8"/>
        <v>#N/A</v>
      </c>
      <c r="O97" s="216"/>
      <c r="P97" s="216">
        <f>'団体申込一覧表（男子）'!H105</f>
        <v>0</v>
      </c>
      <c r="Q97" s="216" t="e">
        <f>VLOOKUP(P97,登録情報男子!$P$1:$Q$18,2,0)</f>
        <v>#N/A</v>
      </c>
      <c r="R97" s="142">
        <f>'団体申込一覧表（男子）'!J105</f>
        <v>0</v>
      </c>
      <c r="S97" s="216" t="e">
        <f t="shared" si="9"/>
        <v>#N/A</v>
      </c>
      <c r="T97" s="216">
        <f>'団体申込一覧表（男子）'!L105</f>
        <v>0</v>
      </c>
      <c r="U97" s="216" t="e">
        <f>VLOOKUP(T97,登録情報男子!$P$1:$Q$18,2,0)</f>
        <v>#N/A</v>
      </c>
      <c r="V97" s="142">
        <f>'団体申込一覧表（男子）'!N105</f>
        <v>0</v>
      </c>
      <c r="W97" s="216" t="e">
        <f t="shared" si="10"/>
        <v>#N/A</v>
      </c>
      <c r="X97" s="216">
        <f>'団体申込一覧表（男子）'!P105</f>
        <v>0</v>
      </c>
      <c r="Y97" s="140" t="e">
        <f>VLOOKUP(X97,登録情報男子!$P$1:$Q$18,2,0)</f>
        <v>#N/A</v>
      </c>
      <c r="Z97" s="142">
        <f>'団体申込一覧表（男子）'!R105</f>
        <v>0</v>
      </c>
      <c r="AA97" s="216" t="e">
        <f t="shared" si="11"/>
        <v>#N/A</v>
      </c>
      <c r="AB97" s="216"/>
      <c r="AC97" s="140"/>
      <c r="AD97" s="142"/>
      <c r="AE97" s="216"/>
    </row>
    <row r="98" spans="1:31" x14ac:dyDescent="0.15">
      <c r="A98" s="216" t="str">
        <f>IF(K98="","",VLOOKUP('団体申込一覧表（男子）'!C106,登録情報男子!$A$2:$O$2484,15,0))</f>
        <v/>
      </c>
      <c r="B98" s="216" t="e">
        <f>VLOOKUP('団体申込一覧表（男子）'!C106,登録情報男子!$A$2:$O$2484,12,0)</f>
        <v>#N/A</v>
      </c>
      <c r="C98" s="216" t="e">
        <f>VLOOKUP(K98,登録情報男子!$A$2:$O$2484,5,0)</f>
        <v>#N/A</v>
      </c>
      <c r="D98" s="216" t="e">
        <f>VLOOKUP('団体申込一覧表（男子）'!C106,登録情報男子!$A$2:$O$2484,14,0)</f>
        <v>#N/A</v>
      </c>
      <c r="E98" s="216" t="e">
        <f>VLOOKUP('団体申込一覧表（男子）'!C106,登録情報男子!$A$2:$O$2484,11,0)</f>
        <v>#N/A</v>
      </c>
      <c r="F98" s="216">
        <v>1</v>
      </c>
      <c r="G98" s="131" t="e">
        <f>VLOOKUP('団体申込一覧表（男子）'!C106,登録情報男子!$A$2:$O$2484,8,0)</f>
        <v>#N/A</v>
      </c>
      <c r="H98" s="216" t="e">
        <f>VLOOKUP('団体申込一覧表（男子）'!C106,登録情報男子!$A$2:$O$2484,2,0)</f>
        <v>#N/A</v>
      </c>
      <c r="K98" s="216" t="str">
        <f>IF('団体申込一覧表（男子）'!C106="","",'団体申込一覧表（男子）'!C106)</f>
        <v/>
      </c>
      <c r="L98" s="216" t="e">
        <f t="shared" si="6"/>
        <v>#N/A</v>
      </c>
      <c r="M98" s="216" t="e">
        <f t="shared" si="7"/>
        <v>#N/A</v>
      </c>
      <c r="N98" s="216" t="e">
        <f t="shared" si="8"/>
        <v>#N/A</v>
      </c>
      <c r="O98" s="216"/>
      <c r="P98" s="216">
        <f>'団体申込一覧表（男子）'!H106</f>
        <v>0</v>
      </c>
      <c r="Q98" s="216" t="e">
        <f>VLOOKUP(P98,登録情報男子!$P$1:$Q$18,2,0)</f>
        <v>#N/A</v>
      </c>
      <c r="R98" s="142">
        <f>'団体申込一覧表（男子）'!J106</f>
        <v>0</v>
      </c>
      <c r="S98" s="216" t="e">
        <f t="shared" si="9"/>
        <v>#N/A</v>
      </c>
      <c r="T98" s="216">
        <f>'団体申込一覧表（男子）'!L106</f>
        <v>0</v>
      </c>
      <c r="U98" s="216" t="e">
        <f>VLOOKUP(T98,登録情報男子!$P$1:$Q$18,2,0)</f>
        <v>#N/A</v>
      </c>
      <c r="V98" s="142">
        <f>'団体申込一覧表（男子）'!N106</f>
        <v>0</v>
      </c>
      <c r="W98" s="216" t="e">
        <f t="shared" si="10"/>
        <v>#N/A</v>
      </c>
      <c r="X98" s="216">
        <f>'団体申込一覧表（男子）'!P106</f>
        <v>0</v>
      </c>
      <c r="Y98" s="140" t="e">
        <f>VLOOKUP(X98,登録情報男子!$P$1:$Q$18,2,0)</f>
        <v>#N/A</v>
      </c>
      <c r="Z98" s="142">
        <f>'団体申込一覧表（男子）'!R106</f>
        <v>0</v>
      </c>
      <c r="AA98" s="216" t="e">
        <f t="shared" si="11"/>
        <v>#N/A</v>
      </c>
      <c r="AB98" s="216"/>
      <c r="AC98" s="140"/>
      <c r="AD98" s="142"/>
      <c r="AE98" s="216"/>
    </row>
    <row r="99" spans="1:31" x14ac:dyDescent="0.15">
      <c r="A99" s="216" t="str">
        <f>IF(K99="","",VLOOKUP('団体申込一覧表（男子）'!C107,登録情報男子!$A$2:$O$2484,15,0))</f>
        <v/>
      </c>
      <c r="B99" s="216" t="e">
        <f>VLOOKUP('団体申込一覧表（男子）'!C107,登録情報男子!$A$2:$O$2484,12,0)</f>
        <v>#N/A</v>
      </c>
      <c r="C99" s="216" t="e">
        <f>VLOOKUP(K99,登録情報男子!$A$2:$O$2484,5,0)</f>
        <v>#N/A</v>
      </c>
      <c r="D99" s="216" t="e">
        <f>VLOOKUP('団体申込一覧表（男子）'!C107,登録情報男子!$A$2:$O$2484,14,0)</f>
        <v>#N/A</v>
      </c>
      <c r="E99" s="216" t="e">
        <f>VLOOKUP('団体申込一覧表（男子）'!C107,登録情報男子!$A$2:$O$2484,11,0)</f>
        <v>#N/A</v>
      </c>
      <c r="F99" s="216">
        <v>1</v>
      </c>
      <c r="G99" s="131" t="e">
        <f>VLOOKUP('団体申込一覧表（男子）'!C107,登録情報男子!$A$2:$O$2484,8,0)</f>
        <v>#N/A</v>
      </c>
      <c r="H99" s="216" t="e">
        <f>VLOOKUP('団体申込一覧表（男子）'!C107,登録情報男子!$A$2:$O$2484,2,0)</f>
        <v>#N/A</v>
      </c>
      <c r="K99" s="216" t="str">
        <f>IF('団体申込一覧表（男子）'!C107="","",'団体申込一覧表（男子）'!C107)</f>
        <v/>
      </c>
      <c r="L99" s="216" t="e">
        <f t="shared" si="6"/>
        <v>#N/A</v>
      </c>
      <c r="M99" s="216" t="e">
        <f t="shared" si="7"/>
        <v>#N/A</v>
      </c>
      <c r="N99" s="216" t="e">
        <f t="shared" si="8"/>
        <v>#N/A</v>
      </c>
      <c r="O99" s="216"/>
      <c r="P99" s="216">
        <f>'団体申込一覧表（男子）'!H107</f>
        <v>0</v>
      </c>
      <c r="Q99" s="216" t="e">
        <f>VLOOKUP(P99,登録情報男子!$P$1:$Q$18,2,0)</f>
        <v>#N/A</v>
      </c>
      <c r="R99" s="142">
        <f>'団体申込一覧表（男子）'!J107</f>
        <v>0</v>
      </c>
      <c r="S99" s="216" t="e">
        <f t="shared" si="9"/>
        <v>#N/A</v>
      </c>
      <c r="T99" s="216">
        <f>'団体申込一覧表（男子）'!L107</f>
        <v>0</v>
      </c>
      <c r="U99" s="216" t="e">
        <f>VLOOKUP(T99,登録情報男子!$P$1:$Q$18,2,0)</f>
        <v>#N/A</v>
      </c>
      <c r="V99" s="142">
        <f>'団体申込一覧表（男子）'!N107</f>
        <v>0</v>
      </c>
      <c r="W99" s="216" t="e">
        <f t="shared" si="10"/>
        <v>#N/A</v>
      </c>
      <c r="X99" s="216">
        <f>'団体申込一覧表（男子）'!P107</f>
        <v>0</v>
      </c>
      <c r="Y99" s="140" t="e">
        <f>VLOOKUP(X99,登録情報男子!$P$1:$Q$18,2,0)</f>
        <v>#N/A</v>
      </c>
      <c r="Z99" s="142">
        <f>'団体申込一覧表（男子）'!R107</f>
        <v>0</v>
      </c>
      <c r="AA99" s="216" t="e">
        <f t="shared" si="11"/>
        <v>#N/A</v>
      </c>
      <c r="AB99" s="216"/>
      <c r="AC99" s="140"/>
      <c r="AD99" s="142"/>
      <c r="AE99" s="216"/>
    </row>
    <row r="100" spans="1:31" x14ac:dyDescent="0.15">
      <c r="A100" s="216" t="str">
        <f>IF(K100="","",VLOOKUP('団体申込一覧表（男子）'!C108,登録情報男子!$A$2:$O$2484,15,0))</f>
        <v/>
      </c>
      <c r="B100" s="216" t="e">
        <f>VLOOKUP('団体申込一覧表（男子）'!C108,登録情報男子!$A$2:$O$2484,12,0)</f>
        <v>#N/A</v>
      </c>
      <c r="C100" s="216" t="e">
        <f>VLOOKUP(K100,登録情報男子!$A$2:$O$2484,5,0)</f>
        <v>#N/A</v>
      </c>
      <c r="D100" s="216" t="e">
        <f>VLOOKUP('団体申込一覧表（男子）'!C108,登録情報男子!$A$2:$O$2484,14,0)</f>
        <v>#N/A</v>
      </c>
      <c r="E100" s="216" t="e">
        <f>VLOOKUP('団体申込一覧表（男子）'!C108,登録情報男子!$A$2:$O$2484,11,0)</f>
        <v>#N/A</v>
      </c>
      <c r="F100" s="216">
        <v>1</v>
      </c>
      <c r="G100" s="131" t="e">
        <f>VLOOKUP('団体申込一覧表（男子）'!C108,登録情報男子!$A$2:$O$2484,8,0)</f>
        <v>#N/A</v>
      </c>
      <c r="H100" s="216" t="e">
        <f>VLOOKUP('団体申込一覧表（男子）'!C108,登録情報男子!$A$2:$O$2484,2,0)</f>
        <v>#N/A</v>
      </c>
      <c r="K100" s="216" t="str">
        <f>IF('団体申込一覧表（男子）'!C108="","",'団体申込一覧表（男子）'!C108)</f>
        <v/>
      </c>
      <c r="L100" s="216" t="e">
        <f t="shared" si="6"/>
        <v>#N/A</v>
      </c>
      <c r="M100" s="216" t="e">
        <f t="shared" si="7"/>
        <v>#N/A</v>
      </c>
      <c r="N100" s="216" t="e">
        <f t="shared" si="8"/>
        <v>#N/A</v>
      </c>
      <c r="O100" s="216"/>
      <c r="P100" s="216">
        <f>'団体申込一覧表（男子）'!H108</f>
        <v>0</v>
      </c>
      <c r="Q100" s="216" t="e">
        <f>VLOOKUP(P100,登録情報男子!$P$1:$Q$18,2,0)</f>
        <v>#N/A</v>
      </c>
      <c r="R100" s="142">
        <f>'団体申込一覧表（男子）'!J108</f>
        <v>0</v>
      </c>
      <c r="S100" s="216" t="e">
        <f t="shared" si="9"/>
        <v>#N/A</v>
      </c>
      <c r="T100" s="216">
        <f>'団体申込一覧表（男子）'!L108</f>
        <v>0</v>
      </c>
      <c r="U100" s="216" t="e">
        <f>VLOOKUP(T100,登録情報男子!$P$1:$Q$18,2,0)</f>
        <v>#N/A</v>
      </c>
      <c r="V100" s="142">
        <f>'団体申込一覧表（男子）'!N108</f>
        <v>0</v>
      </c>
      <c r="W100" s="216" t="e">
        <f t="shared" si="10"/>
        <v>#N/A</v>
      </c>
      <c r="X100" s="216">
        <f>'団体申込一覧表（男子）'!P108</f>
        <v>0</v>
      </c>
      <c r="Y100" s="140" t="e">
        <f>VLOOKUP(X100,登録情報男子!$P$1:$Q$18,2,0)</f>
        <v>#N/A</v>
      </c>
      <c r="Z100" s="142">
        <f>'団体申込一覧表（男子）'!R108</f>
        <v>0</v>
      </c>
      <c r="AA100" s="216" t="e">
        <f t="shared" si="11"/>
        <v>#N/A</v>
      </c>
      <c r="AB100" s="216"/>
      <c r="AC100" s="140"/>
      <c r="AD100" s="142"/>
      <c r="AE100" s="216"/>
    </row>
    <row r="101" spans="1:31" x14ac:dyDescent="0.15">
      <c r="A101" s="216" t="str">
        <f>IF(K101="","",VLOOKUP('団体申込一覧表（男子）'!C109,登録情報男子!$A$2:$O$2484,15,0))</f>
        <v/>
      </c>
      <c r="B101" s="216" t="e">
        <f>VLOOKUP('団体申込一覧表（男子）'!C109,登録情報男子!$A$2:$O$2484,12,0)</f>
        <v>#N/A</v>
      </c>
      <c r="C101" s="216" t="e">
        <f>VLOOKUP(K101,登録情報男子!$A$2:$O$2484,5,0)</f>
        <v>#N/A</v>
      </c>
      <c r="D101" s="216" t="e">
        <f>VLOOKUP('団体申込一覧表（男子）'!C109,登録情報男子!$A$2:$O$2484,14,0)</f>
        <v>#N/A</v>
      </c>
      <c r="E101" s="216" t="e">
        <f>VLOOKUP('団体申込一覧表（男子）'!C109,登録情報男子!$A$2:$O$2484,11,0)</f>
        <v>#N/A</v>
      </c>
      <c r="F101" s="216">
        <v>1</v>
      </c>
      <c r="G101" s="131" t="e">
        <f>VLOOKUP('団体申込一覧表（男子）'!C109,登録情報男子!$A$2:$O$2484,8,0)</f>
        <v>#N/A</v>
      </c>
      <c r="H101" s="216" t="e">
        <f>VLOOKUP('団体申込一覧表（男子）'!C109,登録情報男子!$A$2:$O$2484,2,0)</f>
        <v>#N/A</v>
      </c>
      <c r="K101" s="216" t="str">
        <f>IF('団体申込一覧表（男子）'!C109="","",'団体申込一覧表（男子）'!C109)</f>
        <v/>
      </c>
      <c r="L101" s="216" t="e">
        <f t="shared" si="6"/>
        <v>#N/A</v>
      </c>
      <c r="M101" s="216" t="e">
        <f t="shared" si="7"/>
        <v>#N/A</v>
      </c>
      <c r="N101" s="216" t="e">
        <f t="shared" si="8"/>
        <v>#N/A</v>
      </c>
      <c r="O101" s="216"/>
      <c r="P101" s="216">
        <f>'団体申込一覧表（男子）'!H109</f>
        <v>0</v>
      </c>
      <c r="Q101" s="216" t="e">
        <f>VLOOKUP(P101,登録情報男子!$P$1:$Q$18,2,0)</f>
        <v>#N/A</v>
      </c>
      <c r="R101" s="142">
        <f>'団体申込一覧表（男子）'!J109</f>
        <v>0</v>
      </c>
      <c r="S101" s="216" t="e">
        <f t="shared" si="9"/>
        <v>#N/A</v>
      </c>
      <c r="T101" s="216">
        <f>'団体申込一覧表（男子）'!L109</f>
        <v>0</v>
      </c>
      <c r="U101" s="216" t="e">
        <f>VLOOKUP(T101,登録情報男子!$P$1:$Q$18,2,0)</f>
        <v>#N/A</v>
      </c>
      <c r="V101" s="142">
        <f>'団体申込一覧表（男子）'!N109</f>
        <v>0</v>
      </c>
      <c r="W101" s="216" t="e">
        <f t="shared" si="10"/>
        <v>#N/A</v>
      </c>
      <c r="X101" s="216">
        <f>'団体申込一覧表（男子）'!P109</f>
        <v>0</v>
      </c>
      <c r="Y101" s="140" t="e">
        <f>VLOOKUP(X101,登録情報男子!$P$1:$Q$18,2,0)</f>
        <v>#N/A</v>
      </c>
      <c r="Z101" s="142">
        <f>'団体申込一覧表（男子）'!R109</f>
        <v>0</v>
      </c>
      <c r="AA101" s="216" t="e">
        <f t="shared" si="11"/>
        <v>#N/A</v>
      </c>
      <c r="AB101" s="216"/>
      <c r="AC101" s="140"/>
      <c r="AD101" s="142"/>
      <c r="AE101" s="216"/>
    </row>
    <row r="102" spans="1:31" x14ac:dyDescent="0.15">
      <c r="A102" s="216" t="str">
        <f>IF(K102="","",VLOOKUP('団体申込一覧表（男子）'!C110,登録情報男子!$A$2:$O$2484,15,0))</f>
        <v/>
      </c>
      <c r="B102" s="216" t="e">
        <f>VLOOKUP('団体申込一覧表（男子）'!C110,登録情報男子!$A$2:$O$2484,12,0)</f>
        <v>#N/A</v>
      </c>
      <c r="C102" s="216" t="e">
        <f>VLOOKUP(K102,登録情報男子!$A$2:$O$2484,5,0)</f>
        <v>#N/A</v>
      </c>
      <c r="D102" s="216" t="e">
        <f>VLOOKUP('団体申込一覧表（男子）'!C110,登録情報男子!$A$2:$O$2484,14,0)</f>
        <v>#N/A</v>
      </c>
      <c r="E102" s="216" t="e">
        <f>VLOOKUP('団体申込一覧表（男子）'!C110,登録情報男子!$A$2:$O$2484,11,0)</f>
        <v>#N/A</v>
      </c>
      <c r="F102" s="216">
        <v>1</v>
      </c>
      <c r="G102" s="131" t="e">
        <f>VLOOKUP('団体申込一覧表（男子）'!C110,登録情報男子!$A$2:$O$2484,8,0)</f>
        <v>#N/A</v>
      </c>
      <c r="H102" s="216" t="e">
        <f>VLOOKUP('団体申込一覧表（男子）'!C110,登録情報男子!$A$2:$O$2484,2,0)</f>
        <v>#N/A</v>
      </c>
      <c r="K102" s="216" t="str">
        <f>IF('団体申込一覧表（男子）'!C110="","",'団体申込一覧表（男子）'!C110)</f>
        <v/>
      </c>
      <c r="L102" s="216" t="e">
        <f t="shared" si="6"/>
        <v>#N/A</v>
      </c>
      <c r="M102" s="216" t="e">
        <f t="shared" si="7"/>
        <v>#N/A</v>
      </c>
      <c r="N102" s="216" t="e">
        <f t="shared" si="8"/>
        <v>#N/A</v>
      </c>
      <c r="O102" s="216"/>
      <c r="P102" s="216">
        <f>'団体申込一覧表（男子）'!H110</f>
        <v>0</v>
      </c>
      <c r="Q102" s="216" t="e">
        <f>VLOOKUP(P102,登録情報男子!$P$1:$Q$18,2,0)</f>
        <v>#N/A</v>
      </c>
      <c r="R102" s="142">
        <f>'団体申込一覧表（男子）'!J110</f>
        <v>0</v>
      </c>
      <c r="S102" s="216" t="e">
        <f t="shared" si="9"/>
        <v>#N/A</v>
      </c>
      <c r="T102" s="216">
        <f>'団体申込一覧表（男子）'!L110</f>
        <v>0</v>
      </c>
      <c r="U102" s="216" t="e">
        <f>VLOOKUP(T102,登録情報男子!$P$1:$Q$18,2,0)</f>
        <v>#N/A</v>
      </c>
      <c r="V102" s="142">
        <f>'団体申込一覧表（男子）'!N110</f>
        <v>0</v>
      </c>
      <c r="W102" s="216" t="e">
        <f t="shared" si="10"/>
        <v>#N/A</v>
      </c>
      <c r="X102" s="216">
        <f>'団体申込一覧表（男子）'!P110</f>
        <v>0</v>
      </c>
      <c r="Y102" s="140" t="e">
        <f>VLOOKUP(X102,登録情報男子!$P$1:$Q$18,2,0)</f>
        <v>#N/A</v>
      </c>
      <c r="Z102" s="142">
        <f>'団体申込一覧表（男子）'!R110</f>
        <v>0</v>
      </c>
      <c r="AA102" s="216" t="e">
        <f t="shared" si="11"/>
        <v>#N/A</v>
      </c>
      <c r="AB102" s="216"/>
      <c r="AC102" s="140"/>
      <c r="AD102" s="142"/>
      <c r="AE102" s="216"/>
    </row>
    <row r="103" spans="1:31" x14ac:dyDescent="0.15">
      <c r="A103" s="216" t="str">
        <f>IF(K103="","",VLOOKUP('団体申込一覧表（男子）'!C111,登録情報男子!$A$2:$O$2484,15,0))</f>
        <v/>
      </c>
      <c r="B103" s="216" t="e">
        <f>VLOOKUP('団体申込一覧表（男子）'!C111,登録情報男子!$A$2:$O$2484,12,0)</f>
        <v>#N/A</v>
      </c>
      <c r="C103" s="216" t="e">
        <f>VLOOKUP(K103,登録情報男子!$A$2:$O$2484,5,0)</f>
        <v>#N/A</v>
      </c>
      <c r="D103" s="216" t="e">
        <f>VLOOKUP('団体申込一覧表（男子）'!C111,登録情報男子!$A$2:$O$2484,14,0)</f>
        <v>#N/A</v>
      </c>
      <c r="E103" s="216" t="e">
        <f>VLOOKUP('団体申込一覧表（男子）'!C111,登録情報男子!$A$2:$O$2484,11,0)</f>
        <v>#N/A</v>
      </c>
      <c r="F103" s="216">
        <v>1</v>
      </c>
      <c r="G103" s="131" t="e">
        <f>VLOOKUP('団体申込一覧表（男子）'!C111,登録情報男子!$A$2:$O$2484,8,0)</f>
        <v>#N/A</v>
      </c>
      <c r="H103" s="216" t="e">
        <f>VLOOKUP('団体申込一覧表（男子）'!C111,登録情報男子!$A$2:$O$2484,2,0)</f>
        <v>#N/A</v>
      </c>
      <c r="K103" s="216" t="str">
        <f>IF('団体申込一覧表（男子）'!C111="","",'団体申込一覧表（男子）'!C111)</f>
        <v/>
      </c>
      <c r="L103" s="216" t="e">
        <f t="shared" si="6"/>
        <v>#N/A</v>
      </c>
      <c r="M103" s="216" t="e">
        <f t="shared" si="7"/>
        <v>#N/A</v>
      </c>
      <c r="N103" s="216" t="e">
        <f t="shared" si="8"/>
        <v>#N/A</v>
      </c>
      <c r="O103" s="216"/>
      <c r="P103" s="216">
        <f>'団体申込一覧表（男子）'!H111</f>
        <v>0</v>
      </c>
      <c r="Q103" s="216" t="e">
        <f>VLOOKUP(P103,登録情報男子!$P$1:$Q$18,2,0)</f>
        <v>#N/A</v>
      </c>
      <c r="R103" s="142">
        <f>'団体申込一覧表（男子）'!J111</f>
        <v>0</v>
      </c>
      <c r="S103" s="216" t="e">
        <f t="shared" si="9"/>
        <v>#N/A</v>
      </c>
      <c r="T103" s="216">
        <f>'団体申込一覧表（男子）'!L111</f>
        <v>0</v>
      </c>
      <c r="U103" s="216" t="e">
        <f>VLOOKUP(T103,登録情報男子!$P$1:$Q$18,2,0)</f>
        <v>#N/A</v>
      </c>
      <c r="V103" s="142">
        <f>'団体申込一覧表（男子）'!N111</f>
        <v>0</v>
      </c>
      <c r="W103" s="216" t="e">
        <f t="shared" si="10"/>
        <v>#N/A</v>
      </c>
      <c r="X103" s="216">
        <f>'団体申込一覧表（男子）'!P111</f>
        <v>0</v>
      </c>
      <c r="Y103" s="140" t="e">
        <f>VLOOKUP(X103,登録情報男子!$P$1:$Q$18,2,0)</f>
        <v>#N/A</v>
      </c>
      <c r="Z103" s="142">
        <f>'団体申込一覧表（男子）'!R111</f>
        <v>0</v>
      </c>
      <c r="AA103" s="216" t="e">
        <f t="shared" si="11"/>
        <v>#N/A</v>
      </c>
      <c r="AB103" s="216"/>
      <c r="AC103" s="140"/>
      <c r="AD103" s="142"/>
      <c r="AE103" s="216"/>
    </row>
    <row r="104" spans="1:31" x14ac:dyDescent="0.15">
      <c r="A104" s="216" t="str">
        <f>IF(K104="","",VLOOKUP('団体申込一覧表（男子）'!C112,登録情報男子!$A$2:$O$2484,15,0))</f>
        <v/>
      </c>
      <c r="B104" s="216" t="e">
        <f>VLOOKUP('団体申込一覧表（男子）'!C112,登録情報男子!$A$2:$O$2484,12,0)</f>
        <v>#N/A</v>
      </c>
      <c r="C104" s="216" t="e">
        <f>VLOOKUP(K104,登録情報男子!$A$2:$O$2484,5,0)</f>
        <v>#N/A</v>
      </c>
      <c r="D104" s="216" t="e">
        <f>VLOOKUP('団体申込一覧表（男子）'!C112,登録情報男子!$A$2:$O$2484,14,0)</f>
        <v>#N/A</v>
      </c>
      <c r="E104" s="216" t="e">
        <f>VLOOKUP('団体申込一覧表（男子）'!C112,登録情報男子!$A$2:$O$2484,11,0)</f>
        <v>#N/A</v>
      </c>
      <c r="F104" s="216">
        <v>1</v>
      </c>
      <c r="G104" s="131" t="e">
        <f>VLOOKUP('団体申込一覧表（男子）'!C112,登録情報男子!$A$2:$O$2484,8,0)</f>
        <v>#N/A</v>
      </c>
      <c r="H104" s="216" t="e">
        <f>VLOOKUP('団体申込一覧表（男子）'!C112,登録情報男子!$A$2:$O$2484,2,0)</f>
        <v>#N/A</v>
      </c>
      <c r="K104" s="216" t="str">
        <f>IF('団体申込一覧表（男子）'!C112="","",'団体申込一覧表（男子）'!C112)</f>
        <v/>
      </c>
      <c r="L104" s="216" t="e">
        <f t="shared" si="6"/>
        <v>#N/A</v>
      </c>
      <c r="M104" s="216" t="e">
        <f t="shared" si="7"/>
        <v>#N/A</v>
      </c>
      <c r="N104" s="216" t="e">
        <f t="shared" si="8"/>
        <v>#N/A</v>
      </c>
      <c r="O104" s="216"/>
      <c r="P104" s="216">
        <f>'団体申込一覧表（男子）'!H112</f>
        <v>0</v>
      </c>
      <c r="Q104" s="216" t="e">
        <f>VLOOKUP(P104,登録情報男子!$P$1:$Q$18,2,0)</f>
        <v>#N/A</v>
      </c>
      <c r="R104" s="142">
        <f>'団体申込一覧表（男子）'!J112</f>
        <v>0</v>
      </c>
      <c r="S104" s="216" t="e">
        <f t="shared" si="9"/>
        <v>#N/A</v>
      </c>
      <c r="T104" s="216">
        <f>'団体申込一覧表（男子）'!L112</f>
        <v>0</v>
      </c>
      <c r="U104" s="216" t="e">
        <f>VLOOKUP(T104,登録情報男子!$P$1:$Q$18,2,0)</f>
        <v>#N/A</v>
      </c>
      <c r="V104" s="142">
        <f>'団体申込一覧表（男子）'!N112</f>
        <v>0</v>
      </c>
      <c r="W104" s="216" t="e">
        <f t="shared" si="10"/>
        <v>#N/A</v>
      </c>
      <c r="X104" s="216">
        <f>'団体申込一覧表（男子）'!P112</f>
        <v>0</v>
      </c>
      <c r="Y104" s="140" t="e">
        <f>VLOOKUP(X104,登録情報男子!$P$1:$Q$18,2,0)</f>
        <v>#N/A</v>
      </c>
      <c r="Z104" s="142">
        <f>'団体申込一覧表（男子）'!R112</f>
        <v>0</v>
      </c>
      <c r="AA104" s="216" t="e">
        <f t="shared" si="11"/>
        <v>#N/A</v>
      </c>
      <c r="AB104" s="216"/>
      <c r="AC104" s="140"/>
      <c r="AD104" s="142"/>
      <c r="AE104" s="216"/>
    </row>
    <row r="105" spans="1:31" x14ac:dyDescent="0.15">
      <c r="A105" s="216" t="str">
        <f>IF(K105="","",VLOOKUP('団体申込一覧表（男子）'!C113,登録情報男子!$A$2:$O$2484,15,0))</f>
        <v/>
      </c>
      <c r="B105" s="216" t="e">
        <f>VLOOKUP('団体申込一覧表（男子）'!C113,登録情報男子!$A$2:$O$2484,12,0)</f>
        <v>#N/A</v>
      </c>
      <c r="C105" s="216" t="e">
        <f>VLOOKUP(K105,登録情報男子!$A$2:$O$2484,5,0)</f>
        <v>#N/A</v>
      </c>
      <c r="D105" s="216" t="e">
        <f>VLOOKUP('団体申込一覧表（男子）'!C113,登録情報男子!$A$2:$O$2484,14,0)</f>
        <v>#N/A</v>
      </c>
      <c r="E105" s="216" t="e">
        <f>VLOOKUP('団体申込一覧表（男子）'!C113,登録情報男子!$A$2:$O$2484,11,0)</f>
        <v>#N/A</v>
      </c>
      <c r="F105" s="216">
        <v>1</v>
      </c>
      <c r="G105" s="131" t="e">
        <f>VLOOKUP('団体申込一覧表（男子）'!C113,登録情報男子!$A$2:$O$2484,8,0)</f>
        <v>#N/A</v>
      </c>
      <c r="H105" s="216" t="e">
        <f>VLOOKUP('団体申込一覧表（男子）'!C113,登録情報男子!$A$2:$O$2484,2,0)</f>
        <v>#N/A</v>
      </c>
      <c r="K105" s="216" t="str">
        <f>IF('団体申込一覧表（男子）'!C113="","",'団体申込一覧表（男子）'!C113)</f>
        <v/>
      </c>
      <c r="L105" s="216" t="e">
        <f t="shared" si="6"/>
        <v>#N/A</v>
      </c>
      <c r="M105" s="216" t="e">
        <f t="shared" si="7"/>
        <v>#N/A</v>
      </c>
      <c r="N105" s="216" t="e">
        <f t="shared" si="8"/>
        <v>#N/A</v>
      </c>
      <c r="O105" s="216"/>
      <c r="P105" s="216">
        <f>'団体申込一覧表（男子）'!H113</f>
        <v>0</v>
      </c>
      <c r="Q105" s="216" t="e">
        <f>VLOOKUP(P105,登録情報男子!$P$1:$Q$18,2,0)</f>
        <v>#N/A</v>
      </c>
      <c r="R105" s="142">
        <f>'団体申込一覧表（男子）'!J113</f>
        <v>0</v>
      </c>
      <c r="S105" s="216" t="e">
        <f t="shared" si="9"/>
        <v>#N/A</v>
      </c>
      <c r="T105" s="216">
        <f>'団体申込一覧表（男子）'!L113</f>
        <v>0</v>
      </c>
      <c r="U105" s="216" t="e">
        <f>VLOOKUP(T105,登録情報男子!$P$1:$Q$18,2,0)</f>
        <v>#N/A</v>
      </c>
      <c r="V105" s="142">
        <f>'団体申込一覧表（男子）'!N113</f>
        <v>0</v>
      </c>
      <c r="W105" s="216" t="e">
        <f t="shared" si="10"/>
        <v>#N/A</v>
      </c>
      <c r="X105" s="216">
        <f>'団体申込一覧表（男子）'!P113</f>
        <v>0</v>
      </c>
      <c r="Y105" s="140" t="e">
        <f>VLOOKUP(X105,登録情報男子!$P$1:$Q$18,2,0)</f>
        <v>#N/A</v>
      </c>
      <c r="Z105" s="142">
        <f>'団体申込一覧表（男子）'!R113</f>
        <v>0</v>
      </c>
      <c r="AA105" s="216" t="e">
        <f t="shared" si="11"/>
        <v>#N/A</v>
      </c>
      <c r="AB105" s="216"/>
      <c r="AC105" s="140"/>
      <c r="AD105" s="142"/>
      <c r="AE105" s="216"/>
    </row>
    <row r="106" spans="1:31" x14ac:dyDescent="0.15">
      <c r="A106" s="216" t="str">
        <f>IF(K106="","",VLOOKUP('団体申込一覧表（男子）'!C114,登録情報男子!$A$2:$O$2484,15,0))</f>
        <v/>
      </c>
      <c r="B106" s="216" t="e">
        <f>VLOOKUP('団体申込一覧表（男子）'!C114,登録情報男子!$A$2:$O$2484,12,0)</f>
        <v>#N/A</v>
      </c>
      <c r="C106" s="216" t="e">
        <f>VLOOKUP(K106,登録情報男子!$A$2:$O$2484,5,0)</f>
        <v>#N/A</v>
      </c>
      <c r="D106" s="216" t="e">
        <f>VLOOKUP('団体申込一覧表（男子）'!C114,登録情報男子!$A$2:$O$2484,14,0)</f>
        <v>#N/A</v>
      </c>
      <c r="E106" s="216" t="e">
        <f>VLOOKUP('団体申込一覧表（男子）'!C114,登録情報男子!$A$2:$O$2484,11,0)</f>
        <v>#N/A</v>
      </c>
      <c r="F106" s="216">
        <v>1</v>
      </c>
      <c r="G106" s="131" t="e">
        <f>VLOOKUP('団体申込一覧表（男子）'!C114,登録情報男子!$A$2:$O$2484,8,0)</f>
        <v>#N/A</v>
      </c>
      <c r="H106" s="216" t="e">
        <f>VLOOKUP('団体申込一覧表（男子）'!C114,登録情報男子!$A$2:$O$2484,2,0)</f>
        <v>#N/A</v>
      </c>
      <c r="K106" s="216" t="str">
        <f>IF('団体申込一覧表（男子）'!C114="","",'団体申込一覧表（男子）'!C114)</f>
        <v/>
      </c>
      <c r="L106" s="216" t="e">
        <f t="shared" si="6"/>
        <v>#N/A</v>
      </c>
      <c r="M106" s="216" t="e">
        <f t="shared" si="7"/>
        <v>#N/A</v>
      </c>
      <c r="N106" s="216" t="e">
        <f t="shared" si="8"/>
        <v>#N/A</v>
      </c>
      <c r="O106" s="216"/>
      <c r="P106" s="216">
        <f>'団体申込一覧表（男子）'!H114</f>
        <v>0</v>
      </c>
      <c r="Q106" s="216" t="e">
        <f>VLOOKUP(P106,登録情報男子!$P$1:$Q$18,2,0)</f>
        <v>#N/A</v>
      </c>
      <c r="R106" s="142">
        <f>'団体申込一覧表（男子）'!J114</f>
        <v>0</v>
      </c>
      <c r="S106" s="216" t="e">
        <f t="shared" si="9"/>
        <v>#N/A</v>
      </c>
      <c r="T106" s="216">
        <f>'団体申込一覧表（男子）'!L114</f>
        <v>0</v>
      </c>
      <c r="U106" s="216" t="e">
        <f>VLOOKUP(T106,登録情報男子!$P$1:$Q$18,2,0)</f>
        <v>#N/A</v>
      </c>
      <c r="V106" s="142">
        <f>'団体申込一覧表（男子）'!N114</f>
        <v>0</v>
      </c>
      <c r="W106" s="216" t="e">
        <f t="shared" si="10"/>
        <v>#N/A</v>
      </c>
      <c r="X106" s="216">
        <f>'団体申込一覧表（男子）'!P114</f>
        <v>0</v>
      </c>
      <c r="Y106" s="140" t="e">
        <f>VLOOKUP(X106,登録情報男子!$P$1:$Q$18,2,0)</f>
        <v>#N/A</v>
      </c>
      <c r="Z106" s="142">
        <f>'団体申込一覧表（男子）'!R114</f>
        <v>0</v>
      </c>
      <c r="AA106" s="216" t="e">
        <f t="shared" si="11"/>
        <v>#N/A</v>
      </c>
      <c r="AB106" s="216"/>
      <c r="AC106" s="140"/>
      <c r="AD106" s="142"/>
      <c r="AE106" s="216"/>
    </row>
    <row r="107" spans="1:31" x14ac:dyDescent="0.15">
      <c r="A107" s="216" t="str">
        <f>IF(K107="","",VLOOKUP('団体申込一覧表（男子）'!C115,登録情報男子!$A$2:$O$2484,15,0))</f>
        <v/>
      </c>
      <c r="B107" s="216" t="e">
        <f>VLOOKUP('団体申込一覧表（男子）'!C115,登録情報男子!$A$2:$O$2484,12,0)</f>
        <v>#N/A</v>
      </c>
      <c r="C107" s="216" t="e">
        <f>VLOOKUP(K107,登録情報男子!$A$2:$O$2484,5,0)</f>
        <v>#N/A</v>
      </c>
      <c r="D107" s="216" t="e">
        <f>VLOOKUP('団体申込一覧表（男子）'!C115,登録情報男子!$A$2:$O$2484,14,0)</f>
        <v>#N/A</v>
      </c>
      <c r="E107" s="216" t="e">
        <f>VLOOKUP('団体申込一覧表（男子）'!C115,登録情報男子!$A$2:$O$2484,11,0)</f>
        <v>#N/A</v>
      </c>
      <c r="F107" s="216">
        <v>1</v>
      </c>
      <c r="G107" s="131" t="e">
        <f>VLOOKUP('団体申込一覧表（男子）'!C115,登録情報男子!$A$2:$O$2484,8,0)</f>
        <v>#N/A</v>
      </c>
      <c r="H107" s="216" t="e">
        <f>VLOOKUP('団体申込一覧表（男子）'!C115,登録情報男子!$A$2:$O$2484,2,0)</f>
        <v>#N/A</v>
      </c>
      <c r="K107" s="216" t="str">
        <f>IF('団体申込一覧表（男子）'!C115="","",'団体申込一覧表（男子）'!C115)</f>
        <v/>
      </c>
      <c r="L107" s="216" t="e">
        <f t="shared" si="6"/>
        <v>#N/A</v>
      </c>
      <c r="M107" s="216" t="e">
        <f t="shared" si="7"/>
        <v>#N/A</v>
      </c>
      <c r="N107" s="216" t="e">
        <f t="shared" si="8"/>
        <v>#N/A</v>
      </c>
      <c r="O107" s="216"/>
      <c r="P107" s="216">
        <f>'団体申込一覧表（男子）'!H115</f>
        <v>0</v>
      </c>
      <c r="Q107" s="216" t="e">
        <f>VLOOKUP(P107,登録情報男子!$P$1:$Q$18,2,0)</f>
        <v>#N/A</v>
      </c>
      <c r="R107" s="142">
        <f>'団体申込一覧表（男子）'!J115</f>
        <v>0</v>
      </c>
      <c r="S107" s="216" t="e">
        <f t="shared" si="9"/>
        <v>#N/A</v>
      </c>
      <c r="T107" s="216">
        <f>'団体申込一覧表（男子）'!L115</f>
        <v>0</v>
      </c>
      <c r="U107" s="216" t="e">
        <f>VLOOKUP(T107,登録情報男子!$P$1:$Q$18,2,0)</f>
        <v>#N/A</v>
      </c>
      <c r="V107" s="142">
        <f>'団体申込一覧表（男子）'!N115</f>
        <v>0</v>
      </c>
      <c r="W107" s="216" t="e">
        <f t="shared" si="10"/>
        <v>#N/A</v>
      </c>
      <c r="X107" s="216">
        <f>'団体申込一覧表（男子）'!P115</f>
        <v>0</v>
      </c>
      <c r="Y107" s="140" t="e">
        <f>VLOOKUP(X107,登録情報男子!$P$1:$Q$18,2,0)</f>
        <v>#N/A</v>
      </c>
      <c r="Z107" s="142">
        <f>'団体申込一覧表（男子）'!R115</f>
        <v>0</v>
      </c>
      <c r="AA107" s="216" t="e">
        <f t="shared" si="11"/>
        <v>#N/A</v>
      </c>
      <c r="AB107" s="216"/>
      <c r="AC107" s="140"/>
      <c r="AD107" s="142"/>
      <c r="AE107" s="216"/>
    </row>
    <row r="108" spans="1:31" x14ac:dyDescent="0.15">
      <c r="A108" s="216" t="str">
        <f>IF(K108="","",VLOOKUP('団体申込一覧表（男子）'!C116,登録情報男子!$A$2:$O$2484,15,0))</f>
        <v/>
      </c>
      <c r="B108" s="216" t="e">
        <f>VLOOKUP('団体申込一覧表（男子）'!C116,登録情報男子!$A$2:$O$2484,12,0)</f>
        <v>#N/A</v>
      </c>
      <c r="C108" s="216" t="e">
        <f>VLOOKUP(K108,登録情報男子!$A$2:$O$2484,5,0)</f>
        <v>#N/A</v>
      </c>
      <c r="D108" s="216" t="e">
        <f>VLOOKUP('団体申込一覧表（男子）'!C116,登録情報男子!$A$2:$O$2484,14,0)</f>
        <v>#N/A</v>
      </c>
      <c r="E108" s="216" t="e">
        <f>VLOOKUP('団体申込一覧表（男子）'!C116,登録情報男子!$A$2:$O$2484,11,0)</f>
        <v>#N/A</v>
      </c>
      <c r="F108" s="216">
        <v>1</v>
      </c>
      <c r="G108" s="131" t="e">
        <f>VLOOKUP('団体申込一覧表（男子）'!C116,登録情報男子!$A$2:$O$2484,8,0)</f>
        <v>#N/A</v>
      </c>
      <c r="H108" s="216" t="e">
        <f>VLOOKUP('団体申込一覧表（男子）'!C116,登録情報男子!$A$2:$O$2484,2,0)</f>
        <v>#N/A</v>
      </c>
      <c r="K108" s="216" t="str">
        <f>IF('団体申込一覧表（男子）'!C116="","",'団体申込一覧表（男子）'!C116)</f>
        <v/>
      </c>
      <c r="L108" s="216" t="e">
        <f t="shared" si="6"/>
        <v>#N/A</v>
      </c>
      <c r="M108" s="216" t="e">
        <f t="shared" si="7"/>
        <v>#N/A</v>
      </c>
      <c r="N108" s="216" t="e">
        <f t="shared" si="8"/>
        <v>#N/A</v>
      </c>
      <c r="O108" s="216"/>
      <c r="P108" s="216">
        <f>'団体申込一覧表（男子）'!H116</f>
        <v>0</v>
      </c>
      <c r="Q108" s="216" t="e">
        <f>VLOOKUP(P108,登録情報男子!$P$1:$Q$18,2,0)</f>
        <v>#N/A</v>
      </c>
      <c r="R108" s="142">
        <f>'団体申込一覧表（男子）'!J116</f>
        <v>0</v>
      </c>
      <c r="S108" s="216" t="e">
        <f t="shared" si="9"/>
        <v>#N/A</v>
      </c>
      <c r="T108" s="216">
        <f>'団体申込一覧表（男子）'!L116</f>
        <v>0</v>
      </c>
      <c r="U108" s="216" t="e">
        <f>VLOOKUP(T108,登録情報男子!$P$1:$Q$18,2,0)</f>
        <v>#N/A</v>
      </c>
      <c r="V108" s="142">
        <f>'団体申込一覧表（男子）'!N116</f>
        <v>0</v>
      </c>
      <c r="W108" s="216" t="e">
        <f t="shared" si="10"/>
        <v>#N/A</v>
      </c>
      <c r="X108" s="216">
        <f>'団体申込一覧表（男子）'!P116</f>
        <v>0</v>
      </c>
      <c r="Y108" s="140" t="e">
        <f>VLOOKUP(X108,登録情報男子!$P$1:$Q$18,2,0)</f>
        <v>#N/A</v>
      </c>
      <c r="Z108" s="142">
        <f>'団体申込一覧表（男子）'!R116</f>
        <v>0</v>
      </c>
      <c r="AA108" s="216" t="e">
        <f t="shared" si="11"/>
        <v>#N/A</v>
      </c>
      <c r="AB108" s="216"/>
      <c r="AC108" s="140"/>
      <c r="AD108" s="142"/>
      <c r="AE108" s="216"/>
    </row>
    <row r="109" spans="1:31" x14ac:dyDescent="0.15">
      <c r="A109" s="216" t="str">
        <f>IF(K109="","",VLOOKUP('団体申込一覧表（男子）'!C117,登録情報男子!$A$2:$O$2484,15,0))</f>
        <v/>
      </c>
      <c r="B109" s="216" t="e">
        <f>VLOOKUP('団体申込一覧表（男子）'!C117,登録情報男子!$A$2:$O$2484,12,0)</f>
        <v>#N/A</v>
      </c>
      <c r="C109" s="216" t="e">
        <f>VLOOKUP(K109,登録情報男子!$A$2:$O$2484,5,0)</f>
        <v>#N/A</v>
      </c>
      <c r="D109" s="216" t="e">
        <f>VLOOKUP('団体申込一覧表（男子）'!C117,登録情報男子!$A$2:$O$2484,14,0)</f>
        <v>#N/A</v>
      </c>
      <c r="E109" s="216" t="e">
        <f>VLOOKUP('団体申込一覧表（男子）'!C117,登録情報男子!$A$2:$O$2484,11,0)</f>
        <v>#N/A</v>
      </c>
      <c r="F109" s="216">
        <v>1</v>
      </c>
      <c r="G109" s="131" t="e">
        <f>VLOOKUP('団体申込一覧表（男子）'!C117,登録情報男子!$A$2:$O$2484,8,0)</f>
        <v>#N/A</v>
      </c>
      <c r="H109" s="216" t="e">
        <f>VLOOKUP('団体申込一覧表（男子）'!C117,登録情報男子!$A$2:$O$2484,2,0)</f>
        <v>#N/A</v>
      </c>
      <c r="K109" s="216" t="str">
        <f>IF('団体申込一覧表（男子）'!C117="","",'団体申込一覧表（男子）'!C117)</f>
        <v/>
      </c>
      <c r="L109" s="216" t="e">
        <f t="shared" si="6"/>
        <v>#N/A</v>
      </c>
      <c r="M109" s="216" t="e">
        <f t="shared" si="7"/>
        <v>#N/A</v>
      </c>
      <c r="N109" s="216" t="e">
        <f t="shared" si="8"/>
        <v>#N/A</v>
      </c>
      <c r="O109" s="216"/>
      <c r="P109" s="216">
        <f>'団体申込一覧表（男子）'!H117</f>
        <v>0</v>
      </c>
      <c r="Q109" s="216" t="e">
        <f>VLOOKUP(P109,登録情報男子!$P$1:$Q$18,2,0)</f>
        <v>#N/A</v>
      </c>
      <c r="R109" s="142">
        <f>'団体申込一覧表（男子）'!J117</f>
        <v>0</v>
      </c>
      <c r="S109" s="216" t="e">
        <f t="shared" si="9"/>
        <v>#N/A</v>
      </c>
      <c r="T109" s="216">
        <f>'団体申込一覧表（男子）'!L117</f>
        <v>0</v>
      </c>
      <c r="U109" s="216" t="e">
        <f>VLOOKUP(T109,登録情報男子!$P$1:$Q$18,2,0)</f>
        <v>#N/A</v>
      </c>
      <c r="V109" s="142">
        <f>'団体申込一覧表（男子）'!N117</f>
        <v>0</v>
      </c>
      <c r="W109" s="216" t="e">
        <f t="shared" si="10"/>
        <v>#N/A</v>
      </c>
      <c r="X109" s="216">
        <f>'団体申込一覧表（男子）'!P117</f>
        <v>0</v>
      </c>
      <c r="Y109" s="140" t="e">
        <f>VLOOKUP(X109,登録情報男子!$P$1:$Q$18,2,0)</f>
        <v>#N/A</v>
      </c>
      <c r="Z109" s="142">
        <f>'団体申込一覧表（男子）'!R117</f>
        <v>0</v>
      </c>
      <c r="AA109" s="216" t="e">
        <f t="shared" si="11"/>
        <v>#N/A</v>
      </c>
      <c r="AB109" s="216"/>
      <c r="AC109" s="140"/>
      <c r="AD109" s="142"/>
      <c r="AE109" s="216"/>
    </row>
    <row r="110" spans="1:31" x14ac:dyDescent="0.15">
      <c r="A110" s="216" t="str">
        <f>IF(K110="","",VLOOKUP('団体申込一覧表（男子）'!C118,登録情報男子!$A$2:$O$2484,15,0))</f>
        <v/>
      </c>
      <c r="B110" s="216" t="e">
        <f>VLOOKUP('団体申込一覧表（男子）'!C118,登録情報男子!$A$2:$O$2484,12,0)</f>
        <v>#N/A</v>
      </c>
      <c r="C110" s="216" t="e">
        <f>VLOOKUP(K110,登録情報男子!$A$2:$O$2484,5,0)</f>
        <v>#N/A</v>
      </c>
      <c r="D110" s="216" t="e">
        <f>VLOOKUP('団体申込一覧表（男子）'!C118,登録情報男子!$A$2:$O$2484,14,0)</f>
        <v>#N/A</v>
      </c>
      <c r="E110" s="216" t="e">
        <f>VLOOKUP('団体申込一覧表（男子）'!C118,登録情報男子!$A$2:$O$2484,11,0)</f>
        <v>#N/A</v>
      </c>
      <c r="F110" s="216">
        <v>1</v>
      </c>
      <c r="G110" s="131" t="e">
        <f>VLOOKUP('団体申込一覧表（男子）'!C118,登録情報男子!$A$2:$O$2484,8,0)</f>
        <v>#N/A</v>
      </c>
      <c r="H110" s="216" t="e">
        <f>VLOOKUP('団体申込一覧表（男子）'!C118,登録情報男子!$A$2:$O$2484,2,0)</f>
        <v>#N/A</v>
      </c>
      <c r="K110" s="216" t="str">
        <f>IF('団体申込一覧表（男子）'!C118="","",'団体申込一覧表（男子）'!C118)</f>
        <v/>
      </c>
      <c r="L110" s="216" t="e">
        <f t="shared" si="6"/>
        <v>#N/A</v>
      </c>
      <c r="M110" s="216" t="e">
        <f t="shared" si="7"/>
        <v>#N/A</v>
      </c>
      <c r="N110" s="216" t="e">
        <f t="shared" si="8"/>
        <v>#N/A</v>
      </c>
      <c r="O110" s="216"/>
      <c r="P110" s="216">
        <f>'団体申込一覧表（男子）'!H118</f>
        <v>0</v>
      </c>
      <c r="Q110" s="216" t="e">
        <f>VLOOKUP(P110,登録情報男子!$P$1:$Q$18,2,0)</f>
        <v>#N/A</v>
      </c>
      <c r="R110" s="142">
        <f>'団体申込一覧表（男子）'!J118</f>
        <v>0</v>
      </c>
      <c r="S110" s="216" t="e">
        <f t="shared" si="9"/>
        <v>#N/A</v>
      </c>
      <c r="T110" s="216">
        <f>'団体申込一覧表（男子）'!L118</f>
        <v>0</v>
      </c>
      <c r="U110" s="216" t="e">
        <f>VLOOKUP(T110,登録情報男子!$P$1:$Q$18,2,0)</f>
        <v>#N/A</v>
      </c>
      <c r="V110" s="142">
        <f>'団体申込一覧表（男子）'!N118</f>
        <v>0</v>
      </c>
      <c r="W110" s="216" t="e">
        <f t="shared" si="10"/>
        <v>#N/A</v>
      </c>
      <c r="X110" s="216">
        <f>'団体申込一覧表（男子）'!P118</f>
        <v>0</v>
      </c>
      <c r="Y110" s="140" t="e">
        <f>VLOOKUP(X110,登録情報男子!$P$1:$Q$18,2,0)</f>
        <v>#N/A</v>
      </c>
      <c r="Z110" s="142">
        <f>'団体申込一覧表（男子）'!R118</f>
        <v>0</v>
      </c>
      <c r="AA110" s="216" t="e">
        <f t="shared" si="11"/>
        <v>#N/A</v>
      </c>
      <c r="AB110" s="216"/>
      <c r="AC110" s="140"/>
      <c r="AD110" s="142"/>
      <c r="AE110" s="216"/>
    </row>
    <row r="111" spans="1:31" x14ac:dyDescent="0.15">
      <c r="A111" s="216" t="str">
        <f>IF(K111="","",VLOOKUP('団体申込一覧表（男子）'!C119,登録情報男子!$A$2:$O$2484,15,0))</f>
        <v/>
      </c>
      <c r="B111" s="216" t="e">
        <f>VLOOKUP('団体申込一覧表（男子）'!C119,登録情報男子!$A$2:$O$2484,12,0)</f>
        <v>#N/A</v>
      </c>
      <c r="C111" s="216" t="e">
        <f>VLOOKUP(K111,登録情報男子!$A$2:$O$2484,5,0)</f>
        <v>#N/A</v>
      </c>
      <c r="D111" s="216" t="e">
        <f>VLOOKUP('団体申込一覧表（男子）'!C119,登録情報男子!$A$2:$O$2484,14,0)</f>
        <v>#N/A</v>
      </c>
      <c r="E111" s="216" t="e">
        <f>VLOOKUP('団体申込一覧表（男子）'!C119,登録情報男子!$A$2:$O$2484,11,0)</f>
        <v>#N/A</v>
      </c>
      <c r="F111" s="216">
        <v>1</v>
      </c>
      <c r="G111" s="131" t="e">
        <f>VLOOKUP('団体申込一覧表（男子）'!C119,登録情報男子!$A$2:$O$2484,8,0)</f>
        <v>#N/A</v>
      </c>
      <c r="H111" s="216" t="e">
        <f>VLOOKUP('団体申込一覧表（男子）'!C119,登録情報男子!$A$2:$O$2484,2,0)</f>
        <v>#N/A</v>
      </c>
      <c r="K111" s="216" t="str">
        <f>IF('団体申込一覧表（男子）'!C119="","",'団体申込一覧表（男子）'!C119)</f>
        <v/>
      </c>
      <c r="L111" s="216" t="e">
        <f t="shared" si="6"/>
        <v>#N/A</v>
      </c>
      <c r="M111" s="216" t="e">
        <f t="shared" si="7"/>
        <v>#N/A</v>
      </c>
      <c r="N111" s="216" t="e">
        <f t="shared" si="8"/>
        <v>#N/A</v>
      </c>
      <c r="O111" s="216"/>
      <c r="P111" s="216">
        <f>'団体申込一覧表（男子）'!H119</f>
        <v>0</v>
      </c>
      <c r="Q111" s="216" t="e">
        <f>VLOOKUP(P111,登録情報男子!$P$1:$Q$18,2,0)</f>
        <v>#N/A</v>
      </c>
      <c r="R111" s="142">
        <f>'団体申込一覧表（男子）'!J119</f>
        <v>0</v>
      </c>
      <c r="S111" s="216" t="e">
        <f t="shared" si="9"/>
        <v>#N/A</v>
      </c>
      <c r="T111" s="216">
        <f>'団体申込一覧表（男子）'!L119</f>
        <v>0</v>
      </c>
      <c r="U111" s="216" t="e">
        <f>VLOOKUP(T111,登録情報男子!$P$1:$Q$18,2,0)</f>
        <v>#N/A</v>
      </c>
      <c r="V111" s="142">
        <f>'団体申込一覧表（男子）'!N119</f>
        <v>0</v>
      </c>
      <c r="W111" s="216" t="e">
        <f t="shared" si="10"/>
        <v>#N/A</v>
      </c>
      <c r="X111" s="216">
        <f>'団体申込一覧表（男子）'!P119</f>
        <v>0</v>
      </c>
      <c r="Y111" s="140" t="e">
        <f>VLOOKUP(X111,登録情報男子!$P$1:$Q$18,2,0)</f>
        <v>#N/A</v>
      </c>
      <c r="Z111" s="142">
        <f>'団体申込一覧表（男子）'!R119</f>
        <v>0</v>
      </c>
      <c r="AA111" s="216" t="e">
        <f t="shared" si="11"/>
        <v>#N/A</v>
      </c>
      <c r="AB111" s="216"/>
      <c r="AC111" s="140"/>
      <c r="AD111" s="142"/>
      <c r="AE111" s="216"/>
    </row>
    <row r="112" spans="1:31" x14ac:dyDescent="0.15">
      <c r="A112" s="216" t="str">
        <f>IF(K112="","",VLOOKUP('団体申込一覧表（男子）'!C120,登録情報男子!$A$2:$O$2484,15,0))</f>
        <v/>
      </c>
      <c r="B112" s="216" t="e">
        <f>VLOOKUP('団体申込一覧表（男子）'!C120,登録情報男子!$A$2:$O$2484,12,0)</f>
        <v>#N/A</v>
      </c>
      <c r="C112" s="216" t="e">
        <f>VLOOKUP(K112,登録情報男子!$A$2:$O$2484,5,0)</f>
        <v>#N/A</v>
      </c>
      <c r="D112" s="216" t="e">
        <f>VLOOKUP('団体申込一覧表（男子）'!C120,登録情報男子!$A$2:$O$2484,14,0)</f>
        <v>#N/A</v>
      </c>
      <c r="E112" s="216" t="e">
        <f>VLOOKUP('団体申込一覧表（男子）'!C120,登録情報男子!$A$2:$O$2484,11,0)</f>
        <v>#N/A</v>
      </c>
      <c r="F112" s="216">
        <v>1</v>
      </c>
      <c r="G112" s="131" t="e">
        <f>VLOOKUP('団体申込一覧表（男子）'!C120,登録情報男子!$A$2:$O$2484,8,0)</f>
        <v>#N/A</v>
      </c>
      <c r="H112" s="216" t="e">
        <f>VLOOKUP('団体申込一覧表（男子）'!C120,登録情報男子!$A$2:$O$2484,2,0)</f>
        <v>#N/A</v>
      </c>
      <c r="K112" s="216" t="str">
        <f>IF('団体申込一覧表（男子）'!C120="","",'団体申込一覧表（男子）'!C120)</f>
        <v/>
      </c>
      <c r="L112" s="216" t="e">
        <f t="shared" si="6"/>
        <v>#N/A</v>
      </c>
      <c r="M112" s="216" t="e">
        <f t="shared" si="7"/>
        <v>#N/A</v>
      </c>
      <c r="N112" s="216" t="e">
        <f t="shared" si="8"/>
        <v>#N/A</v>
      </c>
      <c r="O112" s="216"/>
      <c r="P112" s="216">
        <f>'団体申込一覧表（男子）'!H120</f>
        <v>0</v>
      </c>
      <c r="Q112" s="216" t="e">
        <f>VLOOKUP(P112,登録情報男子!$P$1:$Q$18,2,0)</f>
        <v>#N/A</v>
      </c>
      <c r="R112" s="142">
        <f>'団体申込一覧表（男子）'!J120</f>
        <v>0</v>
      </c>
      <c r="S112" s="216" t="e">
        <f t="shared" si="9"/>
        <v>#N/A</v>
      </c>
      <c r="T112" s="216">
        <f>'団体申込一覧表（男子）'!L120</f>
        <v>0</v>
      </c>
      <c r="U112" s="216" t="e">
        <f>VLOOKUP(T112,登録情報男子!$P$1:$Q$18,2,0)</f>
        <v>#N/A</v>
      </c>
      <c r="V112" s="142">
        <f>'団体申込一覧表（男子）'!N120</f>
        <v>0</v>
      </c>
      <c r="W112" s="216" t="e">
        <f t="shared" si="10"/>
        <v>#N/A</v>
      </c>
      <c r="X112" s="216">
        <f>'団体申込一覧表（男子）'!P120</f>
        <v>0</v>
      </c>
      <c r="Y112" s="140" t="e">
        <f>VLOOKUP(X112,登録情報男子!$P$1:$Q$18,2,0)</f>
        <v>#N/A</v>
      </c>
      <c r="Z112" s="142">
        <f>'団体申込一覧表（男子）'!R120</f>
        <v>0</v>
      </c>
      <c r="AA112" s="216" t="e">
        <f t="shared" si="11"/>
        <v>#N/A</v>
      </c>
      <c r="AB112" s="216"/>
      <c r="AC112" s="140"/>
      <c r="AD112" s="142"/>
      <c r="AE112" s="216"/>
    </row>
    <row r="113" spans="1:31" x14ac:dyDescent="0.15">
      <c r="A113" s="216" t="str">
        <f>IF(K113="","",VLOOKUP('団体申込一覧表（男子）'!C121,登録情報男子!$A$2:$O$2484,15,0))</f>
        <v/>
      </c>
      <c r="B113" s="216" t="e">
        <f>VLOOKUP('団体申込一覧表（男子）'!C121,登録情報男子!$A$2:$O$2484,12,0)</f>
        <v>#N/A</v>
      </c>
      <c r="C113" s="216" t="e">
        <f>VLOOKUP(K113,登録情報男子!$A$2:$O$2484,5,0)</f>
        <v>#N/A</v>
      </c>
      <c r="D113" s="216" t="e">
        <f>VLOOKUP('団体申込一覧表（男子）'!C121,登録情報男子!$A$2:$O$2484,14,0)</f>
        <v>#N/A</v>
      </c>
      <c r="E113" s="216" t="e">
        <f>VLOOKUP('団体申込一覧表（男子）'!C121,登録情報男子!$A$2:$O$2484,11,0)</f>
        <v>#N/A</v>
      </c>
      <c r="F113" s="216">
        <v>1</v>
      </c>
      <c r="G113" s="131" t="e">
        <f>VLOOKUP('団体申込一覧表（男子）'!C121,登録情報男子!$A$2:$O$2484,8,0)</f>
        <v>#N/A</v>
      </c>
      <c r="H113" s="216" t="e">
        <f>VLOOKUP('団体申込一覧表（男子）'!C121,登録情報男子!$A$2:$O$2484,2,0)</f>
        <v>#N/A</v>
      </c>
      <c r="K113" s="216" t="str">
        <f>IF('団体申込一覧表（男子）'!C121="","",'団体申込一覧表（男子）'!C121)</f>
        <v/>
      </c>
      <c r="L113" s="216" t="e">
        <f t="shared" si="6"/>
        <v>#N/A</v>
      </c>
      <c r="M113" s="216" t="e">
        <f t="shared" si="7"/>
        <v>#N/A</v>
      </c>
      <c r="N113" s="216" t="e">
        <f t="shared" si="8"/>
        <v>#N/A</v>
      </c>
      <c r="O113" s="216"/>
      <c r="P113" s="216">
        <f>'団体申込一覧表（男子）'!H121</f>
        <v>0</v>
      </c>
      <c r="Q113" s="216" t="e">
        <f>VLOOKUP(P113,登録情報男子!$P$1:$Q$18,2,0)</f>
        <v>#N/A</v>
      </c>
      <c r="R113" s="142">
        <f>'団体申込一覧表（男子）'!J121</f>
        <v>0</v>
      </c>
      <c r="S113" s="216" t="e">
        <f t="shared" si="9"/>
        <v>#N/A</v>
      </c>
      <c r="T113" s="216">
        <f>'団体申込一覧表（男子）'!L121</f>
        <v>0</v>
      </c>
      <c r="U113" s="216" t="e">
        <f>VLOOKUP(T113,登録情報男子!$P$1:$Q$18,2,0)</f>
        <v>#N/A</v>
      </c>
      <c r="V113" s="142">
        <f>'団体申込一覧表（男子）'!N121</f>
        <v>0</v>
      </c>
      <c r="W113" s="216" t="e">
        <f t="shared" si="10"/>
        <v>#N/A</v>
      </c>
      <c r="X113" s="216">
        <f>'団体申込一覧表（男子）'!P121</f>
        <v>0</v>
      </c>
      <c r="Y113" s="140" t="e">
        <f>VLOOKUP(X113,登録情報男子!$P$1:$Q$18,2,0)</f>
        <v>#N/A</v>
      </c>
      <c r="Z113" s="142">
        <f>'団体申込一覧表（男子）'!R121</f>
        <v>0</v>
      </c>
      <c r="AA113" s="216" t="e">
        <f t="shared" si="11"/>
        <v>#N/A</v>
      </c>
      <c r="AB113" s="216"/>
      <c r="AC113" s="140"/>
      <c r="AD113" s="142"/>
      <c r="AE113" s="216"/>
    </row>
    <row r="114" spans="1:31" x14ac:dyDescent="0.15">
      <c r="A114" s="216" t="str">
        <f>IF(K114="","",VLOOKUP('団体申込一覧表（男子）'!C122,登録情報男子!$A$2:$O$2484,15,0))</f>
        <v/>
      </c>
      <c r="B114" s="216" t="e">
        <f>VLOOKUP('団体申込一覧表（男子）'!C122,登録情報男子!$A$2:$O$2484,12,0)</f>
        <v>#N/A</v>
      </c>
      <c r="C114" s="216" t="e">
        <f>VLOOKUP(K114,登録情報男子!$A$2:$O$2484,5,0)</f>
        <v>#N/A</v>
      </c>
      <c r="D114" s="216" t="e">
        <f>VLOOKUP('団体申込一覧表（男子）'!C122,登録情報男子!$A$2:$O$2484,14,0)</f>
        <v>#N/A</v>
      </c>
      <c r="E114" s="216" t="e">
        <f>VLOOKUP('団体申込一覧表（男子）'!C122,登録情報男子!$A$2:$O$2484,11,0)</f>
        <v>#N/A</v>
      </c>
      <c r="F114" s="216">
        <v>1</v>
      </c>
      <c r="G114" s="131" t="e">
        <f>VLOOKUP('団体申込一覧表（男子）'!C122,登録情報男子!$A$2:$O$2484,8,0)</f>
        <v>#N/A</v>
      </c>
      <c r="H114" s="216" t="e">
        <f>VLOOKUP('団体申込一覧表（男子）'!C122,登録情報男子!$A$2:$O$2484,2,0)</f>
        <v>#N/A</v>
      </c>
      <c r="K114" s="216" t="str">
        <f>IF('団体申込一覧表（男子）'!C122="","",'団体申込一覧表（男子）'!C122)</f>
        <v/>
      </c>
      <c r="L114" s="216" t="e">
        <f t="shared" si="6"/>
        <v>#N/A</v>
      </c>
      <c r="M114" s="216" t="e">
        <f t="shared" si="7"/>
        <v>#N/A</v>
      </c>
      <c r="N114" s="216" t="e">
        <f t="shared" si="8"/>
        <v>#N/A</v>
      </c>
      <c r="O114" s="216"/>
      <c r="P114" s="216">
        <f>'団体申込一覧表（男子）'!H122</f>
        <v>0</v>
      </c>
      <c r="Q114" s="216" t="e">
        <f>VLOOKUP(P114,登録情報男子!$P$1:$Q$18,2,0)</f>
        <v>#N/A</v>
      </c>
      <c r="R114" s="142">
        <f>'団体申込一覧表（男子）'!J122</f>
        <v>0</v>
      </c>
      <c r="S114" s="216" t="e">
        <f t="shared" si="9"/>
        <v>#N/A</v>
      </c>
      <c r="T114" s="216">
        <f>'団体申込一覧表（男子）'!L122</f>
        <v>0</v>
      </c>
      <c r="U114" s="216" t="e">
        <f>VLOOKUP(T114,登録情報男子!$P$1:$Q$18,2,0)</f>
        <v>#N/A</v>
      </c>
      <c r="V114" s="142">
        <f>'団体申込一覧表（男子）'!N122</f>
        <v>0</v>
      </c>
      <c r="W114" s="216" t="e">
        <f t="shared" si="10"/>
        <v>#N/A</v>
      </c>
      <c r="X114" s="216">
        <f>'団体申込一覧表（男子）'!P122</f>
        <v>0</v>
      </c>
      <c r="Y114" s="140" t="e">
        <f>VLOOKUP(X114,登録情報男子!$P$1:$Q$18,2,0)</f>
        <v>#N/A</v>
      </c>
      <c r="Z114" s="142">
        <f>'団体申込一覧表（男子）'!R122</f>
        <v>0</v>
      </c>
      <c r="AA114" s="216" t="e">
        <f t="shared" si="11"/>
        <v>#N/A</v>
      </c>
      <c r="AB114" s="216"/>
      <c r="AC114" s="140"/>
      <c r="AD114" s="142"/>
      <c r="AE114" s="216"/>
    </row>
    <row r="115" spans="1:31" x14ac:dyDescent="0.15">
      <c r="A115" s="216" t="str">
        <f>IF(K115="","",VLOOKUP('団体申込一覧表（男子）'!C123,登録情報男子!$A$2:$O$2484,15,0))</f>
        <v/>
      </c>
      <c r="B115" s="216" t="e">
        <f>VLOOKUP('団体申込一覧表（男子）'!C123,登録情報男子!$A$2:$O$2484,12,0)</f>
        <v>#N/A</v>
      </c>
      <c r="C115" s="216" t="e">
        <f>VLOOKUP(K115,登録情報男子!$A$2:$O$2484,5,0)</f>
        <v>#N/A</v>
      </c>
      <c r="D115" s="216" t="e">
        <f>VLOOKUP('団体申込一覧表（男子）'!C123,登録情報男子!$A$2:$O$2484,14,0)</f>
        <v>#N/A</v>
      </c>
      <c r="E115" s="216" t="e">
        <f>VLOOKUP('団体申込一覧表（男子）'!C123,登録情報男子!$A$2:$O$2484,11,0)</f>
        <v>#N/A</v>
      </c>
      <c r="F115" s="216">
        <v>1</v>
      </c>
      <c r="G115" s="131" t="e">
        <f>VLOOKUP('団体申込一覧表（男子）'!C123,登録情報男子!$A$2:$O$2484,8,0)</f>
        <v>#N/A</v>
      </c>
      <c r="H115" s="216" t="e">
        <f>VLOOKUP('団体申込一覧表（男子）'!C123,登録情報男子!$A$2:$O$2484,2,0)</f>
        <v>#N/A</v>
      </c>
      <c r="K115" s="216" t="str">
        <f>IF('団体申込一覧表（男子）'!C123="","",'団体申込一覧表（男子）'!C123)</f>
        <v/>
      </c>
      <c r="L115" s="216" t="e">
        <f t="shared" si="6"/>
        <v>#N/A</v>
      </c>
      <c r="M115" s="216" t="e">
        <f t="shared" si="7"/>
        <v>#N/A</v>
      </c>
      <c r="N115" s="216" t="e">
        <f t="shared" si="8"/>
        <v>#N/A</v>
      </c>
      <c r="O115" s="216"/>
      <c r="P115" s="216">
        <f>'団体申込一覧表（男子）'!H123</f>
        <v>0</v>
      </c>
      <c r="Q115" s="216" t="e">
        <f>VLOOKUP(P115,登録情報男子!$P$1:$Q$18,2,0)</f>
        <v>#N/A</v>
      </c>
      <c r="R115" s="142">
        <f>'団体申込一覧表（男子）'!J123</f>
        <v>0</v>
      </c>
      <c r="S115" s="216" t="e">
        <f t="shared" si="9"/>
        <v>#N/A</v>
      </c>
      <c r="T115" s="216">
        <f>'団体申込一覧表（男子）'!L123</f>
        <v>0</v>
      </c>
      <c r="U115" s="216" t="e">
        <f>VLOOKUP(T115,登録情報男子!$P$1:$Q$18,2,0)</f>
        <v>#N/A</v>
      </c>
      <c r="V115" s="142">
        <f>'団体申込一覧表（男子）'!N123</f>
        <v>0</v>
      </c>
      <c r="W115" s="216" t="e">
        <f t="shared" si="10"/>
        <v>#N/A</v>
      </c>
      <c r="X115" s="216">
        <f>'団体申込一覧表（男子）'!P123</f>
        <v>0</v>
      </c>
      <c r="Y115" s="140" t="e">
        <f>VLOOKUP(X115,登録情報男子!$P$1:$Q$18,2,0)</f>
        <v>#N/A</v>
      </c>
      <c r="Z115" s="142">
        <f>'団体申込一覧表（男子）'!R123</f>
        <v>0</v>
      </c>
      <c r="AA115" s="216" t="e">
        <f t="shared" si="11"/>
        <v>#N/A</v>
      </c>
      <c r="AB115" s="216"/>
      <c r="AC115" s="140"/>
      <c r="AD115" s="142"/>
      <c r="AE115" s="216"/>
    </row>
    <row r="116" spans="1:31" x14ac:dyDescent="0.15">
      <c r="A116" s="216" t="str">
        <f>IF(K116="","",VLOOKUP('団体申込一覧表（男子）'!C124,登録情報男子!$A$2:$O$2484,15,0))</f>
        <v/>
      </c>
      <c r="B116" s="216" t="e">
        <f>VLOOKUP('団体申込一覧表（男子）'!C124,登録情報男子!$A$2:$O$2484,12,0)</f>
        <v>#N/A</v>
      </c>
      <c r="C116" s="216" t="e">
        <f>VLOOKUP(K116,登録情報男子!$A$2:$O$2484,5,0)</f>
        <v>#N/A</v>
      </c>
      <c r="D116" s="216" t="e">
        <f>VLOOKUP('団体申込一覧表（男子）'!C124,登録情報男子!$A$2:$O$2484,14,0)</f>
        <v>#N/A</v>
      </c>
      <c r="E116" s="216" t="e">
        <f>VLOOKUP('団体申込一覧表（男子）'!C124,登録情報男子!$A$2:$O$2484,11,0)</f>
        <v>#N/A</v>
      </c>
      <c r="F116" s="216">
        <v>1</v>
      </c>
      <c r="G116" s="131" t="e">
        <f>VLOOKUP('団体申込一覧表（男子）'!C124,登録情報男子!$A$2:$O$2484,8,0)</f>
        <v>#N/A</v>
      </c>
      <c r="H116" s="216" t="e">
        <f>VLOOKUP('団体申込一覧表（男子）'!C124,登録情報男子!$A$2:$O$2484,2,0)</f>
        <v>#N/A</v>
      </c>
      <c r="K116" s="216" t="str">
        <f>IF('団体申込一覧表（男子）'!C124="","",'団体申込一覧表（男子）'!C124)</f>
        <v/>
      </c>
      <c r="L116" s="216" t="e">
        <f t="shared" si="6"/>
        <v>#N/A</v>
      </c>
      <c r="M116" s="216" t="e">
        <f t="shared" si="7"/>
        <v>#N/A</v>
      </c>
      <c r="N116" s="216" t="e">
        <f t="shared" si="8"/>
        <v>#N/A</v>
      </c>
      <c r="O116" s="216"/>
      <c r="P116" s="216">
        <f>'団体申込一覧表（男子）'!H124</f>
        <v>0</v>
      </c>
      <c r="Q116" s="216" t="e">
        <f>VLOOKUP(P116,登録情報男子!$P$1:$Q$18,2,0)</f>
        <v>#N/A</v>
      </c>
      <c r="R116" s="142">
        <f>'団体申込一覧表（男子）'!J124</f>
        <v>0</v>
      </c>
      <c r="S116" s="216" t="e">
        <f t="shared" si="9"/>
        <v>#N/A</v>
      </c>
      <c r="T116" s="216">
        <f>'団体申込一覧表（男子）'!L124</f>
        <v>0</v>
      </c>
      <c r="U116" s="216" t="e">
        <f>VLOOKUP(T116,登録情報男子!$P$1:$Q$18,2,0)</f>
        <v>#N/A</v>
      </c>
      <c r="V116" s="142">
        <f>'団体申込一覧表（男子）'!N124</f>
        <v>0</v>
      </c>
      <c r="W116" s="216" t="e">
        <f t="shared" si="10"/>
        <v>#N/A</v>
      </c>
      <c r="X116" s="216">
        <f>'団体申込一覧表（男子）'!P124</f>
        <v>0</v>
      </c>
      <c r="Y116" s="140" t="e">
        <f>VLOOKUP(X116,登録情報男子!$P$1:$Q$18,2,0)</f>
        <v>#N/A</v>
      </c>
      <c r="Z116" s="142">
        <f>'団体申込一覧表（男子）'!R124</f>
        <v>0</v>
      </c>
      <c r="AA116" s="216" t="e">
        <f t="shared" si="11"/>
        <v>#N/A</v>
      </c>
      <c r="AB116" s="216"/>
      <c r="AC116" s="140"/>
      <c r="AD116" s="142"/>
      <c r="AE116" s="216"/>
    </row>
    <row r="117" spans="1:31" x14ac:dyDescent="0.15">
      <c r="A117" s="216" t="str">
        <f>IF(K117="","",VLOOKUP('団体申込一覧表（男子）'!C125,登録情報男子!$A$2:$O$2484,15,0))</f>
        <v/>
      </c>
      <c r="B117" s="216" t="e">
        <f>VLOOKUP('団体申込一覧表（男子）'!C125,登録情報男子!$A$2:$O$2484,12,0)</f>
        <v>#N/A</v>
      </c>
      <c r="C117" s="216" t="e">
        <f>VLOOKUP(K117,登録情報男子!$A$2:$O$2484,5,0)</f>
        <v>#N/A</v>
      </c>
      <c r="D117" s="216" t="e">
        <f>VLOOKUP('団体申込一覧表（男子）'!C125,登録情報男子!$A$2:$O$2484,14,0)</f>
        <v>#N/A</v>
      </c>
      <c r="E117" s="216" t="e">
        <f>VLOOKUP('団体申込一覧表（男子）'!C125,登録情報男子!$A$2:$O$2484,11,0)</f>
        <v>#N/A</v>
      </c>
      <c r="F117" s="216">
        <v>1</v>
      </c>
      <c r="G117" s="131" t="e">
        <f>VLOOKUP('団体申込一覧表（男子）'!C125,登録情報男子!$A$2:$O$2484,8,0)</f>
        <v>#N/A</v>
      </c>
      <c r="H117" s="216" t="e">
        <f>VLOOKUP('団体申込一覧表（男子）'!C125,登録情報男子!$A$2:$O$2484,2,0)</f>
        <v>#N/A</v>
      </c>
      <c r="K117" s="216" t="str">
        <f>IF('団体申込一覧表（男子）'!C125="","",'団体申込一覧表（男子）'!C125)</f>
        <v/>
      </c>
      <c r="L117" s="216" t="e">
        <f t="shared" si="6"/>
        <v>#N/A</v>
      </c>
      <c r="M117" s="216" t="e">
        <f t="shared" si="7"/>
        <v>#N/A</v>
      </c>
      <c r="N117" s="216" t="e">
        <f t="shared" si="8"/>
        <v>#N/A</v>
      </c>
      <c r="O117" s="216"/>
      <c r="P117" s="216">
        <f>'団体申込一覧表（男子）'!H125</f>
        <v>0</v>
      </c>
      <c r="Q117" s="216" t="e">
        <f>VLOOKUP(P117,登録情報男子!$P$1:$Q$18,2,0)</f>
        <v>#N/A</v>
      </c>
      <c r="R117" s="142">
        <f>'団体申込一覧表（男子）'!J125</f>
        <v>0</v>
      </c>
      <c r="S117" s="216" t="e">
        <f t="shared" si="9"/>
        <v>#N/A</v>
      </c>
      <c r="T117" s="216">
        <f>'団体申込一覧表（男子）'!L125</f>
        <v>0</v>
      </c>
      <c r="U117" s="216" t="e">
        <f>VLOOKUP(T117,登録情報男子!$P$1:$Q$18,2,0)</f>
        <v>#N/A</v>
      </c>
      <c r="V117" s="142">
        <f>'団体申込一覧表（男子）'!N125</f>
        <v>0</v>
      </c>
      <c r="W117" s="216" t="e">
        <f t="shared" si="10"/>
        <v>#N/A</v>
      </c>
      <c r="X117" s="216">
        <f>'団体申込一覧表（男子）'!P125</f>
        <v>0</v>
      </c>
      <c r="Y117" s="140" t="e">
        <f>VLOOKUP(X117,登録情報男子!$P$1:$Q$18,2,0)</f>
        <v>#N/A</v>
      </c>
      <c r="Z117" s="142">
        <f>'団体申込一覧表（男子）'!R125</f>
        <v>0</v>
      </c>
      <c r="AA117" s="216" t="e">
        <f t="shared" si="11"/>
        <v>#N/A</v>
      </c>
      <c r="AB117" s="216"/>
      <c r="AC117" s="140"/>
      <c r="AD117" s="142"/>
      <c r="AE117" s="216"/>
    </row>
    <row r="118" spans="1:31" x14ac:dyDescent="0.15">
      <c r="A118" s="216" t="str">
        <f>IF(K118="","",VLOOKUP('団体申込一覧表（男子）'!C126,登録情報男子!$A$2:$O$2484,15,0))</f>
        <v/>
      </c>
      <c r="B118" s="216" t="e">
        <f>VLOOKUP('団体申込一覧表（男子）'!C126,登録情報男子!$A$2:$O$2484,12,0)</f>
        <v>#N/A</v>
      </c>
      <c r="C118" s="216" t="e">
        <f>VLOOKUP(K118,登録情報男子!$A$2:$O$2484,5,0)</f>
        <v>#N/A</v>
      </c>
      <c r="D118" s="216" t="e">
        <f>VLOOKUP('団体申込一覧表（男子）'!C126,登録情報男子!$A$2:$O$2484,14,0)</f>
        <v>#N/A</v>
      </c>
      <c r="E118" s="216" t="e">
        <f>VLOOKUP('団体申込一覧表（男子）'!C126,登録情報男子!$A$2:$O$2484,11,0)</f>
        <v>#N/A</v>
      </c>
      <c r="F118" s="216">
        <v>1</v>
      </c>
      <c r="G118" s="131" t="e">
        <f>VLOOKUP('団体申込一覧表（男子）'!C126,登録情報男子!$A$2:$O$2484,8,0)</f>
        <v>#N/A</v>
      </c>
      <c r="H118" s="216" t="e">
        <f>VLOOKUP('団体申込一覧表（男子）'!C126,登録情報男子!$A$2:$O$2484,2,0)</f>
        <v>#N/A</v>
      </c>
      <c r="K118" s="216" t="str">
        <f>IF('団体申込一覧表（男子）'!C126="","",'団体申込一覧表（男子）'!C126)</f>
        <v/>
      </c>
      <c r="L118" s="216" t="e">
        <f t="shared" si="6"/>
        <v>#N/A</v>
      </c>
      <c r="M118" s="216" t="e">
        <f t="shared" si="7"/>
        <v>#N/A</v>
      </c>
      <c r="N118" s="216" t="e">
        <f t="shared" si="8"/>
        <v>#N/A</v>
      </c>
      <c r="O118" s="216"/>
      <c r="P118" s="216">
        <f>'団体申込一覧表（男子）'!H126</f>
        <v>0</v>
      </c>
      <c r="Q118" s="216" t="e">
        <f>VLOOKUP(P118,登録情報男子!$P$1:$Q$18,2,0)</f>
        <v>#N/A</v>
      </c>
      <c r="R118" s="142">
        <f>'団体申込一覧表（男子）'!J126</f>
        <v>0</v>
      </c>
      <c r="S118" s="216" t="e">
        <f t="shared" si="9"/>
        <v>#N/A</v>
      </c>
      <c r="T118" s="216">
        <f>'団体申込一覧表（男子）'!L126</f>
        <v>0</v>
      </c>
      <c r="U118" s="216" t="e">
        <f>VLOOKUP(T118,登録情報男子!$P$1:$Q$18,2,0)</f>
        <v>#N/A</v>
      </c>
      <c r="V118" s="142">
        <f>'団体申込一覧表（男子）'!N126</f>
        <v>0</v>
      </c>
      <c r="W118" s="216" t="e">
        <f t="shared" si="10"/>
        <v>#N/A</v>
      </c>
      <c r="X118" s="216">
        <f>'団体申込一覧表（男子）'!P126</f>
        <v>0</v>
      </c>
      <c r="Y118" s="140" t="e">
        <f>VLOOKUP(X118,登録情報男子!$P$1:$Q$18,2,0)</f>
        <v>#N/A</v>
      </c>
      <c r="Z118" s="142">
        <f>'団体申込一覧表（男子）'!R126</f>
        <v>0</v>
      </c>
      <c r="AA118" s="216" t="e">
        <f t="shared" si="11"/>
        <v>#N/A</v>
      </c>
      <c r="AB118" s="216"/>
      <c r="AC118" s="140"/>
      <c r="AD118" s="142"/>
      <c r="AE118" s="216"/>
    </row>
    <row r="119" spans="1:31" x14ac:dyDescent="0.15">
      <c r="A119" s="216" t="str">
        <f>IF(K119="","",VLOOKUP('団体申込一覧表（男子）'!C127,登録情報男子!$A$2:$O$2484,15,0))</f>
        <v/>
      </c>
      <c r="B119" s="216" t="e">
        <f>VLOOKUP('団体申込一覧表（男子）'!C127,登録情報男子!$A$2:$O$2484,12,0)</f>
        <v>#N/A</v>
      </c>
      <c r="C119" s="216" t="e">
        <f>VLOOKUP(K119,登録情報男子!$A$2:$O$2484,5,0)</f>
        <v>#N/A</v>
      </c>
      <c r="D119" s="216" t="e">
        <f>VLOOKUP('団体申込一覧表（男子）'!C127,登録情報男子!$A$2:$O$2484,14,0)</f>
        <v>#N/A</v>
      </c>
      <c r="E119" s="216" t="e">
        <f>VLOOKUP('団体申込一覧表（男子）'!C127,登録情報男子!$A$2:$O$2484,11,0)</f>
        <v>#N/A</v>
      </c>
      <c r="F119" s="216">
        <v>1</v>
      </c>
      <c r="G119" s="131" t="e">
        <f>VLOOKUP('団体申込一覧表（男子）'!C127,登録情報男子!$A$2:$O$2484,8,0)</f>
        <v>#N/A</v>
      </c>
      <c r="H119" s="216" t="e">
        <f>VLOOKUP('団体申込一覧表（男子）'!C127,登録情報男子!$A$2:$O$2484,2,0)</f>
        <v>#N/A</v>
      </c>
      <c r="K119" s="216" t="str">
        <f>IF('団体申込一覧表（男子）'!C127="","",'団体申込一覧表（男子）'!C127)</f>
        <v/>
      </c>
      <c r="L119" s="216" t="e">
        <f t="shared" si="6"/>
        <v>#N/A</v>
      </c>
      <c r="M119" s="216" t="e">
        <f t="shared" si="7"/>
        <v>#N/A</v>
      </c>
      <c r="N119" s="216" t="e">
        <f t="shared" si="8"/>
        <v>#N/A</v>
      </c>
      <c r="O119" s="216"/>
      <c r="P119" s="216">
        <f>'団体申込一覧表（男子）'!H127</f>
        <v>0</v>
      </c>
      <c r="Q119" s="216" t="e">
        <f>VLOOKUP(P119,登録情報男子!$P$1:$Q$18,2,0)</f>
        <v>#N/A</v>
      </c>
      <c r="R119" s="142">
        <f>'団体申込一覧表（男子）'!J127</f>
        <v>0</v>
      </c>
      <c r="S119" s="216" t="e">
        <f t="shared" si="9"/>
        <v>#N/A</v>
      </c>
      <c r="T119" s="216">
        <f>'団体申込一覧表（男子）'!L127</f>
        <v>0</v>
      </c>
      <c r="U119" s="216" t="e">
        <f>VLOOKUP(T119,登録情報男子!$P$1:$Q$18,2,0)</f>
        <v>#N/A</v>
      </c>
      <c r="V119" s="142">
        <f>'団体申込一覧表（男子）'!N127</f>
        <v>0</v>
      </c>
      <c r="W119" s="216" t="e">
        <f t="shared" si="10"/>
        <v>#N/A</v>
      </c>
      <c r="X119" s="216">
        <f>'団体申込一覧表（男子）'!P127</f>
        <v>0</v>
      </c>
      <c r="Y119" s="140" t="e">
        <f>VLOOKUP(X119,登録情報男子!$P$1:$Q$18,2,0)</f>
        <v>#N/A</v>
      </c>
      <c r="Z119" s="142">
        <f>'団体申込一覧表（男子）'!R127</f>
        <v>0</v>
      </c>
      <c r="AA119" s="216" t="e">
        <f t="shared" si="11"/>
        <v>#N/A</v>
      </c>
      <c r="AB119" s="216"/>
      <c r="AC119" s="140"/>
      <c r="AD119" s="142"/>
      <c r="AE119" s="216"/>
    </row>
    <row r="120" spans="1:31" x14ac:dyDescent="0.15">
      <c r="A120" s="216" t="str">
        <f>IF(K120="","",VLOOKUP('団体申込一覧表（男子）'!C128,登録情報男子!$A$2:$O$2484,15,0))</f>
        <v/>
      </c>
      <c r="B120" s="216" t="e">
        <f>VLOOKUP('団体申込一覧表（男子）'!C128,登録情報男子!$A$2:$O$2484,12,0)</f>
        <v>#N/A</v>
      </c>
      <c r="C120" s="216" t="e">
        <f>VLOOKUP(K120,登録情報男子!$A$2:$O$2484,5,0)</f>
        <v>#N/A</v>
      </c>
      <c r="D120" s="216" t="e">
        <f>VLOOKUP('団体申込一覧表（男子）'!C128,登録情報男子!$A$2:$O$2484,14,0)</f>
        <v>#N/A</v>
      </c>
      <c r="E120" s="216" t="e">
        <f>VLOOKUP('団体申込一覧表（男子）'!C128,登録情報男子!$A$2:$O$2484,11,0)</f>
        <v>#N/A</v>
      </c>
      <c r="F120" s="216">
        <v>1</v>
      </c>
      <c r="G120" s="131" t="e">
        <f>VLOOKUP('団体申込一覧表（男子）'!C128,登録情報男子!$A$2:$O$2484,8,0)</f>
        <v>#N/A</v>
      </c>
      <c r="H120" s="216" t="e">
        <f>VLOOKUP('団体申込一覧表（男子）'!C128,登録情報男子!$A$2:$O$2484,2,0)</f>
        <v>#N/A</v>
      </c>
      <c r="K120" s="216" t="str">
        <f>IF('団体申込一覧表（男子）'!C128="","",'団体申込一覧表（男子）'!C128)</f>
        <v/>
      </c>
      <c r="L120" s="216" t="e">
        <f t="shared" si="6"/>
        <v>#N/A</v>
      </c>
      <c r="M120" s="216" t="e">
        <f t="shared" si="7"/>
        <v>#N/A</v>
      </c>
      <c r="N120" s="216" t="e">
        <f t="shared" si="8"/>
        <v>#N/A</v>
      </c>
      <c r="O120" s="216"/>
      <c r="P120" s="216">
        <f>'団体申込一覧表（男子）'!H128</f>
        <v>0</v>
      </c>
      <c r="Q120" s="216" t="e">
        <f>VLOOKUP(P120,登録情報男子!$P$1:$Q$18,2,0)</f>
        <v>#N/A</v>
      </c>
      <c r="R120" s="142">
        <f>'団体申込一覧表（男子）'!J128</f>
        <v>0</v>
      </c>
      <c r="S120" s="216" t="e">
        <f t="shared" si="9"/>
        <v>#N/A</v>
      </c>
      <c r="T120" s="216">
        <f>'団体申込一覧表（男子）'!L128</f>
        <v>0</v>
      </c>
      <c r="U120" s="216" t="e">
        <f>VLOOKUP(T120,登録情報男子!$P$1:$Q$18,2,0)</f>
        <v>#N/A</v>
      </c>
      <c r="V120" s="142">
        <f>'団体申込一覧表（男子）'!N128</f>
        <v>0</v>
      </c>
      <c r="W120" s="216" t="e">
        <f t="shared" si="10"/>
        <v>#N/A</v>
      </c>
      <c r="X120" s="216">
        <f>'団体申込一覧表（男子）'!P128</f>
        <v>0</v>
      </c>
      <c r="Y120" s="140" t="e">
        <f>VLOOKUP(X120,登録情報男子!$P$1:$Q$18,2,0)</f>
        <v>#N/A</v>
      </c>
      <c r="Z120" s="142">
        <f>'団体申込一覧表（男子）'!R128</f>
        <v>0</v>
      </c>
      <c r="AA120" s="216" t="e">
        <f t="shared" si="11"/>
        <v>#N/A</v>
      </c>
      <c r="AB120" s="216"/>
      <c r="AC120" s="140"/>
      <c r="AD120" s="142"/>
      <c r="AE120" s="216"/>
    </row>
    <row r="121" spans="1:31" x14ac:dyDescent="0.15">
      <c r="A121" s="216" t="str">
        <f>IF(K121="","",VLOOKUP('団体申込一覧表（男子）'!C129,登録情報男子!$A$2:$O$2484,15,0))</f>
        <v/>
      </c>
      <c r="B121" s="216" t="e">
        <f>VLOOKUP('団体申込一覧表（男子）'!C129,登録情報男子!$A$2:$O$2484,12,0)</f>
        <v>#N/A</v>
      </c>
      <c r="C121" s="216" t="e">
        <f>VLOOKUP(K121,登録情報男子!$A$2:$O$2484,5,0)</f>
        <v>#N/A</v>
      </c>
      <c r="D121" s="216" t="e">
        <f>VLOOKUP('団体申込一覧表（男子）'!C129,登録情報男子!$A$2:$O$2484,14,0)</f>
        <v>#N/A</v>
      </c>
      <c r="E121" s="216" t="e">
        <f>VLOOKUP('団体申込一覧表（男子）'!C129,登録情報男子!$A$2:$O$2484,11,0)</f>
        <v>#N/A</v>
      </c>
      <c r="F121" s="216">
        <v>1</v>
      </c>
      <c r="G121" s="131" t="e">
        <f>VLOOKUP('団体申込一覧表（男子）'!C129,登録情報男子!$A$2:$O$2484,8,0)</f>
        <v>#N/A</v>
      </c>
      <c r="H121" s="216" t="e">
        <f>VLOOKUP('団体申込一覧表（男子）'!C129,登録情報男子!$A$2:$O$2484,2,0)</f>
        <v>#N/A</v>
      </c>
      <c r="K121" s="216" t="str">
        <f>IF('団体申込一覧表（男子）'!C129="","",'団体申込一覧表（男子）'!C129)</f>
        <v/>
      </c>
      <c r="L121" s="216" t="e">
        <f t="shared" si="6"/>
        <v>#N/A</v>
      </c>
      <c r="M121" s="216" t="e">
        <f t="shared" si="7"/>
        <v>#N/A</v>
      </c>
      <c r="N121" s="216" t="e">
        <f t="shared" si="8"/>
        <v>#N/A</v>
      </c>
      <c r="O121" s="216"/>
      <c r="P121" s="216">
        <f>'団体申込一覧表（男子）'!H129</f>
        <v>0</v>
      </c>
      <c r="Q121" s="216" t="e">
        <f>VLOOKUP(P121,登録情報男子!$P$1:$Q$18,2,0)</f>
        <v>#N/A</v>
      </c>
      <c r="R121" s="142">
        <f>'団体申込一覧表（男子）'!J129</f>
        <v>0</v>
      </c>
      <c r="S121" s="216" t="e">
        <f t="shared" si="9"/>
        <v>#N/A</v>
      </c>
      <c r="T121" s="216">
        <f>'団体申込一覧表（男子）'!L129</f>
        <v>0</v>
      </c>
      <c r="U121" s="216" t="e">
        <f>VLOOKUP(T121,登録情報男子!$P$1:$Q$18,2,0)</f>
        <v>#N/A</v>
      </c>
      <c r="V121" s="142">
        <f>'団体申込一覧表（男子）'!N129</f>
        <v>0</v>
      </c>
      <c r="W121" s="216" t="e">
        <f t="shared" si="10"/>
        <v>#N/A</v>
      </c>
      <c r="X121" s="216">
        <f>'団体申込一覧表（男子）'!P129</f>
        <v>0</v>
      </c>
      <c r="Y121" s="140" t="e">
        <f>VLOOKUP(X121,登録情報男子!$P$1:$Q$18,2,0)</f>
        <v>#N/A</v>
      </c>
      <c r="Z121" s="142">
        <f>'団体申込一覧表（男子）'!R129</f>
        <v>0</v>
      </c>
      <c r="AA121" s="216" t="e">
        <f t="shared" si="11"/>
        <v>#N/A</v>
      </c>
      <c r="AB121" s="216"/>
      <c r="AC121" s="140"/>
      <c r="AD121" s="142"/>
      <c r="AE121" s="216"/>
    </row>
    <row r="122" spans="1:31" x14ac:dyDescent="0.15">
      <c r="A122" s="216" t="str">
        <f>IF(K122="","",VLOOKUP('団体申込一覧表（男子）'!C130,登録情報男子!$A$2:$O$2484,15,0))</f>
        <v/>
      </c>
      <c r="B122" s="216" t="e">
        <f>VLOOKUP('団体申込一覧表（男子）'!C130,登録情報男子!$A$2:$O$2484,12,0)</f>
        <v>#N/A</v>
      </c>
      <c r="C122" s="216" t="e">
        <f>VLOOKUP(K122,登録情報男子!$A$2:$O$2484,5,0)</f>
        <v>#N/A</v>
      </c>
      <c r="D122" s="216" t="e">
        <f>VLOOKUP('団体申込一覧表（男子）'!C130,登録情報男子!$A$2:$O$2484,14,0)</f>
        <v>#N/A</v>
      </c>
      <c r="E122" s="216" t="e">
        <f>VLOOKUP('団体申込一覧表（男子）'!C130,登録情報男子!$A$2:$O$2484,11,0)</f>
        <v>#N/A</v>
      </c>
      <c r="F122" s="216">
        <v>1</v>
      </c>
      <c r="G122" s="131" t="e">
        <f>VLOOKUP('団体申込一覧表（男子）'!C130,登録情報男子!$A$2:$O$2484,8,0)</f>
        <v>#N/A</v>
      </c>
      <c r="H122" s="216" t="e">
        <f>VLOOKUP('団体申込一覧表（男子）'!C130,登録情報男子!$A$2:$O$2484,2,0)</f>
        <v>#N/A</v>
      </c>
      <c r="K122" s="216" t="str">
        <f>IF('団体申込一覧表（男子）'!C130="","",'団体申込一覧表（男子）'!C130)</f>
        <v/>
      </c>
      <c r="L122" s="216" t="e">
        <f t="shared" si="6"/>
        <v>#N/A</v>
      </c>
      <c r="M122" s="216" t="e">
        <f t="shared" si="7"/>
        <v>#N/A</v>
      </c>
      <c r="N122" s="216" t="e">
        <f t="shared" si="8"/>
        <v>#N/A</v>
      </c>
      <c r="O122" s="216"/>
      <c r="P122" s="216">
        <f>'団体申込一覧表（男子）'!H130</f>
        <v>0</v>
      </c>
      <c r="Q122" s="216" t="e">
        <f>VLOOKUP(P122,登録情報男子!$P$1:$Q$18,2,0)</f>
        <v>#N/A</v>
      </c>
      <c r="R122" s="142">
        <f>'団体申込一覧表（男子）'!J130</f>
        <v>0</v>
      </c>
      <c r="S122" s="216" t="e">
        <f t="shared" si="9"/>
        <v>#N/A</v>
      </c>
      <c r="T122" s="216">
        <f>'団体申込一覧表（男子）'!L130</f>
        <v>0</v>
      </c>
      <c r="U122" s="216" t="e">
        <f>VLOOKUP(T122,登録情報男子!$P$1:$Q$18,2,0)</f>
        <v>#N/A</v>
      </c>
      <c r="V122" s="142">
        <f>'団体申込一覧表（男子）'!N130</f>
        <v>0</v>
      </c>
      <c r="W122" s="216" t="e">
        <f t="shared" si="10"/>
        <v>#N/A</v>
      </c>
      <c r="X122" s="216">
        <f>'団体申込一覧表（男子）'!P130</f>
        <v>0</v>
      </c>
      <c r="Y122" s="140" t="e">
        <f>VLOOKUP(X122,登録情報男子!$P$1:$Q$18,2,0)</f>
        <v>#N/A</v>
      </c>
      <c r="Z122" s="142">
        <f>'団体申込一覧表（男子）'!R130</f>
        <v>0</v>
      </c>
      <c r="AA122" s="216" t="e">
        <f t="shared" si="11"/>
        <v>#N/A</v>
      </c>
      <c r="AB122" s="216"/>
      <c r="AC122" s="140"/>
      <c r="AD122" s="142"/>
      <c r="AE122" s="216"/>
    </row>
    <row r="123" spans="1:31" x14ac:dyDescent="0.15">
      <c r="A123" s="216" t="str">
        <f>IF(K123="","",VLOOKUP('団体申込一覧表（男子）'!C131,登録情報男子!$A$2:$O$2484,15,0))</f>
        <v/>
      </c>
      <c r="B123" s="216" t="e">
        <f>VLOOKUP('団体申込一覧表（男子）'!C131,登録情報男子!$A$2:$O$2484,12,0)</f>
        <v>#N/A</v>
      </c>
      <c r="C123" s="216" t="e">
        <f>VLOOKUP(K123,登録情報男子!$A$2:$O$2484,5,0)</f>
        <v>#N/A</v>
      </c>
      <c r="D123" s="216" t="e">
        <f>VLOOKUP('団体申込一覧表（男子）'!C131,登録情報男子!$A$2:$O$2484,14,0)</f>
        <v>#N/A</v>
      </c>
      <c r="E123" s="216" t="e">
        <f>VLOOKUP('団体申込一覧表（男子）'!C131,登録情報男子!$A$2:$O$2484,11,0)</f>
        <v>#N/A</v>
      </c>
      <c r="F123" s="216">
        <v>1</v>
      </c>
      <c r="G123" s="131" t="e">
        <f>VLOOKUP('団体申込一覧表（男子）'!C131,登録情報男子!$A$2:$O$2484,8,0)</f>
        <v>#N/A</v>
      </c>
      <c r="H123" s="216" t="e">
        <f>VLOOKUP('団体申込一覧表（男子）'!C131,登録情報男子!$A$2:$O$2484,2,0)</f>
        <v>#N/A</v>
      </c>
      <c r="K123" s="216" t="str">
        <f>IF('団体申込一覧表（男子）'!C131="","",'団体申込一覧表（男子）'!C131)</f>
        <v/>
      </c>
      <c r="L123" s="216" t="e">
        <f t="shared" si="6"/>
        <v>#N/A</v>
      </c>
      <c r="M123" s="216" t="e">
        <f t="shared" si="7"/>
        <v>#N/A</v>
      </c>
      <c r="N123" s="216" t="e">
        <f t="shared" si="8"/>
        <v>#N/A</v>
      </c>
      <c r="O123" s="216"/>
      <c r="P123" s="216">
        <f>'団体申込一覧表（男子）'!H131</f>
        <v>0</v>
      </c>
      <c r="Q123" s="216" t="e">
        <f>VLOOKUP(P123,登録情報男子!$P$1:$Q$18,2,0)</f>
        <v>#N/A</v>
      </c>
      <c r="R123" s="142">
        <f>'団体申込一覧表（男子）'!J131</f>
        <v>0</v>
      </c>
      <c r="S123" s="216" t="e">
        <f t="shared" si="9"/>
        <v>#N/A</v>
      </c>
      <c r="T123" s="216">
        <f>'団体申込一覧表（男子）'!L131</f>
        <v>0</v>
      </c>
      <c r="U123" s="216" t="e">
        <f>VLOOKUP(T123,登録情報男子!$P$1:$Q$18,2,0)</f>
        <v>#N/A</v>
      </c>
      <c r="V123" s="142">
        <f>'団体申込一覧表（男子）'!N131</f>
        <v>0</v>
      </c>
      <c r="W123" s="216" t="e">
        <f t="shared" si="10"/>
        <v>#N/A</v>
      </c>
      <c r="X123" s="216">
        <f>'団体申込一覧表（男子）'!P131</f>
        <v>0</v>
      </c>
      <c r="Y123" s="140" t="e">
        <f>VLOOKUP(X123,登録情報男子!$P$1:$Q$18,2,0)</f>
        <v>#N/A</v>
      </c>
      <c r="Z123" s="142">
        <f>'団体申込一覧表（男子）'!R131</f>
        <v>0</v>
      </c>
      <c r="AA123" s="216" t="e">
        <f t="shared" si="11"/>
        <v>#N/A</v>
      </c>
      <c r="AB123" s="216"/>
      <c r="AC123" s="140"/>
      <c r="AD123" s="142"/>
      <c r="AE123" s="216"/>
    </row>
    <row r="124" spans="1:31" x14ac:dyDescent="0.15">
      <c r="A124" s="216" t="str">
        <f>IF(K124="","",VLOOKUP('団体申込一覧表（男子）'!C132,登録情報男子!$A$2:$O$2484,15,0))</f>
        <v/>
      </c>
      <c r="B124" s="216" t="e">
        <f>VLOOKUP('団体申込一覧表（男子）'!C132,登録情報男子!$A$2:$O$2484,12,0)</f>
        <v>#N/A</v>
      </c>
      <c r="C124" s="216" t="e">
        <f>VLOOKUP(K124,登録情報男子!$A$2:$O$2484,5,0)</f>
        <v>#N/A</v>
      </c>
      <c r="D124" s="216" t="e">
        <f>VLOOKUP('団体申込一覧表（男子）'!C132,登録情報男子!$A$2:$O$2484,14,0)</f>
        <v>#N/A</v>
      </c>
      <c r="E124" s="216" t="e">
        <f>VLOOKUP('団体申込一覧表（男子）'!C132,登録情報男子!$A$2:$O$2484,11,0)</f>
        <v>#N/A</v>
      </c>
      <c r="F124" s="216">
        <v>1</v>
      </c>
      <c r="G124" s="131" t="e">
        <f>VLOOKUP('団体申込一覧表（男子）'!C132,登録情報男子!$A$2:$O$2484,8,0)</f>
        <v>#N/A</v>
      </c>
      <c r="H124" s="216" t="e">
        <f>VLOOKUP('団体申込一覧表（男子）'!C132,登録情報男子!$A$2:$O$2484,2,0)</f>
        <v>#N/A</v>
      </c>
      <c r="K124" s="216" t="str">
        <f>IF('団体申込一覧表（男子）'!C132="","",'団体申込一覧表（男子）'!C132)</f>
        <v/>
      </c>
      <c r="L124" s="216" t="e">
        <f t="shared" si="6"/>
        <v>#N/A</v>
      </c>
      <c r="M124" s="216" t="e">
        <f t="shared" si="7"/>
        <v>#N/A</v>
      </c>
      <c r="N124" s="216" t="e">
        <f t="shared" si="8"/>
        <v>#N/A</v>
      </c>
      <c r="O124" s="216"/>
      <c r="P124" s="216">
        <f>'団体申込一覧表（男子）'!H132</f>
        <v>0</v>
      </c>
      <c r="Q124" s="216" t="e">
        <f>VLOOKUP(P124,登録情報男子!$P$1:$Q$18,2,0)</f>
        <v>#N/A</v>
      </c>
      <c r="R124" s="142">
        <f>'団体申込一覧表（男子）'!J132</f>
        <v>0</v>
      </c>
      <c r="S124" s="216" t="e">
        <f t="shared" si="9"/>
        <v>#N/A</v>
      </c>
      <c r="T124" s="216">
        <f>'団体申込一覧表（男子）'!L132</f>
        <v>0</v>
      </c>
      <c r="U124" s="216" t="e">
        <f>VLOOKUP(T124,登録情報男子!$P$1:$Q$18,2,0)</f>
        <v>#N/A</v>
      </c>
      <c r="V124" s="142">
        <f>'団体申込一覧表（男子）'!N132</f>
        <v>0</v>
      </c>
      <c r="W124" s="216" t="e">
        <f t="shared" si="10"/>
        <v>#N/A</v>
      </c>
      <c r="X124" s="216">
        <f>'団体申込一覧表（男子）'!P132</f>
        <v>0</v>
      </c>
      <c r="Y124" s="140" t="e">
        <f>VLOOKUP(X124,登録情報男子!$P$1:$Q$18,2,0)</f>
        <v>#N/A</v>
      </c>
      <c r="Z124" s="142">
        <f>'団体申込一覧表（男子）'!R132</f>
        <v>0</v>
      </c>
      <c r="AA124" s="216" t="e">
        <f t="shared" si="11"/>
        <v>#N/A</v>
      </c>
      <c r="AB124" s="216"/>
      <c r="AC124" s="140"/>
      <c r="AD124" s="142"/>
      <c r="AE124" s="216"/>
    </row>
    <row r="125" spans="1:31" x14ac:dyDescent="0.15">
      <c r="A125" s="216" t="str">
        <f>IF(K125="","",VLOOKUP('団体申込一覧表（男子）'!C133,登録情報男子!$A$2:$O$2484,15,0))</f>
        <v/>
      </c>
      <c r="B125" s="216" t="e">
        <f>VLOOKUP('団体申込一覧表（男子）'!C133,登録情報男子!$A$2:$O$2484,12,0)</f>
        <v>#N/A</v>
      </c>
      <c r="C125" s="216" t="e">
        <f>VLOOKUP(K125,登録情報男子!$A$2:$O$2484,5,0)</f>
        <v>#N/A</v>
      </c>
      <c r="D125" s="216" t="e">
        <f>VLOOKUP('団体申込一覧表（男子）'!C133,登録情報男子!$A$2:$O$2484,14,0)</f>
        <v>#N/A</v>
      </c>
      <c r="E125" s="216" t="e">
        <f>VLOOKUP('団体申込一覧表（男子）'!C133,登録情報男子!$A$2:$O$2484,11,0)</f>
        <v>#N/A</v>
      </c>
      <c r="F125" s="216">
        <v>1</v>
      </c>
      <c r="G125" s="131" t="e">
        <f>VLOOKUP('団体申込一覧表（男子）'!C133,登録情報男子!$A$2:$O$2484,8,0)</f>
        <v>#N/A</v>
      </c>
      <c r="H125" s="216" t="e">
        <f>VLOOKUP('団体申込一覧表（男子）'!C133,登録情報男子!$A$2:$O$2484,2,0)</f>
        <v>#N/A</v>
      </c>
      <c r="K125" s="216" t="str">
        <f>IF('団体申込一覧表（男子）'!C133="","",'団体申込一覧表（男子）'!C133)</f>
        <v/>
      </c>
      <c r="L125" s="216" t="e">
        <f t="shared" si="6"/>
        <v>#N/A</v>
      </c>
      <c r="M125" s="216" t="e">
        <f t="shared" si="7"/>
        <v>#N/A</v>
      </c>
      <c r="N125" s="216" t="e">
        <f t="shared" si="8"/>
        <v>#N/A</v>
      </c>
      <c r="O125" s="216"/>
      <c r="P125" s="216">
        <f>'団体申込一覧表（男子）'!H133</f>
        <v>0</v>
      </c>
      <c r="Q125" s="216" t="e">
        <f>VLOOKUP(P125,登録情報男子!$P$1:$Q$18,2,0)</f>
        <v>#N/A</v>
      </c>
      <c r="R125" s="142">
        <f>'団体申込一覧表（男子）'!J133</f>
        <v>0</v>
      </c>
      <c r="S125" s="216" t="e">
        <f t="shared" si="9"/>
        <v>#N/A</v>
      </c>
      <c r="T125" s="216">
        <f>'団体申込一覧表（男子）'!L133</f>
        <v>0</v>
      </c>
      <c r="U125" s="216" t="e">
        <f>VLOOKUP(T125,登録情報男子!$P$1:$Q$18,2,0)</f>
        <v>#N/A</v>
      </c>
      <c r="V125" s="142">
        <f>'団体申込一覧表（男子）'!N133</f>
        <v>0</v>
      </c>
      <c r="W125" s="216" t="e">
        <f t="shared" si="10"/>
        <v>#N/A</v>
      </c>
      <c r="X125" s="216">
        <f>'団体申込一覧表（男子）'!P133</f>
        <v>0</v>
      </c>
      <c r="Y125" s="140" t="e">
        <f>VLOOKUP(X125,登録情報男子!$P$1:$Q$18,2,0)</f>
        <v>#N/A</v>
      </c>
      <c r="Z125" s="142">
        <f>'団体申込一覧表（男子）'!R133</f>
        <v>0</v>
      </c>
      <c r="AA125" s="216" t="e">
        <f t="shared" si="11"/>
        <v>#N/A</v>
      </c>
      <c r="AB125" s="216"/>
      <c r="AC125" s="140"/>
      <c r="AD125" s="142"/>
      <c r="AE125" s="216"/>
    </row>
    <row r="126" spans="1:31" x14ac:dyDescent="0.15">
      <c r="A126" s="216" t="str">
        <f>IF(K126="","",VLOOKUP('団体申込一覧表（男子）'!C134,登録情報男子!$A$2:$O$2484,15,0))</f>
        <v/>
      </c>
      <c r="B126" s="216" t="e">
        <f>VLOOKUP('団体申込一覧表（男子）'!C134,登録情報男子!$A$2:$O$2484,12,0)</f>
        <v>#N/A</v>
      </c>
      <c r="C126" s="216" t="e">
        <f>VLOOKUP(K126,登録情報男子!$A$2:$O$2484,5,0)</f>
        <v>#N/A</v>
      </c>
      <c r="D126" s="216" t="e">
        <f>VLOOKUP('団体申込一覧表（男子）'!C134,登録情報男子!$A$2:$O$2484,14,0)</f>
        <v>#N/A</v>
      </c>
      <c r="E126" s="216" t="e">
        <f>VLOOKUP('団体申込一覧表（男子）'!C134,登録情報男子!$A$2:$O$2484,11,0)</f>
        <v>#N/A</v>
      </c>
      <c r="F126" s="216">
        <v>1</v>
      </c>
      <c r="G126" s="131" t="e">
        <f>VLOOKUP('団体申込一覧表（男子）'!C134,登録情報男子!$A$2:$O$2484,8,0)</f>
        <v>#N/A</v>
      </c>
      <c r="H126" s="216" t="e">
        <f>VLOOKUP('団体申込一覧表（男子）'!C134,登録情報男子!$A$2:$O$2484,2,0)</f>
        <v>#N/A</v>
      </c>
      <c r="K126" s="216" t="str">
        <f>IF('団体申込一覧表（男子）'!C134="","",'団体申込一覧表（男子）'!C134)</f>
        <v/>
      </c>
      <c r="L126" s="216" t="e">
        <f t="shared" si="6"/>
        <v>#N/A</v>
      </c>
      <c r="M126" s="216" t="e">
        <f t="shared" si="7"/>
        <v>#N/A</v>
      </c>
      <c r="N126" s="216" t="e">
        <f t="shared" si="8"/>
        <v>#N/A</v>
      </c>
      <c r="O126" s="216"/>
      <c r="P126" s="216">
        <f>'団体申込一覧表（男子）'!H134</f>
        <v>0</v>
      </c>
      <c r="Q126" s="216" t="e">
        <f>VLOOKUP(P126,登録情報男子!$P$1:$Q$18,2,0)</f>
        <v>#N/A</v>
      </c>
      <c r="R126" s="142">
        <f>'団体申込一覧表（男子）'!J134</f>
        <v>0</v>
      </c>
      <c r="S126" s="216" t="e">
        <f t="shared" si="9"/>
        <v>#N/A</v>
      </c>
      <c r="T126" s="216">
        <f>'団体申込一覧表（男子）'!L134</f>
        <v>0</v>
      </c>
      <c r="U126" s="216" t="e">
        <f>VLOOKUP(T126,登録情報男子!$P$1:$Q$18,2,0)</f>
        <v>#N/A</v>
      </c>
      <c r="V126" s="142">
        <f>'団体申込一覧表（男子）'!N134</f>
        <v>0</v>
      </c>
      <c r="W126" s="216" t="e">
        <f t="shared" si="10"/>
        <v>#N/A</v>
      </c>
      <c r="X126" s="216">
        <f>'団体申込一覧表（男子）'!P134</f>
        <v>0</v>
      </c>
      <c r="Y126" s="140" t="e">
        <f>VLOOKUP(X126,登録情報男子!$P$1:$Q$18,2,0)</f>
        <v>#N/A</v>
      </c>
      <c r="Z126" s="142">
        <f>'団体申込一覧表（男子）'!R134</f>
        <v>0</v>
      </c>
      <c r="AA126" s="216" t="e">
        <f t="shared" si="11"/>
        <v>#N/A</v>
      </c>
      <c r="AB126" s="216"/>
      <c r="AC126" s="140"/>
      <c r="AD126" s="142"/>
      <c r="AE126" s="216"/>
    </row>
    <row r="127" spans="1:31" x14ac:dyDescent="0.15">
      <c r="A127" s="216" t="str">
        <f>IF(K127="","",VLOOKUP('団体申込一覧表（男子）'!C135,登録情報男子!$A$2:$O$2484,15,0))</f>
        <v/>
      </c>
      <c r="B127" s="216" t="e">
        <f>VLOOKUP('団体申込一覧表（男子）'!C135,登録情報男子!$A$2:$O$2484,12,0)</f>
        <v>#N/A</v>
      </c>
      <c r="C127" s="216" t="e">
        <f>VLOOKUP(K127,登録情報男子!$A$2:$O$2484,5,0)</f>
        <v>#N/A</v>
      </c>
      <c r="D127" s="216" t="e">
        <f>VLOOKUP('団体申込一覧表（男子）'!C135,登録情報男子!$A$2:$O$2484,14,0)</f>
        <v>#N/A</v>
      </c>
      <c r="E127" s="216" t="e">
        <f>VLOOKUP('団体申込一覧表（男子）'!C135,登録情報男子!$A$2:$O$2484,11,0)</f>
        <v>#N/A</v>
      </c>
      <c r="F127" s="216">
        <v>1</v>
      </c>
      <c r="G127" s="131" t="e">
        <f>VLOOKUP('団体申込一覧表（男子）'!C135,登録情報男子!$A$2:$O$2484,8,0)</f>
        <v>#N/A</v>
      </c>
      <c r="H127" s="216" t="e">
        <f>VLOOKUP('団体申込一覧表（男子）'!C135,登録情報男子!$A$2:$O$2484,2,0)</f>
        <v>#N/A</v>
      </c>
      <c r="K127" s="216" t="str">
        <f>IF('団体申込一覧表（男子）'!C135="","",'団体申込一覧表（男子）'!C135)</f>
        <v/>
      </c>
      <c r="L127" s="216" t="e">
        <f t="shared" si="6"/>
        <v>#N/A</v>
      </c>
      <c r="M127" s="216" t="e">
        <f t="shared" si="7"/>
        <v>#N/A</v>
      </c>
      <c r="N127" s="216" t="e">
        <f t="shared" si="8"/>
        <v>#N/A</v>
      </c>
      <c r="O127" s="216"/>
      <c r="P127" s="216">
        <f>'団体申込一覧表（男子）'!H135</f>
        <v>0</v>
      </c>
      <c r="Q127" s="216" t="e">
        <f>VLOOKUP(P127,登録情報男子!$P$1:$Q$18,2,0)</f>
        <v>#N/A</v>
      </c>
      <c r="R127" s="142">
        <f>'団体申込一覧表（男子）'!J135</f>
        <v>0</v>
      </c>
      <c r="S127" s="216" t="e">
        <f t="shared" si="9"/>
        <v>#N/A</v>
      </c>
      <c r="T127" s="216">
        <f>'団体申込一覧表（男子）'!L135</f>
        <v>0</v>
      </c>
      <c r="U127" s="216" t="e">
        <f>VLOOKUP(T127,登録情報男子!$P$1:$Q$18,2,0)</f>
        <v>#N/A</v>
      </c>
      <c r="V127" s="142">
        <f>'団体申込一覧表（男子）'!N135</f>
        <v>0</v>
      </c>
      <c r="W127" s="216" t="e">
        <f t="shared" si="10"/>
        <v>#N/A</v>
      </c>
      <c r="X127" s="216">
        <f>'団体申込一覧表（男子）'!P135</f>
        <v>0</v>
      </c>
      <c r="Y127" s="140" t="e">
        <f>VLOOKUP(X127,登録情報男子!$P$1:$Q$18,2,0)</f>
        <v>#N/A</v>
      </c>
      <c r="Z127" s="142">
        <f>'団体申込一覧表（男子）'!R135</f>
        <v>0</v>
      </c>
      <c r="AA127" s="216" t="e">
        <f t="shared" si="11"/>
        <v>#N/A</v>
      </c>
      <c r="AB127" s="216"/>
      <c r="AC127" s="140"/>
      <c r="AD127" s="142"/>
      <c r="AE127" s="216"/>
    </row>
    <row r="128" spans="1:31" x14ac:dyDescent="0.15">
      <c r="A128" s="216" t="str">
        <f>IF(K128="","",VLOOKUP('団体申込一覧表（男子）'!C136,登録情報男子!$A$2:$O$2484,15,0))</f>
        <v/>
      </c>
      <c r="B128" s="216" t="e">
        <f>VLOOKUP('団体申込一覧表（男子）'!C136,登録情報男子!$A$2:$O$2484,12,0)</f>
        <v>#N/A</v>
      </c>
      <c r="C128" s="216" t="e">
        <f>VLOOKUP(K128,登録情報男子!$A$2:$O$2484,5,0)</f>
        <v>#N/A</v>
      </c>
      <c r="D128" s="216" t="e">
        <f>VLOOKUP('団体申込一覧表（男子）'!C136,登録情報男子!$A$2:$O$2484,14,0)</f>
        <v>#N/A</v>
      </c>
      <c r="E128" s="216" t="e">
        <f>VLOOKUP('団体申込一覧表（男子）'!C136,登録情報男子!$A$2:$O$2484,11,0)</f>
        <v>#N/A</v>
      </c>
      <c r="F128" s="216">
        <v>1</v>
      </c>
      <c r="G128" s="131" t="e">
        <f>VLOOKUP('団体申込一覧表（男子）'!C136,登録情報男子!$A$2:$O$2484,8,0)</f>
        <v>#N/A</v>
      </c>
      <c r="H128" s="216" t="e">
        <f>VLOOKUP('団体申込一覧表（男子）'!C136,登録情報男子!$A$2:$O$2484,2,0)</f>
        <v>#N/A</v>
      </c>
      <c r="K128" s="216" t="str">
        <f>IF('団体申込一覧表（男子）'!C136="","",'団体申込一覧表（男子）'!C136)</f>
        <v/>
      </c>
      <c r="L128" s="216" t="e">
        <f t="shared" si="6"/>
        <v>#N/A</v>
      </c>
      <c r="M128" s="216" t="e">
        <f t="shared" si="7"/>
        <v>#N/A</v>
      </c>
      <c r="N128" s="216" t="e">
        <f t="shared" si="8"/>
        <v>#N/A</v>
      </c>
      <c r="O128" s="216"/>
      <c r="P128" s="216">
        <f>'団体申込一覧表（男子）'!H136</f>
        <v>0</v>
      </c>
      <c r="Q128" s="216" t="e">
        <f>VLOOKUP(P128,登録情報男子!$P$1:$Q$18,2,0)</f>
        <v>#N/A</v>
      </c>
      <c r="R128" s="142">
        <f>'団体申込一覧表（男子）'!J136</f>
        <v>0</v>
      </c>
      <c r="S128" s="216" t="e">
        <f t="shared" si="9"/>
        <v>#N/A</v>
      </c>
      <c r="T128" s="216">
        <f>'団体申込一覧表（男子）'!L136</f>
        <v>0</v>
      </c>
      <c r="U128" s="216" t="e">
        <f>VLOOKUP(T128,登録情報男子!$P$1:$Q$18,2,0)</f>
        <v>#N/A</v>
      </c>
      <c r="V128" s="142">
        <f>'団体申込一覧表（男子）'!N136</f>
        <v>0</v>
      </c>
      <c r="W128" s="216" t="e">
        <f t="shared" si="10"/>
        <v>#N/A</v>
      </c>
      <c r="X128" s="216">
        <f>'団体申込一覧表（男子）'!P136</f>
        <v>0</v>
      </c>
      <c r="Y128" s="140" t="e">
        <f>VLOOKUP(X128,登録情報男子!$P$1:$Q$18,2,0)</f>
        <v>#N/A</v>
      </c>
      <c r="Z128" s="142">
        <f>'団体申込一覧表（男子）'!R136</f>
        <v>0</v>
      </c>
      <c r="AA128" s="216" t="e">
        <f t="shared" si="11"/>
        <v>#N/A</v>
      </c>
      <c r="AB128" s="216"/>
      <c r="AC128" s="140"/>
      <c r="AD128" s="142"/>
      <c r="AE128" s="216"/>
    </row>
    <row r="129" spans="1:31" x14ac:dyDescent="0.15">
      <c r="A129" s="216" t="str">
        <f>IF(K129="","",VLOOKUP('団体申込一覧表（男子）'!C137,登録情報男子!$A$2:$O$2484,15,0))</f>
        <v/>
      </c>
      <c r="B129" s="216" t="e">
        <f>VLOOKUP('団体申込一覧表（男子）'!C137,登録情報男子!$A$2:$O$2484,12,0)</f>
        <v>#N/A</v>
      </c>
      <c r="C129" s="216" t="e">
        <f>VLOOKUP(K129,登録情報男子!$A$2:$O$2484,5,0)</f>
        <v>#N/A</v>
      </c>
      <c r="D129" s="216" t="e">
        <f>VLOOKUP('団体申込一覧表（男子）'!C137,登録情報男子!$A$2:$O$2484,14,0)</f>
        <v>#N/A</v>
      </c>
      <c r="E129" s="216" t="e">
        <f>VLOOKUP('団体申込一覧表（男子）'!C137,登録情報男子!$A$2:$O$2484,11,0)</f>
        <v>#N/A</v>
      </c>
      <c r="F129" s="216">
        <v>1</v>
      </c>
      <c r="G129" s="131" t="e">
        <f>VLOOKUP('団体申込一覧表（男子）'!C137,登録情報男子!$A$2:$O$2484,8,0)</f>
        <v>#N/A</v>
      </c>
      <c r="H129" s="216" t="e">
        <f>VLOOKUP('団体申込一覧表（男子）'!C137,登録情報男子!$A$2:$O$2484,2,0)</f>
        <v>#N/A</v>
      </c>
      <c r="K129" s="216" t="str">
        <f>IF('団体申込一覧表（男子）'!C137="","",'団体申込一覧表（男子）'!C137)</f>
        <v/>
      </c>
      <c r="L129" s="216" t="e">
        <f t="shared" si="6"/>
        <v>#N/A</v>
      </c>
      <c r="M129" s="216" t="e">
        <f t="shared" si="7"/>
        <v>#N/A</v>
      </c>
      <c r="N129" s="216" t="e">
        <f t="shared" si="8"/>
        <v>#N/A</v>
      </c>
      <c r="O129" s="216"/>
      <c r="P129" s="216">
        <f>'団体申込一覧表（男子）'!H137</f>
        <v>0</v>
      </c>
      <c r="Q129" s="216" t="e">
        <f>VLOOKUP(P129,登録情報男子!$P$1:$Q$18,2,0)</f>
        <v>#N/A</v>
      </c>
      <c r="R129" s="142">
        <f>'団体申込一覧表（男子）'!J137</f>
        <v>0</v>
      </c>
      <c r="S129" s="216" t="e">
        <f t="shared" si="9"/>
        <v>#N/A</v>
      </c>
      <c r="T129" s="216">
        <f>'団体申込一覧表（男子）'!L137</f>
        <v>0</v>
      </c>
      <c r="U129" s="216" t="e">
        <f>VLOOKUP(T129,登録情報男子!$P$1:$Q$18,2,0)</f>
        <v>#N/A</v>
      </c>
      <c r="V129" s="142">
        <f>'団体申込一覧表（男子）'!N137</f>
        <v>0</v>
      </c>
      <c r="W129" s="216" t="e">
        <f t="shared" si="10"/>
        <v>#N/A</v>
      </c>
      <c r="X129" s="216">
        <f>'団体申込一覧表（男子）'!P137</f>
        <v>0</v>
      </c>
      <c r="Y129" s="140" t="e">
        <f>VLOOKUP(X129,登録情報男子!$P$1:$Q$18,2,0)</f>
        <v>#N/A</v>
      </c>
      <c r="Z129" s="142">
        <f>'団体申込一覧表（男子）'!R137</f>
        <v>0</v>
      </c>
      <c r="AA129" s="216" t="e">
        <f t="shared" si="11"/>
        <v>#N/A</v>
      </c>
      <c r="AB129" s="216"/>
      <c r="AC129" s="140"/>
      <c r="AD129" s="142"/>
      <c r="AE129" s="216"/>
    </row>
    <row r="130" spans="1:31" x14ac:dyDescent="0.15">
      <c r="A130" s="216" t="str">
        <f>IF(K130="","",VLOOKUP('団体申込一覧表（男子）'!C138,登録情報男子!$A$2:$O$2484,15,0))</f>
        <v/>
      </c>
      <c r="B130" s="216" t="e">
        <f>VLOOKUP('団体申込一覧表（男子）'!C138,登録情報男子!$A$2:$O$2484,12,0)</f>
        <v>#N/A</v>
      </c>
      <c r="C130" s="216" t="e">
        <f>VLOOKUP(K130,登録情報男子!$A$2:$O$2484,5,0)</f>
        <v>#N/A</v>
      </c>
      <c r="D130" s="216" t="e">
        <f>VLOOKUP('団体申込一覧表（男子）'!C138,登録情報男子!$A$2:$O$2484,14,0)</f>
        <v>#N/A</v>
      </c>
      <c r="E130" s="216" t="e">
        <f>VLOOKUP('団体申込一覧表（男子）'!C138,登録情報男子!$A$2:$O$2484,11,0)</f>
        <v>#N/A</v>
      </c>
      <c r="F130" s="216">
        <v>1</v>
      </c>
      <c r="G130" s="131" t="e">
        <f>VLOOKUP('団体申込一覧表（男子）'!C138,登録情報男子!$A$2:$O$2484,8,0)</f>
        <v>#N/A</v>
      </c>
      <c r="H130" s="216" t="e">
        <f>VLOOKUP('団体申込一覧表（男子）'!C138,登録情報男子!$A$2:$O$2484,2,0)</f>
        <v>#N/A</v>
      </c>
      <c r="K130" s="216" t="str">
        <f>IF('団体申込一覧表（男子）'!C138="","",'団体申込一覧表（男子）'!C138)</f>
        <v/>
      </c>
      <c r="L130" s="216" t="e">
        <f t="shared" si="6"/>
        <v>#N/A</v>
      </c>
      <c r="M130" s="216" t="e">
        <f t="shared" si="7"/>
        <v>#N/A</v>
      </c>
      <c r="N130" s="216" t="e">
        <f t="shared" si="8"/>
        <v>#N/A</v>
      </c>
      <c r="O130" s="216"/>
      <c r="P130" s="216">
        <f>'団体申込一覧表（男子）'!H138</f>
        <v>0</v>
      </c>
      <c r="Q130" s="216" t="e">
        <f>VLOOKUP(P130,登録情報男子!$P$1:$Q$18,2,0)</f>
        <v>#N/A</v>
      </c>
      <c r="R130" s="142">
        <f>'団体申込一覧表（男子）'!J138</f>
        <v>0</v>
      </c>
      <c r="S130" s="216" t="e">
        <f t="shared" si="9"/>
        <v>#N/A</v>
      </c>
      <c r="T130" s="216">
        <f>'団体申込一覧表（男子）'!L138</f>
        <v>0</v>
      </c>
      <c r="U130" s="216" t="e">
        <f>VLOOKUP(T130,登録情報男子!$P$1:$Q$18,2,0)</f>
        <v>#N/A</v>
      </c>
      <c r="V130" s="142">
        <f>'団体申込一覧表（男子）'!N138</f>
        <v>0</v>
      </c>
      <c r="W130" s="216" t="e">
        <f t="shared" si="10"/>
        <v>#N/A</v>
      </c>
      <c r="X130" s="216">
        <f>'団体申込一覧表（男子）'!P138</f>
        <v>0</v>
      </c>
      <c r="Y130" s="140" t="e">
        <f>VLOOKUP(X130,登録情報男子!$P$1:$Q$18,2,0)</f>
        <v>#N/A</v>
      </c>
      <c r="Z130" s="142">
        <f>'団体申込一覧表（男子）'!R138</f>
        <v>0</v>
      </c>
      <c r="AA130" s="216" t="e">
        <f t="shared" si="11"/>
        <v>#N/A</v>
      </c>
      <c r="AB130" s="216"/>
      <c r="AC130" s="140"/>
      <c r="AD130" s="142"/>
      <c r="AE130" s="216"/>
    </row>
    <row r="131" spans="1:31" x14ac:dyDescent="0.15">
      <c r="A131" s="216" t="str">
        <f>IF(K131="","",VLOOKUP('団体申込一覧表（男子）'!C139,登録情報男子!$A$2:$O$2484,15,0))</f>
        <v/>
      </c>
      <c r="B131" s="216" t="e">
        <f>VLOOKUP('団体申込一覧表（男子）'!C139,登録情報男子!$A$2:$O$2484,12,0)</f>
        <v>#N/A</v>
      </c>
      <c r="C131" s="216" t="e">
        <f>VLOOKUP(K131,登録情報男子!$A$2:$O$2484,5,0)</f>
        <v>#N/A</v>
      </c>
      <c r="D131" s="216" t="e">
        <f>VLOOKUP('団体申込一覧表（男子）'!C139,登録情報男子!$A$2:$O$2484,14,0)</f>
        <v>#N/A</v>
      </c>
      <c r="E131" s="216" t="e">
        <f>VLOOKUP('団体申込一覧表（男子）'!C139,登録情報男子!$A$2:$O$2484,11,0)</f>
        <v>#N/A</v>
      </c>
      <c r="F131" s="216">
        <v>1</v>
      </c>
      <c r="G131" s="131" t="e">
        <f>VLOOKUP('団体申込一覧表（男子）'!C139,登録情報男子!$A$2:$O$2484,8,0)</f>
        <v>#N/A</v>
      </c>
      <c r="H131" s="216" t="e">
        <f>VLOOKUP('団体申込一覧表（男子）'!C139,登録情報男子!$A$2:$O$2484,2,0)</f>
        <v>#N/A</v>
      </c>
      <c r="K131" s="216" t="str">
        <f>IF('団体申込一覧表（男子）'!C139="","",'団体申込一覧表（男子）'!C139)</f>
        <v/>
      </c>
      <c r="L131" s="216" t="e">
        <f t="shared" ref="L131:L138" si="12">S131</f>
        <v>#N/A</v>
      </c>
      <c r="M131" s="216" t="e">
        <f t="shared" ref="M131:M138" si="13">W131</f>
        <v>#N/A</v>
      </c>
      <c r="N131" s="216" t="e">
        <f t="shared" ref="N131:N138" si="14">AA131</f>
        <v>#N/A</v>
      </c>
      <c r="O131" s="216"/>
      <c r="P131" s="216">
        <f>'団体申込一覧表（男子）'!H139</f>
        <v>0</v>
      </c>
      <c r="Q131" s="216" t="e">
        <f>VLOOKUP(P131,登録情報男子!$P$1:$Q$18,2,0)</f>
        <v>#N/A</v>
      </c>
      <c r="R131" s="142">
        <f>'団体申込一覧表（男子）'!J139</f>
        <v>0</v>
      </c>
      <c r="S131" s="216" t="e">
        <f t="shared" ref="S131:S138" si="15">Q131&amp;" 0"&amp;R131</f>
        <v>#N/A</v>
      </c>
      <c r="T131" s="216">
        <f>'団体申込一覧表（男子）'!L139</f>
        <v>0</v>
      </c>
      <c r="U131" s="216" t="e">
        <f>VLOOKUP(T131,登録情報男子!$P$1:$Q$18,2,0)</f>
        <v>#N/A</v>
      </c>
      <c r="V131" s="142">
        <f>'団体申込一覧表（男子）'!N139</f>
        <v>0</v>
      </c>
      <c r="W131" s="216" t="e">
        <f t="shared" ref="W131:W138" si="16">U131&amp;" 0"&amp;V131</f>
        <v>#N/A</v>
      </c>
      <c r="X131" s="216">
        <f>'団体申込一覧表（男子）'!P139</f>
        <v>0</v>
      </c>
      <c r="Y131" s="140" t="e">
        <f>VLOOKUP(X131,登録情報男子!$P$1:$Q$18,2,0)</f>
        <v>#N/A</v>
      </c>
      <c r="Z131" s="142">
        <f>'団体申込一覧表（男子）'!R139</f>
        <v>0</v>
      </c>
      <c r="AA131" s="216" t="e">
        <f t="shared" ref="AA131:AA138" si="17">Y131&amp;" 0"&amp;Z131</f>
        <v>#N/A</v>
      </c>
      <c r="AB131" s="216"/>
      <c r="AC131" s="140"/>
      <c r="AD131" s="142"/>
      <c r="AE131" s="216"/>
    </row>
    <row r="132" spans="1:31" x14ac:dyDescent="0.15">
      <c r="A132" s="216" t="str">
        <f>IF(K132="","",VLOOKUP('団体申込一覧表（男子）'!C140,登録情報男子!$A$2:$O$2484,15,0))</f>
        <v/>
      </c>
      <c r="B132" s="216" t="e">
        <f>VLOOKUP('団体申込一覧表（男子）'!C140,登録情報男子!$A$2:$O$2484,12,0)</f>
        <v>#N/A</v>
      </c>
      <c r="C132" s="216" t="e">
        <f>VLOOKUP(K132,登録情報男子!$A$2:$O$2484,5,0)</f>
        <v>#N/A</v>
      </c>
      <c r="D132" s="216" t="e">
        <f>VLOOKUP('団体申込一覧表（男子）'!C140,登録情報男子!$A$2:$O$2484,14,0)</f>
        <v>#N/A</v>
      </c>
      <c r="E132" s="216" t="e">
        <f>VLOOKUP('団体申込一覧表（男子）'!C140,登録情報男子!$A$2:$O$2484,11,0)</f>
        <v>#N/A</v>
      </c>
      <c r="F132" s="216">
        <v>1</v>
      </c>
      <c r="G132" s="131" t="e">
        <f>VLOOKUP('団体申込一覧表（男子）'!C140,登録情報男子!$A$2:$O$2484,8,0)</f>
        <v>#N/A</v>
      </c>
      <c r="H132" s="216" t="e">
        <f>VLOOKUP('団体申込一覧表（男子）'!C140,登録情報男子!$A$2:$O$2484,2,0)</f>
        <v>#N/A</v>
      </c>
      <c r="K132" s="216" t="str">
        <f>IF('団体申込一覧表（男子）'!C140="","",'団体申込一覧表（男子）'!C140)</f>
        <v/>
      </c>
      <c r="L132" s="216" t="e">
        <f t="shared" si="12"/>
        <v>#N/A</v>
      </c>
      <c r="M132" s="216" t="e">
        <f t="shared" si="13"/>
        <v>#N/A</v>
      </c>
      <c r="N132" s="216" t="e">
        <f t="shared" si="14"/>
        <v>#N/A</v>
      </c>
      <c r="O132" s="216"/>
      <c r="P132" s="216">
        <f>'団体申込一覧表（男子）'!H140</f>
        <v>0</v>
      </c>
      <c r="Q132" s="216" t="e">
        <f>VLOOKUP(P132,登録情報男子!$P$1:$Q$18,2,0)</f>
        <v>#N/A</v>
      </c>
      <c r="R132" s="142">
        <f>'団体申込一覧表（男子）'!J140</f>
        <v>0</v>
      </c>
      <c r="S132" s="216" t="e">
        <f t="shared" si="15"/>
        <v>#N/A</v>
      </c>
      <c r="T132" s="216">
        <f>'団体申込一覧表（男子）'!L140</f>
        <v>0</v>
      </c>
      <c r="U132" s="216" t="e">
        <f>VLOOKUP(T132,登録情報男子!$P$1:$Q$18,2,0)</f>
        <v>#N/A</v>
      </c>
      <c r="V132" s="142">
        <f>'団体申込一覧表（男子）'!N140</f>
        <v>0</v>
      </c>
      <c r="W132" s="216" t="e">
        <f t="shared" si="16"/>
        <v>#N/A</v>
      </c>
      <c r="X132" s="216">
        <f>'団体申込一覧表（男子）'!P140</f>
        <v>0</v>
      </c>
      <c r="Y132" s="140" t="e">
        <f>VLOOKUP(X132,登録情報男子!$P$1:$Q$18,2,0)</f>
        <v>#N/A</v>
      </c>
      <c r="Z132" s="142">
        <f>'団体申込一覧表（男子）'!R140</f>
        <v>0</v>
      </c>
      <c r="AA132" s="216" t="e">
        <f t="shared" si="17"/>
        <v>#N/A</v>
      </c>
      <c r="AB132" s="216"/>
      <c r="AC132" s="140"/>
      <c r="AD132" s="142"/>
      <c r="AE132" s="216"/>
    </row>
    <row r="133" spans="1:31" x14ac:dyDescent="0.15">
      <c r="A133" s="216" t="str">
        <f>IF(K133="","",VLOOKUP('団体申込一覧表（男子）'!C141,登録情報男子!$A$2:$O$2484,15,0))</f>
        <v/>
      </c>
      <c r="B133" s="216" t="e">
        <f>VLOOKUP('団体申込一覧表（男子）'!C141,登録情報男子!$A$2:$O$2484,12,0)</f>
        <v>#N/A</v>
      </c>
      <c r="C133" s="216" t="e">
        <f>VLOOKUP(K133,登録情報男子!$A$2:$O$2484,5,0)</f>
        <v>#N/A</v>
      </c>
      <c r="D133" s="216" t="e">
        <f>VLOOKUP('団体申込一覧表（男子）'!C141,登録情報男子!$A$2:$O$2484,14,0)</f>
        <v>#N/A</v>
      </c>
      <c r="E133" s="216" t="e">
        <f>VLOOKUP('団体申込一覧表（男子）'!C141,登録情報男子!$A$2:$O$2484,11,0)</f>
        <v>#N/A</v>
      </c>
      <c r="F133" s="216">
        <v>1</v>
      </c>
      <c r="G133" s="131" t="e">
        <f>VLOOKUP('団体申込一覧表（男子）'!C141,登録情報男子!$A$2:$O$2484,8,0)</f>
        <v>#N/A</v>
      </c>
      <c r="H133" s="216" t="e">
        <f>VLOOKUP('団体申込一覧表（男子）'!C141,登録情報男子!$A$2:$O$2484,2,0)</f>
        <v>#N/A</v>
      </c>
      <c r="K133" s="216" t="str">
        <f>IF('団体申込一覧表（男子）'!C141="","",'団体申込一覧表（男子）'!C141)</f>
        <v/>
      </c>
      <c r="L133" s="216" t="e">
        <f t="shared" si="12"/>
        <v>#N/A</v>
      </c>
      <c r="M133" s="216" t="e">
        <f t="shared" si="13"/>
        <v>#N/A</v>
      </c>
      <c r="N133" s="216" t="e">
        <f t="shared" si="14"/>
        <v>#N/A</v>
      </c>
      <c r="O133" s="216"/>
      <c r="P133" s="216">
        <f>'団体申込一覧表（男子）'!H141</f>
        <v>0</v>
      </c>
      <c r="Q133" s="216" t="e">
        <f>VLOOKUP(P133,登録情報男子!$P$1:$Q$18,2,0)</f>
        <v>#N/A</v>
      </c>
      <c r="R133" s="142">
        <f>'団体申込一覧表（男子）'!J141</f>
        <v>0</v>
      </c>
      <c r="S133" s="216" t="e">
        <f t="shared" si="15"/>
        <v>#N/A</v>
      </c>
      <c r="T133" s="216">
        <f>'団体申込一覧表（男子）'!L141</f>
        <v>0</v>
      </c>
      <c r="U133" s="216" t="e">
        <f>VLOOKUP(T133,登録情報男子!$P$1:$Q$18,2,0)</f>
        <v>#N/A</v>
      </c>
      <c r="V133" s="142">
        <f>'団体申込一覧表（男子）'!N141</f>
        <v>0</v>
      </c>
      <c r="W133" s="216" t="e">
        <f t="shared" si="16"/>
        <v>#N/A</v>
      </c>
      <c r="X133" s="216">
        <f>'団体申込一覧表（男子）'!P141</f>
        <v>0</v>
      </c>
      <c r="Y133" s="140" t="e">
        <f>VLOOKUP(X133,登録情報男子!$P$1:$Q$18,2,0)</f>
        <v>#N/A</v>
      </c>
      <c r="Z133" s="142">
        <f>'団体申込一覧表（男子）'!R141</f>
        <v>0</v>
      </c>
      <c r="AA133" s="216" t="e">
        <f t="shared" si="17"/>
        <v>#N/A</v>
      </c>
      <c r="AB133" s="216"/>
      <c r="AC133" s="140"/>
      <c r="AD133" s="142"/>
      <c r="AE133" s="216"/>
    </row>
    <row r="134" spans="1:31" x14ac:dyDescent="0.15">
      <c r="A134" s="216" t="str">
        <f>IF(K134="","",VLOOKUP('団体申込一覧表（男子）'!C142,登録情報男子!$A$2:$O$2484,15,0))</f>
        <v/>
      </c>
      <c r="B134" s="216" t="e">
        <f>VLOOKUP('団体申込一覧表（男子）'!C142,登録情報男子!$A$2:$O$2484,12,0)</f>
        <v>#N/A</v>
      </c>
      <c r="C134" s="216" t="e">
        <f>VLOOKUP(K134,登録情報男子!$A$2:$O$2484,5,0)</f>
        <v>#N/A</v>
      </c>
      <c r="D134" s="216" t="e">
        <f>VLOOKUP('団体申込一覧表（男子）'!C142,登録情報男子!$A$2:$O$2484,14,0)</f>
        <v>#N/A</v>
      </c>
      <c r="E134" s="216" t="e">
        <f>VLOOKUP('団体申込一覧表（男子）'!C142,登録情報男子!$A$2:$O$2484,11,0)</f>
        <v>#N/A</v>
      </c>
      <c r="F134" s="216">
        <v>1</v>
      </c>
      <c r="G134" s="131" t="e">
        <f>VLOOKUP('団体申込一覧表（男子）'!C142,登録情報男子!$A$2:$O$2484,8,0)</f>
        <v>#N/A</v>
      </c>
      <c r="H134" s="216" t="e">
        <f>VLOOKUP('団体申込一覧表（男子）'!C142,登録情報男子!$A$2:$O$2484,2,0)</f>
        <v>#N/A</v>
      </c>
      <c r="K134" s="216" t="str">
        <f>IF('団体申込一覧表（男子）'!C142="","",'団体申込一覧表（男子）'!C142)</f>
        <v/>
      </c>
      <c r="L134" s="216" t="e">
        <f t="shared" si="12"/>
        <v>#N/A</v>
      </c>
      <c r="M134" s="216" t="e">
        <f t="shared" si="13"/>
        <v>#N/A</v>
      </c>
      <c r="N134" s="216" t="e">
        <f t="shared" si="14"/>
        <v>#N/A</v>
      </c>
      <c r="O134" s="216"/>
      <c r="P134" s="216">
        <f>'団体申込一覧表（男子）'!H142</f>
        <v>0</v>
      </c>
      <c r="Q134" s="216" t="e">
        <f>VLOOKUP(P134,登録情報男子!$P$1:$Q$18,2,0)</f>
        <v>#N/A</v>
      </c>
      <c r="R134" s="142">
        <f>'団体申込一覧表（男子）'!J142</f>
        <v>0</v>
      </c>
      <c r="S134" s="216" t="e">
        <f t="shared" si="15"/>
        <v>#N/A</v>
      </c>
      <c r="T134" s="216">
        <f>'団体申込一覧表（男子）'!L142</f>
        <v>0</v>
      </c>
      <c r="U134" s="216" t="e">
        <f>VLOOKUP(T134,登録情報男子!$P$1:$Q$18,2,0)</f>
        <v>#N/A</v>
      </c>
      <c r="V134" s="142">
        <f>'団体申込一覧表（男子）'!N142</f>
        <v>0</v>
      </c>
      <c r="W134" s="216" t="e">
        <f t="shared" si="16"/>
        <v>#N/A</v>
      </c>
      <c r="X134" s="216">
        <f>'団体申込一覧表（男子）'!P142</f>
        <v>0</v>
      </c>
      <c r="Y134" s="140" t="e">
        <f>VLOOKUP(X134,登録情報男子!$P$1:$Q$18,2,0)</f>
        <v>#N/A</v>
      </c>
      <c r="Z134" s="142">
        <f>'団体申込一覧表（男子）'!R142</f>
        <v>0</v>
      </c>
      <c r="AA134" s="216" t="e">
        <f t="shared" si="17"/>
        <v>#N/A</v>
      </c>
      <c r="AB134" s="216"/>
      <c r="AC134" s="140"/>
      <c r="AD134" s="142"/>
      <c r="AE134" s="216"/>
    </row>
    <row r="135" spans="1:31" x14ac:dyDescent="0.15">
      <c r="A135" s="216" t="str">
        <f>IF(K135="","",VLOOKUP('団体申込一覧表（男子）'!C143,登録情報男子!$A$2:$O$2484,15,0))</f>
        <v/>
      </c>
      <c r="B135" s="216" t="e">
        <f>VLOOKUP('団体申込一覧表（男子）'!C143,登録情報男子!$A$2:$O$2484,12,0)</f>
        <v>#N/A</v>
      </c>
      <c r="C135" s="216" t="e">
        <f>VLOOKUP(K135,登録情報男子!$A$2:$O$2484,5,0)</f>
        <v>#N/A</v>
      </c>
      <c r="D135" s="216" t="e">
        <f>VLOOKUP('団体申込一覧表（男子）'!C143,登録情報男子!$A$2:$O$2484,14,0)</f>
        <v>#N/A</v>
      </c>
      <c r="E135" s="216" t="e">
        <f>VLOOKUP('団体申込一覧表（男子）'!C143,登録情報男子!$A$2:$O$2484,11,0)</f>
        <v>#N/A</v>
      </c>
      <c r="F135" s="216">
        <v>1</v>
      </c>
      <c r="G135" s="131" t="e">
        <f>VLOOKUP('団体申込一覧表（男子）'!C143,登録情報男子!$A$2:$O$2484,8,0)</f>
        <v>#N/A</v>
      </c>
      <c r="H135" s="216" t="e">
        <f>VLOOKUP('団体申込一覧表（男子）'!C143,登録情報男子!$A$2:$O$2484,2,0)</f>
        <v>#N/A</v>
      </c>
      <c r="K135" s="216" t="str">
        <f>IF('団体申込一覧表（男子）'!C143="","",'団体申込一覧表（男子）'!C143)</f>
        <v/>
      </c>
      <c r="L135" s="216" t="e">
        <f t="shared" si="12"/>
        <v>#N/A</v>
      </c>
      <c r="M135" s="216" t="e">
        <f t="shared" si="13"/>
        <v>#N/A</v>
      </c>
      <c r="N135" s="216" t="e">
        <f t="shared" si="14"/>
        <v>#N/A</v>
      </c>
      <c r="O135" s="216"/>
      <c r="P135" s="216">
        <f>'団体申込一覧表（男子）'!H143</f>
        <v>0</v>
      </c>
      <c r="Q135" s="216" t="e">
        <f>VLOOKUP(P135,登録情報男子!$P$1:$Q$18,2,0)</f>
        <v>#N/A</v>
      </c>
      <c r="R135" s="142">
        <f>'団体申込一覧表（男子）'!J143</f>
        <v>0</v>
      </c>
      <c r="S135" s="216" t="e">
        <f t="shared" si="15"/>
        <v>#N/A</v>
      </c>
      <c r="T135" s="216">
        <f>'団体申込一覧表（男子）'!L143</f>
        <v>0</v>
      </c>
      <c r="U135" s="216" t="e">
        <f>VLOOKUP(T135,登録情報男子!$P$1:$Q$18,2,0)</f>
        <v>#N/A</v>
      </c>
      <c r="V135" s="142">
        <f>'団体申込一覧表（男子）'!N143</f>
        <v>0</v>
      </c>
      <c r="W135" s="216" t="e">
        <f t="shared" si="16"/>
        <v>#N/A</v>
      </c>
      <c r="X135" s="216">
        <f>'団体申込一覧表（男子）'!P143</f>
        <v>0</v>
      </c>
      <c r="Y135" s="140" t="e">
        <f>VLOOKUP(X135,登録情報男子!$P$1:$Q$18,2,0)</f>
        <v>#N/A</v>
      </c>
      <c r="Z135" s="142">
        <f>'団体申込一覧表（男子）'!R143</f>
        <v>0</v>
      </c>
      <c r="AA135" s="216" t="e">
        <f t="shared" si="17"/>
        <v>#N/A</v>
      </c>
      <c r="AB135" s="216"/>
      <c r="AC135" s="140"/>
      <c r="AD135" s="142"/>
      <c r="AE135" s="216"/>
    </row>
    <row r="136" spans="1:31" x14ac:dyDescent="0.15">
      <c r="A136" s="216" t="str">
        <f>IF(K136="","",VLOOKUP('団体申込一覧表（男子）'!C144,登録情報男子!$A$2:$O$2484,15,0))</f>
        <v/>
      </c>
      <c r="B136" s="216" t="e">
        <f>VLOOKUP('団体申込一覧表（男子）'!C144,登録情報男子!$A$2:$O$2484,12,0)</f>
        <v>#N/A</v>
      </c>
      <c r="C136" s="216" t="e">
        <f>VLOOKUP(K136,登録情報男子!$A$2:$O$2484,5,0)</f>
        <v>#N/A</v>
      </c>
      <c r="D136" s="216" t="e">
        <f>VLOOKUP('団体申込一覧表（男子）'!C144,登録情報男子!$A$2:$O$2484,14,0)</f>
        <v>#N/A</v>
      </c>
      <c r="E136" s="216" t="e">
        <f>VLOOKUP('団体申込一覧表（男子）'!C144,登録情報男子!$A$2:$O$2484,11,0)</f>
        <v>#N/A</v>
      </c>
      <c r="F136" s="216">
        <v>1</v>
      </c>
      <c r="G136" s="131" t="e">
        <f>VLOOKUP('団体申込一覧表（男子）'!C144,登録情報男子!$A$2:$O$2484,8,0)</f>
        <v>#N/A</v>
      </c>
      <c r="H136" s="216" t="e">
        <f>VLOOKUP('団体申込一覧表（男子）'!C144,登録情報男子!$A$2:$O$2484,2,0)</f>
        <v>#N/A</v>
      </c>
      <c r="K136" s="216" t="str">
        <f>IF('団体申込一覧表（男子）'!C144="","",'団体申込一覧表（男子）'!C144)</f>
        <v/>
      </c>
      <c r="L136" s="216" t="e">
        <f t="shared" si="12"/>
        <v>#N/A</v>
      </c>
      <c r="M136" s="216" t="e">
        <f t="shared" si="13"/>
        <v>#N/A</v>
      </c>
      <c r="N136" s="216" t="e">
        <f t="shared" si="14"/>
        <v>#N/A</v>
      </c>
      <c r="O136" s="216"/>
      <c r="P136" s="216">
        <f>'団体申込一覧表（男子）'!H144</f>
        <v>0</v>
      </c>
      <c r="Q136" s="216" t="e">
        <f>VLOOKUP(P136,登録情報男子!$P$1:$Q$18,2,0)</f>
        <v>#N/A</v>
      </c>
      <c r="R136" s="142">
        <f>'団体申込一覧表（男子）'!J144</f>
        <v>0</v>
      </c>
      <c r="S136" s="216" t="e">
        <f t="shared" si="15"/>
        <v>#N/A</v>
      </c>
      <c r="T136" s="216">
        <f>'団体申込一覧表（男子）'!L144</f>
        <v>0</v>
      </c>
      <c r="U136" s="216" t="e">
        <f>VLOOKUP(T136,登録情報男子!$P$1:$Q$18,2,0)</f>
        <v>#N/A</v>
      </c>
      <c r="V136" s="142">
        <f>'団体申込一覧表（男子）'!N144</f>
        <v>0</v>
      </c>
      <c r="W136" s="216" t="e">
        <f t="shared" si="16"/>
        <v>#N/A</v>
      </c>
      <c r="X136" s="216">
        <f>'団体申込一覧表（男子）'!P144</f>
        <v>0</v>
      </c>
      <c r="Y136" s="140" t="e">
        <f>VLOOKUP(X136,登録情報男子!$P$1:$Q$18,2,0)</f>
        <v>#N/A</v>
      </c>
      <c r="Z136" s="142">
        <f>'団体申込一覧表（男子）'!R144</f>
        <v>0</v>
      </c>
      <c r="AA136" s="216" t="e">
        <f t="shared" si="17"/>
        <v>#N/A</v>
      </c>
      <c r="AB136" s="216"/>
      <c r="AC136" s="140"/>
      <c r="AD136" s="142"/>
      <c r="AE136" s="216"/>
    </row>
    <row r="137" spans="1:31" x14ac:dyDescent="0.15">
      <c r="A137" s="216" t="str">
        <f>IF(K137="","",VLOOKUP('団体申込一覧表（男子）'!C145,登録情報男子!$A$2:$O$2484,15,0))</f>
        <v/>
      </c>
      <c r="B137" s="216" t="e">
        <f>VLOOKUP('団体申込一覧表（男子）'!C145,登録情報男子!$A$2:$O$2484,12,0)</f>
        <v>#N/A</v>
      </c>
      <c r="C137" s="216" t="e">
        <f>VLOOKUP(K137,登録情報男子!$A$2:$O$2484,5,0)</f>
        <v>#N/A</v>
      </c>
      <c r="D137" s="216" t="e">
        <f>VLOOKUP('団体申込一覧表（男子）'!C145,登録情報男子!$A$2:$O$2484,14,0)</f>
        <v>#N/A</v>
      </c>
      <c r="E137" s="216" t="e">
        <f>VLOOKUP('団体申込一覧表（男子）'!C145,登録情報男子!$A$2:$O$2484,11,0)</f>
        <v>#N/A</v>
      </c>
      <c r="F137" s="216">
        <v>1</v>
      </c>
      <c r="G137" s="131" t="e">
        <f>VLOOKUP('団体申込一覧表（男子）'!C145,登録情報男子!$A$2:$O$2484,8,0)</f>
        <v>#N/A</v>
      </c>
      <c r="H137" s="216" t="e">
        <f>VLOOKUP('団体申込一覧表（男子）'!C145,登録情報男子!$A$2:$O$2484,2,0)</f>
        <v>#N/A</v>
      </c>
      <c r="K137" s="216" t="str">
        <f>IF('団体申込一覧表（男子）'!C145="","",'団体申込一覧表（男子）'!C145)</f>
        <v/>
      </c>
      <c r="L137" s="216" t="e">
        <f t="shared" si="12"/>
        <v>#N/A</v>
      </c>
      <c r="M137" s="216" t="e">
        <f t="shared" si="13"/>
        <v>#N/A</v>
      </c>
      <c r="N137" s="216" t="e">
        <f t="shared" si="14"/>
        <v>#N/A</v>
      </c>
      <c r="O137" s="216"/>
      <c r="P137" s="216">
        <f>'団体申込一覧表（男子）'!H145</f>
        <v>0</v>
      </c>
      <c r="Q137" s="216" t="e">
        <f>VLOOKUP(P137,登録情報男子!$P$1:$Q$18,2,0)</f>
        <v>#N/A</v>
      </c>
      <c r="R137" s="142">
        <f>'団体申込一覧表（男子）'!J145</f>
        <v>0</v>
      </c>
      <c r="S137" s="216" t="e">
        <f t="shared" si="15"/>
        <v>#N/A</v>
      </c>
      <c r="T137" s="216">
        <f>'団体申込一覧表（男子）'!L145</f>
        <v>0</v>
      </c>
      <c r="U137" s="216" t="e">
        <f>VLOOKUP(T137,登録情報男子!$P$1:$Q$18,2,0)</f>
        <v>#N/A</v>
      </c>
      <c r="V137" s="142">
        <f>'団体申込一覧表（男子）'!N145</f>
        <v>0</v>
      </c>
      <c r="W137" s="216" t="e">
        <f t="shared" si="16"/>
        <v>#N/A</v>
      </c>
      <c r="X137" s="216">
        <f>'団体申込一覧表（男子）'!P145</f>
        <v>0</v>
      </c>
      <c r="Y137" s="140" t="e">
        <f>VLOOKUP(X137,登録情報男子!$P$1:$Q$18,2,0)</f>
        <v>#N/A</v>
      </c>
      <c r="Z137" s="142">
        <f>'団体申込一覧表（男子）'!R145</f>
        <v>0</v>
      </c>
      <c r="AA137" s="216" t="e">
        <f t="shared" si="17"/>
        <v>#N/A</v>
      </c>
      <c r="AB137" s="216"/>
      <c r="AC137" s="140"/>
      <c r="AD137" s="142"/>
      <c r="AE137" s="216"/>
    </row>
    <row r="138" spans="1:31" x14ac:dyDescent="0.15">
      <c r="A138" s="216" t="str">
        <f>IF(K138="","",VLOOKUP('団体申込一覧表（男子）'!C146,登録情報男子!$A$2:$O$2484,15,0))</f>
        <v/>
      </c>
      <c r="B138" s="216" t="e">
        <f>VLOOKUP('団体申込一覧表（男子）'!C146,登録情報男子!$A$2:$O$2484,12,0)</f>
        <v>#N/A</v>
      </c>
      <c r="C138" s="216" t="e">
        <f>VLOOKUP(K138,登録情報男子!$A$2:$O$2484,5,0)</f>
        <v>#N/A</v>
      </c>
      <c r="D138" s="216" t="e">
        <f>VLOOKUP('団体申込一覧表（男子）'!C146,登録情報男子!$A$2:$O$2484,14,0)</f>
        <v>#N/A</v>
      </c>
      <c r="E138" s="216" t="e">
        <f>VLOOKUP('団体申込一覧表（男子）'!C146,登録情報男子!$A$2:$O$2484,11,0)</f>
        <v>#N/A</v>
      </c>
      <c r="F138" s="216">
        <v>1</v>
      </c>
      <c r="G138" s="131" t="e">
        <f>VLOOKUP('団体申込一覧表（男子）'!C146,登録情報男子!$A$2:$O$2484,8,0)</f>
        <v>#N/A</v>
      </c>
      <c r="H138" s="216" t="e">
        <f>VLOOKUP('団体申込一覧表（男子）'!C146,登録情報男子!$A$2:$O$2484,2,0)</f>
        <v>#N/A</v>
      </c>
      <c r="K138" s="216" t="str">
        <f>IF('団体申込一覧表（男子）'!C146="","",'団体申込一覧表（男子）'!C146)</f>
        <v/>
      </c>
      <c r="L138" s="216" t="e">
        <f t="shared" si="12"/>
        <v>#N/A</v>
      </c>
      <c r="M138" s="216" t="e">
        <f t="shared" si="13"/>
        <v>#N/A</v>
      </c>
      <c r="N138" s="216" t="e">
        <f t="shared" si="14"/>
        <v>#N/A</v>
      </c>
      <c r="O138" s="216"/>
      <c r="P138" s="216">
        <f>'団体申込一覧表（男子）'!H146</f>
        <v>0</v>
      </c>
      <c r="Q138" s="216" t="e">
        <f>VLOOKUP(P138,登録情報男子!$P$1:$Q$18,2,0)</f>
        <v>#N/A</v>
      </c>
      <c r="R138" s="142">
        <f>'団体申込一覧表（男子）'!J146</f>
        <v>0</v>
      </c>
      <c r="S138" s="216" t="e">
        <f t="shared" si="15"/>
        <v>#N/A</v>
      </c>
      <c r="T138" s="216">
        <f>'団体申込一覧表（男子）'!L146</f>
        <v>0</v>
      </c>
      <c r="U138" s="216" t="e">
        <f>VLOOKUP(T138,登録情報男子!$P$1:$Q$18,2,0)</f>
        <v>#N/A</v>
      </c>
      <c r="V138" s="142">
        <f>'団体申込一覧表（男子）'!N146</f>
        <v>0</v>
      </c>
      <c r="W138" s="216" t="e">
        <f t="shared" si="16"/>
        <v>#N/A</v>
      </c>
      <c r="X138" s="216">
        <f>'団体申込一覧表（男子）'!P146</f>
        <v>0</v>
      </c>
      <c r="Y138" s="140" t="e">
        <f>VLOOKUP(X138,登録情報男子!$P$1:$Q$18,2,0)</f>
        <v>#N/A</v>
      </c>
      <c r="Z138" s="142">
        <f>'団体申込一覧表（男子）'!R146</f>
        <v>0</v>
      </c>
      <c r="AA138" s="216" t="e">
        <f t="shared" si="17"/>
        <v>#N/A</v>
      </c>
      <c r="AB138" s="216"/>
      <c r="AC138" s="140"/>
      <c r="AD138" s="142"/>
      <c r="AE138" s="216"/>
    </row>
    <row r="139" spans="1:31" x14ac:dyDescent="0.15">
      <c r="A139" s="216"/>
      <c r="G139" s="131"/>
      <c r="R139" s="142"/>
      <c r="V139" s="142"/>
      <c r="Y139" s="140"/>
      <c r="Z139" s="142"/>
      <c r="AC139" s="140"/>
      <c r="AD139" s="142"/>
    </row>
    <row r="140" spans="1:31" x14ac:dyDescent="0.15">
      <c r="A140" s="216"/>
      <c r="G140" s="131"/>
      <c r="R140" s="142"/>
      <c r="V140" s="142"/>
      <c r="Y140" s="140"/>
      <c r="Z140" s="142"/>
      <c r="AC140" s="140"/>
      <c r="AD140" s="142"/>
    </row>
    <row r="141" spans="1:31" x14ac:dyDescent="0.15">
      <c r="A141" s="216"/>
      <c r="G141" s="131"/>
      <c r="R141" s="142"/>
      <c r="V141" s="142"/>
      <c r="Y141" s="140"/>
      <c r="Z141" s="142"/>
      <c r="AC141" s="140"/>
      <c r="AD141" s="142"/>
    </row>
    <row r="142" spans="1:31" x14ac:dyDescent="0.15">
      <c r="A142" s="216"/>
      <c r="G142" s="131"/>
      <c r="R142" s="142"/>
      <c r="V142" s="142"/>
      <c r="Y142" s="140"/>
      <c r="Z142" s="142"/>
      <c r="AC142" s="140"/>
      <c r="AD142" s="142"/>
    </row>
    <row r="143" spans="1:31" x14ac:dyDescent="0.15">
      <c r="A143" s="216"/>
      <c r="G143" s="131"/>
      <c r="R143" s="142"/>
      <c r="V143" s="142"/>
      <c r="Y143" s="140"/>
      <c r="Z143" s="142"/>
      <c r="AC143" s="140"/>
      <c r="AD143" s="142"/>
    </row>
    <row r="144" spans="1:31" x14ac:dyDescent="0.15">
      <c r="A144" s="216"/>
      <c r="G144" s="131"/>
      <c r="R144" s="142"/>
      <c r="V144" s="142"/>
      <c r="Y144" s="140"/>
      <c r="Z144" s="142"/>
      <c r="AC144" s="140"/>
      <c r="AD144" s="142"/>
    </row>
    <row r="145" spans="1:30" x14ac:dyDescent="0.15">
      <c r="A145" s="216"/>
      <c r="G145" s="131"/>
      <c r="R145" s="142"/>
      <c r="V145" s="142"/>
      <c r="Y145" s="140"/>
      <c r="Z145" s="142"/>
      <c r="AC145" s="140"/>
      <c r="AD145" s="142"/>
    </row>
    <row r="146" spans="1:30" x14ac:dyDescent="0.15">
      <c r="A146" s="216"/>
      <c r="G146" s="131"/>
      <c r="R146" s="142"/>
      <c r="V146" s="142"/>
      <c r="Y146" s="140"/>
      <c r="Z146" s="142"/>
      <c r="AC146" s="140"/>
      <c r="AD146" s="142"/>
    </row>
    <row r="147" spans="1:30" x14ac:dyDescent="0.15">
      <c r="A147" s="216"/>
      <c r="G147" s="131"/>
      <c r="R147" s="142"/>
      <c r="V147" s="142"/>
      <c r="Y147" s="140"/>
      <c r="Z147" s="142"/>
      <c r="AC147" s="140"/>
      <c r="AD147" s="142"/>
    </row>
    <row r="148" spans="1:30" x14ac:dyDescent="0.15">
      <c r="A148" s="216"/>
      <c r="G148" s="131"/>
      <c r="R148" s="142"/>
      <c r="V148" s="142"/>
      <c r="Y148" s="140"/>
      <c r="Z148" s="142"/>
      <c r="AC148" s="140"/>
      <c r="AD148" s="142"/>
    </row>
    <row r="149" spans="1:30" x14ac:dyDescent="0.15">
      <c r="A149" s="216"/>
      <c r="G149" s="131"/>
      <c r="R149" s="142"/>
      <c r="V149" s="142"/>
      <c r="Y149" s="140"/>
      <c r="Z149" s="142"/>
      <c r="AC149" s="140"/>
      <c r="AD149" s="142"/>
    </row>
    <row r="150" spans="1:30" x14ac:dyDescent="0.15">
      <c r="A150" s="216"/>
      <c r="G150" s="131"/>
      <c r="R150" s="142"/>
      <c r="V150" s="142"/>
      <c r="Y150" s="140"/>
      <c r="Z150" s="142"/>
      <c r="AC150" s="140"/>
      <c r="AD150" s="142"/>
    </row>
    <row r="151" spans="1:30" x14ac:dyDescent="0.15">
      <c r="A151" s="216"/>
      <c r="G151" s="131"/>
      <c r="R151" s="142"/>
      <c r="V151" s="142"/>
      <c r="Y151" s="142"/>
      <c r="AC151" s="142"/>
    </row>
    <row r="152" spans="1:30" x14ac:dyDescent="0.15">
      <c r="A152" s="216"/>
      <c r="G152" s="131"/>
      <c r="R152" s="142"/>
      <c r="V152" s="142"/>
      <c r="Y152" s="142"/>
      <c r="AC152" s="142"/>
    </row>
    <row r="153" spans="1:30" x14ac:dyDescent="0.15">
      <c r="A153" s="216"/>
      <c r="G153" s="131"/>
      <c r="R153" s="142"/>
      <c r="V153" s="142"/>
      <c r="Y153" s="142"/>
      <c r="AC153" s="142"/>
    </row>
    <row r="154" spans="1:30" x14ac:dyDescent="0.15">
      <c r="A154" s="216"/>
      <c r="G154" s="131"/>
      <c r="R154" s="142"/>
      <c r="V154" s="142"/>
      <c r="Y154" s="142"/>
      <c r="AC154" s="142"/>
    </row>
    <row r="155" spans="1:30" x14ac:dyDescent="0.15">
      <c r="A155" s="216"/>
      <c r="G155" s="131"/>
      <c r="R155" s="142"/>
      <c r="V155" s="142"/>
      <c r="Y155" s="142"/>
      <c r="AC155" s="142"/>
    </row>
    <row r="156" spans="1:30" x14ac:dyDescent="0.15">
      <c r="A156" s="216"/>
      <c r="G156" s="131"/>
      <c r="R156" s="142"/>
      <c r="V156" s="142"/>
      <c r="Y156" s="142"/>
      <c r="AC156" s="142"/>
    </row>
    <row r="157" spans="1:30" x14ac:dyDescent="0.15">
      <c r="A157" s="216"/>
      <c r="G157" s="131"/>
      <c r="R157" s="142"/>
      <c r="V157" s="142"/>
      <c r="Y157" s="142"/>
      <c r="AC157" s="142"/>
    </row>
    <row r="158" spans="1:30" x14ac:dyDescent="0.15">
      <c r="A158" s="216"/>
      <c r="G158" s="131"/>
      <c r="R158" s="142"/>
      <c r="V158" s="142"/>
      <c r="Y158" s="142"/>
      <c r="AC158" s="142"/>
    </row>
    <row r="159" spans="1:30" x14ac:dyDescent="0.15">
      <c r="A159" s="216"/>
      <c r="G159" s="131"/>
      <c r="R159" s="142"/>
      <c r="V159" s="142"/>
      <c r="Y159" s="142"/>
      <c r="AC159" s="142"/>
    </row>
    <row r="160" spans="1:30" x14ac:dyDescent="0.15">
      <c r="A160" s="216"/>
      <c r="G160" s="131"/>
      <c r="R160" s="142"/>
      <c r="V160" s="142"/>
      <c r="Y160" s="142"/>
      <c r="AC160" s="142"/>
    </row>
    <row r="161" spans="1:29" x14ac:dyDescent="0.15">
      <c r="A161" s="216"/>
      <c r="G161" s="131"/>
      <c r="R161" s="142"/>
      <c r="V161" s="142"/>
      <c r="Y161" s="142"/>
      <c r="AC161" s="142"/>
    </row>
    <row r="162" spans="1:29" x14ac:dyDescent="0.15">
      <c r="A162" s="216"/>
      <c r="G162" s="131"/>
      <c r="R162" s="142"/>
      <c r="V162" s="142"/>
      <c r="Y162" s="142"/>
      <c r="AC162" s="142"/>
    </row>
    <row r="163" spans="1:29" x14ac:dyDescent="0.15">
      <c r="A163" s="216"/>
      <c r="G163" s="131"/>
      <c r="R163" s="142"/>
      <c r="V163" s="142"/>
      <c r="Y163" s="142"/>
      <c r="AC163" s="142"/>
    </row>
    <row r="164" spans="1:29" x14ac:dyDescent="0.15">
      <c r="A164" s="216"/>
      <c r="G164" s="131"/>
      <c r="R164" s="142"/>
      <c r="V164" s="142"/>
      <c r="Y164" s="142"/>
      <c r="AC164" s="142"/>
    </row>
    <row r="165" spans="1:29" x14ac:dyDescent="0.15">
      <c r="A165" s="216"/>
      <c r="G165" s="131"/>
      <c r="R165" s="142"/>
      <c r="V165" s="142"/>
      <c r="Y165" s="142"/>
      <c r="AC165" s="142"/>
    </row>
    <row r="166" spans="1:29" x14ac:dyDescent="0.15">
      <c r="A166" s="216"/>
      <c r="G166" s="131"/>
      <c r="R166" s="142"/>
      <c r="V166" s="142"/>
      <c r="Y166" s="142"/>
      <c r="AC166" s="142"/>
    </row>
    <row r="167" spans="1:29" x14ac:dyDescent="0.15">
      <c r="A167" s="216"/>
      <c r="G167" s="131"/>
      <c r="R167" s="142"/>
      <c r="V167" s="142"/>
      <c r="Y167" s="142"/>
      <c r="AC167" s="142"/>
    </row>
    <row r="168" spans="1:29" x14ac:dyDescent="0.15">
      <c r="A168" s="216"/>
      <c r="G168" s="131"/>
      <c r="R168" s="142"/>
      <c r="V168" s="142"/>
      <c r="Y168" s="142"/>
      <c r="AC168" s="142"/>
    </row>
    <row r="169" spans="1:29" x14ac:dyDescent="0.15">
      <c r="A169" s="216"/>
      <c r="G169" s="131"/>
      <c r="R169" s="142"/>
      <c r="V169" s="142"/>
      <c r="Y169" s="142"/>
      <c r="AC169" s="142"/>
    </row>
    <row r="170" spans="1:29" x14ac:dyDescent="0.15">
      <c r="A170" s="216"/>
      <c r="G170" s="131"/>
      <c r="R170" s="142"/>
      <c r="V170" s="142"/>
      <c r="Y170" s="142"/>
      <c r="AC170" s="142"/>
    </row>
    <row r="171" spans="1:29" x14ac:dyDescent="0.15">
      <c r="A171" s="216"/>
      <c r="G171" s="131"/>
      <c r="R171" s="142"/>
      <c r="V171" s="142"/>
      <c r="Y171" s="142"/>
      <c r="AC171" s="142"/>
    </row>
    <row r="172" spans="1:29" x14ac:dyDescent="0.15">
      <c r="A172" s="216"/>
      <c r="G172" s="131"/>
      <c r="R172" s="142"/>
      <c r="V172" s="142"/>
      <c r="Y172" s="142"/>
      <c r="AC172" s="142"/>
    </row>
    <row r="173" spans="1:29" x14ac:dyDescent="0.15">
      <c r="A173" s="216"/>
      <c r="G173" s="131"/>
      <c r="R173" s="142"/>
      <c r="V173" s="142"/>
      <c r="Y173" s="142"/>
      <c r="AC173" s="142"/>
    </row>
    <row r="174" spans="1:29" x14ac:dyDescent="0.15">
      <c r="A174" s="216"/>
      <c r="G174" s="131"/>
      <c r="R174" s="142"/>
      <c r="V174" s="142"/>
      <c r="Y174" s="142"/>
      <c r="AC174" s="142"/>
    </row>
    <row r="175" spans="1:29" x14ac:dyDescent="0.15">
      <c r="A175" s="216"/>
      <c r="G175" s="131"/>
      <c r="R175" s="142"/>
      <c r="V175" s="142"/>
      <c r="Y175" s="142"/>
      <c r="AC175" s="142"/>
    </row>
    <row r="176" spans="1:29" x14ac:dyDescent="0.15">
      <c r="A176" s="216"/>
      <c r="G176" s="131"/>
      <c r="R176" s="142"/>
      <c r="V176" s="142"/>
      <c r="Y176" s="142"/>
      <c r="AC176" s="142"/>
    </row>
    <row r="177" spans="1:29" x14ac:dyDescent="0.15">
      <c r="A177" s="216"/>
      <c r="G177" s="131"/>
      <c r="R177" s="142"/>
      <c r="V177" s="142"/>
      <c r="Y177" s="142"/>
      <c r="AC177" s="142"/>
    </row>
    <row r="178" spans="1:29" x14ac:dyDescent="0.15">
      <c r="A178" s="216"/>
      <c r="G178" s="131"/>
      <c r="R178" s="142"/>
      <c r="V178" s="142"/>
      <c r="Y178" s="142"/>
      <c r="AC178" s="142"/>
    </row>
    <row r="179" spans="1:29" x14ac:dyDescent="0.15">
      <c r="A179" s="216"/>
      <c r="G179" s="131"/>
      <c r="R179" s="142"/>
      <c r="V179" s="142"/>
      <c r="Y179" s="142"/>
      <c r="AC179" s="142"/>
    </row>
    <row r="180" spans="1:29" x14ac:dyDescent="0.15">
      <c r="A180" s="216"/>
      <c r="G180" s="131"/>
      <c r="R180" s="142"/>
      <c r="V180" s="142"/>
      <c r="Y180" s="142"/>
      <c r="AC180" s="142"/>
    </row>
    <row r="181" spans="1:29" x14ac:dyDescent="0.15">
      <c r="A181" s="216"/>
      <c r="G181" s="131"/>
      <c r="R181" s="142"/>
      <c r="V181" s="142"/>
      <c r="Y181" s="142"/>
      <c r="AC181" s="142"/>
    </row>
    <row r="182" spans="1:29" x14ac:dyDescent="0.15">
      <c r="A182" s="216"/>
      <c r="G182" s="131"/>
      <c r="R182" s="142"/>
      <c r="V182" s="142"/>
      <c r="Y182" s="142"/>
      <c r="AC182" s="142"/>
    </row>
    <row r="183" spans="1:29" x14ac:dyDescent="0.15">
      <c r="A183" s="216"/>
      <c r="G183" s="131"/>
      <c r="R183" s="142"/>
      <c r="V183" s="142"/>
      <c r="Y183" s="142"/>
      <c r="AC183" s="142"/>
    </row>
    <row r="184" spans="1:29" x14ac:dyDescent="0.15">
      <c r="A184" s="216"/>
      <c r="G184" s="131"/>
      <c r="R184" s="142"/>
      <c r="V184" s="142"/>
      <c r="Y184" s="142"/>
      <c r="AC184" s="142"/>
    </row>
    <row r="185" spans="1:29" x14ac:dyDescent="0.15">
      <c r="A185" s="216"/>
      <c r="G185" s="131"/>
      <c r="R185" s="142"/>
      <c r="V185" s="142"/>
      <c r="Y185" s="142"/>
      <c r="AC185" s="142"/>
    </row>
    <row r="186" spans="1:29" x14ac:dyDescent="0.15">
      <c r="A186" s="216"/>
      <c r="G186" s="131"/>
      <c r="R186" s="142"/>
      <c r="V186" s="142"/>
      <c r="Y186" s="142"/>
      <c r="AC186" s="142"/>
    </row>
    <row r="187" spans="1:29" x14ac:dyDescent="0.15">
      <c r="A187" s="216"/>
      <c r="G187" s="131"/>
      <c r="R187" s="142"/>
      <c r="V187" s="142"/>
      <c r="Y187" s="142"/>
      <c r="AC187" s="142"/>
    </row>
    <row r="188" spans="1:29" x14ac:dyDescent="0.15">
      <c r="A188" s="216"/>
      <c r="G188" s="131"/>
      <c r="R188" s="142"/>
      <c r="V188" s="142"/>
      <c r="Y188" s="142"/>
      <c r="AC188" s="142"/>
    </row>
    <row r="189" spans="1:29" x14ac:dyDescent="0.15">
      <c r="A189" s="216"/>
      <c r="G189" s="131"/>
      <c r="R189" s="142"/>
      <c r="V189" s="142"/>
      <c r="Y189" s="142"/>
      <c r="AC189" s="142"/>
    </row>
    <row r="190" spans="1:29" x14ac:dyDescent="0.15">
      <c r="A190" s="216"/>
      <c r="G190" s="131"/>
      <c r="R190" s="142"/>
      <c r="V190" s="142"/>
      <c r="Y190" s="142"/>
      <c r="AC190" s="142"/>
    </row>
    <row r="191" spans="1:29" x14ac:dyDescent="0.15">
      <c r="A191" s="216"/>
      <c r="G191" s="131"/>
      <c r="R191" s="142"/>
      <c r="V191" s="142"/>
      <c r="Y191" s="142"/>
      <c r="AC191" s="142"/>
    </row>
    <row r="192" spans="1:29" x14ac:dyDescent="0.15">
      <c r="A192" s="216"/>
      <c r="G192" s="131"/>
      <c r="R192" s="142"/>
      <c r="V192" s="142"/>
      <c r="Y192" s="142"/>
      <c r="AC192" s="142"/>
    </row>
    <row r="193" spans="1:29" x14ac:dyDescent="0.15">
      <c r="A193" s="216"/>
      <c r="G193" s="131"/>
      <c r="R193" s="142"/>
      <c r="V193" s="142"/>
      <c r="Y193" s="142"/>
      <c r="AC193" s="142"/>
    </row>
    <row r="194" spans="1:29" x14ac:dyDescent="0.15">
      <c r="A194" s="216"/>
      <c r="G194" s="131"/>
      <c r="R194" s="142"/>
      <c r="V194" s="142"/>
      <c r="Y194" s="142"/>
      <c r="AC194" s="142"/>
    </row>
    <row r="195" spans="1:29" x14ac:dyDescent="0.15">
      <c r="A195" s="216"/>
      <c r="G195" s="131"/>
      <c r="R195" s="142"/>
      <c r="V195" s="142"/>
      <c r="Y195" s="142"/>
      <c r="AC195" s="142"/>
    </row>
    <row r="196" spans="1:29" x14ac:dyDescent="0.15">
      <c r="A196" s="216"/>
      <c r="G196" s="131"/>
      <c r="R196" s="142"/>
      <c r="V196" s="142"/>
      <c r="Y196" s="142"/>
      <c r="AC196" s="142"/>
    </row>
    <row r="197" spans="1:29" x14ac:dyDescent="0.15">
      <c r="A197" s="216"/>
      <c r="G197" s="131"/>
      <c r="R197" s="142"/>
      <c r="V197" s="142"/>
      <c r="Y197" s="142"/>
      <c r="AC197" s="142"/>
    </row>
    <row r="198" spans="1:29" x14ac:dyDescent="0.15">
      <c r="A198" s="216"/>
      <c r="G198" s="131"/>
      <c r="R198" s="142"/>
      <c r="V198" s="142"/>
      <c r="Y198" s="142"/>
      <c r="AC198" s="142"/>
    </row>
    <row r="199" spans="1:29" x14ac:dyDescent="0.15">
      <c r="A199" s="216"/>
      <c r="G199" s="131"/>
      <c r="R199" s="142"/>
      <c r="V199" s="142"/>
      <c r="Y199" s="142"/>
      <c r="AC199" s="142"/>
    </row>
    <row r="200" spans="1:29" x14ac:dyDescent="0.15">
      <c r="A200" s="216"/>
      <c r="G200" s="131"/>
      <c r="R200" s="142"/>
      <c r="V200" s="142"/>
      <c r="Y200" s="142"/>
      <c r="AC200" s="142"/>
    </row>
    <row r="201" spans="1:29" x14ac:dyDescent="0.15">
      <c r="G201" s="131"/>
      <c r="R201" s="142"/>
      <c r="V201" s="142"/>
      <c r="Y201" s="142"/>
      <c r="AC201" s="142"/>
    </row>
    <row r="202" spans="1:29" x14ac:dyDescent="0.15">
      <c r="G202" s="131"/>
      <c r="R202" s="142"/>
      <c r="V202" s="142"/>
      <c r="Y202" s="142"/>
      <c r="AC202" s="142"/>
    </row>
    <row r="203" spans="1:29" x14ac:dyDescent="0.15">
      <c r="G203" s="131"/>
      <c r="R203" s="142"/>
      <c r="V203" s="142"/>
      <c r="Y203" s="142"/>
      <c r="AC203" s="142"/>
    </row>
    <row r="204" spans="1:29" x14ac:dyDescent="0.15">
      <c r="G204" s="131"/>
      <c r="R204" s="142"/>
      <c r="V204" s="142"/>
      <c r="Y204" s="142"/>
      <c r="AC204" s="142"/>
    </row>
    <row r="205" spans="1:29" x14ac:dyDescent="0.15">
      <c r="G205" s="131"/>
      <c r="R205" s="142"/>
      <c r="V205" s="142"/>
      <c r="Y205" s="142"/>
      <c r="AC205" s="142"/>
    </row>
    <row r="206" spans="1:29" x14ac:dyDescent="0.15">
      <c r="G206" s="131"/>
      <c r="R206" s="142"/>
      <c r="V206" s="142"/>
      <c r="Y206" s="142"/>
      <c r="AC206" s="142"/>
    </row>
    <row r="207" spans="1:29" x14ac:dyDescent="0.15">
      <c r="G207" s="131"/>
      <c r="R207" s="142"/>
      <c r="V207" s="142"/>
      <c r="Y207" s="142"/>
      <c r="AC207" s="142"/>
    </row>
    <row r="208" spans="1:29" x14ac:dyDescent="0.15">
      <c r="G208" s="131"/>
      <c r="R208" s="142"/>
      <c r="V208" s="142"/>
      <c r="Y208" s="142"/>
      <c r="AC208" s="142"/>
    </row>
    <row r="209" spans="7:29" x14ac:dyDescent="0.15">
      <c r="G209" s="131"/>
      <c r="R209" s="142"/>
      <c r="V209" s="142"/>
      <c r="Y209" s="142"/>
      <c r="AC209" s="142"/>
    </row>
    <row r="210" spans="7:29" x14ac:dyDescent="0.15">
      <c r="G210" s="131"/>
      <c r="R210" s="142"/>
      <c r="V210" s="142"/>
      <c r="Y210" s="142"/>
      <c r="AC210" s="142"/>
    </row>
    <row r="211" spans="7:29" x14ac:dyDescent="0.15">
      <c r="G211" s="131"/>
      <c r="R211" s="142"/>
      <c r="V211" s="142"/>
      <c r="Y211" s="142"/>
      <c r="AC211" s="142"/>
    </row>
    <row r="212" spans="7:29" x14ac:dyDescent="0.15">
      <c r="G212" s="131"/>
      <c r="R212" s="142"/>
      <c r="V212" s="142"/>
      <c r="Y212" s="142"/>
      <c r="AC212" s="142"/>
    </row>
    <row r="213" spans="7:29" x14ac:dyDescent="0.15">
      <c r="G213" s="131"/>
      <c r="R213" s="142"/>
      <c r="V213" s="142"/>
      <c r="Y213" s="142"/>
      <c r="AC213" s="142"/>
    </row>
    <row r="214" spans="7:29" x14ac:dyDescent="0.15">
      <c r="G214" s="131"/>
      <c r="R214" s="142"/>
      <c r="V214" s="142"/>
      <c r="Y214" s="142"/>
      <c r="AC214" s="142"/>
    </row>
    <row r="215" spans="7:29" x14ac:dyDescent="0.15">
      <c r="G215" s="131"/>
      <c r="R215" s="142"/>
      <c r="V215" s="142"/>
      <c r="Y215" s="142"/>
      <c r="AC215" s="142"/>
    </row>
    <row r="216" spans="7:29" x14ac:dyDescent="0.15">
      <c r="G216" s="131"/>
      <c r="R216" s="142"/>
      <c r="V216" s="142"/>
      <c r="Y216" s="142"/>
      <c r="AC216" s="142"/>
    </row>
    <row r="217" spans="7:29" x14ac:dyDescent="0.15">
      <c r="G217" s="131"/>
      <c r="R217" s="142"/>
      <c r="V217" s="142"/>
      <c r="Y217" s="142"/>
      <c r="AC217" s="142"/>
    </row>
    <row r="218" spans="7:29" x14ac:dyDescent="0.15">
      <c r="G218" s="131"/>
      <c r="R218" s="142"/>
      <c r="V218" s="142"/>
      <c r="Y218" s="142"/>
      <c r="AC218" s="142"/>
    </row>
    <row r="219" spans="7:29" x14ac:dyDescent="0.15">
      <c r="G219" s="131"/>
      <c r="R219" s="142"/>
      <c r="V219" s="142"/>
      <c r="Y219" s="142"/>
      <c r="AC219" s="142"/>
    </row>
    <row r="220" spans="7:29" x14ac:dyDescent="0.15">
      <c r="G220" s="131"/>
      <c r="R220" s="142"/>
      <c r="V220" s="142"/>
      <c r="Y220" s="142"/>
      <c r="AC220" s="142"/>
    </row>
    <row r="221" spans="7:29" x14ac:dyDescent="0.15">
      <c r="G221" s="131"/>
      <c r="R221" s="142"/>
      <c r="V221" s="142"/>
      <c r="Y221" s="142"/>
      <c r="AC221" s="142"/>
    </row>
    <row r="222" spans="7:29" x14ac:dyDescent="0.15">
      <c r="G222" s="131"/>
      <c r="R222" s="142"/>
      <c r="V222" s="142"/>
      <c r="Y222" s="142"/>
      <c r="AC222" s="142"/>
    </row>
    <row r="223" spans="7:29" x14ac:dyDescent="0.15">
      <c r="G223" s="131"/>
      <c r="R223" s="142"/>
      <c r="V223" s="142"/>
      <c r="Y223" s="142"/>
      <c r="AC223" s="142"/>
    </row>
    <row r="224" spans="7:29" x14ac:dyDescent="0.15">
      <c r="G224" s="131"/>
      <c r="R224" s="142"/>
      <c r="V224" s="142"/>
      <c r="Y224" s="142"/>
      <c r="AC224" s="142"/>
    </row>
    <row r="225" spans="7:29" x14ac:dyDescent="0.15">
      <c r="G225" s="131"/>
      <c r="R225" s="142"/>
      <c r="V225" s="142"/>
      <c r="Y225" s="142"/>
      <c r="AC225" s="142"/>
    </row>
    <row r="226" spans="7:29" x14ac:dyDescent="0.15">
      <c r="G226" s="131"/>
      <c r="R226" s="142"/>
      <c r="V226" s="142"/>
      <c r="Y226" s="142"/>
      <c r="AC226" s="142"/>
    </row>
    <row r="227" spans="7:29" x14ac:dyDescent="0.15">
      <c r="G227" s="131"/>
      <c r="R227" s="142"/>
      <c r="V227" s="142"/>
      <c r="Y227" s="142"/>
      <c r="AC227" s="142"/>
    </row>
    <row r="228" spans="7:29" x14ac:dyDescent="0.15">
      <c r="G228" s="131"/>
      <c r="R228" s="142"/>
      <c r="V228" s="142"/>
      <c r="Y228" s="142"/>
      <c r="AC228" s="142"/>
    </row>
    <row r="229" spans="7:29" x14ac:dyDescent="0.15">
      <c r="G229" s="131"/>
      <c r="R229" s="142"/>
      <c r="V229" s="142"/>
      <c r="Y229" s="142"/>
      <c r="AC229" s="142"/>
    </row>
    <row r="230" spans="7:29" x14ac:dyDescent="0.15">
      <c r="G230" s="131"/>
      <c r="R230" s="142"/>
      <c r="V230" s="142"/>
      <c r="Y230" s="142"/>
      <c r="AC230" s="142"/>
    </row>
    <row r="231" spans="7:29" x14ac:dyDescent="0.15">
      <c r="G231" s="131"/>
      <c r="R231" s="142"/>
      <c r="V231" s="142"/>
      <c r="Y231" s="142"/>
      <c r="AC231" s="142"/>
    </row>
    <row r="232" spans="7:29" x14ac:dyDescent="0.15">
      <c r="G232" s="131"/>
      <c r="R232" s="142"/>
      <c r="V232" s="142"/>
      <c r="Y232" s="142"/>
      <c r="AC232" s="142"/>
    </row>
    <row r="233" spans="7:29" x14ac:dyDescent="0.15">
      <c r="G233" s="131"/>
      <c r="R233" s="142"/>
      <c r="V233" s="142"/>
      <c r="Y233" s="142"/>
      <c r="AC233" s="142"/>
    </row>
    <row r="234" spans="7:29" x14ac:dyDescent="0.15">
      <c r="G234" s="131"/>
      <c r="R234" s="142"/>
      <c r="V234" s="142"/>
      <c r="Y234" s="142"/>
      <c r="AC234" s="142"/>
    </row>
    <row r="235" spans="7:29" x14ac:dyDescent="0.15">
      <c r="G235" s="131"/>
      <c r="R235" s="142"/>
      <c r="V235" s="142"/>
      <c r="Y235" s="142"/>
      <c r="AC235" s="142"/>
    </row>
    <row r="236" spans="7:29" x14ac:dyDescent="0.15">
      <c r="G236" s="131"/>
      <c r="R236" s="142"/>
      <c r="V236" s="142"/>
      <c r="Y236" s="142"/>
      <c r="AC236" s="142"/>
    </row>
    <row r="237" spans="7:29" x14ac:dyDescent="0.15">
      <c r="G237" s="131"/>
      <c r="R237" s="142"/>
      <c r="V237" s="142"/>
      <c r="Y237" s="142"/>
      <c r="AC237" s="142"/>
    </row>
    <row r="238" spans="7:29" x14ac:dyDescent="0.15">
      <c r="G238" s="131"/>
      <c r="R238" s="142"/>
      <c r="V238" s="142"/>
      <c r="Y238" s="142"/>
      <c r="AC238" s="142"/>
    </row>
    <row r="239" spans="7:29" x14ac:dyDescent="0.15">
      <c r="G239" s="131"/>
      <c r="R239" s="142"/>
      <c r="V239" s="142"/>
      <c r="Y239" s="142"/>
      <c r="AC239" s="142"/>
    </row>
    <row r="240" spans="7:29" x14ac:dyDescent="0.15">
      <c r="G240" s="131"/>
      <c r="R240" s="142"/>
      <c r="V240" s="142"/>
      <c r="Y240" s="142"/>
      <c r="AC240" s="142"/>
    </row>
    <row r="241" spans="7:29" x14ac:dyDescent="0.15">
      <c r="G241" s="131"/>
      <c r="R241" s="142"/>
      <c r="V241" s="142"/>
      <c r="Y241" s="142"/>
      <c r="AC241" s="142"/>
    </row>
    <row r="242" spans="7:29" x14ac:dyDescent="0.15">
      <c r="G242" s="131"/>
      <c r="R242" s="142"/>
      <c r="V242" s="142"/>
      <c r="Y242" s="142"/>
      <c r="AC242" s="142"/>
    </row>
    <row r="243" spans="7:29" x14ac:dyDescent="0.15">
      <c r="G243" s="131"/>
      <c r="R243" s="142"/>
      <c r="V243" s="142"/>
      <c r="Y243" s="142"/>
      <c r="AC243" s="142"/>
    </row>
    <row r="244" spans="7:29" x14ac:dyDescent="0.15">
      <c r="G244" s="131"/>
      <c r="R244" s="142"/>
      <c r="V244" s="142"/>
      <c r="Y244" s="142"/>
      <c r="AC244" s="142"/>
    </row>
    <row r="245" spans="7:29" x14ac:dyDescent="0.15">
      <c r="G245" s="131"/>
      <c r="R245" s="142"/>
      <c r="V245" s="142"/>
      <c r="Y245" s="142"/>
      <c r="AC245" s="142"/>
    </row>
    <row r="246" spans="7:29" x14ac:dyDescent="0.15">
      <c r="G246" s="131"/>
      <c r="R246" s="142"/>
      <c r="V246" s="142"/>
      <c r="Y246" s="142"/>
      <c r="AC246" s="142"/>
    </row>
    <row r="247" spans="7:29" x14ac:dyDescent="0.15">
      <c r="G247" s="131"/>
      <c r="R247" s="142"/>
      <c r="V247" s="142"/>
      <c r="Y247" s="142"/>
      <c r="AC247" s="142"/>
    </row>
    <row r="248" spans="7:29" x14ac:dyDescent="0.15">
      <c r="G248" s="131"/>
      <c r="R248" s="142"/>
      <c r="V248" s="142"/>
      <c r="Y248" s="142"/>
      <c r="AC248" s="142"/>
    </row>
    <row r="249" spans="7:29" x14ac:dyDescent="0.15">
      <c r="G249" s="131"/>
      <c r="R249" s="142"/>
      <c r="V249" s="142"/>
      <c r="Y249" s="142"/>
      <c r="AC249" s="142"/>
    </row>
    <row r="250" spans="7:29" x14ac:dyDescent="0.15">
      <c r="G250" s="131"/>
      <c r="R250" s="142"/>
      <c r="V250" s="142"/>
      <c r="Y250" s="142"/>
      <c r="AC250" s="142"/>
    </row>
    <row r="251" spans="7:29" x14ac:dyDescent="0.15">
      <c r="G251" s="131"/>
      <c r="R251" s="142"/>
      <c r="V251" s="142"/>
      <c r="Y251" s="142"/>
      <c r="AC251" s="142"/>
    </row>
    <row r="252" spans="7:29" x14ac:dyDescent="0.15">
      <c r="G252" s="131"/>
      <c r="R252" s="142"/>
      <c r="V252" s="142"/>
      <c r="Y252" s="142"/>
      <c r="AC252" s="142"/>
    </row>
    <row r="253" spans="7:29" x14ac:dyDescent="0.15">
      <c r="G253" s="131"/>
      <c r="R253" s="142"/>
      <c r="V253" s="142"/>
      <c r="Y253" s="142"/>
      <c r="AC253" s="142"/>
    </row>
    <row r="254" spans="7:29" x14ac:dyDescent="0.15">
      <c r="G254" s="131"/>
      <c r="R254" s="142"/>
      <c r="V254" s="142"/>
      <c r="Y254" s="142"/>
      <c r="AC254" s="142"/>
    </row>
    <row r="255" spans="7:29" x14ac:dyDescent="0.15">
      <c r="G255" s="131"/>
      <c r="R255" s="142"/>
      <c r="V255" s="142"/>
      <c r="Y255" s="142"/>
      <c r="AC255" s="142"/>
    </row>
    <row r="256" spans="7:29" x14ac:dyDescent="0.15">
      <c r="G256" s="131"/>
      <c r="R256" s="142"/>
      <c r="V256" s="142"/>
      <c r="Y256" s="142"/>
      <c r="AC256" s="142"/>
    </row>
    <row r="257" spans="7:29" x14ac:dyDescent="0.15">
      <c r="G257" s="131"/>
      <c r="R257" s="142"/>
      <c r="V257" s="142"/>
      <c r="Y257" s="142"/>
      <c r="AC257" s="142"/>
    </row>
    <row r="258" spans="7:29" x14ac:dyDescent="0.15">
      <c r="G258" s="131"/>
      <c r="R258" s="142"/>
      <c r="V258" s="142"/>
      <c r="Y258" s="142"/>
      <c r="AC258" s="142"/>
    </row>
    <row r="259" spans="7:29" x14ac:dyDescent="0.15">
      <c r="G259" s="131"/>
      <c r="R259" s="142"/>
      <c r="V259" s="142"/>
      <c r="Y259" s="142"/>
      <c r="AC259" s="142"/>
    </row>
    <row r="260" spans="7:29" x14ac:dyDescent="0.15">
      <c r="G260" s="131"/>
      <c r="R260" s="142"/>
      <c r="V260" s="142"/>
      <c r="Y260" s="142"/>
      <c r="AC260" s="142"/>
    </row>
    <row r="261" spans="7:29" x14ac:dyDescent="0.15">
      <c r="G261" s="131"/>
      <c r="R261" s="142"/>
      <c r="V261" s="142"/>
      <c r="Y261" s="142"/>
      <c r="AC261" s="142"/>
    </row>
    <row r="262" spans="7:29" x14ac:dyDescent="0.15">
      <c r="G262" s="131"/>
      <c r="R262" s="142"/>
      <c r="V262" s="142"/>
      <c r="Y262" s="142"/>
      <c r="AC262" s="142"/>
    </row>
    <row r="263" spans="7:29" x14ac:dyDescent="0.15">
      <c r="G263" s="131"/>
      <c r="R263" s="142"/>
      <c r="V263" s="142"/>
      <c r="Y263" s="142"/>
      <c r="AC263" s="142"/>
    </row>
    <row r="264" spans="7:29" x14ac:dyDescent="0.15">
      <c r="G264" s="131"/>
      <c r="R264" s="142"/>
      <c r="V264" s="142"/>
      <c r="Y264" s="142"/>
      <c r="AC264" s="142"/>
    </row>
    <row r="265" spans="7:29" x14ac:dyDescent="0.15">
      <c r="G265" s="131"/>
      <c r="R265" s="142"/>
      <c r="V265" s="142"/>
      <c r="Y265" s="142"/>
      <c r="AC265" s="142"/>
    </row>
    <row r="266" spans="7:29" x14ac:dyDescent="0.15">
      <c r="G266" s="131"/>
      <c r="R266" s="142"/>
      <c r="V266" s="142"/>
      <c r="Y266" s="142"/>
      <c r="AC266" s="142"/>
    </row>
    <row r="267" spans="7:29" x14ac:dyDescent="0.15">
      <c r="G267" s="131"/>
      <c r="R267" s="142"/>
      <c r="V267" s="142"/>
      <c r="Y267" s="142"/>
      <c r="AC267" s="142"/>
    </row>
    <row r="268" spans="7:29" x14ac:dyDescent="0.15">
      <c r="G268" s="131"/>
      <c r="R268" s="142"/>
      <c r="V268" s="142"/>
      <c r="Y268" s="142"/>
      <c r="AC268" s="142"/>
    </row>
    <row r="269" spans="7:29" x14ac:dyDescent="0.15">
      <c r="G269" s="131"/>
      <c r="R269" s="142"/>
      <c r="V269" s="142"/>
      <c r="Y269" s="142"/>
      <c r="AC269" s="142"/>
    </row>
    <row r="270" spans="7:29" x14ac:dyDescent="0.15">
      <c r="G270" s="131"/>
      <c r="R270" s="142"/>
      <c r="V270" s="142"/>
      <c r="Y270" s="142"/>
      <c r="AC270" s="142"/>
    </row>
    <row r="271" spans="7:29" x14ac:dyDescent="0.15">
      <c r="G271" s="131"/>
      <c r="R271" s="142"/>
      <c r="V271" s="142"/>
      <c r="Y271" s="142"/>
      <c r="AC271" s="142"/>
    </row>
    <row r="272" spans="7:29" x14ac:dyDescent="0.15">
      <c r="G272" s="131"/>
      <c r="R272" s="142"/>
      <c r="V272" s="142"/>
      <c r="Y272" s="142"/>
      <c r="AC272" s="142"/>
    </row>
    <row r="273" spans="7:29" x14ac:dyDescent="0.15">
      <c r="G273" s="131"/>
      <c r="R273" s="142"/>
      <c r="V273" s="142"/>
      <c r="Y273" s="142"/>
      <c r="AC273" s="142"/>
    </row>
    <row r="274" spans="7:29" x14ac:dyDescent="0.15">
      <c r="G274" s="131"/>
    </row>
    <row r="275" spans="7:29" x14ac:dyDescent="0.15">
      <c r="G275" s="131"/>
    </row>
    <row r="276" spans="7:29" x14ac:dyDescent="0.15">
      <c r="G276" s="131"/>
    </row>
    <row r="277" spans="7:29" x14ac:dyDescent="0.15">
      <c r="G277" s="131"/>
    </row>
    <row r="278" spans="7:29" x14ac:dyDescent="0.15">
      <c r="G278" s="131"/>
    </row>
    <row r="279" spans="7:29" x14ac:dyDescent="0.15">
      <c r="G279" s="131"/>
    </row>
    <row r="280" spans="7:29" x14ac:dyDescent="0.15">
      <c r="G280" s="131"/>
    </row>
    <row r="281" spans="7:29" x14ac:dyDescent="0.15">
      <c r="G281" s="131"/>
    </row>
    <row r="282" spans="7:29" x14ac:dyDescent="0.15">
      <c r="G282" s="131"/>
    </row>
    <row r="283" spans="7:29" x14ac:dyDescent="0.15">
      <c r="G283" s="131"/>
    </row>
    <row r="284" spans="7:29" x14ac:dyDescent="0.15">
      <c r="G284" s="131"/>
    </row>
    <row r="285" spans="7:29" x14ac:dyDescent="0.15">
      <c r="G285" s="131"/>
    </row>
    <row r="286" spans="7:29" x14ac:dyDescent="0.15">
      <c r="G286" s="131"/>
    </row>
    <row r="287" spans="7:29" x14ac:dyDescent="0.15">
      <c r="G287" s="131"/>
    </row>
    <row r="288" spans="7:29" x14ac:dyDescent="0.15">
      <c r="G288" s="131"/>
    </row>
    <row r="289" spans="7:7" x14ac:dyDescent="0.15">
      <c r="G289" s="131"/>
    </row>
    <row r="290" spans="7:7" x14ac:dyDescent="0.15">
      <c r="G290" s="131"/>
    </row>
    <row r="291" spans="7:7" x14ac:dyDescent="0.15">
      <c r="G291" s="131"/>
    </row>
    <row r="292" spans="7:7" x14ac:dyDescent="0.15">
      <c r="G292" s="131"/>
    </row>
    <row r="293" spans="7:7" x14ac:dyDescent="0.15">
      <c r="G293" s="131"/>
    </row>
    <row r="294" spans="7:7" x14ac:dyDescent="0.15">
      <c r="G294" s="131"/>
    </row>
    <row r="295" spans="7:7" x14ac:dyDescent="0.15">
      <c r="G295" s="131"/>
    </row>
    <row r="296" spans="7:7" x14ac:dyDescent="0.15">
      <c r="G296" s="131"/>
    </row>
    <row r="297" spans="7:7" x14ac:dyDescent="0.15">
      <c r="G297" s="131"/>
    </row>
    <row r="298" spans="7:7" x14ac:dyDescent="0.15">
      <c r="G298" s="131"/>
    </row>
    <row r="299" spans="7:7" x14ac:dyDescent="0.15">
      <c r="G299" s="131"/>
    </row>
    <row r="300" spans="7:7" x14ac:dyDescent="0.15">
      <c r="G300" s="131"/>
    </row>
    <row r="301" spans="7:7" x14ac:dyDescent="0.15">
      <c r="G301" s="131"/>
    </row>
    <row r="302" spans="7:7" x14ac:dyDescent="0.15">
      <c r="G302" s="131"/>
    </row>
    <row r="303" spans="7:7" x14ac:dyDescent="0.15">
      <c r="G303" s="131"/>
    </row>
    <row r="304" spans="7:7" x14ac:dyDescent="0.15">
      <c r="G304" s="131"/>
    </row>
    <row r="305" spans="7:7" x14ac:dyDescent="0.15">
      <c r="G305" s="131"/>
    </row>
    <row r="306" spans="7:7" x14ac:dyDescent="0.15">
      <c r="G306" s="131"/>
    </row>
    <row r="307" spans="7:7" x14ac:dyDescent="0.15">
      <c r="G307" s="131"/>
    </row>
    <row r="308" spans="7:7" x14ac:dyDescent="0.15">
      <c r="G308" s="131"/>
    </row>
    <row r="309" spans="7:7" x14ac:dyDescent="0.15">
      <c r="G309" s="131"/>
    </row>
    <row r="310" spans="7:7" x14ac:dyDescent="0.15">
      <c r="G310" s="131"/>
    </row>
    <row r="311" spans="7:7" x14ac:dyDescent="0.15">
      <c r="G311" s="131"/>
    </row>
    <row r="312" spans="7:7" x14ac:dyDescent="0.15">
      <c r="G312" s="131"/>
    </row>
    <row r="313" spans="7:7" x14ac:dyDescent="0.15">
      <c r="G313" s="131"/>
    </row>
    <row r="314" spans="7:7" x14ac:dyDescent="0.15">
      <c r="G314" s="131"/>
    </row>
    <row r="315" spans="7:7" x14ac:dyDescent="0.15">
      <c r="G315" s="131"/>
    </row>
    <row r="316" spans="7:7" x14ac:dyDescent="0.15">
      <c r="G316" s="131"/>
    </row>
    <row r="317" spans="7:7" x14ac:dyDescent="0.15">
      <c r="G317" s="131"/>
    </row>
    <row r="318" spans="7:7" x14ac:dyDescent="0.15">
      <c r="G318" s="131"/>
    </row>
    <row r="319" spans="7:7" x14ac:dyDescent="0.15">
      <c r="G319" s="131"/>
    </row>
    <row r="320" spans="7:7" x14ac:dyDescent="0.15">
      <c r="G320" s="131"/>
    </row>
    <row r="321" spans="7:7" x14ac:dyDescent="0.15">
      <c r="G321" s="131"/>
    </row>
    <row r="322" spans="7:7" x14ac:dyDescent="0.15">
      <c r="G322" s="131"/>
    </row>
    <row r="323" spans="7:7" x14ac:dyDescent="0.15">
      <c r="G323" s="131"/>
    </row>
    <row r="324" spans="7:7" x14ac:dyDescent="0.15">
      <c r="G324" s="131"/>
    </row>
    <row r="325" spans="7:7" x14ac:dyDescent="0.15">
      <c r="G325" s="131"/>
    </row>
    <row r="326" spans="7:7" x14ac:dyDescent="0.15">
      <c r="G326" s="131"/>
    </row>
    <row r="327" spans="7:7" x14ac:dyDescent="0.15">
      <c r="G327" s="131"/>
    </row>
    <row r="328" spans="7:7" x14ac:dyDescent="0.15">
      <c r="G328" s="131"/>
    </row>
    <row r="329" spans="7:7" x14ac:dyDescent="0.15">
      <c r="G329" s="131"/>
    </row>
    <row r="330" spans="7:7" x14ac:dyDescent="0.15">
      <c r="G330" s="131"/>
    </row>
    <row r="331" spans="7:7" x14ac:dyDescent="0.15">
      <c r="G331" s="131"/>
    </row>
    <row r="332" spans="7:7" x14ac:dyDescent="0.15">
      <c r="G332" s="131"/>
    </row>
    <row r="333" spans="7:7" x14ac:dyDescent="0.15">
      <c r="G333" s="131"/>
    </row>
    <row r="334" spans="7:7" x14ac:dyDescent="0.15">
      <c r="G334" s="131"/>
    </row>
    <row r="335" spans="7:7" x14ac:dyDescent="0.15">
      <c r="G335" s="131"/>
    </row>
    <row r="336" spans="7:7" x14ac:dyDescent="0.15">
      <c r="G336" s="131"/>
    </row>
    <row r="337" spans="7:7" x14ac:dyDescent="0.15">
      <c r="G337" s="131"/>
    </row>
    <row r="338" spans="7:7" x14ac:dyDescent="0.15">
      <c r="G338" s="131"/>
    </row>
    <row r="339" spans="7:7" x14ac:dyDescent="0.15">
      <c r="G339" s="131"/>
    </row>
    <row r="340" spans="7:7" x14ac:dyDescent="0.15">
      <c r="G340" s="131"/>
    </row>
    <row r="341" spans="7:7" x14ac:dyDescent="0.15">
      <c r="G341" s="131"/>
    </row>
    <row r="342" spans="7:7" x14ac:dyDescent="0.15">
      <c r="G342" s="131"/>
    </row>
    <row r="343" spans="7:7" x14ac:dyDescent="0.15">
      <c r="G343" s="131"/>
    </row>
    <row r="344" spans="7:7" x14ac:dyDescent="0.15">
      <c r="G344" s="131"/>
    </row>
    <row r="345" spans="7:7" x14ac:dyDescent="0.15">
      <c r="G345" s="131"/>
    </row>
    <row r="346" spans="7:7" x14ac:dyDescent="0.15">
      <c r="G346" s="131"/>
    </row>
    <row r="347" spans="7:7" x14ac:dyDescent="0.15">
      <c r="G347" s="131"/>
    </row>
    <row r="348" spans="7:7" x14ac:dyDescent="0.15">
      <c r="G348" s="131"/>
    </row>
    <row r="349" spans="7:7" x14ac:dyDescent="0.15">
      <c r="G349" s="131"/>
    </row>
    <row r="350" spans="7:7" x14ac:dyDescent="0.15">
      <c r="G350" s="131"/>
    </row>
    <row r="351" spans="7:7" x14ac:dyDescent="0.15">
      <c r="G351" s="131"/>
    </row>
    <row r="352" spans="7:7" x14ac:dyDescent="0.15">
      <c r="G352" s="131"/>
    </row>
    <row r="353" spans="7:7" x14ac:dyDescent="0.15">
      <c r="G353" s="131"/>
    </row>
    <row r="354" spans="7:7" x14ac:dyDescent="0.15">
      <c r="G354" s="131"/>
    </row>
    <row r="355" spans="7:7" x14ac:dyDescent="0.15">
      <c r="G355" s="131"/>
    </row>
    <row r="356" spans="7:7" x14ac:dyDescent="0.15">
      <c r="G356" s="131"/>
    </row>
    <row r="357" spans="7:7" x14ac:dyDescent="0.15">
      <c r="G357" s="131"/>
    </row>
    <row r="358" spans="7:7" x14ac:dyDescent="0.15">
      <c r="G358" s="131"/>
    </row>
    <row r="359" spans="7:7" x14ac:dyDescent="0.15">
      <c r="G359" s="131"/>
    </row>
    <row r="360" spans="7:7" x14ac:dyDescent="0.15">
      <c r="G360" s="131"/>
    </row>
    <row r="361" spans="7:7" x14ac:dyDescent="0.15">
      <c r="G361" s="131"/>
    </row>
    <row r="362" spans="7:7" x14ac:dyDescent="0.15">
      <c r="G362" s="131"/>
    </row>
    <row r="363" spans="7:7" x14ac:dyDescent="0.15">
      <c r="G363" s="131"/>
    </row>
    <row r="364" spans="7:7" x14ac:dyDescent="0.15">
      <c r="G364" s="131"/>
    </row>
    <row r="365" spans="7:7" x14ac:dyDescent="0.15">
      <c r="G365" s="131"/>
    </row>
    <row r="366" spans="7:7" x14ac:dyDescent="0.15">
      <c r="G366" s="131"/>
    </row>
    <row r="367" spans="7:7" x14ac:dyDescent="0.15">
      <c r="G367" s="131"/>
    </row>
    <row r="368" spans="7:7" x14ac:dyDescent="0.15">
      <c r="G368" s="131"/>
    </row>
    <row r="369" spans="7:7" x14ac:dyDescent="0.15">
      <c r="G369" s="131"/>
    </row>
    <row r="370" spans="7:7" x14ac:dyDescent="0.15">
      <c r="G370" s="131"/>
    </row>
    <row r="371" spans="7:7" x14ac:dyDescent="0.15">
      <c r="G371" s="131"/>
    </row>
    <row r="372" spans="7:7" x14ac:dyDescent="0.15">
      <c r="G372" s="131"/>
    </row>
    <row r="373" spans="7:7" x14ac:dyDescent="0.15">
      <c r="G373" s="131"/>
    </row>
    <row r="374" spans="7:7" x14ac:dyDescent="0.15">
      <c r="G374" s="131"/>
    </row>
    <row r="375" spans="7:7" x14ac:dyDescent="0.15">
      <c r="G375" s="131"/>
    </row>
    <row r="376" spans="7:7" x14ac:dyDescent="0.15">
      <c r="G376" s="131"/>
    </row>
    <row r="377" spans="7:7" x14ac:dyDescent="0.15">
      <c r="G377" s="131"/>
    </row>
    <row r="378" spans="7:7" x14ac:dyDescent="0.15">
      <c r="G378" s="131"/>
    </row>
    <row r="379" spans="7:7" x14ac:dyDescent="0.15">
      <c r="G379" s="131"/>
    </row>
    <row r="380" spans="7:7" x14ac:dyDescent="0.15">
      <c r="G380" s="131"/>
    </row>
    <row r="381" spans="7:7" x14ac:dyDescent="0.15">
      <c r="G381" s="131"/>
    </row>
    <row r="382" spans="7:7" x14ac:dyDescent="0.15">
      <c r="G382" s="131"/>
    </row>
    <row r="383" spans="7:7" x14ac:dyDescent="0.15">
      <c r="G383" s="131"/>
    </row>
    <row r="384" spans="7:7" x14ac:dyDescent="0.15">
      <c r="G384" s="131"/>
    </row>
    <row r="385" spans="7:7" x14ac:dyDescent="0.15">
      <c r="G385" s="131"/>
    </row>
    <row r="386" spans="7:7" x14ac:dyDescent="0.15">
      <c r="G386" s="131"/>
    </row>
    <row r="387" spans="7:7" x14ac:dyDescent="0.15">
      <c r="G387" s="131"/>
    </row>
    <row r="388" spans="7:7" x14ac:dyDescent="0.15">
      <c r="G388" s="131"/>
    </row>
    <row r="389" spans="7:7" x14ac:dyDescent="0.15">
      <c r="G389" s="131"/>
    </row>
    <row r="390" spans="7:7" x14ac:dyDescent="0.15">
      <c r="G390" s="131"/>
    </row>
    <row r="391" spans="7:7" x14ac:dyDescent="0.15">
      <c r="G391" s="131"/>
    </row>
    <row r="392" spans="7:7" x14ac:dyDescent="0.15">
      <c r="G392" s="131"/>
    </row>
    <row r="393" spans="7:7" x14ac:dyDescent="0.15">
      <c r="G393" s="131"/>
    </row>
    <row r="394" spans="7:7" x14ac:dyDescent="0.15">
      <c r="G394" s="131"/>
    </row>
    <row r="395" spans="7:7" x14ac:dyDescent="0.15">
      <c r="G395" s="131"/>
    </row>
    <row r="396" spans="7:7" x14ac:dyDescent="0.15">
      <c r="G396" s="131"/>
    </row>
    <row r="397" spans="7:7" x14ac:dyDescent="0.15">
      <c r="G397" s="131"/>
    </row>
    <row r="398" spans="7:7" x14ac:dyDescent="0.15">
      <c r="G398" s="131"/>
    </row>
    <row r="399" spans="7:7" x14ac:dyDescent="0.15">
      <c r="G399" s="131"/>
    </row>
    <row r="400" spans="7:7" x14ac:dyDescent="0.15">
      <c r="G400" s="131"/>
    </row>
    <row r="401" spans="7:7" x14ac:dyDescent="0.15">
      <c r="G401" s="131"/>
    </row>
    <row r="402" spans="7:7" x14ac:dyDescent="0.15">
      <c r="G402" s="131"/>
    </row>
    <row r="403" spans="7:7" x14ac:dyDescent="0.15">
      <c r="G403" s="131"/>
    </row>
    <row r="404" spans="7:7" x14ac:dyDescent="0.15">
      <c r="G404" s="131"/>
    </row>
    <row r="405" spans="7:7" x14ac:dyDescent="0.15">
      <c r="G405" s="131"/>
    </row>
    <row r="406" spans="7:7" x14ac:dyDescent="0.15">
      <c r="G406" s="131"/>
    </row>
    <row r="407" spans="7:7" x14ac:dyDescent="0.15">
      <c r="G407" s="131"/>
    </row>
    <row r="408" spans="7:7" x14ac:dyDescent="0.15">
      <c r="G408" s="131"/>
    </row>
    <row r="409" spans="7:7" x14ac:dyDescent="0.15">
      <c r="G409" s="131"/>
    </row>
    <row r="410" spans="7:7" x14ac:dyDescent="0.15">
      <c r="G410" s="131"/>
    </row>
    <row r="411" spans="7:7" x14ac:dyDescent="0.15">
      <c r="G411" s="131"/>
    </row>
    <row r="412" spans="7:7" x14ac:dyDescent="0.15">
      <c r="G412" s="131"/>
    </row>
    <row r="413" spans="7:7" x14ac:dyDescent="0.15">
      <c r="G413" s="131"/>
    </row>
    <row r="414" spans="7:7" x14ac:dyDescent="0.15">
      <c r="G414" s="131"/>
    </row>
    <row r="415" spans="7:7" x14ac:dyDescent="0.15">
      <c r="G415" s="131"/>
    </row>
    <row r="416" spans="7:7" x14ac:dyDescent="0.15">
      <c r="G416" s="131"/>
    </row>
    <row r="417" spans="7:7" x14ac:dyDescent="0.15">
      <c r="G417" s="131"/>
    </row>
    <row r="418" spans="7:7" x14ac:dyDescent="0.15">
      <c r="G418" s="131"/>
    </row>
    <row r="419" spans="7:7" x14ac:dyDescent="0.15">
      <c r="G419" s="131"/>
    </row>
    <row r="420" spans="7:7" x14ac:dyDescent="0.15">
      <c r="G420" s="131"/>
    </row>
    <row r="421" spans="7:7" x14ac:dyDescent="0.15">
      <c r="G421" s="131"/>
    </row>
    <row r="422" spans="7:7" x14ac:dyDescent="0.15">
      <c r="G422" s="131"/>
    </row>
    <row r="423" spans="7:7" x14ac:dyDescent="0.15">
      <c r="G423" s="131"/>
    </row>
    <row r="424" spans="7:7" x14ac:dyDescent="0.15">
      <c r="G424" s="131"/>
    </row>
    <row r="425" spans="7:7" x14ac:dyDescent="0.15">
      <c r="G425" s="131"/>
    </row>
    <row r="426" spans="7:7" x14ac:dyDescent="0.15">
      <c r="G426" s="131"/>
    </row>
    <row r="427" spans="7:7" x14ac:dyDescent="0.15">
      <c r="G427" s="131"/>
    </row>
    <row r="428" spans="7:7" x14ac:dyDescent="0.15">
      <c r="G428" s="131"/>
    </row>
    <row r="429" spans="7:7" x14ac:dyDescent="0.15">
      <c r="G429" s="131"/>
    </row>
    <row r="430" spans="7:7" x14ac:dyDescent="0.15">
      <c r="G430" s="131"/>
    </row>
    <row r="431" spans="7:7" x14ac:dyDescent="0.15">
      <c r="G431" s="131"/>
    </row>
    <row r="432" spans="7:7" x14ac:dyDescent="0.15">
      <c r="G432" s="131"/>
    </row>
    <row r="433" spans="7:7" x14ac:dyDescent="0.15">
      <c r="G433" s="131"/>
    </row>
    <row r="434" spans="7:7" x14ac:dyDescent="0.15">
      <c r="G434" s="131"/>
    </row>
    <row r="435" spans="7:7" x14ac:dyDescent="0.15">
      <c r="G435" s="131"/>
    </row>
    <row r="436" spans="7:7" x14ac:dyDescent="0.15">
      <c r="G436" s="131"/>
    </row>
    <row r="437" spans="7:7" x14ac:dyDescent="0.15">
      <c r="G437" s="131"/>
    </row>
    <row r="438" spans="7:7" x14ac:dyDescent="0.15">
      <c r="G438" s="131"/>
    </row>
    <row r="439" spans="7:7" x14ac:dyDescent="0.15">
      <c r="G439" s="131"/>
    </row>
    <row r="440" spans="7:7" x14ac:dyDescent="0.15">
      <c r="G440" s="131"/>
    </row>
    <row r="441" spans="7:7" x14ac:dyDescent="0.15">
      <c r="G441" s="131"/>
    </row>
    <row r="442" spans="7:7" x14ac:dyDescent="0.15">
      <c r="G442" s="131"/>
    </row>
    <row r="443" spans="7:7" x14ac:dyDescent="0.15">
      <c r="G443" s="131"/>
    </row>
    <row r="444" spans="7:7" x14ac:dyDescent="0.15">
      <c r="G444" s="131"/>
    </row>
    <row r="445" spans="7:7" x14ac:dyDescent="0.15">
      <c r="G445" s="131"/>
    </row>
    <row r="446" spans="7:7" x14ac:dyDescent="0.15">
      <c r="G446" s="131"/>
    </row>
    <row r="447" spans="7:7" x14ac:dyDescent="0.15">
      <c r="G447" s="131"/>
    </row>
    <row r="448" spans="7:7" x14ac:dyDescent="0.15">
      <c r="G448" s="131"/>
    </row>
    <row r="449" spans="7:7" x14ac:dyDescent="0.15">
      <c r="G449" s="131"/>
    </row>
    <row r="450" spans="7:7" x14ac:dyDescent="0.15">
      <c r="G450" s="131"/>
    </row>
    <row r="451" spans="7:7" x14ac:dyDescent="0.15">
      <c r="G451" s="131"/>
    </row>
    <row r="452" spans="7:7" x14ac:dyDescent="0.15">
      <c r="G452" s="131"/>
    </row>
    <row r="453" spans="7:7" x14ac:dyDescent="0.15">
      <c r="G453" s="131"/>
    </row>
    <row r="454" spans="7:7" x14ac:dyDescent="0.15">
      <c r="G454" s="131"/>
    </row>
    <row r="455" spans="7:7" x14ac:dyDescent="0.15">
      <c r="G455" s="131"/>
    </row>
    <row r="456" spans="7:7" x14ac:dyDescent="0.15">
      <c r="G456" s="131"/>
    </row>
    <row r="457" spans="7:7" x14ac:dyDescent="0.15">
      <c r="G457" s="131"/>
    </row>
    <row r="458" spans="7:7" x14ac:dyDescent="0.15">
      <c r="G458" s="131"/>
    </row>
    <row r="459" spans="7:7" x14ac:dyDescent="0.15">
      <c r="G459" s="131"/>
    </row>
    <row r="460" spans="7:7" x14ac:dyDescent="0.15">
      <c r="G460" s="131"/>
    </row>
    <row r="461" spans="7:7" x14ac:dyDescent="0.15">
      <c r="G461" s="131"/>
    </row>
    <row r="462" spans="7:7" x14ac:dyDescent="0.15">
      <c r="G462" s="131"/>
    </row>
    <row r="463" spans="7:7" x14ac:dyDescent="0.15">
      <c r="G463" s="131"/>
    </row>
    <row r="464" spans="7:7" x14ac:dyDescent="0.15">
      <c r="G464" s="131"/>
    </row>
    <row r="465" spans="7:7" x14ac:dyDescent="0.15">
      <c r="G465" s="131"/>
    </row>
    <row r="466" spans="7:7" x14ac:dyDescent="0.15">
      <c r="G466" s="131"/>
    </row>
    <row r="467" spans="7:7" x14ac:dyDescent="0.15">
      <c r="G467" s="131"/>
    </row>
    <row r="468" spans="7:7" x14ac:dyDescent="0.15">
      <c r="G468" s="131"/>
    </row>
    <row r="469" spans="7:7" x14ac:dyDescent="0.15">
      <c r="G469" s="131"/>
    </row>
    <row r="470" spans="7:7" x14ac:dyDescent="0.15">
      <c r="G470" s="131"/>
    </row>
    <row r="471" spans="7:7" x14ac:dyDescent="0.15">
      <c r="G471" s="131"/>
    </row>
    <row r="472" spans="7:7" x14ac:dyDescent="0.15">
      <c r="G472" s="131"/>
    </row>
    <row r="473" spans="7:7" x14ac:dyDescent="0.15">
      <c r="G473" s="131"/>
    </row>
    <row r="474" spans="7:7" x14ac:dyDescent="0.15">
      <c r="G474" s="131"/>
    </row>
    <row r="475" spans="7:7" x14ac:dyDescent="0.15">
      <c r="G475" s="131"/>
    </row>
    <row r="476" spans="7:7" x14ac:dyDescent="0.15">
      <c r="G476" s="131"/>
    </row>
    <row r="477" spans="7:7" x14ac:dyDescent="0.15">
      <c r="G477" s="131"/>
    </row>
    <row r="478" spans="7:7" x14ac:dyDescent="0.15">
      <c r="G478" s="131"/>
    </row>
    <row r="479" spans="7:7" x14ac:dyDescent="0.15">
      <c r="G479" s="131"/>
    </row>
    <row r="480" spans="7:7" x14ac:dyDescent="0.15">
      <c r="G480" s="131"/>
    </row>
    <row r="481" spans="7:7" x14ac:dyDescent="0.15">
      <c r="G481" s="131"/>
    </row>
    <row r="482" spans="7:7" x14ac:dyDescent="0.15">
      <c r="G482" s="131"/>
    </row>
    <row r="483" spans="7:7" x14ac:dyDescent="0.15">
      <c r="G483" s="131"/>
    </row>
    <row r="484" spans="7:7" x14ac:dyDescent="0.15">
      <c r="G484" s="131"/>
    </row>
    <row r="485" spans="7:7" x14ac:dyDescent="0.15">
      <c r="G485" s="131"/>
    </row>
    <row r="486" spans="7:7" x14ac:dyDescent="0.15">
      <c r="G486" s="131"/>
    </row>
    <row r="487" spans="7:7" x14ac:dyDescent="0.15">
      <c r="G487" s="131"/>
    </row>
    <row r="488" spans="7:7" x14ac:dyDescent="0.15">
      <c r="G488" s="131"/>
    </row>
    <row r="489" spans="7:7" x14ac:dyDescent="0.15">
      <c r="G489" s="131"/>
    </row>
    <row r="490" spans="7:7" x14ac:dyDescent="0.15">
      <c r="G490" s="131"/>
    </row>
    <row r="491" spans="7:7" x14ac:dyDescent="0.15">
      <c r="G491" s="131"/>
    </row>
    <row r="492" spans="7:7" x14ac:dyDescent="0.15">
      <c r="G492" s="131"/>
    </row>
    <row r="493" spans="7:7" x14ac:dyDescent="0.15">
      <c r="G493" s="131"/>
    </row>
    <row r="494" spans="7:7" x14ac:dyDescent="0.15">
      <c r="G494" s="131"/>
    </row>
    <row r="495" spans="7:7" x14ac:dyDescent="0.15">
      <c r="G495" s="131"/>
    </row>
    <row r="496" spans="7:7" x14ac:dyDescent="0.15">
      <c r="G496" s="131"/>
    </row>
    <row r="497" spans="7:7" x14ac:dyDescent="0.15">
      <c r="G497" s="131"/>
    </row>
    <row r="498" spans="7:7" x14ac:dyDescent="0.15">
      <c r="G498" s="131"/>
    </row>
    <row r="499" spans="7:7" x14ac:dyDescent="0.15">
      <c r="G499" s="131"/>
    </row>
    <row r="500" spans="7:7" x14ac:dyDescent="0.15">
      <c r="G500" s="131"/>
    </row>
    <row r="501" spans="7:7" x14ac:dyDescent="0.15">
      <c r="G501" s="131"/>
    </row>
    <row r="502" spans="7:7" x14ac:dyDescent="0.15">
      <c r="G502" s="131"/>
    </row>
    <row r="503" spans="7:7" x14ac:dyDescent="0.15">
      <c r="G503" s="131"/>
    </row>
    <row r="504" spans="7:7" x14ac:dyDescent="0.15">
      <c r="G504" s="131"/>
    </row>
    <row r="505" spans="7:7" x14ac:dyDescent="0.15">
      <c r="G505" s="131"/>
    </row>
    <row r="506" spans="7:7" x14ac:dyDescent="0.15">
      <c r="G506" s="131"/>
    </row>
    <row r="507" spans="7:7" x14ac:dyDescent="0.15">
      <c r="G507" s="131"/>
    </row>
    <row r="508" spans="7:7" x14ac:dyDescent="0.15">
      <c r="G508" s="131"/>
    </row>
    <row r="509" spans="7:7" x14ac:dyDescent="0.15">
      <c r="G509" s="131"/>
    </row>
    <row r="510" spans="7:7" x14ac:dyDescent="0.15">
      <c r="G510" s="131"/>
    </row>
    <row r="511" spans="7:7" x14ac:dyDescent="0.15">
      <c r="G511" s="131"/>
    </row>
    <row r="512" spans="7:7" x14ac:dyDescent="0.15">
      <c r="G512" s="131"/>
    </row>
    <row r="513" spans="7:7" x14ac:dyDescent="0.15">
      <c r="G513" s="131"/>
    </row>
    <row r="514" spans="7:7" x14ac:dyDescent="0.15">
      <c r="G514" s="131"/>
    </row>
    <row r="515" spans="7:7" x14ac:dyDescent="0.15">
      <c r="G515" s="131"/>
    </row>
    <row r="516" spans="7:7" x14ac:dyDescent="0.15">
      <c r="G516" s="131"/>
    </row>
    <row r="517" spans="7:7" x14ac:dyDescent="0.15">
      <c r="G517" s="131"/>
    </row>
    <row r="518" spans="7:7" x14ac:dyDescent="0.15">
      <c r="G518" s="131"/>
    </row>
    <row r="519" spans="7:7" x14ac:dyDescent="0.15">
      <c r="G519" s="131"/>
    </row>
    <row r="520" spans="7:7" x14ac:dyDescent="0.15">
      <c r="G520" s="131"/>
    </row>
    <row r="521" spans="7:7" x14ac:dyDescent="0.15">
      <c r="G521" s="131"/>
    </row>
    <row r="522" spans="7:7" x14ac:dyDescent="0.15">
      <c r="G522" s="131"/>
    </row>
    <row r="523" spans="7:7" x14ac:dyDescent="0.15">
      <c r="G523" s="131"/>
    </row>
    <row r="524" spans="7:7" x14ac:dyDescent="0.15">
      <c r="G524" s="131"/>
    </row>
    <row r="525" spans="7:7" x14ac:dyDescent="0.15">
      <c r="G525" s="131"/>
    </row>
    <row r="526" spans="7:7" x14ac:dyDescent="0.15">
      <c r="G526" s="131"/>
    </row>
    <row r="527" spans="7:7" x14ac:dyDescent="0.15">
      <c r="G527" s="131"/>
    </row>
    <row r="528" spans="7:7" x14ac:dyDescent="0.15">
      <c r="G528" s="131"/>
    </row>
    <row r="529" spans="7:7" x14ac:dyDescent="0.15">
      <c r="G529" s="131"/>
    </row>
    <row r="530" spans="7:7" x14ac:dyDescent="0.15">
      <c r="G530" s="131"/>
    </row>
    <row r="531" spans="7:7" x14ac:dyDescent="0.15">
      <c r="G531" s="131"/>
    </row>
    <row r="532" spans="7:7" x14ac:dyDescent="0.15">
      <c r="G532" s="131"/>
    </row>
    <row r="533" spans="7:7" x14ac:dyDescent="0.15">
      <c r="G533" s="131"/>
    </row>
    <row r="534" spans="7:7" x14ac:dyDescent="0.15">
      <c r="G534" s="131"/>
    </row>
    <row r="535" spans="7:7" x14ac:dyDescent="0.15">
      <c r="G535" s="131"/>
    </row>
    <row r="536" spans="7:7" x14ac:dyDescent="0.15">
      <c r="G536" s="131"/>
    </row>
    <row r="537" spans="7:7" x14ac:dyDescent="0.15">
      <c r="G537" s="131"/>
    </row>
    <row r="538" spans="7:7" x14ac:dyDescent="0.15">
      <c r="G538" s="131"/>
    </row>
    <row r="539" spans="7:7" x14ac:dyDescent="0.15">
      <c r="G539" s="131"/>
    </row>
    <row r="540" spans="7:7" x14ac:dyDescent="0.15">
      <c r="G540" s="131"/>
    </row>
    <row r="541" spans="7:7" x14ac:dyDescent="0.15">
      <c r="G541" s="131"/>
    </row>
    <row r="542" spans="7:7" x14ac:dyDescent="0.15">
      <c r="G542" s="131"/>
    </row>
    <row r="543" spans="7:7" x14ac:dyDescent="0.15">
      <c r="G543" s="131"/>
    </row>
    <row r="544" spans="7:7" x14ac:dyDescent="0.15">
      <c r="G544" s="131"/>
    </row>
    <row r="545" spans="7:7" x14ac:dyDescent="0.15">
      <c r="G545" s="131"/>
    </row>
    <row r="546" spans="7:7" x14ac:dyDescent="0.15">
      <c r="G546" s="131"/>
    </row>
    <row r="547" spans="7:7" x14ac:dyDescent="0.15">
      <c r="G547" s="131"/>
    </row>
    <row r="548" spans="7:7" x14ac:dyDescent="0.15">
      <c r="G548" s="131"/>
    </row>
    <row r="549" spans="7:7" x14ac:dyDescent="0.15">
      <c r="G549" s="131"/>
    </row>
    <row r="550" spans="7:7" x14ac:dyDescent="0.15">
      <c r="G550" s="131"/>
    </row>
    <row r="551" spans="7:7" x14ac:dyDescent="0.15">
      <c r="G551" s="131"/>
    </row>
    <row r="552" spans="7:7" x14ac:dyDescent="0.15">
      <c r="G552" s="131"/>
    </row>
    <row r="553" spans="7:7" x14ac:dyDescent="0.15">
      <c r="G553" s="131"/>
    </row>
    <row r="554" spans="7:7" x14ac:dyDescent="0.15">
      <c r="G554" s="131"/>
    </row>
    <row r="555" spans="7:7" x14ac:dyDescent="0.15">
      <c r="G555" s="131"/>
    </row>
    <row r="556" spans="7:7" x14ac:dyDescent="0.15">
      <c r="G556" s="131"/>
    </row>
    <row r="557" spans="7:7" x14ac:dyDescent="0.15">
      <c r="G557" s="131"/>
    </row>
    <row r="558" spans="7:7" x14ac:dyDescent="0.15">
      <c r="G558" s="131"/>
    </row>
    <row r="559" spans="7:7" x14ac:dyDescent="0.15">
      <c r="G559" s="131"/>
    </row>
    <row r="560" spans="7:7" x14ac:dyDescent="0.15">
      <c r="G560" s="131"/>
    </row>
    <row r="561" spans="7:7" x14ac:dyDescent="0.15">
      <c r="G561" s="131"/>
    </row>
    <row r="562" spans="7:7" x14ac:dyDescent="0.15">
      <c r="G562" s="131"/>
    </row>
    <row r="563" spans="7:7" x14ac:dyDescent="0.15">
      <c r="G563" s="131"/>
    </row>
    <row r="564" spans="7:7" x14ac:dyDescent="0.15">
      <c r="G564" s="131"/>
    </row>
    <row r="565" spans="7:7" x14ac:dyDescent="0.15">
      <c r="G565" s="131"/>
    </row>
    <row r="566" spans="7:7" x14ac:dyDescent="0.15">
      <c r="G566" s="131"/>
    </row>
    <row r="567" spans="7:7" x14ac:dyDescent="0.15">
      <c r="G567" s="131"/>
    </row>
    <row r="568" spans="7:7" x14ac:dyDescent="0.15">
      <c r="G568" s="131"/>
    </row>
    <row r="569" spans="7:7" x14ac:dyDescent="0.15">
      <c r="G569" s="131"/>
    </row>
    <row r="570" spans="7:7" x14ac:dyDescent="0.15">
      <c r="G570" s="131"/>
    </row>
    <row r="571" spans="7:7" x14ac:dyDescent="0.15">
      <c r="G571" s="131"/>
    </row>
    <row r="572" spans="7:7" x14ac:dyDescent="0.15">
      <c r="G572" s="131"/>
    </row>
    <row r="573" spans="7:7" x14ac:dyDescent="0.15">
      <c r="G573" s="131"/>
    </row>
    <row r="574" spans="7:7" x14ac:dyDescent="0.15">
      <c r="G574" s="131"/>
    </row>
    <row r="575" spans="7:7" x14ac:dyDescent="0.15">
      <c r="G575" s="131"/>
    </row>
    <row r="576" spans="7:7" x14ac:dyDescent="0.15">
      <c r="G576" s="131"/>
    </row>
    <row r="577" spans="7:7" x14ac:dyDescent="0.15">
      <c r="G577" s="131"/>
    </row>
    <row r="578" spans="7:7" x14ac:dyDescent="0.15">
      <c r="G578" s="131"/>
    </row>
    <row r="579" spans="7:7" x14ac:dyDescent="0.15">
      <c r="G579" s="131"/>
    </row>
    <row r="580" spans="7:7" x14ac:dyDescent="0.15">
      <c r="G580" s="131"/>
    </row>
    <row r="581" spans="7:7" x14ac:dyDescent="0.15">
      <c r="G581" s="131"/>
    </row>
    <row r="582" spans="7:7" x14ac:dyDescent="0.15">
      <c r="G582" s="131"/>
    </row>
    <row r="583" spans="7:7" x14ac:dyDescent="0.15">
      <c r="G583" s="131"/>
    </row>
    <row r="584" spans="7:7" x14ac:dyDescent="0.15">
      <c r="G584" s="131"/>
    </row>
    <row r="585" spans="7:7" x14ac:dyDescent="0.15">
      <c r="G585" s="131"/>
    </row>
    <row r="586" spans="7:7" x14ac:dyDescent="0.15">
      <c r="G586" s="131"/>
    </row>
    <row r="587" spans="7:7" x14ac:dyDescent="0.15">
      <c r="G587" s="131"/>
    </row>
    <row r="588" spans="7:7" x14ac:dyDescent="0.15">
      <c r="G588" s="131"/>
    </row>
    <row r="589" spans="7:7" x14ac:dyDescent="0.15">
      <c r="G589" s="131"/>
    </row>
    <row r="590" spans="7:7" x14ac:dyDescent="0.15">
      <c r="G590" s="131"/>
    </row>
    <row r="591" spans="7:7" x14ac:dyDescent="0.15">
      <c r="G591" s="131"/>
    </row>
    <row r="592" spans="7:7" x14ac:dyDescent="0.15">
      <c r="G592" s="131"/>
    </row>
    <row r="593" spans="7:7" x14ac:dyDescent="0.15">
      <c r="G593" s="131"/>
    </row>
    <row r="594" spans="7:7" x14ac:dyDescent="0.15">
      <c r="G594" s="131"/>
    </row>
    <row r="595" spans="7:7" x14ac:dyDescent="0.15">
      <c r="G595" s="131"/>
    </row>
    <row r="596" spans="7:7" x14ac:dyDescent="0.15">
      <c r="G596" s="131"/>
    </row>
    <row r="597" spans="7:7" x14ac:dyDescent="0.15">
      <c r="G597" s="131"/>
    </row>
    <row r="598" spans="7:7" x14ac:dyDescent="0.15">
      <c r="G598" s="131"/>
    </row>
    <row r="599" spans="7:7" x14ac:dyDescent="0.15">
      <c r="G599" s="131"/>
    </row>
    <row r="600" spans="7:7" x14ac:dyDescent="0.15">
      <c r="G600" s="131"/>
    </row>
    <row r="601" spans="7:7" x14ac:dyDescent="0.15">
      <c r="G601" s="131"/>
    </row>
    <row r="602" spans="7:7" x14ac:dyDescent="0.15">
      <c r="G602" s="131"/>
    </row>
    <row r="603" spans="7:7" x14ac:dyDescent="0.15">
      <c r="G603" s="131"/>
    </row>
    <row r="604" spans="7:7" x14ac:dyDescent="0.15">
      <c r="G604" s="131"/>
    </row>
    <row r="605" spans="7:7" x14ac:dyDescent="0.15">
      <c r="G605" s="131"/>
    </row>
    <row r="606" spans="7:7" x14ac:dyDescent="0.15">
      <c r="G606" s="131"/>
    </row>
    <row r="607" spans="7:7" x14ac:dyDescent="0.15">
      <c r="G607" s="131"/>
    </row>
    <row r="608" spans="7:7" x14ac:dyDescent="0.15">
      <c r="G608" s="131"/>
    </row>
    <row r="609" spans="7:7" x14ac:dyDescent="0.15">
      <c r="G609" s="131"/>
    </row>
    <row r="610" spans="7:7" x14ac:dyDescent="0.15">
      <c r="G610" s="131"/>
    </row>
    <row r="611" spans="7:7" x14ac:dyDescent="0.15">
      <c r="G611" s="131"/>
    </row>
    <row r="612" spans="7:7" x14ac:dyDescent="0.15">
      <c r="G612" s="131"/>
    </row>
    <row r="613" spans="7:7" x14ac:dyDescent="0.15">
      <c r="G613" s="131"/>
    </row>
    <row r="614" spans="7:7" x14ac:dyDescent="0.15">
      <c r="G614" s="131"/>
    </row>
    <row r="615" spans="7:7" x14ac:dyDescent="0.15">
      <c r="G615" s="131"/>
    </row>
    <row r="616" spans="7:7" x14ac:dyDescent="0.15">
      <c r="G616" s="131"/>
    </row>
    <row r="617" spans="7:7" x14ac:dyDescent="0.15">
      <c r="G617" s="131"/>
    </row>
    <row r="618" spans="7:7" x14ac:dyDescent="0.15">
      <c r="G618" s="131"/>
    </row>
    <row r="619" spans="7:7" x14ac:dyDescent="0.15">
      <c r="G619" s="131"/>
    </row>
    <row r="620" spans="7:7" x14ac:dyDescent="0.15">
      <c r="G620" s="131"/>
    </row>
    <row r="621" spans="7:7" x14ac:dyDescent="0.15">
      <c r="G621" s="131"/>
    </row>
    <row r="622" spans="7:7" x14ac:dyDescent="0.15">
      <c r="G622" s="131"/>
    </row>
    <row r="623" spans="7:7" x14ac:dyDescent="0.15">
      <c r="G623" s="131"/>
    </row>
    <row r="624" spans="7:7" x14ac:dyDescent="0.15">
      <c r="G624" s="131"/>
    </row>
    <row r="625" spans="7:7" x14ac:dyDescent="0.15">
      <c r="G625" s="131"/>
    </row>
    <row r="626" spans="7:7" x14ac:dyDescent="0.15">
      <c r="G626" s="131"/>
    </row>
    <row r="627" spans="7:7" x14ac:dyDescent="0.15">
      <c r="G627" s="131"/>
    </row>
    <row r="628" spans="7:7" x14ac:dyDescent="0.15">
      <c r="G628" s="131"/>
    </row>
    <row r="629" spans="7:7" x14ac:dyDescent="0.15">
      <c r="G629" s="131"/>
    </row>
    <row r="630" spans="7:7" x14ac:dyDescent="0.15">
      <c r="G630" s="131"/>
    </row>
    <row r="631" spans="7:7" x14ac:dyDescent="0.15">
      <c r="G631" s="131"/>
    </row>
    <row r="632" spans="7:7" x14ac:dyDescent="0.15">
      <c r="G632" s="131"/>
    </row>
    <row r="633" spans="7:7" x14ac:dyDescent="0.15">
      <c r="G633" s="131"/>
    </row>
    <row r="634" spans="7:7" x14ac:dyDescent="0.15">
      <c r="G634" s="131"/>
    </row>
    <row r="635" spans="7:7" x14ac:dyDescent="0.15">
      <c r="G635" s="131"/>
    </row>
    <row r="636" spans="7:7" x14ac:dyDescent="0.15">
      <c r="G636" s="131"/>
    </row>
    <row r="637" spans="7:7" x14ac:dyDescent="0.15">
      <c r="G637" s="131"/>
    </row>
    <row r="638" spans="7:7" x14ac:dyDescent="0.15">
      <c r="G638" s="131"/>
    </row>
    <row r="639" spans="7:7" x14ac:dyDescent="0.15">
      <c r="G639" s="131"/>
    </row>
    <row r="640" spans="7:7" x14ac:dyDescent="0.15">
      <c r="G640" s="131"/>
    </row>
    <row r="641" spans="7:7" x14ac:dyDescent="0.15">
      <c r="G641" s="131"/>
    </row>
    <row r="642" spans="7:7" x14ac:dyDescent="0.15">
      <c r="G642" s="131"/>
    </row>
    <row r="643" spans="7:7" x14ac:dyDescent="0.15">
      <c r="G643" s="131"/>
    </row>
    <row r="644" spans="7:7" x14ac:dyDescent="0.15">
      <c r="G644" s="131"/>
    </row>
    <row r="645" spans="7:7" x14ac:dyDescent="0.15">
      <c r="G645" s="131"/>
    </row>
    <row r="646" spans="7:7" x14ac:dyDescent="0.15">
      <c r="G646" s="131"/>
    </row>
    <row r="647" spans="7:7" x14ac:dyDescent="0.15">
      <c r="G647" s="131"/>
    </row>
    <row r="648" spans="7:7" x14ac:dyDescent="0.15">
      <c r="G648" s="131"/>
    </row>
    <row r="649" spans="7:7" x14ac:dyDescent="0.15">
      <c r="G649" s="131"/>
    </row>
    <row r="650" spans="7:7" x14ac:dyDescent="0.15">
      <c r="G650" s="131"/>
    </row>
    <row r="651" spans="7:7" x14ac:dyDescent="0.15">
      <c r="G651" s="131"/>
    </row>
    <row r="652" spans="7:7" x14ac:dyDescent="0.15">
      <c r="G652" s="131"/>
    </row>
    <row r="653" spans="7:7" x14ac:dyDescent="0.15">
      <c r="G653" s="131"/>
    </row>
    <row r="654" spans="7:7" x14ac:dyDescent="0.15">
      <c r="G654" s="131"/>
    </row>
    <row r="655" spans="7:7" x14ac:dyDescent="0.15">
      <c r="G655" s="131"/>
    </row>
    <row r="656" spans="7:7" x14ac:dyDescent="0.15">
      <c r="G656" s="131"/>
    </row>
    <row r="657" spans="7:7" x14ac:dyDescent="0.15">
      <c r="G657" s="131"/>
    </row>
    <row r="658" spans="7:7" x14ac:dyDescent="0.15">
      <c r="G658" s="131"/>
    </row>
    <row r="659" spans="7:7" x14ac:dyDescent="0.15">
      <c r="G659" s="131"/>
    </row>
    <row r="660" spans="7:7" x14ac:dyDescent="0.15">
      <c r="G660" s="131"/>
    </row>
    <row r="661" spans="7:7" x14ac:dyDescent="0.15">
      <c r="G661" s="131"/>
    </row>
    <row r="662" spans="7:7" x14ac:dyDescent="0.15">
      <c r="G662" s="131"/>
    </row>
    <row r="663" spans="7:7" x14ac:dyDescent="0.15">
      <c r="G663" s="131"/>
    </row>
    <row r="664" spans="7:7" x14ac:dyDescent="0.15">
      <c r="G664" s="131"/>
    </row>
    <row r="665" spans="7:7" x14ac:dyDescent="0.15">
      <c r="G665" s="131"/>
    </row>
    <row r="666" spans="7:7" x14ac:dyDescent="0.15">
      <c r="G666" s="131"/>
    </row>
    <row r="667" spans="7:7" x14ac:dyDescent="0.15">
      <c r="G667" s="131"/>
    </row>
    <row r="668" spans="7:7" x14ac:dyDescent="0.15">
      <c r="G668" s="131"/>
    </row>
    <row r="669" spans="7:7" x14ac:dyDescent="0.15">
      <c r="G669" s="131"/>
    </row>
    <row r="670" spans="7:7" x14ac:dyDescent="0.15">
      <c r="G670" s="131"/>
    </row>
    <row r="671" spans="7:7" x14ac:dyDescent="0.15">
      <c r="G671" s="131"/>
    </row>
    <row r="672" spans="7:7" x14ac:dyDescent="0.15">
      <c r="G672" s="131"/>
    </row>
    <row r="673" spans="7:7" x14ac:dyDescent="0.15">
      <c r="G673" s="131"/>
    </row>
    <row r="674" spans="7:7" x14ac:dyDescent="0.15">
      <c r="G674" s="131"/>
    </row>
    <row r="675" spans="7:7" x14ac:dyDescent="0.15">
      <c r="G675" s="131"/>
    </row>
    <row r="676" spans="7:7" x14ac:dyDescent="0.15">
      <c r="G676" s="131"/>
    </row>
    <row r="677" spans="7:7" x14ac:dyDescent="0.15">
      <c r="G677" s="131"/>
    </row>
    <row r="678" spans="7:7" x14ac:dyDescent="0.15">
      <c r="G678" s="131"/>
    </row>
    <row r="679" spans="7:7" x14ac:dyDescent="0.15">
      <c r="G679" s="131"/>
    </row>
    <row r="680" spans="7:7" x14ac:dyDescent="0.15">
      <c r="G680" s="131"/>
    </row>
    <row r="681" spans="7:7" x14ac:dyDescent="0.15">
      <c r="G681" s="131"/>
    </row>
    <row r="682" spans="7:7" x14ac:dyDescent="0.15">
      <c r="G682" s="131"/>
    </row>
    <row r="683" spans="7:7" x14ac:dyDescent="0.15">
      <c r="G683" s="131"/>
    </row>
    <row r="684" spans="7:7" x14ac:dyDescent="0.15">
      <c r="G684" s="131"/>
    </row>
    <row r="685" spans="7:7" x14ac:dyDescent="0.15">
      <c r="G685" s="131"/>
    </row>
    <row r="686" spans="7:7" x14ac:dyDescent="0.15">
      <c r="G686" s="131"/>
    </row>
    <row r="687" spans="7:7" x14ac:dyDescent="0.15">
      <c r="G687" s="131"/>
    </row>
    <row r="688" spans="7:7" x14ac:dyDescent="0.15">
      <c r="G688" s="131"/>
    </row>
    <row r="689" spans="7:7" x14ac:dyDescent="0.15">
      <c r="G689" s="131"/>
    </row>
    <row r="690" spans="7:7" x14ac:dyDescent="0.15">
      <c r="G690" s="131"/>
    </row>
    <row r="691" spans="7:7" x14ac:dyDescent="0.15">
      <c r="G691" s="131"/>
    </row>
    <row r="692" spans="7:7" x14ac:dyDescent="0.15">
      <c r="G692" s="131"/>
    </row>
    <row r="693" spans="7:7" x14ac:dyDescent="0.15">
      <c r="G693" s="131"/>
    </row>
    <row r="694" spans="7:7" x14ac:dyDescent="0.15">
      <c r="G694" s="131"/>
    </row>
    <row r="695" spans="7:7" x14ac:dyDescent="0.15">
      <c r="G695" s="131"/>
    </row>
    <row r="696" spans="7:7" x14ac:dyDescent="0.15">
      <c r="G696" s="131"/>
    </row>
    <row r="697" spans="7:7" x14ac:dyDescent="0.15">
      <c r="G697" s="131"/>
    </row>
    <row r="698" spans="7:7" x14ac:dyDescent="0.15">
      <c r="G698" s="131"/>
    </row>
    <row r="699" spans="7:7" x14ac:dyDescent="0.15">
      <c r="G699" s="131"/>
    </row>
    <row r="700" spans="7:7" x14ac:dyDescent="0.15">
      <c r="G700" s="131"/>
    </row>
    <row r="701" spans="7:7" x14ac:dyDescent="0.15">
      <c r="G701" s="131"/>
    </row>
    <row r="702" spans="7:7" x14ac:dyDescent="0.15">
      <c r="G702" s="131"/>
    </row>
    <row r="703" spans="7:7" x14ac:dyDescent="0.15">
      <c r="G703" s="131"/>
    </row>
    <row r="704" spans="7:7" x14ac:dyDescent="0.15">
      <c r="G704" s="131"/>
    </row>
    <row r="705" spans="7:7" x14ac:dyDescent="0.15">
      <c r="G705" s="131"/>
    </row>
    <row r="706" spans="7:7" x14ac:dyDescent="0.15">
      <c r="G706" s="131"/>
    </row>
    <row r="707" spans="7:7" x14ac:dyDescent="0.15">
      <c r="G707" s="131"/>
    </row>
    <row r="708" spans="7:7" x14ac:dyDescent="0.15">
      <c r="G708" s="131"/>
    </row>
    <row r="709" spans="7:7" x14ac:dyDescent="0.15">
      <c r="G709" s="131"/>
    </row>
    <row r="710" spans="7:7" x14ac:dyDescent="0.15">
      <c r="G710" s="131"/>
    </row>
    <row r="711" spans="7:7" x14ac:dyDescent="0.15">
      <c r="G711" s="131"/>
    </row>
    <row r="712" spans="7:7" x14ac:dyDescent="0.15">
      <c r="G712" s="131"/>
    </row>
    <row r="713" spans="7:7" x14ac:dyDescent="0.15">
      <c r="G713" s="131"/>
    </row>
    <row r="714" spans="7:7" x14ac:dyDescent="0.15">
      <c r="G714" s="131"/>
    </row>
    <row r="715" spans="7:7" x14ac:dyDescent="0.15">
      <c r="G715" s="131"/>
    </row>
    <row r="716" spans="7:7" x14ac:dyDescent="0.15">
      <c r="G716" s="131"/>
    </row>
    <row r="717" spans="7:7" x14ac:dyDescent="0.15">
      <c r="G717" s="131"/>
    </row>
    <row r="718" spans="7:7" x14ac:dyDescent="0.15">
      <c r="G718" s="131"/>
    </row>
    <row r="719" spans="7:7" x14ac:dyDescent="0.15">
      <c r="G719" s="131"/>
    </row>
    <row r="720" spans="7:7" x14ac:dyDescent="0.15">
      <c r="G720" s="131"/>
    </row>
    <row r="721" spans="7:7" x14ac:dyDescent="0.15">
      <c r="G721" s="131"/>
    </row>
    <row r="722" spans="7:7" x14ac:dyDescent="0.15">
      <c r="G722" s="131"/>
    </row>
    <row r="723" spans="7:7" x14ac:dyDescent="0.15">
      <c r="G723" s="131"/>
    </row>
    <row r="724" spans="7:7" x14ac:dyDescent="0.15">
      <c r="G724" s="131"/>
    </row>
    <row r="725" spans="7:7" x14ac:dyDescent="0.15">
      <c r="G725" s="131"/>
    </row>
    <row r="726" spans="7:7" x14ac:dyDescent="0.15">
      <c r="G726" s="131"/>
    </row>
    <row r="727" spans="7:7" x14ac:dyDescent="0.15">
      <c r="G727" s="131"/>
    </row>
    <row r="728" spans="7:7" x14ac:dyDescent="0.15">
      <c r="G728" s="131"/>
    </row>
    <row r="729" spans="7:7" x14ac:dyDescent="0.15">
      <c r="G729" s="131"/>
    </row>
    <row r="730" spans="7:7" x14ac:dyDescent="0.15">
      <c r="G730" s="131"/>
    </row>
    <row r="731" spans="7:7" x14ac:dyDescent="0.15">
      <c r="G731" s="131"/>
    </row>
    <row r="732" spans="7:7" x14ac:dyDescent="0.15">
      <c r="G732" s="131"/>
    </row>
    <row r="733" spans="7:7" x14ac:dyDescent="0.15">
      <c r="G733" s="131"/>
    </row>
    <row r="734" spans="7:7" x14ac:dyDescent="0.15">
      <c r="G734" s="131"/>
    </row>
    <row r="735" spans="7:7" x14ac:dyDescent="0.15">
      <c r="G735" s="131"/>
    </row>
    <row r="736" spans="7:7" x14ac:dyDescent="0.15">
      <c r="G736" s="131"/>
    </row>
    <row r="737" spans="7:7" x14ac:dyDescent="0.15">
      <c r="G737" s="131"/>
    </row>
    <row r="738" spans="7:7" x14ac:dyDescent="0.15">
      <c r="G738" s="131"/>
    </row>
    <row r="739" spans="7:7" x14ac:dyDescent="0.15">
      <c r="G739" s="131"/>
    </row>
    <row r="740" spans="7:7" x14ac:dyDescent="0.15">
      <c r="G740" s="131"/>
    </row>
    <row r="741" spans="7:7" x14ac:dyDescent="0.15">
      <c r="G741" s="131"/>
    </row>
    <row r="742" spans="7:7" x14ac:dyDescent="0.15">
      <c r="G742" s="131"/>
    </row>
    <row r="743" spans="7:7" x14ac:dyDescent="0.15">
      <c r="G743" s="131"/>
    </row>
    <row r="744" spans="7:7" x14ac:dyDescent="0.15">
      <c r="G744" s="131"/>
    </row>
    <row r="745" spans="7:7" x14ac:dyDescent="0.15">
      <c r="G745" s="131"/>
    </row>
    <row r="746" spans="7:7" x14ac:dyDescent="0.15">
      <c r="G746" s="131"/>
    </row>
    <row r="747" spans="7:7" x14ac:dyDescent="0.15">
      <c r="G747" s="131"/>
    </row>
    <row r="748" spans="7:7" x14ac:dyDescent="0.15">
      <c r="G748" s="131"/>
    </row>
    <row r="749" spans="7:7" x14ac:dyDescent="0.15">
      <c r="G749" s="131"/>
    </row>
    <row r="750" spans="7:7" x14ac:dyDescent="0.15">
      <c r="G750" s="131"/>
    </row>
    <row r="751" spans="7:7" x14ac:dyDescent="0.15">
      <c r="G751" s="131"/>
    </row>
    <row r="752" spans="7:7" x14ac:dyDescent="0.15">
      <c r="G752" s="131"/>
    </row>
    <row r="753" spans="7:7" x14ac:dyDescent="0.15">
      <c r="G753" s="131"/>
    </row>
    <row r="754" spans="7:7" x14ac:dyDescent="0.15">
      <c r="G754" s="131"/>
    </row>
    <row r="755" spans="7:7" x14ac:dyDescent="0.15">
      <c r="G755" s="131"/>
    </row>
    <row r="756" spans="7:7" x14ac:dyDescent="0.15">
      <c r="G756" s="131"/>
    </row>
    <row r="757" spans="7:7" x14ac:dyDescent="0.15">
      <c r="G757" s="131"/>
    </row>
    <row r="758" spans="7:7" x14ac:dyDescent="0.15">
      <c r="G758" s="131"/>
    </row>
    <row r="759" spans="7:7" x14ac:dyDescent="0.15">
      <c r="G759" s="131"/>
    </row>
    <row r="760" spans="7:7" x14ac:dyDescent="0.15">
      <c r="G760" s="131"/>
    </row>
    <row r="761" spans="7:7" x14ac:dyDescent="0.15">
      <c r="G761" s="131"/>
    </row>
    <row r="762" spans="7:7" x14ac:dyDescent="0.15">
      <c r="G762" s="131"/>
    </row>
    <row r="763" spans="7:7" x14ac:dyDescent="0.15">
      <c r="G763" s="131"/>
    </row>
    <row r="764" spans="7:7" x14ac:dyDescent="0.15">
      <c r="G764" s="131"/>
    </row>
    <row r="765" spans="7:7" x14ac:dyDescent="0.15">
      <c r="G765" s="131"/>
    </row>
    <row r="766" spans="7:7" x14ac:dyDescent="0.15">
      <c r="G766" s="131"/>
    </row>
    <row r="767" spans="7:7" x14ac:dyDescent="0.15">
      <c r="G767" s="131"/>
    </row>
    <row r="768" spans="7:7" x14ac:dyDescent="0.15">
      <c r="G768" s="131"/>
    </row>
    <row r="769" spans="7:7" x14ac:dyDescent="0.15">
      <c r="G769" s="131"/>
    </row>
    <row r="770" spans="7:7" x14ac:dyDescent="0.15">
      <c r="G770" s="131"/>
    </row>
    <row r="771" spans="7:7" x14ac:dyDescent="0.15">
      <c r="G771" s="131"/>
    </row>
    <row r="772" spans="7:7" x14ac:dyDescent="0.15">
      <c r="G772" s="131"/>
    </row>
    <row r="773" spans="7:7" x14ac:dyDescent="0.15">
      <c r="G773" s="131"/>
    </row>
    <row r="774" spans="7:7" x14ac:dyDescent="0.15">
      <c r="G774" s="131"/>
    </row>
    <row r="775" spans="7:7" x14ac:dyDescent="0.15">
      <c r="G775" s="131"/>
    </row>
    <row r="776" spans="7:7" x14ac:dyDescent="0.15">
      <c r="G776" s="131"/>
    </row>
    <row r="777" spans="7:7" x14ac:dyDescent="0.15">
      <c r="G777" s="131"/>
    </row>
    <row r="778" spans="7:7" x14ac:dyDescent="0.15">
      <c r="G778" s="131"/>
    </row>
    <row r="779" spans="7:7" x14ac:dyDescent="0.15">
      <c r="G779" s="131"/>
    </row>
    <row r="780" spans="7:7" x14ac:dyDescent="0.15">
      <c r="G780" s="131"/>
    </row>
    <row r="781" spans="7:7" x14ac:dyDescent="0.15">
      <c r="G781" s="131"/>
    </row>
    <row r="782" spans="7:7" x14ac:dyDescent="0.15">
      <c r="G782" s="131"/>
    </row>
    <row r="783" spans="7:7" x14ac:dyDescent="0.15">
      <c r="G783" s="131"/>
    </row>
    <row r="784" spans="7:7" x14ac:dyDescent="0.15">
      <c r="G784" s="131"/>
    </row>
    <row r="785" spans="7:7" x14ac:dyDescent="0.15">
      <c r="G785" s="131"/>
    </row>
    <row r="786" spans="7:7" x14ac:dyDescent="0.15">
      <c r="G786" s="131"/>
    </row>
    <row r="787" spans="7:7" x14ac:dyDescent="0.15">
      <c r="G787" s="131"/>
    </row>
    <row r="788" spans="7:7" x14ac:dyDescent="0.15">
      <c r="G788" s="131"/>
    </row>
    <row r="789" spans="7:7" x14ac:dyDescent="0.15">
      <c r="G789" s="131"/>
    </row>
    <row r="790" spans="7:7" x14ac:dyDescent="0.15">
      <c r="G790" s="131"/>
    </row>
    <row r="791" spans="7:7" x14ac:dyDescent="0.15">
      <c r="G791" s="131"/>
    </row>
    <row r="792" spans="7:7" x14ac:dyDescent="0.15">
      <c r="G792" s="131"/>
    </row>
    <row r="793" spans="7:7" x14ac:dyDescent="0.15">
      <c r="G793" s="131"/>
    </row>
    <row r="794" spans="7:7" x14ac:dyDescent="0.15">
      <c r="G794" s="131"/>
    </row>
    <row r="795" spans="7:7" x14ac:dyDescent="0.15">
      <c r="G795" s="131"/>
    </row>
    <row r="796" spans="7:7" x14ac:dyDescent="0.15">
      <c r="G796" s="131"/>
    </row>
    <row r="797" spans="7:7" x14ac:dyDescent="0.15">
      <c r="G797" s="131"/>
    </row>
    <row r="798" spans="7:7" x14ac:dyDescent="0.15">
      <c r="G798" s="131"/>
    </row>
    <row r="799" spans="7:7" x14ac:dyDescent="0.15">
      <c r="G799" s="131"/>
    </row>
    <row r="800" spans="7:7" x14ac:dyDescent="0.15">
      <c r="G800" s="131"/>
    </row>
    <row r="801" spans="7:7" x14ac:dyDescent="0.15">
      <c r="G801" s="131"/>
    </row>
    <row r="802" spans="7:7" x14ac:dyDescent="0.15">
      <c r="G802" s="131"/>
    </row>
    <row r="803" spans="7:7" x14ac:dyDescent="0.15">
      <c r="G803" s="131"/>
    </row>
    <row r="804" spans="7:7" x14ac:dyDescent="0.15">
      <c r="G804" s="131"/>
    </row>
    <row r="805" spans="7:7" x14ac:dyDescent="0.15">
      <c r="G805" s="131"/>
    </row>
    <row r="806" spans="7:7" x14ac:dyDescent="0.15">
      <c r="G806" s="131"/>
    </row>
    <row r="807" spans="7:7" x14ac:dyDescent="0.15">
      <c r="G807" s="131"/>
    </row>
    <row r="808" spans="7:7" x14ac:dyDescent="0.15">
      <c r="G808" s="131"/>
    </row>
    <row r="809" spans="7:7" x14ac:dyDescent="0.15">
      <c r="G809" s="131"/>
    </row>
    <row r="810" spans="7:7" x14ac:dyDescent="0.15">
      <c r="G810" s="131"/>
    </row>
    <row r="811" spans="7:7" x14ac:dyDescent="0.15">
      <c r="G811" s="131"/>
    </row>
    <row r="812" spans="7:7" x14ac:dyDescent="0.15">
      <c r="G812" s="131"/>
    </row>
    <row r="813" spans="7:7" x14ac:dyDescent="0.15">
      <c r="G813" s="131"/>
    </row>
    <row r="814" spans="7:7" x14ac:dyDescent="0.15">
      <c r="G814" s="131"/>
    </row>
    <row r="815" spans="7:7" x14ac:dyDescent="0.15">
      <c r="G815" s="131"/>
    </row>
    <row r="816" spans="7:7" x14ac:dyDescent="0.15">
      <c r="G816" s="131"/>
    </row>
    <row r="817" spans="7:7" x14ac:dyDescent="0.15">
      <c r="G817" s="131"/>
    </row>
    <row r="818" spans="7:7" x14ac:dyDescent="0.15">
      <c r="G818" s="131"/>
    </row>
    <row r="819" spans="7:7" x14ac:dyDescent="0.15">
      <c r="G819" s="131"/>
    </row>
    <row r="820" spans="7:7" x14ac:dyDescent="0.15">
      <c r="G820" s="131"/>
    </row>
    <row r="821" spans="7:7" x14ac:dyDescent="0.15">
      <c r="G821" s="131"/>
    </row>
    <row r="822" spans="7:7" x14ac:dyDescent="0.15">
      <c r="G822" s="131"/>
    </row>
    <row r="823" spans="7:7" x14ac:dyDescent="0.15">
      <c r="G823" s="131"/>
    </row>
    <row r="824" spans="7:7" x14ac:dyDescent="0.15">
      <c r="G824" s="131"/>
    </row>
    <row r="825" spans="7:7" x14ac:dyDescent="0.15">
      <c r="G825" s="131"/>
    </row>
    <row r="826" spans="7:7" x14ac:dyDescent="0.15">
      <c r="G826" s="131"/>
    </row>
    <row r="827" spans="7:7" x14ac:dyDescent="0.15">
      <c r="G827" s="131"/>
    </row>
    <row r="828" spans="7:7" x14ac:dyDescent="0.15">
      <c r="G828" s="131"/>
    </row>
    <row r="829" spans="7:7" x14ac:dyDescent="0.15">
      <c r="G829" s="131"/>
    </row>
    <row r="830" spans="7:7" x14ac:dyDescent="0.15">
      <c r="G830" s="131"/>
    </row>
    <row r="831" spans="7:7" x14ac:dyDescent="0.15">
      <c r="G831" s="131"/>
    </row>
    <row r="832" spans="7:7" x14ac:dyDescent="0.15">
      <c r="G832" s="131"/>
    </row>
    <row r="833" spans="7:7" x14ac:dyDescent="0.15">
      <c r="G833" s="131"/>
    </row>
    <row r="834" spans="7:7" x14ac:dyDescent="0.15">
      <c r="G834" s="131"/>
    </row>
    <row r="835" spans="7:7" x14ac:dyDescent="0.15">
      <c r="G835" s="131"/>
    </row>
    <row r="836" spans="7:7" x14ac:dyDescent="0.15">
      <c r="G836" s="131"/>
    </row>
    <row r="837" spans="7:7" x14ac:dyDescent="0.15">
      <c r="G837" s="131"/>
    </row>
    <row r="838" spans="7:7" x14ac:dyDescent="0.15">
      <c r="G838" s="131"/>
    </row>
    <row r="839" spans="7:7" x14ac:dyDescent="0.15">
      <c r="G839" s="131"/>
    </row>
    <row r="840" spans="7:7" x14ac:dyDescent="0.15">
      <c r="G840" s="131"/>
    </row>
    <row r="841" spans="7:7" x14ac:dyDescent="0.15">
      <c r="G841" s="131"/>
    </row>
    <row r="842" spans="7:7" x14ac:dyDescent="0.15">
      <c r="G842" s="131"/>
    </row>
    <row r="843" spans="7:7" x14ac:dyDescent="0.15">
      <c r="G843" s="131"/>
    </row>
    <row r="844" spans="7:7" x14ac:dyDescent="0.15">
      <c r="G844" s="131"/>
    </row>
    <row r="845" spans="7:7" x14ac:dyDescent="0.15">
      <c r="G845" s="131"/>
    </row>
    <row r="846" spans="7:7" x14ac:dyDescent="0.15">
      <c r="G846" s="131"/>
    </row>
    <row r="847" spans="7:7" x14ac:dyDescent="0.15">
      <c r="G847" s="131"/>
    </row>
    <row r="848" spans="7:7" x14ac:dyDescent="0.15">
      <c r="G848" s="131"/>
    </row>
    <row r="849" spans="7:7" x14ac:dyDescent="0.15">
      <c r="G849" s="131"/>
    </row>
    <row r="850" spans="7:7" x14ac:dyDescent="0.15">
      <c r="G850" s="131"/>
    </row>
    <row r="851" spans="7:7" x14ac:dyDescent="0.15">
      <c r="G851" s="131"/>
    </row>
    <row r="852" spans="7:7" x14ac:dyDescent="0.15">
      <c r="G852" s="131"/>
    </row>
    <row r="853" spans="7:7" x14ac:dyDescent="0.15">
      <c r="G853" s="131"/>
    </row>
    <row r="854" spans="7:7" x14ac:dyDescent="0.15">
      <c r="G854" s="131"/>
    </row>
    <row r="855" spans="7:7" x14ac:dyDescent="0.15">
      <c r="G855" s="131"/>
    </row>
    <row r="856" spans="7:7" x14ac:dyDescent="0.15">
      <c r="G856" s="131"/>
    </row>
    <row r="857" spans="7:7" x14ac:dyDescent="0.15">
      <c r="G857" s="131"/>
    </row>
    <row r="858" spans="7:7" x14ac:dyDescent="0.15">
      <c r="G858" s="131"/>
    </row>
    <row r="859" spans="7:7" x14ac:dyDescent="0.15">
      <c r="G859" s="131"/>
    </row>
    <row r="860" spans="7:7" x14ac:dyDescent="0.15">
      <c r="G860" s="131"/>
    </row>
    <row r="861" spans="7:7" x14ac:dyDescent="0.15">
      <c r="G861" s="131"/>
    </row>
    <row r="862" spans="7:7" x14ac:dyDescent="0.15">
      <c r="G862" s="131"/>
    </row>
    <row r="863" spans="7:7" x14ac:dyDescent="0.15">
      <c r="G863" s="131"/>
    </row>
    <row r="864" spans="7:7" x14ac:dyDescent="0.15">
      <c r="G864" s="131"/>
    </row>
    <row r="865" spans="7:7" x14ac:dyDescent="0.15">
      <c r="G865" s="131"/>
    </row>
    <row r="866" spans="7:7" x14ac:dyDescent="0.15">
      <c r="G866" s="131"/>
    </row>
    <row r="867" spans="7:7" x14ac:dyDescent="0.15">
      <c r="G867" s="131"/>
    </row>
    <row r="868" spans="7:7" x14ac:dyDescent="0.15">
      <c r="G868" s="131"/>
    </row>
    <row r="869" spans="7:7" x14ac:dyDescent="0.15">
      <c r="G869" s="131"/>
    </row>
    <row r="870" spans="7:7" x14ac:dyDescent="0.15">
      <c r="G870" s="131"/>
    </row>
    <row r="871" spans="7:7" x14ac:dyDescent="0.15">
      <c r="G871" s="131"/>
    </row>
    <row r="872" spans="7:7" x14ac:dyDescent="0.15">
      <c r="G872" s="131"/>
    </row>
    <row r="873" spans="7:7" x14ac:dyDescent="0.15">
      <c r="G873" s="131"/>
    </row>
    <row r="874" spans="7:7" x14ac:dyDescent="0.15">
      <c r="G874" s="131"/>
    </row>
    <row r="875" spans="7:7" x14ac:dyDescent="0.15">
      <c r="G875" s="131"/>
    </row>
    <row r="876" spans="7:7" x14ac:dyDescent="0.15">
      <c r="G876" s="131"/>
    </row>
    <row r="877" spans="7:7" x14ac:dyDescent="0.15">
      <c r="G877" s="131"/>
    </row>
    <row r="878" spans="7:7" x14ac:dyDescent="0.15">
      <c r="G878" s="131"/>
    </row>
    <row r="879" spans="7:7" x14ac:dyDescent="0.15">
      <c r="G879" s="131"/>
    </row>
    <row r="880" spans="7:7" x14ac:dyDescent="0.15">
      <c r="G880" s="131"/>
    </row>
    <row r="881" spans="7:7" x14ac:dyDescent="0.15">
      <c r="G881" s="131"/>
    </row>
    <row r="882" spans="7:7" x14ac:dyDescent="0.15">
      <c r="G882" s="131"/>
    </row>
    <row r="883" spans="7:7" x14ac:dyDescent="0.15">
      <c r="G883" s="131"/>
    </row>
    <row r="884" spans="7:7" x14ac:dyDescent="0.15">
      <c r="G884" s="131"/>
    </row>
    <row r="885" spans="7:7" x14ac:dyDescent="0.15">
      <c r="G885" s="131"/>
    </row>
    <row r="886" spans="7:7" x14ac:dyDescent="0.15">
      <c r="G886" s="131"/>
    </row>
    <row r="887" spans="7:7" x14ac:dyDescent="0.15">
      <c r="G887" s="131"/>
    </row>
    <row r="888" spans="7:7" x14ac:dyDescent="0.15">
      <c r="G888" s="131"/>
    </row>
    <row r="889" spans="7:7" x14ac:dyDescent="0.15">
      <c r="G889" s="131"/>
    </row>
    <row r="890" spans="7:7" x14ac:dyDescent="0.15">
      <c r="G890" s="131"/>
    </row>
    <row r="891" spans="7:7" x14ac:dyDescent="0.15">
      <c r="G891" s="131"/>
    </row>
    <row r="892" spans="7:7" x14ac:dyDescent="0.15">
      <c r="G892" s="131"/>
    </row>
    <row r="893" spans="7:7" x14ac:dyDescent="0.15">
      <c r="G893" s="131"/>
    </row>
    <row r="894" spans="7:7" x14ac:dyDescent="0.15">
      <c r="G894" s="131"/>
    </row>
    <row r="895" spans="7:7" x14ac:dyDescent="0.15">
      <c r="G895" s="131"/>
    </row>
    <row r="896" spans="7:7" x14ac:dyDescent="0.15">
      <c r="G896" s="131"/>
    </row>
    <row r="897" spans="7:7" x14ac:dyDescent="0.15">
      <c r="G897" s="131"/>
    </row>
    <row r="898" spans="7:7" x14ac:dyDescent="0.15">
      <c r="G898" s="131"/>
    </row>
    <row r="899" spans="7:7" x14ac:dyDescent="0.15">
      <c r="G899" s="131"/>
    </row>
    <row r="900" spans="7:7" x14ac:dyDescent="0.15">
      <c r="G900" s="131"/>
    </row>
    <row r="901" spans="7:7" x14ac:dyDescent="0.15">
      <c r="G901" s="131"/>
    </row>
    <row r="902" spans="7:7" x14ac:dyDescent="0.15">
      <c r="G902" s="131"/>
    </row>
    <row r="903" spans="7:7" x14ac:dyDescent="0.15">
      <c r="G903" s="131"/>
    </row>
    <row r="904" spans="7:7" x14ac:dyDescent="0.15">
      <c r="G904" s="131"/>
    </row>
    <row r="905" spans="7:7" x14ac:dyDescent="0.15">
      <c r="G905" s="131"/>
    </row>
    <row r="906" spans="7:7" x14ac:dyDescent="0.15">
      <c r="G906" s="131"/>
    </row>
    <row r="907" spans="7:7" x14ac:dyDescent="0.15">
      <c r="G907" s="131"/>
    </row>
    <row r="908" spans="7:7" x14ac:dyDescent="0.15">
      <c r="G908" s="131"/>
    </row>
    <row r="909" spans="7:7" x14ac:dyDescent="0.15">
      <c r="G909" s="131"/>
    </row>
    <row r="910" spans="7:7" x14ac:dyDescent="0.15">
      <c r="G910" s="131"/>
    </row>
    <row r="911" spans="7:7" x14ac:dyDescent="0.15">
      <c r="G911" s="131"/>
    </row>
    <row r="912" spans="7:7" x14ac:dyDescent="0.15">
      <c r="G912" s="131"/>
    </row>
    <row r="913" spans="7:7" x14ac:dyDescent="0.15">
      <c r="G913" s="131"/>
    </row>
    <row r="914" spans="7:7" x14ac:dyDescent="0.15">
      <c r="G914" s="131"/>
    </row>
    <row r="915" spans="7:7" x14ac:dyDescent="0.15">
      <c r="G915" s="131"/>
    </row>
    <row r="916" spans="7:7" x14ac:dyDescent="0.15">
      <c r="G916" s="131"/>
    </row>
    <row r="917" spans="7:7" x14ac:dyDescent="0.15">
      <c r="G917" s="131"/>
    </row>
    <row r="918" spans="7:7" x14ac:dyDescent="0.15">
      <c r="G918" s="131"/>
    </row>
    <row r="919" spans="7:7" x14ac:dyDescent="0.15">
      <c r="G919" s="131"/>
    </row>
    <row r="920" spans="7:7" x14ac:dyDescent="0.15">
      <c r="G920" s="131"/>
    </row>
    <row r="921" spans="7:7" x14ac:dyDescent="0.15">
      <c r="G921" s="131"/>
    </row>
    <row r="922" spans="7:7" x14ac:dyDescent="0.15">
      <c r="G922" s="131"/>
    </row>
    <row r="923" spans="7:7" x14ac:dyDescent="0.15">
      <c r="G923" s="131"/>
    </row>
    <row r="924" spans="7:7" x14ac:dyDescent="0.15">
      <c r="G924" s="131"/>
    </row>
    <row r="925" spans="7:7" x14ac:dyDescent="0.15">
      <c r="G925" s="131"/>
    </row>
    <row r="926" spans="7:7" x14ac:dyDescent="0.15">
      <c r="G926" s="131"/>
    </row>
    <row r="927" spans="7:7" x14ac:dyDescent="0.15">
      <c r="G927" s="131"/>
    </row>
    <row r="928" spans="7:7" x14ac:dyDescent="0.15">
      <c r="G928" s="131"/>
    </row>
    <row r="929" spans="7:7" x14ac:dyDescent="0.15">
      <c r="G929" s="131"/>
    </row>
    <row r="930" spans="7:7" x14ac:dyDescent="0.15">
      <c r="G930" s="131"/>
    </row>
    <row r="931" spans="7:7" x14ac:dyDescent="0.15">
      <c r="G931" s="131"/>
    </row>
    <row r="932" spans="7:7" x14ac:dyDescent="0.15">
      <c r="G932" s="131"/>
    </row>
    <row r="933" spans="7:7" x14ac:dyDescent="0.15">
      <c r="G933" s="131"/>
    </row>
    <row r="934" spans="7:7" x14ac:dyDescent="0.15">
      <c r="G934" s="131"/>
    </row>
    <row r="935" spans="7:7" x14ac:dyDescent="0.15">
      <c r="G935" s="131"/>
    </row>
    <row r="936" spans="7:7" x14ac:dyDescent="0.15">
      <c r="G936" s="131"/>
    </row>
    <row r="937" spans="7:7" x14ac:dyDescent="0.15">
      <c r="G937" s="131"/>
    </row>
    <row r="938" spans="7:7" x14ac:dyDescent="0.15">
      <c r="G938" s="131"/>
    </row>
    <row r="939" spans="7:7" x14ac:dyDescent="0.15">
      <c r="G939" s="131"/>
    </row>
    <row r="940" spans="7:7" x14ac:dyDescent="0.15">
      <c r="G940" s="131"/>
    </row>
    <row r="941" spans="7:7" x14ac:dyDescent="0.15">
      <c r="G941" s="131"/>
    </row>
    <row r="942" spans="7:7" x14ac:dyDescent="0.15">
      <c r="G942" s="131"/>
    </row>
    <row r="943" spans="7:7" x14ac:dyDescent="0.15">
      <c r="G943" s="131"/>
    </row>
    <row r="944" spans="7:7" x14ac:dyDescent="0.15">
      <c r="G944" s="131"/>
    </row>
    <row r="945" spans="7:7" x14ac:dyDescent="0.15">
      <c r="G945" s="131"/>
    </row>
    <row r="946" spans="7:7" x14ac:dyDescent="0.15">
      <c r="G946" s="131"/>
    </row>
    <row r="947" spans="7:7" x14ac:dyDescent="0.15">
      <c r="G947" s="131"/>
    </row>
    <row r="948" spans="7:7" x14ac:dyDescent="0.15">
      <c r="G948" s="131"/>
    </row>
    <row r="949" spans="7:7" x14ac:dyDescent="0.15">
      <c r="G949" s="131"/>
    </row>
    <row r="950" spans="7:7" x14ac:dyDescent="0.15">
      <c r="G950" s="131"/>
    </row>
    <row r="951" spans="7:7" x14ac:dyDescent="0.15">
      <c r="G951" s="131"/>
    </row>
    <row r="952" spans="7:7" x14ac:dyDescent="0.15">
      <c r="G952" s="131"/>
    </row>
    <row r="953" spans="7:7" x14ac:dyDescent="0.15">
      <c r="G953" s="131"/>
    </row>
    <row r="954" spans="7:7" x14ac:dyDescent="0.15">
      <c r="G954" s="131"/>
    </row>
    <row r="955" spans="7:7" x14ac:dyDescent="0.15">
      <c r="G955" s="131"/>
    </row>
    <row r="956" spans="7:7" x14ac:dyDescent="0.15">
      <c r="G956" s="131"/>
    </row>
    <row r="957" spans="7:7" x14ac:dyDescent="0.15">
      <c r="G957" s="131"/>
    </row>
    <row r="958" spans="7:7" x14ac:dyDescent="0.15">
      <c r="G958" s="131"/>
    </row>
    <row r="959" spans="7:7" x14ac:dyDescent="0.15">
      <c r="G959" s="131"/>
    </row>
    <row r="960" spans="7:7" x14ac:dyDescent="0.15">
      <c r="G960" s="131"/>
    </row>
    <row r="961" spans="7:7" x14ac:dyDescent="0.15">
      <c r="G961" s="131"/>
    </row>
    <row r="962" spans="7:7" x14ac:dyDescent="0.15">
      <c r="G962" s="131"/>
    </row>
    <row r="963" spans="7:7" x14ac:dyDescent="0.15">
      <c r="G963" s="131"/>
    </row>
    <row r="964" spans="7:7" x14ac:dyDescent="0.15">
      <c r="G964" s="131"/>
    </row>
    <row r="965" spans="7:7" x14ac:dyDescent="0.15">
      <c r="G965" s="131"/>
    </row>
    <row r="966" spans="7:7" x14ac:dyDescent="0.15">
      <c r="G966" s="131"/>
    </row>
    <row r="967" spans="7:7" x14ac:dyDescent="0.15">
      <c r="G967" s="131"/>
    </row>
    <row r="968" spans="7:7" x14ac:dyDescent="0.15">
      <c r="G968" s="131"/>
    </row>
    <row r="969" spans="7:7" x14ac:dyDescent="0.15">
      <c r="G969" s="131"/>
    </row>
    <row r="970" spans="7:7" x14ac:dyDescent="0.15">
      <c r="G970" s="131"/>
    </row>
    <row r="971" spans="7:7" x14ac:dyDescent="0.15">
      <c r="G971" s="131"/>
    </row>
    <row r="972" spans="7:7" x14ac:dyDescent="0.15">
      <c r="G972" s="131"/>
    </row>
    <row r="973" spans="7:7" x14ac:dyDescent="0.15">
      <c r="G973" s="131"/>
    </row>
    <row r="974" spans="7:7" x14ac:dyDescent="0.15">
      <c r="G974" s="131"/>
    </row>
    <row r="975" spans="7:7" x14ac:dyDescent="0.15">
      <c r="G975" s="131"/>
    </row>
    <row r="976" spans="7:7" x14ac:dyDescent="0.15">
      <c r="G976" s="131"/>
    </row>
    <row r="977" spans="7:7" x14ac:dyDescent="0.15">
      <c r="G977" s="131"/>
    </row>
    <row r="978" spans="7:7" x14ac:dyDescent="0.15">
      <c r="G978" s="131"/>
    </row>
    <row r="979" spans="7:7" x14ac:dyDescent="0.15">
      <c r="G979" s="131"/>
    </row>
    <row r="980" spans="7:7" x14ac:dyDescent="0.15">
      <c r="G980" s="131"/>
    </row>
    <row r="981" spans="7:7" x14ac:dyDescent="0.15">
      <c r="G981" s="131"/>
    </row>
    <row r="982" spans="7:7" x14ac:dyDescent="0.15">
      <c r="G982" s="131"/>
    </row>
    <row r="983" spans="7:7" x14ac:dyDescent="0.15">
      <c r="G983" s="131"/>
    </row>
    <row r="984" spans="7:7" x14ac:dyDescent="0.15">
      <c r="G984" s="131"/>
    </row>
    <row r="985" spans="7:7" x14ac:dyDescent="0.15">
      <c r="G985" s="131"/>
    </row>
    <row r="986" spans="7:7" x14ac:dyDescent="0.15">
      <c r="G986" s="131"/>
    </row>
    <row r="987" spans="7:7" x14ac:dyDescent="0.15">
      <c r="G987" s="131"/>
    </row>
    <row r="988" spans="7:7" x14ac:dyDescent="0.15">
      <c r="G988" s="131"/>
    </row>
    <row r="989" spans="7:7" x14ac:dyDescent="0.15">
      <c r="G989" s="131"/>
    </row>
    <row r="990" spans="7:7" x14ac:dyDescent="0.15">
      <c r="G990" s="131"/>
    </row>
    <row r="991" spans="7:7" x14ac:dyDescent="0.15">
      <c r="G991" s="131"/>
    </row>
    <row r="992" spans="7:7" x14ac:dyDescent="0.15">
      <c r="G992" s="131"/>
    </row>
    <row r="993" spans="7:7" x14ac:dyDescent="0.15">
      <c r="G993" s="131"/>
    </row>
    <row r="994" spans="7:7" x14ac:dyDescent="0.15">
      <c r="G994" s="131"/>
    </row>
    <row r="995" spans="7:7" x14ac:dyDescent="0.15">
      <c r="G995" s="131"/>
    </row>
    <row r="996" spans="7:7" x14ac:dyDescent="0.15">
      <c r="G996" s="131"/>
    </row>
    <row r="997" spans="7:7" x14ac:dyDescent="0.15">
      <c r="G997" s="131"/>
    </row>
    <row r="998" spans="7:7" x14ac:dyDescent="0.15">
      <c r="G998" s="131"/>
    </row>
    <row r="999" spans="7:7" x14ac:dyDescent="0.15">
      <c r="G999" s="131"/>
    </row>
    <row r="1000" spans="7:7" x14ac:dyDescent="0.15">
      <c r="G1000" s="131"/>
    </row>
    <row r="1001" spans="7:7" x14ac:dyDescent="0.15">
      <c r="G1001" s="131"/>
    </row>
    <row r="1002" spans="7:7" x14ac:dyDescent="0.15">
      <c r="G1002" s="131"/>
    </row>
    <row r="1003" spans="7:7" x14ac:dyDescent="0.15">
      <c r="G1003" s="131"/>
    </row>
    <row r="1004" spans="7:7" x14ac:dyDescent="0.15">
      <c r="G1004" s="131"/>
    </row>
    <row r="1005" spans="7:7" x14ac:dyDescent="0.15">
      <c r="G1005" s="131"/>
    </row>
    <row r="1006" spans="7:7" x14ac:dyDescent="0.15">
      <c r="G1006" s="131"/>
    </row>
    <row r="1007" spans="7:7" x14ac:dyDescent="0.15">
      <c r="G1007" s="131"/>
    </row>
    <row r="1008" spans="7:7" x14ac:dyDescent="0.15">
      <c r="G1008" s="131"/>
    </row>
    <row r="1009" spans="7:7" x14ac:dyDescent="0.15">
      <c r="G1009" s="131"/>
    </row>
    <row r="1010" spans="7:7" x14ac:dyDescent="0.15">
      <c r="G1010" s="131"/>
    </row>
    <row r="1011" spans="7:7" x14ac:dyDescent="0.15">
      <c r="G1011" s="131"/>
    </row>
    <row r="1012" spans="7:7" x14ac:dyDescent="0.15">
      <c r="G1012" s="131"/>
    </row>
    <row r="1013" spans="7:7" x14ac:dyDescent="0.15">
      <c r="G1013" s="131"/>
    </row>
    <row r="1014" spans="7:7" x14ac:dyDescent="0.15">
      <c r="G1014" s="131"/>
    </row>
    <row r="1015" spans="7:7" x14ac:dyDescent="0.15">
      <c r="G1015" s="131"/>
    </row>
    <row r="1016" spans="7:7" x14ac:dyDescent="0.15">
      <c r="G1016" s="131"/>
    </row>
    <row r="1017" spans="7:7" x14ac:dyDescent="0.15">
      <c r="G1017" s="131"/>
    </row>
    <row r="1018" spans="7:7" x14ac:dyDescent="0.15">
      <c r="G1018" s="131"/>
    </row>
    <row r="1019" spans="7:7" x14ac:dyDescent="0.15">
      <c r="G1019" s="131"/>
    </row>
    <row r="1020" spans="7:7" x14ac:dyDescent="0.15">
      <c r="G1020" s="131"/>
    </row>
    <row r="1021" spans="7:7" x14ac:dyDescent="0.15">
      <c r="G1021" s="131"/>
    </row>
    <row r="1022" spans="7:7" x14ac:dyDescent="0.15">
      <c r="G1022" s="131"/>
    </row>
    <row r="1023" spans="7:7" x14ac:dyDescent="0.15">
      <c r="G1023" s="131"/>
    </row>
    <row r="1024" spans="7:7" x14ac:dyDescent="0.15">
      <c r="G1024" s="131"/>
    </row>
    <row r="1025" spans="7:7" x14ac:dyDescent="0.15">
      <c r="G1025" s="131"/>
    </row>
    <row r="1026" spans="7:7" x14ac:dyDescent="0.15">
      <c r="G1026" s="131"/>
    </row>
    <row r="1027" spans="7:7" x14ac:dyDescent="0.15">
      <c r="G1027" s="131"/>
    </row>
    <row r="1028" spans="7:7" x14ac:dyDescent="0.15">
      <c r="G1028" s="131"/>
    </row>
    <row r="1029" spans="7:7" x14ac:dyDescent="0.15">
      <c r="G1029" s="131"/>
    </row>
    <row r="1030" spans="7:7" x14ac:dyDescent="0.15">
      <c r="G1030" s="131"/>
    </row>
    <row r="1031" spans="7:7" x14ac:dyDescent="0.15">
      <c r="G1031" s="131"/>
    </row>
    <row r="1032" spans="7:7" x14ac:dyDescent="0.15">
      <c r="G1032" s="131"/>
    </row>
    <row r="1033" spans="7:7" x14ac:dyDescent="0.15">
      <c r="G1033" s="131"/>
    </row>
    <row r="1034" spans="7:7" x14ac:dyDescent="0.15">
      <c r="G1034" s="131"/>
    </row>
    <row r="1035" spans="7:7" x14ac:dyDescent="0.15">
      <c r="G1035" s="131"/>
    </row>
    <row r="1036" spans="7:7" x14ac:dyDescent="0.15">
      <c r="G1036" s="131"/>
    </row>
    <row r="1037" spans="7:7" x14ac:dyDescent="0.15">
      <c r="G1037" s="131"/>
    </row>
    <row r="1038" spans="7:7" x14ac:dyDescent="0.15">
      <c r="G1038" s="131"/>
    </row>
    <row r="1039" spans="7:7" x14ac:dyDescent="0.15">
      <c r="G1039" s="131"/>
    </row>
    <row r="1040" spans="7:7" x14ac:dyDescent="0.15">
      <c r="G1040" s="131"/>
    </row>
    <row r="1041" spans="7:7" x14ac:dyDescent="0.15">
      <c r="G1041" s="131"/>
    </row>
    <row r="1042" spans="7:7" x14ac:dyDescent="0.15">
      <c r="G1042" s="131"/>
    </row>
    <row r="1043" spans="7:7" x14ac:dyDescent="0.15">
      <c r="G1043" s="131"/>
    </row>
    <row r="1044" spans="7:7" x14ac:dyDescent="0.15">
      <c r="G1044" s="131"/>
    </row>
    <row r="1045" spans="7:7" x14ac:dyDescent="0.15">
      <c r="G1045" s="131"/>
    </row>
    <row r="1046" spans="7:7" x14ac:dyDescent="0.15">
      <c r="G1046" s="131"/>
    </row>
    <row r="1047" spans="7:7" x14ac:dyDescent="0.15">
      <c r="G1047" s="131"/>
    </row>
    <row r="1048" spans="7:7" x14ac:dyDescent="0.15">
      <c r="G1048" s="131"/>
    </row>
    <row r="1049" spans="7:7" x14ac:dyDescent="0.15">
      <c r="G1049" s="131"/>
    </row>
    <row r="1050" spans="7:7" x14ac:dyDescent="0.15">
      <c r="G1050" s="131"/>
    </row>
    <row r="1051" spans="7:7" x14ac:dyDescent="0.15">
      <c r="G1051" s="131"/>
    </row>
    <row r="1052" spans="7:7" x14ac:dyDescent="0.15">
      <c r="G1052" s="131"/>
    </row>
    <row r="1053" spans="7:7" x14ac:dyDescent="0.15">
      <c r="G1053" s="131"/>
    </row>
    <row r="1054" spans="7:7" x14ac:dyDescent="0.15">
      <c r="G1054" s="131"/>
    </row>
    <row r="1055" spans="7:7" x14ac:dyDescent="0.15">
      <c r="G1055" s="131"/>
    </row>
    <row r="1056" spans="7:7" x14ac:dyDescent="0.15">
      <c r="G1056" s="131"/>
    </row>
    <row r="1057" spans="7:7" x14ac:dyDescent="0.15">
      <c r="G1057" s="131"/>
    </row>
    <row r="1058" spans="7:7" x14ac:dyDescent="0.15">
      <c r="G1058" s="131"/>
    </row>
    <row r="1059" spans="7:7" x14ac:dyDescent="0.15">
      <c r="G1059" s="131"/>
    </row>
    <row r="1060" spans="7:7" x14ac:dyDescent="0.15">
      <c r="G1060" s="131"/>
    </row>
    <row r="1061" spans="7:7" x14ac:dyDescent="0.15">
      <c r="G1061" s="131"/>
    </row>
    <row r="1062" spans="7:7" x14ac:dyDescent="0.15">
      <c r="G1062" s="131"/>
    </row>
    <row r="1063" spans="7:7" x14ac:dyDescent="0.15">
      <c r="G1063" s="131"/>
    </row>
    <row r="1064" spans="7:7" x14ac:dyDescent="0.15">
      <c r="G1064" s="131"/>
    </row>
    <row r="1065" spans="7:7" x14ac:dyDescent="0.15">
      <c r="G1065" s="131"/>
    </row>
    <row r="1066" spans="7:7" x14ac:dyDescent="0.15">
      <c r="G1066" s="131"/>
    </row>
    <row r="1067" spans="7:7" x14ac:dyDescent="0.15">
      <c r="G1067" s="131"/>
    </row>
    <row r="1068" spans="7:7" x14ac:dyDescent="0.15">
      <c r="G1068" s="131"/>
    </row>
    <row r="1069" spans="7:7" x14ac:dyDescent="0.15">
      <c r="G1069" s="131"/>
    </row>
    <row r="1070" spans="7:7" x14ac:dyDescent="0.15">
      <c r="G1070" s="131"/>
    </row>
    <row r="1071" spans="7:7" x14ac:dyDescent="0.15">
      <c r="G1071" s="131"/>
    </row>
    <row r="1072" spans="7:7" x14ac:dyDescent="0.15">
      <c r="G1072" s="131"/>
    </row>
    <row r="1073" spans="7:7" x14ac:dyDescent="0.15">
      <c r="G1073" s="131"/>
    </row>
    <row r="1074" spans="7:7" x14ac:dyDescent="0.15">
      <c r="G1074" s="131"/>
    </row>
    <row r="1075" spans="7:7" x14ac:dyDescent="0.15">
      <c r="G1075" s="131"/>
    </row>
    <row r="1076" spans="7:7" x14ac:dyDescent="0.15">
      <c r="G1076" s="131"/>
    </row>
    <row r="1077" spans="7:7" x14ac:dyDescent="0.15">
      <c r="G1077" s="131"/>
    </row>
    <row r="1078" spans="7:7" x14ac:dyDescent="0.15">
      <c r="G1078" s="131"/>
    </row>
    <row r="1079" spans="7:7" x14ac:dyDescent="0.15">
      <c r="G1079" s="131"/>
    </row>
    <row r="1080" spans="7:7" x14ac:dyDescent="0.15">
      <c r="G1080" s="131"/>
    </row>
    <row r="1081" spans="7:7" x14ac:dyDescent="0.15">
      <c r="G1081" s="131"/>
    </row>
    <row r="1082" spans="7:7" x14ac:dyDescent="0.15">
      <c r="G1082" s="131"/>
    </row>
    <row r="1083" spans="7:7" x14ac:dyDescent="0.15">
      <c r="G1083" s="131"/>
    </row>
    <row r="1084" spans="7:7" x14ac:dyDescent="0.15">
      <c r="G1084" s="131"/>
    </row>
    <row r="1085" spans="7:7" x14ac:dyDescent="0.15">
      <c r="G1085" s="131"/>
    </row>
    <row r="1086" spans="7:7" x14ac:dyDescent="0.15">
      <c r="G1086" s="131"/>
    </row>
    <row r="1087" spans="7:7" x14ac:dyDescent="0.15">
      <c r="G1087" s="131"/>
    </row>
    <row r="1088" spans="7:7" x14ac:dyDescent="0.15">
      <c r="G1088" s="131"/>
    </row>
    <row r="1089" spans="7:7" x14ac:dyDescent="0.15">
      <c r="G1089" s="131"/>
    </row>
    <row r="1090" spans="7:7" x14ac:dyDescent="0.15">
      <c r="G1090" s="131"/>
    </row>
    <row r="1091" spans="7:7" x14ac:dyDescent="0.15">
      <c r="G1091" s="131"/>
    </row>
    <row r="1092" spans="7:7" x14ac:dyDescent="0.15">
      <c r="G1092" s="131"/>
    </row>
    <row r="1093" spans="7:7" x14ac:dyDescent="0.15">
      <c r="G1093" s="131"/>
    </row>
    <row r="1094" spans="7:7" x14ac:dyDescent="0.15">
      <c r="G1094" s="131"/>
    </row>
    <row r="1095" spans="7:7" x14ac:dyDescent="0.15">
      <c r="G1095" s="131"/>
    </row>
    <row r="1096" spans="7:7" x14ac:dyDescent="0.15">
      <c r="G1096" s="131"/>
    </row>
    <row r="1097" spans="7:7" x14ac:dyDescent="0.15">
      <c r="G1097" s="131"/>
    </row>
    <row r="1098" spans="7:7" x14ac:dyDescent="0.15">
      <c r="G1098" s="131"/>
    </row>
    <row r="1099" spans="7:7" x14ac:dyDescent="0.15">
      <c r="G1099" s="131"/>
    </row>
    <row r="1100" spans="7:7" x14ac:dyDescent="0.15">
      <c r="G1100" s="131"/>
    </row>
    <row r="1101" spans="7:7" x14ac:dyDescent="0.15">
      <c r="G1101" s="131"/>
    </row>
    <row r="1102" spans="7:7" x14ac:dyDescent="0.15">
      <c r="G1102" s="131"/>
    </row>
    <row r="1103" spans="7:7" x14ac:dyDescent="0.15">
      <c r="G1103" s="131"/>
    </row>
    <row r="1104" spans="7:7" x14ac:dyDescent="0.15">
      <c r="G1104" s="131"/>
    </row>
    <row r="1105" spans="7:7" x14ac:dyDescent="0.15">
      <c r="G1105" s="131"/>
    </row>
    <row r="1106" spans="7:7" x14ac:dyDescent="0.15">
      <c r="G1106" s="131"/>
    </row>
    <row r="1107" spans="7:7" x14ac:dyDescent="0.15">
      <c r="G1107" s="131"/>
    </row>
    <row r="1108" spans="7:7" x14ac:dyDescent="0.15">
      <c r="G1108" s="131"/>
    </row>
    <row r="1109" spans="7:7" x14ac:dyDescent="0.15">
      <c r="G1109" s="131"/>
    </row>
    <row r="1110" spans="7:7" x14ac:dyDescent="0.15">
      <c r="G1110" s="131"/>
    </row>
    <row r="1111" spans="7:7" x14ac:dyDescent="0.15">
      <c r="G1111" s="131"/>
    </row>
    <row r="1112" spans="7:7" x14ac:dyDescent="0.15">
      <c r="G1112" s="131"/>
    </row>
    <row r="1113" spans="7:7" x14ac:dyDescent="0.15">
      <c r="G1113" s="131"/>
    </row>
    <row r="1114" spans="7:7" x14ac:dyDescent="0.15">
      <c r="G1114" s="131"/>
    </row>
    <row r="1115" spans="7:7" x14ac:dyDescent="0.15">
      <c r="G1115" s="131"/>
    </row>
    <row r="1116" spans="7:7" x14ac:dyDescent="0.15">
      <c r="G1116" s="131"/>
    </row>
    <row r="1117" spans="7:7" x14ac:dyDescent="0.15">
      <c r="G1117" s="131"/>
    </row>
    <row r="1118" spans="7:7" x14ac:dyDescent="0.15">
      <c r="G1118" s="131"/>
    </row>
    <row r="1119" spans="7:7" x14ac:dyDescent="0.15">
      <c r="G1119" s="131"/>
    </row>
    <row r="1120" spans="7:7" x14ac:dyDescent="0.15">
      <c r="G1120" s="131"/>
    </row>
    <row r="1121" spans="7:7" x14ac:dyDescent="0.15">
      <c r="G1121" s="131"/>
    </row>
    <row r="1122" spans="7:7" x14ac:dyDescent="0.15">
      <c r="G1122" s="131"/>
    </row>
    <row r="1123" spans="7:7" x14ac:dyDescent="0.15">
      <c r="G1123" s="131"/>
    </row>
    <row r="1124" spans="7:7" x14ac:dyDescent="0.15">
      <c r="G1124" s="131"/>
    </row>
    <row r="1125" spans="7:7" x14ac:dyDescent="0.15">
      <c r="G1125" s="131"/>
    </row>
    <row r="1126" spans="7:7" x14ac:dyDescent="0.15">
      <c r="G1126" s="131"/>
    </row>
    <row r="1127" spans="7:7" x14ac:dyDescent="0.15">
      <c r="G1127" s="131"/>
    </row>
    <row r="1128" spans="7:7" x14ac:dyDescent="0.15">
      <c r="G1128" s="131"/>
    </row>
    <row r="1129" spans="7:7" x14ac:dyDescent="0.15">
      <c r="G1129" s="131"/>
    </row>
    <row r="1130" spans="7:7" x14ac:dyDescent="0.15">
      <c r="G1130" s="131"/>
    </row>
    <row r="1131" spans="7:7" x14ac:dyDescent="0.15">
      <c r="G1131" s="131"/>
    </row>
    <row r="1132" spans="7:7" x14ac:dyDescent="0.15">
      <c r="G1132" s="131"/>
    </row>
    <row r="1133" spans="7:7" x14ac:dyDescent="0.15">
      <c r="G1133" s="131"/>
    </row>
    <row r="1134" spans="7:7" x14ac:dyDescent="0.15">
      <c r="G1134" s="131"/>
    </row>
    <row r="1135" spans="7:7" x14ac:dyDescent="0.15">
      <c r="G1135" s="131"/>
    </row>
    <row r="1136" spans="7:7" x14ac:dyDescent="0.15">
      <c r="G1136" s="131"/>
    </row>
    <row r="1137" spans="7:7" x14ac:dyDescent="0.15">
      <c r="G1137" s="131"/>
    </row>
    <row r="1138" spans="7:7" x14ac:dyDescent="0.15">
      <c r="G1138" s="131"/>
    </row>
    <row r="1139" spans="7:7" x14ac:dyDescent="0.15">
      <c r="G1139" s="131"/>
    </row>
    <row r="1140" spans="7:7" x14ac:dyDescent="0.15">
      <c r="G1140" s="131"/>
    </row>
    <row r="1141" spans="7:7" x14ac:dyDescent="0.15">
      <c r="G1141" s="131"/>
    </row>
    <row r="1142" spans="7:7" x14ac:dyDescent="0.15">
      <c r="G1142" s="131"/>
    </row>
    <row r="1143" spans="7:7" x14ac:dyDescent="0.15">
      <c r="G1143" s="131"/>
    </row>
    <row r="1144" spans="7:7" x14ac:dyDescent="0.15">
      <c r="G1144" s="131"/>
    </row>
    <row r="1145" spans="7:7" x14ac:dyDescent="0.15">
      <c r="G1145" s="131"/>
    </row>
    <row r="1146" spans="7:7" x14ac:dyDescent="0.15">
      <c r="G1146" s="131"/>
    </row>
    <row r="1147" spans="7:7" x14ac:dyDescent="0.15">
      <c r="G1147" s="131"/>
    </row>
    <row r="1148" spans="7:7" x14ac:dyDescent="0.15">
      <c r="G1148" s="131"/>
    </row>
    <row r="1149" spans="7:7" x14ac:dyDescent="0.15">
      <c r="G1149" s="131"/>
    </row>
    <row r="1150" spans="7:7" x14ac:dyDescent="0.15">
      <c r="G1150" s="131"/>
    </row>
    <row r="1151" spans="7:7" x14ac:dyDescent="0.15">
      <c r="G1151" s="131"/>
    </row>
    <row r="1152" spans="7:7" x14ac:dyDescent="0.15">
      <c r="G1152" s="131"/>
    </row>
    <row r="1153" spans="7:7" x14ac:dyDescent="0.15">
      <c r="G1153" s="131"/>
    </row>
    <row r="1154" spans="7:7" x14ac:dyDescent="0.15">
      <c r="G1154" s="131"/>
    </row>
    <row r="1155" spans="7:7" x14ac:dyDescent="0.15">
      <c r="G1155" s="131"/>
    </row>
    <row r="1156" spans="7:7" x14ac:dyDescent="0.15">
      <c r="G1156" s="131"/>
    </row>
    <row r="1157" spans="7:7" x14ac:dyDescent="0.15">
      <c r="G1157" s="131"/>
    </row>
    <row r="1158" spans="7:7" x14ac:dyDescent="0.15">
      <c r="G1158" s="131"/>
    </row>
    <row r="1159" spans="7:7" x14ac:dyDescent="0.15">
      <c r="G1159" s="131"/>
    </row>
    <row r="1160" spans="7:7" x14ac:dyDescent="0.15">
      <c r="G1160" s="131"/>
    </row>
    <row r="1161" spans="7:7" x14ac:dyDescent="0.15">
      <c r="G1161" s="131"/>
    </row>
    <row r="1162" spans="7:7" x14ac:dyDescent="0.15">
      <c r="G1162" s="131"/>
    </row>
    <row r="1163" spans="7:7" x14ac:dyDescent="0.15">
      <c r="G1163" s="131"/>
    </row>
    <row r="1164" spans="7:7" x14ac:dyDescent="0.15">
      <c r="G1164" s="131"/>
    </row>
    <row r="1165" spans="7:7" x14ac:dyDescent="0.15">
      <c r="G1165" s="131"/>
    </row>
    <row r="1166" spans="7:7" x14ac:dyDescent="0.15">
      <c r="G1166" s="131"/>
    </row>
    <row r="1167" spans="7:7" x14ac:dyDescent="0.15">
      <c r="G1167" s="131"/>
    </row>
    <row r="1168" spans="7:7" x14ac:dyDescent="0.15">
      <c r="G1168" s="131"/>
    </row>
    <row r="1169" spans="7:7" x14ac:dyDescent="0.15">
      <c r="G1169" s="131"/>
    </row>
    <row r="1170" spans="7:7" x14ac:dyDescent="0.15">
      <c r="G1170" s="131"/>
    </row>
    <row r="1171" spans="7:7" x14ac:dyDescent="0.15">
      <c r="G1171" s="131"/>
    </row>
    <row r="1172" spans="7:7" x14ac:dyDescent="0.15">
      <c r="G1172" s="131"/>
    </row>
    <row r="1173" spans="7:7" x14ac:dyDescent="0.15">
      <c r="G1173" s="131"/>
    </row>
    <row r="1174" spans="7:7" x14ac:dyDescent="0.15">
      <c r="G1174" s="131"/>
    </row>
    <row r="1175" spans="7:7" x14ac:dyDescent="0.15">
      <c r="G1175" s="131"/>
    </row>
    <row r="1176" spans="7:7" x14ac:dyDescent="0.15">
      <c r="G1176" s="131"/>
    </row>
    <row r="1177" spans="7:7" x14ac:dyDescent="0.15">
      <c r="G1177" s="131"/>
    </row>
    <row r="1178" spans="7:7" x14ac:dyDescent="0.15">
      <c r="G1178" s="131"/>
    </row>
    <row r="1179" spans="7:7" x14ac:dyDescent="0.15">
      <c r="G1179" s="131"/>
    </row>
    <row r="1180" spans="7:7" x14ac:dyDescent="0.15">
      <c r="G1180" s="131"/>
    </row>
    <row r="1181" spans="7:7" x14ac:dyDescent="0.15">
      <c r="G1181" s="131"/>
    </row>
    <row r="1182" spans="7:7" x14ac:dyDescent="0.15">
      <c r="G1182" s="131"/>
    </row>
    <row r="1183" spans="7:7" x14ac:dyDescent="0.15">
      <c r="G1183" s="131"/>
    </row>
    <row r="1184" spans="7:7" x14ac:dyDescent="0.15">
      <c r="G1184" s="131"/>
    </row>
    <row r="1185" spans="7:7" x14ac:dyDescent="0.15">
      <c r="G1185" s="131"/>
    </row>
    <row r="1186" spans="7:7" x14ac:dyDescent="0.15">
      <c r="G1186" s="131"/>
    </row>
    <row r="1187" spans="7:7" x14ac:dyDescent="0.15">
      <c r="G1187" s="131"/>
    </row>
    <row r="1188" spans="7:7" x14ac:dyDescent="0.15">
      <c r="G1188" s="131"/>
    </row>
    <row r="1189" spans="7:7" x14ac:dyDescent="0.15">
      <c r="G1189" s="131"/>
    </row>
    <row r="1190" spans="7:7" x14ac:dyDescent="0.15">
      <c r="G1190" s="131"/>
    </row>
    <row r="1191" spans="7:7" x14ac:dyDescent="0.15">
      <c r="G1191" s="131"/>
    </row>
    <row r="1192" spans="7:7" x14ac:dyDescent="0.15">
      <c r="G1192" s="131"/>
    </row>
    <row r="1193" spans="7:7" x14ac:dyDescent="0.15">
      <c r="G1193" s="131"/>
    </row>
    <row r="1194" spans="7:7" x14ac:dyDescent="0.15">
      <c r="G1194" s="131"/>
    </row>
    <row r="1195" spans="7:7" x14ac:dyDescent="0.15">
      <c r="G1195" s="131"/>
    </row>
    <row r="1196" spans="7:7" x14ac:dyDescent="0.15">
      <c r="G1196" s="131"/>
    </row>
    <row r="1197" spans="7:7" x14ac:dyDescent="0.15">
      <c r="G1197" s="131"/>
    </row>
    <row r="1198" spans="7:7" x14ac:dyDescent="0.15">
      <c r="G1198" s="131"/>
    </row>
    <row r="1199" spans="7:7" x14ac:dyDescent="0.15">
      <c r="G1199" s="131"/>
    </row>
    <row r="1200" spans="7:7" x14ac:dyDescent="0.15">
      <c r="G1200" s="131"/>
    </row>
    <row r="1201" spans="7:7" x14ac:dyDescent="0.15">
      <c r="G1201" s="131"/>
    </row>
    <row r="1202" spans="7:7" x14ac:dyDescent="0.15">
      <c r="G1202" s="131"/>
    </row>
    <row r="1203" spans="7:7" x14ac:dyDescent="0.15">
      <c r="G1203" s="131"/>
    </row>
    <row r="1204" spans="7:7" x14ac:dyDescent="0.15">
      <c r="G1204" s="131"/>
    </row>
    <row r="1205" spans="7:7" x14ac:dyDescent="0.15">
      <c r="G1205" s="131"/>
    </row>
    <row r="1206" spans="7:7" x14ac:dyDescent="0.15">
      <c r="G1206" s="131"/>
    </row>
    <row r="1207" spans="7:7" x14ac:dyDescent="0.15">
      <c r="G1207" s="131"/>
    </row>
    <row r="1208" spans="7:7" x14ac:dyDescent="0.15">
      <c r="G1208" s="131"/>
    </row>
    <row r="1209" spans="7:7" x14ac:dyDescent="0.15">
      <c r="G1209" s="131"/>
    </row>
    <row r="1210" spans="7:7" x14ac:dyDescent="0.15">
      <c r="G1210" s="131"/>
    </row>
    <row r="1211" spans="7:7" x14ac:dyDescent="0.15">
      <c r="G1211" s="131"/>
    </row>
    <row r="1212" spans="7:7" x14ac:dyDescent="0.15">
      <c r="G1212" s="131"/>
    </row>
    <row r="1213" spans="7:7" x14ac:dyDescent="0.15">
      <c r="G1213" s="131"/>
    </row>
    <row r="1214" spans="7:7" x14ac:dyDescent="0.15">
      <c r="G1214" s="131"/>
    </row>
    <row r="1215" spans="7:7" x14ac:dyDescent="0.15">
      <c r="G1215" s="131"/>
    </row>
    <row r="1216" spans="7:7" x14ac:dyDescent="0.15">
      <c r="G1216" s="131"/>
    </row>
    <row r="1217" spans="7:7" x14ac:dyDescent="0.15">
      <c r="G1217" s="131"/>
    </row>
    <row r="1218" spans="7:7" x14ac:dyDescent="0.15">
      <c r="G1218" s="131"/>
    </row>
    <row r="1219" spans="7:7" x14ac:dyDescent="0.15">
      <c r="G1219" s="131"/>
    </row>
    <row r="1220" spans="7:7" x14ac:dyDescent="0.15">
      <c r="G1220" s="131"/>
    </row>
    <row r="1221" spans="7:7" x14ac:dyDescent="0.15">
      <c r="G1221" s="131"/>
    </row>
    <row r="1222" spans="7:7" x14ac:dyDescent="0.15">
      <c r="G1222" s="131"/>
    </row>
    <row r="1223" spans="7:7" x14ac:dyDescent="0.15">
      <c r="G1223" s="131"/>
    </row>
    <row r="1224" spans="7:7" x14ac:dyDescent="0.15">
      <c r="G1224" s="131"/>
    </row>
    <row r="1225" spans="7:7" x14ac:dyDescent="0.15">
      <c r="G1225" s="131"/>
    </row>
    <row r="1226" spans="7:7" x14ac:dyDescent="0.15">
      <c r="G1226" s="131"/>
    </row>
    <row r="1227" spans="7:7" x14ac:dyDescent="0.15">
      <c r="G1227" s="131"/>
    </row>
    <row r="1228" spans="7:7" x14ac:dyDescent="0.15">
      <c r="G1228" s="131"/>
    </row>
    <row r="1229" spans="7:7" x14ac:dyDescent="0.15">
      <c r="G1229" s="131"/>
    </row>
    <row r="1230" spans="7:7" x14ac:dyDescent="0.15">
      <c r="G1230" s="131"/>
    </row>
    <row r="1231" spans="7:7" x14ac:dyDescent="0.15">
      <c r="G1231" s="131"/>
    </row>
    <row r="1232" spans="7:7" x14ac:dyDescent="0.15">
      <c r="G1232" s="131"/>
    </row>
    <row r="1233" spans="7:7" x14ac:dyDescent="0.15">
      <c r="G1233" s="131"/>
    </row>
    <row r="1234" spans="7:7" x14ac:dyDescent="0.15">
      <c r="G1234" s="131"/>
    </row>
    <row r="1235" spans="7:7" x14ac:dyDescent="0.15">
      <c r="G1235" s="131"/>
    </row>
    <row r="1236" spans="7:7" x14ac:dyDescent="0.15">
      <c r="G1236" s="131"/>
    </row>
    <row r="1237" spans="7:7" x14ac:dyDescent="0.15">
      <c r="G1237" s="131"/>
    </row>
    <row r="1238" spans="7:7" x14ac:dyDescent="0.15">
      <c r="G1238" s="131"/>
    </row>
    <row r="1239" spans="7:7" x14ac:dyDescent="0.15">
      <c r="G1239" s="131"/>
    </row>
    <row r="1240" spans="7:7" x14ac:dyDescent="0.15">
      <c r="G1240" s="131"/>
    </row>
    <row r="1241" spans="7:7" x14ac:dyDescent="0.15">
      <c r="G1241" s="131"/>
    </row>
    <row r="1242" spans="7:7" x14ac:dyDescent="0.15">
      <c r="G1242" s="131"/>
    </row>
    <row r="1243" spans="7:7" x14ac:dyDescent="0.15">
      <c r="G1243" s="131"/>
    </row>
    <row r="1244" spans="7:7" x14ac:dyDescent="0.15">
      <c r="G1244" s="131"/>
    </row>
    <row r="1245" spans="7:7" x14ac:dyDescent="0.15">
      <c r="G1245" s="131"/>
    </row>
    <row r="1246" spans="7:7" x14ac:dyDescent="0.15">
      <c r="G1246" s="131"/>
    </row>
    <row r="1247" spans="7:7" x14ac:dyDescent="0.15">
      <c r="G1247" s="131"/>
    </row>
    <row r="1248" spans="7:7" x14ac:dyDescent="0.15">
      <c r="G1248" s="131"/>
    </row>
    <row r="1249" spans="7:7" x14ac:dyDescent="0.15">
      <c r="G1249" s="131"/>
    </row>
    <row r="1250" spans="7:7" x14ac:dyDescent="0.15">
      <c r="G1250" s="131"/>
    </row>
    <row r="1251" spans="7:7" x14ac:dyDescent="0.15">
      <c r="G1251" s="131"/>
    </row>
    <row r="1252" spans="7:7" x14ac:dyDescent="0.15">
      <c r="G1252" s="131"/>
    </row>
    <row r="1253" spans="7:7" x14ac:dyDescent="0.15">
      <c r="G1253" s="131"/>
    </row>
    <row r="1254" spans="7:7" x14ac:dyDescent="0.15">
      <c r="G1254" s="131"/>
    </row>
    <row r="1255" spans="7:7" x14ac:dyDescent="0.15">
      <c r="G1255" s="131"/>
    </row>
    <row r="1256" spans="7:7" x14ac:dyDescent="0.15">
      <c r="G1256" s="131"/>
    </row>
    <row r="1257" spans="7:7" x14ac:dyDescent="0.15">
      <c r="G1257" s="131"/>
    </row>
    <row r="1258" spans="7:7" x14ac:dyDescent="0.15">
      <c r="G1258" s="131"/>
    </row>
    <row r="1259" spans="7:7" x14ac:dyDescent="0.15">
      <c r="G1259" s="131"/>
    </row>
    <row r="1260" spans="7:7" x14ac:dyDescent="0.15">
      <c r="G1260" s="131"/>
    </row>
    <row r="1261" spans="7:7" x14ac:dyDescent="0.15">
      <c r="G1261" s="131"/>
    </row>
    <row r="1262" spans="7:7" x14ac:dyDescent="0.15">
      <c r="G1262" s="131"/>
    </row>
    <row r="1263" spans="7:7" x14ac:dyDescent="0.15">
      <c r="G1263" s="131"/>
    </row>
    <row r="1264" spans="7:7" x14ac:dyDescent="0.15">
      <c r="G1264" s="131"/>
    </row>
    <row r="1265" spans="7:7" x14ac:dyDescent="0.15">
      <c r="G1265" s="131"/>
    </row>
    <row r="1266" spans="7:7" x14ac:dyDescent="0.15">
      <c r="G1266" s="131"/>
    </row>
    <row r="1267" spans="7:7" x14ac:dyDescent="0.15">
      <c r="G1267" s="131"/>
    </row>
    <row r="1268" spans="7:7" x14ac:dyDescent="0.15">
      <c r="G1268" s="131"/>
    </row>
    <row r="1269" spans="7:7" x14ac:dyDescent="0.15">
      <c r="G1269" s="131"/>
    </row>
    <row r="1270" spans="7:7" x14ac:dyDescent="0.15">
      <c r="G1270" s="131"/>
    </row>
    <row r="1271" spans="7:7" x14ac:dyDescent="0.15">
      <c r="G1271" s="131"/>
    </row>
    <row r="1272" spans="7:7" x14ac:dyDescent="0.15">
      <c r="G1272" s="131"/>
    </row>
    <row r="1273" spans="7:7" x14ac:dyDescent="0.15">
      <c r="G1273" s="131"/>
    </row>
    <row r="1274" spans="7:7" x14ac:dyDescent="0.15">
      <c r="G1274" s="131"/>
    </row>
    <row r="1275" spans="7:7" x14ac:dyDescent="0.15">
      <c r="G1275" s="131"/>
    </row>
    <row r="1276" spans="7:7" x14ac:dyDescent="0.15">
      <c r="G1276" s="131"/>
    </row>
    <row r="1277" spans="7:7" x14ac:dyDescent="0.15">
      <c r="G1277" s="131"/>
    </row>
    <row r="1278" spans="7:7" x14ac:dyDescent="0.15">
      <c r="G1278" s="131"/>
    </row>
    <row r="1279" spans="7:7" x14ac:dyDescent="0.15">
      <c r="G1279" s="131"/>
    </row>
    <row r="1280" spans="7:7" x14ac:dyDescent="0.15">
      <c r="G1280" s="131"/>
    </row>
    <row r="1281" spans="7:7" x14ac:dyDescent="0.15">
      <c r="G1281" s="131"/>
    </row>
    <row r="1282" spans="7:7" x14ac:dyDescent="0.15">
      <c r="G1282" s="131"/>
    </row>
    <row r="1283" spans="7:7" x14ac:dyDescent="0.15">
      <c r="G1283" s="131"/>
    </row>
    <row r="1284" spans="7:7" x14ac:dyDescent="0.15">
      <c r="G1284" s="131"/>
    </row>
    <row r="1285" spans="7:7" x14ac:dyDescent="0.15">
      <c r="G1285" s="131"/>
    </row>
    <row r="1286" spans="7:7" x14ac:dyDescent="0.15">
      <c r="G1286" s="131"/>
    </row>
    <row r="1287" spans="7:7" x14ac:dyDescent="0.15">
      <c r="G1287" s="131"/>
    </row>
    <row r="1288" spans="7:7" x14ac:dyDescent="0.15">
      <c r="G1288" s="131"/>
    </row>
    <row r="1289" spans="7:7" x14ac:dyDescent="0.15">
      <c r="G1289" s="131"/>
    </row>
    <row r="1290" spans="7:7" x14ac:dyDescent="0.15">
      <c r="G1290" s="131"/>
    </row>
    <row r="1291" spans="7:7" x14ac:dyDescent="0.15">
      <c r="G1291" s="131"/>
    </row>
    <row r="1292" spans="7:7" x14ac:dyDescent="0.15">
      <c r="G1292" s="131"/>
    </row>
    <row r="1293" spans="7:7" x14ac:dyDescent="0.15">
      <c r="G1293" s="131"/>
    </row>
    <row r="1294" spans="7:7" x14ac:dyDescent="0.15">
      <c r="G1294" s="131"/>
    </row>
    <row r="1295" spans="7:7" x14ac:dyDescent="0.15">
      <c r="G1295" s="131"/>
    </row>
    <row r="1296" spans="7:7" x14ac:dyDescent="0.15">
      <c r="G1296" s="131"/>
    </row>
    <row r="1297" spans="7:7" x14ac:dyDescent="0.15">
      <c r="G1297" s="131"/>
    </row>
    <row r="1298" spans="7:7" x14ac:dyDescent="0.15">
      <c r="G1298" s="131"/>
    </row>
    <row r="1299" spans="7:7" x14ac:dyDescent="0.15">
      <c r="G1299" s="131"/>
    </row>
    <row r="1300" spans="7:7" x14ac:dyDescent="0.15">
      <c r="G1300" s="131"/>
    </row>
    <row r="1301" spans="7:7" x14ac:dyDescent="0.15">
      <c r="G1301" s="131"/>
    </row>
    <row r="1302" spans="7:7" x14ac:dyDescent="0.15">
      <c r="G1302" s="131"/>
    </row>
    <row r="1303" spans="7:7" x14ac:dyDescent="0.15">
      <c r="G1303" s="131"/>
    </row>
    <row r="1304" spans="7:7" x14ac:dyDescent="0.15">
      <c r="G1304" s="131"/>
    </row>
    <row r="1305" spans="7:7" x14ac:dyDescent="0.15">
      <c r="G1305" s="131"/>
    </row>
    <row r="1306" spans="7:7" x14ac:dyDescent="0.15">
      <c r="G1306" s="131"/>
    </row>
    <row r="1307" spans="7:7" x14ac:dyDescent="0.15">
      <c r="G1307" s="131"/>
    </row>
    <row r="1308" spans="7:7" x14ac:dyDescent="0.15">
      <c r="G1308" s="131"/>
    </row>
    <row r="1309" spans="7:7" x14ac:dyDescent="0.15">
      <c r="G1309" s="131"/>
    </row>
    <row r="1310" spans="7:7" x14ac:dyDescent="0.15">
      <c r="G1310" s="131"/>
    </row>
    <row r="1311" spans="7:7" x14ac:dyDescent="0.15">
      <c r="G1311" s="131"/>
    </row>
    <row r="1312" spans="7:7" x14ac:dyDescent="0.15">
      <c r="G1312" s="131"/>
    </row>
    <row r="1313" spans="7:7" x14ac:dyDescent="0.15">
      <c r="G1313" s="131"/>
    </row>
    <row r="1314" spans="7:7" x14ac:dyDescent="0.15">
      <c r="G1314" s="131"/>
    </row>
    <row r="1315" spans="7:7" x14ac:dyDescent="0.15">
      <c r="G1315" s="131"/>
    </row>
    <row r="1316" spans="7:7" x14ac:dyDescent="0.15">
      <c r="G1316" s="131"/>
    </row>
    <row r="1317" spans="7:7" x14ac:dyDescent="0.15">
      <c r="G1317" s="131"/>
    </row>
    <row r="1318" spans="7:7" x14ac:dyDescent="0.15">
      <c r="G1318" s="131"/>
    </row>
    <row r="1319" spans="7:7" x14ac:dyDescent="0.15">
      <c r="G1319" s="131"/>
    </row>
    <row r="1320" spans="7:7" x14ac:dyDescent="0.15">
      <c r="G1320" s="131"/>
    </row>
    <row r="1321" spans="7:7" x14ac:dyDescent="0.15">
      <c r="G1321" s="131"/>
    </row>
    <row r="1322" spans="7:7" x14ac:dyDescent="0.15">
      <c r="G1322" s="131"/>
    </row>
    <row r="1323" spans="7:7" x14ac:dyDescent="0.15">
      <c r="G1323" s="131"/>
    </row>
    <row r="1324" spans="7:7" x14ac:dyDescent="0.15">
      <c r="G1324" s="131"/>
    </row>
    <row r="1325" spans="7:7" x14ac:dyDescent="0.15">
      <c r="G1325" s="131"/>
    </row>
    <row r="1326" spans="7:7" x14ac:dyDescent="0.15">
      <c r="G1326" s="131"/>
    </row>
    <row r="1327" spans="7:7" x14ac:dyDescent="0.15">
      <c r="G1327" s="131"/>
    </row>
    <row r="1328" spans="7:7" x14ac:dyDescent="0.15">
      <c r="G1328" s="131"/>
    </row>
    <row r="1329" spans="7:7" x14ac:dyDescent="0.15">
      <c r="G1329" s="131"/>
    </row>
    <row r="1330" spans="7:7" x14ac:dyDescent="0.15">
      <c r="G1330" s="131"/>
    </row>
    <row r="1331" spans="7:7" x14ac:dyDescent="0.15">
      <c r="G1331" s="131"/>
    </row>
    <row r="1332" spans="7:7" x14ac:dyDescent="0.15">
      <c r="G1332" s="131"/>
    </row>
    <row r="1333" spans="7:7" x14ac:dyDescent="0.15">
      <c r="G1333" s="131"/>
    </row>
    <row r="1334" spans="7:7" x14ac:dyDescent="0.15">
      <c r="G1334" s="131"/>
    </row>
    <row r="1335" spans="7:7" x14ac:dyDescent="0.15">
      <c r="G1335" s="131"/>
    </row>
    <row r="1336" spans="7:7" x14ac:dyDescent="0.15">
      <c r="G1336" s="131"/>
    </row>
    <row r="1337" spans="7:7" x14ac:dyDescent="0.15">
      <c r="G1337" s="131"/>
    </row>
    <row r="1338" spans="7:7" x14ac:dyDescent="0.15">
      <c r="G1338" s="131"/>
    </row>
    <row r="1339" spans="7:7" x14ac:dyDescent="0.15">
      <c r="G1339" s="131"/>
    </row>
    <row r="1340" spans="7:7" x14ac:dyDescent="0.15">
      <c r="G1340" s="131"/>
    </row>
    <row r="1341" spans="7:7" x14ac:dyDescent="0.15">
      <c r="G1341" s="131"/>
    </row>
    <row r="1342" spans="7:7" x14ac:dyDescent="0.15">
      <c r="G1342" s="131"/>
    </row>
    <row r="1343" spans="7:7" x14ac:dyDescent="0.15">
      <c r="G1343" s="131"/>
    </row>
    <row r="1344" spans="7:7" x14ac:dyDescent="0.15">
      <c r="G1344" s="131"/>
    </row>
    <row r="1345" spans="7:7" x14ac:dyDescent="0.15">
      <c r="G1345" s="131"/>
    </row>
    <row r="1346" spans="7:7" x14ac:dyDescent="0.15">
      <c r="G1346" s="131"/>
    </row>
    <row r="1347" spans="7:7" x14ac:dyDescent="0.15">
      <c r="G1347" s="131"/>
    </row>
    <row r="1348" spans="7:7" x14ac:dyDescent="0.15">
      <c r="G1348" s="131"/>
    </row>
    <row r="1349" spans="7:7" x14ac:dyDescent="0.15">
      <c r="G1349" s="131"/>
    </row>
    <row r="1350" spans="7:7" x14ac:dyDescent="0.15">
      <c r="G1350" s="131"/>
    </row>
    <row r="1351" spans="7:7" x14ac:dyDescent="0.15">
      <c r="G1351" s="131"/>
    </row>
    <row r="1352" spans="7:7" x14ac:dyDescent="0.15">
      <c r="G1352" s="131"/>
    </row>
    <row r="1353" spans="7:7" x14ac:dyDescent="0.15">
      <c r="G1353" s="131"/>
    </row>
    <row r="1354" spans="7:7" x14ac:dyDescent="0.15">
      <c r="G1354" s="131"/>
    </row>
    <row r="1355" spans="7:7" x14ac:dyDescent="0.15">
      <c r="G1355" s="131"/>
    </row>
    <row r="1356" spans="7:7" x14ac:dyDescent="0.15">
      <c r="G1356" s="131"/>
    </row>
    <row r="1357" spans="7:7" x14ac:dyDescent="0.15">
      <c r="G1357" s="131"/>
    </row>
    <row r="1358" spans="7:7" x14ac:dyDescent="0.15">
      <c r="G1358" s="131"/>
    </row>
    <row r="1359" spans="7:7" x14ac:dyDescent="0.15">
      <c r="G1359" s="131"/>
    </row>
    <row r="1360" spans="7:7" x14ac:dyDescent="0.15">
      <c r="G1360" s="131"/>
    </row>
    <row r="1361" spans="7:7" x14ac:dyDescent="0.15">
      <c r="G1361" s="131"/>
    </row>
    <row r="1362" spans="7:7" x14ac:dyDescent="0.15">
      <c r="G1362" s="131"/>
    </row>
    <row r="1363" spans="7:7" x14ac:dyDescent="0.15">
      <c r="G1363" s="131"/>
    </row>
    <row r="1364" spans="7:7" x14ac:dyDescent="0.15">
      <c r="G1364" s="131"/>
    </row>
    <row r="1365" spans="7:7" x14ac:dyDescent="0.15">
      <c r="G1365" s="131"/>
    </row>
    <row r="1366" spans="7:7" x14ac:dyDescent="0.15">
      <c r="G1366" s="131"/>
    </row>
    <row r="1367" spans="7:7" x14ac:dyDescent="0.15">
      <c r="G1367" s="131"/>
    </row>
    <row r="1368" spans="7:7" x14ac:dyDescent="0.15">
      <c r="G1368" s="131"/>
    </row>
    <row r="1369" spans="7:7" x14ac:dyDescent="0.15">
      <c r="G1369" s="131"/>
    </row>
    <row r="1370" spans="7:7" x14ac:dyDescent="0.15">
      <c r="G1370" s="131"/>
    </row>
    <row r="1371" spans="7:7" x14ac:dyDescent="0.15">
      <c r="G1371" s="131"/>
    </row>
    <row r="1372" spans="7:7" x14ac:dyDescent="0.15">
      <c r="G1372" s="131"/>
    </row>
    <row r="1373" spans="7:7" x14ac:dyDescent="0.15">
      <c r="G1373" s="131"/>
    </row>
    <row r="1374" spans="7:7" x14ac:dyDescent="0.15">
      <c r="G1374" s="131"/>
    </row>
    <row r="1375" spans="7:7" x14ac:dyDescent="0.15">
      <c r="G1375" s="131"/>
    </row>
    <row r="1376" spans="7:7" x14ac:dyDescent="0.15">
      <c r="G1376" s="131"/>
    </row>
    <row r="1377" spans="7:7" x14ac:dyDescent="0.15">
      <c r="G1377" s="131"/>
    </row>
    <row r="1378" spans="7:7" x14ac:dyDescent="0.15">
      <c r="G1378" s="131"/>
    </row>
    <row r="1379" spans="7:7" x14ac:dyDescent="0.15">
      <c r="G1379" s="131"/>
    </row>
    <row r="1380" spans="7:7" x14ac:dyDescent="0.15">
      <c r="G1380" s="131"/>
    </row>
    <row r="1381" spans="7:7" x14ac:dyDescent="0.15">
      <c r="G1381" s="131"/>
    </row>
    <row r="1382" spans="7:7" x14ac:dyDescent="0.15">
      <c r="G1382" s="131"/>
    </row>
    <row r="1383" spans="7:7" x14ac:dyDescent="0.15">
      <c r="G1383" s="131"/>
    </row>
    <row r="1384" spans="7:7" x14ac:dyDescent="0.15">
      <c r="G1384" s="131"/>
    </row>
    <row r="1385" spans="7:7" x14ac:dyDescent="0.15">
      <c r="G1385" s="131"/>
    </row>
    <row r="1386" spans="7:7" x14ac:dyDescent="0.15">
      <c r="G1386" s="131"/>
    </row>
    <row r="1387" spans="7:7" x14ac:dyDescent="0.15">
      <c r="G1387" s="131"/>
    </row>
    <row r="1388" spans="7:7" x14ac:dyDescent="0.15">
      <c r="G1388" s="131"/>
    </row>
    <row r="1389" spans="7:7" x14ac:dyDescent="0.15">
      <c r="G1389" s="131"/>
    </row>
    <row r="1390" spans="7:7" x14ac:dyDescent="0.15">
      <c r="G1390" s="131"/>
    </row>
    <row r="1391" spans="7:7" x14ac:dyDescent="0.15">
      <c r="G1391" s="131"/>
    </row>
    <row r="1392" spans="7:7" x14ac:dyDescent="0.15">
      <c r="G1392" s="131"/>
    </row>
    <row r="1393" spans="7:7" x14ac:dyDescent="0.15">
      <c r="G1393" s="131"/>
    </row>
    <row r="1394" spans="7:7" x14ac:dyDescent="0.15">
      <c r="G1394" s="131"/>
    </row>
    <row r="1395" spans="7:7" x14ac:dyDescent="0.15">
      <c r="G1395" s="131"/>
    </row>
    <row r="1396" spans="7:7" x14ac:dyDescent="0.15">
      <c r="G1396" s="131"/>
    </row>
    <row r="1397" spans="7:7" x14ac:dyDescent="0.15">
      <c r="G1397" s="131"/>
    </row>
    <row r="1398" spans="7:7" x14ac:dyDescent="0.15">
      <c r="G1398" s="131"/>
    </row>
    <row r="1399" spans="7:7" x14ac:dyDescent="0.15">
      <c r="G1399" s="131"/>
    </row>
    <row r="1400" spans="7:7" x14ac:dyDescent="0.15">
      <c r="G1400" s="131"/>
    </row>
    <row r="1401" spans="7:7" x14ac:dyDescent="0.15">
      <c r="G1401" s="131"/>
    </row>
    <row r="1402" spans="7:7" x14ac:dyDescent="0.15">
      <c r="G1402" s="131"/>
    </row>
    <row r="1403" spans="7:7" x14ac:dyDescent="0.15">
      <c r="G1403" s="131"/>
    </row>
    <row r="1404" spans="7:7" x14ac:dyDescent="0.15">
      <c r="G1404" s="131"/>
    </row>
    <row r="1405" spans="7:7" x14ac:dyDescent="0.15">
      <c r="G1405" s="131"/>
    </row>
    <row r="1406" spans="7:7" x14ac:dyDescent="0.15">
      <c r="G1406" s="131"/>
    </row>
    <row r="1407" spans="7:7" x14ac:dyDescent="0.15">
      <c r="G1407" s="131"/>
    </row>
    <row r="1408" spans="7:7" x14ac:dyDescent="0.15">
      <c r="G1408" s="131"/>
    </row>
    <row r="1409" spans="7:7" x14ac:dyDescent="0.15">
      <c r="G1409" s="131"/>
    </row>
    <row r="1410" spans="7:7" x14ac:dyDescent="0.15">
      <c r="G1410" s="131"/>
    </row>
    <row r="1411" spans="7:7" x14ac:dyDescent="0.15">
      <c r="G1411" s="131"/>
    </row>
    <row r="1412" spans="7:7" x14ac:dyDescent="0.15">
      <c r="G1412" s="131"/>
    </row>
    <row r="1413" spans="7:7" x14ac:dyDescent="0.15">
      <c r="G1413" s="131"/>
    </row>
    <row r="1414" spans="7:7" x14ac:dyDescent="0.15">
      <c r="G1414" s="131"/>
    </row>
    <row r="1415" spans="7:7" x14ac:dyDescent="0.15">
      <c r="G1415" s="131"/>
    </row>
    <row r="1416" spans="7:7" x14ac:dyDescent="0.15">
      <c r="G1416" s="131"/>
    </row>
    <row r="1417" spans="7:7" x14ac:dyDescent="0.15">
      <c r="G1417" s="131"/>
    </row>
    <row r="1418" spans="7:7" x14ac:dyDescent="0.15">
      <c r="G1418" s="131"/>
    </row>
    <row r="1419" spans="7:7" x14ac:dyDescent="0.15">
      <c r="G1419" s="131"/>
    </row>
    <row r="1420" spans="7:7" x14ac:dyDescent="0.15">
      <c r="G1420" s="131"/>
    </row>
    <row r="1421" spans="7:7" x14ac:dyDescent="0.15">
      <c r="G1421" s="131"/>
    </row>
    <row r="1422" spans="7:7" x14ac:dyDescent="0.15">
      <c r="G1422" s="131"/>
    </row>
    <row r="1423" spans="7:7" x14ac:dyDescent="0.15">
      <c r="G1423" s="131"/>
    </row>
    <row r="1424" spans="7:7" x14ac:dyDescent="0.15">
      <c r="G1424" s="131"/>
    </row>
    <row r="1425" spans="7:7" x14ac:dyDescent="0.15">
      <c r="G1425" s="131"/>
    </row>
    <row r="1426" spans="7:7" x14ac:dyDescent="0.15">
      <c r="G1426" s="131"/>
    </row>
    <row r="1427" spans="7:7" x14ac:dyDescent="0.15">
      <c r="G1427" s="131"/>
    </row>
    <row r="1428" spans="7:7" x14ac:dyDescent="0.15">
      <c r="G1428" s="131"/>
    </row>
    <row r="1429" spans="7:7" x14ac:dyDescent="0.15">
      <c r="G1429" s="131"/>
    </row>
    <row r="1430" spans="7:7" x14ac:dyDescent="0.15">
      <c r="G1430" s="131"/>
    </row>
    <row r="1431" spans="7:7" x14ac:dyDescent="0.15">
      <c r="G1431" s="131"/>
    </row>
    <row r="1432" spans="7:7" x14ac:dyDescent="0.15">
      <c r="G1432" s="131"/>
    </row>
    <row r="1433" spans="7:7" x14ac:dyDescent="0.15">
      <c r="G1433" s="131"/>
    </row>
    <row r="1434" spans="7:7" x14ac:dyDescent="0.15">
      <c r="G1434" s="131"/>
    </row>
    <row r="1435" spans="7:7" x14ac:dyDescent="0.15">
      <c r="G1435" s="131"/>
    </row>
    <row r="1436" spans="7:7" x14ac:dyDescent="0.15">
      <c r="G1436" s="131"/>
    </row>
    <row r="1437" spans="7:7" x14ac:dyDescent="0.15">
      <c r="G1437" s="131"/>
    </row>
    <row r="1438" spans="7:7" x14ac:dyDescent="0.15">
      <c r="G1438" s="131"/>
    </row>
    <row r="1439" spans="7:7" x14ac:dyDescent="0.15">
      <c r="G1439" s="131"/>
    </row>
    <row r="1440" spans="7:7" x14ac:dyDescent="0.15">
      <c r="G1440" s="131"/>
    </row>
    <row r="1441" spans="7:7" x14ac:dyDescent="0.15">
      <c r="G1441" s="131"/>
    </row>
    <row r="1442" spans="7:7" x14ac:dyDescent="0.15">
      <c r="G1442" s="131"/>
    </row>
    <row r="1443" spans="7:7" x14ac:dyDescent="0.15">
      <c r="G1443" s="131"/>
    </row>
    <row r="1444" spans="7:7" x14ac:dyDescent="0.15">
      <c r="G1444" s="131"/>
    </row>
    <row r="1445" spans="7:7" x14ac:dyDescent="0.15">
      <c r="G1445" s="131"/>
    </row>
    <row r="1446" spans="7:7" x14ac:dyDescent="0.15">
      <c r="G1446" s="131"/>
    </row>
    <row r="1447" spans="7:7" x14ac:dyDescent="0.15">
      <c r="G1447" s="131"/>
    </row>
    <row r="1448" spans="7:7" x14ac:dyDescent="0.15">
      <c r="G1448" s="131"/>
    </row>
    <row r="1449" spans="7:7" x14ac:dyDescent="0.15">
      <c r="G1449" s="131"/>
    </row>
    <row r="1450" spans="7:7" x14ac:dyDescent="0.15">
      <c r="G1450" s="131"/>
    </row>
    <row r="1451" spans="7:7" x14ac:dyDescent="0.15">
      <c r="G1451" s="131"/>
    </row>
    <row r="1452" spans="7:7" x14ac:dyDescent="0.15">
      <c r="G1452" s="131"/>
    </row>
    <row r="1453" spans="7:7" x14ac:dyDescent="0.15">
      <c r="G1453" s="131"/>
    </row>
    <row r="1454" spans="7:7" x14ac:dyDescent="0.15">
      <c r="G1454" s="131"/>
    </row>
    <row r="1455" spans="7:7" x14ac:dyDescent="0.15">
      <c r="G1455" s="131"/>
    </row>
    <row r="1456" spans="7:7" x14ac:dyDescent="0.15">
      <c r="G1456" s="131"/>
    </row>
    <row r="1457" spans="7:7" x14ac:dyDescent="0.15">
      <c r="G1457" s="131"/>
    </row>
    <row r="1458" spans="7:7" x14ac:dyDescent="0.15">
      <c r="G1458" s="131"/>
    </row>
    <row r="1459" spans="7:7" x14ac:dyDescent="0.15">
      <c r="G1459" s="131"/>
    </row>
    <row r="1460" spans="7:7" x14ac:dyDescent="0.15">
      <c r="G1460" s="131"/>
    </row>
    <row r="1461" spans="7:7" x14ac:dyDescent="0.15">
      <c r="G1461" s="131"/>
    </row>
    <row r="1462" spans="7:7" x14ac:dyDescent="0.15">
      <c r="G1462" s="131"/>
    </row>
    <row r="1463" spans="7:7" x14ac:dyDescent="0.15">
      <c r="G1463" s="131"/>
    </row>
    <row r="1464" spans="7:7" x14ac:dyDescent="0.15">
      <c r="G1464" s="131"/>
    </row>
    <row r="1465" spans="7:7" x14ac:dyDescent="0.15">
      <c r="G1465" s="131"/>
    </row>
    <row r="1466" spans="7:7" x14ac:dyDescent="0.15">
      <c r="G1466" s="131"/>
    </row>
    <row r="1467" spans="7:7" x14ac:dyDescent="0.15">
      <c r="G1467" s="131"/>
    </row>
    <row r="1468" spans="7:7" x14ac:dyDescent="0.15">
      <c r="G1468" s="131"/>
    </row>
    <row r="1469" spans="7:7" x14ac:dyDescent="0.15">
      <c r="G1469" s="131"/>
    </row>
    <row r="1470" spans="7:7" x14ac:dyDescent="0.15">
      <c r="G1470" s="131"/>
    </row>
    <row r="1471" spans="7:7" x14ac:dyDescent="0.15">
      <c r="G1471" s="131"/>
    </row>
    <row r="1472" spans="7:7" x14ac:dyDescent="0.15">
      <c r="G1472" s="131"/>
    </row>
    <row r="1473" spans="7:7" x14ac:dyDescent="0.15">
      <c r="G1473" s="131"/>
    </row>
    <row r="1474" spans="7:7" x14ac:dyDescent="0.15">
      <c r="G1474" s="131"/>
    </row>
    <row r="1475" spans="7:7" x14ac:dyDescent="0.15">
      <c r="G1475" s="131"/>
    </row>
    <row r="1476" spans="7:7" x14ac:dyDescent="0.15">
      <c r="G1476" s="131"/>
    </row>
    <row r="1477" spans="7:7" x14ac:dyDescent="0.15">
      <c r="G1477" s="131"/>
    </row>
    <row r="1478" spans="7:7" x14ac:dyDescent="0.15">
      <c r="G1478" s="131"/>
    </row>
    <row r="1479" spans="7:7" x14ac:dyDescent="0.15">
      <c r="G1479" s="131"/>
    </row>
    <row r="1480" spans="7:7" x14ac:dyDescent="0.15">
      <c r="G1480" s="131"/>
    </row>
    <row r="1481" spans="7:7" x14ac:dyDescent="0.15">
      <c r="G1481" s="131"/>
    </row>
    <row r="1482" spans="7:7" x14ac:dyDescent="0.15">
      <c r="G1482" s="131"/>
    </row>
    <row r="1483" spans="7:7" x14ac:dyDescent="0.15">
      <c r="G1483" s="131"/>
    </row>
    <row r="1484" spans="7:7" x14ac:dyDescent="0.15">
      <c r="G1484" s="131"/>
    </row>
    <row r="1485" spans="7:7" x14ac:dyDescent="0.15">
      <c r="G1485" s="131"/>
    </row>
    <row r="1486" spans="7:7" x14ac:dyDescent="0.15">
      <c r="G1486" s="131"/>
    </row>
    <row r="1487" spans="7:7" x14ac:dyDescent="0.15">
      <c r="G1487" s="131"/>
    </row>
    <row r="1488" spans="7:7" x14ac:dyDescent="0.15">
      <c r="G1488" s="131"/>
    </row>
    <row r="1489" spans="7:7" x14ac:dyDescent="0.15">
      <c r="G1489" s="131"/>
    </row>
    <row r="1490" spans="7:7" x14ac:dyDescent="0.15">
      <c r="G1490" s="131"/>
    </row>
    <row r="1491" spans="7:7" x14ac:dyDescent="0.15">
      <c r="G1491" s="131"/>
    </row>
    <row r="1492" spans="7:7" x14ac:dyDescent="0.15">
      <c r="G1492" s="131"/>
    </row>
    <row r="1493" spans="7:7" x14ac:dyDescent="0.15">
      <c r="G1493" s="131"/>
    </row>
    <row r="1494" spans="7:7" x14ac:dyDescent="0.15">
      <c r="G1494" s="131"/>
    </row>
    <row r="1495" spans="7:7" x14ac:dyDescent="0.15">
      <c r="G1495" s="131"/>
    </row>
    <row r="1496" spans="7:7" x14ac:dyDescent="0.15">
      <c r="G1496" s="131"/>
    </row>
    <row r="1497" spans="7:7" x14ac:dyDescent="0.15">
      <c r="G1497" s="131"/>
    </row>
    <row r="1498" spans="7:7" x14ac:dyDescent="0.15">
      <c r="G1498" s="131"/>
    </row>
    <row r="1499" spans="7:7" x14ac:dyDescent="0.15">
      <c r="G1499" s="131"/>
    </row>
    <row r="1500" spans="7:7" x14ac:dyDescent="0.15">
      <c r="G1500" s="131"/>
    </row>
    <row r="1501" spans="7:7" x14ac:dyDescent="0.15">
      <c r="G1501" s="131"/>
    </row>
    <row r="1502" spans="7:7" x14ac:dyDescent="0.15">
      <c r="G1502" s="131"/>
    </row>
    <row r="1503" spans="7:7" x14ac:dyDescent="0.15">
      <c r="G1503" s="131"/>
    </row>
    <row r="1504" spans="7:7" x14ac:dyDescent="0.15">
      <c r="G1504" s="131"/>
    </row>
    <row r="1505" spans="7:7" x14ac:dyDescent="0.15">
      <c r="G1505" s="131"/>
    </row>
    <row r="1506" spans="7:7" x14ac:dyDescent="0.15">
      <c r="G1506" s="131"/>
    </row>
    <row r="1507" spans="7:7" x14ac:dyDescent="0.15">
      <c r="G1507" s="131"/>
    </row>
    <row r="1508" spans="7:7" x14ac:dyDescent="0.15">
      <c r="G1508" s="131"/>
    </row>
    <row r="1509" spans="7:7" x14ac:dyDescent="0.15">
      <c r="G1509" s="131"/>
    </row>
    <row r="1510" spans="7:7" x14ac:dyDescent="0.15">
      <c r="G1510" s="131"/>
    </row>
    <row r="1511" spans="7:7" x14ac:dyDescent="0.15">
      <c r="G1511" s="131"/>
    </row>
    <row r="1512" spans="7:7" x14ac:dyDescent="0.15">
      <c r="G1512" s="131"/>
    </row>
    <row r="1513" spans="7:7" x14ac:dyDescent="0.15">
      <c r="G1513" s="131"/>
    </row>
    <row r="1514" spans="7:7" x14ac:dyDescent="0.15">
      <c r="G1514" s="131"/>
    </row>
    <row r="1515" spans="7:7" x14ac:dyDescent="0.15">
      <c r="G1515" s="131"/>
    </row>
    <row r="1516" spans="7:7" x14ac:dyDescent="0.15">
      <c r="G1516" s="131"/>
    </row>
    <row r="1517" spans="7:7" x14ac:dyDescent="0.15">
      <c r="G1517" s="131"/>
    </row>
    <row r="1518" spans="7:7" x14ac:dyDescent="0.15">
      <c r="G1518" s="131"/>
    </row>
    <row r="1519" spans="7:7" x14ac:dyDescent="0.15">
      <c r="G1519" s="131"/>
    </row>
    <row r="1520" spans="7:7" x14ac:dyDescent="0.15">
      <c r="G1520" s="131"/>
    </row>
    <row r="1521" spans="7:7" x14ac:dyDescent="0.15">
      <c r="G1521" s="131"/>
    </row>
    <row r="1522" spans="7:7" x14ac:dyDescent="0.15">
      <c r="G1522" s="131"/>
    </row>
    <row r="1523" spans="7:7" x14ac:dyDescent="0.15">
      <c r="G1523" s="131"/>
    </row>
    <row r="1524" spans="7:7" x14ac:dyDescent="0.15">
      <c r="G1524" s="131"/>
    </row>
    <row r="1525" spans="7:7" x14ac:dyDescent="0.15">
      <c r="G1525" s="131"/>
    </row>
    <row r="1526" spans="7:7" x14ac:dyDescent="0.15">
      <c r="G1526" s="131"/>
    </row>
    <row r="1527" spans="7:7" x14ac:dyDescent="0.15">
      <c r="G1527" s="131"/>
    </row>
    <row r="1528" spans="7:7" x14ac:dyDescent="0.15">
      <c r="G1528" s="131"/>
    </row>
    <row r="1529" spans="7:7" x14ac:dyDescent="0.15">
      <c r="G1529" s="131"/>
    </row>
    <row r="1530" spans="7:7" x14ac:dyDescent="0.15">
      <c r="G1530" s="131"/>
    </row>
    <row r="1531" spans="7:7" x14ac:dyDescent="0.15">
      <c r="G1531" s="131"/>
    </row>
    <row r="1532" spans="7:7" x14ac:dyDescent="0.15">
      <c r="G1532" s="131"/>
    </row>
    <row r="1533" spans="7:7" x14ac:dyDescent="0.15">
      <c r="G1533" s="131"/>
    </row>
    <row r="1534" spans="7:7" x14ac:dyDescent="0.15">
      <c r="G1534" s="131"/>
    </row>
    <row r="1535" spans="7:7" x14ac:dyDescent="0.15">
      <c r="G1535" s="131"/>
    </row>
    <row r="1536" spans="7:7" x14ac:dyDescent="0.15">
      <c r="G1536" s="131"/>
    </row>
    <row r="1537" spans="7:7" x14ac:dyDescent="0.15">
      <c r="G1537" s="131"/>
    </row>
    <row r="1538" spans="7:7" x14ac:dyDescent="0.15">
      <c r="G1538" s="131"/>
    </row>
    <row r="1539" spans="7:7" x14ac:dyDescent="0.15">
      <c r="G1539" s="131"/>
    </row>
    <row r="1540" spans="7:7" x14ac:dyDescent="0.15">
      <c r="G1540" s="131"/>
    </row>
    <row r="1541" spans="7:7" x14ac:dyDescent="0.15">
      <c r="G1541" s="131"/>
    </row>
    <row r="1542" spans="7:7" x14ac:dyDescent="0.15">
      <c r="G1542" s="131"/>
    </row>
    <row r="1543" spans="7:7" x14ac:dyDescent="0.15">
      <c r="G1543" s="131"/>
    </row>
    <row r="1544" spans="7:7" x14ac:dyDescent="0.15">
      <c r="G1544" s="131"/>
    </row>
    <row r="1545" spans="7:7" x14ac:dyDescent="0.15">
      <c r="G1545" s="131"/>
    </row>
    <row r="1546" spans="7:7" x14ac:dyDescent="0.15">
      <c r="G1546" s="131"/>
    </row>
    <row r="1547" spans="7:7" x14ac:dyDescent="0.15">
      <c r="G1547" s="131"/>
    </row>
    <row r="1548" spans="7:7" x14ac:dyDescent="0.15">
      <c r="G1548" s="131"/>
    </row>
    <row r="1549" spans="7:7" x14ac:dyDescent="0.15">
      <c r="G1549" s="131"/>
    </row>
    <row r="1550" spans="7:7" x14ac:dyDescent="0.15">
      <c r="G1550" s="131"/>
    </row>
    <row r="1551" spans="7:7" x14ac:dyDescent="0.15">
      <c r="G1551" s="131"/>
    </row>
    <row r="1552" spans="7:7" x14ac:dyDescent="0.15">
      <c r="G1552" s="131"/>
    </row>
    <row r="1553" spans="7:7" x14ac:dyDescent="0.15">
      <c r="G1553" s="131"/>
    </row>
    <row r="1554" spans="7:7" x14ac:dyDescent="0.15">
      <c r="G1554" s="131"/>
    </row>
    <row r="1555" spans="7:7" x14ac:dyDescent="0.15">
      <c r="G1555" s="131"/>
    </row>
    <row r="1556" spans="7:7" x14ac:dyDescent="0.15">
      <c r="G1556" s="131"/>
    </row>
    <row r="1557" spans="7:7" x14ac:dyDescent="0.15">
      <c r="G1557" s="131"/>
    </row>
    <row r="1558" spans="7:7" x14ac:dyDescent="0.15">
      <c r="G1558" s="131"/>
    </row>
    <row r="1559" spans="7:7" x14ac:dyDescent="0.15">
      <c r="G1559" s="131"/>
    </row>
    <row r="1560" spans="7:7" x14ac:dyDescent="0.15">
      <c r="G1560" s="131"/>
    </row>
    <row r="1561" spans="7:7" x14ac:dyDescent="0.15">
      <c r="G1561" s="131"/>
    </row>
    <row r="1562" spans="7:7" x14ac:dyDescent="0.15">
      <c r="G1562" s="131"/>
    </row>
    <row r="1563" spans="7:7" x14ac:dyDescent="0.15">
      <c r="G1563" s="131"/>
    </row>
    <row r="1564" spans="7:7" x14ac:dyDescent="0.15">
      <c r="G1564" s="131"/>
    </row>
    <row r="1565" spans="7:7" x14ac:dyDescent="0.15">
      <c r="G1565" s="131"/>
    </row>
    <row r="1566" spans="7:7" x14ac:dyDescent="0.15">
      <c r="G1566" s="131"/>
    </row>
    <row r="1567" spans="7:7" x14ac:dyDescent="0.15">
      <c r="G1567" s="131"/>
    </row>
    <row r="1568" spans="7:7" x14ac:dyDescent="0.15">
      <c r="G1568" s="131"/>
    </row>
    <row r="1569" spans="7:7" x14ac:dyDescent="0.15">
      <c r="G1569" s="131"/>
    </row>
    <row r="1570" spans="7:7" x14ac:dyDescent="0.15">
      <c r="G1570" s="131"/>
    </row>
    <row r="1571" spans="7:7" x14ac:dyDescent="0.15">
      <c r="G1571" s="131"/>
    </row>
    <row r="1572" spans="7:7" x14ac:dyDescent="0.15">
      <c r="G1572" s="131"/>
    </row>
    <row r="1573" spans="7:7" x14ac:dyDescent="0.15">
      <c r="G1573" s="131"/>
    </row>
    <row r="1574" spans="7:7" x14ac:dyDescent="0.15">
      <c r="G1574" s="131"/>
    </row>
    <row r="1575" spans="7:7" x14ac:dyDescent="0.15">
      <c r="G1575" s="131"/>
    </row>
    <row r="1576" spans="7:7" x14ac:dyDescent="0.15">
      <c r="G1576" s="131"/>
    </row>
    <row r="1577" spans="7:7" x14ac:dyDescent="0.15">
      <c r="G1577" s="131"/>
    </row>
    <row r="1578" spans="7:7" x14ac:dyDescent="0.15">
      <c r="G1578" s="131"/>
    </row>
    <row r="1579" spans="7:7" x14ac:dyDescent="0.15">
      <c r="G1579" s="131"/>
    </row>
    <row r="1580" spans="7:7" x14ac:dyDescent="0.15">
      <c r="G1580" s="131"/>
    </row>
    <row r="1581" spans="7:7" x14ac:dyDescent="0.15">
      <c r="G1581" s="131"/>
    </row>
    <row r="1582" spans="7:7" x14ac:dyDescent="0.15">
      <c r="G1582" s="131"/>
    </row>
    <row r="1583" spans="7:7" x14ac:dyDescent="0.15">
      <c r="G1583" s="131"/>
    </row>
    <row r="1584" spans="7:7" x14ac:dyDescent="0.15">
      <c r="G1584" s="131"/>
    </row>
    <row r="1585" spans="7:7" x14ac:dyDescent="0.15">
      <c r="G1585" s="131"/>
    </row>
    <row r="1586" spans="7:7" x14ac:dyDescent="0.15">
      <c r="G1586" s="131"/>
    </row>
    <row r="1587" spans="7:7" x14ac:dyDescent="0.15">
      <c r="G1587" s="131"/>
    </row>
    <row r="1588" spans="7:7" x14ac:dyDescent="0.15">
      <c r="G1588" s="131"/>
    </row>
    <row r="1589" spans="7:7" x14ac:dyDescent="0.15">
      <c r="G1589" s="131"/>
    </row>
    <row r="1590" spans="7:7" x14ac:dyDescent="0.15">
      <c r="G1590" s="131"/>
    </row>
    <row r="1591" spans="7:7" x14ac:dyDescent="0.15">
      <c r="G1591" s="131"/>
    </row>
    <row r="1592" spans="7:7" x14ac:dyDescent="0.15">
      <c r="G1592" s="131"/>
    </row>
    <row r="1593" spans="7:7" x14ac:dyDescent="0.15">
      <c r="G1593" s="131"/>
    </row>
    <row r="1594" spans="7:7" x14ac:dyDescent="0.15">
      <c r="G1594" s="131"/>
    </row>
    <row r="1595" spans="7:7" x14ac:dyDescent="0.15">
      <c r="G1595" s="131"/>
    </row>
    <row r="1596" spans="7:7" x14ac:dyDescent="0.15">
      <c r="G1596" s="131"/>
    </row>
    <row r="1597" spans="7:7" x14ac:dyDescent="0.15">
      <c r="G1597" s="131"/>
    </row>
    <row r="1598" spans="7:7" x14ac:dyDescent="0.15">
      <c r="G1598" s="131"/>
    </row>
    <row r="1599" spans="7:7" x14ac:dyDescent="0.15">
      <c r="G1599" s="131"/>
    </row>
    <row r="1600" spans="7:7" x14ac:dyDescent="0.15">
      <c r="G1600" s="131"/>
    </row>
    <row r="1601" spans="7:7" x14ac:dyDescent="0.15">
      <c r="G1601" s="131"/>
    </row>
    <row r="1602" spans="7:7" x14ac:dyDescent="0.15">
      <c r="G1602" s="131"/>
    </row>
    <row r="1603" spans="7:7" x14ac:dyDescent="0.15">
      <c r="G1603" s="131"/>
    </row>
    <row r="1604" spans="7:7" x14ac:dyDescent="0.15">
      <c r="G1604" s="131"/>
    </row>
    <row r="1605" spans="7:7" x14ac:dyDescent="0.15">
      <c r="G1605" s="131"/>
    </row>
    <row r="1606" spans="7:7" x14ac:dyDescent="0.15">
      <c r="G1606" s="131"/>
    </row>
    <row r="1607" spans="7:7" x14ac:dyDescent="0.15">
      <c r="G1607" s="131"/>
    </row>
    <row r="1608" spans="7:7" x14ac:dyDescent="0.15">
      <c r="G1608" s="131"/>
    </row>
    <row r="1609" spans="7:7" x14ac:dyDescent="0.15">
      <c r="G1609" s="131"/>
    </row>
    <row r="1610" spans="7:7" x14ac:dyDescent="0.15">
      <c r="G1610" s="131"/>
    </row>
    <row r="1611" spans="7:7" x14ac:dyDescent="0.15">
      <c r="G1611" s="131"/>
    </row>
    <row r="1612" spans="7:7" x14ac:dyDescent="0.15">
      <c r="G1612" s="131"/>
    </row>
    <row r="1613" spans="7:7" x14ac:dyDescent="0.15">
      <c r="G1613" s="131"/>
    </row>
    <row r="1614" spans="7:7" x14ac:dyDescent="0.15">
      <c r="G1614" s="131"/>
    </row>
    <row r="1615" spans="7:7" x14ac:dyDescent="0.15">
      <c r="G1615" s="131"/>
    </row>
    <row r="1616" spans="7:7" x14ac:dyDescent="0.15">
      <c r="G1616" s="131"/>
    </row>
    <row r="1617" spans="7:7" x14ac:dyDescent="0.15">
      <c r="G1617" s="131"/>
    </row>
    <row r="1618" spans="7:7" x14ac:dyDescent="0.15">
      <c r="G1618" s="131"/>
    </row>
    <row r="1619" spans="7:7" x14ac:dyDescent="0.15">
      <c r="G1619" s="131"/>
    </row>
    <row r="1620" spans="7:7" x14ac:dyDescent="0.15">
      <c r="G1620" s="131"/>
    </row>
    <row r="1621" spans="7:7" x14ac:dyDescent="0.15">
      <c r="G1621" s="131"/>
    </row>
    <row r="1622" spans="7:7" x14ac:dyDescent="0.15">
      <c r="G1622" s="131"/>
    </row>
    <row r="1623" spans="7:7" x14ac:dyDescent="0.15">
      <c r="G1623" s="131"/>
    </row>
    <row r="1624" spans="7:7" x14ac:dyDescent="0.15">
      <c r="G1624" s="131"/>
    </row>
    <row r="1625" spans="7:7" x14ac:dyDescent="0.15">
      <c r="G1625" s="131"/>
    </row>
    <row r="1626" spans="7:7" x14ac:dyDescent="0.15">
      <c r="G1626" s="131"/>
    </row>
    <row r="1627" spans="7:7" x14ac:dyDescent="0.15">
      <c r="G1627" s="131"/>
    </row>
    <row r="1628" spans="7:7" x14ac:dyDescent="0.15">
      <c r="G1628" s="131"/>
    </row>
    <row r="1629" spans="7:7" x14ac:dyDescent="0.15">
      <c r="G1629" s="131"/>
    </row>
    <row r="1630" spans="7:7" x14ac:dyDescent="0.15">
      <c r="G1630" s="131"/>
    </row>
    <row r="1631" spans="7:7" x14ac:dyDescent="0.15">
      <c r="G1631" s="131"/>
    </row>
    <row r="1632" spans="7:7" x14ac:dyDescent="0.15">
      <c r="G1632" s="131"/>
    </row>
    <row r="1633" spans="7:7" x14ac:dyDescent="0.15">
      <c r="G1633" s="131"/>
    </row>
    <row r="1634" spans="7:7" x14ac:dyDescent="0.15">
      <c r="G1634" s="131"/>
    </row>
    <row r="1635" spans="7:7" x14ac:dyDescent="0.15">
      <c r="G1635" s="131"/>
    </row>
    <row r="1636" spans="7:7" x14ac:dyDescent="0.15">
      <c r="G1636" s="131"/>
    </row>
    <row r="1637" spans="7:7" x14ac:dyDescent="0.15">
      <c r="G1637" s="131"/>
    </row>
    <row r="1638" spans="7:7" x14ac:dyDescent="0.15">
      <c r="G1638" s="131"/>
    </row>
    <row r="1639" spans="7:7" x14ac:dyDescent="0.15">
      <c r="G1639" s="131"/>
    </row>
    <row r="1640" spans="7:7" x14ac:dyDescent="0.15">
      <c r="G1640" s="131"/>
    </row>
    <row r="1641" spans="7:7" x14ac:dyDescent="0.15">
      <c r="G1641" s="131"/>
    </row>
    <row r="1642" spans="7:7" x14ac:dyDescent="0.15">
      <c r="G1642" s="131"/>
    </row>
    <row r="1643" spans="7:7" x14ac:dyDescent="0.15">
      <c r="G1643" s="131"/>
    </row>
    <row r="1644" spans="7:7" x14ac:dyDescent="0.15">
      <c r="G1644" s="131"/>
    </row>
    <row r="1645" spans="7:7" x14ac:dyDescent="0.15">
      <c r="G1645" s="131"/>
    </row>
    <row r="1646" spans="7:7" x14ac:dyDescent="0.15">
      <c r="G1646" s="131"/>
    </row>
    <row r="1647" spans="7:7" x14ac:dyDescent="0.15">
      <c r="G1647" s="131"/>
    </row>
    <row r="1648" spans="7:7" x14ac:dyDescent="0.15">
      <c r="G1648" s="131"/>
    </row>
    <row r="1649" spans="7:7" x14ac:dyDescent="0.15">
      <c r="G1649" s="131"/>
    </row>
    <row r="1650" spans="7:7" x14ac:dyDescent="0.15">
      <c r="G1650" s="131"/>
    </row>
    <row r="1651" spans="7:7" x14ac:dyDescent="0.15">
      <c r="G1651" s="131"/>
    </row>
    <row r="1652" spans="7:7" x14ac:dyDescent="0.15">
      <c r="G1652" s="131"/>
    </row>
    <row r="1653" spans="7:7" x14ac:dyDescent="0.15">
      <c r="G1653" s="131"/>
    </row>
    <row r="1654" spans="7:7" x14ac:dyDescent="0.15">
      <c r="G1654" s="131"/>
    </row>
    <row r="1655" spans="7:7" x14ac:dyDescent="0.15">
      <c r="G1655" s="131"/>
    </row>
    <row r="1656" spans="7:7" x14ac:dyDescent="0.15">
      <c r="G1656" s="131"/>
    </row>
    <row r="1657" spans="7:7" x14ac:dyDescent="0.15">
      <c r="G1657" s="131"/>
    </row>
    <row r="1658" spans="7:7" x14ac:dyDescent="0.15">
      <c r="G1658" s="131"/>
    </row>
    <row r="1659" spans="7:7" x14ac:dyDescent="0.15">
      <c r="G1659" s="131"/>
    </row>
    <row r="1660" spans="7:7" x14ac:dyDescent="0.15">
      <c r="G1660" s="131"/>
    </row>
    <row r="1661" spans="7:7" x14ac:dyDescent="0.15">
      <c r="G1661" s="131"/>
    </row>
    <row r="1662" spans="7:7" x14ac:dyDescent="0.15">
      <c r="G1662" s="131"/>
    </row>
    <row r="1663" spans="7:7" x14ac:dyDescent="0.15">
      <c r="G1663" s="131"/>
    </row>
    <row r="1664" spans="7:7" x14ac:dyDescent="0.15">
      <c r="G1664" s="131"/>
    </row>
    <row r="1665" spans="7:7" x14ac:dyDescent="0.15">
      <c r="G1665" s="131"/>
    </row>
    <row r="1666" spans="7:7" x14ac:dyDescent="0.15">
      <c r="G1666" s="131"/>
    </row>
    <row r="1667" spans="7:7" x14ac:dyDescent="0.15">
      <c r="G1667" s="131"/>
    </row>
    <row r="1668" spans="7:7" x14ac:dyDescent="0.15">
      <c r="G1668" s="131"/>
    </row>
    <row r="1669" spans="7:7" x14ac:dyDescent="0.15">
      <c r="G1669" s="131"/>
    </row>
    <row r="1670" spans="7:7" x14ac:dyDescent="0.15">
      <c r="G1670" s="131"/>
    </row>
    <row r="1671" spans="7:7" x14ac:dyDescent="0.15">
      <c r="G1671" s="131"/>
    </row>
    <row r="1672" spans="7:7" x14ac:dyDescent="0.15">
      <c r="G1672" s="131"/>
    </row>
    <row r="1673" spans="7:7" x14ac:dyDescent="0.15">
      <c r="G1673" s="131"/>
    </row>
    <row r="1674" spans="7:7" x14ac:dyDescent="0.15">
      <c r="G1674" s="131"/>
    </row>
    <row r="1675" spans="7:7" x14ac:dyDescent="0.15">
      <c r="G1675" s="131"/>
    </row>
    <row r="1676" spans="7:7" x14ac:dyDescent="0.15">
      <c r="G1676" s="131"/>
    </row>
    <row r="1677" spans="7:7" x14ac:dyDescent="0.15">
      <c r="G1677" s="131"/>
    </row>
    <row r="1678" spans="7:7" x14ac:dyDescent="0.15">
      <c r="G1678" s="131"/>
    </row>
    <row r="1679" spans="7:7" x14ac:dyDescent="0.15">
      <c r="G1679" s="131"/>
    </row>
    <row r="1680" spans="7:7" x14ac:dyDescent="0.15">
      <c r="G1680" s="131"/>
    </row>
    <row r="1681" spans="7:7" x14ac:dyDescent="0.15">
      <c r="G1681" s="131"/>
    </row>
    <row r="1682" spans="7:7" x14ac:dyDescent="0.15">
      <c r="G1682" s="131"/>
    </row>
    <row r="1683" spans="7:7" x14ac:dyDescent="0.15">
      <c r="G1683" s="131"/>
    </row>
    <row r="1684" spans="7:7" x14ac:dyDescent="0.15">
      <c r="G1684" s="131"/>
    </row>
    <row r="1685" spans="7:7" x14ac:dyDescent="0.15">
      <c r="G1685" s="131"/>
    </row>
    <row r="1686" spans="7:7" x14ac:dyDescent="0.15">
      <c r="G1686" s="131"/>
    </row>
    <row r="1687" spans="7:7" x14ac:dyDescent="0.15">
      <c r="G1687" s="131"/>
    </row>
    <row r="1688" spans="7:7" x14ac:dyDescent="0.15">
      <c r="G1688" s="131"/>
    </row>
    <row r="1689" spans="7:7" x14ac:dyDescent="0.15">
      <c r="G1689" s="131"/>
    </row>
    <row r="1690" spans="7:7" x14ac:dyDescent="0.15">
      <c r="G1690" s="131"/>
    </row>
    <row r="1691" spans="7:7" x14ac:dyDescent="0.15">
      <c r="G1691" s="131"/>
    </row>
    <row r="1692" spans="7:7" x14ac:dyDescent="0.15">
      <c r="G1692" s="131"/>
    </row>
    <row r="1693" spans="7:7" x14ac:dyDescent="0.15">
      <c r="G1693" s="131"/>
    </row>
    <row r="1694" spans="7:7" x14ac:dyDescent="0.15">
      <c r="G1694" s="131"/>
    </row>
    <row r="1695" spans="7:7" x14ac:dyDescent="0.15">
      <c r="G1695" s="131"/>
    </row>
    <row r="1696" spans="7:7" x14ac:dyDescent="0.15">
      <c r="G1696" s="131"/>
    </row>
    <row r="1697" spans="7:7" x14ac:dyDescent="0.15">
      <c r="G1697" s="131"/>
    </row>
    <row r="1698" spans="7:7" x14ac:dyDescent="0.15">
      <c r="G1698" s="131"/>
    </row>
    <row r="1699" spans="7:7" x14ac:dyDescent="0.15">
      <c r="G1699" s="131"/>
    </row>
    <row r="1700" spans="7:7" x14ac:dyDescent="0.15">
      <c r="G1700" s="131"/>
    </row>
    <row r="1701" spans="7:7" x14ac:dyDescent="0.15">
      <c r="G1701" s="131"/>
    </row>
    <row r="1702" spans="7:7" x14ac:dyDescent="0.15">
      <c r="G1702" s="131"/>
    </row>
    <row r="1703" spans="7:7" x14ac:dyDescent="0.15">
      <c r="G1703" s="131"/>
    </row>
    <row r="1704" spans="7:7" x14ac:dyDescent="0.15">
      <c r="G1704" s="131"/>
    </row>
    <row r="1705" spans="7:7" x14ac:dyDescent="0.15">
      <c r="G1705" s="131"/>
    </row>
    <row r="1706" spans="7:7" x14ac:dyDescent="0.15">
      <c r="G1706" s="131"/>
    </row>
    <row r="1707" spans="7:7" x14ac:dyDescent="0.15">
      <c r="G1707" s="131"/>
    </row>
    <row r="1708" spans="7:7" x14ac:dyDescent="0.15">
      <c r="G1708" s="131"/>
    </row>
    <row r="1709" spans="7:7" x14ac:dyDescent="0.15">
      <c r="G1709" s="131"/>
    </row>
    <row r="1710" spans="7:7" x14ac:dyDescent="0.15">
      <c r="G1710" s="131"/>
    </row>
    <row r="1711" spans="7:7" x14ac:dyDescent="0.15">
      <c r="G1711" s="131"/>
    </row>
    <row r="1712" spans="7:7" x14ac:dyDescent="0.15">
      <c r="G1712" s="131"/>
    </row>
    <row r="1713" spans="7:7" x14ac:dyDescent="0.15">
      <c r="G1713" s="131"/>
    </row>
    <row r="1714" spans="7:7" x14ac:dyDescent="0.15">
      <c r="G1714" s="131"/>
    </row>
    <row r="1715" spans="7:7" x14ac:dyDescent="0.15">
      <c r="G1715" s="131"/>
    </row>
    <row r="1716" spans="7:7" x14ac:dyDescent="0.15">
      <c r="G1716" s="131"/>
    </row>
    <row r="1717" spans="7:7" x14ac:dyDescent="0.15">
      <c r="G1717" s="131"/>
    </row>
    <row r="1718" spans="7:7" x14ac:dyDescent="0.15">
      <c r="G1718" s="131"/>
    </row>
    <row r="1719" spans="7:7" x14ac:dyDescent="0.15">
      <c r="G1719" s="131"/>
    </row>
    <row r="1720" spans="7:7" x14ac:dyDescent="0.15">
      <c r="G1720" s="131"/>
    </row>
    <row r="1721" spans="7:7" x14ac:dyDescent="0.15">
      <c r="G1721" s="131"/>
    </row>
    <row r="1722" spans="7:7" x14ac:dyDescent="0.15">
      <c r="G1722" s="131"/>
    </row>
    <row r="1723" spans="7:7" x14ac:dyDescent="0.15">
      <c r="G1723" s="131"/>
    </row>
    <row r="1724" spans="7:7" x14ac:dyDescent="0.15">
      <c r="G1724" s="131"/>
    </row>
    <row r="1725" spans="7:7" x14ac:dyDescent="0.15">
      <c r="G1725" s="131"/>
    </row>
    <row r="1726" spans="7:7" x14ac:dyDescent="0.15">
      <c r="G1726" s="131"/>
    </row>
    <row r="1727" spans="7:7" x14ac:dyDescent="0.15">
      <c r="G1727" s="131"/>
    </row>
    <row r="1728" spans="7:7" x14ac:dyDescent="0.15">
      <c r="G1728" s="131"/>
    </row>
    <row r="1729" spans="7:7" x14ac:dyDescent="0.15">
      <c r="G1729" s="131"/>
    </row>
    <row r="1730" spans="7:7" x14ac:dyDescent="0.15">
      <c r="G1730" s="131"/>
    </row>
    <row r="1731" spans="7:7" x14ac:dyDescent="0.15">
      <c r="G1731" s="131"/>
    </row>
    <row r="1732" spans="7:7" x14ac:dyDescent="0.15">
      <c r="G1732" s="131"/>
    </row>
    <row r="1733" spans="7:7" x14ac:dyDescent="0.15">
      <c r="G1733" s="131"/>
    </row>
    <row r="1734" spans="7:7" x14ac:dyDescent="0.15">
      <c r="G1734" s="131"/>
    </row>
    <row r="1735" spans="7:7" x14ac:dyDescent="0.15">
      <c r="G1735" s="131"/>
    </row>
    <row r="1736" spans="7:7" x14ac:dyDescent="0.15">
      <c r="G1736" s="131"/>
    </row>
    <row r="1737" spans="7:7" x14ac:dyDescent="0.15">
      <c r="G1737" s="131"/>
    </row>
    <row r="1738" spans="7:7" x14ac:dyDescent="0.15">
      <c r="G1738" s="131"/>
    </row>
    <row r="1739" spans="7:7" x14ac:dyDescent="0.15">
      <c r="G1739" s="131"/>
    </row>
    <row r="1740" spans="7:7" x14ac:dyDescent="0.15">
      <c r="G1740" s="131"/>
    </row>
    <row r="1741" spans="7:7" x14ac:dyDescent="0.15">
      <c r="G1741" s="131"/>
    </row>
    <row r="1742" spans="7:7" x14ac:dyDescent="0.15">
      <c r="G1742" s="131"/>
    </row>
    <row r="1743" spans="7:7" x14ac:dyDescent="0.15">
      <c r="G1743" s="131"/>
    </row>
    <row r="1744" spans="7:7" x14ac:dyDescent="0.15">
      <c r="G1744" s="131"/>
    </row>
    <row r="1745" spans="7:7" x14ac:dyDescent="0.15">
      <c r="G1745" s="131"/>
    </row>
    <row r="1746" spans="7:7" x14ac:dyDescent="0.15">
      <c r="G1746" s="131"/>
    </row>
    <row r="1747" spans="7:7" x14ac:dyDescent="0.15">
      <c r="G1747" s="131"/>
    </row>
    <row r="1748" spans="7:7" x14ac:dyDescent="0.15">
      <c r="G1748" s="131"/>
    </row>
    <row r="1749" spans="7:7" x14ac:dyDescent="0.15">
      <c r="G1749" s="131"/>
    </row>
    <row r="1750" spans="7:7" x14ac:dyDescent="0.15">
      <c r="G1750" s="131"/>
    </row>
    <row r="1751" spans="7:7" x14ac:dyDescent="0.15">
      <c r="G1751" s="131"/>
    </row>
    <row r="1752" spans="7:7" x14ac:dyDescent="0.15">
      <c r="G1752" s="131"/>
    </row>
    <row r="1753" spans="7:7" x14ac:dyDescent="0.15">
      <c r="G1753" s="131"/>
    </row>
    <row r="1754" spans="7:7" x14ac:dyDescent="0.15">
      <c r="G1754" s="131"/>
    </row>
    <row r="1755" spans="7:7" x14ac:dyDescent="0.15">
      <c r="G1755" s="131"/>
    </row>
    <row r="1756" spans="7:7" x14ac:dyDescent="0.15">
      <c r="G1756" s="131"/>
    </row>
    <row r="1757" spans="7:7" x14ac:dyDescent="0.15">
      <c r="G1757" s="131"/>
    </row>
    <row r="1758" spans="7:7" x14ac:dyDescent="0.15">
      <c r="G1758" s="131"/>
    </row>
    <row r="1759" spans="7:7" x14ac:dyDescent="0.15">
      <c r="G1759" s="131"/>
    </row>
    <row r="1760" spans="7:7" x14ac:dyDescent="0.15">
      <c r="G1760" s="131"/>
    </row>
    <row r="1761" spans="7:7" x14ac:dyDescent="0.15">
      <c r="G1761" s="131"/>
    </row>
    <row r="1762" spans="7:7" x14ac:dyDescent="0.15">
      <c r="G1762" s="131"/>
    </row>
    <row r="1763" spans="7:7" x14ac:dyDescent="0.15">
      <c r="G1763" s="131"/>
    </row>
    <row r="1764" spans="7:7" x14ac:dyDescent="0.15">
      <c r="G1764" s="131"/>
    </row>
    <row r="1765" spans="7:7" x14ac:dyDescent="0.15">
      <c r="G1765" s="131"/>
    </row>
    <row r="1766" spans="7:7" x14ac:dyDescent="0.15">
      <c r="G1766" s="131"/>
    </row>
    <row r="1767" spans="7:7" x14ac:dyDescent="0.15">
      <c r="G1767" s="131"/>
    </row>
    <row r="1768" spans="7:7" x14ac:dyDescent="0.15">
      <c r="G1768" s="131"/>
    </row>
    <row r="1769" spans="7:7" x14ac:dyDescent="0.15">
      <c r="G1769" s="131"/>
    </row>
    <row r="1770" spans="7:7" x14ac:dyDescent="0.15">
      <c r="G1770" s="131"/>
    </row>
    <row r="1771" spans="7:7" x14ac:dyDescent="0.15">
      <c r="G1771" s="131"/>
    </row>
    <row r="1772" spans="7:7" x14ac:dyDescent="0.15">
      <c r="G1772" s="131"/>
    </row>
    <row r="1773" spans="7:7" x14ac:dyDescent="0.15">
      <c r="G1773" s="131"/>
    </row>
    <row r="1774" spans="7:7" x14ac:dyDescent="0.15">
      <c r="G1774" s="131"/>
    </row>
    <row r="1775" spans="7:7" x14ac:dyDescent="0.15">
      <c r="G1775" s="131"/>
    </row>
    <row r="1776" spans="7:7" x14ac:dyDescent="0.15">
      <c r="G1776" s="131"/>
    </row>
    <row r="1777" spans="7:7" x14ac:dyDescent="0.15">
      <c r="G1777" s="131"/>
    </row>
    <row r="1778" spans="7:7" x14ac:dyDescent="0.15">
      <c r="G1778" s="131"/>
    </row>
    <row r="1779" spans="7:7" x14ac:dyDescent="0.15">
      <c r="G1779" s="131"/>
    </row>
    <row r="1780" spans="7:7" x14ac:dyDescent="0.15">
      <c r="G1780" s="131"/>
    </row>
    <row r="1781" spans="7:7" x14ac:dyDescent="0.15">
      <c r="G1781" s="131"/>
    </row>
    <row r="1782" spans="7:7" x14ac:dyDescent="0.15">
      <c r="G1782" s="131"/>
    </row>
    <row r="1783" spans="7:7" x14ac:dyDescent="0.15">
      <c r="G1783" s="131"/>
    </row>
    <row r="1784" spans="7:7" x14ac:dyDescent="0.15">
      <c r="G1784" s="131"/>
    </row>
    <row r="1785" spans="7:7" x14ac:dyDescent="0.15">
      <c r="G1785" s="131"/>
    </row>
    <row r="1786" spans="7:7" x14ac:dyDescent="0.15">
      <c r="G1786" s="131"/>
    </row>
    <row r="1787" spans="7:7" x14ac:dyDescent="0.15">
      <c r="G1787" s="131"/>
    </row>
    <row r="1788" spans="7:7" x14ac:dyDescent="0.15">
      <c r="G1788" s="131"/>
    </row>
    <row r="1789" spans="7:7" x14ac:dyDescent="0.15">
      <c r="G1789" s="131"/>
    </row>
    <row r="1790" spans="7:7" x14ac:dyDescent="0.15">
      <c r="G1790" s="131"/>
    </row>
    <row r="1791" spans="7:7" x14ac:dyDescent="0.15">
      <c r="G1791" s="131"/>
    </row>
    <row r="1792" spans="7:7" x14ac:dyDescent="0.15">
      <c r="G1792" s="131"/>
    </row>
    <row r="1793" spans="7:7" x14ac:dyDescent="0.15">
      <c r="G1793" s="131"/>
    </row>
    <row r="1794" spans="7:7" x14ac:dyDescent="0.15">
      <c r="G1794" s="131"/>
    </row>
    <row r="1795" spans="7:7" x14ac:dyDescent="0.15">
      <c r="G1795" s="131"/>
    </row>
    <row r="1796" spans="7:7" x14ac:dyDescent="0.15">
      <c r="G1796" s="131"/>
    </row>
    <row r="1797" spans="7:7" x14ac:dyDescent="0.15">
      <c r="G1797" s="131"/>
    </row>
    <row r="1798" spans="7:7" x14ac:dyDescent="0.15">
      <c r="G1798" s="131"/>
    </row>
    <row r="1799" spans="7:7" x14ac:dyDescent="0.15">
      <c r="G1799" s="131"/>
    </row>
    <row r="1800" spans="7:7" x14ac:dyDescent="0.15">
      <c r="G1800" s="131"/>
    </row>
    <row r="1801" spans="7:7" x14ac:dyDescent="0.15">
      <c r="G1801" s="131"/>
    </row>
    <row r="1802" spans="7:7" x14ac:dyDescent="0.15">
      <c r="G1802" s="131"/>
    </row>
    <row r="1803" spans="7:7" x14ac:dyDescent="0.15">
      <c r="G1803" s="131"/>
    </row>
    <row r="1804" spans="7:7" x14ac:dyDescent="0.15">
      <c r="G1804" s="131"/>
    </row>
    <row r="1805" spans="7:7" x14ac:dyDescent="0.15">
      <c r="G1805" s="131"/>
    </row>
    <row r="1806" spans="7:7" x14ac:dyDescent="0.15">
      <c r="G1806" s="131"/>
    </row>
    <row r="1807" spans="7:7" x14ac:dyDescent="0.15">
      <c r="G1807" s="131"/>
    </row>
    <row r="1808" spans="7:7" x14ac:dyDescent="0.15">
      <c r="G1808" s="131"/>
    </row>
    <row r="1809" spans="7:7" x14ac:dyDescent="0.15">
      <c r="G1809" s="131"/>
    </row>
    <row r="1810" spans="7:7" x14ac:dyDescent="0.15">
      <c r="G1810" s="131"/>
    </row>
    <row r="1811" spans="7:7" x14ac:dyDescent="0.15">
      <c r="G1811" s="131"/>
    </row>
    <row r="1812" spans="7:7" x14ac:dyDescent="0.15">
      <c r="G1812" s="131"/>
    </row>
    <row r="1813" spans="7:7" x14ac:dyDescent="0.15">
      <c r="G1813" s="131"/>
    </row>
    <row r="1814" spans="7:7" x14ac:dyDescent="0.15">
      <c r="G1814" s="131"/>
    </row>
    <row r="1815" spans="7:7" x14ac:dyDescent="0.15">
      <c r="G1815" s="131"/>
    </row>
    <row r="1816" spans="7:7" x14ac:dyDescent="0.15">
      <c r="G1816" s="131"/>
    </row>
    <row r="1817" spans="7:7" x14ac:dyDescent="0.15">
      <c r="G1817" s="131"/>
    </row>
    <row r="1818" spans="7:7" x14ac:dyDescent="0.15">
      <c r="G1818" s="131"/>
    </row>
    <row r="1819" spans="7:7" x14ac:dyDescent="0.15">
      <c r="G1819" s="131"/>
    </row>
    <row r="1820" spans="7:7" x14ac:dyDescent="0.15">
      <c r="G1820" s="131"/>
    </row>
    <row r="1821" spans="7:7" x14ac:dyDescent="0.15">
      <c r="G1821" s="131"/>
    </row>
    <row r="1822" spans="7:7" x14ac:dyDescent="0.15">
      <c r="G1822" s="131"/>
    </row>
    <row r="1823" spans="7:7" x14ac:dyDescent="0.15">
      <c r="G1823" s="131"/>
    </row>
    <row r="1824" spans="7:7" x14ac:dyDescent="0.15">
      <c r="G1824" s="131"/>
    </row>
    <row r="1825" spans="7:7" x14ac:dyDescent="0.15">
      <c r="G1825" s="131"/>
    </row>
    <row r="1826" spans="7:7" x14ac:dyDescent="0.15">
      <c r="G1826" s="131"/>
    </row>
    <row r="1827" spans="7:7" x14ac:dyDescent="0.15">
      <c r="G1827" s="131"/>
    </row>
    <row r="1828" spans="7:7" x14ac:dyDescent="0.15">
      <c r="G1828" s="131"/>
    </row>
    <row r="1829" spans="7:7" x14ac:dyDescent="0.15">
      <c r="G1829" s="131"/>
    </row>
    <row r="1830" spans="7:7" x14ac:dyDescent="0.15">
      <c r="G1830" s="131"/>
    </row>
    <row r="1831" spans="7:7" x14ac:dyDescent="0.15">
      <c r="G1831" s="131"/>
    </row>
    <row r="1832" spans="7:7" x14ac:dyDescent="0.15">
      <c r="G1832" s="131"/>
    </row>
    <row r="1833" spans="7:7" x14ac:dyDescent="0.15">
      <c r="G1833" s="131"/>
    </row>
    <row r="1834" spans="7:7" x14ac:dyDescent="0.15">
      <c r="G1834" s="131"/>
    </row>
    <row r="1835" spans="7:7" x14ac:dyDescent="0.15">
      <c r="G1835" s="131"/>
    </row>
    <row r="1836" spans="7:7" x14ac:dyDescent="0.15">
      <c r="G1836" s="131"/>
    </row>
    <row r="1837" spans="7:7" x14ac:dyDescent="0.15">
      <c r="G1837" s="131"/>
    </row>
    <row r="1838" spans="7:7" x14ac:dyDescent="0.15">
      <c r="G1838" s="131"/>
    </row>
    <row r="1839" spans="7:7" x14ac:dyDescent="0.15">
      <c r="G1839" s="131"/>
    </row>
    <row r="1840" spans="7:7" x14ac:dyDescent="0.15">
      <c r="G1840" s="131"/>
    </row>
    <row r="1841" spans="7:7" x14ac:dyDescent="0.15">
      <c r="G1841" s="131"/>
    </row>
    <row r="1842" spans="7:7" x14ac:dyDescent="0.15">
      <c r="G1842" s="131"/>
    </row>
    <row r="1843" spans="7:7" x14ac:dyDescent="0.15">
      <c r="G1843" s="131"/>
    </row>
    <row r="1844" spans="7:7" x14ac:dyDescent="0.15">
      <c r="G1844" s="133"/>
    </row>
    <row r="1845" spans="7:7" x14ac:dyDescent="0.15">
      <c r="G1845" s="133"/>
    </row>
    <row r="1846" spans="7:7" x14ac:dyDescent="0.15">
      <c r="G1846" s="133"/>
    </row>
    <row r="1847" spans="7:7" x14ac:dyDescent="0.15">
      <c r="G1847" s="133"/>
    </row>
    <row r="1848" spans="7:7" x14ac:dyDescent="0.15">
      <c r="G1848" s="133"/>
    </row>
    <row r="1849" spans="7:7" x14ac:dyDescent="0.15">
      <c r="G1849" s="133"/>
    </row>
    <row r="1850" spans="7:7" x14ac:dyDescent="0.15">
      <c r="G1850" s="133"/>
    </row>
    <row r="1851" spans="7:7" x14ac:dyDescent="0.15">
      <c r="G1851" s="133"/>
    </row>
    <row r="1852" spans="7:7" x14ac:dyDescent="0.15">
      <c r="G1852" s="133"/>
    </row>
    <row r="1853" spans="7:7" x14ac:dyDescent="0.15">
      <c r="G1853" s="133"/>
    </row>
    <row r="1854" spans="7:7" x14ac:dyDescent="0.15">
      <c r="G1854" s="133"/>
    </row>
    <row r="1855" spans="7:7" x14ac:dyDescent="0.15">
      <c r="G1855" s="133"/>
    </row>
    <row r="1856" spans="7:7" x14ac:dyDescent="0.15">
      <c r="G1856" s="133"/>
    </row>
    <row r="1857" spans="7:7" x14ac:dyDescent="0.15">
      <c r="G1857" s="133"/>
    </row>
    <row r="1858" spans="7:7" x14ac:dyDescent="0.15">
      <c r="G1858" s="133"/>
    </row>
    <row r="1859" spans="7:7" x14ac:dyDescent="0.15">
      <c r="G1859" s="133"/>
    </row>
    <row r="1860" spans="7:7" x14ac:dyDescent="0.15">
      <c r="G1860" s="133"/>
    </row>
    <row r="1861" spans="7:7" x14ac:dyDescent="0.15">
      <c r="G1861" s="133"/>
    </row>
    <row r="1862" spans="7:7" x14ac:dyDescent="0.15">
      <c r="G1862" s="133"/>
    </row>
    <row r="1863" spans="7:7" x14ac:dyDescent="0.15">
      <c r="G1863" s="133"/>
    </row>
    <row r="1864" spans="7:7" x14ac:dyDescent="0.15">
      <c r="G1864" s="133"/>
    </row>
    <row r="1865" spans="7:7" x14ac:dyDescent="0.15">
      <c r="G1865" s="133"/>
    </row>
    <row r="1866" spans="7:7" x14ac:dyDescent="0.15">
      <c r="G1866" s="133"/>
    </row>
    <row r="1867" spans="7:7" x14ac:dyDescent="0.15">
      <c r="G1867" s="133"/>
    </row>
    <row r="1868" spans="7:7" x14ac:dyDescent="0.15">
      <c r="G1868" s="133"/>
    </row>
    <row r="1869" spans="7:7" x14ac:dyDescent="0.15">
      <c r="G1869" s="133"/>
    </row>
    <row r="1870" spans="7:7" x14ac:dyDescent="0.15">
      <c r="G1870" s="133"/>
    </row>
    <row r="1871" spans="7:7" x14ac:dyDescent="0.15">
      <c r="G1871" s="133"/>
    </row>
    <row r="1872" spans="7:7" x14ac:dyDescent="0.15">
      <c r="G1872" s="133"/>
    </row>
    <row r="1873" spans="7:7" x14ac:dyDescent="0.15">
      <c r="G1873" s="133"/>
    </row>
    <row r="1874" spans="7:7" x14ac:dyDescent="0.15">
      <c r="G1874" s="133"/>
    </row>
    <row r="1875" spans="7:7" x14ac:dyDescent="0.15">
      <c r="G1875" s="133"/>
    </row>
    <row r="1876" spans="7:7" x14ac:dyDescent="0.15">
      <c r="G1876" s="133"/>
    </row>
    <row r="1877" spans="7:7" x14ac:dyDescent="0.15">
      <c r="G1877" s="133"/>
    </row>
    <row r="1878" spans="7:7" x14ac:dyDescent="0.15">
      <c r="G1878" s="133"/>
    </row>
    <row r="1879" spans="7:7" x14ac:dyDescent="0.15">
      <c r="G1879" s="133"/>
    </row>
    <row r="1880" spans="7:7" x14ac:dyDescent="0.15">
      <c r="G1880" s="133"/>
    </row>
    <row r="1881" spans="7:7" x14ac:dyDescent="0.15">
      <c r="G1881" s="133"/>
    </row>
    <row r="1882" spans="7:7" x14ac:dyDescent="0.15">
      <c r="G1882" s="133"/>
    </row>
    <row r="1883" spans="7:7" x14ac:dyDescent="0.15">
      <c r="G1883" s="133"/>
    </row>
    <row r="1884" spans="7:7" x14ac:dyDescent="0.15">
      <c r="G1884" s="133"/>
    </row>
    <row r="1885" spans="7:7" x14ac:dyDescent="0.15">
      <c r="G1885" s="133"/>
    </row>
    <row r="1886" spans="7:7" x14ac:dyDescent="0.15">
      <c r="G1886" s="133"/>
    </row>
    <row r="1887" spans="7:7" x14ac:dyDescent="0.15">
      <c r="G1887" s="133"/>
    </row>
    <row r="1888" spans="7:7" x14ac:dyDescent="0.15">
      <c r="G1888" s="133"/>
    </row>
    <row r="1889" spans="7:7" x14ac:dyDescent="0.15">
      <c r="G1889" s="133"/>
    </row>
    <row r="1890" spans="7:7" x14ac:dyDescent="0.15">
      <c r="G1890" s="133"/>
    </row>
    <row r="1891" spans="7:7" x14ac:dyDescent="0.15">
      <c r="G1891" s="133"/>
    </row>
    <row r="1892" spans="7:7" x14ac:dyDescent="0.15">
      <c r="G1892" s="133"/>
    </row>
    <row r="1893" spans="7:7" x14ac:dyDescent="0.15">
      <c r="G1893" s="133"/>
    </row>
    <row r="1894" spans="7:7" x14ac:dyDescent="0.15">
      <c r="G1894" s="133"/>
    </row>
    <row r="1895" spans="7:7" x14ac:dyDescent="0.15">
      <c r="G1895" s="133"/>
    </row>
    <row r="1896" spans="7:7" x14ac:dyDescent="0.15">
      <c r="G1896" s="133"/>
    </row>
    <row r="1897" spans="7:7" x14ac:dyDescent="0.15">
      <c r="G1897" s="133"/>
    </row>
    <row r="1898" spans="7:7" x14ac:dyDescent="0.15">
      <c r="G1898" s="133"/>
    </row>
    <row r="1899" spans="7:7" x14ac:dyDescent="0.15">
      <c r="G1899" s="133"/>
    </row>
    <row r="1900" spans="7:7" x14ac:dyDescent="0.15">
      <c r="G1900" s="133"/>
    </row>
    <row r="1901" spans="7:7" x14ac:dyDescent="0.15">
      <c r="G1901" s="133"/>
    </row>
    <row r="1902" spans="7:7" x14ac:dyDescent="0.15">
      <c r="G1902" s="133"/>
    </row>
    <row r="1903" spans="7:7" x14ac:dyDescent="0.15">
      <c r="G1903" s="133"/>
    </row>
    <row r="1904" spans="7:7" x14ac:dyDescent="0.15">
      <c r="G1904" s="133"/>
    </row>
    <row r="1905" spans="7:7" x14ac:dyDescent="0.15">
      <c r="G1905" s="133"/>
    </row>
    <row r="1906" spans="7:7" x14ac:dyDescent="0.15">
      <c r="G1906" s="133"/>
    </row>
    <row r="1907" spans="7:7" x14ac:dyDescent="0.15">
      <c r="G1907" s="133"/>
    </row>
    <row r="1908" spans="7:7" x14ac:dyDescent="0.15">
      <c r="G1908" s="133"/>
    </row>
    <row r="1909" spans="7:7" x14ac:dyDescent="0.15">
      <c r="G1909" s="133"/>
    </row>
    <row r="1910" spans="7:7" x14ac:dyDescent="0.15">
      <c r="G1910" s="133"/>
    </row>
    <row r="1911" spans="7:7" x14ac:dyDescent="0.15">
      <c r="G1911" s="133"/>
    </row>
    <row r="1912" spans="7:7" x14ac:dyDescent="0.15">
      <c r="G1912" s="133"/>
    </row>
    <row r="1913" spans="7:7" x14ac:dyDescent="0.15">
      <c r="G1913" s="133"/>
    </row>
    <row r="1914" spans="7:7" x14ac:dyDescent="0.15">
      <c r="G1914" s="133"/>
    </row>
    <row r="1915" spans="7:7" x14ac:dyDescent="0.15">
      <c r="G1915" s="133"/>
    </row>
    <row r="1916" spans="7:7" x14ac:dyDescent="0.15">
      <c r="G1916" s="133"/>
    </row>
    <row r="1917" spans="7:7" x14ac:dyDescent="0.15">
      <c r="G1917" s="133"/>
    </row>
    <row r="1918" spans="7:7" x14ac:dyDescent="0.15">
      <c r="G1918" s="133"/>
    </row>
    <row r="1919" spans="7:7" x14ac:dyDescent="0.15">
      <c r="G1919" s="133"/>
    </row>
    <row r="1920" spans="7:7" x14ac:dyDescent="0.15">
      <c r="G1920" s="133"/>
    </row>
    <row r="1921" spans="7:7" x14ac:dyDescent="0.15">
      <c r="G1921" s="133"/>
    </row>
    <row r="1922" spans="7:7" x14ac:dyDescent="0.15">
      <c r="G1922" s="133"/>
    </row>
    <row r="1923" spans="7:7" x14ac:dyDescent="0.15">
      <c r="G1923" s="133"/>
    </row>
    <row r="1924" spans="7:7" x14ac:dyDescent="0.15">
      <c r="G1924" s="133"/>
    </row>
    <row r="1925" spans="7:7" x14ac:dyDescent="0.15">
      <c r="G1925" s="133"/>
    </row>
    <row r="1926" spans="7:7" x14ac:dyDescent="0.15">
      <c r="G1926" s="133"/>
    </row>
    <row r="1927" spans="7:7" x14ac:dyDescent="0.15">
      <c r="G1927" s="133"/>
    </row>
    <row r="1928" spans="7:7" x14ac:dyDescent="0.15">
      <c r="G1928" s="133"/>
    </row>
    <row r="1929" spans="7:7" x14ac:dyDescent="0.15">
      <c r="G1929" s="133"/>
    </row>
    <row r="1930" spans="7:7" x14ac:dyDescent="0.15">
      <c r="G1930" s="133"/>
    </row>
    <row r="1931" spans="7:7" x14ac:dyDescent="0.15">
      <c r="G1931" s="133"/>
    </row>
    <row r="1932" spans="7:7" x14ac:dyDescent="0.15">
      <c r="G1932" s="133"/>
    </row>
    <row r="1933" spans="7:7" x14ac:dyDescent="0.15">
      <c r="G1933" s="133"/>
    </row>
    <row r="1934" spans="7:7" x14ac:dyDescent="0.15">
      <c r="G1934" s="133"/>
    </row>
    <row r="1935" spans="7:7" x14ac:dyDescent="0.15">
      <c r="G1935" s="133"/>
    </row>
    <row r="1936" spans="7:7" x14ac:dyDescent="0.15">
      <c r="G1936" s="133"/>
    </row>
    <row r="1937" spans="7:7" x14ac:dyDescent="0.15">
      <c r="G1937" s="133"/>
    </row>
    <row r="1938" spans="7:7" x14ac:dyDescent="0.15">
      <c r="G1938" s="133"/>
    </row>
    <row r="1939" spans="7:7" x14ac:dyDescent="0.15">
      <c r="G1939" s="133"/>
    </row>
    <row r="1940" spans="7:7" x14ac:dyDescent="0.15">
      <c r="G1940" s="133"/>
    </row>
    <row r="1941" spans="7:7" x14ac:dyDescent="0.15">
      <c r="G1941" s="133"/>
    </row>
    <row r="1942" spans="7:7" x14ac:dyDescent="0.15">
      <c r="G1942" s="133"/>
    </row>
    <row r="1943" spans="7:7" x14ac:dyDescent="0.15">
      <c r="G1943" s="133"/>
    </row>
    <row r="1944" spans="7:7" x14ac:dyDescent="0.15">
      <c r="G1944" s="133"/>
    </row>
    <row r="1945" spans="7:7" x14ac:dyDescent="0.15">
      <c r="G1945" s="133"/>
    </row>
    <row r="1946" spans="7:7" x14ac:dyDescent="0.15">
      <c r="G1946" s="133"/>
    </row>
    <row r="1947" spans="7:7" x14ac:dyDescent="0.15">
      <c r="G1947" s="133"/>
    </row>
    <row r="1948" spans="7:7" x14ac:dyDescent="0.15">
      <c r="G1948" s="133"/>
    </row>
    <row r="1949" spans="7:7" x14ac:dyDescent="0.15">
      <c r="G1949" s="133"/>
    </row>
    <row r="1950" spans="7:7" x14ac:dyDescent="0.15">
      <c r="G1950" s="133"/>
    </row>
    <row r="1951" spans="7:7" x14ac:dyDescent="0.15">
      <c r="G1951" s="133"/>
    </row>
    <row r="1952" spans="7:7" x14ac:dyDescent="0.15">
      <c r="G1952" s="133"/>
    </row>
    <row r="1953" spans="7:7" x14ac:dyDescent="0.15">
      <c r="G1953" s="133"/>
    </row>
    <row r="1954" spans="7:7" x14ac:dyDescent="0.15">
      <c r="G1954" s="133"/>
    </row>
    <row r="1955" spans="7:7" x14ac:dyDescent="0.15">
      <c r="G1955" s="133"/>
    </row>
    <row r="1956" spans="7:7" x14ac:dyDescent="0.15">
      <c r="G1956" s="133"/>
    </row>
    <row r="1957" spans="7:7" x14ac:dyDescent="0.15">
      <c r="G1957" s="133"/>
    </row>
    <row r="1958" spans="7:7" x14ac:dyDescent="0.15">
      <c r="G1958" s="133"/>
    </row>
    <row r="1959" spans="7:7" x14ac:dyDescent="0.15">
      <c r="G1959" s="133"/>
    </row>
    <row r="1960" spans="7:7" x14ac:dyDescent="0.15">
      <c r="G1960" s="133"/>
    </row>
    <row r="1961" spans="7:7" x14ac:dyDescent="0.15">
      <c r="G1961" s="133"/>
    </row>
    <row r="1962" spans="7:7" x14ac:dyDescent="0.15">
      <c r="G1962" s="133"/>
    </row>
    <row r="1963" spans="7:7" x14ac:dyDescent="0.15">
      <c r="G1963" s="133"/>
    </row>
    <row r="1964" spans="7:7" x14ac:dyDescent="0.15">
      <c r="G1964" s="133"/>
    </row>
    <row r="1965" spans="7:7" x14ac:dyDescent="0.15">
      <c r="G1965" s="133"/>
    </row>
    <row r="1966" spans="7:7" x14ac:dyDescent="0.15">
      <c r="G1966" s="133"/>
    </row>
    <row r="1967" spans="7:7" x14ac:dyDescent="0.15">
      <c r="G1967" s="133"/>
    </row>
    <row r="1968" spans="7:7" x14ac:dyDescent="0.15">
      <c r="G1968" s="133"/>
    </row>
    <row r="1969" spans="7:7" x14ac:dyDescent="0.15">
      <c r="G1969" s="133"/>
    </row>
    <row r="1970" spans="7:7" x14ac:dyDescent="0.15">
      <c r="G1970" s="133"/>
    </row>
    <row r="1971" spans="7:7" x14ac:dyDescent="0.15">
      <c r="G1971" s="133"/>
    </row>
    <row r="1972" spans="7:7" x14ac:dyDescent="0.15">
      <c r="G1972" s="133"/>
    </row>
    <row r="1973" spans="7:7" x14ac:dyDescent="0.15">
      <c r="G1973" s="133"/>
    </row>
    <row r="1974" spans="7:7" x14ac:dyDescent="0.15">
      <c r="G1974" s="133"/>
    </row>
    <row r="1975" spans="7:7" x14ac:dyDescent="0.15">
      <c r="G1975" s="133"/>
    </row>
    <row r="1976" spans="7:7" x14ac:dyDescent="0.15">
      <c r="G1976" s="133"/>
    </row>
    <row r="1977" spans="7:7" x14ac:dyDescent="0.15">
      <c r="G1977" s="133"/>
    </row>
    <row r="1978" spans="7:7" x14ac:dyDescent="0.15">
      <c r="G1978" s="133"/>
    </row>
    <row r="1979" spans="7:7" x14ac:dyDescent="0.15">
      <c r="G1979" s="133"/>
    </row>
    <row r="1980" spans="7:7" x14ac:dyDescent="0.15">
      <c r="G1980" s="133"/>
    </row>
    <row r="1981" spans="7:7" x14ac:dyDescent="0.15">
      <c r="G1981" s="133"/>
    </row>
    <row r="1982" spans="7:7" x14ac:dyDescent="0.15">
      <c r="G1982" s="133"/>
    </row>
    <row r="1983" spans="7:7" x14ac:dyDescent="0.15">
      <c r="G1983" s="133"/>
    </row>
    <row r="1984" spans="7:7" x14ac:dyDescent="0.15">
      <c r="G1984" s="133"/>
    </row>
    <row r="1985" spans="7:7" x14ac:dyDescent="0.15">
      <c r="G1985" s="133"/>
    </row>
    <row r="1986" spans="7:7" x14ac:dyDescent="0.15">
      <c r="G1986" s="133"/>
    </row>
    <row r="1987" spans="7:7" x14ac:dyDescent="0.15">
      <c r="G1987" s="133"/>
    </row>
    <row r="1988" spans="7:7" x14ac:dyDescent="0.15">
      <c r="G1988" s="133"/>
    </row>
    <row r="1989" spans="7:7" x14ac:dyDescent="0.15">
      <c r="G1989" s="133"/>
    </row>
    <row r="1990" spans="7:7" x14ac:dyDescent="0.15">
      <c r="G1990" s="133"/>
    </row>
    <row r="1991" spans="7:7" x14ac:dyDescent="0.15">
      <c r="G1991" s="133"/>
    </row>
    <row r="1992" spans="7:7" x14ac:dyDescent="0.15">
      <c r="G1992" s="133"/>
    </row>
    <row r="1993" spans="7:7" x14ac:dyDescent="0.15">
      <c r="G1993" s="133"/>
    </row>
    <row r="1994" spans="7:7" x14ac:dyDescent="0.15">
      <c r="G1994" s="133"/>
    </row>
    <row r="1995" spans="7:7" x14ac:dyDescent="0.15">
      <c r="G1995" s="133"/>
    </row>
    <row r="1996" spans="7:7" x14ac:dyDescent="0.15">
      <c r="G1996" s="133"/>
    </row>
    <row r="1997" spans="7:7" x14ac:dyDescent="0.15">
      <c r="G1997" s="133"/>
    </row>
    <row r="1998" spans="7:7" x14ac:dyDescent="0.15">
      <c r="G1998" s="133"/>
    </row>
    <row r="1999" spans="7:7" x14ac:dyDescent="0.15">
      <c r="G1999" s="133"/>
    </row>
    <row r="2000" spans="7:7" x14ac:dyDescent="0.15">
      <c r="G2000" s="133"/>
    </row>
    <row r="2001" spans="7:7" x14ac:dyDescent="0.15">
      <c r="G2001" s="133"/>
    </row>
    <row r="2002" spans="7:7" x14ac:dyDescent="0.15">
      <c r="G2002" s="133"/>
    </row>
    <row r="2003" spans="7:7" x14ac:dyDescent="0.15">
      <c r="G2003" s="133"/>
    </row>
    <row r="2004" spans="7:7" x14ac:dyDescent="0.15">
      <c r="G2004" s="133"/>
    </row>
    <row r="2005" spans="7:7" x14ac:dyDescent="0.15">
      <c r="G2005" s="133"/>
    </row>
    <row r="2006" spans="7:7" x14ac:dyDescent="0.15">
      <c r="G2006" s="133"/>
    </row>
    <row r="2007" spans="7:7" x14ac:dyDescent="0.15">
      <c r="G2007" s="133"/>
    </row>
    <row r="2008" spans="7:7" x14ac:dyDescent="0.15">
      <c r="G2008" s="133"/>
    </row>
    <row r="2009" spans="7:7" x14ac:dyDescent="0.15">
      <c r="G2009" s="133"/>
    </row>
    <row r="2010" spans="7:7" x14ac:dyDescent="0.15">
      <c r="G2010" s="133"/>
    </row>
    <row r="2011" spans="7:7" x14ac:dyDescent="0.15">
      <c r="G2011" s="133"/>
    </row>
    <row r="2012" spans="7:7" x14ac:dyDescent="0.15">
      <c r="G2012" s="133"/>
    </row>
    <row r="2013" spans="7:7" x14ac:dyDescent="0.15">
      <c r="G2013" s="133"/>
    </row>
    <row r="2014" spans="7:7" x14ac:dyDescent="0.15">
      <c r="G2014" s="133"/>
    </row>
    <row r="2015" spans="7:7" x14ac:dyDescent="0.15">
      <c r="G2015" s="133"/>
    </row>
    <row r="2016" spans="7:7" x14ac:dyDescent="0.15">
      <c r="G2016" s="133"/>
    </row>
    <row r="2017" spans="7:7" x14ac:dyDescent="0.15">
      <c r="G2017" s="133"/>
    </row>
    <row r="2018" spans="7:7" x14ac:dyDescent="0.15">
      <c r="G2018" s="133"/>
    </row>
    <row r="2019" spans="7:7" x14ac:dyDescent="0.15">
      <c r="G2019" s="133"/>
    </row>
    <row r="2020" spans="7:7" x14ac:dyDescent="0.15">
      <c r="G2020" s="133"/>
    </row>
    <row r="2021" spans="7:7" x14ac:dyDescent="0.15">
      <c r="G2021" s="133"/>
    </row>
    <row r="2022" spans="7:7" x14ac:dyDescent="0.15">
      <c r="G2022" s="133"/>
    </row>
    <row r="2023" spans="7:7" x14ac:dyDescent="0.15">
      <c r="G2023" s="133"/>
    </row>
    <row r="2024" spans="7:7" x14ac:dyDescent="0.15">
      <c r="G2024" s="133"/>
    </row>
    <row r="2025" spans="7:7" x14ac:dyDescent="0.15">
      <c r="G2025" s="133"/>
    </row>
    <row r="2026" spans="7:7" x14ac:dyDescent="0.15">
      <c r="G2026" s="133"/>
    </row>
    <row r="2027" spans="7:7" x14ac:dyDescent="0.15">
      <c r="G2027" s="133"/>
    </row>
    <row r="2028" spans="7:7" x14ac:dyDescent="0.15">
      <c r="G2028" s="133"/>
    </row>
    <row r="2029" spans="7:7" x14ac:dyDescent="0.15">
      <c r="G2029" s="133"/>
    </row>
    <row r="2030" spans="7:7" x14ac:dyDescent="0.15">
      <c r="G2030" s="133"/>
    </row>
    <row r="2031" spans="7:7" x14ac:dyDescent="0.15">
      <c r="G2031" s="133"/>
    </row>
    <row r="2032" spans="7:7" x14ac:dyDescent="0.15">
      <c r="G2032" s="133"/>
    </row>
    <row r="2033" spans="7:7" x14ac:dyDescent="0.15">
      <c r="G2033" s="133"/>
    </row>
    <row r="2034" spans="7:7" x14ac:dyDescent="0.15">
      <c r="G2034" s="133"/>
    </row>
    <row r="2035" spans="7:7" x14ac:dyDescent="0.15">
      <c r="G2035" s="133"/>
    </row>
    <row r="2036" spans="7:7" x14ac:dyDescent="0.15">
      <c r="G2036" s="133"/>
    </row>
    <row r="2037" spans="7:7" x14ac:dyDescent="0.15">
      <c r="G2037" s="133"/>
    </row>
    <row r="2038" spans="7:7" x14ac:dyDescent="0.15">
      <c r="G2038" s="133"/>
    </row>
    <row r="2039" spans="7:7" x14ac:dyDescent="0.15">
      <c r="G2039" s="133"/>
    </row>
    <row r="2040" spans="7:7" x14ac:dyDescent="0.15">
      <c r="G2040" s="133"/>
    </row>
    <row r="2041" spans="7:7" x14ac:dyDescent="0.15">
      <c r="G2041" s="133"/>
    </row>
    <row r="2042" spans="7:7" x14ac:dyDescent="0.15">
      <c r="G2042" s="133"/>
    </row>
    <row r="2043" spans="7:7" x14ac:dyDescent="0.15">
      <c r="G2043" s="133"/>
    </row>
    <row r="2044" spans="7:7" x14ac:dyDescent="0.15">
      <c r="G2044" s="133"/>
    </row>
    <row r="2045" spans="7:7" x14ac:dyDescent="0.15">
      <c r="G2045" s="133"/>
    </row>
    <row r="2046" spans="7:7" x14ac:dyDescent="0.15">
      <c r="G2046" s="133"/>
    </row>
    <row r="2047" spans="7:7" x14ac:dyDescent="0.15">
      <c r="G2047" s="133"/>
    </row>
    <row r="2048" spans="7:7" x14ac:dyDescent="0.15">
      <c r="G2048" s="133"/>
    </row>
    <row r="2049" spans="7:7" x14ac:dyDescent="0.15">
      <c r="G2049" s="133"/>
    </row>
    <row r="2050" spans="7:7" x14ac:dyDescent="0.15">
      <c r="G2050" s="133"/>
    </row>
    <row r="2051" spans="7:7" x14ac:dyDescent="0.15">
      <c r="G2051" s="133"/>
    </row>
    <row r="2052" spans="7:7" x14ac:dyDescent="0.15">
      <c r="G2052" s="133"/>
    </row>
    <row r="2053" spans="7:7" x14ac:dyDescent="0.15">
      <c r="G2053" s="133"/>
    </row>
    <row r="2054" spans="7:7" x14ac:dyDescent="0.15">
      <c r="G2054" s="133"/>
    </row>
    <row r="2055" spans="7:7" x14ac:dyDescent="0.15">
      <c r="G2055" s="133"/>
    </row>
    <row r="2056" spans="7:7" x14ac:dyDescent="0.15">
      <c r="G2056" s="133"/>
    </row>
    <row r="2057" spans="7:7" x14ac:dyDescent="0.15">
      <c r="G2057" s="133"/>
    </row>
    <row r="2058" spans="7:7" x14ac:dyDescent="0.15">
      <c r="G2058" s="133"/>
    </row>
    <row r="2059" spans="7:7" x14ac:dyDescent="0.15">
      <c r="G2059" s="133"/>
    </row>
    <row r="2060" spans="7:7" x14ac:dyDescent="0.15">
      <c r="G2060" s="133"/>
    </row>
    <row r="2061" spans="7:7" x14ac:dyDescent="0.15">
      <c r="G2061" s="133"/>
    </row>
    <row r="2062" spans="7:7" x14ac:dyDescent="0.15">
      <c r="G2062" s="133"/>
    </row>
    <row r="2063" spans="7:7" x14ac:dyDescent="0.15">
      <c r="G2063" s="133"/>
    </row>
    <row r="2064" spans="7:7" x14ac:dyDescent="0.15">
      <c r="G2064" s="133"/>
    </row>
    <row r="2065" spans="7:7" x14ac:dyDescent="0.15">
      <c r="G2065" s="133"/>
    </row>
    <row r="2066" spans="7:7" x14ac:dyDescent="0.15">
      <c r="G2066" s="133"/>
    </row>
    <row r="2067" spans="7:7" x14ac:dyDescent="0.15">
      <c r="G2067" s="133"/>
    </row>
    <row r="2068" spans="7:7" x14ac:dyDescent="0.15">
      <c r="G2068" s="133"/>
    </row>
    <row r="2069" spans="7:7" x14ac:dyDescent="0.15">
      <c r="G2069" s="133"/>
    </row>
    <row r="2070" spans="7:7" x14ac:dyDescent="0.15">
      <c r="G2070" s="133"/>
    </row>
    <row r="2071" spans="7:7" x14ac:dyDescent="0.15">
      <c r="G2071" s="133"/>
    </row>
    <row r="2072" spans="7:7" x14ac:dyDescent="0.15">
      <c r="G2072" s="133"/>
    </row>
    <row r="2073" spans="7:7" x14ac:dyDescent="0.15">
      <c r="G2073" s="133"/>
    </row>
    <row r="2074" spans="7:7" x14ac:dyDescent="0.15">
      <c r="G2074" s="133"/>
    </row>
    <row r="2075" spans="7:7" x14ac:dyDescent="0.15">
      <c r="G2075" s="133"/>
    </row>
    <row r="2076" spans="7:7" x14ac:dyDescent="0.15">
      <c r="G2076" s="133"/>
    </row>
    <row r="2077" spans="7:7" x14ac:dyDescent="0.15">
      <c r="G2077" s="133"/>
    </row>
    <row r="2078" spans="7:7" x14ac:dyDescent="0.15">
      <c r="G2078" s="133"/>
    </row>
    <row r="2079" spans="7:7" x14ac:dyDescent="0.15">
      <c r="G2079" s="133"/>
    </row>
    <row r="2080" spans="7:7" x14ac:dyDescent="0.15">
      <c r="G2080" s="133"/>
    </row>
    <row r="2081" spans="7:7" x14ac:dyDescent="0.15">
      <c r="G2081" s="133"/>
    </row>
    <row r="2082" spans="7:7" x14ac:dyDescent="0.15">
      <c r="G2082" s="133"/>
    </row>
    <row r="2083" spans="7:7" x14ac:dyDescent="0.15">
      <c r="G2083" s="133"/>
    </row>
    <row r="2084" spans="7:7" x14ac:dyDescent="0.15">
      <c r="G2084" s="133"/>
    </row>
    <row r="2085" spans="7:7" x14ac:dyDescent="0.15">
      <c r="G2085" s="133"/>
    </row>
    <row r="2086" spans="7:7" x14ac:dyDescent="0.15">
      <c r="G2086" s="133"/>
    </row>
    <row r="2087" spans="7:7" x14ac:dyDescent="0.15">
      <c r="G2087" s="133"/>
    </row>
    <row r="2088" spans="7:7" x14ac:dyDescent="0.15">
      <c r="G2088" s="133"/>
    </row>
    <row r="2089" spans="7:7" x14ac:dyDescent="0.15">
      <c r="G2089" s="133"/>
    </row>
    <row r="2090" spans="7:7" x14ac:dyDescent="0.15">
      <c r="G2090" s="133"/>
    </row>
    <row r="2091" spans="7:7" x14ac:dyDescent="0.15">
      <c r="G2091" s="133"/>
    </row>
    <row r="2092" spans="7:7" x14ac:dyDescent="0.15">
      <c r="G2092" s="133"/>
    </row>
    <row r="2093" spans="7:7" x14ac:dyDescent="0.15">
      <c r="G2093" s="133"/>
    </row>
    <row r="2094" spans="7:7" x14ac:dyDescent="0.15">
      <c r="G2094" s="133"/>
    </row>
    <row r="2095" spans="7:7" x14ac:dyDescent="0.15">
      <c r="G2095" s="133"/>
    </row>
    <row r="2096" spans="7:7" x14ac:dyDescent="0.15">
      <c r="G2096" s="133"/>
    </row>
    <row r="2097" spans="7:7" x14ac:dyDescent="0.15">
      <c r="G2097" s="133"/>
    </row>
    <row r="2098" spans="7:7" x14ac:dyDescent="0.15">
      <c r="G2098" s="133"/>
    </row>
    <row r="2099" spans="7:7" x14ac:dyDescent="0.15">
      <c r="G2099" s="133"/>
    </row>
    <row r="2100" spans="7:7" x14ac:dyDescent="0.15">
      <c r="G2100" s="133"/>
    </row>
    <row r="2101" spans="7:7" x14ac:dyDescent="0.15">
      <c r="G2101" s="133"/>
    </row>
    <row r="2102" spans="7:7" x14ac:dyDescent="0.15">
      <c r="G2102" s="133"/>
    </row>
    <row r="2103" spans="7:7" x14ac:dyDescent="0.15">
      <c r="G2103" s="133"/>
    </row>
    <row r="2104" spans="7:7" x14ac:dyDescent="0.15">
      <c r="G2104" s="133"/>
    </row>
    <row r="2105" spans="7:7" x14ac:dyDescent="0.15">
      <c r="G2105" s="133"/>
    </row>
    <row r="2106" spans="7:7" x14ac:dyDescent="0.15">
      <c r="G2106" s="133"/>
    </row>
    <row r="2107" spans="7:7" x14ac:dyDescent="0.15">
      <c r="G2107" s="133"/>
    </row>
    <row r="2108" spans="7:7" x14ac:dyDescent="0.15">
      <c r="G2108" s="133"/>
    </row>
    <row r="2109" spans="7:7" x14ac:dyDescent="0.15">
      <c r="G2109" s="133"/>
    </row>
    <row r="2110" spans="7:7" x14ac:dyDescent="0.15">
      <c r="G2110" s="133"/>
    </row>
    <row r="2111" spans="7:7" x14ac:dyDescent="0.15">
      <c r="G2111" s="133"/>
    </row>
    <row r="2112" spans="7:7" x14ac:dyDescent="0.15">
      <c r="G2112" s="133"/>
    </row>
    <row r="2113" spans="7:7" x14ac:dyDescent="0.15">
      <c r="G2113" s="133"/>
    </row>
    <row r="2114" spans="7:7" x14ac:dyDescent="0.15">
      <c r="G2114" s="133"/>
    </row>
    <row r="2115" spans="7:7" x14ac:dyDescent="0.15">
      <c r="G2115" s="133"/>
    </row>
    <row r="2116" spans="7:7" x14ac:dyDescent="0.15">
      <c r="G2116" s="133"/>
    </row>
    <row r="2117" spans="7:7" x14ac:dyDescent="0.15">
      <c r="G2117" s="133"/>
    </row>
    <row r="2118" spans="7:7" x14ac:dyDescent="0.15">
      <c r="G2118" s="133"/>
    </row>
    <row r="2119" spans="7:7" x14ac:dyDescent="0.15">
      <c r="G2119" s="133"/>
    </row>
    <row r="2120" spans="7:7" x14ac:dyDescent="0.15">
      <c r="G2120" s="133"/>
    </row>
    <row r="2121" spans="7:7" x14ac:dyDescent="0.15">
      <c r="G2121" s="133"/>
    </row>
    <row r="2122" spans="7:7" x14ac:dyDescent="0.15">
      <c r="G2122" s="133"/>
    </row>
    <row r="2123" spans="7:7" x14ac:dyDescent="0.15">
      <c r="G2123" s="133"/>
    </row>
    <row r="2124" spans="7:7" x14ac:dyDescent="0.15">
      <c r="G2124" s="133"/>
    </row>
    <row r="2125" spans="7:7" x14ac:dyDescent="0.15">
      <c r="G2125" s="133"/>
    </row>
    <row r="2126" spans="7:7" x14ac:dyDescent="0.15">
      <c r="G2126" s="133"/>
    </row>
    <row r="2127" spans="7:7" x14ac:dyDescent="0.15">
      <c r="G2127" s="133"/>
    </row>
    <row r="2128" spans="7:7" x14ac:dyDescent="0.15">
      <c r="G2128" s="133"/>
    </row>
    <row r="2129" spans="7:7" x14ac:dyDescent="0.15">
      <c r="G2129" s="133"/>
    </row>
    <row r="2130" spans="7:7" x14ac:dyDescent="0.15">
      <c r="G2130" s="133"/>
    </row>
    <row r="2131" spans="7:7" x14ac:dyDescent="0.15">
      <c r="G2131" s="133"/>
    </row>
    <row r="2132" spans="7:7" x14ac:dyDescent="0.15">
      <c r="G2132" s="133"/>
    </row>
    <row r="2133" spans="7:7" x14ac:dyDescent="0.15">
      <c r="G2133" s="133"/>
    </row>
    <row r="2134" spans="7:7" x14ac:dyDescent="0.15">
      <c r="G2134" s="133"/>
    </row>
    <row r="2135" spans="7:7" x14ac:dyDescent="0.15">
      <c r="G2135" s="133"/>
    </row>
    <row r="2136" spans="7:7" x14ac:dyDescent="0.15">
      <c r="G2136" s="133"/>
    </row>
    <row r="2137" spans="7:7" x14ac:dyDescent="0.15">
      <c r="G2137" s="133"/>
    </row>
    <row r="2138" spans="7:7" x14ac:dyDescent="0.15">
      <c r="G2138" s="133"/>
    </row>
    <row r="2139" spans="7:7" x14ac:dyDescent="0.15">
      <c r="G2139" s="133"/>
    </row>
    <row r="2140" spans="7:7" x14ac:dyDescent="0.15">
      <c r="G2140" s="133"/>
    </row>
    <row r="2141" spans="7:7" x14ac:dyDescent="0.15">
      <c r="G2141" s="133"/>
    </row>
    <row r="2142" spans="7:7" x14ac:dyDescent="0.15">
      <c r="G2142" s="133"/>
    </row>
    <row r="2143" spans="7:7" x14ac:dyDescent="0.15">
      <c r="G2143" s="133"/>
    </row>
    <row r="2144" spans="7:7" x14ac:dyDescent="0.15">
      <c r="G2144" s="133"/>
    </row>
    <row r="2145" spans="7:7" x14ac:dyDescent="0.15">
      <c r="G2145" s="133"/>
    </row>
    <row r="2146" spans="7:7" x14ac:dyDescent="0.15">
      <c r="G2146" s="133"/>
    </row>
    <row r="2147" spans="7:7" x14ac:dyDescent="0.15">
      <c r="G2147" s="133"/>
    </row>
    <row r="2148" spans="7:7" x14ac:dyDescent="0.15">
      <c r="G2148" s="133"/>
    </row>
    <row r="2149" spans="7:7" x14ac:dyDescent="0.15">
      <c r="G2149" s="133"/>
    </row>
    <row r="2150" spans="7:7" x14ac:dyDescent="0.15">
      <c r="G2150" s="133"/>
    </row>
    <row r="2151" spans="7:7" x14ac:dyDescent="0.15">
      <c r="G2151" s="133"/>
    </row>
    <row r="2152" spans="7:7" x14ac:dyDescent="0.15">
      <c r="G2152" s="133"/>
    </row>
    <row r="2153" spans="7:7" x14ac:dyDescent="0.15">
      <c r="G2153" s="133"/>
    </row>
    <row r="2154" spans="7:7" x14ac:dyDescent="0.15">
      <c r="G2154" s="133"/>
    </row>
    <row r="2155" spans="7:7" x14ac:dyDescent="0.15">
      <c r="G2155" s="133"/>
    </row>
    <row r="2156" spans="7:7" x14ac:dyDescent="0.15">
      <c r="G2156" s="133"/>
    </row>
    <row r="2157" spans="7:7" x14ac:dyDescent="0.15">
      <c r="G2157" s="133"/>
    </row>
    <row r="2158" spans="7:7" x14ac:dyDescent="0.15">
      <c r="G2158" s="133"/>
    </row>
    <row r="2159" spans="7:7" x14ac:dyDescent="0.15">
      <c r="G2159" s="133"/>
    </row>
    <row r="2160" spans="7:7" x14ac:dyDescent="0.15">
      <c r="G2160" s="133"/>
    </row>
    <row r="2161" spans="7:7" x14ac:dyDescent="0.15">
      <c r="G2161" s="133"/>
    </row>
    <row r="2162" spans="7:7" x14ac:dyDescent="0.15">
      <c r="G2162" s="133"/>
    </row>
    <row r="2163" spans="7:7" x14ac:dyDescent="0.15">
      <c r="G2163" s="133"/>
    </row>
    <row r="2164" spans="7:7" x14ac:dyDescent="0.15">
      <c r="G2164" s="133"/>
    </row>
    <row r="2165" spans="7:7" x14ac:dyDescent="0.15">
      <c r="G2165" s="133"/>
    </row>
    <row r="2166" spans="7:7" x14ac:dyDescent="0.15">
      <c r="G2166" s="133"/>
    </row>
    <row r="2167" spans="7:7" x14ac:dyDescent="0.15">
      <c r="G2167" s="133"/>
    </row>
    <row r="2168" spans="7:7" x14ac:dyDescent="0.15">
      <c r="G2168" s="133"/>
    </row>
    <row r="2169" spans="7:7" x14ac:dyDescent="0.15">
      <c r="G2169" s="133"/>
    </row>
    <row r="2170" spans="7:7" x14ac:dyDescent="0.15">
      <c r="G2170" s="133"/>
    </row>
    <row r="2171" spans="7:7" x14ac:dyDescent="0.15">
      <c r="G2171" s="133"/>
    </row>
    <row r="2172" spans="7:7" x14ac:dyDescent="0.15">
      <c r="G2172" s="133"/>
    </row>
    <row r="2173" spans="7:7" x14ac:dyDescent="0.15">
      <c r="G2173" s="133"/>
    </row>
    <row r="2174" spans="7:7" x14ac:dyDescent="0.15">
      <c r="G2174" s="133"/>
    </row>
    <row r="2175" spans="7:7" x14ac:dyDescent="0.15">
      <c r="G2175" s="133"/>
    </row>
    <row r="2176" spans="7:7" x14ac:dyDescent="0.15">
      <c r="G2176" s="133"/>
    </row>
    <row r="2177" spans="7:7" x14ac:dyDescent="0.15">
      <c r="G2177" s="133"/>
    </row>
    <row r="2178" spans="7:7" x14ac:dyDescent="0.15">
      <c r="G2178" s="133"/>
    </row>
    <row r="2179" spans="7:7" x14ac:dyDescent="0.15">
      <c r="G2179" s="133"/>
    </row>
    <row r="2180" spans="7:7" x14ac:dyDescent="0.15">
      <c r="G2180" s="133"/>
    </row>
    <row r="2181" spans="7:7" x14ac:dyDescent="0.15">
      <c r="G2181" s="133"/>
    </row>
    <row r="2182" spans="7:7" x14ac:dyDescent="0.15">
      <c r="G2182" s="133"/>
    </row>
    <row r="2183" spans="7:7" x14ac:dyDescent="0.15">
      <c r="G2183" s="133"/>
    </row>
    <row r="2184" spans="7:7" x14ac:dyDescent="0.15">
      <c r="G2184" s="133"/>
    </row>
    <row r="2185" spans="7:7" x14ac:dyDescent="0.15">
      <c r="G2185" s="133"/>
    </row>
    <row r="2186" spans="7:7" x14ac:dyDescent="0.15">
      <c r="G2186" s="133"/>
    </row>
    <row r="2187" spans="7:7" x14ac:dyDescent="0.15">
      <c r="G2187" s="133"/>
    </row>
    <row r="2188" spans="7:7" x14ac:dyDescent="0.15">
      <c r="G2188" s="133"/>
    </row>
    <row r="2189" spans="7:7" x14ac:dyDescent="0.15">
      <c r="G2189" s="133"/>
    </row>
    <row r="2190" spans="7:7" x14ac:dyDescent="0.15">
      <c r="G2190" s="133"/>
    </row>
    <row r="2191" spans="7:7" x14ac:dyDescent="0.15">
      <c r="G2191" s="133"/>
    </row>
    <row r="2192" spans="7:7" x14ac:dyDescent="0.15">
      <c r="G2192" s="133"/>
    </row>
    <row r="2193" spans="7:7" x14ac:dyDescent="0.15">
      <c r="G2193" s="133"/>
    </row>
    <row r="2194" spans="7:7" x14ac:dyDescent="0.15">
      <c r="G2194" s="133"/>
    </row>
    <row r="2195" spans="7:7" x14ac:dyDescent="0.15">
      <c r="G2195" s="133"/>
    </row>
    <row r="2196" spans="7:7" x14ac:dyDescent="0.15">
      <c r="G2196" s="133"/>
    </row>
    <row r="2197" spans="7:7" x14ac:dyDescent="0.15">
      <c r="G2197" s="133"/>
    </row>
    <row r="2198" spans="7:7" x14ac:dyDescent="0.15">
      <c r="G2198" s="133"/>
    </row>
    <row r="2199" spans="7:7" x14ac:dyDescent="0.15">
      <c r="G2199" s="133"/>
    </row>
    <row r="2200" spans="7:7" x14ac:dyDescent="0.15">
      <c r="G2200" s="133"/>
    </row>
    <row r="2201" spans="7:7" x14ac:dyDescent="0.15">
      <c r="G2201" s="133"/>
    </row>
    <row r="2202" spans="7:7" x14ac:dyDescent="0.15">
      <c r="G2202" s="133"/>
    </row>
    <row r="2203" spans="7:7" x14ac:dyDescent="0.15">
      <c r="G2203" s="133"/>
    </row>
    <row r="2204" spans="7:7" x14ac:dyDescent="0.15">
      <c r="G2204" s="133"/>
    </row>
    <row r="2205" spans="7:7" x14ac:dyDescent="0.15">
      <c r="G2205" s="133"/>
    </row>
    <row r="2206" spans="7:7" x14ac:dyDescent="0.15">
      <c r="G2206" s="133"/>
    </row>
    <row r="2207" spans="7:7" x14ac:dyDescent="0.15">
      <c r="G2207" s="133"/>
    </row>
    <row r="2208" spans="7:7" x14ac:dyDescent="0.15">
      <c r="G2208" s="133"/>
    </row>
    <row r="2209" spans="7:7" x14ac:dyDescent="0.15">
      <c r="G2209" s="133"/>
    </row>
    <row r="2210" spans="7:7" x14ac:dyDescent="0.15">
      <c r="G2210" s="133"/>
    </row>
    <row r="2211" spans="7:7" x14ac:dyDescent="0.15">
      <c r="G2211" s="133"/>
    </row>
    <row r="2212" spans="7:7" x14ac:dyDescent="0.15">
      <c r="G2212" s="133"/>
    </row>
    <row r="2213" spans="7:7" x14ac:dyDescent="0.15">
      <c r="G2213" s="133"/>
    </row>
    <row r="2214" spans="7:7" x14ac:dyDescent="0.15">
      <c r="G2214" s="133"/>
    </row>
    <row r="2215" spans="7:7" x14ac:dyDescent="0.15">
      <c r="G2215" s="133"/>
    </row>
    <row r="2216" spans="7:7" x14ac:dyDescent="0.15">
      <c r="G2216" s="133"/>
    </row>
    <row r="2217" spans="7:7" x14ac:dyDescent="0.15">
      <c r="G2217" s="133"/>
    </row>
    <row r="2218" spans="7:7" x14ac:dyDescent="0.15">
      <c r="G2218" s="133"/>
    </row>
    <row r="2219" spans="7:7" x14ac:dyDescent="0.15">
      <c r="G2219" s="133"/>
    </row>
    <row r="2220" spans="7:7" x14ac:dyDescent="0.15">
      <c r="G2220" s="133"/>
    </row>
    <row r="2221" spans="7:7" x14ac:dyDescent="0.15">
      <c r="G2221" s="133"/>
    </row>
    <row r="2222" spans="7:7" x14ac:dyDescent="0.15">
      <c r="G2222" s="133"/>
    </row>
    <row r="2223" spans="7:7" x14ac:dyDescent="0.15">
      <c r="G2223" s="133"/>
    </row>
    <row r="2224" spans="7:7" x14ac:dyDescent="0.15">
      <c r="G2224" s="133"/>
    </row>
    <row r="2225" spans="7:7" x14ac:dyDescent="0.15">
      <c r="G2225" s="133"/>
    </row>
    <row r="2226" spans="7:7" x14ac:dyDescent="0.15">
      <c r="G2226" s="133"/>
    </row>
    <row r="2227" spans="7:7" x14ac:dyDescent="0.15">
      <c r="G2227" s="133"/>
    </row>
    <row r="2228" spans="7:7" x14ac:dyDescent="0.15">
      <c r="G2228" s="133"/>
    </row>
    <row r="2229" spans="7:7" x14ac:dyDescent="0.15">
      <c r="G2229" s="133"/>
    </row>
    <row r="2230" spans="7:7" x14ac:dyDescent="0.15">
      <c r="G2230" s="133"/>
    </row>
    <row r="2231" spans="7:7" x14ac:dyDescent="0.15">
      <c r="G2231" s="133"/>
    </row>
    <row r="2232" spans="7:7" x14ac:dyDescent="0.15">
      <c r="G2232" s="133"/>
    </row>
    <row r="2233" spans="7:7" x14ac:dyDescent="0.15">
      <c r="G2233" s="133"/>
    </row>
    <row r="2234" spans="7:7" x14ac:dyDescent="0.15">
      <c r="G2234" s="133"/>
    </row>
    <row r="2235" spans="7:7" x14ac:dyDescent="0.15">
      <c r="G2235" s="133"/>
    </row>
    <row r="2236" spans="7:7" x14ac:dyDescent="0.15">
      <c r="G2236" s="133"/>
    </row>
    <row r="2237" spans="7:7" x14ac:dyDescent="0.15">
      <c r="G2237" s="133"/>
    </row>
    <row r="2238" spans="7:7" x14ac:dyDescent="0.15">
      <c r="G2238" s="133"/>
    </row>
    <row r="2239" spans="7:7" x14ac:dyDescent="0.15">
      <c r="G2239" s="133"/>
    </row>
    <row r="2240" spans="7:7" x14ac:dyDescent="0.15">
      <c r="G2240" s="133"/>
    </row>
    <row r="2241" spans="7:7" x14ac:dyDescent="0.15">
      <c r="G2241" s="133"/>
    </row>
    <row r="2242" spans="7:7" x14ac:dyDescent="0.15">
      <c r="G2242" s="133"/>
    </row>
    <row r="2243" spans="7:7" x14ac:dyDescent="0.15">
      <c r="G2243" s="133"/>
    </row>
    <row r="2244" spans="7:7" x14ac:dyDescent="0.15">
      <c r="G2244" s="133"/>
    </row>
    <row r="2245" spans="7:7" x14ac:dyDescent="0.15">
      <c r="G2245" s="133"/>
    </row>
    <row r="2246" spans="7:7" x14ac:dyDescent="0.15">
      <c r="G2246" s="133"/>
    </row>
    <row r="2247" spans="7:7" x14ac:dyDescent="0.15">
      <c r="G2247" s="133"/>
    </row>
    <row r="2248" spans="7:7" x14ac:dyDescent="0.15">
      <c r="G2248" s="133"/>
    </row>
    <row r="2249" spans="7:7" x14ac:dyDescent="0.15">
      <c r="G2249" s="133"/>
    </row>
    <row r="2250" spans="7:7" x14ac:dyDescent="0.15">
      <c r="G2250" s="133"/>
    </row>
    <row r="2251" spans="7:7" x14ac:dyDescent="0.15">
      <c r="G2251" s="133"/>
    </row>
    <row r="2252" spans="7:7" x14ac:dyDescent="0.15">
      <c r="G2252" s="133"/>
    </row>
    <row r="2253" spans="7:7" x14ac:dyDescent="0.15">
      <c r="G2253" s="133"/>
    </row>
    <row r="2254" spans="7:7" x14ac:dyDescent="0.15">
      <c r="G2254" s="133"/>
    </row>
    <row r="2255" spans="7:7" x14ac:dyDescent="0.15">
      <c r="G2255" s="133"/>
    </row>
    <row r="2256" spans="7:7" x14ac:dyDescent="0.15">
      <c r="G2256" s="133"/>
    </row>
    <row r="2257" spans="7:7" x14ac:dyDescent="0.15">
      <c r="G2257" s="133"/>
    </row>
    <row r="2258" spans="7:7" x14ac:dyDescent="0.15">
      <c r="G2258" s="133"/>
    </row>
    <row r="2259" spans="7:7" x14ac:dyDescent="0.15">
      <c r="G2259" s="133"/>
    </row>
    <row r="2260" spans="7:7" x14ac:dyDescent="0.15">
      <c r="G2260" s="133"/>
    </row>
    <row r="2261" spans="7:7" x14ac:dyDescent="0.15">
      <c r="G2261" s="133"/>
    </row>
    <row r="2262" spans="7:7" x14ac:dyDescent="0.15">
      <c r="G2262" s="133"/>
    </row>
    <row r="2263" spans="7:7" x14ac:dyDescent="0.15">
      <c r="G2263" s="133"/>
    </row>
    <row r="2264" spans="7:7" x14ac:dyDescent="0.15">
      <c r="G2264" s="133"/>
    </row>
    <row r="2265" spans="7:7" x14ac:dyDescent="0.15">
      <c r="G2265" s="133"/>
    </row>
    <row r="2266" spans="7:7" x14ac:dyDescent="0.15">
      <c r="G2266" s="133"/>
    </row>
    <row r="2267" spans="7:7" x14ac:dyDescent="0.15">
      <c r="G2267" s="133"/>
    </row>
    <row r="2268" spans="7:7" x14ac:dyDescent="0.15">
      <c r="G2268" s="133"/>
    </row>
    <row r="2269" spans="7:7" x14ac:dyDescent="0.15">
      <c r="G2269" s="133"/>
    </row>
    <row r="2270" spans="7:7" x14ac:dyDescent="0.15">
      <c r="G2270" s="133"/>
    </row>
    <row r="2271" spans="7:7" x14ac:dyDescent="0.15">
      <c r="G2271" s="133"/>
    </row>
    <row r="2272" spans="7:7" x14ac:dyDescent="0.15">
      <c r="G2272" s="133"/>
    </row>
    <row r="2273" spans="7:7" x14ac:dyDescent="0.15">
      <c r="G2273" s="133"/>
    </row>
    <row r="2274" spans="7:7" x14ac:dyDescent="0.15">
      <c r="G2274" s="133"/>
    </row>
    <row r="2275" spans="7:7" x14ac:dyDescent="0.15">
      <c r="G2275" s="133"/>
    </row>
    <row r="2276" spans="7:7" x14ac:dyDescent="0.15">
      <c r="G2276" s="133"/>
    </row>
    <row r="2277" spans="7:7" x14ac:dyDescent="0.15">
      <c r="G2277" s="133"/>
    </row>
    <row r="2278" spans="7:7" x14ac:dyDescent="0.15">
      <c r="G2278" s="133"/>
    </row>
    <row r="2279" spans="7:7" x14ac:dyDescent="0.15">
      <c r="G2279" s="133"/>
    </row>
    <row r="2280" spans="7:7" x14ac:dyDescent="0.15">
      <c r="G2280" s="133"/>
    </row>
    <row r="2281" spans="7:7" x14ac:dyDescent="0.15">
      <c r="G2281" s="133"/>
    </row>
    <row r="2282" spans="7:7" x14ac:dyDescent="0.15">
      <c r="G2282" s="133"/>
    </row>
    <row r="2283" spans="7:7" x14ac:dyDescent="0.15">
      <c r="G2283" s="133"/>
    </row>
    <row r="2284" spans="7:7" x14ac:dyDescent="0.15">
      <c r="G2284" s="133"/>
    </row>
    <row r="2285" spans="7:7" x14ac:dyDescent="0.15">
      <c r="G2285" s="133"/>
    </row>
    <row r="2286" spans="7:7" x14ac:dyDescent="0.15">
      <c r="G2286" s="133"/>
    </row>
    <row r="2287" spans="7:7" x14ac:dyDescent="0.15">
      <c r="G2287" s="133"/>
    </row>
    <row r="2288" spans="7:7" x14ac:dyDescent="0.15">
      <c r="G2288" s="133"/>
    </row>
    <row r="2289" spans="7:7" x14ac:dyDescent="0.15">
      <c r="G2289" s="133"/>
    </row>
    <row r="2290" spans="7:7" x14ac:dyDescent="0.15">
      <c r="G2290" s="133"/>
    </row>
    <row r="2291" spans="7:7" x14ac:dyDescent="0.15">
      <c r="G2291" s="133"/>
    </row>
    <row r="2292" spans="7:7" x14ac:dyDescent="0.15">
      <c r="G2292" s="133"/>
    </row>
    <row r="2293" spans="7:7" x14ac:dyDescent="0.15">
      <c r="G2293" s="133"/>
    </row>
    <row r="2294" spans="7:7" x14ac:dyDescent="0.15">
      <c r="G2294" s="133"/>
    </row>
    <row r="2295" spans="7:7" x14ac:dyDescent="0.15">
      <c r="G2295" s="133"/>
    </row>
    <row r="2296" spans="7:7" x14ac:dyDescent="0.15">
      <c r="G2296" s="133"/>
    </row>
    <row r="2297" spans="7:7" x14ac:dyDescent="0.15">
      <c r="G2297" s="133"/>
    </row>
    <row r="2298" spans="7:7" x14ac:dyDescent="0.15">
      <c r="G2298" s="133"/>
    </row>
    <row r="2299" spans="7:7" x14ac:dyDescent="0.15">
      <c r="G2299" s="133"/>
    </row>
    <row r="2300" spans="7:7" x14ac:dyDescent="0.15">
      <c r="G2300" s="133"/>
    </row>
    <row r="2301" spans="7:7" x14ac:dyDescent="0.15">
      <c r="G2301" s="133"/>
    </row>
    <row r="2302" spans="7:7" x14ac:dyDescent="0.15">
      <c r="G2302" s="133"/>
    </row>
    <row r="2303" spans="7:7" x14ac:dyDescent="0.15">
      <c r="G2303" s="133"/>
    </row>
    <row r="2304" spans="7:7" x14ac:dyDescent="0.15">
      <c r="G2304" s="133"/>
    </row>
    <row r="2305" spans="7:7" x14ac:dyDescent="0.15">
      <c r="G2305" s="133"/>
    </row>
    <row r="2306" spans="7:7" x14ac:dyDescent="0.15">
      <c r="G2306" s="133"/>
    </row>
    <row r="2307" spans="7:7" x14ac:dyDescent="0.15">
      <c r="G2307" s="133"/>
    </row>
    <row r="2308" spans="7:7" x14ac:dyDescent="0.15">
      <c r="G2308" s="133"/>
    </row>
    <row r="2309" spans="7:7" x14ac:dyDescent="0.15">
      <c r="G2309" s="133"/>
    </row>
    <row r="2310" spans="7:7" x14ac:dyDescent="0.15">
      <c r="G2310" s="133"/>
    </row>
    <row r="2311" spans="7:7" x14ac:dyDescent="0.15">
      <c r="G2311" s="133"/>
    </row>
    <row r="2312" spans="7:7" x14ac:dyDescent="0.15">
      <c r="G2312" s="133"/>
    </row>
    <row r="2313" spans="7:7" x14ac:dyDescent="0.15">
      <c r="G2313" s="133"/>
    </row>
    <row r="2314" spans="7:7" x14ac:dyDescent="0.15">
      <c r="G2314" s="133"/>
    </row>
    <row r="2315" spans="7:7" x14ac:dyDescent="0.15">
      <c r="G2315" s="133"/>
    </row>
    <row r="2316" spans="7:7" x14ac:dyDescent="0.15">
      <c r="G2316" s="133"/>
    </row>
    <row r="2317" spans="7:7" x14ac:dyDescent="0.15">
      <c r="G2317" s="133"/>
    </row>
    <row r="2318" spans="7:7" x14ac:dyDescent="0.15">
      <c r="G2318" s="133"/>
    </row>
    <row r="2319" spans="7:7" x14ac:dyDescent="0.15">
      <c r="G2319" s="133"/>
    </row>
  </sheetData>
  <phoneticPr fontId="2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1030"/>
  <sheetViews>
    <sheetView topLeftCell="A1010" workbookViewId="0">
      <selection activeCell="A1030" sqref="A1030"/>
    </sheetView>
  </sheetViews>
  <sheetFormatPr defaultRowHeight="13.5" x14ac:dyDescent="0.15"/>
  <cols>
    <col min="3" max="3" width="24.875" bestFit="1" customWidth="1"/>
    <col min="4" max="4" width="22.75" bestFit="1" customWidth="1"/>
    <col min="9" max="9" width="11.75" bestFit="1" customWidth="1"/>
    <col min="11" max="11" width="20.5" bestFit="1" customWidth="1"/>
    <col min="12" max="12" width="15" bestFit="1" customWidth="1"/>
    <col min="13" max="13" width="24.875" bestFit="1" customWidth="1"/>
    <col min="14" max="14" width="23" bestFit="1" customWidth="1"/>
    <col min="15" max="15" width="10.5" bestFit="1" customWidth="1"/>
  </cols>
  <sheetData>
    <row r="1" spans="1:17" x14ac:dyDescent="0.15">
      <c r="A1" s="136" t="s">
        <v>128</v>
      </c>
      <c r="B1" s="136" t="s">
        <v>31</v>
      </c>
      <c r="C1" s="136" t="s">
        <v>1090</v>
      </c>
      <c r="D1" s="136" t="s">
        <v>14</v>
      </c>
      <c r="E1" s="136" t="s">
        <v>1091</v>
      </c>
      <c r="F1" s="136" t="s">
        <v>1092</v>
      </c>
      <c r="G1" s="136" t="s">
        <v>65</v>
      </c>
      <c r="H1" s="136" t="s">
        <v>4788</v>
      </c>
      <c r="I1" s="136" t="s">
        <v>4796</v>
      </c>
      <c r="J1" s="136" t="s">
        <v>4797</v>
      </c>
      <c r="K1" s="136" t="s">
        <v>5219</v>
      </c>
      <c r="L1" s="141" t="s">
        <v>6808</v>
      </c>
      <c r="M1" s="141" t="s">
        <v>6811</v>
      </c>
      <c r="N1" s="136" t="s">
        <v>6815</v>
      </c>
    </row>
    <row r="2" spans="1:17" x14ac:dyDescent="0.15">
      <c r="A2" s="247">
        <v>1</v>
      </c>
      <c r="B2" s="137" t="s">
        <v>5221</v>
      </c>
      <c r="C2" s="137" t="s">
        <v>1031</v>
      </c>
      <c r="D2" s="137" t="s">
        <v>12678</v>
      </c>
      <c r="E2" s="137" t="s">
        <v>13001</v>
      </c>
      <c r="F2" s="137" t="s">
        <v>5267</v>
      </c>
      <c r="G2" s="137" t="s">
        <v>146</v>
      </c>
      <c r="H2" s="137">
        <v>27</v>
      </c>
      <c r="I2" s="137" t="s">
        <v>4960</v>
      </c>
      <c r="J2" s="137" t="s">
        <v>6727</v>
      </c>
      <c r="K2" s="137" t="s">
        <v>5220</v>
      </c>
      <c r="L2" s="139" t="str">
        <f>D2&amp;" ("&amp;G2&amp;")"</f>
        <v>片岡　菜月 (4)</v>
      </c>
      <c r="M2" s="139" t="str">
        <f>J2&amp;" "&amp;I2&amp;" ("&amp;O2&amp;")"</f>
        <v>Natsuki KATAOKA (99)</v>
      </c>
      <c r="N2">
        <v>200000000</v>
      </c>
      <c r="O2" t="str">
        <f>LEFT(F2,2)</f>
        <v>99</v>
      </c>
    </row>
    <row r="3" spans="1:17" x14ac:dyDescent="0.15">
      <c r="A3" s="248">
        <v>2</v>
      </c>
      <c r="B3" s="137" t="s">
        <v>5221</v>
      </c>
      <c r="C3" s="137" t="s">
        <v>1031</v>
      </c>
      <c r="D3" s="137" t="s">
        <v>5268</v>
      </c>
      <c r="E3" s="137" t="s">
        <v>5269</v>
      </c>
      <c r="F3" s="137" t="s">
        <v>3181</v>
      </c>
      <c r="G3" s="137" t="s">
        <v>146</v>
      </c>
      <c r="H3" s="137">
        <v>27</v>
      </c>
      <c r="I3" s="137" t="s">
        <v>13363</v>
      </c>
      <c r="J3" s="137" t="s">
        <v>13681</v>
      </c>
      <c r="K3" s="137" t="s">
        <v>5220</v>
      </c>
      <c r="L3" s="139" t="str">
        <f t="shared" ref="L3:L66" si="0">D3&amp;" ("&amp;G3&amp;")"</f>
        <v>広沢　南奈 (4)</v>
      </c>
      <c r="M3" s="139" t="str">
        <f t="shared" ref="M3:M66" si="1">J3&amp;" "&amp;I3&amp;" ("&amp;O3&amp;")"</f>
        <v>Nana HIROSAWA (99)</v>
      </c>
      <c r="N3">
        <v>200000001</v>
      </c>
      <c r="O3" s="216" t="str">
        <f t="shared" ref="O3:O66" si="2">LEFT(F3,2)</f>
        <v>99</v>
      </c>
      <c r="P3" t="s">
        <v>444</v>
      </c>
      <c r="Q3" s="141" t="s">
        <v>6788</v>
      </c>
    </row>
    <row r="4" spans="1:17" x14ac:dyDescent="0.15">
      <c r="A4" s="248">
        <v>3</v>
      </c>
      <c r="B4" s="137" t="s">
        <v>5221</v>
      </c>
      <c r="C4" s="137" t="s">
        <v>1031</v>
      </c>
      <c r="D4" s="137" t="s">
        <v>5270</v>
      </c>
      <c r="E4" s="137" t="s">
        <v>5271</v>
      </c>
      <c r="F4" s="137" t="s">
        <v>5272</v>
      </c>
      <c r="G4" s="137" t="s">
        <v>146</v>
      </c>
      <c r="H4" s="137">
        <v>28</v>
      </c>
      <c r="I4" s="137" t="s">
        <v>13364</v>
      </c>
      <c r="J4" s="137" t="s">
        <v>13682</v>
      </c>
      <c r="K4" s="137" t="s">
        <v>5220</v>
      </c>
      <c r="L4" s="139" t="str">
        <f t="shared" si="0"/>
        <v>粂　寿々香 (4)</v>
      </c>
      <c r="M4" s="139" t="str">
        <f t="shared" si="1"/>
        <v>Suzuka KUME (99)</v>
      </c>
      <c r="N4" s="216">
        <v>200000002</v>
      </c>
      <c r="O4" s="216" t="str">
        <f t="shared" si="2"/>
        <v>99</v>
      </c>
      <c r="P4" t="s">
        <v>446</v>
      </c>
      <c r="Q4" s="141" t="s">
        <v>6789</v>
      </c>
    </row>
    <row r="5" spans="1:17" x14ac:dyDescent="0.15">
      <c r="A5" s="248">
        <v>4</v>
      </c>
      <c r="B5" s="137" t="s">
        <v>5221</v>
      </c>
      <c r="C5" s="137" t="s">
        <v>1031</v>
      </c>
      <c r="D5" s="137" t="s">
        <v>5273</v>
      </c>
      <c r="E5" s="137" t="s">
        <v>5274</v>
      </c>
      <c r="F5" s="137" t="s">
        <v>5275</v>
      </c>
      <c r="G5" s="137" t="s">
        <v>164</v>
      </c>
      <c r="H5" s="137">
        <v>27</v>
      </c>
      <c r="I5" s="137" t="s">
        <v>11525</v>
      </c>
      <c r="J5" s="137" t="s">
        <v>13683</v>
      </c>
      <c r="K5" s="137" t="s">
        <v>5220</v>
      </c>
      <c r="L5" s="139" t="str">
        <f t="shared" si="0"/>
        <v>青木　彩帆 (3)</v>
      </c>
      <c r="M5" s="139" t="str">
        <f t="shared" si="1"/>
        <v>Saho AOKI (01)</v>
      </c>
      <c r="N5" s="216">
        <v>200000003</v>
      </c>
      <c r="O5" s="216" t="str">
        <f t="shared" si="2"/>
        <v>01</v>
      </c>
      <c r="P5" t="s">
        <v>448</v>
      </c>
      <c r="Q5" s="141" t="s">
        <v>6790</v>
      </c>
    </row>
    <row r="6" spans="1:17" x14ac:dyDescent="0.15">
      <c r="A6" s="248">
        <v>5</v>
      </c>
      <c r="B6" s="137" t="s">
        <v>5221</v>
      </c>
      <c r="C6" s="137" t="s">
        <v>1031</v>
      </c>
      <c r="D6" s="137" t="s">
        <v>5276</v>
      </c>
      <c r="E6" s="137" t="s">
        <v>5277</v>
      </c>
      <c r="F6" s="137" t="s">
        <v>5278</v>
      </c>
      <c r="G6" s="137" t="s">
        <v>164</v>
      </c>
      <c r="H6" s="137">
        <v>28</v>
      </c>
      <c r="I6" s="137" t="s">
        <v>11457</v>
      </c>
      <c r="J6" s="137" t="s">
        <v>9316</v>
      </c>
      <c r="K6" s="137" t="s">
        <v>5220</v>
      </c>
      <c r="L6" s="139" t="str">
        <f t="shared" si="0"/>
        <v>橋本　実紅 (3)</v>
      </c>
      <c r="M6" s="139" t="str">
        <f t="shared" si="1"/>
        <v>Miku HASHIMOTO (00)</v>
      </c>
      <c r="N6" s="216">
        <v>200000004</v>
      </c>
      <c r="O6" s="216" t="str">
        <f t="shared" si="2"/>
        <v>00</v>
      </c>
      <c r="P6" t="s">
        <v>450</v>
      </c>
      <c r="Q6" s="141" t="s">
        <v>6791</v>
      </c>
    </row>
    <row r="7" spans="1:17" x14ac:dyDescent="0.15">
      <c r="A7" s="248">
        <v>6</v>
      </c>
      <c r="B7" s="137" t="s">
        <v>5221</v>
      </c>
      <c r="C7" s="137" t="s">
        <v>1031</v>
      </c>
      <c r="D7" s="137" t="s">
        <v>5279</v>
      </c>
      <c r="E7" s="137" t="s">
        <v>5280</v>
      </c>
      <c r="F7" s="137" t="s">
        <v>2315</v>
      </c>
      <c r="G7" s="137" t="s">
        <v>164</v>
      </c>
      <c r="H7" s="137">
        <v>34</v>
      </c>
      <c r="I7" s="137" t="s">
        <v>13365</v>
      </c>
      <c r="J7" s="137" t="s">
        <v>13684</v>
      </c>
      <c r="K7" s="137" t="s">
        <v>5220</v>
      </c>
      <c r="L7" s="139" t="str">
        <f t="shared" si="0"/>
        <v>鶏内　愛菜 (3)</v>
      </c>
      <c r="M7" s="139" t="str">
        <f t="shared" si="1"/>
        <v>Aina KAICHI (00)</v>
      </c>
      <c r="N7" s="216">
        <v>200000005</v>
      </c>
      <c r="O7" s="216" t="str">
        <f t="shared" si="2"/>
        <v>00</v>
      </c>
      <c r="P7" t="s">
        <v>452</v>
      </c>
      <c r="Q7" s="141" t="s">
        <v>6792</v>
      </c>
    </row>
    <row r="8" spans="1:17" x14ac:dyDescent="0.15">
      <c r="A8" s="248">
        <v>7</v>
      </c>
      <c r="B8" s="137" t="s">
        <v>5221</v>
      </c>
      <c r="C8" s="137" t="s">
        <v>1031</v>
      </c>
      <c r="D8" s="137" t="s">
        <v>5281</v>
      </c>
      <c r="E8" s="137" t="s">
        <v>5282</v>
      </c>
      <c r="F8" s="137" t="s">
        <v>3612</v>
      </c>
      <c r="G8" s="137" t="s">
        <v>164</v>
      </c>
      <c r="H8" s="137">
        <v>27</v>
      </c>
      <c r="I8" s="137" t="s">
        <v>11861</v>
      </c>
      <c r="J8" s="137" t="s">
        <v>13685</v>
      </c>
      <c r="K8" s="137" t="s">
        <v>5220</v>
      </c>
      <c r="L8" s="139" t="str">
        <f t="shared" si="0"/>
        <v>東　聖奈 (3)</v>
      </c>
      <c r="M8" s="139" t="str">
        <f t="shared" si="1"/>
        <v>Sena AZUMA (00)</v>
      </c>
      <c r="N8" s="216">
        <v>200000006</v>
      </c>
      <c r="O8" s="216" t="str">
        <f t="shared" si="2"/>
        <v>00</v>
      </c>
      <c r="P8" s="216" t="s">
        <v>14517</v>
      </c>
      <c r="Q8" s="141" t="s">
        <v>14519</v>
      </c>
    </row>
    <row r="9" spans="1:17" x14ac:dyDescent="0.15">
      <c r="A9" s="248">
        <v>8</v>
      </c>
      <c r="B9" s="137" t="s">
        <v>5221</v>
      </c>
      <c r="C9" s="137" t="s">
        <v>1031</v>
      </c>
      <c r="D9" s="137" t="s">
        <v>5283</v>
      </c>
      <c r="E9" s="137" t="s">
        <v>5284</v>
      </c>
      <c r="F9" s="137" t="s">
        <v>4197</v>
      </c>
      <c r="G9" s="137" t="s">
        <v>168</v>
      </c>
      <c r="H9" s="137">
        <v>27</v>
      </c>
      <c r="I9" s="137" t="s">
        <v>11659</v>
      </c>
      <c r="J9" s="137" t="s">
        <v>13686</v>
      </c>
      <c r="K9" s="137" t="s">
        <v>5220</v>
      </c>
      <c r="L9" s="139" t="str">
        <f t="shared" si="0"/>
        <v>北田　莉亜 (2)</v>
      </c>
      <c r="M9" s="139" t="str">
        <f t="shared" si="1"/>
        <v>Ria KITADA (01)</v>
      </c>
      <c r="N9" s="216">
        <v>200000007</v>
      </c>
      <c r="O9" s="216" t="str">
        <f t="shared" si="2"/>
        <v>01</v>
      </c>
      <c r="P9" s="216" t="s">
        <v>14518</v>
      </c>
      <c r="Q9" s="141" t="s">
        <v>14520</v>
      </c>
    </row>
    <row r="10" spans="1:17" x14ac:dyDescent="0.15">
      <c r="A10" s="248">
        <v>9</v>
      </c>
      <c r="B10" s="137" t="s">
        <v>5221</v>
      </c>
      <c r="C10" s="137" t="s">
        <v>1031</v>
      </c>
      <c r="D10" s="137" t="s">
        <v>5285</v>
      </c>
      <c r="E10" s="137" t="s">
        <v>5286</v>
      </c>
      <c r="F10" s="137" t="s">
        <v>4643</v>
      </c>
      <c r="G10" s="137" t="s">
        <v>168</v>
      </c>
      <c r="H10" s="137">
        <v>28</v>
      </c>
      <c r="I10" s="137" t="s">
        <v>13366</v>
      </c>
      <c r="J10" s="137" t="s">
        <v>13687</v>
      </c>
      <c r="K10" s="137" t="s">
        <v>5220</v>
      </c>
      <c r="L10" s="139" t="str">
        <f t="shared" si="0"/>
        <v>檜垣　真由 (2)</v>
      </c>
      <c r="M10" s="139" t="str">
        <f t="shared" si="1"/>
        <v>Mayu HIGAKI (01)</v>
      </c>
      <c r="N10" s="216">
        <v>200000008</v>
      </c>
      <c r="O10" s="216" t="str">
        <f t="shared" si="2"/>
        <v>01</v>
      </c>
      <c r="P10" t="s">
        <v>486</v>
      </c>
      <c r="Q10" s="141" t="s">
        <v>6793</v>
      </c>
    </row>
    <row r="11" spans="1:17" x14ac:dyDescent="0.15">
      <c r="A11" s="248">
        <v>10</v>
      </c>
      <c r="B11" s="137" t="s">
        <v>5221</v>
      </c>
      <c r="C11" s="137" t="s">
        <v>1031</v>
      </c>
      <c r="D11" s="137" t="s">
        <v>5287</v>
      </c>
      <c r="E11" s="137" t="s">
        <v>5288</v>
      </c>
      <c r="F11" s="137" t="s">
        <v>4286</v>
      </c>
      <c r="G11" s="137" t="s">
        <v>168</v>
      </c>
      <c r="H11" s="137">
        <v>28</v>
      </c>
      <c r="I11" s="137" t="s">
        <v>5214</v>
      </c>
      <c r="J11" s="137" t="s">
        <v>13688</v>
      </c>
      <c r="K11" s="137" t="s">
        <v>5220</v>
      </c>
      <c r="L11" s="139" t="str">
        <f t="shared" si="0"/>
        <v>平山　亜美 (2)</v>
      </c>
      <c r="M11" s="139" t="str">
        <f t="shared" si="1"/>
        <v>Ami HIRAYAMA (02)</v>
      </c>
      <c r="N11" s="216">
        <v>200000009</v>
      </c>
      <c r="O11" s="216" t="str">
        <f t="shared" si="2"/>
        <v>02</v>
      </c>
      <c r="P11" t="s">
        <v>460</v>
      </c>
      <c r="Q11" s="141" t="s">
        <v>6794</v>
      </c>
    </row>
    <row r="12" spans="1:17" x14ac:dyDescent="0.15">
      <c r="A12" s="248">
        <v>11</v>
      </c>
      <c r="B12" s="137" t="s">
        <v>5221</v>
      </c>
      <c r="C12" s="137" t="s">
        <v>1031</v>
      </c>
      <c r="D12" s="137" t="s">
        <v>6565</v>
      </c>
      <c r="E12" s="137" t="s">
        <v>6566</v>
      </c>
      <c r="F12" s="137" t="s">
        <v>2380</v>
      </c>
      <c r="G12" s="137" t="s">
        <v>168</v>
      </c>
      <c r="H12" s="137">
        <v>28</v>
      </c>
      <c r="I12" s="137" t="s">
        <v>4889</v>
      </c>
      <c r="J12" s="137" t="s">
        <v>6700</v>
      </c>
      <c r="K12" s="137" t="s">
        <v>5220</v>
      </c>
      <c r="L12" s="139" t="str">
        <f t="shared" si="0"/>
        <v>山崎　くるみ (2)</v>
      </c>
      <c r="M12" s="139" t="str">
        <f t="shared" si="1"/>
        <v>Kurumi YAMAZAKI (01)</v>
      </c>
      <c r="N12" s="216">
        <v>200000010</v>
      </c>
      <c r="O12" s="216" t="str">
        <f t="shared" si="2"/>
        <v>01</v>
      </c>
      <c r="P12" t="s">
        <v>462</v>
      </c>
      <c r="Q12" s="141" t="s">
        <v>6795</v>
      </c>
    </row>
    <row r="13" spans="1:17" x14ac:dyDescent="0.15">
      <c r="A13" s="248">
        <v>12</v>
      </c>
      <c r="B13" s="137" t="s">
        <v>5221</v>
      </c>
      <c r="C13" s="137" t="s">
        <v>1031</v>
      </c>
      <c r="D13" s="137" t="s">
        <v>6567</v>
      </c>
      <c r="E13" s="137" t="s">
        <v>6568</v>
      </c>
      <c r="F13" s="137" t="s">
        <v>2237</v>
      </c>
      <c r="G13" s="137" t="s">
        <v>168</v>
      </c>
      <c r="H13" s="137">
        <v>40</v>
      </c>
      <c r="I13" s="137" t="s">
        <v>6701</v>
      </c>
      <c r="J13" s="137" t="s">
        <v>6702</v>
      </c>
      <c r="K13" s="137" t="s">
        <v>5220</v>
      </c>
      <c r="L13" s="139" t="str">
        <f t="shared" si="0"/>
        <v>深江　唯花 (2)</v>
      </c>
      <c r="M13" s="139" t="str">
        <f t="shared" si="1"/>
        <v>Yuika FUKAE (01)</v>
      </c>
      <c r="N13" s="216">
        <v>200000011</v>
      </c>
      <c r="O13" s="216" t="str">
        <f t="shared" si="2"/>
        <v>01</v>
      </c>
      <c r="P13" t="s">
        <v>464</v>
      </c>
      <c r="Q13" s="141" t="s">
        <v>6796</v>
      </c>
    </row>
    <row r="14" spans="1:17" x14ac:dyDescent="0.15">
      <c r="A14" s="248">
        <v>13</v>
      </c>
      <c r="B14" s="137" t="s">
        <v>5221</v>
      </c>
      <c r="C14" s="137" t="s">
        <v>1031</v>
      </c>
      <c r="D14" s="137" t="s">
        <v>12679</v>
      </c>
      <c r="E14" s="137" t="s">
        <v>13002</v>
      </c>
      <c r="F14" s="137" t="s">
        <v>13296</v>
      </c>
      <c r="G14" s="137" t="s">
        <v>173</v>
      </c>
      <c r="H14" s="137">
        <v>22</v>
      </c>
      <c r="I14" s="137" t="s">
        <v>9472</v>
      </c>
      <c r="J14" s="137" t="s">
        <v>13689</v>
      </c>
      <c r="K14" s="137" t="s">
        <v>5220</v>
      </c>
      <c r="L14" s="139" t="str">
        <f t="shared" si="0"/>
        <v>宮﨑　陽子 (1)</v>
      </c>
      <c r="M14" s="139" t="str">
        <f t="shared" si="1"/>
        <v>Yoko MIYAZAKI (02)</v>
      </c>
      <c r="N14" s="216">
        <v>200000012</v>
      </c>
      <c r="O14" s="216" t="str">
        <f t="shared" si="2"/>
        <v>02</v>
      </c>
      <c r="P14" t="s">
        <v>466</v>
      </c>
      <c r="Q14" s="141" t="s">
        <v>6797</v>
      </c>
    </row>
    <row r="15" spans="1:17" x14ac:dyDescent="0.15">
      <c r="A15" s="248">
        <v>14</v>
      </c>
      <c r="B15" s="137" t="s">
        <v>5222</v>
      </c>
      <c r="C15" s="137" t="s">
        <v>1032</v>
      </c>
      <c r="D15" s="137" t="s">
        <v>5289</v>
      </c>
      <c r="E15" s="137" t="s">
        <v>5290</v>
      </c>
      <c r="F15" s="137" t="s">
        <v>2654</v>
      </c>
      <c r="G15" s="137" t="s">
        <v>146</v>
      </c>
      <c r="H15" s="137">
        <v>25</v>
      </c>
      <c r="I15" s="137" t="s">
        <v>13367</v>
      </c>
      <c r="J15" s="137" t="s">
        <v>13690</v>
      </c>
      <c r="K15" s="137" t="s">
        <v>5220</v>
      </c>
      <c r="L15" s="139" t="str">
        <f t="shared" si="0"/>
        <v>川岸　汀 (4)</v>
      </c>
      <c r="M15" s="139" t="str">
        <f t="shared" si="1"/>
        <v>Nagisa KAWAGISHI (99)</v>
      </c>
      <c r="N15" s="216">
        <v>200000013</v>
      </c>
      <c r="O15" s="216" t="str">
        <f t="shared" si="2"/>
        <v>99</v>
      </c>
      <c r="P15" t="s">
        <v>468</v>
      </c>
      <c r="Q15" s="141" t="s">
        <v>6798</v>
      </c>
    </row>
    <row r="16" spans="1:17" x14ac:dyDescent="0.15">
      <c r="A16" s="248">
        <v>15</v>
      </c>
      <c r="B16" s="137" t="s">
        <v>5222</v>
      </c>
      <c r="C16" s="137" t="s">
        <v>1032</v>
      </c>
      <c r="D16" s="137" t="s">
        <v>5291</v>
      </c>
      <c r="E16" s="137" t="s">
        <v>5292</v>
      </c>
      <c r="F16" s="137" t="s">
        <v>3346</v>
      </c>
      <c r="G16" s="137" t="s">
        <v>146</v>
      </c>
      <c r="H16" s="137">
        <v>34</v>
      </c>
      <c r="I16" s="137" t="s">
        <v>13368</v>
      </c>
      <c r="J16" s="137" t="s">
        <v>13691</v>
      </c>
      <c r="K16" s="137" t="s">
        <v>5220</v>
      </c>
      <c r="L16" s="139" t="str">
        <f t="shared" si="0"/>
        <v>坂江　茜音 (4)</v>
      </c>
      <c r="M16" s="139" t="str">
        <f t="shared" si="1"/>
        <v>Akane SAKAE (99)</v>
      </c>
      <c r="N16" s="216">
        <v>200000014</v>
      </c>
      <c r="O16" s="216" t="str">
        <f t="shared" si="2"/>
        <v>99</v>
      </c>
      <c r="P16" t="s">
        <v>470</v>
      </c>
      <c r="Q16" s="141" t="s">
        <v>6799</v>
      </c>
    </row>
    <row r="17" spans="1:17" x14ac:dyDescent="0.15">
      <c r="A17" s="248">
        <v>16</v>
      </c>
      <c r="B17" s="137" t="s">
        <v>5222</v>
      </c>
      <c r="C17" s="137" t="s">
        <v>1032</v>
      </c>
      <c r="D17" s="137" t="s">
        <v>5293</v>
      </c>
      <c r="E17" s="137" t="s">
        <v>5294</v>
      </c>
      <c r="F17" s="137" t="s">
        <v>5295</v>
      </c>
      <c r="G17" s="137" t="s">
        <v>146</v>
      </c>
      <c r="H17" s="137">
        <v>26</v>
      </c>
      <c r="I17" s="137" t="s">
        <v>13369</v>
      </c>
      <c r="J17" s="137" t="s">
        <v>13692</v>
      </c>
      <c r="K17" s="137" t="s">
        <v>5220</v>
      </c>
      <c r="L17" s="139" t="str">
        <f t="shared" si="0"/>
        <v>塩見　綾乃 (4)</v>
      </c>
      <c r="M17" s="139" t="str">
        <f t="shared" si="1"/>
        <v>Ayano SHIOMI (99)</v>
      </c>
      <c r="N17" s="216">
        <v>200000015</v>
      </c>
      <c r="O17" s="216" t="str">
        <f t="shared" si="2"/>
        <v>99</v>
      </c>
      <c r="P17" t="s">
        <v>472</v>
      </c>
      <c r="Q17" s="141" t="s">
        <v>6800</v>
      </c>
    </row>
    <row r="18" spans="1:17" x14ac:dyDescent="0.15">
      <c r="A18" s="248">
        <v>17</v>
      </c>
      <c r="B18" s="137" t="s">
        <v>5222</v>
      </c>
      <c r="C18" s="137" t="s">
        <v>1032</v>
      </c>
      <c r="D18" s="137" t="s">
        <v>5296</v>
      </c>
      <c r="E18" s="137" t="s">
        <v>5297</v>
      </c>
      <c r="F18" s="137" t="s">
        <v>5298</v>
      </c>
      <c r="G18" s="137" t="s">
        <v>146</v>
      </c>
      <c r="H18" s="137">
        <v>26</v>
      </c>
      <c r="I18" s="137" t="s">
        <v>6668</v>
      </c>
      <c r="J18" s="137" t="s">
        <v>13693</v>
      </c>
      <c r="K18" s="137" t="s">
        <v>5220</v>
      </c>
      <c r="L18" s="139" t="str">
        <f t="shared" si="0"/>
        <v>西村　寧々花 (4)</v>
      </c>
      <c r="M18" s="139" t="str">
        <f t="shared" si="1"/>
        <v>Neneka NISHIMURA (99)</v>
      </c>
      <c r="N18" s="216">
        <v>200000016</v>
      </c>
      <c r="O18" s="216" t="str">
        <f t="shared" si="2"/>
        <v>99</v>
      </c>
      <c r="P18" t="s">
        <v>474</v>
      </c>
      <c r="Q18" s="141" t="s">
        <v>6801</v>
      </c>
    </row>
    <row r="19" spans="1:17" x14ac:dyDescent="0.15">
      <c r="A19" s="248">
        <v>18</v>
      </c>
      <c r="B19" s="137" t="s">
        <v>5222</v>
      </c>
      <c r="C19" s="137" t="s">
        <v>1032</v>
      </c>
      <c r="D19" s="137" t="s">
        <v>5299</v>
      </c>
      <c r="E19" s="137" t="s">
        <v>5300</v>
      </c>
      <c r="F19" s="137" t="s">
        <v>3044</v>
      </c>
      <c r="G19" s="137" t="s">
        <v>146</v>
      </c>
      <c r="H19" s="137">
        <v>25</v>
      </c>
      <c r="I19" s="137" t="s">
        <v>4913</v>
      </c>
      <c r="J19" s="137" t="s">
        <v>4833</v>
      </c>
      <c r="K19" s="137" t="s">
        <v>5220</v>
      </c>
      <c r="L19" s="139" t="str">
        <f t="shared" si="0"/>
        <v>南　千尋 (4)</v>
      </c>
      <c r="M19" s="139" t="str">
        <f t="shared" si="1"/>
        <v>Chihiro MINAMI (00)</v>
      </c>
      <c r="N19" s="216">
        <v>200000017</v>
      </c>
      <c r="O19" s="216" t="str">
        <f t="shared" si="2"/>
        <v>00</v>
      </c>
      <c r="P19" t="s">
        <v>478</v>
      </c>
      <c r="Q19" s="141" t="s">
        <v>14101</v>
      </c>
    </row>
    <row r="20" spans="1:17" x14ac:dyDescent="0.15">
      <c r="A20" s="248">
        <v>19</v>
      </c>
      <c r="B20" s="137" t="s">
        <v>5222</v>
      </c>
      <c r="C20" s="137" t="s">
        <v>1032</v>
      </c>
      <c r="D20" s="137" t="s">
        <v>5301</v>
      </c>
      <c r="E20" s="137" t="s">
        <v>5302</v>
      </c>
      <c r="F20" s="137" t="s">
        <v>2659</v>
      </c>
      <c r="G20" s="137" t="s">
        <v>146</v>
      </c>
      <c r="H20" s="137">
        <v>40</v>
      </c>
      <c r="I20" s="137" t="s">
        <v>4901</v>
      </c>
      <c r="J20" s="137" t="s">
        <v>13694</v>
      </c>
      <c r="K20" s="137" t="s">
        <v>5220</v>
      </c>
      <c r="L20" s="139" t="str">
        <f t="shared" si="0"/>
        <v>村上　真凜 (4)</v>
      </c>
      <c r="M20" s="139" t="str">
        <f t="shared" si="1"/>
        <v>Marin MURAKAMI (99)</v>
      </c>
      <c r="N20" s="216">
        <v>200000018</v>
      </c>
      <c r="O20" s="216" t="str">
        <f t="shared" si="2"/>
        <v>99</v>
      </c>
      <c r="P20" t="s">
        <v>476</v>
      </c>
      <c r="Q20" s="141" t="s">
        <v>6802</v>
      </c>
    </row>
    <row r="21" spans="1:17" x14ac:dyDescent="0.15">
      <c r="A21" s="248">
        <v>20</v>
      </c>
      <c r="B21" s="137" t="s">
        <v>5222</v>
      </c>
      <c r="C21" s="137" t="s">
        <v>1032</v>
      </c>
      <c r="D21" s="137" t="s">
        <v>5303</v>
      </c>
      <c r="E21" s="137" t="s">
        <v>5304</v>
      </c>
      <c r="F21" s="137" t="s">
        <v>2856</v>
      </c>
      <c r="G21" s="137" t="s">
        <v>146</v>
      </c>
      <c r="H21" s="137">
        <v>26</v>
      </c>
      <c r="I21" s="137" t="s">
        <v>13370</v>
      </c>
      <c r="J21" s="137" t="s">
        <v>6746</v>
      </c>
      <c r="K21" s="137" t="s">
        <v>5220</v>
      </c>
      <c r="L21" s="139" t="str">
        <f t="shared" si="0"/>
        <v>柳川　かれん (4)</v>
      </c>
      <c r="M21" s="139" t="str">
        <f t="shared" si="1"/>
        <v>Karen YANAGAWA (00)</v>
      </c>
      <c r="N21" s="216">
        <v>200000019</v>
      </c>
      <c r="O21" s="216" t="str">
        <f t="shared" si="2"/>
        <v>00</v>
      </c>
      <c r="P21" t="s">
        <v>14094</v>
      </c>
      <c r="Q21" s="142">
        <v>20200</v>
      </c>
    </row>
    <row r="22" spans="1:17" x14ac:dyDescent="0.15">
      <c r="A22" s="248">
        <v>21</v>
      </c>
      <c r="B22" s="137" t="s">
        <v>5222</v>
      </c>
      <c r="C22" s="137" t="s">
        <v>1032</v>
      </c>
      <c r="D22" s="137" t="s">
        <v>5305</v>
      </c>
      <c r="E22" s="137" t="s">
        <v>5306</v>
      </c>
      <c r="F22" s="137" t="s">
        <v>1105</v>
      </c>
      <c r="G22" s="137" t="s">
        <v>146</v>
      </c>
      <c r="H22" s="137">
        <v>26</v>
      </c>
      <c r="I22" s="137" t="s">
        <v>6707</v>
      </c>
      <c r="J22" s="137" t="s">
        <v>13695</v>
      </c>
      <c r="K22" s="137" t="s">
        <v>5220</v>
      </c>
      <c r="L22" s="139" t="str">
        <f t="shared" si="0"/>
        <v>山下　紗稀子 (4)</v>
      </c>
      <c r="M22" s="139" t="str">
        <f t="shared" si="1"/>
        <v>Sakiko YAMASHITA (99)</v>
      </c>
      <c r="N22" s="216">
        <v>200000020</v>
      </c>
      <c r="O22" s="216" t="str">
        <f t="shared" si="2"/>
        <v>99</v>
      </c>
    </row>
    <row r="23" spans="1:17" x14ac:dyDescent="0.15">
      <c r="A23" s="248">
        <v>22</v>
      </c>
      <c r="B23" s="137" t="s">
        <v>5222</v>
      </c>
      <c r="C23" s="137" t="s">
        <v>1032</v>
      </c>
      <c r="D23" s="137" t="s">
        <v>5307</v>
      </c>
      <c r="E23" s="137" t="s">
        <v>5308</v>
      </c>
      <c r="F23" s="137" t="s">
        <v>3887</v>
      </c>
      <c r="G23" s="137" t="s">
        <v>146</v>
      </c>
      <c r="H23" s="137">
        <v>26</v>
      </c>
      <c r="I23" s="137" t="s">
        <v>4821</v>
      </c>
      <c r="J23" s="137" t="s">
        <v>13696</v>
      </c>
      <c r="K23" s="137" t="s">
        <v>5220</v>
      </c>
      <c r="L23" s="139" t="str">
        <f t="shared" si="0"/>
        <v>山本　円香 (4)</v>
      </c>
      <c r="M23" s="139" t="str">
        <f t="shared" si="1"/>
        <v>Madoka YAMAMOTO (00)</v>
      </c>
      <c r="N23" s="216">
        <v>200000021</v>
      </c>
      <c r="O23" s="216" t="str">
        <f t="shared" si="2"/>
        <v>00</v>
      </c>
    </row>
    <row r="24" spans="1:17" x14ac:dyDescent="0.15">
      <c r="A24" s="248">
        <v>23</v>
      </c>
      <c r="B24" s="137" t="s">
        <v>5222</v>
      </c>
      <c r="C24" s="137" t="s">
        <v>1032</v>
      </c>
      <c r="D24" s="137" t="s">
        <v>5309</v>
      </c>
      <c r="E24" s="137" t="s">
        <v>5310</v>
      </c>
      <c r="F24" s="137" t="s">
        <v>3019</v>
      </c>
      <c r="G24" s="137" t="s">
        <v>146</v>
      </c>
      <c r="H24" s="137">
        <v>26</v>
      </c>
      <c r="I24" s="137" t="s">
        <v>6736</v>
      </c>
      <c r="J24" s="137" t="s">
        <v>13697</v>
      </c>
      <c r="K24" s="137" t="s">
        <v>5220</v>
      </c>
      <c r="L24" s="139" t="str">
        <f t="shared" si="0"/>
        <v>𠮷田　真菜 (4)</v>
      </c>
      <c r="M24" s="139" t="str">
        <f t="shared" si="1"/>
        <v>Mana YOSHIDA (99)</v>
      </c>
      <c r="N24" s="216">
        <v>200000022</v>
      </c>
      <c r="O24" s="216" t="str">
        <f t="shared" si="2"/>
        <v>99</v>
      </c>
    </row>
    <row r="25" spans="1:17" x14ac:dyDescent="0.15">
      <c r="A25" s="248">
        <v>24</v>
      </c>
      <c r="B25" s="137" t="s">
        <v>5222</v>
      </c>
      <c r="C25" s="137" t="s">
        <v>1032</v>
      </c>
      <c r="D25" s="137" t="s">
        <v>5311</v>
      </c>
      <c r="E25" s="137" t="s">
        <v>5312</v>
      </c>
      <c r="F25" s="137" t="s">
        <v>1822</v>
      </c>
      <c r="G25" s="137" t="s">
        <v>146</v>
      </c>
      <c r="H25" s="137">
        <v>28</v>
      </c>
      <c r="I25" s="137" t="s">
        <v>4958</v>
      </c>
      <c r="J25" s="137" t="s">
        <v>13698</v>
      </c>
      <c r="K25" s="137" t="s">
        <v>5220</v>
      </c>
      <c r="L25" s="139" t="str">
        <f t="shared" si="0"/>
        <v>太田　麻衣 (4)</v>
      </c>
      <c r="M25" s="139" t="str">
        <f t="shared" si="1"/>
        <v>Mai OTA (00)</v>
      </c>
      <c r="N25" s="216">
        <v>200000023</v>
      </c>
      <c r="O25" s="216" t="str">
        <f t="shared" si="2"/>
        <v>00</v>
      </c>
    </row>
    <row r="26" spans="1:17" x14ac:dyDescent="0.15">
      <c r="A26" s="248">
        <v>25</v>
      </c>
      <c r="B26" s="137" t="s">
        <v>5222</v>
      </c>
      <c r="C26" s="137" t="s">
        <v>1032</v>
      </c>
      <c r="D26" s="137" t="s">
        <v>5313</v>
      </c>
      <c r="E26" s="137" t="s">
        <v>5314</v>
      </c>
      <c r="F26" s="137" t="s">
        <v>2967</v>
      </c>
      <c r="G26" s="137" t="s">
        <v>146</v>
      </c>
      <c r="H26" s="137" t="s">
        <v>4794</v>
      </c>
      <c r="I26" s="137" t="s">
        <v>13371</v>
      </c>
      <c r="J26" s="137" t="s">
        <v>9547</v>
      </c>
      <c r="K26" s="137" t="s">
        <v>5220</v>
      </c>
      <c r="L26" s="139" t="str">
        <f t="shared" si="0"/>
        <v>坂尻　有花 (4)</v>
      </c>
      <c r="M26" s="139" t="str">
        <f t="shared" si="1"/>
        <v>Yuka SAKAJIRI (99)</v>
      </c>
      <c r="N26" s="216">
        <v>200000024</v>
      </c>
      <c r="O26" s="216" t="str">
        <f t="shared" si="2"/>
        <v>99</v>
      </c>
    </row>
    <row r="27" spans="1:17" x14ac:dyDescent="0.15">
      <c r="A27" s="248">
        <v>26</v>
      </c>
      <c r="B27" s="137" t="s">
        <v>5222</v>
      </c>
      <c r="C27" s="137" t="s">
        <v>1032</v>
      </c>
      <c r="D27" s="137" t="s">
        <v>5315</v>
      </c>
      <c r="E27" s="137" t="s">
        <v>5316</v>
      </c>
      <c r="F27" s="137" t="s">
        <v>5317</v>
      </c>
      <c r="G27" s="137" t="s">
        <v>146</v>
      </c>
      <c r="H27" s="137">
        <v>27</v>
      </c>
      <c r="I27" s="137" t="s">
        <v>4939</v>
      </c>
      <c r="J27" s="137" t="s">
        <v>13699</v>
      </c>
      <c r="K27" s="137" t="s">
        <v>5220</v>
      </c>
      <c r="L27" s="139" t="str">
        <f t="shared" si="0"/>
        <v>竹内　ひかり (4)</v>
      </c>
      <c r="M27" s="139" t="str">
        <f t="shared" si="1"/>
        <v>Hikari TAKEUCHI (99)</v>
      </c>
      <c r="N27" s="216">
        <v>200000025</v>
      </c>
      <c r="O27" s="216" t="str">
        <f t="shared" si="2"/>
        <v>99</v>
      </c>
    </row>
    <row r="28" spans="1:17" x14ac:dyDescent="0.15">
      <c r="A28" s="248">
        <v>27</v>
      </c>
      <c r="B28" s="137" t="s">
        <v>5222</v>
      </c>
      <c r="C28" s="137" t="s">
        <v>1032</v>
      </c>
      <c r="D28" s="137" t="s">
        <v>5318</v>
      </c>
      <c r="E28" s="137" t="s">
        <v>5319</v>
      </c>
      <c r="F28" s="137" t="s">
        <v>3207</v>
      </c>
      <c r="G28" s="137" t="s">
        <v>146</v>
      </c>
      <c r="H28" s="137">
        <v>40</v>
      </c>
      <c r="I28" s="137" t="s">
        <v>13372</v>
      </c>
      <c r="J28" s="137" t="s">
        <v>13698</v>
      </c>
      <c r="K28" s="137" t="s">
        <v>5220</v>
      </c>
      <c r="L28" s="139" t="str">
        <f t="shared" si="0"/>
        <v>御﨑　舞 (4)</v>
      </c>
      <c r="M28" s="139" t="str">
        <f t="shared" si="1"/>
        <v>Mai MISAKI (99)</v>
      </c>
      <c r="N28" s="216">
        <v>200000026</v>
      </c>
      <c r="O28" s="216" t="str">
        <f t="shared" si="2"/>
        <v>99</v>
      </c>
    </row>
    <row r="29" spans="1:17" x14ac:dyDescent="0.15">
      <c r="A29" s="248">
        <v>28</v>
      </c>
      <c r="B29" s="137" t="s">
        <v>5222</v>
      </c>
      <c r="C29" s="137" t="s">
        <v>1032</v>
      </c>
      <c r="D29" s="137" t="s">
        <v>5320</v>
      </c>
      <c r="E29" s="137" t="s">
        <v>5321</v>
      </c>
      <c r="F29" s="137" t="s">
        <v>2145</v>
      </c>
      <c r="G29" s="137" t="s">
        <v>146</v>
      </c>
      <c r="H29" s="137">
        <v>45</v>
      </c>
      <c r="I29" s="137" t="s">
        <v>13373</v>
      </c>
      <c r="J29" s="137" t="s">
        <v>13700</v>
      </c>
      <c r="K29" s="137" t="s">
        <v>5220</v>
      </c>
      <c r="L29" s="139" t="str">
        <f t="shared" si="0"/>
        <v>𠮷薗　栞 (4)</v>
      </c>
      <c r="M29" s="139" t="str">
        <f t="shared" si="1"/>
        <v>Shiori YOSHIZONO (99)</v>
      </c>
      <c r="N29" s="216">
        <v>200000027</v>
      </c>
      <c r="O29" s="216" t="str">
        <f t="shared" si="2"/>
        <v>99</v>
      </c>
    </row>
    <row r="30" spans="1:17" x14ac:dyDescent="0.15">
      <c r="A30" s="248">
        <v>29</v>
      </c>
      <c r="B30" s="137" t="s">
        <v>5222</v>
      </c>
      <c r="C30" s="137" t="s">
        <v>1032</v>
      </c>
      <c r="D30" s="137" t="s">
        <v>5322</v>
      </c>
      <c r="E30" s="137" t="s">
        <v>5323</v>
      </c>
      <c r="F30" s="137" t="s">
        <v>5324</v>
      </c>
      <c r="G30" s="137" t="s">
        <v>164</v>
      </c>
      <c r="H30" s="137">
        <v>25</v>
      </c>
      <c r="I30" s="137" t="s">
        <v>13374</v>
      </c>
      <c r="J30" s="137" t="s">
        <v>13701</v>
      </c>
      <c r="K30" s="137" t="s">
        <v>5220</v>
      </c>
      <c r="L30" s="139" t="str">
        <f t="shared" si="0"/>
        <v>壹岐　あいこ (3)</v>
      </c>
      <c r="M30" s="139" t="str">
        <f t="shared" si="1"/>
        <v>Aiko IKI (00)</v>
      </c>
      <c r="N30" s="216">
        <v>200000028</v>
      </c>
      <c r="O30" s="216" t="str">
        <f t="shared" si="2"/>
        <v>00</v>
      </c>
    </row>
    <row r="31" spans="1:17" x14ac:dyDescent="0.15">
      <c r="A31" s="248">
        <v>30</v>
      </c>
      <c r="B31" s="137" t="s">
        <v>5222</v>
      </c>
      <c r="C31" s="137" t="s">
        <v>1032</v>
      </c>
      <c r="D31" s="137" t="s">
        <v>5325</v>
      </c>
      <c r="E31" s="137" t="s">
        <v>5326</v>
      </c>
      <c r="F31" s="137" t="s">
        <v>5327</v>
      </c>
      <c r="G31" s="137" t="s">
        <v>164</v>
      </c>
      <c r="H31" s="137">
        <v>26</v>
      </c>
      <c r="I31" s="137" t="s">
        <v>4838</v>
      </c>
      <c r="J31" s="137" t="s">
        <v>4922</v>
      </c>
      <c r="K31" s="137" t="s">
        <v>5220</v>
      </c>
      <c r="L31" s="139" t="str">
        <f t="shared" si="0"/>
        <v>上田　有紀 (3)</v>
      </c>
      <c r="M31" s="139" t="str">
        <f t="shared" si="1"/>
        <v>Yuki UEDA (00)</v>
      </c>
      <c r="N31" s="216">
        <v>200000029</v>
      </c>
      <c r="O31" s="216" t="str">
        <f t="shared" si="2"/>
        <v>00</v>
      </c>
    </row>
    <row r="32" spans="1:17" x14ac:dyDescent="0.15">
      <c r="A32" s="248">
        <v>31</v>
      </c>
      <c r="B32" s="137" t="s">
        <v>5222</v>
      </c>
      <c r="C32" s="137" t="s">
        <v>1032</v>
      </c>
      <c r="D32" s="137" t="s">
        <v>5328</v>
      </c>
      <c r="E32" s="137" t="s">
        <v>5329</v>
      </c>
      <c r="F32" s="137" t="s">
        <v>2923</v>
      </c>
      <c r="G32" s="137" t="s">
        <v>164</v>
      </c>
      <c r="H32" s="137" t="s">
        <v>4793</v>
      </c>
      <c r="I32" s="137" t="s">
        <v>11415</v>
      </c>
      <c r="J32" s="137" t="s">
        <v>6726</v>
      </c>
      <c r="K32" s="137" t="s">
        <v>5220</v>
      </c>
      <c r="L32" s="139" t="str">
        <f t="shared" si="0"/>
        <v>臼井　文音 (3)</v>
      </c>
      <c r="M32" s="139" t="str">
        <f t="shared" si="1"/>
        <v>Ayane USUI (00)</v>
      </c>
      <c r="N32" s="216">
        <v>200000030</v>
      </c>
      <c r="O32" s="216" t="str">
        <f t="shared" si="2"/>
        <v>00</v>
      </c>
    </row>
    <row r="33" spans="1:15" x14ac:dyDescent="0.15">
      <c r="A33" s="248">
        <v>32</v>
      </c>
      <c r="B33" s="137" t="s">
        <v>5222</v>
      </c>
      <c r="C33" s="137" t="s">
        <v>1032</v>
      </c>
      <c r="D33" s="137" t="s">
        <v>5330</v>
      </c>
      <c r="E33" s="137" t="s">
        <v>5331</v>
      </c>
      <c r="F33" s="137" t="s">
        <v>1252</v>
      </c>
      <c r="G33" s="137" t="s">
        <v>164</v>
      </c>
      <c r="H33" s="137">
        <v>27</v>
      </c>
      <c r="I33" s="137" t="s">
        <v>11778</v>
      </c>
      <c r="J33" s="137" t="s">
        <v>13702</v>
      </c>
      <c r="K33" s="137" t="s">
        <v>5220</v>
      </c>
      <c r="L33" s="139" t="str">
        <f t="shared" si="0"/>
        <v>奥井　小晴 (3)</v>
      </c>
      <c r="M33" s="139" t="str">
        <f t="shared" si="1"/>
        <v>Koharu OKUI (00)</v>
      </c>
      <c r="N33" s="216">
        <v>200000031</v>
      </c>
      <c r="O33" s="216" t="str">
        <f t="shared" si="2"/>
        <v>00</v>
      </c>
    </row>
    <row r="34" spans="1:15" x14ac:dyDescent="0.15">
      <c r="A34" s="248">
        <v>33</v>
      </c>
      <c r="B34" s="137" t="s">
        <v>5222</v>
      </c>
      <c r="C34" s="137" t="s">
        <v>1032</v>
      </c>
      <c r="D34" s="137" t="s">
        <v>5332</v>
      </c>
      <c r="E34" s="137" t="s">
        <v>5333</v>
      </c>
      <c r="F34" s="137" t="s">
        <v>2708</v>
      </c>
      <c r="G34" s="137" t="s">
        <v>164</v>
      </c>
      <c r="H34" s="137">
        <v>16</v>
      </c>
      <c r="I34" s="137" t="s">
        <v>13375</v>
      </c>
      <c r="J34" s="137" t="s">
        <v>6713</v>
      </c>
      <c r="K34" s="137" t="s">
        <v>5220</v>
      </c>
      <c r="L34" s="139" t="str">
        <f t="shared" si="0"/>
        <v>河口　美優 (3)</v>
      </c>
      <c r="M34" s="139" t="str">
        <f t="shared" si="1"/>
        <v>Miyu KAWAKUCHI (00)</v>
      </c>
      <c r="N34" s="216">
        <v>200000032</v>
      </c>
      <c r="O34" s="216" t="str">
        <f t="shared" si="2"/>
        <v>00</v>
      </c>
    </row>
    <row r="35" spans="1:15" x14ac:dyDescent="0.15">
      <c r="A35" s="248">
        <v>34</v>
      </c>
      <c r="B35" s="137" t="s">
        <v>5222</v>
      </c>
      <c r="C35" s="137" t="s">
        <v>1032</v>
      </c>
      <c r="D35" s="137" t="s">
        <v>5334</v>
      </c>
      <c r="E35" s="137" t="s">
        <v>5335</v>
      </c>
      <c r="F35" s="137" t="s">
        <v>1914</v>
      </c>
      <c r="G35" s="137" t="s">
        <v>164</v>
      </c>
      <c r="H35" s="137">
        <v>27</v>
      </c>
      <c r="I35" s="137" t="s">
        <v>13376</v>
      </c>
      <c r="J35" s="137" t="s">
        <v>6667</v>
      </c>
      <c r="K35" s="137" t="s">
        <v>5220</v>
      </c>
      <c r="L35" s="139" t="str">
        <f t="shared" si="0"/>
        <v>川中　御貴 (3)</v>
      </c>
      <c r="M35" s="139" t="str">
        <f t="shared" si="1"/>
        <v>Miki KAWANAKA (00)</v>
      </c>
      <c r="N35" s="216">
        <v>200000033</v>
      </c>
      <c r="O35" s="216" t="str">
        <f t="shared" si="2"/>
        <v>00</v>
      </c>
    </row>
    <row r="36" spans="1:15" x14ac:dyDescent="0.15">
      <c r="A36" s="248">
        <v>35</v>
      </c>
      <c r="B36" s="137" t="s">
        <v>5222</v>
      </c>
      <c r="C36" s="137" t="s">
        <v>1032</v>
      </c>
      <c r="D36" s="137" t="s">
        <v>5336</v>
      </c>
      <c r="E36" s="137" t="s">
        <v>5337</v>
      </c>
      <c r="F36" s="137" t="s">
        <v>1908</v>
      </c>
      <c r="G36" s="137" t="s">
        <v>164</v>
      </c>
      <c r="H36" s="137">
        <v>18</v>
      </c>
      <c r="I36" s="137" t="s">
        <v>13377</v>
      </c>
      <c r="J36" s="137" t="s">
        <v>6724</v>
      </c>
      <c r="K36" s="137" t="s">
        <v>5220</v>
      </c>
      <c r="L36" s="139" t="str">
        <f t="shared" si="0"/>
        <v>宍戸　梨瑚 (3)</v>
      </c>
      <c r="M36" s="139" t="str">
        <f t="shared" si="1"/>
        <v>Riko SHISHIDO (00)</v>
      </c>
      <c r="N36" s="216">
        <v>200000034</v>
      </c>
      <c r="O36" s="216" t="str">
        <f t="shared" si="2"/>
        <v>00</v>
      </c>
    </row>
    <row r="37" spans="1:15" x14ac:dyDescent="0.15">
      <c r="A37" s="248">
        <v>36</v>
      </c>
      <c r="B37" s="137" t="s">
        <v>5222</v>
      </c>
      <c r="C37" s="137" t="s">
        <v>1032</v>
      </c>
      <c r="D37" s="137" t="s">
        <v>5338</v>
      </c>
      <c r="E37" s="137" t="s">
        <v>5339</v>
      </c>
      <c r="F37" s="137" t="s">
        <v>3742</v>
      </c>
      <c r="G37" s="137" t="s">
        <v>164</v>
      </c>
      <c r="H37" s="137">
        <v>27</v>
      </c>
      <c r="I37" s="137" t="s">
        <v>11882</v>
      </c>
      <c r="J37" s="137" t="s">
        <v>13703</v>
      </c>
      <c r="K37" s="137" t="s">
        <v>5220</v>
      </c>
      <c r="L37" s="139" t="str">
        <f t="shared" si="0"/>
        <v>德永　弥栄 (3)</v>
      </c>
      <c r="M37" s="139" t="str">
        <f t="shared" si="1"/>
        <v>Yae TOKUNAGA (00)</v>
      </c>
      <c r="N37" s="216">
        <v>200000035</v>
      </c>
      <c r="O37" s="216" t="str">
        <f t="shared" si="2"/>
        <v>00</v>
      </c>
    </row>
    <row r="38" spans="1:15" x14ac:dyDescent="0.15">
      <c r="A38" s="248">
        <v>37</v>
      </c>
      <c r="B38" s="137" t="s">
        <v>5222</v>
      </c>
      <c r="C38" s="137" t="s">
        <v>1032</v>
      </c>
      <c r="D38" s="137" t="s">
        <v>5340</v>
      </c>
      <c r="E38" s="137" t="s">
        <v>995</v>
      </c>
      <c r="F38" s="137" t="s">
        <v>1911</v>
      </c>
      <c r="G38" s="137" t="s">
        <v>164</v>
      </c>
      <c r="H38" s="137">
        <v>27</v>
      </c>
      <c r="I38" s="137" t="s">
        <v>11474</v>
      </c>
      <c r="J38" s="137" t="s">
        <v>13704</v>
      </c>
      <c r="K38" s="137" t="s">
        <v>5220</v>
      </c>
      <c r="L38" s="139" t="str">
        <f t="shared" si="0"/>
        <v>西川　明花 (3)</v>
      </c>
      <c r="M38" s="139" t="str">
        <f t="shared" si="1"/>
        <v>Sayaka NISHIKAWA (00)</v>
      </c>
      <c r="N38" s="216">
        <v>200000036</v>
      </c>
      <c r="O38" s="216" t="str">
        <f t="shared" si="2"/>
        <v>00</v>
      </c>
    </row>
    <row r="39" spans="1:15" x14ac:dyDescent="0.15">
      <c r="A39" s="248">
        <v>38</v>
      </c>
      <c r="B39" s="137" t="s">
        <v>5222</v>
      </c>
      <c r="C39" s="137" t="s">
        <v>1032</v>
      </c>
      <c r="D39" s="137" t="s">
        <v>5341</v>
      </c>
      <c r="E39" s="137" t="s">
        <v>5342</v>
      </c>
      <c r="F39" s="137" t="s">
        <v>3830</v>
      </c>
      <c r="G39" s="137" t="s">
        <v>164</v>
      </c>
      <c r="H39" s="137">
        <v>26</v>
      </c>
      <c r="I39" s="137" t="s">
        <v>4896</v>
      </c>
      <c r="J39" s="137" t="s">
        <v>9539</v>
      </c>
      <c r="K39" s="137" t="s">
        <v>5220</v>
      </c>
      <c r="L39" s="139" t="str">
        <f t="shared" si="0"/>
        <v>福原　夏実 (3)</v>
      </c>
      <c r="M39" s="139" t="str">
        <f t="shared" si="1"/>
        <v>Natsumi FUKUHARA (00)</v>
      </c>
      <c r="N39" s="216">
        <v>200000037</v>
      </c>
      <c r="O39" s="216" t="str">
        <f t="shared" si="2"/>
        <v>00</v>
      </c>
    </row>
    <row r="40" spans="1:15" x14ac:dyDescent="0.15">
      <c r="A40" s="248">
        <v>39</v>
      </c>
      <c r="B40" s="137" t="s">
        <v>5222</v>
      </c>
      <c r="C40" s="137" t="s">
        <v>1032</v>
      </c>
      <c r="D40" s="137" t="s">
        <v>5343</v>
      </c>
      <c r="E40" s="137" t="s">
        <v>5344</v>
      </c>
      <c r="F40" s="137" t="s">
        <v>2050</v>
      </c>
      <c r="G40" s="137" t="s">
        <v>164</v>
      </c>
      <c r="H40" s="137">
        <v>28</v>
      </c>
      <c r="I40" s="137" t="s">
        <v>11339</v>
      </c>
      <c r="J40" s="137" t="s">
        <v>13705</v>
      </c>
      <c r="K40" s="137" t="s">
        <v>5220</v>
      </c>
      <c r="L40" s="139" t="str">
        <f t="shared" si="0"/>
        <v>松尾　季奈 (3)</v>
      </c>
      <c r="M40" s="139" t="str">
        <f t="shared" si="1"/>
        <v>Kina MATSUO (00)</v>
      </c>
      <c r="N40" s="216">
        <v>200000038</v>
      </c>
      <c r="O40" s="216" t="str">
        <f t="shared" si="2"/>
        <v>00</v>
      </c>
    </row>
    <row r="41" spans="1:15" x14ac:dyDescent="0.15">
      <c r="A41" s="248">
        <v>40</v>
      </c>
      <c r="B41" s="137" t="s">
        <v>5222</v>
      </c>
      <c r="C41" s="137" t="s">
        <v>1032</v>
      </c>
      <c r="D41" s="137" t="s">
        <v>5345</v>
      </c>
      <c r="E41" s="137" t="s">
        <v>5346</v>
      </c>
      <c r="F41" s="137" t="s">
        <v>3200</v>
      </c>
      <c r="G41" s="137" t="s">
        <v>164</v>
      </c>
      <c r="H41" s="137">
        <v>25</v>
      </c>
      <c r="I41" s="137" t="s">
        <v>4905</v>
      </c>
      <c r="J41" s="137" t="s">
        <v>13706</v>
      </c>
      <c r="K41" s="137" t="s">
        <v>5220</v>
      </c>
      <c r="L41" s="139" t="str">
        <f t="shared" si="0"/>
        <v>山口　美優子 (3)</v>
      </c>
      <c r="M41" s="139" t="str">
        <f t="shared" si="1"/>
        <v>Miyuko YAMAGUCHI (00)</v>
      </c>
      <c r="N41" s="216">
        <v>200000039</v>
      </c>
      <c r="O41" s="216" t="str">
        <f t="shared" si="2"/>
        <v>00</v>
      </c>
    </row>
    <row r="42" spans="1:15" x14ac:dyDescent="0.15">
      <c r="A42" s="248">
        <v>41</v>
      </c>
      <c r="B42" s="137" t="s">
        <v>5222</v>
      </c>
      <c r="C42" s="137" t="s">
        <v>1032</v>
      </c>
      <c r="D42" s="137" t="s">
        <v>5347</v>
      </c>
      <c r="E42" s="137" t="s">
        <v>5348</v>
      </c>
      <c r="F42" s="137" t="s">
        <v>5349</v>
      </c>
      <c r="G42" s="137" t="s">
        <v>164</v>
      </c>
      <c r="H42" s="137">
        <v>20</v>
      </c>
      <c r="I42" s="137" t="s">
        <v>9595</v>
      </c>
      <c r="J42" s="137" t="s">
        <v>9538</v>
      </c>
      <c r="K42" s="137" t="s">
        <v>5220</v>
      </c>
      <c r="L42" s="139" t="str">
        <f t="shared" si="0"/>
        <v>高安　結衣 (3)</v>
      </c>
      <c r="M42" s="139" t="str">
        <f t="shared" si="1"/>
        <v>Yui TAKAYASU (00)</v>
      </c>
      <c r="N42" s="216">
        <v>200000040</v>
      </c>
      <c r="O42" s="216" t="str">
        <f t="shared" si="2"/>
        <v>00</v>
      </c>
    </row>
    <row r="43" spans="1:15" x14ac:dyDescent="0.15">
      <c r="A43" s="248">
        <v>42</v>
      </c>
      <c r="B43" s="137" t="s">
        <v>5222</v>
      </c>
      <c r="C43" s="137" t="s">
        <v>1032</v>
      </c>
      <c r="D43" s="137" t="s">
        <v>5350</v>
      </c>
      <c r="E43" s="137" t="s">
        <v>5351</v>
      </c>
      <c r="F43" s="137" t="s">
        <v>2360</v>
      </c>
      <c r="G43" s="137" t="s">
        <v>164</v>
      </c>
      <c r="H43" s="137">
        <v>25</v>
      </c>
      <c r="I43" s="137" t="s">
        <v>13378</v>
      </c>
      <c r="J43" s="137" t="s">
        <v>13707</v>
      </c>
      <c r="K43" s="137" t="s">
        <v>5220</v>
      </c>
      <c r="L43" s="139" t="str">
        <f t="shared" si="0"/>
        <v>飛田　凜香 (3)</v>
      </c>
      <c r="M43" s="139" t="str">
        <f t="shared" si="1"/>
        <v>Rinka HIDA (01)</v>
      </c>
      <c r="N43" s="216">
        <v>200000041</v>
      </c>
      <c r="O43" s="216" t="str">
        <f t="shared" si="2"/>
        <v>01</v>
      </c>
    </row>
    <row r="44" spans="1:15" x14ac:dyDescent="0.15">
      <c r="A44" s="248">
        <v>43</v>
      </c>
      <c r="B44" s="137" t="s">
        <v>5222</v>
      </c>
      <c r="C44" s="137" t="s">
        <v>1032</v>
      </c>
      <c r="D44" s="137" t="s">
        <v>5352</v>
      </c>
      <c r="E44" s="137" t="s">
        <v>5353</v>
      </c>
      <c r="F44" s="137" t="s">
        <v>1566</v>
      </c>
      <c r="G44" s="137" t="s">
        <v>164</v>
      </c>
      <c r="H44" s="137">
        <v>34</v>
      </c>
      <c r="I44" s="137" t="s">
        <v>11612</v>
      </c>
      <c r="J44" s="137" t="s">
        <v>13708</v>
      </c>
      <c r="K44" s="137" t="s">
        <v>5220</v>
      </c>
      <c r="L44" s="139" t="str">
        <f t="shared" si="0"/>
        <v>平岡　美帆 (3)</v>
      </c>
      <c r="M44" s="139" t="str">
        <f t="shared" si="1"/>
        <v>Miho HIRAOKA (00)</v>
      </c>
      <c r="N44" s="216">
        <v>200000042</v>
      </c>
      <c r="O44" s="216" t="str">
        <f t="shared" si="2"/>
        <v>00</v>
      </c>
    </row>
    <row r="45" spans="1:15" x14ac:dyDescent="0.15">
      <c r="A45" s="248">
        <v>44</v>
      </c>
      <c r="B45" s="137" t="s">
        <v>5222</v>
      </c>
      <c r="C45" s="137" t="s">
        <v>1032</v>
      </c>
      <c r="D45" s="137" t="s">
        <v>5354</v>
      </c>
      <c r="E45" s="137" t="s">
        <v>5355</v>
      </c>
      <c r="F45" s="137" t="s">
        <v>4197</v>
      </c>
      <c r="G45" s="137" t="s">
        <v>168</v>
      </c>
      <c r="H45" s="137">
        <v>27</v>
      </c>
      <c r="I45" s="137" t="s">
        <v>13379</v>
      </c>
      <c r="J45" s="137" t="s">
        <v>13709</v>
      </c>
      <c r="K45" s="137" t="s">
        <v>5220</v>
      </c>
      <c r="L45" s="139" t="str">
        <f t="shared" si="0"/>
        <v>麻野　涼葉 (2)</v>
      </c>
      <c r="M45" s="139" t="str">
        <f t="shared" si="1"/>
        <v>Suzuha ASANO (01)</v>
      </c>
      <c r="N45" s="216">
        <v>200000043</v>
      </c>
      <c r="O45" s="216" t="str">
        <f t="shared" si="2"/>
        <v>01</v>
      </c>
    </row>
    <row r="46" spans="1:15" x14ac:dyDescent="0.15">
      <c r="A46" s="248">
        <v>45</v>
      </c>
      <c r="B46" s="137" t="s">
        <v>5222</v>
      </c>
      <c r="C46" s="137" t="s">
        <v>1032</v>
      </c>
      <c r="D46" s="137" t="s">
        <v>5356</v>
      </c>
      <c r="E46" s="137" t="s">
        <v>5357</v>
      </c>
      <c r="F46" s="137" t="s">
        <v>4088</v>
      </c>
      <c r="G46" s="137" t="s">
        <v>168</v>
      </c>
      <c r="H46" s="137">
        <v>37</v>
      </c>
      <c r="I46" s="137" t="s">
        <v>11942</v>
      </c>
      <c r="J46" s="137" t="s">
        <v>13710</v>
      </c>
      <c r="K46" s="137" t="s">
        <v>5220</v>
      </c>
      <c r="L46" s="139" t="str">
        <f t="shared" si="0"/>
        <v>榎本　樹羅 (2)</v>
      </c>
      <c r="M46" s="139" t="str">
        <f t="shared" si="1"/>
        <v>Jura ENOMOTO (01)</v>
      </c>
      <c r="N46" s="216">
        <v>200000044</v>
      </c>
      <c r="O46" s="216" t="str">
        <f t="shared" si="2"/>
        <v>01</v>
      </c>
    </row>
    <row r="47" spans="1:15" x14ac:dyDescent="0.15">
      <c r="A47" s="248">
        <v>46</v>
      </c>
      <c r="B47" s="137" t="s">
        <v>5222</v>
      </c>
      <c r="C47" s="137" t="s">
        <v>1032</v>
      </c>
      <c r="D47" s="137" t="s">
        <v>5358</v>
      </c>
      <c r="E47" s="137" t="s">
        <v>5359</v>
      </c>
      <c r="F47" s="137" t="s">
        <v>5360</v>
      </c>
      <c r="G47" s="137" t="s">
        <v>168</v>
      </c>
      <c r="H47" s="137">
        <v>28</v>
      </c>
      <c r="I47" s="137" t="s">
        <v>11354</v>
      </c>
      <c r="J47" s="137" t="s">
        <v>13711</v>
      </c>
      <c r="K47" s="137" t="s">
        <v>5220</v>
      </c>
      <c r="L47" s="139" t="str">
        <f t="shared" si="0"/>
        <v>佃　光紗 (2)</v>
      </c>
      <c r="M47" s="139" t="str">
        <f t="shared" si="1"/>
        <v>Misuzu TSUKUDA (01)</v>
      </c>
      <c r="N47" s="216">
        <v>200000045</v>
      </c>
      <c r="O47" s="216" t="str">
        <f t="shared" si="2"/>
        <v>01</v>
      </c>
    </row>
    <row r="48" spans="1:15" x14ac:dyDescent="0.15">
      <c r="A48" s="248">
        <v>47</v>
      </c>
      <c r="B48" s="137" t="s">
        <v>5222</v>
      </c>
      <c r="C48" s="137" t="s">
        <v>1032</v>
      </c>
      <c r="D48" s="137" t="s">
        <v>5361</v>
      </c>
      <c r="E48" s="137" t="s">
        <v>5362</v>
      </c>
      <c r="F48" s="137" t="s">
        <v>4748</v>
      </c>
      <c r="G48" s="137" t="s">
        <v>168</v>
      </c>
      <c r="H48" s="137">
        <v>18</v>
      </c>
      <c r="I48" s="137" t="s">
        <v>11544</v>
      </c>
      <c r="J48" s="137" t="s">
        <v>6759</v>
      </c>
      <c r="K48" s="137" t="s">
        <v>5220</v>
      </c>
      <c r="L48" s="139" t="str">
        <f t="shared" si="0"/>
        <v>中嶋　美羽 (2)</v>
      </c>
      <c r="M48" s="139" t="str">
        <f t="shared" si="1"/>
        <v>Miu NAKAJIMA (01)</v>
      </c>
      <c r="N48" s="216">
        <v>200000046</v>
      </c>
      <c r="O48" s="216" t="str">
        <f t="shared" si="2"/>
        <v>01</v>
      </c>
    </row>
    <row r="49" spans="1:15" x14ac:dyDescent="0.15">
      <c r="A49" s="248">
        <v>48</v>
      </c>
      <c r="B49" s="137" t="s">
        <v>5222</v>
      </c>
      <c r="C49" s="137" t="s">
        <v>1032</v>
      </c>
      <c r="D49" s="137" t="s">
        <v>6658</v>
      </c>
      <c r="E49" s="137" t="s">
        <v>6659</v>
      </c>
      <c r="F49" s="137" t="s">
        <v>6660</v>
      </c>
      <c r="G49" s="137" t="s">
        <v>168</v>
      </c>
      <c r="H49" s="137">
        <v>25</v>
      </c>
      <c r="I49" s="137" t="s">
        <v>6668</v>
      </c>
      <c r="J49" s="137" t="s">
        <v>6772</v>
      </c>
      <c r="K49" s="137" t="s">
        <v>5220</v>
      </c>
      <c r="L49" s="139" t="str">
        <f t="shared" si="0"/>
        <v>西村　純夏 (2)</v>
      </c>
      <c r="M49" s="139" t="str">
        <f t="shared" si="1"/>
        <v>Sumika NISHIMURA (01)</v>
      </c>
      <c r="N49" s="216">
        <v>200000047</v>
      </c>
      <c r="O49" s="216" t="str">
        <f t="shared" si="2"/>
        <v>01</v>
      </c>
    </row>
    <row r="50" spans="1:15" x14ac:dyDescent="0.15">
      <c r="A50" s="248">
        <v>49</v>
      </c>
      <c r="B50" s="137" t="s">
        <v>5222</v>
      </c>
      <c r="C50" s="137" t="s">
        <v>1032</v>
      </c>
      <c r="D50" s="137" t="s">
        <v>6618</v>
      </c>
      <c r="E50" s="137" t="s">
        <v>6619</v>
      </c>
      <c r="F50" s="137" t="s">
        <v>6620</v>
      </c>
      <c r="G50" s="137" t="s">
        <v>168</v>
      </c>
      <c r="H50" s="137">
        <v>33</v>
      </c>
      <c r="I50" s="137" t="s">
        <v>4915</v>
      </c>
      <c r="J50" s="137" t="s">
        <v>6740</v>
      </c>
      <c r="K50" s="137" t="s">
        <v>5220</v>
      </c>
      <c r="L50" s="139" t="str">
        <f t="shared" si="0"/>
        <v>藤田　英里 (2)</v>
      </c>
      <c r="M50" s="139" t="str">
        <f t="shared" si="1"/>
        <v>Eri FUJITA (01)</v>
      </c>
      <c r="N50" s="216">
        <v>200000048</v>
      </c>
      <c r="O50" s="216" t="str">
        <f t="shared" si="2"/>
        <v>01</v>
      </c>
    </row>
    <row r="51" spans="1:15" x14ac:dyDescent="0.15">
      <c r="A51" s="248">
        <v>50</v>
      </c>
      <c r="B51" s="137" t="s">
        <v>5222</v>
      </c>
      <c r="C51" s="137" t="s">
        <v>1032</v>
      </c>
      <c r="D51" s="137" t="s">
        <v>5363</v>
      </c>
      <c r="E51" s="137" t="s">
        <v>5364</v>
      </c>
      <c r="F51" s="137" t="s">
        <v>4088</v>
      </c>
      <c r="G51" s="137" t="s">
        <v>168</v>
      </c>
      <c r="H51" s="137">
        <v>26</v>
      </c>
      <c r="I51" s="137" t="s">
        <v>4915</v>
      </c>
      <c r="J51" s="137" t="s">
        <v>13712</v>
      </c>
      <c r="K51" s="137" t="s">
        <v>5220</v>
      </c>
      <c r="L51" s="139" t="str">
        <f t="shared" si="0"/>
        <v>藤田　詩乃 (2)</v>
      </c>
      <c r="M51" s="139" t="str">
        <f t="shared" si="1"/>
        <v>Shino FUJITA (01)</v>
      </c>
      <c r="N51" s="216">
        <v>200000049</v>
      </c>
      <c r="O51" s="216" t="str">
        <f t="shared" si="2"/>
        <v>01</v>
      </c>
    </row>
    <row r="52" spans="1:15" x14ac:dyDescent="0.15">
      <c r="A52" s="248">
        <v>51</v>
      </c>
      <c r="B52" s="137" t="s">
        <v>5222</v>
      </c>
      <c r="C52" s="137" t="s">
        <v>1032</v>
      </c>
      <c r="D52" s="137" t="s">
        <v>9510</v>
      </c>
      <c r="E52" s="137" t="s">
        <v>9522</v>
      </c>
      <c r="F52" s="137" t="s">
        <v>6597</v>
      </c>
      <c r="G52" s="137" t="s">
        <v>168</v>
      </c>
      <c r="H52" s="137">
        <v>25</v>
      </c>
      <c r="I52" s="137" t="s">
        <v>5055</v>
      </c>
      <c r="J52" s="137" t="s">
        <v>9546</v>
      </c>
      <c r="K52" s="137" t="s">
        <v>5220</v>
      </c>
      <c r="L52" s="139" t="str">
        <f t="shared" si="0"/>
        <v>宮川　千緒里 (2)</v>
      </c>
      <c r="M52" s="139" t="str">
        <f t="shared" si="1"/>
        <v>Chiori MIYAGAWA (02)</v>
      </c>
      <c r="N52" s="216">
        <v>200000050</v>
      </c>
      <c r="O52" s="216" t="str">
        <f t="shared" si="2"/>
        <v>02</v>
      </c>
    </row>
    <row r="53" spans="1:15" x14ac:dyDescent="0.15">
      <c r="A53" s="248">
        <v>52</v>
      </c>
      <c r="B53" s="137" t="s">
        <v>5222</v>
      </c>
      <c r="C53" s="137" t="s">
        <v>1032</v>
      </c>
      <c r="D53" s="137" t="s">
        <v>5365</v>
      </c>
      <c r="E53" s="137" t="s">
        <v>5366</v>
      </c>
      <c r="F53" s="137" t="s">
        <v>4755</v>
      </c>
      <c r="G53" s="137" t="s">
        <v>168</v>
      </c>
      <c r="H53" s="137">
        <v>26</v>
      </c>
      <c r="I53" s="137" t="s">
        <v>11568</v>
      </c>
      <c r="J53" s="137" t="s">
        <v>6664</v>
      </c>
      <c r="K53" s="137" t="s">
        <v>5220</v>
      </c>
      <c r="L53" s="139" t="str">
        <f t="shared" si="0"/>
        <v>吉岡　里奈 (2)</v>
      </c>
      <c r="M53" s="139" t="str">
        <f t="shared" si="1"/>
        <v>Rina YOSHIOKA (01)</v>
      </c>
      <c r="N53" s="216">
        <v>200000051</v>
      </c>
      <c r="O53" s="216" t="str">
        <f t="shared" si="2"/>
        <v>01</v>
      </c>
    </row>
    <row r="54" spans="1:15" x14ac:dyDescent="0.15">
      <c r="A54" s="248">
        <v>53</v>
      </c>
      <c r="B54" s="137" t="s">
        <v>5222</v>
      </c>
      <c r="C54" s="137" t="s">
        <v>1032</v>
      </c>
      <c r="D54" s="137" t="s">
        <v>5367</v>
      </c>
      <c r="E54" s="137" t="s">
        <v>5368</v>
      </c>
      <c r="F54" s="137" t="s">
        <v>3499</v>
      </c>
      <c r="G54" s="137" t="s">
        <v>168</v>
      </c>
      <c r="H54" s="137">
        <v>19</v>
      </c>
      <c r="I54" s="137" t="s">
        <v>5104</v>
      </c>
      <c r="J54" s="137" t="s">
        <v>13713</v>
      </c>
      <c r="K54" s="137" t="s">
        <v>5220</v>
      </c>
      <c r="L54" s="139" t="str">
        <f t="shared" si="0"/>
        <v>伊藤　夢 (2)</v>
      </c>
      <c r="M54" s="139" t="str">
        <f t="shared" si="1"/>
        <v>Yume ITO (02)</v>
      </c>
      <c r="N54" s="216">
        <v>200000052</v>
      </c>
      <c r="O54" s="216" t="str">
        <f t="shared" si="2"/>
        <v>02</v>
      </c>
    </row>
    <row r="55" spans="1:15" x14ac:dyDescent="0.15">
      <c r="A55" s="248">
        <v>54</v>
      </c>
      <c r="B55" s="137" t="s">
        <v>5222</v>
      </c>
      <c r="C55" s="137" t="s">
        <v>1032</v>
      </c>
      <c r="D55" s="137" t="s">
        <v>5369</v>
      </c>
      <c r="E55" s="137" t="s">
        <v>5370</v>
      </c>
      <c r="F55" s="137" t="s">
        <v>5371</v>
      </c>
      <c r="G55" s="137" t="s">
        <v>168</v>
      </c>
      <c r="H55" s="137">
        <v>26</v>
      </c>
      <c r="I55" s="137" t="s">
        <v>13380</v>
      </c>
      <c r="J55" s="137" t="s">
        <v>6669</v>
      </c>
      <c r="K55" s="137" t="s">
        <v>5220</v>
      </c>
      <c r="L55" s="139" t="str">
        <f t="shared" si="0"/>
        <v>桶谷　南実 (2)</v>
      </c>
      <c r="M55" s="139" t="str">
        <f t="shared" si="1"/>
        <v>Minami OKETANI (01)</v>
      </c>
      <c r="N55" s="216">
        <v>200000053</v>
      </c>
      <c r="O55" s="216" t="str">
        <f t="shared" si="2"/>
        <v>01</v>
      </c>
    </row>
    <row r="56" spans="1:15" x14ac:dyDescent="0.15">
      <c r="A56" s="248">
        <v>55</v>
      </c>
      <c r="B56" s="137" t="s">
        <v>5222</v>
      </c>
      <c r="C56" s="137" t="s">
        <v>1032</v>
      </c>
      <c r="D56" s="137" t="s">
        <v>5372</v>
      </c>
      <c r="E56" s="137" t="s">
        <v>5373</v>
      </c>
      <c r="F56" s="137" t="s">
        <v>5374</v>
      </c>
      <c r="G56" s="137" t="s">
        <v>168</v>
      </c>
      <c r="H56" s="137">
        <v>28</v>
      </c>
      <c r="I56" s="137" t="s">
        <v>5045</v>
      </c>
      <c r="J56" s="137" t="s">
        <v>13714</v>
      </c>
      <c r="K56" s="137" t="s">
        <v>5220</v>
      </c>
      <c r="L56" s="139" t="str">
        <f t="shared" si="0"/>
        <v>小林　朝 (2)</v>
      </c>
      <c r="M56" s="139" t="str">
        <f t="shared" si="1"/>
        <v>Asa KOBAYASHI (02)</v>
      </c>
      <c r="N56" s="216">
        <v>200000054</v>
      </c>
      <c r="O56" s="216" t="str">
        <f t="shared" si="2"/>
        <v>02</v>
      </c>
    </row>
    <row r="57" spans="1:15" x14ac:dyDescent="0.15">
      <c r="A57" s="248">
        <v>56</v>
      </c>
      <c r="B57" s="137" t="s">
        <v>5222</v>
      </c>
      <c r="C57" s="137" t="s">
        <v>1032</v>
      </c>
      <c r="D57" s="137" t="s">
        <v>5375</v>
      </c>
      <c r="E57" s="137" t="s">
        <v>5376</v>
      </c>
      <c r="F57" s="137" t="s">
        <v>4400</v>
      </c>
      <c r="G57" s="137" t="s">
        <v>168</v>
      </c>
      <c r="H57" s="137">
        <v>26</v>
      </c>
      <c r="I57" s="137" t="s">
        <v>11551</v>
      </c>
      <c r="J57" s="137" t="s">
        <v>13715</v>
      </c>
      <c r="K57" s="137" t="s">
        <v>5220</v>
      </c>
      <c r="L57" s="139" t="str">
        <f t="shared" si="0"/>
        <v>曽根　野乃花 (2)</v>
      </c>
      <c r="M57" s="139" t="str">
        <f t="shared" si="1"/>
        <v>Nonoka SONE (01)</v>
      </c>
      <c r="N57" s="216">
        <v>200000055</v>
      </c>
      <c r="O57" s="216" t="str">
        <f t="shared" si="2"/>
        <v>01</v>
      </c>
    </row>
    <row r="58" spans="1:15" x14ac:dyDescent="0.15">
      <c r="A58" s="248">
        <v>57</v>
      </c>
      <c r="B58" s="137" t="s">
        <v>5222</v>
      </c>
      <c r="C58" s="137" t="s">
        <v>1032</v>
      </c>
      <c r="D58" s="137" t="s">
        <v>5377</v>
      </c>
      <c r="E58" s="137" t="s">
        <v>5378</v>
      </c>
      <c r="F58" s="137" t="s">
        <v>3499</v>
      </c>
      <c r="G58" s="137" t="s">
        <v>168</v>
      </c>
      <c r="H58" s="137">
        <v>38</v>
      </c>
      <c r="I58" s="137" t="s">
        <v>11759</v>
      </c>
      <c r="J58" s="137" t="s">
        <v>13716</v>
      </c>
      <c r="K58" s="137" t="s">
        <v>5220</v>
      </c>
      <c r="L58" s="139" t="str">
        <f t="shared" si="0"/>
        <v>西原　愛華 (2)</v>
      </c>
      <c r="M58" s="139" t="str">
        <f t="shared" si="1"/>
        <v>Aika NISHIHARA (02)</v>
      </c>
      <c r="N58" s="216">
        <v>200000056</v>
      </c>
      <c r="O58" s="216" t="str">
        <f t="shared" si="2"/>
        <v>02</v>
      </c>
    </row>
    <row r="59" spans="1:15" x14ac:dyDescent="0.15">
      <c r="A59" s="248">
        <v>58</v>
      </c>
      <c r="B59" s="137" t="s">
        <v>5222</v>
      </c>
      <c r="C59" s="137" t="s">
        <v>1032</v>
      </c>
      <c r="D59" s="137" t="s">
        <v>12680</v>
      </c>
      <c r="E59" s="137" t="s">
        <v>13003</v>
      </c>
      <c r="F59" s="137" t="s">
        <v>11105</v>
      </c>
      <c r="G59" s="137" t="s">
        <v>173</v>
      </c>
      <c r="H59" s="137">
        <v>27</v>
      </c>
      <c r="I59" s="137" t="s">
        <v>11736</v>
      </c>
      <c r="J59" s="137" t="s">
        <v>6765</v>
      </c>
      <c r="K59" s="137" t="s">
        <v>5220</v>
      </c>
      <c r="L59" s="139" t="str">
        <f t="shared" si="0"/>
        <v>工藤　芽衣 (1)</v>
      </c>
      <c r="M59" s="139" t="str">
        <f t="shared" si="1"/>
        <v>Mei KUDO (02)</v>
      </c>
      <c r="N59" s="216">
        <v>200000057</v>
      </c>
      <c r="O59" s="216" t="str">
        <f t="shared" si="2"/>
        <v>02</v>
      </c>
    </row>
    <row r="60" spans="1:15" x14ac:dyDescent="0.15">
      <c r="A60" s="248">
        <v>59</v>
      </c>
      <c r="B60" s="137" t="s">
        <v>5222</v>
      </c>
      <c r="C60" s="137" t="s">
        <v>1032</v>
      </c>
      <c r="D60" s="137" t="s">
        <v>12681</v>
      </c>
      <c r="E60" s="137" t="s">
        <v>13004</v>
      </c>
      <c r="F60" s="137" t="s">
        <v>13297</v>
      </c>
      <c r="G60" s="137" t="s">
        <v>173</v>
      </c>
      <c r="H60" s="137">
        <v>44</v>
      </c>
      <c r="I60" s="137" t="s">
        <v>13381</v>
      </c>
      <c r="J60" s="137" t="s">
        <v>13717</v>
      </c>
      <c r="K60" s="137" t="s">
        <v>5220</v>
      </c>
      <c r="L60" s="139" t="str">
        <f t="shared" si="0"/>
        <v>新名　陽花 (1)</v>
      </c>
      <c r="M60" s="139" t="str">
        <f t="shared" si="1"/>
        <v>Haruka MINA  (03)</v>
      </c>
      <c r="N60" s="216">
        <v>200000058</v>
      </c>
      <c r="O60" s="216" t="str">
        <f t="shared" si="2"/>
        <v>03</v>
      </c>
    </row>
    <row r="61" spans="1:15" x14ac:dyDescent="0.15">
      <c r="A61" s="248">
        <v>60</v>
      </c>
      <c r="B61" s="137" t="s">
        <v>5222</v>
      </c>
      <c r="C61" s="137" t="s">
        <v>1032</v>
      </c>
      <c r="D61" s="137" t="s">
        <v>12682</v>
      </c>
      <c r="E61" s="137" t="s">
        <v>13005</v>
      </c>
      <c r="F61" s="137" t="s">
        <v>11115</v>
      </c>
      <c r="G61" s="137" t="s">
        <v>173</v>
      </c>
      <c r="H61" s="137">
        <v>27</v>
      </c>
      <c r="I61" s="137" t="s">
        <v>5120</v>
      </c>
      <c r="J61" s="137" t="s">
        <v>13718</v>
      </c>
      <c r="K61" s="137" t="s">
        <v>5220</v>
      </c>
      <c r="L61" s="139" t="str">
        <f t="shared" si="0"/>
        <v>西田　好伽 (1)</v>
      </c>
      <c r="M61" s="139" t="str">
        <f t="shared" si="1"/>
        <v>Konoka NISHIDA (02)</v>
      </c>
      <c r="N61" s="216">
        <v>200000059</v>
      </c>
      <c r="O61" s="216" t="str">
        <f t="shared" si="2"/>
        <v>02</v>
      </c>
    </row>
    <row r="62" spans="1:15" x14ac:dyDescent="0.15">
      <c r="A62" s="248">
        <v>61</v>
      </c>
      <c r="B62" s="218" t="s">
        <v>5222</v>
      </c>
      <c r="C62" s="218" t="s">
        <v>1032</v>
      </c>
      <c r="D62" s="218" t="s">
        <v>12683</v>
      </c>
      <c r="E62" s="218" t="s">
        <v>13006</v>
      </c>
      <c r="F62" s="218" t="s">
        <v>13298</v>
      </c>
      <c r="G62" s="218" t="s">
        <v>173</v>
      </c>
      <c r="H62" s="218">
        <v>22</v>
      </c>
      <c r="I62" s="218" t="s">
        <v>13382</v>
      </c>
      <c r="J62" s="218" t="s">
        <v>9323</v>
      </c>
      <c r="K62" s="218" t="s">
        <v>5220</v>
      </c>
      <c r="L62" s="139" t="str">
        <f t="shared" si="0"/>
        <v>室月　里莉花 (1)</v>
      </c>
      <c r="M62" s="139" t="str">
        <f t="shared" si="1"/>
        <v>Ririka MUROZUKI (02)</v>
      </c>
      <c r="N62" s="216">
        <v>200000060</v>
      </c>
      <c r="O62" s="216" t="str">
        <f t="shared" si="2"/>
        <v>02</v>
      </c>
    </row>
    <row r="63" spans="1:15" x14ac:dyDescent="0.15">
      <c r="A63" s="248">
        <v>62</v>
      </c>
      <c r="B63" s="137" t="s">
        <v>5222</v>
      </c>
      <c r="C63" s="137" t="s">
        <v>1032</v>
      </c>
      <c r="D63" s="137" t="s">
        <v>12684</v>
      </c>
      <c r="E63" s="137" t="s">
        <v>13007</v>
      </c>
      <c r="F63" s="137" t="s">
        <v>11250</v>
      </c>
      <c r="G63" s="137" t="s">
        <v>173</v>
      </c>
      <c r="H63" s="137">
        <v>28</v>
      </c>
      <c r="I63" s="137" t="s">
        <v>4821</v>
      </c>
      <c r="J63" s="137" t="s">
        <v>9542</v>
      </c>
      <c r="K63" s="137" t="s">
        <v>5220</v>
      </c>
      <c r="L63" s="139" t="str">
        <f t="shared" si="0"/>
        <v>山本　紗矢 (1)</v>
      </c>
      <c r="M63" s="139" t="str">
        <f t="shared" si="1"/>
        <v>Saya YAMAMOTO (02)</v>
      </c>
      <c r="N63" s="216">
        <v>200000061</v>
      </c>
      <c r="O63" s="216" t="str">
        <f t="shared" si="2"/>
        <v>02</v>
      </c>
    </row>
    <row r="64" spans="1:15" x14ac:dyDescent="0.15">
      <c r="A64" s="248">
        <v>63</v>
      </c>
      <c r="B64" s="137" t="s">
        <v>5222</v>
      </c>
      <c r="C64" s="137" t="s">
        <v>1032</v>
      </c>
      <c r="D64" s="137" t="s">
        <v>12685</v>
      </c>
      <c r="E64" s="137" t="s">
        <v>13008</v>
      </c>
      <c r="F64" s="137" t="s">
        <v>13299</v>
      </c>
      <c r="G64" s="137" t="s">
        <v>173</v>
      </c>
      <c r="H64" s="137">
        <v>25</v>
      </c>
      <c r="I64" s="137" t="s">
        <v>4821</v>
      </c>
      <c r="J64" s="137" t="s">
        <v>13688</v>
      </c>
      <c r="K64" s="137" t="s">
        <v>5220</v>
      </c>
      <c r="L64" s="139" t="str">
        <f t="shared" si="0"/>
        <v>山本　亜美 (1)</v>
      </c>
      <c r="M64" s="139" t="str">
        <f t="shared" si="1"/>
        <v>Ami YAMAMOTO (02)</v>
      </c>
      <c r="N64" s="216">
        <v>200000062</v>
      </c>
      <c r="O64" s="216" t="str">
        <f t="shared" si="2"/>
        <v>02</v>
      </c>
    </row>
    <row r="65" spans="1:15" x14ac:dyDescent="0.15">
      <c r="A65" s="248">
        <v>64</v>
      </c>
      <c r="B65" s="137" t="s">
        <v>5222</v>
      </c>
      <c r="C65" s="137" t="s">
        <v>1032</v>
      </c>
      <c r="D65" s="137" t="s">
        <v>12686</v>
      </c>
      <c r="E65" s="137" t="s">
        <v>13009</v>
      </c>
      <c r="F65" s="137" t="s">
        <v>13300</v>
      </c>
      <c r="G65" s="137" t="s">
        <v>173</v>
      </c>
      <c r="H65" s="137">
        <v>25</v>
      </c>
      <c r="I65" s="137" t="s">
        <v>13383</v>
      </c>
      <c r="J65" s="137" t="s">
        <v>5121</v>
      </c>
      <c r="K65" s="137" t="s">
        <v>5220</v>
      </c>
      <c r="L65" s="139" t="str">
        <f t="shared" si="0"/>
        <v>渡邉　光咲 (1)</v>
      </c>
      <c r="M65" s="139" t="str">
        <f t="shared" si="1"/>
        <v>Misaki WATANABE  (03)</v>
      </c>
      <c r="N65" s="216">
        <v>200000063</v>
      </c>
      <c r="O65" s="216" t="str">
        <f t="shared" si="2"/>
        <v>03</v>
      </c>
    </row>
    <row r="66" spans="1:15" x14ac:dyDescent="0.15">
      <c r="A66" s="248">
        <v>65</v>
      </c>
      <c r="B66" s="137" t="s">
        <v>5222</v>
      </c>
      <c r="C66" s="137" t="s">
        <v>1032</v>
      </c>
      <c r="D66" s="137" t="s">
        <v>12687</v>
      </c>
      <c r="E66" s="137" t="s">
        <v>13010</v>
      </c>
      <c r="F66" s="137" t="s">
        <v>13301</v>
      </c>
      <c r="G66" s="137" t="s">
        <v>173</v>
      </c>
      <c r="H66" s="137">
        <v>13</v>
      </c>
      <c r="I66" s="137" t="s">
        <v>5183</v>
      </c>
      <c r="J66" s="137" t="s">
        <v>13719</v>
      </c>
      <c r="K66" s="137" t="s">
        <v>5220</v>
      </c>
      <c r="L66" s="139" t="str">
        <f t="shared" si="0"/>
        <v>菊地　琴子 (1)</v>
      </c>
      <c r="M66" s="139" t="str">
        <f t="shared" si="1"/>
        <v>Kotoko KIKUCHI (02)</v>
      </c>
      <c r="N66" s="216">
        <v>200000064</v>
      </c>
      <c r="O66" s="216" t="str">
        <f t="shared" si="2"/>
        <v>02</v>
      </c>
    </row>
    <row r="67" spans="1:15" x14ac:dyDescent="0.15">
      <c r="A67" s="248">
        <v>66</v>
      </c>
      <c r="B67" s="137" t="s">
        <v>5222</v>
      </c>
      <c r="C67" s="137" t="s">
        <v>1032</v>
      </c>
      <c r="D67" s="137" t="s">
        <v>12688</v>
      </c>
      <c r="E67" s="137" t="s">
        <v>13011</v>
      </c>
      <c r="F67" s="137" t="s">
        <v>13302</v>
      </c>
      <c r="G67" s="137" t="s">
        <v>173</v>
      </c>
      <c r="H67" s="137">
        <v>26</v>
      </c>
      <c r="I67" s="137" t="s">
        <v>13384</v>
      </c>
      <c r="J67" s="137" t="s">
        <v>13720</v>
      </c>
      <c r="K67" s="137" t="s">
        <v>5220</v>
      </c>
      <c r="L67" s="139" t="str">
        <f t="shared" ref="L67:L130" si="3">D67&amp;" ("&amp;G67&amp;")"</f>
        <v>中地　こころ (1)</v>
      </c>
      <c r="M67" s="139" t="str">
        <f t="shared" ref="M67:M130" si="4">J67&amp;" "&amp;I67&amp;" ("&amp;O67&amp;")"</f>
        <v>Kokoro NAKACHI (02)</v>
      </c>
      <c r="N67" s="216">
        <v>200000065</v>
      </c>
      <c r="O67" s="216" t="str">
        <f t="shared" ref="O67:O130" si="5">LEFT(F67,2)</f>
        <v>02</v>
      </c>
    </row>
    <row r="68" spans="1:15" x14ac:dyDescent="0.15">
      <c r="A68" s="248">
        <v>67</v>
      </c>
      <c r="B68" s="137" t="s">
        <v>5222</v>
      </c>
      <c r="C68" s="137" t="s">
        <v>1032</v>
      </c>
      <c r="D68" s="137" t="s">
        <v>12689</v>
      </c>
      <c r="E68" s="137" t="s">
        <v>13012</v>
      </c>
      <c r="F68" s="137" t="s">
        <v>11255</v>
      </c>
      <c r="G68" s="137" t="s">
        <v>173</v>
      </c>
      <c r="H68" s="137">
        <v>34</v>
      </c>
      <c r="I68" s="137" t="s">
        <v>13385</v>
      </c>
      <c r="J68" s="137" t="s">
        <v>13721</v>
      </c>
      <c r="K68" s="137" t="s">
        <v>5220</v>
      </c>
      <c r="L68" s="139" t="str">
        <f t="shared" si="3"/>
        <v>福永　楓花 (1)</v>
      </c>
      <c r="M68" s="139" t="str">
        <f t="shared" si="4"/>
        <v>Fuka FUKUNAGA (02)</v>
      </c>
      <c r="N68" s="216">
        <v>200000066</v>
      </c>
      <c r="O68" s="216" t="str">
        <f t="shared" si="5"/>
        <v>02</v>
      </c>
    </row>
    <row r="69" spans="1:15" x14ac:dyDescent="0.15">
      <c r="A69" s="248">
        <v>68</v>
      </c>
      <c r="B69" s="137" t="s">
        <v>5222</v>
      </c>
      <c r="C69" s="137" t="s">
        <v>1032</v>
      </c>
      <c r="D69" s="137" t="s">
        <v>12690</v>
      </c>
      <c r="E69" s="137" t="s">
        <v>13013</v>
      </c>
      <c r="F69" s="137" t="s">
        <v>11220</v>
      </c>
      <c r="G69" s="137" t="s">
        <v>173</v>
      </c>
      <c r="H69" s="137">
        <v>26</v>
      </c>
      <c r="I69" s="137" t="s">
        <v>13386</v>
      </c>
      <c r="J69" s="137" t="s">
        <v>12534</v>
      </c>
      <c r="K69" s="137" t="s">
        <v>5220</v>
      </c>
      <c r="L69" s="139" t="str">
        <f t="shared" si="3"/>
        <v>村松　灯 (1)</v>
      </c>
      <c r="M69" s="139" t="str">
        <f t="shared" si="4"/>
        <v>Tomo MURAMATSU (02)</v>
      </c>
      <c r="N69" s="216">
        <v>200000067</v>
      </c>
      <c r="O69" s="216" t="str">
        <f t="shared" si="5"/>
        <v>02</v>
      </c>
    </row>
    <row r="70" spans="1:15" x14ac:dyDescent="0.15">
      <c r="A70" s="248">
        <v>89</v>
      </c>
      <c r="B70" s="137" t="s">
        <v>5226</v>
      </c>
      <c r="C70" s="137" t="s">
        <v>1036</v>
      </c>
      <c r="D70" s="137" t="s">
        <v>5477</v>
      </c>
      <c r="E70" s="137" t="s">
        <v>5478</v>
      </c>
      <c r="F70" s="137" t="s">
        <v>5479</v>
      </c>
      <c r="G70" s="137" t="s">
        <v>146</v>
      </c>
      <c r="H70" s="137">
        <v>25</v>
      </c>
      <c r="I70" s="137" t="s">
        <v>4840</v>
      </c>
      <c r="J70" s="137" t="s">
        <v>6713</v>
      </c>
      <c r="K70" s="137" t="s">
        <v>5220</v>
      </c>
      <c r="L70" s="139" t="str">
        <f t="shared" si="3"/>
        <v>上野　美裕 (4)</v>
      </c>
      <c r="M70" s="139" t="str">
        <f t="shared" si="4"/>
        <v>Miyu UENO (99)</v>
      </c>
      <c r="N70" s="216">
        <v>200000068</v>
      </c>
      <c r="O70" s="216" t="str">
        <f t="shared" si="5"/>
        <v>99</v>
      </c>
    </row>
    <row r="71" spans="1:15" x14ac:dyDescent="0.15">
      <c r="A71" s="248">
        <v>90</v>
      </c>
      <c r="B71" s="137" t="s">
        <v>5226</v>
      </c>
      <c r="C71" s="137" t="s">
        <v>1036</v>
      </c>
      <c r="D71" s="137" t="s">
        <v>5480</v>
      </c>
      <c r="E71" s="137" t="s">
        <v>5481</v>
      </c>
      <c r="F71" s="137" t="s">
        <v>1787</v>
      </c>
      <c r="G71" s="137" t="s">
        <v>146</v>
      </c>
      <c r="H71" s="137">
        <v>25</v>
      </c>
      <c r="I71" s="137" t="s">
        <v>13387</v>
      </c>
      <c r="J71" s="137" t="s">
        <v>13722</v>
      </c>
      <c r="K71" s="137" t="s">
        <v>5220</v>
      </c>
      <c r="L71" s="139" t="str">
        <f t="shared" si="3"/>
        <v>梅津　彩香 (4)</v>
      </c>
      <c r="M71" s="139" t="str">
        <f t="shared" si="4"/>
        <v>Ayaka UMEZU (00)</v>
      </c>
      <c r="N71" s="216">
        <v>200000069</v>
      </c>
      <c r="O71" s="216" t="str">
        <f t="shared" si="5"/>
        <v>00</v>
      </c>
    </row>
    <row r="72" spans="1:15" x14ac:dyDescent="0.15">
      <c r="A72" s="248">
        <v>91</v>
      </c>
      <c r="B72" s="137" t="s">
        <v>5226</v>
      </c>
      <c r="C72" s="137" t="s">
        <v>1036</v>
      </c>
      <c r="D72" s="137" t="s">
        <v>5482</v>
      </c>
      <c r="E72" s="137" t="s">
        <v>5483</v>
      </c>
      <c r="F72" s="137" t="s">
        <v>2832</v>
      </c>
      <c r="G72" s="137" t="s">
        <v>146</v>
      </c>
      <c r="H72" s="137">
        <v>25</v>
      </c>
      <c r="I72" s="137" t="s">
        <v>11465</v>
      </c>
      <c r="J72" s="137" t="s">
        <v>6769</v>
      </c>
      <c r="K72" s="137" t="s">
        <v>5220</v>
      </c>
      <c r="L72" s="139" t="str">
        <f t="shared" si="3"/>
        <v>岡村　明莉 (4)</v>
      </c>
      <c r="M72" s="139" t="str">
        <f t="shared" si="4"/>
        <v>Akari OKAMURA (99)</v>
      </c>
      <c r="N72" s="216">
        <v>200000070</v>
      </c>
      <c r="O72" s="216" t="str">
        <f t="shared" si="5"/>
        <v>99</v>
      </c>
    </row>
    <row r="73" spans="1:15" x14ac:dyDescent="0.15">
      <c r="A73" s="248">
        <v>92</v>
      </c>
      <c r="B73" s="137" t="s">
        <v>5226</v>
      </c>
      <c r="C73" s="137" t="s">
        <v>1036</v>
      </c>
      <c r="D73" s="137" t="s">
        <v>5484</v>
      </c>
      <c r="E73" s="137" t="s">
        <v>5485</v>
      </c>
      <c r="F73" s="137" t="s">
        <v>5486</v>
      </c>
      <c r="G73" s="137" t="s">
        <v>146</v>
      </c>
      <c r="H73" s="137">
        <v>25</v>
      </c>
      <c r="I73" s="137" t="s">
        <v>13388</v>
      </c>
      <c r="J73" s="137" t="s">
        <v>13723</v>
      </c>
      <c r="K73" s="137" t="s">
        <v>5220</v>
      </c>
      <c r="L73" s="139" t="str">
        <f t="shared" si="3"/>
        <v>志々田　朝稀 (4)</v>
      </c>
      <c r="M73" s="139" t="str">
        <f t="shared" si="4"/>
        <v>Asaki SHISHIDA (99)</v>
      </c>
      <c r="N73" s="216">
        <v>200000071</v>
      </c>
      <c r="O73" s="216" t="str">
        <f t="shared" si="5"/>
        <v>99</v>
      </c>
    </row>
    <row r="74" spans="1:15" x14ac:dyDescent="0.15">
      <c r="A74" s="248">
        <v>93</v>
      </c>
      <c r="B74" s="137" t="s">
        <v>5226</v>
      </c>
      <c r="C74" s="137" t="s">
        <v>1036</v>
      </c>
      <c r="D74" s="137" t="s">
        <v>5487</v>
      </c>
      <c r="E74" s="137" t="s">
        <v>5488</v>
      </c>
      <c r="F74" s="137" t="s">
        <v>3629</v>
      </c>
      <c r="G74" s="137" t="s">
        <v>146</v>
      </c>
      <c r="H74" s="137">
        <v>25</v>
      </c>
      <c r="I74" s="137" t="s">
        <v>13389</v>
      </c>
      <c r="J74" s="137" t="s">
        <v>13724</v>
      </c>
      <c r="K74" s="137" t="s">
        <v>5220</v>
      </c>
      <c r="L74" s="139" t="str">
        <f t="shared" si="3"/>
        <v>平福　沙織 (4)</v>
      </c>
      <c r="M74" s="139" t="str">
        <f t="shared" si="4"/>
        <v>Saori HIRAFUKU (99)</v>
      </c>
      <c r="N74" s="216">
        <v>200000072</v>
      </c>
      <c r="O74" s="216" t="str">
        <f t="shared" si="5"/>
        <v>99</v>
      </c>
    </row>
    <row r="75" spans="1:15" x14ac:dyDescent="0.15">
      <c r="A75" s="248">
        <v>94</v>
      </c>
      <c r="B75" s="137" t="s">
        <v>5226</v>
      </c>
      <c r="C75" s="137" t="s">
        <v>1036</v>
      </c>
      <c r="D75" s="137" t="s">
        <v>5489</v>
      </c>
      <c r="E75" s="137" t="s">
        <v>5490</v>
      </c>
      <c r="F75" s="137" t="s">
        <v>2120</v>
      </c>
      <c r="G75" s="137" t="s">
        <v>146</v>
      </c>
      <c r="H75" s="137">
        <v>25</v>
      </c>
      <c r="I75" s="137" t="s">
        <v>11761</v>
      </c>
      <c r="J75" s="137" t="s">
        <v>13725</v>
      </c>
      <c r="K75" s="137" t="s">
        <v>5220</v>
      </c>
      <c r="L75" s="139" t="str">
        <f t="shared" si="3"/>
        <v>古澤　帆乃香 (4)</v>
      </c>
      <c r="M75" s="139" t="str">
        <f t="shared" si="4"/>
        <v>Honoka FURUSAWA (99)</v>
      </c>
      <c r="N75" s="216">
        <v>200000073</v>
      </c>
      <c r="O75" s="216" t="str">
        <f t="shared" si="5"/>
        <v>99</v>
      </c>
    </row>
    <row r="76" spans="1:15" x14ac:dyDescent="0.15">
      <c r="A76" s="248">
        <v>95</v>
      </c>
      <c r="B76" s="137" t="s">
        <v>5226</v>
      </c>
      <c r="C76" s="137" t="s">
        <v>1036</v>
      </c>
      <c r="D76" s="137" t="s">
        <v>5491</v>
      </c>
      <c r="E76" s="137" t="s">
        <v>5492</v>
      </c>
      <c r="F76" s="137" t="s">
        <v>1108</v>
      </c>
      <c r="G76" s="137" t="s">
        <v>146</v>
      </c>
      <c r="H76" s="137">
        <v>25</v>
      </c>
      <c r="I76" s="137" t="s">
        <v>11331</v>
      </c>
      <c r="J76" s="137" t="s">
        <v>13726</v>
      </c>
      <c r="K76" s="137" t="s">
        <v>5220</v>
      </c>
      <c r="L76" s="139" t="str">
        <f t="shared" si="3"/>
        <v>八木　ひなた (4)</v>
      </c>
      <c r="M76" s="139" t="str">
        <f t="shared" si="4"/>
        <v>Hinata YAGI (99)</v>
      </c>
      <c r="N76" s="216">
        <v>200000074</v>
      </c>
      <c r="O76" s="216" t="str">
        <f t="shared" si="5"/>
        <v>99</v>
      </c>
    </row>
    <row r="77" spans="1:15" x14ac:dyDescent="0.15">
      <c r="A77" s="248">
        <v>96</v>
      </c>
      <c r="B77" s="137" t="s">
        <v>5226</v>
      </c>
      <c r="C77" s="137" t="s">
        <v>1036</v>
      </c>
      <c r="D77" s="137" t="s">
        <v>5493</v>
      </c>
      <c r="E77" s="137" t="s">
        <v>5494</v>
      </c>
      <c r="F77" s="137" t="s">
        <v>2949</v>
      </c>
      <c r="G77" s="137" t="s">
        <v>164</v>
      </c>
      <c r="H77" s="137">
        <v>22</v>
      </c>
      <c r="I77" s="137" t="s">
        <v>13390</v>
      </c>
      <c r="J77" s="137" t="s">
        <v>13727</v>
      </c>
      <c r="K77" s="137" t="s">
        <v>5220</v>
      </c>
      <c r="L77" s="139" t="str">
        <f t="shared" si="3"/>
        <v>勝又　碧 (3)</v>
      </c>
      <c r="M77" s="139" t="str">
        <f t="shared" si="4"/>
        <v>Aoi KATSUMATA (00)</v>
      </c>
      <c r="N77" s="216">
        <v>200000075</v>
      </c>
      <c r="O77" s="216" t="str">
        <f t="shared" si="5"/>
        <v>00</v>
      </c>
    </row>
    <row r="78" spans="1:15" x14ac:dyDescent="0.15">
      <c r="A78" s="248">
        <v>97</v>
      </c>
      <c r="B78" s="137" t="s">
        <v>5226</v>
      </c>
      <c r="C78" s="137" t="s">
        <v>1036</v>
      </c>
      <c r="D78" s="137" t="s">
        <v>5495</v>
      </c>
      <c r="E78" s="137" t="s">
        <v>5496</v>
      </c>
      <c r="F78" s="137" t="s">
        <v>1418</v>
      </c>
      <c r="G78" s="137" t="s">
        <v>164</v>
      </c>
      <c r="H78" s="137">
        <v>25</v>
      </c>
      <c r="I78" s="137" t="s">
        <v>4811</v>
      </c>
      <c r="J78" s="137" t="s">
        <v>13728</v>
      </c>
      <c r="K78" s="137" t="s">
        <v>5220</v>
      </c>
      <c r="L78" s="139" t="str">
        <f t="shared" si="3"/>
        <v>樋口　友彩 (3)</v>
      </c>
      <c r="M78" s="139" t="str">
        <f t="shared" si="4"/>
        <v>Yusa HIGUCHI (00)</v>
      </c>
      <c r="N78" s="216">
        <v>200000076</v>
      </c>
      <c r="O78" s="216" t="str">
        <f t="shared" si="5"/>
        <v>00</v>
      </c>
    </row>
    <row r="79" spans="1:15" x14ac:dyDescent="0.15">
      <c r="A79" s="248">
        <v>98</v>
      </c>
      <c r="B79" s="137" t="s">
        <v>5226</v>
      </c>
      <c r="C79" s="137" t="s">
        <v>1036</v>
      </c>
      <c r="D79" s="137" t="s">
        <v>5497</v>
      </c>
      <c r="E79" s="137" t="s">
        <v>5498</v>
      </c>
      <c r="F79" s="137" t="s">
        <v>5499</v>
      </c>
      <c r="G79" s="137" t="s">
        <v>164</v>
      </c>
      <c r="H79" s="137">
        <v>26</v>
      </c>
      <c r="I79" s="137" t="s">
        <v>13391</v>
      </c>
      <c r="J79" s="137" t="s">
        <v>13729</v>
      </c>
      <c r="K79" s="137" t="s">
        <v>5220</v>
      </c>
      <c r="L79" s="139" t="str">
        <f t="shared" si="3"/>
        <v>桝山　ゆき葉 (3)</v>
      </c>
      <c r="M79" s="139" t="str">
        <f t="shared" si="4"/>
        <v>Yukiha MASUYAMA (00)</v>
      </c>
      <c r="N79" s="216">
        <v>200000077</v>
      </c>
      <c r="O79" s="216" t="str">
        <f t="shared" si="5"/>
        <v>00</v>
      </c>
    </row>
    <row r="80" spans="1:15" x14ac:dyDescent="0.15">
      <c r="A80" s="248">
        <v>99</v>
      </c>
      <c r="B80" s="137" t="s">
        <v>5226</v>
      </c>
      <c r="C80" s="137" t="s">
        <v>1036</v>
      </c>
      <c r="D80" s="137" t="s">
        <v>5500</v>
      </c>
      <c r="E80" s="137" t="s">
        <v>5501</v>
      </c>
      <c r="F80" s="137" t="s">
        <v>1392</v>
      </c>
      <c r="G80" s="137" t="s">
        <v>164</v>
      </c>
      <c r="H80" s="137">
        <v>25</v>
      </c>
      <c r="I80" s="137" t="s">
        <v>5159</v>
      </c>
      <c r="J80" s="137" t="s">
        <v>13730</v>
      </c>
      <c r="K80" s="137" t="s">
        <v>5220</v>
      </c>
      <c r="L80" s="139" t="str">
        <f t="shared" si="3"/>
        <v>村田　侑香 (3)</v>
      </c>
      <c r="M80" s="139" t="str">
        <f t="shared" si="4"/>
        <v>Yuko MURATA (00)</v>
      </c>
      <c r="N80" s="216">
        <v>200000078</v>
      </c>
      <c r="O80" s="216" t="str">
        <f t="shared" si="5"/>
        <v>00</v>
      </c>
    </row>
    <row r="81" spans="1:15" x14ac:dyDescent="0.15">
      <c r="A81" s="248">
        <v>100</v>
      </c>
      <c r="B81" s="137" t="s">
        <v>5226</v>
      </c>
      <c r="C81" s="137" t="s">
        <v>1036</v>
      </c>
      <c r="D81" s="137" t="s">
        <v>5502</v>
      </c>
      <c r="E81" s="137" t="s">
        <v>5503</v>
      </c>
      <c r="F81" s="137" t="s">
        <v>5504</v>
      </c>
      <c r="G81" s="137" t="s">
        <v>164</v>
      </c>
      <c r="H81" s="137">
        <v>25</v>
      </c>
      <c r="I81" s="137" t="s">
        <v>4821</v>
      </c>
      <c r="J81" s="137" t="s">
        <v>13731</v>
      </c>
      <c r="K81" s="137" t="s">
        <v>5220</v>
      </c>
      <c r="L81" s="139" t="str">
        <f t="shared" si="3"/>
        <v>山本　琴 (3)</v>
      </c>
      <c r="M81" s="139" t="str">
        <f t="shared" si="4"/>
        <v>Koto YAMAMOTO (00)</v>
      </c>
      <c r="N81" s="216">
        <v>200000079</v>
      </c>
      <c r="O81" s="216" t="str">
        <f t="shared" si="5"/>
        <v>00</v>
      </c>
    </row>
    <row r="82" spans="1:15" x14ac:dyDescent="0.15">
      <c r="A82" s="248">
        <v>101</v>
      </c>
      <c r="B82" s="137" t="s">
        <v>5226</v>
      </c>
      <c r="C82" s="137" t="s">
        <v>1036</v>
      </c>
      <c r="D82" s="137" t="s">
        <v>6541</v>
      </c>
      <c r="E82" s="137" t="s">
        <v>6542</v>
      </c>
      <c r="F82" s="137" t="s">
        <v>4211</v>
      </c>
      <c r="G82" s="137" t="s">
        <v>168</v>
      </c>
      <c r="H82" s="137">
        <v>26</v>
      </c>
      <c r="I82" s="137" t="s">
        <v>6673</v>
      </c>
      <c r="J82" s="137" t="s">
        <v>6674</v>
      </c>
      <c r="K82" s="137" t="s">
        <v>5220</v>
      </c>
      <c r="L82" s="139" t="str">
        <f t="shared" si="3"/>
        <v>荒井　香穂 (2)</v>
      </c>
      <c r="M82" s="139" t="str">
        <f t="shared" si="4"/>
        <v>Kaho ARAI (01)</v>
      </c>
      <c r="N82" s="216">
        <v>200000080</v>
      </c>
      <c r="O82" s="216" t="str">
        <f t="shared" si="5"/>
        <v>01</v>
      </c>
    </row>
    <row r="83" spans="1:15" x14ac:dyDescent="0.15">
      <c r="A83" s="248">
        <v>102</v>
      </c>
      <c r="B83" s="137" t="s">
        <v>5226</v>
      </c>
      <c r="C83" s="137" t="s">
        <v>1036</v>
      </c>
      <c r="D83" s="137" t="s">
        <v>6543</v>
      </c>
      <c r="E83" s="137" t="s">
        <v>6544</v>
      </c>
      <c r="F83" s="137" t="s">
        <v>3472</v>
      </c>
      <c r="G83" s="137" t="s">
        <v>168</v>
      </c>
      <c r="H83" s="137">
        <v>31</v>
      </c>
      <c r="I83" s="137" t="s">
        <v>6675</v>
      </c>
      <c r="J83" s="137" t="s">
        <v>6676</v>
      </c>
      <c r="K83" s="137" t="s">
        <v>5220</v>
      </c>
      <c r="L83" s="139" t="str">
        <f t="shared" si="3"/>
        <v>有本　吏里 (2)</v>
      </c>
      <c r="M83" s="139" t="str">
        <f t="shared" si="4"/>
        <v>Riri ARIMOTO (01)</v>
      </c>
      <c r="N83" s="216">
        <v>200000081</v>
      </c>
      <c r="O83" s="216" t="str">
        <f t="shared" si="5"/>
        <v>01</v>
      </c>
    </row>
    <row r="84" spans="1:15" x14ac:dyDescent="0.15">
      <c r="A84" s="248">
        <v>103</v>
      </c>
      <c r="B84" s="137" t="s">
        <v>5226</v>
      </c>
      <c r="C84" s="137" t="s">
        <v>1036</v>
      </c>
      <c r="D84" s="137" t="s">
        <v>6569</v>
      </c>
      <c r="E84" s="137" t="s">
        <v>6570</v>
      </c>
      <c r="F84" s="137" t="s">
        <v>6472</v>
      </c>
      <c r="G84" s="137" t="s">
        <v>168</v>
      </c>
      <c r="H84" s="137">
        <v>26</v>
      </c>
      <c r="I84" s="137" t="s">
        <v>6703</v>
      </c>
      <c r="J84" s="137" t="s">
        <v>6704</v>
      </c>
      <c r="K84" s="137" t="s">
        <v>5220</v>
      </c>
      <c r="L84" s="139" t="str">
        <f t="shared" si="3"/>
        <v>伊吹　空倫 (2)</v>
      </c>
      <c r="M84" s="139" t="str">
        <f t="shared" si="4"/>
        <v>Kuri IBUKI (01)</v>
      </c>
      <c r="N84" s="216">
        <v>200000082</v>
      </c>
      <c r="O84" s="216" t="str">
        <f t="shared" si="5"/>
        <v>01</v>
      </c>
    </row>
    <row r="85" spans="1:15" x14ac:dyDescent="0.15">
      <c r="A85" s="248">
        <v>104</v>
      </c>
      <c r="B85" s="137" t="s">
        <v>5226</v>
      </c>
      <c r="C85" s="137" t="s">
        <v>1036</v>
      </c>
      <c r="D85" s="137" t="s">
        <v>6545</v>
      </c>
      <c r="E85" s="137" t="s">
        <v>6546</v>
      </c>
      <c r="F85" s="137" t="s">
        <v>4391</v>
      </c>
      <c r="G85" s="137" t="s">
        <v>168</v>
      </c>
      <c r="H85" s="137">
        <v>22</v>
      </c>
      <c r="I85" s="137" t="s">
        <v>6677</v>
      </c>
      <c r="J85" s="137" t="s">
        <v>6678</v>
      </c>
      <c r="K85" s="137" t="s">
        <v>5220</v>
      </c>
      <c r="L85" s="139" t="str">
        <f t="shared" si="3"/>
        <v>植田　真野 (2)</v>
      </c>
      <c r="M85" s="139" t="str">
        <f t="shared" si="4"/>
        <v>Maya UETA (01)</v>
      </c>
      <c r="N85" s="216">
        <v>200000083</v>
      </c>
      <c r="O85" s="216" t="str">
        <f t="shared" si="5"/>
        <v>01</v>
      </c>
    </row>
    <row r="86" spans="1:15" x14ac:dyDescent="0.15">
      <c r="A86" s="248">
        <v>105</v>
      </c>
      <c r="B86" s="137" t="s">
        <v>5226</v>
      </c>
      <c r="C86" s="137" t="s">
        <v>1036</v>
      </c>
      <c r="D86" s="137" t="s">
        <v>6547</v>
      </c>
      <c r="E86" s="137" t="s">
        <v>6548</v>
      </c>
      <c r="F86" s="137" t="s">
        <v>4638</v>
      </c>
      <c r="G86" s="137" t="s">
        <v>168</v>
      </c>
      <c r="H86" s="137">
        <v>24</v>
      </c>
      <c r="I86" s="137" t="s">
        <v>4960</v>
      </c>
      <c r="J86" s="137" t="s">
        <v>9539</v>
      </c>
      <c r="K86" s="137" t="s">
        <v>5220</v>
      </c>
      <c r="L86" s="139" t="str">
        <f t="shared" si="3"/>
        <v>片岡　夏美 (2)</v>
      </c>
      <c r="M86" s="139" t="str">
        <f t="shared" si="4"/>
        <v>Natsumi KATAOKA (01)</v>
      </c>
      <c r="N86" s="216">
        <v>200000084</v>
      </c>
      <c r="O86" s="216" t="str">
        <f t="shared" si="5"/>
        <v>01</v>
      </c>
    </row>
    <row r="87" spans="1:15" x14ac:dyDescent="0.15">
      <c r="A87" s="248">
        <v>106</v>
      </c>
      <c r="B87" s="137" t="s">
        <v>5226</v>
      </c>
      <c r="C87" s="137" t="s">
        <v>1036</v>
      </c>
      <c r="D87" s="137" t="s">
        <v>6549</v>
      </c>
      <c r="E87" s="137" t="s">
        <v>6550</v>
      </c>
      <c r="F87" s="137" t="s">
        <v>4326</v>
      </c>
      <c r="G87" s="137" t="s">
        <v>168</v>
      </c>
      <c r="H87" s="137">
        <v>25</v>
      </c>
      <c r="I87" s="137" t="s">
        <v>6679</v>
      </c>
      <c r="J87" s="137" t="s">
        <v>6680</v>
      </c>
      <c r="K87" s="137" t="s">
        <v>5220</v>
      </c>
      <c r="L87" s="139" t="str">
        <f t="shared" si="3"/>
        <v>木下　嘉奈 (2)</v>
      </c>
      <c r="M87" s="139" t="str">
        <f t="shared" si="4"/>
        <v>Kana KINOSHITA (02)</v>
      </c>
      <c r="N87" s="216">
        <v>200000085</v>
      </c>
      <c r="O87" s="216" t="str">
        <f t="shared" si="5"/>
        <v>02</v>
      </c>
    </row>
    <row r="88" spans="1:15" x14ac:dyDescent="0.15">
      <c r="A88" s="248">
        <v>107</v>
      </c>
      <c r="B88" s="137" t="s">
        <v>5226</v>
      </c>
      <c r="C88" s="137" t="s">
        <v>1036</v>
      </c>
      <c r="D88" s="137" t="s">
        <v>6551</v>
      </c>
      <c r="E88" s="137" t="s">
        <v>6552</v>
      </c>
      <c r="F88" s="137" t="s">
        <v>3444</v>
      </c>
      <c r="G88" s="137" t="s">
        <v>168</v>
      </c>
      <c r="H88" s="137">
        <v>25</v>
      </c>
      <c r="I88" s="137" t="s">
        <v>6681</v>
      </c>
      <c r="J88" s="137" t="s">
        <v>6682</v>
      </c>
      <c r="K88" s="137" t="s">
        <v>5220</v>
      </c>
      <c r="L88" s="139" t="str">
        <f t="shared" si="3"/>
        <v>杉江　美香 (2)</v>
      </c>
      <c r="M88" s="139" t="str">
        <f t="shared" si="4"/>
        <v>Mika SUGIE (01)</v>
      </c>
      <c r="N88" s="216">
        <v>200000086</v>
      </c>
      <c r="O88" s="216" t="str">
        <f t="shared" si="5"/>
        <v>01</v>
      </c>
    </row>
    <row r="89" spans="1:15" x14ac:dyDescent="0.15">
      <c r="A89" s="248">
        <v>108</v>
      </c>
      <c r="B89" s="137" t="s">
        <v>5226</v>
      </c>
      <c r="C89" s="137" t="s">
        <v>1036</v>
      </c>
      <c r="D89" s="137" t="s">
        <v>6571</v>
      </c>
      <c r="E89" s="137" t="s">
        <v>6572</v>
      </c>
      <c r="F89" s="137" t="s">
        <v>4219</v>
      </c>
      <c r="G89" s="137" t="s">
        <v>168</v>
      </c>
      <c r="H89" s="137">
        <v>25</v>
      </c>
      <c r="I89" s="137" t="s">
        <v>6705</v>
      </c>
      <c r="J89" s="137" t="s">
        <v>6706</v>
      </c>
      <c r="K89" s="137" t="s">
        <v>5220</v>
      </c>
      <c r="L89" s="139" t="str">
        <f t="shared" si="3"/>
        <v>藤岡　成美 (2)</v>
      </c>
      <c r="M89" s="139" t="str">
        <f t="shared" si="4"/>
        <v>Narumi FUJIOKA (01)</v>
      </c>
      <c r="N89" s="216">
        <v>200000087</v>
      </c>
      <c r="O89" s="216" t="str">
        <f t="shared" si="5"/>
        <v>01</v>
      </c>
    </row>
    <row r="90" spans="1:15" x14ac:dyDescent="0.15">
      <c r="A90" s="248">
        <v>109</v>
      </c>
      <c r="B90" s="137" t="s">
        <v>5226</v>
      </c>
      <c r="C90" s="137" t="s">
        <v>1036</v>
      </c>
      <c r="D90" s="137" t="s">
        <v>6553</v>
      </c>
      <c r="E90" s="137" t="s">
        <v>6554</v>
      </c>
      <c r="F90" s="137" t="s">
        <v>6555</v>
      </c>
      <c r="G90" s="137" t="s">
        <v>168</v>
      </c>
      <c r="H90" s="137">
        <v>21</v>
      </c>
      <c r="I90" s="137" t="s">
        <v>6684</v>
      </c>
      <c r="J90" s="137" t="s">
        <v>6685</v>
      </c>
      <c r="K90" s="137" t="s">
        <v>5220</v>
      </c>
      <c r="L90" s="139" t="str">
        <f t="shared" si="3"/>
        <v>宮前　鼓 (2)</v>
      </c>
      <c r="M90" s="139" t="str">
        <f t="shared" si="4"/>
        <v>Tsuzumi MIYAMAE (01)</v>
      </c>
      <c r="N90" s="216">
        <v>200000088</v>
      </c>
      <c r="O90" s="216" t="str">
        <f t="shared" si="5"/>
        <v>01</v>
      </c>
    </row>
    <row r="91" spans="1:15" x14ac:dyDescent="0.15">
      <c r="A91" s="248">
        <v>110</v>
      </c>
      <c r="B91" s="137" t="s">
        <v>5226</v>
      </c>
      <c r="C91" s="137" t="s">
        <v>1036</v>
      </c>
      <c r="D91" s="137" t="s">
        <v>6573</v>
      </c>
      <c r="E91" s="137" t="s">
        <v>6574</v>
      </c>
      <c r="F91" s="137" t="s">
        <v>4294</v>
      </c>
      <c r="G91" s="137" t="s">
        <v>168</v>
      </c>
      <c r="H91" s="137">
        <v>29</v>
      </c>
      <c r="I91" s="137" t="s">
        <v>6707</v>
      </c>
      <c r="J91" s="137" t="s">
        <v>6708</v>
      </c>
      <c r="K91" s="137" t="s">
        <v>5220</v>
      </c>
      <c r="L91" s="139" t="str">
        <f t="shared" si="3"/>
        <v>山下　未夢 (2)</v>
      </c>
      <c r="M91" s="139" t="str">
        <f t="shared" si="4"/>
        <v>Myu YAMASHITA (01)</v>
      </c>
      <c r="N91" s="216">
        <v>200000089</v>
      </c>
      <c r="O91" s="216" t="str">
        <f t="shared" si="5"/>
        <v>01</v>
      </c>
    </row>
    <row r="92" spans="1:15" x14ac:dyDescent="0.15">
      <c r="A92" s="248">
        <v>114</v>
      </c>
      <c r="B92" s="137">
        <v>492195</v>
      </c>
      <c r="C92" s="137" t="s">
        <v>1033</v>
      </c>
      <c r="D92" s="137" t="s">
        <v>5379</v>
      </c>
      <c r="E92" s="137" t="s">
        <v>5380</v>
      </c>
      <c r="F92" s="137" t="s">
        <v>5381</v>
      </c>
      <c r="G92" s="137" t="s">
        <v>146</v>
      </c>
      <c r="H92" s="137">
        <v>10</v>
      </c>
      <c r="I92" s="137" t="s">
        <v>11544</v>
      </c>
      <c r="J92" s="137" t="s">
        <v>13732</v>
      </c>
      <c r="K92" s="137" t="s">
        <v>5220</v>
      </c>
      <c r="L92" s="139" t="str">
        <f t="shared" si="3"/>
        <v>中島　菫 (4)</v>
      </c>
      <c r="M92" s="139" t="str">
        <f t="shared" si="4"/>
        <v>Sumire NAKAJIMA (99)</v>
      </c>
      <c r="N92" s="216">
        <v>200000090</v>
      </c>
      <c r="O92" s="216" t="str">
        <f t="shared" si="5"/>
        <v>99</v>
      </c>
    </row>
    <row r="93" spans="1:15" x14ac:dyDescent="0.15">
      <c r="A93" s="248">
        <v>115</v>
      </c>
      <c r="B93" s="137">
        <v>492195</v>
      </c>
      <c r="C93" s="137" t="s">
        <v>1033</v>
      </c>
      <c r="D93" s="137" t="s">
        <v>5382</v>
      </c>
      <c r="E93" s="137" t="s">
        <v>5383</v>
      </c>
      <c r="F93" s="137" t="s">
        <v>3092</v>
      </c>
      <c r="G93" s="137" t="s">
        <v>146</v>
      </c>
      <c r="H93" s="137">
        <v>27</v>
      </c>
      <c r="I93" s="137" t="s">
        <v>11416</v>
      </c>
      <c r="J93" s="137" t="s">
        <v>6683</v>
      </c>
      <c r="K93" s="137" t="s">
        <v>5220</v>
      </c>
      <c r="L93" s="139" t="str">
        <f t="shared" si="3"/>
        <v>大谷　望 (4)</v>
      </c>
      <c r="M93" s="139" t="str">
        <f t="shared" si="4"/>
        <v>Nozomi OTANI (99)</v>
      </c>
      <c r="N93" s="216">
        <v>200000091</v>
      </c>
      <c r="O93" s="216" t="str">
        <f t="shared" si="5"/>
        <v>99</v>
      </c>
    </row>
    <row r="94" spans="1:15" x14ac:dyDescent="0.15">
      <c r="A94" s="248">
        <v>116</v>
      </c>
      <c r="B94" s="137">
        <v>492195</v>
      </c>
      <c r="C94" s="137" t="s">
        <v>1033</v>
      </c>
      <c r="D94" s="137" t="s">
        <v>5384</v>
      </c>
      <c r="E94" s="137" t="s">
        <v>5385</v>
      </c>
      <c r="F94" s="137" t="s">
        <v>3721</v>
      </c>
      <c r="G94" s="137" t="s">
        <v>146</v>
      </c>
      <c r="H94" s="137">
        <v>21</v>
      </c>
      <c r="I94" s="137" t="s">
        <v>5045</v>
      </c>
      <c r="J94" s="137" t="s">
        <v>13733</v>
      </c>
      <c r="K94" s="137" t="s">
        <v>5220</v>
      </c>
      <c r="L94" s="139" t="str">
        <f t="shared" si="3"/>
        <v>小林　美月 (4)</v>
      </c>
      <c r="M94" s="139" t="str">
        <f t="shared" si="4"/>
        <v>Mitsuki KOBAYASHI (99)</v>
      </c>
      <c r="N94" s="216">
        <v>200000092</v>
      </c>
      <c r="O94" s="216" t="str">
        <f t="shared" si="5"/>
        <v>99</v>
      </c>
    </row>
    <row r="95" spans="1:15" x14ac:dyDescent="0.15">
      <c r="A95" s="248">
        <v>117</v>
      </c>
      <c r="B95" s="137">
        <v>492195</v>
      </c>
      <c r="C95" s="137" t="s">
        <v>1033</v>
      </c>
      <c r="D95" s="137" t="s">
        <v>5386</v>
      </c>
      <c r="E95" s="137" t="s">
        <v>5387</v>
      </c>
      <c r="F95" s="137" t="s">
        <v>2166</v>
      </c>
      <c r="G95" s="137" t="s">
        <v>146</v>
      </c>
      <c r="H95" s="137">
        <v>23</v>
      </c>
      <c r="I95" s="137" t="s">
        <v>5063</v>
      </c>
      <c r="J95" s="137" t="s">
        <v>13697</v>
      </c>
      <c r="K95" s="137" t="s">
        <v>5220</v>
      </c>
      <c r="L95" s="139" t="str">
        <f t="shared" si="3"/>
        <v>河村　愛菜 (4)</v>
      </c>
      <c r="M95" s="139" t="str">
        <f t="shared" si="4"/>
        <v>Mana KAWAMURA (00)</v>
      </c>
      <c r="N95" s="216">
        <v>200000093</v>
      </c>
      <c r="O95" s="216" t="str">
        <f t="shared" si="5"/>
        <v>00</v>
      </c>
    </row>
    <row r="96" spans="1:15" x14ac:dyDescent="0.15">
      <c r="A96" s="248">
        <v>118</v>
      </c>
      <c r="B96" s="137">
        <v>492195</v>
      </c>
      <c r="C96" s="137" t="s">
        <v>1033</v>
      </c>
      <c r="D96" s="137" t="s">
        <v>5388</v>
      </c>
      <c r="E96" s="137" t="s">
        <v>5389</v>
      </c>
      <c r="F96" s="137" t="s">
        <v>3983</v>
      </c>
      <c r="G96" s="137" t="s">
        <v>146</v>
      </c>
      <c r="H96" s="137">
        <v>24</v>
      </c>
      <c r="I96" s="137" t="s">
        <v>11424</v>
      </c>
      <c r="J96" s="137" t="s">
        <v>13734</v>
      </c>
      <c r="K96" s="137" t="s">
        <v>5220</v>
      </c>
      <c r="L96" s="139" t="str">
        <f t="shared" si="3"/>
        <v>牧野　好美 (4)</v>
      </c>
      <c r="M96" s="139" t="str">
        <f t="shared" si="4"/>
        <v>Konomi MAKINO (99)</v>
      </c>
      <c r="N96" s="216">
        <v>200000094</v>
      </c>
      <c r="O96" s="216" t="str">
        <f t="shared" si="5"/>
        <v>99</v>
      </c>
    </row>
    <row r="97" spans="1:15" x14ac:dyDescent="0.15">
      <c r="A97" s="248">
        <v>119</v>
      </c>
      <c r="B97" s="137" t="s">
        <v>5223</v>
      </c>
      <c r="C97" s="137" t="s">
        <v>1033</v>
      </c>
      <c r="D97" s="137" t="s">
        <v>5390</v>
      </c>
      <c r="E97" s="137" t="s">
        <v>5391</v>
      </c>
      <c r="F97" s="137" t="s">
        <v>3548</v>
      </c>
      <c r="G97" s="137" t="s">
        <v>146</v>
      </c>
      <c r="H97" s="137">
        <v>23</v>
      </c>
      <c r="I97" s="137" t="s">
        <v>13392</v>
      </c>
      <c r="J97" s="137" t="s">
        <v>13735</v>
      </c>
      <c r="K97" s="137" t="s">
        <v>5220</v>
      </c>
      <c r="L97" s="139" t="str">
        <f t="shared" si="3"/>
        <v>枡川　萌夏 (4)</v>
      </c>
      <c r="M97" s="139" t="str">
        <f t="shared" si="4"/>
        <v>Moeka MASUKAWA (99)</v>
      </c>
      <c r="N97" s="216">
        <v>200000095</v>
      </c>
      <c r="O97" s="216" t="str">
        <f t="shared" si="5"/>
        <v>99</v>
      </c>
    </row>
    <row r="98" spans="1:15" x14ac:dyDescent="0.15">
      <c r="A98" s="248">
        <v>120</v>
      </c>
      <c r="B98" s="137">
        <v>492195</v>
      </c>
      <c r="C98" s="137" t="s">
        <v>1033</v>
      </c>
      <c r="D98" s="137" t="s">
        <v>5392</v>
      </c>
      <c r="E98" s="137" t="s">
        <v>5393</v>
      </c>
      <c r="F98" s="137" t="s">
        <v>1164</v>
      </c>
      <c r="G98" s="137" t="s">
        <v>146</v>
      </c>
      <c r="H98" s="137">
        <v>17</v>
      </c>
      <c r="I98" s="137" t="s">
        <v>4865</v>
      </c>
      <c r="J98" s="137" t="s">
        <v>13736</v>
      </c>
      <c r="K98" s="137" t="s">
        <v>5220</v>
      </c>
      <c r="L98" s="139" t="str">
        <f t="shared" si="3"/>
        <v>田中　里佳 (4)</v>
      </c>
      <c r="M98" s="139" t="str">
        <f t="shared" si="4"/>
        <v>Rika TANAKA (99)</v>
      </c>
      <c r="N98" s="216">
        <v>200000096</v>
      </c>
      <c r="O98" s="216" t="str">
        <f t="shared" si="5"/>
        <v>99</v>
      </c>
    </row>
    <row r="99" spans="1:15" x14ac:dyDescent="0.15">
      <c r="A99" s="248">
        <v>121</v>
      </c>
      <c r="B99" s="137">
        <v>492195</v>
      </c>
      <c r="C99" s="137" t="s">
        <v>1033</v>
      </c>
      <c r="D99" s="137" t="s">
        <v>5394</v>
      </c>
      <c r="E99" s="137" t="s">
        <v>5395</v>
      </c>
      <c r="F99" s="137" t="s">
        <v>2363</v>
      </c>
      <c r="G99" s="137" t="s">
        <v>164</v>
      </c>
      <c r="H99" s="137">
        <v>17</v>
      </c>
      <c r="I99" s="137" t="s">
        <v>13393</v>
      </c>
      <c r="J99" s="137" t="s">
        <v>9538</v>
      </c>
      <c r="K99" s="137" t="s">
        <v>5220</v>
      </c>
      <c r="L99" s="139" t="str">
        <f t="shared" si="3"/>
        <v>柳澤　祐衣 (3)</v>
      </c>
      <c r="M99" s="139" t="str">
        <f t="shared" si="4"/>
        <v>Yui YANAGISAWA (00)</v>
      </c>
      <c r="N99" s="216">
        <v>200000097</v>
      </c>
      <c r="O99" s="216" t="str">
        <f t="shared" si="5"/>
        <v>00</v>
      </c>
    </row>
    <row r="100" spans="1:15" x14ac:dyDescent="0.15">
      <c r="A100" s="248">
        <v>122</v>
      </c>
      <c r="B100" s="137">
        <v>492195</v>
      </c>
      <c r="C100" s="137" t="s">
        <v>1033</v>
      </c>
      <c r="D100" s="137" t="s">
        <v>5396</v>
      </c>
      <c r="E100" s="137" t="s">
        <v>5397</v>
      </c>
      <c r="F100" s="137" t="s">
        <v>1207</v>
      </c>
      <c r="G100" s="137" t="s">
        <v>164</v>
      </c>
      <c r="H100" s="137">
        <v>10</v>
      </c>
      <c r="I100" s="137" t="s">
        <v>5011</v>
      </c>
      <c r="J100" s="137" t="s">
        <v>13737</v>
      </c>
      <c r="K100" s="137" t="s">
        <v>5220</v>
      </c>
      <c r="L100" s="139" t="str">
        <f t="shared" si="3"/>
        <v>櫻井　杏樹 (3)</v>
      </c>
      <c r="M100" s="139" t="str">
        <f t="shared" si="4"/>
        <v>Anju SAKURAI (00)</v>
      </c>
      <c r="N100" s="216">
        <v>200000098</v>
      </c>
      <c r="O100" s="216" t="str">
        <f t="shared" si="5"/>
        <v>00</v>
      </c>
    </row>
    <row r="101" spans="1:15" x14ac:dyDescent="0.15">
      <c r="A101" s="248">
        <v>123</v>
      </c>
      <c r="B101" s="137">
        <v>492195</v>
      </c>
      <c r="C101" s="137" t="s">
        <v>1033</v>
      </c>
      <c r="D101" s="137" t="s">
        <v>5398</v>
      </c>
      <c r="E101" s="137" t="s">
        <v>5399</v>
      </c>
      <c r="F101" s="137" t="s">
        <v>1714</v>
      </c>
      <c r="G101" s="137" t="s">
        <v>164</v>
      </c>
      <c r="H101" s="137">
        <v>28</v>
      </c>
      <c r="I101" s="137" t="s">
        <v>12023</v>
      </c>
      <c r="J101" s="137" t="s">
        <v>6694</v>
      </c>
      <c r="K101" s="137" t="s">
        <v>5220</v>
      </c>
      <c r="L101" s="139" t="str">
        <f t="shared" si="3"/>
        <v>宮脇　あやみ (3)</v>
      </c>
      <c r="M101" s="139" t="str">
        <f t="shared" si="4"/>
        <v>Ayami MIYAWAKI (00)</v>
      </c>
      <c r="N101" s="216">
        <v>200000099</v>
      </c>
      <c r="O101" s="216" t="str">
        <f t="shared" si="5"/>
        <v>00</v>
      </c>
    </row>
    <row r="102" spans="1:15" x14ac:dyDescent="0.15">
      <c r="A102" s="248">
        <v>124</v>
      </c>
      <c r="B102" s="137">
        <v>492195</v>
      </c>
      <c r="C102" s="137" t="s">
        <v>1033</v>
      </c>
      <c r="D102" s="137" t="s">
        <v>5400</v>
      </c>
      <c r="E102" s="137" t="s">
        <v>5401</v>
      </c>
      <c r="F102" s="137" t="s">
        <v>5327</v>
      </c>
      <c r="G102" s="137" t="s">
        <v>164</v>
      </c>
      <c r="H102" s="137">
        <v>38</v>
      </c>
      <c r="I102" s="137" t="s">
        <v>6668</v>
      </c>
      <c r="J102" s="137" t="s">
        <v>6731</v>
      </c>
      <c r="K102" s="137" t="s">
        <v>5220</v>
      </c>
      <c r="L102" s="139" t="str">
        <f t="shared" si="3"/>
        <v>西村　知紗 (3)</v>
      </c>
      <c r="M102" s="139" t="str">
        <f t="shared" si="4"/>
        <v>Chisa NISHIMURA (00)</v>
      </c>
      <c r="N102" s="216">
        <v>200000100</v>
      </c>
      <c r="O102" s="216" t="str">
        <f t="shared" si="5"/>
        <v>00</v>
      </c>
    </row>
    <row r="103" spans="1:15" x14ac:dyDescent="0.15">
      <c r="A103" s="248">
        <v>125</v>
      </c>
      <c r="B103" s="137" t="s">
        <v>5223</v>
      </c>
      <c r="C103" s="137" t="s">
        <v>1033</v>
      </c>
      <c r="D103" s="137" t="s">
        <v>5402</v>
      </c>
      <c r="E103" s="137" t="s">
        <v>5403</v>
      </c>
      <c r="F103" s="137" t="s">
        <v>2354</v>
      </c>
      <c r="G103" s="137" t="s">
        <v>164</v>
      </c>
      <c r="H103" s="137">
        <v>25</v>
      </c>
      <c r="I103" s="137" t="s">
        <v>13394</v>
      </c>
      <c r="J103" s="137" t="s">
        <v>13727</v>
      </c>
      <c r="K103" s="137" t="s">
        <v>5220</v>
      </c>
      <c r="L103" s="139" t="str">
        <f t="shared" si="3"/>
        <v>黄瀬　蒼 (3)</v>
      </c>
      <c r="M103" s="139" t="str">
        <f t="shared" si="4"/>
        <v>Aoi KISE (01)</v>
      </c>
      <c r="N103" s="216">
        <v>200000101</v>
      </c>
      <c r="O103" s="216" t="str">
        <f t="shared" si="5"/>
        <v>01</v>
      </c>
    </row>
    <row r="104" spans="1:15" x14ac:dyDescent="0.15">
      <c r="A104" s="248">
        <v>126</v>
      </c>
      <c r="B104" s="137" t="s">
        <v>5223</v>
      </c>
      <c r="C104" s="137" t="s">
        <v>1033</v>
      </c>
      <c r="D104" s="137" t="s">
        <v>5404</v>
      </c>
      <c r="E104" s="137" t="s">
        <v>5405</v>
      </c>
      <c r="F104" s="137" t="s">
        <v>5406</v>
      </c>
      <c r="G104" s="137" t="s">
        <v>164</v>
      </c>
      <c r="H104" s="137">
        <v>26</v>
      </c>
      <c r="I104" s="137" t="s">
        <v>13395</v>
      </c>
      <c r="J104" s="137" t="s">
        <v>13738</v>
      </c>
      <c r="K104" s="137" t="s">
        <v>5220</v>
      </c>
      <c r="L104" s="139" t="str">
        <f t="shared" si="3"/>
        <v>安見　理沙 (3)</v>
      </c>
      <c r="M104" s="139" t="str">
        <f t="shared" si="4"/>
        <v>Risa YASUMI (00)</v>
      </c>
      <c r="N104" s="216">
        <v>200000102</v>
      </c>
      <c r="O104" s="216" t="str">
        <f t="shared" si="5"/>
        <v>00</v>
      </c>
    </row>
    <row r="105" spans="1:15" x14ac:dyDescent="0.15">
      <c r="A105" s="248">
        <v>127</v>
      </c>
      <c r="B105" s="137" t="s">
        <v>5223</v>
      </c>
      <c r="C105" s="137" t="s">
        <v>1033</v>
      </c>
      <c r="D105" s="137" t="s">
        <v>5407</v>
      </c>
      <c r="E105" s="137" t="s">
        <v>5408</v>
      </c>
      <c r="F105" s="137" t="s">
        <v>1877</v>
      </c>
      <c r="G105" s="137" t="s">
        <v>164</v>
      </c>
      <c r="H105" s="137">
        <v>27</v>
      </c>
      <c r="I105" s="137" t="s">
        <v>11521</v>
      </c>
      <c r="J105" s="137" t="s">
        <v>13712</v>
      </c>
      <c r="K105" s="137" t="s">
        <v>5220</v>
      </c>
      <c r="L105" s="139" t="str">
        <f t="shared" si="3"/>
        <v>竹田　紫乃 (3)</v>
      </c>
      <c r="M105" s="139" t="str">
        <f t="shared" si="4"/>
        <v>Shino TAKEDA (00)</v>
      </c>
      <c r="N105" s="216">
        <v>200000103</v>
      </c>
      <c r="O105" s="216" t="str">
        <f t="shared" si="5"/>
        <v>00</v>
      </c>
    </row>
    <row r="106" spans="1:15" x14ac:dyDescent="0.15">
      <c r="A106" s="248">
        <v>128</v>
      </c>
      <c r="B106" s="137" t="s">
        <v>5223</v>
      </c>
      <c r="C106" s="137" t="s">
        <v>1033</v>
      </c>
      <c r="D106" s="137" t="s">
        <v>5409</v>
      </c>
      <c r="E106" s="137" t="s">
        <v>5410</v>
      </c>
      <c r="F106" s="137" t="s">
        <v>3220</v>
      </c>
      <c r="G106" s="137" t="s">
        <v>164</v>
      </c>
      <c r="H106" s="137">
        <v>14</v>
      </c>
      <c r="I106" s="137" t="s">
        <v>13396</v>
      </c>
      <c r="J106" s="137" t="s">
        <v>13739</v>
      </c>
      <c r="K106" s="137" t="s">
        <v>5220</v>
      </c>
      <c r="L106" s="139" t="str">
        <f t="shared" si="3"/>
        <v>徳原　京香 (3)</v>
      </c>
      <c r="M106" s="139" t="str">
        <f t="shared" si="4"/>
        <v>Kyoka TOKUHARA (99)</v>
      </c>
      <c r="N106" s="216">
        <v>200000104</v>
      </c>
      <c r="O106" s="216" t="str">
        <f t="shared" si="5"/>
        <v>99</v>
      </c>
    </row>
    <row r="107" spans="1:15" x14ac:dyDescent="0.15">
      <c r="A107" s="248">
        <v>129</v>
      </c>
      <c r="B107" s="137" t="s">
        <v>5223</v>
      </c>
      <c r="C107" s="137" t="s">
        <v>1033</v>
      </c>
      <c r="D107" s="137" t="s">
        <v>5411</v>
      </c>
      <c r="E107" s="137" t="s">
        <v>5412</v>
      </c>
      <c r="F107" s="137" t="s">
        <v>4159</v>
      </c>
      <c r="G107" s="137" t="s">
        <v>168</v>
      </c>
      <c r="H107" s="137">
        <v>27</v>
      </c>
      <c r="I107" s="137" t="s">
        <v>13397</v>
      </c>
      <c r="J107" s="137" t="s">
        <v>6722</v>
      </c>
      <c r="K107" s="137" t="s">
        <v>5220</v>
      </c>
      <c r="L107" s="139" t="str">
        <f t="shared" si="3"/>
        <v>下岡　仁美 (2)</v>
      </c>
      <c r="M107" s="139" t="str">
        <f t="shared" si="4"/>
        <v>Hitomi SHIMOKA (02)</v>
      </c>
      <c r="N107" s="216">
        <v>200000105</v>
      </c>
      <c r="O107" s="216" t="str">
        <f t="shared" si="5"/>
        <v>02</v>
      </c>
    </row>
    <row r="108" spans="1:15" x14ac:dyDescent="0.15">
      <c r="A108" s="248">
        <v>130</v>
      </c>
      <c r="B108" s="137" t="s">
        <v>5223</v>
      </c>
      <c r="C108" s="137" t="s">
        <v>1033</v>
      </c>
      <c r="D108" s="137" t="s">
        <v>5413</v>
      </c>
      <c r="E108" s="137" t="s">
        <v>5414</v>
      </c>
      <c r="F108" s="137" t="s">
        <v>2602</v>
      </c>
      <c r="G108" s="137" t="s">
        <v>168</v>
      </c>
      <c r="H108" s="137">
        <v>25</v>
      </c>
      <c r="I108" s="137" t="s">
        <v>13398</v>
      </c>
      <c r="J108" s="137" t="s">
        <v>6771</v>
      </c>
      <c r="K108" s="137" t="s">
        <v>5220</v>
      </c>
      <c r="L108" s="139" t="str">
        <f t="shared" si="3"/>
        <v>野口　七海 (2)</v>
      </c>
      <c r="M108" s="139" t="str">
        <f t="shared" si="4"/>
        <v>Nanami NOGUCHI (01)</v>
      </c>
      <c r="N108" s="216">
        <v>200000106</v>
      </c>
      <c r="O108" s="216" t="str">
        <f t="shared" si="5"/>
        <v>01</v>
      </c>
    </row>
    <row r="109" spans="1:15" x14ac:dyDescent="0.15">
      <c r="A109" s="248">
        <v>131</v>
      </c>
      <c r="B109" s="137" t="s">
        <v>5223</v>
      </c>
      <c r="C109" s="137" t="s">
        <v>1033</v>
      </c>
      <c r="D109" s="137" t="s">
        <v>5415</v>
      </c>
      <c r="E109" s="137" t="s">
        <v>5416</v>
      </c>
      <c r="F109" s="137" t="s">
        <v>4231</v>
      </c>
      <c r="G109" s="137" t="s">
        <v>168</v>
      </c>
      <c r="H109" s="137">
        <v>29</v>
      </c>
      <c r="I109" s="137" t="s">
        <v>13399</v>
      </c>
      <c r="J109" s="137" t="s">
        <v>13740</v>
      </c>
      <c r="K109" s="137" t="s">
        <v>5220</v>
      </c>
      <c r="L109" s="139" t="str">
        <f t="shared" si="3"/>
        <v>石黒　樹子 (2)</v>
      </c>
      <c r="M109" s="139" t="str">
        <f t="shared" si="4"/>
        <v>Kiko ISHIGURO (01)</v>
      </c>
      <c r="N109" s="216">
        <v>200000107</v>
      </c>
      <c r="O109" s="216" t="str">
        <f t="shared" si="5"/>
        <v>01</v>
      </c>
    </row>
    <row r="110" spans="1:15" x14ac:dyDescent="0.15">
      <c r="A110" s="248">
        <v>132</v>
      </c>
      <c r="B110" s="137" t="s">
        <v>5223</v>
      </c>
      <c r="C110" s="137" t="s">
        <v>1033</v>
      </c>
      <c r="D110" s="137" t="s">
        <v>6575</v>
      </c>
      <c r="E110" s="137" t="s">
        <v>6576</v>
      </c>
      <c r="F110" s="137" t="s">
        <v>3806</v>
      </c>
      <c r="G110" s="137" t="s">
        <v>168</v>
      </c>
      <c r="H110" s="137">
        <v>42</v>
      </c>
      <c r="I110" s="137" t="s">
        <v>6709</v>
      </c>
      <c r="J110" s="137" t="s">
        <v>6710</v>
      </c>
      <c r="K110" s="137" t="s">
        <v>5220</v>
      </c>
      <c r="L110" s="139" t="str">
        <f t="shared" si="3"/>
        <v>堀内　紀彩子 (2)</v>
      </c>
      <c r="M110" s="139" t="str">
        <f t="shared" si="4"/>
        <v>Kisako HORIUCHI (01)</v>
      </c>
      <c r="N110" s="216">
        <v>200000108</v>
      </c>
      <c r="O110" s="216" t="str">
        <f t="shared" si="5"/>
        <v>01</v>
      </c>
    </row>
    <row r="111" spans="1:15" x14ac:dyDescent="0.15">
      <c r="A111" s="248">
        <v>133</v>
      </c>
      <c r="B111" s="137" t="s">
        <v>5223</v>
      </c>
      <c r="C111" s="137" t="s">
        <v>1033</v>
      </c>
      <c r="D111" s="137" t="s">
        <v>6577</v>
      </c>
      <c r="E111" s="137" t="s">
        <v>6578</v>
      </c>
      <c r="F111" s="137" t="s">
        <v>4527</v>
      </c>
      <c r="G111" s="137" t="s">
        <v>168</v>
      </c>
      <c r="H111" s="137">
        <v>23</v>
      </c>
      <c r="I111" s="137" t="s">
        <v>6711</v>
      </c>
      <c r="J111" s="137" t="s">
        <v>6712</v>
      </c>
      <c r="K111" s="137" t="s">
        <v>5220</v>
      </c>
      <c r="L111" s="139" t="str">
        <f t="shared" si="3"/>
        <v>泉　佑奈 (2)</v>
      </c>
      <c r="M111" s="139" t="str">
        <f t="shared" si="4"/>
        <v>Yuna IZUMI (01)</v>
      </c>
      <c r="N111" s="216">
        <v>200000109</v>
      </c>
      <c r="O111" s="216" t="str">
        <f t="shared" si="5"/>
        <v>01</v>
      </c>
    </row>
    <row r="112" spans="1:15" x14ac:dyDescent="0.15">
      <c r="A112" s="248">
        <v>134</v>
      </c>
      <c r="B112" s="137" t="s">
        <v>5223</v>
      </c>
      <c r="C112" s="137" t="s">
        <v>1033</v>
      </c>
      <c r="D112" s="137" t="s">
        <v>6579</v>
      </c>
      <c r="E112" s="137" t="s">
        <v>6580</v>
      </c>
      <c r="F112" s="137" t="s">
        <v>4165</v>
      </c>
      <c r="G112" s="137" t="s">
        <v>168</v>
      </c>
      <c r="H112" s="137">
        <v>26</v>
      </c>
      <c r="I112" s="137" t="s">
        <v>4975</v>
      </c>
      <c r="J112" s="137" t="s">
        <v>6713</v>
      </c>
      <c r="K112" s="137" t="s">
        <v>5220</v>
      </c>
      <c r="L112" s="139" t="str">
        <f t="shared" si="3"/>
        <v>尾﨑　未悠 (2)</v>
      </c>
      <c r="M112" s="139" t="str">
        <f t="shared" si="4"/>
        <v>Miyu OZAKI (02)</v>
      </c>
      <c r="N112" s="216">
        <v>200000110</v>
      </c>
      <c r="O112" s="216" t="str">
        <f t="shared" si="5"/>
        <v>02</v>
      </c>
    </row>
    <row r="113" spans="1:15" x14ac:dyDescent="0.15">
      <c r="A113" s="248">
        <v>135</v>
      </c>
      <c r="B113" s="137" t="s">
        <v>5223</v>
      </c>
      <c r="C113" s="137" t="s">
        <v>1033</v>
      </c>
      <c r="D113" s="137" t="s">
        <v>12691</v>
      </c>
      <c r="E113" s="137" t="s">
        <v>6629</v>
      </c>
      <c r="F113" s="137" t="s">
        <v>4356</v>
      </c>
      <c r="G113" s="137" t="s">
        <v>168</v>
      </c>
      <c r="H113" s="137">
        <v>26</v>
      </c>
      <c r="I113" s="137" t="s">
        <v>6747</v>
      </c>
      <c r="J113" s="137" t="s">
        <v>6748</v>
      </c>
      <c r="K113" s="137" t="s">
        <v>5220</v>
      </c>
      <c r="L113" s="139" t="str">
        <f t="shared" si="3"/>
        <v>釆睪　見 (2)</v>
      </c>
      <c r="M113" s="139" t="str">
        <f t="shared" si="4"/>
        <v>Mamiyu WAKEMI (01)</v>
      </c>
      <c r="N113" s="216">
        <v>200000111</v>
      </c>
      <c r="O113" s="216" t="str">
        <f t="shared" si="5"/>
        <v>01</v>
      </c>
    </row>
    <row r="114" spans="1:15" x14ac:dyDescent="0.15">
      <c r="A114" s="248">
        <v>136</v>
      </c>
      <c r="B114" s="137" t="s">
        <v>5223</v>
      </c>
      <c r="C114" s="137" t="s">
        <v>1033</v>
      </c>
      <c r="D114" s="137" t="s">
        <v>12692</v>
      </c>
      <c r="E114" s="137" t="s">
        <v>6651</v>
      </c>
      <c r="F114" s="137" t="s">
        <v>6652</v>
      </c>
      <c r="G114" s="137" t="s">
        <v>168</v>
      </c>
      <c r="H114" s="137">
        <v>30</v>
      </c>
      <c r="I114" s="137" t="s">
        <v>5209</v>
      </c>
      <c r="J114" s="137" t="s">
        <v>6769</v>
      </c>
      <c r="K114" s="137" t="s">
        <v>5220</v>
      </c>
      <c r="L114" s="139" t="str">
        <f t="shared" si="3"/>
        <v>濱田　あかり (2)</v>
      </c>
      <c r="M114" s="139" t="str">
        <f t="shared" si="4"/>
        <v>Akari HAMADA (01)</v>
      </c>
      <c r="N114" s="216">
        <v>200000112</v>
      </c>
      <c r="O114" s="216" t="str">
        <f t="shared" si="5"/>
        <v>01</v>
      </c>
    </row>
    <row r="115" spans="1:15" x14ac:dyDescent="0.15">
      <c r="A115" s="248">
        <v>137</v>
      </c>
      <c r="B115" s="137" t="s">
        <v>5223</v>
      </c>
      <c r="C115" s="137" t="s">
        <v>1033</v>
      </c>
      <c r="D115" s="137" t="s">
        <v>12693</v>
      </c>
      <c r="E115" s="137" t="s">
        <v>13014</v>
      </c>
      <c r="F115" s="137" t="s">
        <v>3696</v>
      </c>
      <c r="G115" s="137" t="s">
        <v>168</v>
      </c>
      <c r="H115" s="137">
        <v>28</v>
      </c>
      <c r="I115" s="137" t="s">
        <v>6670</v>
      </c>
      <c r="J115" s="137" t="s">
        <v>9315</v>
      </c>
      <c r="K115" s="137" t="s">
        <v>5220</v>
      </c>
      <c r="L115" s="139" t="str">
        <f t="shared" si="3"/>
        <v>高橋　真子 (2)</v>
      </c>
      <c r="M115" s="139" t="str">
        <f t="shared" si="4"/>
        <v>Mako TAKAHASHI (01)</v>
      </c>
      <c r="N115" s="216">
        <v>200000113</v>
      </c>
      <c r="O115" s="216" t="str">
        <f t="shared" si="5"/>
        <v>01</v>
      </c>
    </row>
    <row r="116" spans="1:15" x14ac:dyDescent="0.15">
      <c r="A116" s="248">
        <v>138</v>
      </c>
      <c r="B116" s="137" t="s">
        <v>5223</v>
      </c>
      <c r="C116" s="137" t="s">
        <v>1033</v>
      </c>
      <c r="D116" s="137" t="s">
        <v>12694</v>
      </c>
      <c r="E116" s="137" t="s">
        <v>13015</v>
      </c>
      <c r="F116" s="137" t="s">
        <v>13303</v>
      </c>
      <c r="G116" s="137" t="s">
        <v>168</v>
      </c>
      <c r="H116" s="137">
        <v>27</v>
      </c>
      <c r="I116" s="137" t="s">
        <v>4875</v>
      </c>
      <c r="J116" s="137" t="s">
        <v>5184</v>
      </c>
      <c r="K116" s="137" t="s">
        <v>5220</v>
      </c>
      <c r="L116" s="139" t="str">
        <f t="shared" si="3"/>
        <v>中尾　玲 (2)</v>
      </c>
      <c r="M116" s="139" t="str">
        <f t="shared" si="4"/>
        <v>Rei NAKAO (01)</v>
      </c>
      <c r="N116" s="216">
        <v>200000114</v>
      </c>
      <c r="O116" s="216" t="str">
        <f t="shared" si="5"/>
        <v>01</v>
      </c>
    </row>
    <row r="117" spans="1:15" x14ac:dyDescent="0.15">
      <c r="A117" s="248">
        <v>139</v>
      </c>
      <c r="B117" s="137" t="s">
        <v>5223</v>
      </c>
      <c r="C117" s="137" t="s">
        <v>1033</v>
      </c>
      <c r="D117" s="137" t="s">
        <v>12695</v>
      </c>
      <c r="E117" s="137" t="s">
        <v>13016</v>
      </c>
      <c r="F117" s="137" t="s">
        <v>4516</v>
      </c>
      <c r="G117" s="137" t="s">
        <v>168</v>
      </c>
      <c r="H117" s="137">
        <v>34</v>
      </c>
      <c r="I117" s="137" t="s">
        <v>11582</v>
      </c>
      <c r="J117" s="137" t="s">
        <v>5032</v>
      </c>
      <c r="K117" s="137" t="s">
        <v>5220</v>
      </c>
      <c r="L117" s="139" t="str">
        <f t="shared" si="3"/>
        <v>名原　紫音 (2)</v>
      </c>
      <c r="M117" s="139" t="str">
        <f t="shared" si="4"/>
        <v>Shion NABARA (02)</v>
      </c>
      <c r="N117" s="216">
        <v>200000115</v>
      </c>
      <c r="O117" s="216" t="str">
        <f t="shared" si="5"/>
        <v>02</v>
      </c>
    </row>
    <row r="118" spans="1:15" x14ac:dyDescent="0.15">
      <c r="A118" s="248">
        <v>140</v>
      </c>
      <c r="B118" s="137" t="s">
        <v>5223</v>
      </c>
      <c r="C118" s="137" t="s">
        <v>1033</v>
      </c>
      <c r="D118" s="137" t="s">
        <v>12696</v>
      </c>
      <c r="E118" s="137" t="s">
        <v>13017</v>
      </c>
      <c r="F118" s="137" t="s">
        <v>11015</v>
      </c>
      <c r="G118" s="137" t="s">
        <v>173</v>
      </c>
      <c r="H118" s="137">
        <v>26</v>
      </c>
      <c r="I118" s="137" t="s">
        <v>13400</v>
      </c>
      <c r="J118" s="137" t="s">
        <v>13741</v>
      </c>
      <c r="K118" s="137" t="s">
        <v>5220</v>
      </c>
      <c r="L118" s="139" t="str">
        <f t="shared" si="3"/>
        <v>太下　果音 (1)</v>
      </c>
      <c r="M118" s="139" t="str">
        <f t="shared" si="4"/>
        <v>Kanon OSHITA (02)</v>
      </c>
      <c r="N118" s="216">
        <v>200000116</v>
      </c>
      <c r="O118" s="216" t="str">
        <f t="shared" si="5"/>
        <v>02</v>
      </c>
    </row>
    <row r="119" spans="1:15" x14ac:dyDescent="0.15">
      <c r="A119" s="248">
        <v>144</v>
      </c>
      <c r="B119" s="137" t="s">
        <v>1037</v>
      </c>
      <c r="C119" s="137" t="s">
        <v>1038</v>
      </c>
      <c r="D119" s="137" t="s">
        <v>5505</v>
      </c>
      <c r="E119" s="137" t="s">
        <v>5506</v>
      </c>
      <c r="F119" s="137" t="s">
        <v>6523</v>
      </c>
      <c r="G119" s="137" t="s">
        <v>146</v>
      </c>
      <c r="H119" s="137">
        <v>27</v>
      </c>
      <c r="I119" s="137" t="s">
        <v>13401</v>
      </c>
      <c r="J119" s="137" t="s">
        <v>9543</v>
      </c>
      <c r="K119" s="137" t="s">
        <v>5220</v>
      </c>
      <c r="L119" s="139" t="str">
        <f t="shared" si="3"/>
        <v>堀井　玲菜 (4)</v>
      </c>
      <c r="M119" s="139" t="str">
        <f t="shared" si="4"/>
        <v>Rena HORII (99)</v>
      </c>
      <c r="N119" s="216">
        <v>200000117</v>
      </c>
      <c r="O119" s="216" t="str">
        <f t="shared" si="5"/>
        <v>99</v>
      </c>
    </row>
    <row r="120" spans="1:15" x14ac:dyDescent="0.15">
      <c r="A120" s="248">
        <v>145</v>
      </c>
      <c r="B120" s="137" t="s">
        <v>1037</v>
      </c>
      <c r="C120" s="137" t="s">
        <v>1038</v>
      </c>
      <c r="D120" s="137" t="s">
        <v>5507</v>
      </c>
      <c r="E120" s="137" t="s">
        <v>5508</v>
      </c>
      <c r="F120" s="137" t="s">
        <v>3153</v>
      </c>
      <c r="G120" s="137" t="s">
        <v>146</v>
      </c>
      <c r="H120" s="137">
        <v>29</v>
      </c>
      <c r="I120" s="137" t="s">
        <v>13402</v>
      </c>
      <c r="J120" s="137" t="s">
        <v>13742</v>
      </c>
      <c r="K120" s="137" t="s">
        <v>5220</v>
      </c>
      <c r="L120" s="139" t="str">
        <f t="shared" si="3"/>
        <v>金田　怜子 (4)</v>
      </c>
      <c r="M120" s="139" t="str">
        <f t="shared" si="4"/>
        <v>Reiko KANATA (99)</v>
      </c>
      <c r="N120" s="216">
        <v>200000118</v>
      </c>
      <c r="O120" s="216" t="str">
        <f t="shared" si="5"/>
        <v>99</v>
      </c>
    </row>
    <row r="121" spans="1:15" x14ac:dyDescent="0.15">
      <c r="A121" s="248">
        <v>146</v>
      </c>
      <c r="B121" s="137" t="s">
        <v>1037</v>
      </c>
      <c r="C121" s="137" t="s">
        <v>1038</v>
      </c>
      <c r="D121" s="137" t="s">
        <v>5509</v>
      </c>
      <c r="E121" s="137" t="s">
        <v>5510</v>
      </c>
      <c r="F121" s="137" t="s">
        <v>1552</v>
      </c>
      <c r="G121" s="137" t="s">
        <v>164</v>
      </c>
      <c r="H121" s="137">
        <v>27</v>
      </c>
      <c r="I121" s="137" t="s">
        <v>11473</v>
      </c>
      <c r="J121" s="137" t="s">
        <v>6771</v>
      </c>
      <c r="K121" s="137" t="s">
        <v>5220</v>
      </c>
      <c r="L121" s="139" t="str">
        <f t="shared" si="3"/>
        <v>河野　七海 (3)</v>
      </c>
      <c r="M121" s="139" t="str">
        <f t="shared" si="4"/>
        <v>Nanami KONO (00)</v>
      </c>
      <c r="N121" s="216">
        <v>200000119</v>
      </c>
      <c r="O121" s="216" t="str">
        <f t="shared" si="5"/>
        <v>00</v>
      </c>
    </row>
    <row r="122" spans="1:15" x14ac:dyDescent="0.15">
      <c r="A122" s="248">
        <v>147</v>
      </c>
      <c r="B122" s="137" t="s">
        <v>1037</v>
      </c>
      <c r="C122" s="137" t="s">
        <v>1038</v>
      </c>
      <c r="D122" s="137" t="s">
        <v>5514</v>
      </c>
      <c r="E122" s="137" t="s">
        <v>5515</v>
      </c>
      <c r="F122" s="137" t="s">
        <v>3197</v>
      </c>
      <c r="G122" s="137" t="s">
        <v>164</v>
      </c>
      <c r="H122" s="137">
        <v>27</v>
      </c>
      <c r="I122" s="137" t="s">
        <v>13403</v>
      </c>
      <c r="J122" s="137" t="s">
        <v>13742</v>
      </c>
      <c r="K122" s="137" t="s">
        <v>5220</v>
      </c>
      <c r="L122" s="139" t="str">
        <f t="shared" si="3"/>
        <v>酒澤　玲子 (3)</v>
      </c>
      <c r="M122" s="139" t="str">
        <f t="shared" si="4"/>
        <v>Reiko SAKAZAWA (99)</v>
      </c>
      <c r="N122" s="216">
        <v>200000120</v>
      </c>
      <c r="O122" s="216" t="str">
        <f t="shared" si="5"/>
        <v>99</v>
      </c>
    </row>
    <row r="123" spans="1:15" x14ac:dyDescent="0.15">
      <c r="A123" s="248">
        <v>148</v>
      </c>
      <c r="B123" s="137" t="s">
        <v>1037</v>
      </c>
      <c r="C123" s="137" t="s">
        <v>1038</v>
      </c>
      <c r="D123" s="137" t="s">
        <v>12697</v>
      </c>
      <c r="E123" s="137" t="s">
        <v>5511</v>
      </c>
      <c r="F123" s="137" t="s">
        <v>1560</v>
      </c>
      <c r="G123" s="137" t="s">
        <v>164</v>
      </c>
      <c r="H123" s="137">
        <v>28</v>
      </c>
      <c r="I123" s="137" t="s">
        <v>9319</v>
      </c>
      <c r="J123" s="137" t="s">
        <v>6722</v>
      </c>
      <c r="K123" s="137" t="s">
        <v>5220</v>
      </c>
      <c r="L123" s="139" t="str">
        <f t="shared" si="3"/>
        <v>長瀬　仁美 (3)</v>
      </c>
      <c r="M123" s="139" t="str">
        <f t="shared" si="4"/>
        <v>Hitomi NAGASE (00)</v>
      </c>
      <c r="N123" s="216">
        <v>200000121</v>
      </c>
      <c r="O123" s="216" t="str">
        <f t="shared" si="5"/>
        <v>00</v>
      </c>
    </row>
    <row r="124" spans="1:15" x14ac:dyDescent="0.15">
      <c r="A124" s="248">
        <v>149</v>
      </c>
      <c r="B124" s="137" t="s">
        <v>1037</v>
      </c>
      <c r="C124" s="137" t="s">
        <v>1038</v>
      </c>
      <c r="D124" s="137" t="s">
        <v>9301</v>
      </c>
      <c r="E124" s="137" t="s">
        <v>9302</v>
      </c>
      <c r="F124" s="137" t="s">
        <v>4606</v>
      </c>
      <c r="G124" s="137" t="s">
        <v>168</v>
      </c>
      <c r="H124" s="137">
        <v>27</v>
      </c>
      <c r="I124" s="137" t="s">
        <v>9319</v>
      </c>
      <c r="J124" s="137" t="s">
        <v>6669</v>
      </c>
      <c r="K124" s="137" t="s">
        <v>5220</v>
      </c>
      <c r="L124" s="139" t="str">
        <f t="shared" si="3"/>
        <v>長瀬　美七海 (2)</v>
      </c>
      <c r="M124" s="139" t="str">
        <f t="shared" si="4"/>
        <v>Minami NAGASE (01)</v>
      </c>
      <c r="N124" s="216">
        <v>200000122</v>
      </c>
      <c r="O124" s="216" t="str">
        <f t="shared" si="5"/>
        <v>01</v>
      </c>
    </row>
    <row r="125" spans="1:15" x14ac:dyDescent="0.15">
      <c r="A125" s="248">
        <v>150</v>
      </c>
      <c r="B125" s="137" t="s">
        <v>1037</v>
      </c>
      <c r="C125" s="137" t="s">
        <v>1038</v>
      </c>
      <c r="D125" s="137" t="s">
        <v>5512</v>
      </c>
      <c r="E125" s="137" t="s">
        <v>5513</v>
      </c>
      <c r="F125" s="137" t="s">
        <v>2360</v>
      </c>
      <c r="G125" s="137" t="s">
        <v>164</v>
      </c>
      <c r="H125" s="137">
        <v>28</v>
      </c>
      <c r="I125" s="137" t="s">
        <v>11491</v>
      </c>
      <c r="J125" s="137" t="s">
        <v>6742</v>
      </c>
      <c r="K125" s="137" t="s">
        <v>5220</v>
      </c>
      <c r="L125" s="139" t="str">
        <f t="shared" si="3"/>
        <v>三木　雪乃 (3)</v>
      </c>
      <c r="M125" s="139" t="str">
        <f t="shared" si="4"/>
        <v>Yukino MIKI (01)</v>
      </c>
      <c r="N125" s="216">
        <v>200000123</v>
      </c>
      <c r="O125" s="216" t="str">
        <f t="shared" si="5"/>
        <v>01</v>
      </c>
    </row>
    <row r="126" spans="1:15" x14ac:dyDescent="0.15">
      <c r="A126" s="248">
        <v>154</v>
      </c>
      <c r="B126" s="137" t="s">
        <v>1035</v>
      </c>
      <c r="C126" s="137" t="s">
        <v>1034</v>
      </c>
      <c r="D126" s="137" t="s">
        <v>5422</v>
      </c>
      <c r="E126" s="137" t="s">
        <v>5423</v>
      </c>
      <c r="F126" s="137" t="s">
        <v>3246</v>
      </c>
      <c r="G126" s="137" t="s">
        <v>146</v>
      </c>
      <c r="H126" s="137">
        <v>28</v>
      </c>
      <c r="I126" s="137" t="s">
        <v>11423</v>
      </c>
      <c r="J126" s="137" t="s">
        <v>6764</v>
      </c>
      <c r="K126" s="137" t="s">
        <v>5220</v>
      </c>
      <c r="L126" s="139" t="str">
        <f t="shared" si="3"/>
        <v>長澤　玲佳 (4)</v>
      </c>
      <c r="M126" s="139" t="str">
        <f t="shared" si="4"/>
        <v>Reika NAGASAWA (99)</v>
      </c>
      <c r="N126" s="216">
        <v>200000124</v>
      </c>
      <c r="O126" s="216" t="str">
        <f t="shared" si="5"/>
        <v>99</v>
      </c>
    </row>
    <row r="127" spans="1:15" x14ac:dyDescent="0.15">
      <c r="A127" s="248">
        <v>156</v>
      </c>
      <c r="B127" s="137" t="s">
        <v>1035</v>
      </c>
      <c r="C127" s="137" t="s">
        <v>1034</v>
      </c>
      <c r="D127" s="137" t="s">
        <v>5424</v>
      </c>
      <c r="E127" s="137" t="s">
        <v>5425</v>
      </c>
      <c r="F127" s="137" t="s">
        <v>3016</v>
      </c>
      <c r="G127" s="137" t="s">
        <v>146</v>
      </c>
      <c r="H127" s="137">
        <v>28</v>
      </c>
      <c r="I127" s="137" t="s">
        <v>11637</v>
      </c>
      <c r="J127" s="137" t="s">
        <v>13743</v>
      </c>
      <c r="K127" s="137" t="s">
        <v>5220</v>
      </c>
      <c r="L127" s="139" t="str">
        <f t="shared" si="3"/>
        <v>武本　紗栄 (4)</v>
      </c>
      <c r="M127" s="139" t="str">
        <f t="shared" si="4"/>
        <v>Sae TAKEMOTO (99)</v>
      </c>
      <c r="N127" s="216">
        <v>200000125</v>
      </c>
      <c r="O127" s="216" t="str">
        <f t="shared" si="5"/>
        <v>99</v>
      </c>
    </row>
    <row r="128" spans="1:15" x14ac:dyDescent="0.15">
      <c r="A128" s="248">
        <v>157</v>
      </c>
      <c r="B128" s="137" t="s">
        <v>1035</v>
      </c>
      <c r="C128" s="137" t="s">
        <v>1034</v>
      </c>
      <c r="D128" s="137" t="s">
        <v>5426</v>
      </c>
      <c r="E128" s="137" t="s">
        <v>5427</v>
      </c>
      <c r="F128" s="137" t="s">
        <v>1833</v>
      </c>
      <c r="G128" s="137" t="s">
        <v>146</v>
      </c>
      <c r="H128" s="137">
        <v>27</v>
      </c>
      <c r="I128" s="137" t="s">
        <v>12139</v>
      </c>
      <c r="J128" s="137" t="s">
        <v>13725</v>
      </c>
      <c r="K128" s="137" t="s">
        <v>5220</v>
      </c>
      <c r="L128" s="139" t="str">
        <f t="shared" si="3"/>
        <v>東田　歩乃佳 (4)</v>
      </c>
      <c r="M128" s="139" t="str">
        <f t="shared" si="4"/>
        <v>Honoka HIGASHIDA (99)</v>
      </c>
      <c r="N128" s="216">
        <v>200000126</v>
      </c>
      <c r="O128" s="216" t="str">
        <f t="shared" si="5"/>
        <v>99</v>
      </c>
    </row>
    <row r="129" spans="1:15" x14ac:dyDescent="0.15">
      <c r="A129" s="248">
        <v>158</v>
      </c>
      <c r="B129" s="137" t="s">
        <v>1035</v>
      </c>
      <c r="C129" s="137" t="s">
        <v>1034</v>
      </c>
      <c r="D129" s="137" t="s">
        <v>5428</v>
      </c>
      <c r="E129" s="137" t="s">
        <v>5429</v>
      </c>
      <c r="F129" s="137" t="s">
        <v>1433</v>
      </c>
      <c r="G129" s="137" t="s">
        <v>146</v>
      </c>
      <c r="H129" s="137">
        <v>27</v>
      </c>
      <c r="I129" s="137" t="s">
        <v>11581</v>
      </c>
      <c r="J129" s="137" t="s">
        <v>6712</v>
      </c>
      <c r="K129" s="137" t="s">
        <v>5220</v>
      </c>
      <c r="L129" s="139" t="str">
        <f t="shared" si="3"/>
        <v>土本　祐菜 (4)</v>
      </c>
      <c r="M129" s="139" t="str">
        <f t="shared" si="4"/>
        <v>Yuna TSUCHIMOTO (99)</v>
      </c>
      <c r="N129" s="216">
        <v>200000127</v>
      </c>
      <c r="O129" s="216" t="str">
        <f t="shared" si="5"/>
        <v>99</v>
      </c>
    </row>
    <row r="130" spans="1:15" x14ac:dyDescent="0.15">
      <c r="A130" s="248">
        <v>159</v>
      </c>
      <c r="B130" s="137" t="s">
        <v>1035</v>
      </c>
      <c r="C130" s="137" t="s">
        <v>1034</v>
      </c>
      <c r="D130" s="137" t="s">
        <v>5430</v>
      </c>
      <c r="E130" s="137" t="s">
        <v>5431</v>
      </c>
      <c r="F130" s="137" t="s">
        <v>13304</v>
      </c>
      <c r="G130" s="137" t="s">
        <v>146</v>
      </c>
      <c r="H130" s="137">
        <v>33</v>
      </c>
      <c r="I130" s="137" t="s">
        <v>13404</v>
      </c>
      <c r="J130" s="137" t="s">
        <v>13722</v>
      </c>
      <c r="K130" s="137" t="s">
        <v>5220</v>
      </c>
      <c r="L130" s="139" t="str">
        <f t="shared" si="3"/>
        <v>南田　彩伽 (4)</v>
      </c>
      <c r="M130" s="139" t="str">
        <f t="shared" si="4"/>
        <v>Ayaka NANDA (99)</v>
      </c>
      <c r="N130" s="216">
        <v>200000128</v>
      </c>
      <c r="O130" s="216" t="str">
        <f t="shared" si="5"/>
        <v>99</v>
      </c>
    </row>
    <row r="131" spans="1:15" x14ac:dyDescent="0.15">
      <c r="A131" s="248">
        <v>160</v>
      </c>
      <c r="B131" s="137" t="s">
        <v>1035</v>
      </c>
      <c r="C131" s="137" t="s">
        <v>1034</v>
      </c>
      <c r="D131" s="137" t="s">
        <v>5432</v>
      </c>
      <c r="E131" s="137" t="s">
        <v>5433</v>
      </c>
      <c r="F131" s="137" t="s">
        <v>13305</v>
      </c>
      <c r="G131" s="137" t="s">
        <v>146</v>
      </c>
      <c r="H131" s="137">
        <v>28</v>
      </c>
      <c r="I131" s="137" t="s">
        <v>13405</v>
      </c>
      <c r="J131" s="137" t="s">
        <v>13744</v>
      </c>
      <c r="K131" s="137" t="s">
        <v>5220</v>
      </c>
      <c r="L131" s="139" t="str">
        <f t="shared" ref="L131:L194" si="6">D131&amp;" ("&amp;G131&amp;")"</f>
        <v>土師　未優華 (4)</v>
      </c>
      <c r="M131" s="139" t="str">
        <f t="shared" ref="M131:M194" si="7">J131&amp;" "&amp;I131&amp;" ("&amp;O131&amp;")"</f>
        <v>Miyuka HAJI (99)</v>
      </c>
      <c r="N131" s="216">
        <v>200000129</v>
      </c>
      <c r="O131" s="216" t="str">
        <f t="shared" ref="O131:O194" si="8">LEFT(F131,2)</f>
        <v>99</v>
      </c>
    </row>
    <row r="132" spans="1:15" x14ac:dyDescent="0.15">
      <c r="A132" s="248">
        <v>161</v>
      </c>
      <c r="B132" s="137" t="s">
        <v>1035</v>
      </c>
      <c r="C132" s="137" t="s">
        <v>1034</v>
      </c>
      <c r="D132" s="137" t="s">
        <v>5434</v>
      </c>
      <c r="E132" s="137" t="s">
        <v>5435</v>
      </c>
      <c r="F132" s="137" t="s">
        <v>2142</v>
      </c>
      <c r="G132" s="137" t="s">
        <v>146</v>
      </c>
      <c r="H132" s="137">
        <v>28</v>
      </c>
      <c r="I132" s="137" t="s">
        <v>4849</v>
      </c>
      <c r="J132" s="137" t="s">
        <v>9321</v>
      </c>
      <c r="K132" s="137" t="s">
        <v>5220</v>
      </c>
      <c r="L132" s="139" t="str">
        <f t="shared" si="6"/>
        <v>木村　知沙紀 (4)</v>
      </c>
      <c r="M132" s="139" t="str">
        <f t="shared" si="7"/>
        <v>Chisaki KIMURA (99)</v>
      </c>
      <c r="N132" s="216">
        <v>200000130</v>
      </c>
      <c r="O132" s="216" t="str">
        <f t="shared" si="8"/>
        <v>99</v>
      </c>
    </row>
    <row r="133" spans="1:15" x14ac:dyDescent="0.15">
      <c r="A133" s="248">
        <v>162</v>
      </c>
      <c r="B133" s="137" t="s">
        <v>1035</v>
      </c>
      <c r="C133" s="137" t="s">
        <v>1034</v>
      </c>
      <c r="D133" s="137" t="s">
        <v>5436</v>
      </c>
      <c r="E133" s="137" t="s">
        <v>5437</v>
      </c>
      <c r="F133" s="137" t="s">
        <v>1169</v>
      </c>
      <c r="G133" s="137" t="s">
        <v>146</v>
      </c>
      <c r="H133" s="137">
        <v>27</v>
      </c>
      <c r="I133" s="137" t="s">
        <v>13406</v>
      </c>
      <c r="J133" s="137" t="s">
        <v>5121</v>
      </c>
      <c r="K133" s="137" t="s">
        <v>5220</v>
      </c>
      <c r="L133" s="139" t="str">
        <f t="shared" si="6"/>
        <v>佐川　美咲 (4)</v>
      </c>
      <c r="M133" s="139" t="str">
        <f t="shared" si="7"/>
        <v>Misaki SAGAWA (99)</v>
      </c>
      <c r="N133" s="216">
        <v>200000131</v>
      </c>
      <c r="O133" s="216" t="str">
        <f t="shared" si="8"/>
        <v>99</v>
      </c>
    </row>
    <row r="134" spans="1:15" x14ac:dyDescent="0.15">
      <c r="A134" s="248">
        <v>163</v>
      </c>
      <c r="B134" s="137" t="s">
        <v>1035</v>
      </c>
      <c r="C134" s="137" t="s">
        <v>1034</v>
      </c>
      <c r="D134" s="137" t="s">
        <v>5438</v>
      </c>
      <c r="E134" s="137" t="s">
        <v>5439</v>
      </c>
      <c r="F134" s="137" t="s">
        <v>1841</v>
      </c>
      <c r="G134" s="137" t="s">
        <v>146</v>
      </c>
      <c r="H134" s="137">
        <v>27</v>
      </c>
      <c r="I134" s="137" t="s">
        <v>11416</v>
      </c>
      <c r="J134" s="137" t="s">
        <v>9315</v>
      </c>
      <c r="K134" s="137" t="s">
        <v>5220</v>
      </c>
      <c r="L134" s="139" t="str">
        <f t="shared" si="6"/>
        <v>大谷　真子 (4)</v>
      </c>
      <c r="M134" s="139" t="str">
        <f t="shared" si="7"/>
        <v>Mako OTANI (99)</v>
      </c>
      <c r="N134" s="216">
        <v>200000132</v>
      </c>
      <c r="O134" s="216" t="str">
        <f t="shared" si="8"/>
        <v>99</v>
      </c>
    </row>
    <row r="135" spans="1:15" x14ac:dyDescent="0.15">
      <c r="A135" s="248">
        <v>164</v>
      </c>
      <c r="B135" s="137" t="s">
        <v>1035</v>
      </c>
      <c r="C135" s="137" t="s">
        <v>1034</v>
      </c>
      <c r="D135" s="137" t="s">
        <v>5440</v>
      </c>
      <c r="E135" s="137" t="s">
        <v>5441</v>
      </c>
      <c r="F135" s="137" t="s">
        <v>6233</v>
      </c>
      <c r="G135" s="137" t="s">
        <v>146</v>
      </c>
      <c r="H135" s="137">
        <v>24</v>
      </c>
      <c r="I135" s="137" t="s">
        <v>9308</v>
      </c>
      <c r="J135" s="137" t="s">
        <v>13745</v>
      </c>
      <c r="K135" s="137" t="s">
        <v>5220</v>
      </c>
      <c r="L135" s="139" t="str">
        <f t="shared" si="6"/>
        <v>加藤　菜未 (4)</v>
      </c>
      <c r="M135" s="139" t="str">
        <f t="shared" si="7"/>
        <v>Nami KATO (99)</v>
      </c>
      <c r="N135" s="216">
        <v>200000133</v>
      </c>
      <c r="O135" s="216" t="str">
        <f t="shared" si="8"/>
        <v>99</v>
      </c>
    </row>
    <row r="136" spans="1:15" x14ac:dyDescent="0.15">
      <c r="A136" s="248">
        <v>165</v>
      </c>
      <c r="B136" s="137" t="s">
        <v>1035</v>
      </c>
      <c r="C136" s="137" t="s">
        <v>1034</v>
      </c>
      <c r="D136" s="137" t="s">
        <v>5442</v>
      </c>
      <c r="E136" s="137" t="s">
        <v>5443</v>
      </c>
      <c r="F136" s="137" t="s">
        <v>3207</v>
      </c>
      <c r="G136" s="137" t="s">
        <v>146</v>
      </c>
      <c r="H136" s="137">
        <v>17</v>
      </c>
      <c r="I136" s="137" t="s">
        <v>13407</v>
      </c>
      <c r="J136" s="137" t="s">
        <v>13746</v>
      </c>
      <c r="K136" s="137" t="s">
        <v>5220</v>
      </c>
      <c r="L136" s="139" t="str">
        <f t="shared" si="6"/>
        <v>新保　七佳 (4)</v>
      </c>
      <c r="M136" s="139" t="str">
        <f t="shared" si="7"/>
        <v>Nanaka SHIMBO (99)</v>
      </c>
      <c r="N136" s="216">
        <v>200000134</v>
      </c>
      <c r="O136" s="216" t="str">
        <f t="shared" si="8"/>
        <v>99</v>
      </c>
    </row>
    <row r="137" spans="1:15" x14ac:dyDescent="0.15">
      <c r="A137" s="248">
        <v>166</v>
      </c>
      <c r="B137" s="137" t="s">
        <v>1035</v>
      </c>
      <c r="C137" s="137" t="s">
        <v>1034</v>
      </c>
      <c r="D137" s="137" t="s">
        <v>5444</v>
      </c>
      <c r="E137" s="137" t="s">
        <v>5445</v>
      </c>
      <c r="F137" s="137" t="s">
        <v>2441</v>
      </c>
      <c r="G137" s="137" t="s">
        <v>146</v>
      </c>
      <c r="H137" s="137">
        <v>27</v>
      </c>
      <c r="I137" s="137" t="s">
        <v>13408</v>
      </c>
      <c r="J137" s="137" t="s">
        <v>9316</v>
      </c>
      <c r="K137" s="137" t="s">
        <v>5220</v>
      </c>
      <c r="L137" s="139" t="str">
        <f t="shared" si="6"/>
        <v>西脇　未来 (4)</v>
      </c>
      <c r="M137" s="139" t="str">
        <f t="shared" si="7"/>
        <v>Miku NISHIWAKI (99)</v>
      </c>
      <c r="N137" s="216">
        <v>200000135</v>
      </c>
      <c r="O137" s="216" t="str">
        <f t="shared" si="8"/>
        <v>99</v>
      </c>
    </row>
    <row r="138" spans="1:15" x14ac:dyDescent="0.15">
      <c r="A138" s="248">
        <v>167</v>
      </c>
      <c r="B138" s="137" t="s">
        <v>1035</v>
      </c>
      <c r="C138" s="137" t="s">
        <v>1034</v>
      </c>
      <c r="D138" s="137" t="s">
        <v>5446</v>
      </c>
      <c r="E138" s="137" t="s">
        <v>5447</v>
      </c>
      <c r="F138" s="137" t="s">
        <v>1744</v>
      </c>
      <c r="G138" s="137" t="s">
        <v>164</v>
      </c>
      <c r="H138" s="137">
        <v>38</v>
      </c>
      <c r="I138" s="137" t="s">
        <v>4989</v>
      </c>
      <c r="J138" s="137" t="s">
        <v>13722</v>
      </c>
      <c r="K138" s="137" t="s">
        <v>5220</v>
      </c>
      <c r="L138" s="139" t="str">
        <f t="shared" si="6"/>
        <v>坂本　綾花 (3)</v>
      </c>
      <c r="M138" s="139" t="str">
        <f t="shared" si="7"/>
        <v>Ayaka SAKAMOTO (00)</v>
      </c>
      <c r="N138" s="216">
        <v>200000136</v>
      </c>
      <c r="O138" s="216" t="str">
        <f t="shared" si="8"/>
        <v>00</v>
      </c>
    </row>
    <row r="139" spans="1:15" x14ac:dyDescent="0.15">
      <c r="A139" s="248">
        <v>168</v>
      </c>
      <c r="B139" s="137" t="s">
        <v>1035</v>
      </c>
      <c r="C139" s="137" t="s">
        <v>1034</v>
      </c>
      <c r="D139" s="137" t="s">
        <v>12698</v>
      </c>
      <c r="E139" s="137" t="s">
        <v>5448</v>
      </c>
      <c r="F139" s="137" t="s">
        <v>2564</v>
      </c>
      <c r="G139" s="137" t="s">
        <v>164</v>
      </c>
      <c r="H139" s="137">
        <v>26</v>
      </c>
      <c r="I139" s="137" t="s">
        <v>4886</v>
      </c>
      <c r="J139" s="137" t="s">
        <v>13694</v>
      </c>
      <c r="K139" s="137" t="s">
        <v>5220</v>
      </c>
      <c r="L139" s="139" t="str">
        <f t="shared" si="6"/>
        <v>松本　真凛 (3)</v>
      </c>
      <c r="M139" s="139" t="str">
        <f t="shared" si="7"/>
        <v>Marin MATSUMOTO (00)</v>
      </c>
      <c r="N139" s="216">
        <v>200000137</v>
      </c>
      <c r="O139" s="216" t="str">
        <f t="shared" si="8"/>
        <v>00</v>
      </c>
    </row>
    <row r="140" spans="1:15" x14ac:dyDescent="0.15">
      <c r="A140" s="248">
        <v>169</v>
      </c>
      <c r="B140" s="137" t="s">
        <v>1035</v>
      </c>
      <c r="C140" s="137" t="s">
        <v>1034</v>
      </c>
      <c r="D140" s="137" t="s">
        <v>5454</v>
      </c>
      <c r="E140" s="137" t="s">
        <v>5455</v>
      </c>
      <c r="F140" s="137" t="s">
        <v>3194</v>
      </c>
      <c r="G140" s="137" t="s">
        <v>164</v>
      </c>
      <c r="H140" s="137">
        <v>27</v>
      </c>
      <c r="I140" s="137" t="s">
        <v>5057</v>
      </c>
      <c r="J140" s="137" t="s">
        <v>13747</v>
      </c>
      <c r="K140" s="137" t="s">
        <v>5220</v>
      </c>
      <c r="L140" s="139" t="str">
        <f t="shared" si="6"/>
        <v>和田　真琉 (3)</v>
      </c>
      <c r="M140" s="139" t="str">
        <f t="shared" si="7"/>
        <v>Mairu WADA (01)</v>
      </c>
      <c r="N140" s="216">
        <v>200000138</v>
      </c>
      <c r="O140" s="216" t="str">
        <f t="shared" si="8"/>
        <v>01</v>
      </c>
    </row>
    <row r="141" spans="1:15" x14ac:dyDescent="0.15">
      <c r="A141" s="248">
        <v>170</v>
      </c>
      <c r="B141" s="137" t="s">
        <v>1035</v>
      </c>
      <c r="C141" s="137" t="s">
        <v>1034</v>
      </c>
      <c r="D141" s="137" t="s">
        <v>5449</v>
      </c>
      <c r="E141" s="137" t="s">
        <v>5450</v>
      </c>
      <c r="F141" s="137" t="s">
        <v>1952</v>
      </c>
      <c r="G141" s="137" t="s">
        <v>164</v>
      </c>
      <c r="H141" s="137">
        <v>38</v>
      </c>
      <c r="I141" s="137" t="s">
        <v>11365</v>
      </c>
      <c r="J141" s="137" t="s">
        <v>13725</v>
      </c>
      <c r="K141" s="137" t="s">
        <v>5220</v>
      </c>
      <c r="L141" s="139" t="str">
        <f t="shared" si="6"/>
        <v>眞木　穂乃香 (3)</v>
      </c>
      <c r="M141" s="139" t="str">
        <f t="shared" si="7"/>
        <v>Honoka MAKI (00)</v>
      </c>
      <c r="N141" s="216">
        <v>200000139</v>
      </c>
      <c r="O141" s="216" t="str">
        <f t="shared" si="8"/>
        <v>00</v>
      </c>
    </row>
    <row r="142" spans="1:15" x14ac:dyDescent="0.15">
      <c r="A142" s="248">
        <v>171</v>
      </c>
      <c r="B142" s="137" t="s">
        <v>1035</v>
      </c>
      <c r="C142" s="137" t="s">
        <v>1034</v>
      </c>
      <c r="D142" s="137" t="s">
        <v>12699</v>
      </c>
      <c r="E142" s="137" t="s">
        <v>5451</v>
      </c>
      <c r="F142" s="137" t="s">
        <v>1249</v>
      </c>
      <c r="G142" s="137" t="s">
        <v>164</v>
      </c>
      <c r="H142" s="137">
        <v>27</v>
      </c>
      <c r="I142" s="137" t="s">
        <v>6736</v>
      </c>
      <c r="J142" s="137" t="s">
        <v>9547</v>
      </c>
      <c r="K142" s="137" t="s">
        <v>5220</v>
      </c>
      <c r="L142" s="139" t="str">
        <f t="shared" si="6"/>
        <v>𠮷田　優香 (3)</v>
      </c>
      <c r="M142" s="139" t="str">
        <f t="shared" si="7"/>
        <v>Yuka YOSHIDA (00)</v>
      </c>
      <c r="N142" s="216">
        <v>200000140</v>
      </c>
      <c r="O142" s="216" t="str">
        <f t="shared" si="8"/>
        <v>00</v>
      </c>
    </row>
    <row r="143" spans="1:15" x14ac:dyDescent="0.15">
      <c r="A143" s="248">
        <v>172</v>
      </c>
      <c r="B143" s="137" t="s">
        <v>1035</v>
      </c>
      <c r="C143" s="137" t="s">
        <v>1034</v>
      </c>
      <c r="D143" s="137" t="s">
        <v>5452</v>
      </c>
      <c r="E143" s="137" t="s">
        <v>5453</v>
      </c>
      <c r="F143" s="137" t="s">
        <v>1960</v>
      </c>
      <c r="G143" s="137" t="s">
        <v>164</v>
      </c>
      <c r="H143" s="137">
        <v>35</v>
      </c>
      <c r="I143" s="137" t="s">
        <v>4963</v>
      </c>
      <c r="J143" s="137" t="s">
        <v>9541</v>
      </c>
      <c r="K143" s="137" t="s">
        <v>5220</v>
      </c>
      <c r="L143" s="139" t="str">
        <f t="shared" si="6"/>
        <v>藤井　みのり (3)</v>
      </c>
      <c r="M143" s="139" t="str">
        <f t="shared" si="7"/>
        <v>Minori FUJI (00)</v>
      </c>
      <c r="N143" s="216">
        <v>200000141</v>
      </c>
      <c r="O143" s="216" t="str">
        <f t="shared" si="8"/>
        <v>00</v>
      </c>
    </row>
    <row r="144" spans="1:15" x14ac:dyDescent="0.15">
      <c r="A144" s="248">
        <v>173</v>
      </c>
      <c r="B144" s="137" t="s">
        <v>1035</v>
      </c>
      <c r="C144" s="137" t="s">
        <v>1034</v>
      </c>
      <c r="D144" s="137" t="s">
        <v>5456</v>
      </c>
      <c r="E144" s="137" t="s">
        <v>5457</v>
      </c>
      <c r="F144" s="137" t="s">
        <v>2572</v>
      </c>
      <c r="G144" s="137" t="s">
        <v>164</v>
      </c>
      <c r="H144" s="137">
        <v>27</v>
      </c>
      <c r="I144" s="137" t="s">
        <v>4971</v>
      </c>
      <c r="J144" s="137" t="s">
        <v>13748</v>
      </c>
      <c r="K144" s="137" t="s">
        <v>5220</v>
      </c>
      <c r="L144" s="139" t="str">
        <f t="shared" si="6"/>
        <v>中野　千菜津 (3)</v>
      </c>
      <c r="M144" s="139" t="str">
        <f t="shared" si="7"/>
        <v>Chinatsu NAKANO (00)</v>
      </c>
      <c r="N144" s="216">
        <v>200000142</v>
      </c>
      <c r="O144" s="216" t="str">
        <f t="shared" si="8"/>
        <v>00</v>
      </c>
    </row>
    <row r="145" spans="1:15" x14ac:dyDescent="0.15">
      <c r="A145" s="248">
        <v>174</v>
      </c>
      <c r="B145" s="137" t="s">
        <v>1035</v>
      </c>
      <c r="C145" s="137" t="s">
        <v>1034</v>
      </c>
      <c r="D145" s="137" t="s">
        <v>5458</v>
      </c>
      <c r="E145" s="137" t="s">
        <v>5459</v>
      </c>
      <c r="F145" s="137" t="s">
        <v>1418</v>
      </c>
      <c r="G145" s="137" t="s">
        <v>164</v>
      </c>
      <c r="H145" s="137">
        <v>24</v>
      </c>
      <c r="I145" s="137" t="s">
        <v>4989</v>
      </c>
      <c r="J145" s="137" t="s">
        <v>12577</v>
      </c>
      <c r="K145" s="137" t="s">
        <v>5220</v>
      </c>
      <c r="L145" s="139" t="str">
        <f t="shared" si="6"/>
        <v>坂本　日和 (3)</v>
      </c>
      <c r="M145" s="139" t="str">
        <f t="shared" si="7"/>
        <v>Hiyori SAKAMOTO (00)</v>
      </c>
      <c r="N145" s="216">
        <v>200000143</v>
      </c>
      <c r="O145" s="216" t="str">
        <f t="shared" si="8"/>
        <v>00</v>
      </c>
    </row>
    <row r="146" spans="1:15" x14ac:dyDescent="0.15">
      <c r="A146" s="248">
        <v>175</v>
      </c>
      <c r="B146" s="137" t="s">
        <v>1035</v>
      </c>
      <c r="C146" s="137" t="s">
        <v>1034</v>
      </c>
      <c r="D146" s="137" t="s">
        <v>5460</v>
      </c>
      <c r="E146" s="137" t="s">
        <v>5461</v>
      </c>
      <c r="F146" s="137" t="s">
        <v>3294</v>
      </c>
      <c r="G146" s="137" t="s">
        <v>164</v>
      </c>
      <c r="H146" s="137">
        <v>38</v>
      </c>
      <c r="I146" s="137" t="s">
        <v>5174</v>
      </c>
      <c r="J146" s="137" t="s">
        <v>13698</v>
      </c>
      <c r="K146" s="137" t="s">
        <v>5220</v>
      </c>
      <c r="L146" s="139" t="str">
        <f t="shared" si="6"/>
        <v>渡部　舞 (3)</v>
      </c>
      <c r="M146" s="139" t="str">
        <f t="shared" si="7"/>
        <v>Mai WATANABE (00)</v>
      </c>
      <c r="N146" s="216">
        <v>200000144</v>
      </c>
      <c r="O146" s="216" t="str">
        <f t="shared" si="8"/>
        <v>00</v>
      </c>
    </row>
    <row r="147" spans="1:15" x14ac:dyDescent="0.15">
      <c r="A147" s="248">
        <v>176</v>
      </c>
      <c r="B147" s="137" t="s">
        <v>1035</v>
      </c>
      <c r="C147" s="137" t="s">
        <v>1034</v>
      </c>
      <c r="D147" s="137" t="s">
        <v>5462</v>
      </c>
      <c r="E147" s="137" t="s">
        <v>5463</v>
      </c>
      <c r="F147" s="137" t="s">
        <v>2351</v>
      </c>
      <c r="G147" s="137" t="s">
        <v>164</v>
      </c>
      <c r="H147" s="137">
        <v>45</v>
      </c>
      <c r="I147" s="137" t="s">
        <v>11545</v>
      </c>
      <c r="J147" s="137" t="s">
        <v>13749</v>
      </c>
      <c r="K147" s="137" t="s">
        <v>5220</v>
      </c>
      <c r="L147" s="139" t="str">
        <f t="shared" si="6"/>
        <v>成松　小聖 (3)</v>
      </c>
      <c r="M147" s="139" t="str">
        <f t="shared" si="7"/>
        <v>Konami NARIMATSU (00)</v>
      </c>
      <c r="N147" s="216">
        <v>200000145</v>
      </c>
      <c r="O147" s="216" t="str">
        <f t="shared" si="8"/>
        <v>00</v>
      </c>
    </row>
    <row r="148" spans="1:15" x14ac:dyDescent="0.15">
      <c r="A148" s="248">
        <v>177</v>
      </c>
      <c r="B148" s="137" t="s">
        <v>1035</v>
      </c>
      <c r="C148" s="137" t="s">
        <v>1034</v>
      </c>
      <c r="D148" s="137" t="s">
        <v>5464</v>
      </c>
      <c r="E148" s="137" t="s">
        <v>5465</v>
      </c>
      <c r="F148" s="137" t="s">
        <v>5466</v>
      </c>
      <c r="G148" s="137" t="s">
        <v>164</v>
      </c>
      <c r="H148" s="137">
        <v>34</v>
      </c>
      <c r="I148" s="137" t="s">
        <v>13409</v>
      </c>
      <c r="J148" s="137" t="s">
        <v>5121</v>
      </c>
      <c r="K148" s="137" t="s">
        <v>5220</v>
      </c>
      <c r="L148" s="139" t="str">
        <f t="shared" si="6"/>
        <v>雪岡　美咲 (3)</v>
      </c>
      <c r="M148" s="139" t="str">
        <f t="shared" si="7"/>
        <v>Misaki YUKIOKA (00)</v>
      </c>
      <c r="N148" s="216">
        <v>200000146</v>
      </c>
      <c r="O148" s="216" t="str">
        <f t="shared" si="8"/>
        <v>00</v>
      </c>
    </row>
    <row r="149" spans="1:15" x14ac:dyDescent="0.15">
      <c r="A149" s="248">
        <v>178</v>
      </c>
      <c r="B149" s="137" t="s">
        <v>1035</v>
      </c>
      <c r="C149" s="137" t="s">
        <v>1034</v>
      </c>
      <c r="D149" s="137" t="s">
        <v>5467</v>
      </c>
      <c r="E149" s="137" t="s">
        <v>5468</v>
      </c>
      <c r="F149" s="137" t="s">
        <v>5469</v>
      </c>
      <c r="G149" s="137" t="s">
        <v>164</v>
      </c>
      <c r="H149" s="137">
        <v>31</v>
      </c>
      <c r="I149" s="137" t="s">
        <v>5045</v>
      </c>
      <c r="J149" s="137" t="s">
        <v>13750</v>
      </c>
      <c r="K149" s="137" t="s">
        <v>5220</v>
      </c>
      <c r="L149" s="139" t="str">
        <f t="shared" si="6"/>
        <v>小林　鈴奈 (3)</v>
      </c>
      <c r="M149" s="139" t="str">
        <f t="shared" si="7"/>
        <v>Suzuna KOBAYASHI (00)</v>
      </c>
      <c r="N149" s="216">
        <v>200000147</v>
      </c>
      <c r="O149" s="216" t="str">
        <f t="shared" si="8"/>
        <v>00</v>
      </c>
    </row>
    <row r="150" spans="1:15" x14ac:dyDescent="0.15">
      <c r="A150" s="248">
        <v>179</v>
      </c>
      <c r="B150" s="137" t="s">
        <v>1035</v>
      </c>
      <c r="C150" s="137" t="s">
        <v>1034</v>
      </c>
      <c r="D150" s="137" t="s">
        <v>5470</v>
      </c>
      <c r="E150" s="137" t="s">
        <v>5471</v>
      </c>
      <c r="F150" s="137" t="s">
        <v>5472</v>
      </c>
      <c r="G150" s="137" t="s">
        <v>164</v>
      </c>
      <c r="H150" s="137">
        <v>21</v>
      </c>
      <c r="I150" s="137" t="s">
        <v>13410</v>
      </c>
      <c r="J150" s="137" t="s">
        <v>9315</v>
      </c>
      <c r="K150" s="137" t="s">
        <v>5220</v>
      </c>
      <c r="L150" s="139" t="str">
        <f t="shared" si="6"/>
        <v>稲越　真子 (3)</v>
      </c>
      <c r="M150" s="139" t="str">
        <f t="shared" si="7"/>
        <v>Mako INAGOSHI (00)</v>
      </c>
      <c r="N150" s="216">
        <v>200000148</v>
      </c>
      <c r="O150" s="216" t="str">
        <f t="shared" si="8"/>
        <v>00</v>
      </c>
    </row>
    <row r="151" spans="1:15" x14ac:dyDescent="0.15">
      <c r="A151" s="248">
        <v>180</v>
      </c>
      <c r="B151" s="137" t="s">
        <v>1035</v>
      </c>
      <c r="C151" s="137" t="s">
        <v>1034</v>
      </c>
      <c r="D151" s="137" t="s">
        <v>5473</v>
      </c>
      <c r="E151" s="137" t="s">
        <v>5474</v>
      </c>
      <c r="F151" s="137" t="s">
        <v>1195</v>
      </c>
      <c r="G151" s="137" t="s">
        <v>164</v>
      </c>
      <c r="H151" s="137">
        <v>27</v>
      </c>
      <c r="I151" s="137" t="s">
        <v>13411</v>
      </c>
      <c r="J151" s="137" t="s">
        <v>6771</v>
      </c>
      <c r="K151" s="137" t="s">
        <v>5220</v>
      </c>
      <c r="L151" s="139" t="str">
        <f t="shared" si="6"/>
        <v>坂野　七海 (3)</v>
      </c>
      <c r="M151" s="139" t="str">
        <f t="shared" si="7"/>
        <v>Nanami SAKANO (00)</v>
      </c>
      <c r="N151" s="216">
        <v>200000149</v>
      </c>
      <c r="O151" s="216" t="str">
        <f t="shared" si="8"/>
        <v>00</v>
      </c>
    </row>
    <row r="152" spans="1:15" x14ac:dyDescent="0.15">
      <c r="A152" s="248">
        <v>181</v>
      </c>
      <c r="B152" s="137" t="s">
        <v>1035</v>
      </c>
      <c r="C152" s="137" t="s">
        <v>1034</v>
      </c>
      <c r="D152" s="137" t="s">
        <v>5475</v>
      </c>
      <c r="E152" s="137" t="s">
        <v>5476</v>
      </c>
      <c r="F152" s="137" t="s">
        <v>3762</v>
      </c>
      <c r="G152" s="137" t="s">
        <v>164</v>
      </c>
      <c r="H152" s="137">
        <v>27</v>
      </c>
      <c r="I152" s="137" t="s">
        <v>4816</v>
      </c>
      <c r="J152" s="137" t="s">
        <v>13688</v>
      </c>
      <c r="K152" s="137" t="s">
        <v>5220</v>
      </c>
      <c r="L152" s="139" t="str">
        <f t="shared" si="6"/>
        <v>藤原　亜実 (3)</v>
      </c>
      <c r="M152" s="139" t="str">
        <f t="shared" si="7"/>
        <v>Ami FUJIWARA (00)</v>
      </c>
      <c r="N152" s="216">
        <v>200000150</v>
      </c>
      <c r="O152" s="216" t="str">
        <f t="shared" si="8"/>
        <v>00</v>
      </c>
    </row>
    <row r="153" spans="1:15" x14ac:dyDescent="0.15">
      <c r="A153" s="248">
        <v>182</v>
      </c>
      <c r="B153" s="137" t="s">
        <v>1035</v>
      </c>
      <c r="C153" s="137" t="s">
        <v>1034</v>
      </c>
      <c r="D153" s="137" t="s">
        <v>6537</v>
      </c>
      <c r="E153" s="137" t="s">
        <v>969</v>
      </c>
      <c r="F153" s="137" t="s">
        <v>13306</v>
      </c>
      <c r="G153" s="137" t="s">
        <v>185</v>
      </c>
      <c r="H153" s="137" t="s">
        <v>6661</v>
      </c>
      <c r="I153" s="137" t="s">
        <v>6670</v>
      </c>
      <c r="J153" s="137" t="s">
        <v>6671</v>
      </c>
      <c r="K153" s="137" t="s">
        <v>5220</v>
      </c>
      <c r="L153" s="139" t="str">
        <f t="shared" si="6"/>
        <v>高橋　沙湖 (M2)</v>
      </c>
      <c r="M153" s="139" t="str">
        <f t="shared" si="7"/>
        <v>Sako TAKAHASHI (97)</v>
      </c>
      <c r="N153" s="216">
        <v>200000151</v>
      </c>
      <c r="O153" s="216" t="str">
        <f t="shared" si="8"/>
        <v>97</v>
      </c>
    </row>
    <row r="154" spans="1:15" x14ac:dyDescent="0.15">
      <c r="A154" s="248">
        <v>183</v>
      </c>
      <c r="B154" s="137" t="s">
        <v>1035</v>
      </c>
      <c r="C154" s="137" t="s">
        <v>1034</v>
      </c>
      <c r="D154" s="137" t="s">
        <v>6593</v>
      </c>
      <c r="E154" s="137" t="s">
        <v>6594</v>
      </c>
      <c r="F154" s="137" t="s">
        <v>4689</v>
      </c>
      <c r="G154" s="137" t="s">
        <v>168</v>
      </c>
      <c r="H154" s="137">
        <v>27</v>
      </c>
      <c r="I154" s="137" t="s">
        <v>6721</v>
      </c>
      <c r="J154" s="137" t="s">
        <v>6722</v>
      </c>
      <c r="K154" s="137" t="s">
        <v>5220</v>
      </c>
      <c r="L154" s="139" t="str">
        <f t="shared" si="6"/>
        <v>吉野　仁美 (2)</v>
      </c>
      <c r="M154" s="139" t="str">
        <f t="shared" si="7"/>
        <v>Hitomi YOSHINO (01)</v>
      </c>
      <c r="N154" s="216">
        <v>200000152</v>
      </c>
      <c r="O154" s="216" t="str">
        <f t="shared" si="8"/>
        <v>01</v>
      </c>
    </row>
    <row r="155" spans="1:15" x14ac:dyDescent="0.15">
      <c r="A155" s="248">
        <v>184</v>
      </c>
      <c r="B155" s="137" t="s">
        <v>1035</v>
      </c>
      <c r="C155" s="137" t="s">
        <v>1034</v>
      </c>
      <c r="D155" s="137" t="s">
        <v>6639</v>
      </c>
      <c r="E155" s="137" t="s">
        <v>6640</v>
      </c>
      <c r="F155" s="137" t="s">
        <v>1714</v>
      </c>
      <c r="G155" s="137" t="s">
        <v>168</v>
      </c>
      <c r="H155" s="137">
        <v>28</v>
      </c>
      <c r="I155" s="137" t="s">
        <v>6758</v>
      </c>
      <c r="J155" s="137" t="s">
        <v>6759</v>
      </c>
      <c r="K155" s="137" t="s">
        <v>5220</v>
      </c>
      <c r="L155" s="139" t="str">
        <f t="shared" si="6"/>
        <v>甲斐　美羽 (2)</v>
      </c>
      <c r="M155" s="139" t="str">
        <f t="shared" si="7"/>
        <v>Miu KAI (00)</v>
      </c>
      <c r="N155" s="216">
        <v>200000153</v>
      </c>
      <c r="O155" s="216" t="str">
        <f t="shared" si="8"/>
        <v>00</v>
      </c>
    </row>
    <row r="156" spans="1:15" x14ac:dyDescent="0.15">
      <c r="A156" s="248">
        <v>185</v>
      </c>
      <c r="B156" s="137" t="s">
        <v>1035</v>
      </c>
      <c r="C156" s="137" t="s">
        <v>1034</v>
      </c>
      <c r="D156" s="137" t="s">
        <v>12700</v>
      </c>
      <c r="E156" s="137" t="s">
        <v>6641</v>
      </c>
      <c r="F156" s="137" t="s">
        <v>4715</v>
      </c>
      <c r="G156" s="137" t="s">
        <v>168</v>
      </c>
      <c r="H156" s="137">
        <v>38</v>
      </c>
      <c r="I156" s="137" t="s">
        <v>6760</v>
      </c>
      <c r="J156" s="137" t="s">
        <v>6761</v>
      </c>
      <c r="K156" s="137" t="s">
        <v>5220</v>
      </c>
      <c r="L156" s="139" t="str">
        <f t="shared" si="6"/>
        <v>花山　桃香 (2)</v>
      </c>
      <c r="M156" s="139" t="str">
        <f t="shared" si="7"/>
        <v>Momoka HANAYAMA (01)</v>
      </c>
      <c r="N156" s="216">
        <v>200000154</v>
      </c>
      <c r="O156" s="216" t="str">
        <f t="shared" si="8"/>
        <v>01</v>
      </c>
    </row>
    <row r="157" spans="1:15" x14ac:dyDescent="0.15">
      <c r="A157" s="248">
        <v>186</v>
      </c>
      <c r="B157" s="137" t="s">
        <v>1035</v>
      </c>
      <c r="C157" s="137" t="s">
        <v>1034</v>
      </c>
      <c r="D157" s="137" t="s">
        <v>6642</v>
      </c>
      <c r="E157" s="137" t="s">
        <v>6643</v>
      </c>
      <c r="F157" s="137" t="s">
        <v>3704</v>
      </c>
      <c r="G157" s="137" t="s">
        <v>168</v>
      </c>
      <c r="H157" s="137">
        <v>27</v>
      </c>
      <c r="I157" s="137" t="s">
        <v>6762</v>
      </c>
      <c r="J157" s="137" t="s">
        <v>6763</v>
      </c>
      <c r="K157" s="137" t="s">
        <v>5220</v>
      </c>
      <c r="L157" s="139" t="str">
        <f t="shared" si="6"/>
        <v>宮本　奈美夏 (2)</v>
      </c>
      <c r="M157" s="139" t="str">
        <f t="shared" si="7"/>
        <v>Namika MIYAMOTO (01)</v>
      </c>
      <c r="N157" s="216">
        <v>200000155</v>
      </c>
      <c r="O157" s="216" t="str">
        <f t="shared" si="8"/>
        <v>01</v>
      </c>
    </row>
    <row r="158" spans="1:15" x14ac:dyDescent="0.15">
      <c r="A158" s="248">
        <v>187</v>
      </c>
      <c r="B158" s="137" t="s">
        <v>1035</v>
      </c>
      <c r="C158" s="137" t="s">
        <v>1034</v>
      </c>
      <c r="D158" s="137" t="s">
        <v>6644</v>
      </c>
      <c r="E158" s="137" t="s">
        <v>6645</v>
      </c>
      <c r="F158" s="137" t="s">
        <v>1451</v>
      </c>
      <c r="G158" s="137" t="s">
        <v>168</v>
      </c>
      <c r="H158" s="137">
        <v>27</v>
      </c>
      <c r="I158" s="137" t="s">
        <v>6707</v>
      </c>
      <c r="J158" s="137" t="s">
        <v>13751</v>
      </c>
      <c r="K158" s="137" t="s">
        <v>5220</v>
      </c>
      <c r="L158" s="139" t="str">
        <f t="shared" si="6"/>
        <v>山下　柚月 (2)</v>
      </c>
      <c r="M158" s="139" t="str">
        <f t="shared" si="7"/>
        <v>Yudsuki YAMASHITA (01)</v>
      </c>
      <c r="N158" s="216">
        <v>200000156</v>
      </c>
      <c r="O158" s="216" t="str">
        <f t="shared" si="8"/>
        <v>01</v>
      </c>
    </row>
    <row r="159" spans="1:15" x14ac:dyDescent="0.15">
      <c r="A159" s="248">
        <v>188</v>
      </c>
      <c r="B159" s="137" t="s">
        <v>1035</v>
      </c>
      <c r="C159" s="137" t="s">
        <v>1034</v>
      </c>
      <c r="D159" s="137" t="s">
        <v>6637</v>
      </c>
      <c r="E159" s="137" t="s">
        <v>6638</v>
      </c>
      <c r="F159" s="137" t="s">
        <v>2207</v>
      </c>
      <c r="G159" s="137" t="s">
        <v>168</v>
      </c>
      <c r="H159" s="137">
        <v>17</v>
      </c>
      <c r="I159" s="137" t="s">
        <v>6755</v>
      </c>
      <c r="J159" s="137" t="s">
        <v>4922</v>
      </c>
      <c r="K159" s="137" t="s">
        <v>5220</v>
      </c>
      <c r="L159" s="139" t="str">
        <f t="shared" si="6"/>
        <v>水上　結貴 (2)</v>
      </c>
      <c r="M159" s="139" t="str">
        <f t="shared" si="7"/>
        <v>Yuki MIZUKAMI (02)</v>
      </c>
      <c r="N159" s="216">
        <v>200000157</v>
      </c>
      <c r="O159" s="216" t="str">
        <f t="shared" si="8"/>
        <v>02</v>
      </c>
    </row>
    <row r="160" spans="1:15" x14ac:dyDescent="0.15">
      <c r="A160" s="248">
        <v>190</v>
      </c>
      <c r="B160" s="137" t="s">
        <v>1035</v>
      </c>
      <c r="C160" s="137" t="s">
        <v>1034</v>
      </c>
      <c r="D160" s="137" t="s">
        <v>6586</v>
      </c>
      <c r="E160" s="137" t="s">
        <v>6587</v>
      </c>
      <c r="F160" s="137" t="s">
        <v>6588</v>
      </c>
      <c r="G160" s="137" t="s">
        <v>168</v>
      </c>
      <c r="H160" s="137">
        <v>25</v>
      </c>
      <c r="I160" s="137" t="s">
        <v>5063</v>
      </c>
      <c r="J160" s="137" t="s">
        <v>4862</v>
      </c>
      <c r="K160" s="137" t="s">
        <v>5220</v>
      </c>
      <c r="L160" s="139" t="str">
        <f t="shared" si="6"/>
        <v>川村　ひかる (2)</v>
      </c>
      <c r="M160" s="139" t="str">
        <f t="shared" si="7"/>
        <v>Hikaru KAWAMURA (01)</v>
      </c>
      <c r="N160" s="216">
        <v>200000158</v>
      </c>
      <c r="O160" s="216" t="str">
        <f t="shared" si="8"/>
        <v>01</v>
      </c>
    </row>
    <row r="161" spans="1:15" x14ac:dyDescent="0.15">
      <c r="A161" s="248">
        <v>191</v>
      </c>
      <c r="B161" s="137" t="s">
        <v>1035</v>
      </c>
      <c r="C161" s="137" t="s">
        <v>1034</v>
      </c>
      <c r="D161" s="137" t="s">
        <v>12701</v>
      </c>
      <c r="E161" s="137" t="s">
        <v>6589</v>
      </c>
      <c r="F161" s="137" t="s">
        <v>6590</v>
      </c>
      <c r="G161" s="137" t="s">
        <v>168</v>
      </c>
      <c r="H161" s="137">
        <v>29</v>
      </c>
      <c r="I161" s="137" t="s">
        <v>5021</v>
      </c>
      <c r="J161" s="137" t="s">
        <v>6718</v>
      </c>
      <c r="K161" s="137" t="s">
        <v>5220</v>
      </c>
      <c r="L161" s="139" t="str">
        <f t="shared" si="6"/>
        <v>岩本　真波 (2)</v>
      </c>
      <c r="M161" s="139" t="str">
        <f t="shared" si="7"/>
        <v>Manami IWAMOTO (01)</v>
      </c>
      <c r="N161" s="216">
        <v>200000159</v>
      </c>
      <c r="O161" s="216" t="str">
        <f t="shared" si="8"/>
        <v>01</v>
      </c>
    </row>
    <row r="162" spans="1:15" x14ac:dyDescent="0.15">
      <c r="A162" s="248">
        <v>192</v>
      </c>
      <c r="B162" s="137" t="s">
        <v>1035</v>
      </c>
      <c r="C162" s="137" t="s">
        <v>1034</v>
      </c>
      <c r="D162" s="137" t="s">
        <v>6591</v>
      </c>
      <c r="E162" s="137" t="s">
        <v>6592</v>
      </c>
      <c r="F162" s="137" t="s">
        <v>2210</v>
      </c>
      <c r="G162" s="137" t="s">
        <v>168</v>
      </c>
      <c r="H162" s="137">
        <v>27</v>
      </c>
      <c r="I162" s="137" t="s">
        <v>6719</v>
      </c>
      <c r="J162" s="137" t="s">
        <v>6720</v>
      </c>
      <c r="K162" s="137" t="s">
        <v>5220</v>
      </c>
      <c r="L162" s="139" t="str">
        <f t="shared" si="6"/>
        <v>原　華澄 (2)</v>
      </c>
      <c r="M162" s="139" t="str">
        <f t="shared" si="7"/>
        <v>Kasumi HARA (01)</v>
      </c>
      <c r="N162" s="216">
        <v>200000160</v>
      </c>
      <c r="O162" s="216" t="str">
        <f t="shared" si="8"/>
        <v>01</v>
      </c>
    </row>
    <row r="163" spans="1:15" x14ac:dyDescent="0.15">
      <c r="A163" s="248">
        <v>193</v>
      </c>
      <c r="B163" s="137" t="s">
        <v>1035</v>
      </c>
      <c r="C163" s="137" t="s">
        <v>1034</v>
      </c>
      <c r="D163" s="137" t="s">
        <v>12702</v>
      </c>
      <c r="E163" s="137" t="s">
        <v>6595</v>
      </c>
      <c r="F163" s="137" t="s">
        <v>4080</v>
      </c>
      <c r="G163" s="137" t="s">
        <v>168</v>
      </c>
      <c r="H163" s="137">
        <v>29</v>
      </c>
      <c r="I163" s="137" t="s">
        <v>6723</v>
      </c>
      <c r="J163" s="137" t="s">
        <v>6724</v>
      </c>
      <c r="K163" s="137" t="s">
        <v>5220</v>
      </c>
      <c r="L163" s="139" t="str">
        <f t="shared" si="6"/>
        <v>五十川　利心 (2)</v>
      </c>
      <c r="M163" s="139" t="str">
        <f t="shared" si="7"/>
        <v>Riko ISOGAWA (01)</v>
      </c>
      <c r="N163" s="216">
        <v>200000161</v>
      </c>
      <c r="O163" s="216" t="str">
        <f t="shared" si="8"/>
        <v>01</v>
      </c>
    </row>
    <row r="164" spans="1:15" x14ac:dyDescent="0.15">
      <c r="A164" s="248">
        <v>194</v>
      </c>
      <c r="B164" s="137" t="s">
        <v>1035</v>
      </c>
      <c r="C164" s="137" t="s">
        <v>1034</v>
      </c>
      <c r="D164" s="137" t="s">
        <v>6596</v>
      </c>
      <c r="E164" s="137" t="s">
        <v>13018</v>
      </c>
      <c r="F164" s="137" t="s">
        <v>6597</v>
      </c>
      <c r="G164" s="137" t="s">
        <v>168</v>
      </c>
      <c r="H164" s="137">
        <v>27</v>
      </c>
      <c r="I164" s="137" t="s">
        <v>4863</v>
      </c>
      <c r="J164" s="137" t="s">
        <v>13752</v>
      </c>
      <c r="K164" s="137" t="s">
        <v>5220</v>
      </c>
      <c r="L164" s="139" t="str">
        <f t="shared" si="6"/>
        <v>竹谷　陸 (2)</v>
      </c>
      <c r="M164" s="139" t="str">
        <f t="shared" si="7"/>
        <v>Mutsumi TAKETANI (02)</v>
      </c>
      <c r="N164" s="216">
        <v>200000162</v>
      </c>
      <c r="O164" s="216" t="str">
        <f t="shared" si="8"/>
        <v>02</v>
      </c>
    </row>
    <row r="165" spans="1:15" x14ac:dyDescent="0.15">
      <c r="A165" s="248">
        <v>195</v>
      </c>
      <c r="B165" s="137" t="s">
        <v>1035</v>
      </c>
      <c r="C165" s="137" t="s">
        <v>1034</v>
      </c>
      <c r="D165" s="137" t="s">
        <v>6598</v>
      </c>
      <c r="E165" s="137" t="s">
        <v>13019</v>
      </c>
      <c r="F165" s="137" t="s">
        <v>4677</v>
      </c>
      <c r="G165" s="137" t="s">
        <v>168</v>
      </c>
      <c r="H165" s="137">
        <v>27</v>
      </c>
      <c r="I165" s="137" t="s">
        <v>6725</v>
      </c>
      <c r="J165" s="137" t="s">
        <v>6726</v>
      </c>
      <c r="K165" s="137" t="s">
        <v>5220</v>
      </c>
      <c r="L165" s="139" t="str">
        <f t="shared" si="6"/>
        <v>中瀬　綺音 (2)</v>
      </c>
      <c r="M165" s="139" t="str">
        <f t="shared" si="7"/>
        <v>Ayane NAKASE (01)</v>
      </c>
      <c r="N165" s="216">
        <v>200000163</v>
      </c>
      <c r="O165" s="216" t="str">
        <f t="shared" si="8"/>
        <v>01</v>
      </c>
    </row>
    <row r="166" spans="1:15" x14ac:dyDescent="0.15">
      <c r="A166" s="248">
        <v>196</v>
      </c>
      <c r="B166" s="137" t="s">
        <v>1035</v>
      </c>
      <c r="C166" s="137" t="s">
        <v>1034</v>
      </c>
      <c r="D166" s="137" t="s">
        <v>12703</v>
      </c>
      <c r="E166" s="137" t="s">
        <v>6614</v>
      </c>
      <c r="F166" s="137" t="s">
        <v>6615</v>
      </c>
      <c r="G166" s="137" t="s">
        <v>168</v>
      </c>
      <c r="H166" s="137">
        <v>27</v>
      </c>
      <c r="I166" s="137" t="s">
        <v>4821</v>
      </c>
      <c r="J166" s="137" t="s">
        <v>6680</v>
      </c>
      <c r="K166" s="137" t="s">
        <v>5220</v>
      </c>
      <c r="L166" s="139" t="str">
        <f t="shared" si="6"/>
        <v>山本　佳奈 (2)</v>
      </c>
      <c r="M166" s="139" t="str">
        <f t="shared" si="7"/>
        <v>Kana YAMAMOTO (02)</v>
      </c>
      <c r="N166" s="216">
        <v>200000164</v>
      </c>
      <c r="O166" s="216" t="str">
        <f t="shared" si="8"/>
        <v>02</v>
      </c>
    </row>
    <row r="167" spans="1:15" x14ac:dyDescent="0.15">
      <c r="A167" s="248">
        <v>197</v>
      </c>
      <c r="B167" s="137" t="s">
        <v>1035</v>
      </c>
      <c r="C167" s="137" t="s">
        <v>1034</v>
      </c>
      <c r="D167" s="137" t="s">
        <v>6646</v>
      </c>
      <c r="E167" s="137" t="s">
        <v>6647</v>
      </c>
      <c r="F167" s="137" t="s">
        <v>4556</v>
      </c>
      <c r="G167" s="137" t="s">
        <v>168</v>
      </c>
      <c r="H167" s="137">
        <v>28</v>
      </c>
      <c r="I167" s="137" t="s">
        <v>5120</v>
      </c>
      <c r="J167" s="137" t="s">
        <v>6764</v>
      </c>
      <c r="K167" s="137" t="s">
        <v>5220</v>
      </c>
      <c r="L167" s="139" t="str">
        <f t="shared" si="6"/>
        <v>西田　澪可 (2)</v>
      </c>
      <c r="M167" s="139" t="str">
        <f t="shared" si="7"/>
        <v>Reika NISHIDA (02)</v>
      </c>
      <c r="N167" s="216">
        <v>200000165</v>
      </c>
      <c r="O167" s="216" t="str">
        <f t="shared" si="8"/>
        <v>02</v>
      </c>
    </row>
    <row r="168" spans="1:15" x14ac:dyDescent="0.15">
      <c r="A168" s="248">
        <v>201</v>
      </c>
      <c r="B168" s="137" t="s">
        <v>1088</v>
      </c>
      <c r="C168" s="137" t="s">
        <v>1040</v>
      </c>
      <c r="D168" s="137" t="s">
        <v>5547</v>
      </c>
      <c r="E168" s="137" t="s">
        <v>5548</v>
      </c>
      <c r="F168" s="137" t="s">
        <v>1492</v>
      </c>
      <c r="G168" s="137" t="s">
        <v>146</v>
      </c>
      <c r="H168" s="137">
        <v>27</v>
      </c>
      <c r="I168" s="137" t="s">
        <v>13412</v>
      </c>
      <c r="J168" s="137" t="s">
        <v>13753</v>
      </c>
      <c r="K168" s="137" t="s">
        <v>5220</v>
      </c>
      <c r="L168" s="139" t="str">
        <f t="shared" si="6"/>
        <v>柳谷　日菜 (4)</v>
      </c>
      <c r="M168" s="139" t="str">
        <f t="shared" si="7"/>
        <v>Hina YANAGITANI (00)</v>
      </c>
      <c r="N168" s="216">
        <v>200000166</v>
      </c>
      <c r="O168" s="216" t="str">
        <f t="shared" si="8"/>
        <v>00</v>
      </c>
    </row>
    <row r="169" spans="1:15" x14ac:dyDescent="0.15">
      <c r="A169" s="248">
        <v>202</v>
      </c>
      <c r="B169" s="137" t="s">
        <v>1088</v>
      </c>
      <c r="C169" s="137" t="s">
        <v>1040</v>
      </c>
      <c r="D169" s="137" t="s">
        <v>5549</v>
      </c>
      <c r="E169" s="137" t="s">
        <v>5550</v>
      </c>
      <c r="F169" s="137" t="s">
        <v>3111</v>
      </c>
      <c r="G169" s="137" t="s">
        <v>146</v>
      </c>
      <c r="H169" s="137">
        <v>26</v>
      </c>
      <c r="I169" s="137" t="s">
        <v>13413</v>
      </c>
      <c r="J169" s="137" t="s">
        <v>13754</v>
      </c>
      <c r="K169" s="137" t="s">
        <v>5220</v>
      </c>
      <c r="L169" s="139" t="str">
        <f t="shared" si="6"/>
        <v>樫原　真未 (4)</v>
      </c>
      <c r="M169" s="139" t="str">
        <f t="shared" si="7"/>
        <v>Mami KASHIHARA (00)</v>
      </c>
      <c r="N169" s="216">
        <v>200000167</v>
      </c>
      <c r="O169" s="216" t="str">
        <f t="shared" si="8"/>
        <v>00</v>
      </c>
    </row>
    <row r="170" spans="1:15" x14ac:dyDescent="0.15">
      <c r="A170" s="248">
        <v>203</v>
      </c>
      <c r="B170" s="137" t="s">
        <v>1088</v>
      </c>
      <c r="C170" s="137" t="s">
        <v>1040</v>
      </c>
      <c r="D170" s="137" t="s">
        <v>5551</v>
      </c>
      <c r="E170" s="137" t="s">
        <v>5552</v>
      </c>
      <c r="F170" s="137">
        <v>991213</v>
      </c>
      <c r="G170" s="137" t="s">
        <v>146</v>
      </c>
      <c r="H170" s="137">
        <v>27</v>
      </c>
      <c r="I170" s="137" t="s">
        <v>4798</v>
      </c>
      <c r="J170" s="137" t="s">
        <v>13755</v>
      </c>
      <c r="K170" s="137" t="s">
        <v>5220</v>
      </c>
      <c r="L170" s="139" t="str">
        <f t="shared" si="6"/>
        <v>小田　真帆 (4)</v>
      </c>
      <c r="M170" s="139" t="str">
        <f t="shared" si="7"/>
        <v>Maho ODA (99)</v>
      </c>
      <c r="N170" s="216">
        <v>200000168</v>
      </c>
      <c r="O170" s="216" t="str">
        <f t="shared" si="8"/>
        <v>99</v>
      </c>
    </row>
    <row r="171" spans="1:15" x14ac:dyDescent="0.15">
      <c r="A171" s="248">
        <v>204</v>
      </c>
      <c r="B171" s="137" t="s">
        <v>1088</v>
      </c>
      <c r="C171" s="137" t="s">
        <v>1040</v>
      </c>
      <c r="D171" s="137" t="s">
        <v>5553</v>
      </c>
      <c r="E171" s="137" t="s">
        <v>5554</v>
      </c>
      <c r="F171" s="137">
        <v>991123</v>
      </c>
      <c r="G171" s="137" t="s">
        <v>146</v>
      </c>
      <c r="H171" s="137">
        <v>26</v>
      </c>
      <c r="I171" s="137" t="s">
        <v>11668</v>
      </c>
      <c r="J171" s="137" t="s">
        <v>13727</v>
      </c>
      <c r="K171" s="137" t="s">
        <v>5220</v>
      </c>
      <c r="L171" s="139" t="str">
        <f t="shared" si="6"/>
        <v>杉浦　葵 (4)</v>
      </c>
      <c r="M171" s="139" t="str">
        <f t="shared" si="7"/>
        <v>Aoi SUGIURA (99)</v>
      </c>
      <c r="N171" s="216">
        <v>200000169</v>
      </c>
      <c r="O171" s="216" t="str">
        <f t="shared" si="8"/>
        <v>99</v>
      </c>
    </row>
    <row r="172" spans="1:15" x14ac:dyDescent="0.15">
      <c r="A172" s="248">
        <v>205</v>
      </c>
      <c r="B172" s="137" t="s">
        <v>1088</v>
      </c>
      <c r="C172" s="137" t="s">
        <v>1040</v>
      </c>
      <c r="D172" s="137" t="s">
        <v>5555</v>
      </c>
      <c r="E172" s="137" t="s">
        <v>5556</v>
      </c>
      <c r="F172" s="137">
        <v>991203</v>
      </c>
      <c r="G172" s="137" t="s">
        <v>146</v>
      </c>
      <c r="H172" s="137">
        <v>27</v>
      </c>
      <c r="I172" s="137" t="s">
        <v>4889</v>
      </c>
      <c r="J172" s="137" t="s">
        <v>13681</v>
      </c>
      <c r="K172" s="137" t="s">
        <v>5220</v>
      </c>
      <c r="L172" s="139" t="str">
        <f t="shared" si="6"/>
        <v>山崎　奈々 (4)</v>
      </c>
      <c r="M172" s="139" t="str">
        <f t="shared" si="7"/>
        <v>Nana YAMAZAKI (99)</v>
      </c>
      <c r="N172" s="216">
        <v>200000170</v>
      </c>
      <c r="O172" s="216" t="str">
        <f t="shared" si="8"/>
        <v>99</v>
      </c>
    </row>
    <row r="173" spans="1:15" x14ac:dyDescent="0.15">
      <c r="A173" s="248">
        <v>206</v>
      </c>
      <c r="B173" s="137" t="s">
        <v>1088</v>
      </c>
      <c r="C173" s="137" t="s">
        <v>1040</v>
      </c>
      <c r="D173" s="137" t="s">
        <v>12704</v>
      </c>
      <c r="E173" s="137" t="s">
        <v>5557</v>
      </c>
      <c r="F173" s="137" t="s">
        <v>5324</v>
      </c>
      <c r="G173" s="137" t="s">
        <v>164</v>
      </c>
      <c r="H173" s="137">
        <v>35</v>
      </c>
      <c r="I173" s="137" t="s">
        <v>13414</v>
      </c>
      <c r="J173" s="137" t="s">
        <v>6712</v>
      </c>
      <c r="K173" s="137" t="s">
        <v>5220</v>
      </c>
      <c r="L173" s="139" t="str">
        <f t="shared" si="6"/>
        <v>沖谷　友奈 (3)</v>
      </c>
      <c r="M173" s="139" t="str">
        <f t="shared" si="7"/>
        <v>Yuna OKITANI (00)</v>
      </c>
      <c r="N173" s="216">
        <v>200000171</v>
      </c>
      <c r="O173" s="216" t="str">
        <f t="shared" si="8"/>
        <v>00</v>
      </c>
    </row>
    <row r="174" spans="1:15" x14ac:dyDescent="0.15">
      <c r="A174" s="248">
        <v>207</v>
      </c>
      <c r="B174" s="137" t="s">
        <v>1088</v>
      </c>
      <c r="C174" s="137" t="s">
        <v>1040</v>
      </c>
      <c r="D174" s="137" t="s">
        <v>5558</v>
      </c>
      <c r="E174" s="137" t="s">
        <v>5559</v>
      </c>
      <c r="F174" s="137" t="s">
        <v>1926</v>
      </c>
      <c r="G174" s="137" t="s">
        <v>164</v>
      </c>
      <c r="H174" s="137">
        <v>38</v>
      </c>
      <c r="I174" s="137" t="s">
        <v>13415</v>
      </c>
      <c r="J174" s="137" t="s">
        <v>13756</v>
      </c>
      <c r="K174" s="137" t="s">
        <v>5220</v>
      </c>
      <c r="L174" s="139" t="str">
        <f t="shared" si="6"/>
        <v>五味　尚子 (3)</v>
      </c>
      <c r="M174" s="139" t="str">
        <f t="shared" si="7"/>
        <v>Naoko GOMI (00)</v>
      </c>
      <c r="N174" s="216">
        <v>200000172</v>
      </c>
      <c r="O174" s="216" t="str">
        <f t="shared" si="8"/>
        <v>00</v>
      </c>
    </row>
    <row r="175" spans="1:15" x14ac:dyDescent="0.15">
      <c r="A175" s="248">
        <v>208</v>
      </c>
      <c r="B175" s="137" t="s">
        <v>1088</v>
      </c>
      <c r="C175" s="137" t="s">
        <v>1040</v>
      </c>
      <c r="D175" s="137" t="s">
        <v>5560</v>
      </c>
      <c r="E175" s="137" t="s">
        <v>5561</v>
      </c>
      <c r="F175" s="137" t="s">
        <v>5562</v>
      </c>
      <c r="G175" s="137" t="s">
        <v>164</v>
      </c>
      <c r="H175" s="137">
        <v>27</v>
      </c>
      <c r="I175" s="137" t="s">
        <v>13416</v>
      </c>
      <c r="J175" s="137" t="s">
        <v>13698</v>
      </c>
      <c r="K175" s="137" t="s">
        <v>5220</v>
      </c>
      <c r="L175" s="139" t="str">
        <f t="shared" si="6"/>
        <v>亀澤　舞 (3)</v>
      </c>
      <c r="M175" s="139" t="str">
        <f t="shared" si="7"/>
        <v>Mai KAMESAWA (00)</v>
      </c>
      <c r="N175" s="216">
        <v>200000173</v>
      </c>
      <c r="O175" s="216" t="str">
        <f t="shared" si="8"/>
        <v>00</v>
      </c>
    </row>
    <row r="176" spans="1:15" x14ac:dyDescent="0.15">
      <c r="A176" s="248">
        <v>209</v>
      </c>
      <c r="B176" s="137" t="s">
        <v>1088</v>
      </c>
      <c r="C176" s="137" t="s">
        <v>1040</v>
      </c>
      <c r="D176" s="137" t="s">
        <v>5563</v>
      </c>
      <c r="E176" s="137" t="s">
        <v>5564</v>
      </c>
      <c r="F176" s="137" t="s">
        <v>2196</v>
      </c>
      <c r="G176" s="137" t="s">
        <v>164</v>
      </c>
      <c r="H176" s="137">
        <v>26</v>
      </c>
      <c r="I176" s="137" t="s">
        <v>6679</v>
      </c>
      <c r="J176" s="137" t="s">
        <v>13691</v>
      </c>
      <c r="K176" s="137" t="s">
        <v>5220</v>
      </c>
      <c r="L176" s="139" t="str">
        <f t="shared" si="6"/>
        <v>木下　茜 (3)</v>
      </c>
      <c r="M176" s="139" t="str">
        <f t="shared" si="7"/>
        <v>Akane KINOSHITA (00)</v>
      </c>
      <c r="N176" s="216">
        <v>200000174</v>
      </c>
      <c r="O176" s="216" t="str">
        <f t="shared" si="8"/>
        <v>00</v>
      </c>
    </row>
    <row r="177" spans="1:15" x14ac:dyDescent="0.15">
      <c r="A177" s="248">
        <v>210</v>
      </c>
      <c r="B177" s="137" t="s">
        <v>1088</v>
      </c>
      <c r="C177" s="137" t="s">
        <v>1040</v>
      </c>
      <c r="D177" s="137" t="s">
        <v>5565</v>
      </c>
      <c r="E177" s="137" t="s">
        <v>5566</v>
      </c>
      <c r="F177" s="137" t="s">
        <v>3300</v>
      </c>
      <c r="G177" s="137" t="s">
        <v>164</v>
      </c>
      <c r="H177" s="137">
        <v>27</v>
      </c>
      <c r="I177" s="137" t="s">
        <v>13417</v>
      </c>
      <c r="J177" s="137" t="s">
        <v>13757</v>
      </c>
      <c r="K177" s="137" t="s">
        <v>5220</v>
      </c>
      <c r="L177" s="139" t="str">
        <f t="shared" si="6"/>
        <v>固本　奈佑 (3)</v>
      </c>
      <c r="M177" s="139" t="str">
        <f t="shared" si="7"/>
        <v>Nayu KOMOTO (00)</v>
      </c>
      <c r="N177" s="216">
        <v>200000175</v>
      </c>
      <c r="O177" s="216" t="str">
        <f t="shared" si="8"/>
        <v>00</v>
      </c>
    </row>
    <row r="178" spans="1:15" x14ac:dyDescent="0.15">
      <c r="A178" s="248">
        <v>211</v>
      </c>
      <c r="B178" s="137" t="s">
        <v>1088</v>
      </c>
      <c r="C178" s="137" t="s">
        <v>1040</v>
      </c>
      <c r="D178" s="137" t="s">
        <v>5567</v>
      </c>
      <c r="E178" s="137" t="s">
        <v>5568</v>
      </c>
      <c r="F178" s="137" t="s">
        <v>1911</v>
      </c>
      <c r="G178" s="137" t="s">
        <v>164</v>
      </c>
      <c r="H178" s="137">
        <v>26</v>
      </c>
      <c r="I178" s="137" t="s">
        <v>11670</v>
      </c>
      <c r="J178" s="137" t="s">
        <v>13697</v>
      </c>
      <c r="K178" s="137" t="s">
        <v>5220</v>
      </c>
      <c r="L178" s="139" t="str">
        <f t="shared" si="6"/>
        <v>八田　真奈 (3)</v>
      </c>
      <c r="M178" s="139" t="str">
        <f t="shared" si="7"/>
        <v>Mana HATTA (00)</v>
      </c>
      <c r="N178" s="216">
        <v>200000176</v>
      </c>
      <c r="O178" s="216" t="str">
        <f t="shared" si="8"/>
        <v>00</v>
      </c>
    </row>
    <row r="179" spans="1:15" x14ac:dyDescent="0.15">
      <c r="A179" s="248">
        <v>212</v>
      </c>
      <c r="B179" s="137" t="s">
        <v>1088</v>
      </c>
      <c r="C179" s="137" t="s">
        <v>1040</v>
      </c>
      <c r="D179" s="137" t="s">
        <v>5569</v>
      </c>
      <c r="E179" s="137" t="s">
        <v>5570</v>
      </c>
      <c r="F179" s="137" t="s">
        <v>1460</v>
      </c>
      <c r="G179" s="137" t="s">
        <v>164</v>
      </c>
      <c r="H179" s="137">
        <v>27</v>
      </c>
      <c r="I179" s="137" t="s">
        <v>13418</v>
      </c>
      <c r="J179" s="137" t="s">
        <v>9313</v>
      </c>
      <c r="K179" s="137" t="s">
        <v>5220</v>
      </c>
      <c r="L179" s="139" t="str">
        <f t="shared" si="6"/>
        <v>今碇　真央 (3)</v>
      </c>
      <c r="M179" s="139" t="str">
        <f t="shared" si="7"/>
        <v>Mao IMAIKARI (01)</v>
      </c>
      <c r="N179" s="216">
        <v>200000177</v>
      </c>
      <c r="O179" s="216" t="str">
        <f t="shared" si="8"/>
        <v>01</v>
      </c>
    </row>
    <row r="180" spans="1:15" x14ac:dyDescent="0.15">
      <c r="A180" s="248">
        <v>213</v>
      </c>
      <c r="B180" s="137" t="s">
        <v>1088</v>
      </c>
      <c r="C180" s="137" t="s">
        <v>1040</v>
      </c>
      <c r="D180" s="137" t="s">
        <v>5571</v>
      </c>
      <c r="E180" s="137" t="s">
        <v>5572</v>
      </c>
      <c r="F180" s="137" t="s">
        <v>5573</v>
      </c>
      <c r="G180" s="137" t="s">
        <v>164</v>
      </c>
      <c r="H180" s="137">
        <v>27</v>
      </c>
      <c r="I180" s="137" t="s">
        <v>4878</v>
      </c>
      <c r="J180" s="137" t="s">
        <v>13723</v>
      </c>
      <c r="K180" s="137" t="s">
        <v>5220</v>
      </c>
      <c r="L180" s="139" t="str">
        <f t="shared" si="6"/>
        <v>永野　朝希 (3)</v>
      </c>
      <c r="M180" s="139" t="str">
        <f t="shared" si="7"/>
        <v>Asaki NAGANO (00)</v>
      </c>
      <c r="N180" s="216">
        <v>200000178</v>
      </c>
      <c r="O180" s="216" t="str">
        <f t="shared" si="8"/>
        <v>00</v>
      </c>
    </row>
    <row r="181" spans="1:15" x14ac:dyDescent="0.15">
      <c r="A181" s="248">
        <v>214</v>
      </c>
      <c r="B181" s="137" t="s">
        <v>1088</v>
      </c>
      <c r="C181" s="137" t="s">
        <v>1040</v>
      </c>
      <c r="D181" s="137" t="s">
        <v>5574</v>
      </c>
      <c r="E181" s="137" t="s">
        <v>5575</v>
      </c>
      <c r="F181" s="137" t="s">
        <v>5576</v>
      </c>
      <c r="G181" s="137" t="s">
        <v>164</v>
      </c>
      <c r="H181" s="137">
        <v>27</v>
      </c>
      <c r="I181" s="137" t="s">
        <v>11353</v>
      </c>
      <c r="J181" s="137" t="s">
        <v>6700</v>
      </c>
      <c r="K181" s="137" t="s">
        <v>5220</v>
      </c>
      <c r="L181" s="139" t="str">
        <f t="shared" si="6"/>
        <v>安藤　来望 (3)</v>
      </c>
      <c r="M181" s="139" t="str">
        <f t="shared" si="7"/>
        <v>Kurumi ANDO (01)</v>
      </c>
      <c r="N181" s="216">
        <v>200000179</v>
      </c>
      <c r="O181" s="216" t="str">
        <f t="shared" si="8"/>
        <v>01</v>
      </c>
    </row>
    <row r="182" spans="1:15" x14ac:dyDescent="0.15">
      <c r="A182" s="248">
        <v>215</v>
      </c>
      <c r="B182" s="137" t="s">
        <v>1088</v>
      </c>
      <c r="C182" s="137" t="s">
        <v>1040</v>
      </c>
      <c r="D182" s="137" t="s">
        <v>5577</v>
      </c>
      <c r="E182" s="137" t="s">
        <v>5578</v>
      </c>
      <c r="F182" s="137" t="s">
        <v>5533</v>
      </c>
      <c r="G182" s="137" t="s">
        <v>164</v>
      </c>
      <c r="H182" s="137">
        <v>27</v>
      </c>
      <c r="I182" s="137" t="s">
        <v>13419</v>
      </c>
      <c r="J182" s="137" t="s">
        <v>13725</v>
      </c>
      <c r="K182" s="137" t="s">
        <v>5220</v>
      </c>
      <c r="L182" s="139" t="str">
        <f t="shared" si="6"/>
        <v>江草　帆乃佳 (3)</v>
      </c>
      <c r="M182" s="139" t="str">
        <f t="shared" si="7"/>
        <v>Honoka EGUSA (00)</v>
      </c>
      <c r="N182" s="216">
        <v>200000180</v>
      </c>
      <c r="O182" s="216" t="str">
        <f t="shared" si="8"/>
        <v>00</v>
      </c>
    </row>
    <row r="183" spans="1:15" x14ac:dyDescent="0.15">
      <c r="A183" s="248">
        <v>216</v>
      </c>
      <c r="B183" s="137" t="s">
        <v>1088</v>
      </c>
      <c r="C183" s="137" t="s">
        <v>1040</v>
      </c>
      <c r="D183" s="137" t="s">
        <v>5579</v>
      </c>
      <c r="E183" s="137" t="s">
        <v>5580</v>
      </c>
      <c r="F183" s="137" t="s">
        <v>5581</v>
      </c>
      <c r="G183" s="137" t="s">
        <v>164</v>
      </c>
      <c r="H183" s="137">
        <v>27</v>
      </c>
      <c r="I183" s="137" t="s">
        <v>9439</v>
      </c>
      <c r="J183" s="137" t="s">
        <v>13725</v>
      </c>
      <c r="K183" s="137" t="s">
        <v>5220</v>
      </c>
      <c r="L183" s="139" t="str">
        <f t="shared" si="6"/>
        <v>東野　帆花 (3)</v>
      </c>
      <c r="M183" s="139" t="str">
        <f t="shared" si="7"/>
        <v>Honoka HIGASHINO (00)</v>
      </c>
      <c r="N183" s="216">
        <v>200000181</v>
      </c>
      <c r="O183" s="216" t="str">
        <f t="shared" si="8"/>
        <v>00</v>
      </c>
    </row>
    <row r="184" spans="1:15" x14ac:dyDescent="0.15">
      <c r="A184" s="248">
        <v>217</v>
      </c>
      <c r="B184" s="137" t="s">
        <v>1088</v>
      </c>
      <c r="C184" s="137" t="s">
        <v>1040</v>
      </c>
      <c r="D184" s="137" t="s">
        <v>5582</v>
      </c>
      <c r="E184" s="137" t="s">
        <v>5583</v>
      </c>
      <c r="F184" s="137" t="s">
        <v>1277</v>
      </c>
      <c r="G184" s="137" t="s">
        <v>168</v>
      </c>
      <c r="H184" s="137">
        <v>42</v>
      </c>
      <c r="I184" s="137" t="s">
        <v>5176</v>
      </c>
      <c r="J184" s="137" t="s">
        <v>5212</v>
      </c>
      <c r="K184" s="137" t="s">
        <v>5220</v>
      </c>
      <c r="L184" s="139" t="str">
        <f t="shared" si="6"/>
        <v>大原　美月 (2)</v>
      </c>
      <c r="M184" s="139" t="str">
        <f t="shared" si="7"/>
        <v>Mizuki OHARA (01)</v>
      </c>
      <c r="N184" s="216">
        <v>200000182</v>
      </c>
      <c r="O184" s="216" t="str">
        <f t="shared" si="8"/>
        <v>01</v>
      </c>
    </row>
    <row r="185" spans="1:15" x14ac:dyDescent="0.15">
      <c r="A185" s="248">
        <v>218</v>
      </c>
      <c r="B185" s="137" t="s">
        <v>1088</v>
      </c>
      <c r="C185" s="137" t="s">
        <v>1040</v>
      </c>
      <c r="D185" s="137" t="s">
        <v>5584</v>
      </c>
      <c r="E185" s="137" t="s">
        <v>5585</v>
      </c>
      <c r="F185" s="137" t="s">
        <v>5586</v>
      </c>
      <c r="G185" s="137" t="s">
        <v>168</v>
      </c>
      <c r="H185" s="137">
        <v>37</v>
      </c>
      <c r="I185" s="137" t="s">
        <v>12208</v>
      </c>
      <c r="J185" s="137" t="s">
        <v>9316</v>
      </c>
      <c r="K185" s="137" t="s">
        <v>5220</v>
      </c>
      <c r="L185" s="139" t="str">
        <f t="shared" si="6"/>
        <v>磯野　美空 (2)</v>
      </c>
      <c r="M185" s="139" t="str">
        <f t="shared" si="7"/>
        <v>Miku ISONO (01)</v>
      </c>
      <c r="N185" s="216">
        <v>200000183</v>
      </c>
      <c r="O185" s="216" t="str">
        <f t="shared" si="8"/>
        <v>01</v>
      </c>
    </row>
    <row r="186" spans="1:15" x14ac:dyDescent="0.15">
      <c r="A186" s="248">
        <v>219</v>
      </c>
      <c r="B186" s="137" t="s">
        <v>1088</v>
      </c>
      <c r="C186" s="137" t="s">
        <v>1040</v>
      </c>
      <c r="D186" s="137" t="s">
        <v>5587</v>
      </c>
      <c r="E186" s="137" t="s">
        <v>5588</v>
      </c>
      <c r="F186" s="137" t="s">
        <v>5589</v>
      </c>
      <c r="G186" s="137" t="s">
        <v>168</v>
      </c>
      <c r="H186" s="137">
        <v>12</v>
      </c>
      <c r="I186" s="137" t="s">
        <v>11724</v>
      </c>
      <c r="J186" s="137" t="s">
        <v>9313</v>
      </c>
      <c r="K186" s="137" t="s">
        <v>5220</v>
      </c>
      <c r="L186" s="139" t="str">
        <f t="shared" si="6"/>
        <v>小杉　真生 (2)</v>
      </c>
      <c r="M186" s="139" t="str">
        <f t="shared" si="7"/>
        <v>Mao KOSUGI (02)</v>
      </c>
      <c r="N186" s="216">
        <v>200000184</v>
      </c>
      <c r="O186" s="216" t="str">
        <f t="shared" si="8"/>
        <v>02</v>
      </c>
    </row>
    <row r="187" spans="1:15" x14ac:dyDescent="0.15">
      <c r="A187" s="248">
        <v>220</v>
      </c>
      <c r="B187" s="137" t="s">
        <v>1088</v>
      </c>
      <c r="C187" s="137" t="s">
        <v>1040</v>
      </c>
      <c r="D187" s="137" t="s">
        <v>5590</v>
      </c>
      <c r="E187" s="137" t="s">
        <v>5591</v>
      </c>
      <c r="F187" s="137" t="s">
        <v>2085</v>
      </c>
      <c r="G187" s="137" t="s">
        <v>168</v>
      </c>
      <c r="H187" s="137">
        <v>38</v>
      </c>
      <c r="I187" s="137" t="s">
        <v>11384</v>
      </c>
      <c r="J187" s="137" t="s">
        <v>13758</v>
      </c>
      <c r="K187" s="137" t="s">
        <v>5220</v>
      </c>
      <c r="L187" s="139" t="str">
        <f t="shared" si="6"/>
        <v>近藤　来那 (2)</v>
      </c>
      <c r="M187" s="139" t="str">
        <f t="shared" si="7"/>
        <v>Rana KONDO (01)</v>
      </c>
      <c r="N187" s="216">
        <v>200000185</v>
      </c>
      <c r="O187" s="216" t="str">
        <f t="shared" si="8"/>
        <v>01</v>
      </c>
    </row>
    <row r="188" spans="1:15" x14ac:dyDescent="0.15">
      <c r="A188" s="248">
        <v>221</v>
      </c>
      <c r="B188" s="137" t="s">
        <v>1088</v>
      </c>
      <c r="C188" s="137" t="s">
        <v>1040</v>
      </c>
      <c r="D188" s="137" t="s">
        <v>5592</v>
      </c>
      <c r="E188" s="137" t="s">
        <v>5593</v>
      </c>
      <c r="F188" s="137" t="s">
        <v>3699</v>
      </c>
      <c r="G188" s="137" t="s">
        <v>168</v>
      </c>
      <c r="H188" s="137">
        <v>27</v>
      </c>
      <c r="I188" s="137" t="s">
        <v>11636</v>
      </c>
      <c r="J188" s="137" t="s">
        <v>13739</v>
      </c>
      <c r="K188" s="137" t="s">
        <v>5220</v>
      </c>
      <c r="L188" s="139" t="str">
        <f t="shared" si="6"/>
        <v>佐野　杏花 (2)</v>
      </c>
      <c r="M188" s="139" t="str">
        <f t="shared" si="7"/>
        <v>Kyoka SANO (01)</v>
      </c>
      <c r="N188" s="216">
        <v>200000186</v>
      </c>
      <c r="O188" s="216" t="str">
        <f t="shared" si="8"/>
        <v>01</v>
      </c>
    </row>
    <row r="189" spans="1:15" x14ac:dyDescent="0.15">
      <c r="A189" s="248">
        <v>222</v>
      </c>
      <c r="B189" s="137" t="s">
        <v>1088</v>
      </c>
      <c r="C189" s="137" t="s">
        <v>1040</v>
      </c>
      <c r="D189" s="137" t="s">
        <v>5594</v>
      </c>
      <c r="E189" s="137" t="s">
        <v>5595</v>
      </c>
      <c r="F189" s="137" t="s">
        <v>3191</v>
      </c>
      <c r="G189" s="137" t="s">
        <v>168</v>
      </c>
      <c r="H189" s="137">
        <v>28</v>
      </c>
      <c r="I189" s="137" t="s">
        <v>11491</v>
      </c>
      <c r="J189" s="137" t="s">
        <v>6712</v>
      </c>
      <c r="K189" s="137" t="s">
        <v>5220</v>
      </c>
      <c r="L189" s="139" t="str">
        <f t="shared" si="6"/>
        <v>三木　友菜 (2)</v>
      </c>
      <c r="M189" s="139" t="str">
        <f t="shared" si="7"/>
        <v>Yuna MIKI (01)</v>
      </c>
      <c r="N189" s="216">
        <v>200000187</v>
      </c>
      <c r="O189" s="216" t="str">
        <f t="shared" si="8"/>
        <v>01</v>
      </c>
    </row>
    <row r="190" spans="1:15" x14ac:dyDescent="0.15">
      <c r="A190" s="248">
        <v>223</v>
      </c>
      <c r="B190" s="137" t="s">
        <v>1088</v>
      </c>
      <c r="C190" s="137" t="s">
        <v>1040</v>
      </c>
      <c r="D190" s="137" t="s">
        <v>5596</v>
      </c>
      <c r="E190" s="137" t="s">
        <v>5597</v>
      </c>
      <c r="F190" s="137" t="s">
        <v>3699</v>
      </c>
      <c r="G190" s="137" t="s">
        <v>168</v>
      </c>
      <c r="H190" s="137">
        <v>27</v>
      </c>
      <c r="I190" s="137" t="s">
        <v>9450</v>
      </c>
      <c r="J190" s="137" t="s">
        <v>13759</v>
      </c>
      <c r="K190" s="137" t="s">
        <v>5220</v>
      </c>
      <c r="L190" s="139" t="str">
        <f t="shared" si="6"/>
        <v>飯島　果琳 (2)</v>
      </c>
      <c r="M190" s="139" t="str">
        <f t="shared" si="7"/>
        <v>Karin IIJIMA (01)</v>
      </c>
      <c r="N190" s="216">
        <v>200000188</v>
      </c>
      <c r="O190" s="216" t="str">
        <f t="shared" si="8"/>
        <v>01</v>
      </c>
    </row>
    <row r="191" spans="1:15" x14ac:dyDescent="0.15">
      <c r="A191" s="248">
        <v>224</v>
      </c>
      <c r="B191" s="137" t="s">
        <v>1088</v>
      </c>
      <c r="C191" s="137" t="s">
        <v>1040</v>
      </c>
      <c r="D191" s="137" t="s">
        <v>12705</v>
      </c>
      <c r="E191" s="137" t="s">
        <v>13020</v>
      </c>
      <c r="F191" s="137" t="s">
        <v>4760</v>
      </c>
      <c r="G191" s="137" t="s">
        <v>168</v>
      </c>
      <c r="H191" s="137">
        <v>29</v>
      </c>
      <c r="I191" s="137" t="s">
        <v>6687</v>
      </c>
      <c r="J191" s="137" t="s">
        <v>6688</v>
      </c>
      <c r="K191" s="137" t="s">
        <v>5220</v>
      </c>
      <c r="L191" s="139" t="str">
        <f t="shared" si="6"/>
        <v>上島　優里 (2)</v>
      </c>
      <c r="M191" s="139" t="str">
        <f t="shared" si="7"/>
        <v>Yuri UESHIMA (02)</v>
      </c>
      <c r="N191" s="216">
        <v>200000189</v>
      </c>
      <c r="O191" s="216" t="str">
        <f t="shared" si="8"/>
        <v>02</v>
      </c>
    </row>
    <row r="192" spans="1:15" x14ac:dyDescent="0.15">
      <c r="A192" s="248">
        <v>225</v>
      </c>
      <c r="B192" s="137" t="s">
        <v>1088</v>
      </c>
      <c r="C192" s="137" t="s">
        <v>1040</v>
      </c>
      <c r="D192" s="137" t="s">
        <v>6635</v>
      </c>
      <c r="E192" s="137" t="s">
        <v>6636</v>
      </c>
      <c r="F192" s="137" t="s">
        <v>4182</v>
      </c>
      <c r="G192" s="137" t="s">
        <v>168</v>
      </c>
      <c r="H192" s="137">
        <v>27</v>
      </c>
      <c r="I192" s="137" t="s">
        <v>6753</v>
      </c>
      <c r="J192" s="137" t="s">
        <v>6754</v>
      </c>
      <c r="K192" s="137" t="s">
        <v>5220</v>
      </c>
      <c r="L192" s="139" t="str">
        <f t="shared" si="6"/>
        <v>東谷　美都 (2)</v>
      </c>
      <c r="M192" s="139" t="str">
        <f t="shared" si="7"/>
        <v>Mito HIGASHITANI (01)</v>
      </c>
      <c r="N192" s="216">
        <v>200000190</v>
      </c>
      <c r="O192" s="216" t="str">
        <f t="shared" si="8"/>
        <v>01</v>
      </c>
    </row>
    <row r="193" spans="1:15" x14ac:dyDescent="0.15">
      <c r="A193" s="248">
        <v>226</v>
      </c>
      <c r="B193" s="137" t="s">
        <v>1088</v>
      </c>
      <c r="C193" s="137" t="s">
        <v>1040</v>
      </c>
      <c r="D193" s="137" t="s">
        <v>12706</v>
      </c>
      <c r="E193" s="137" t="s">
        <v>6648</v>
      </c>
      <c r="F193" s="137" t="s">
        <v>4460</v>
      </c>
      <c r="G193" s="137" t="s">
        <v>168</v>
      </c>
      <c r="H193" s="137">
        <v>27</v>
      </c>
      <c r="I193" s="137" t="s">
        <v>6766</v>
      </c>
      <c r="J193" s="137" t="s">
        <v>6767</v>
      </c>
      <c r="K193" s="137" t="s">
        <v>5220</v>
      </c>
      <c r="L193" s="139" t="str">
        <f t="shared" si="6"/>
        <v>立川　加乃 (2)</v>
      </c>
      <c r="M193" s="139" t="str">
        <f t="shared" si="7"/>
        <v>Kano TACHIKAWA (01)</v>
      </c>
      <c r="N193" s="216">
        <v>200000191</v>
      </c>
      <c r="O193" s="216" t="str">
        <f t="shared" si="8"/>
        <v>01</v>
      </c>
    </row>
    <row r="194" spans="1:15" x14ac:dyDescent="0.15">
      <c r="A194" s="248">
        <v>227</v>
      </c>
      <c r="B194" s="137" t="s">
        <v>1088</v>
      </c>
      <c r="C194" s="137" t="s">
        <v>1040</v>
      </c>
      <c r="D194" s="137" t="s">
        <v>9511</v>
      </c>
      <c r="E194" s="137" t="s">
        <v>9524</v>
      </c>
      <c r="F194" s="137" t="s">
        <v>2610</v>
      </c>
      <c r="G194" s="137" t="s">
        <v>168</v>
      </c>
      <c r="H194" s="137">
        <v>28</v>
      </c>
      <c r="I194" s="137" t="s">
        <v>9536</v>
      </c>
      <c r="J194" s="137" t="s">
        <v>9548</v>
      </c>
      <c r="K194" s="137" t="s">
        <v>5220</v>
      </c>
      <c r="L194" s="139" t="str">
        <f t="shared" si="6"/>
        <v>粟津　志帆 (2)</v>
      </c>
      <c r="M194" s="139" t="str">
        <f t="shared" si="7"/>
        <v>Shiho AWAZU (01)</v>
      </c>
      <c r="N194" s="216">
        <v>200000192</v>
      </c>
      <c r="O194" s="216" t="str">
        <f t="shared" si="8"/>
        <v>01</v>
      </c>
    </row>
    <row r="195" spans="1:15" x14ac:dyDescent="0.15">
      <c r="A195" s="248">
        <v>228</v>
      </c>
      <c r="B195" s="137" t="s">
        <v>1088</v>
      </c>
      <c r="C195" s="137" t="s">
        <v>1040</v>
      </c>
      <c r="D195" s="137" t="s">
        <v>12707</v>
      </c>
      <c r="E195" s="137" t="s">
        <v>13021</v>
      </c>
      <c r="F195" s="137" t="s">
        <v>13307</v>
      </c>
      <c r="G195" s="137" t="s">
        <v>168</v>
      </c>
      <c r="H195" s="137">
        <v>27</v>
      </c>
      <c r="I195" s="137" t="s">
        <v>13420</v>
      </c>
      <c r="J195" s="137" t="s">
        <v>6759</v>
      </c>
      <c r="K195" s="137" t="s">
        <v>5220</v>
      </c>
      <c r="L195" s="139" t="str">
        <f t="shared" ref="L195:L258" si="9">D195&amp;" ("&amp;G195&amp;")"</f>
        <v>葛本　美羽 (2)</v>
      </c>
      <c r="M195" s="139" t="str">
        <f t="shared" ref="M195:M258" si="10">J195&amp;" "&amp;I195&amp;" ("&amp;O195&amp;")"</f>
        <v>Miu KUZUMOTO (01)</v>
      </c>
      <c r="N195" s="216">
        <v>200000193</v>
      </c>
      <c r="O195" s="216" t="str">
        <f t="shared" ref="O195:O258" si="11">LEFT(F195,2)</f>
        <v>01</v>
      </c>
    </row>
    <row r="196" spans="1:15" x14ac:dyDescent="0.15">
      <c r="A196" s="248">
        <v>229</v>
      </c>
      <c r="B196" s="137" t="s">
        <v>1088</v>
      </c>
      <c r="C196" s="137" t="s">
        <v>1040</v>
      </c>
      <c r="D196" s="137" t="s">
        <v>12708</v>
      </c>
      <c r="E196" s="137" t="s">
        <v>13022</v>
      </c>
      <c r="F196" s="137" t="s">
        <v>11017</v>
      </c>
      <c r="G196" s="137" t="s">
        <v>173</v>
      </c>
      <c r="H196" s="137">
        <v>35</v>
      </c>
      <c r="I196" s="137" t="s">
        <v>13421</v>
      </c>
      <c r="J196" s="137" t="s">
        <v>4981</v>
      </c>
      <c r="K196" s="137" t="s">
        <v>5220</v>
      </c>
      <c r="L196" s="139" t="str">
        <f t="shared" si="9"/>
        <v>石松　空 (1)</v>
      </c>
      <c r="M196" s="139" t="str">
        <f t="shared" si="10"/>
        <v>Sora ISHIMATSU (03)</v>
      </c>
      <c r="N196" s="216">
        <v>200000194</v>
      </c>
      <c r="O196" s="216" t="str">
        <f t="shared" si="11"/>
        <v>03</v>
      </c>
    </row>
    <row r="197" spans="1:15" x14ac:dyDescent="0.15">
      <c r="A197" s="248">
        <v>230</v>
      </c>
      <c r="B197" s="137" t="s">
        <v>1088</v>
      </c>
      <c r="C197" s="137" t="s">
        <v>1040</v>
      </c>
      <c r="D197" s="137" t="s">
        <v>12709</v>
      </c>
      <c r="E197" s="137" t="s">
        <v>13023</v>
      </c>
      <c r="F197" s="137" t="s">
        <v>11198</v>
      </c>
      <c r="G197" s="137" t="s">
        <v>173</v>
      </c>
      <c r="H197" s="137">
        <v>27</v>
      </c>
      <c r="I197" s="137" t="s">
        <v>13422</v>
      </c>
      <c r="J197" s="137" t="s">
        <v>13760</v>
      </c>
      <c r="K197" s="137" t="s">
        <v>5220</v>
      </c>
      <c r="L197" s="139" t="str">
        <f t="shared" si="9"/>
        <v>伐栗　夢七 (1)</v>
      </c>
      <c r="M197" s="139" t="str">
        <f t="shared" si="10"/>
        <v>Yumena KIRIKURI (02)</v>
      </c>
      <c r="N197" s="216">
        <v>200000195</v>
      </c>
      <c r="O197" s="216" t="str">
        <f t="shared" si="11"/>
        <v>02</v>
      </c>
    </row>
    <row r="198" spans="1:15" x14ac:dyDescent="0.15">
      <c r="A198" s="248">
        <v>231</v>
      </c>
      <c r="B198" s="137" t="s">
        <v>1088</v>
      </c>
      <c r="C198" s="137" t="s">
        <v>1040</v>
      </c>
      <c r="D198" s="137" t="s">
        <v>12710</v>
      </c>
      <c r="E198" s="137" t="s">
        <v>13024</v>
      </c>
      <c r="F198" s="137" t="s">
        <v>13308</v>
      </c>
      <c r="G198" s="137" t="s">
        <v>173</v>
      </c>
      <c r="H198" s="137">
        <v>27</v>
      </c>
      <c r="I198" s="137" t="s">
        <v>11645</v>
      </c>
      <c r="J198" s="137" t="s">
        <v>13738</v>
      </c>
      <c r="K198" s="137" t="s">
        <v>5220</v>
      </c>
      <c r="L198" s="139" t="str">
        <f t="shared" si="9"/>
        <v>土井　理沙 (1)</v>
      </c>
      <c r="M198" s="139" t="str">
        <f t="shared" si="10"/>
        <v>Risa DOI (02)</v>
      </c>
      <c r="N198" s="216">
        <v>200000196</v>
      </c>
      <c r="O198" s="216" t="str">
        <f t="shared" si="11"/>
        <v>02</v>
      </c>
    </row>
    <row r="199" spans="1:15" x14ac:dyDescent="0.15">
      <c r="A199" s="248">
        <v>232</v>
      </c>
      <c r="B199" s="137" t="s">
        <v>1088</v>
      </c>
      <c r="C199" s="137" t="s">
        <v>1040</v>
      </c>
      <c r="D199" s="137" t="s">
        <v>12711</v>
      </c>
      <c r="E199" s="137" t="s">
        <v>13025</v>
      </c>
      <c r="F199" s="137" t="s">
        <v>11031</v>
      </c>
      <c r="G199" s="137" t="s">
        <v>173</v>
      </c>
      <c r="H199" s="137">
        <v>27</v>
      </c>
      <c r="I199" s="137" t="s">
        <v>9474</v>
      </c>
      <c r="J199" s="137" t="s">
        <v>13753</v>
      </c>
      <c r="K199" s="137" t="s">
        <v>5220</v>
      </c>
      <c r="L199" s="139" t="str">
        <f t="shared" si="9"/>
        <v>尾石　陽菜 (1)</v>
      </c>
      <c r="M199" s="139" t="str">
        <f t="shared" si="10"/>
        <v>Hina OISHI (02)</v>
      </c>
      <c r="N199" s="216">
        <v>200000197</v>
      </c>
      <c r="O199" s="216" t="str">
        <f t="shared" si="11"/>
        <v>02</v>
      </c>
    </row>
    <row r="200" spans="1:15" x14ac:dyDescent="0.15">
      <c r="A200" s="248">
        <v>233</v>
      </c>
      <c r="B200" s="137" t="s">
        <v>1088</v>
      </c>
      <c r="C200" s="137" t="s">
        <v>1040</v>
      </c>
      <c r="D200" s="137" t="s">
        <v>12712</v>
      </c>
      <c r="E200" s="137" t="s">
        <v>13026</v>
      </c>
      <c r="F200" s="137" t="s">
        <v>11174</v>
      </c>
      <c r="G200" s="137" t="s">
        <v>173</v>
      </c>
      <c r="H200" s="137">
        <v>26</v>
      </c>
      <c r="I200" s="137" t="s">
        <v>5091</v>
      </c>
      <c r="J200" s="137" t="s">
        <v>4802</v>
      </c>
      <c r="K200" s="137" t="s">
        <v>5220</v>
      </c>
      <c r="L200" s="139" t="str">
        <f t="shared" si="9"/>
        <v>井上　晴稀 (1)</v>
      </c>
      <c r="M200" s="139" t="str">
        <f t="shared" si="10"/>
        <v>Haruki INOUE (02)</v>
      </c>
      <c r="N200" s="216">
        <v>200000198</v>
      </c>
      <c r="O200" s="216" t="str">
        <f t="shared" si="11"/>
        <v>02</v>
      </c>
    </row>
    <row r="201" spans="1:15" x14ac:dyDescent="0.15">
      <c r="A201" s="248">
        <v>237</v>
      </c>
      <c r="B201" s="137" t="s">
        <v>233</v>
      </c>
      <c r="C201" s="137" t="s">
        <v>1041</v>
      </c>
      <c r="D201" s="137" t="s">
        <v>971</v>
      </c>
      <c r="E201" s="137" t="s">
        <v>972</v>
      </c>
      <c r="F201" s="137" t="s">
        <v>782</v>
      </c>
      <c r="G201" s="137" t="s">
        <v>185</v>
      </c>
      <c r="H201" s="137">
        <v>27</v>
      </c>
      <c r="I201" s="137" t="s">
        <v>5109</v>
      </c>
      <c r="J201" s="137" t="s">
        <v>6680</v>
      </c>
      <c r="K201" s="137" t="s">
        <v>5220</v>
      </c>
      <c r="L201" s="139" t="str">
        <f t="shared" si="9"/>
        <v>後藤　加奈 (M2)</v>
      </c>
      <c r="M201" s="139" t="str">
        <f t="shared" si="10"/>
        <v>Kana GOTO (96)</v>
      </c>
      <c r="N201" s="216">
        <v>200000199</v>
      </c>
      <c r="O201" s="216" t="str">
        <f t="shared" si="11"/>
        <v>96</v>
      </c>
    </row>
    <row r="202" spans="1:15" x14ac:dyDescent="0.15">
      <c r="A202" s="248">
        <v>238</v>
      </c>
      <c r="B202" s="137" t="s">
        <v>233</v>
      </c>
      <c r="C202" s="137" t="s">
        <v>1041</v>
      </c>
      <c r="D202" s="137" t="s">
        <v>5613</v>
      </c>
      <c r="E202" s="137" t="s">
        <v>5614</v>
      </c>
      <c r="F202" s="137" t="s">
        <v>535</v>
      </c>
      <c r="G202" s="137" t="s">
        <v>185</v>
      </c>
      <c r="H202" s="137">
        <v>26</v>
      </c>
      <c r="I202" s="137" t="s">
        <v>13423</v>
      </c>
      <c r="J202" s="137" t="s">
        <v>13761</v>
      </c>
      <c r="K202" s="137" t="s">
        <v>5220</v>
      </c>
      <c r="L202" s="139" t="str">
        <f t="shared" si="9"/>
        <v>大坂　桃子 (M2)</v>
      </c>
      <c r="M202" s="139" t="str">
        <f t="shared" si="10"/>
        <v>Momoko OSAKA (96)</v>
      </c>
      <c r="N202" s="216">
        <v>200000200</v>
      </c>
      <c r="O202" s="216" t="str">
        <f t="shared" si="11"/>
        <v>96</v>
      </c>
    </row>
    <row r="203" spans="1:15" x14ac:dyDescent="0.15">
      <c r="A203" s="248">
        <v>239</v>
      </c>
      <c r="B203" s="137" t="s">
        <v>233</v>
      </c>
      <c r="C203" s="137" t="s">
        <v>1041</v>
      </c>
      <c r="D203" s="137" t="s">
        <v>991</v>
      </c>
      <c r="E203" s="137" t="s">
        <v>992</v>
      </c>
      <c r="F203" s="137" t="s">
        <v>625</v>
      </c>
      <c r="G203" s="137" t="s">
        <v>185</v>
      </c>
      <c r="H203" s="137">
        <v>26</v>
      </c>
      <c r="I203" s="137" t="s">
        <v>13424</v>
      </c>
      <c r="J203" s="137" t="s">
        <v>4922</v>
      </c>
      <c r="K203" s="137" t="s">
        <v>5220</v>
      </c>
      <c r="L203" s="139" t="str">
        <f t="shared" si="9"/>
        <v>藤林　悠希 (M2)</v>
      </c>
      <c r="M203" s="139" t="str">
        <f t="shared" si="10"/>
        <v>Yuki FUJIBAYASHI (97)</v>
      </c>
      <c r="N203" s="216">
        <v>200000201</v>
      </c>
      <c r="O203" s="216" t="str">
        <f t="shared" si="11"/>
        <v>97</v>
      </c>
    </row>
    <row r="204" spans="1:15" x14ac:dyDescent="0.15">
      <c r="A204" s="248">
        <v>240</v>
      </c>
      <c r="B204" s="137" t="s">
        <v>233</v>
      </c>
      <c r="C204" s="137" t="s">
        <v>1041</v>
      </c>
      <c r="D204" s="137" t="s">
        <v>999</v>
      </c>
      <c r="E204" s="137" t="s">
        <v>1000</v>
      </c>
      <c r="F204" s="137" t="s">
        <v>728</v>
      </c>
      <c r="G204" s="137" t="s">
        <v>176</v>
      </c>
      <c r="H204" s="137">
        <v>27</v>
      </c>
      <c r="I204" s="137" t="s">
        <v>4971</v>
      </c>
      <c r="J204" s="137" t="s">
        <v>5212</v>
      </c>
      <c r="K204" s="137" t="s">
        <v>5220</v>
      </c>
      <c r="L204" s="139" t="str">
        <f t="shared" si="9"/>
        <v>中野　水貴 (M1)</v>
      </c>
      <c r="M204" s="139" t="str">
        <f t="shared" si="10"/>
        <v>Mizuki NAKANO (98)</v>
      </c>
      <c r="N204" s="216">
        <v>200000202</v>
      </c>
      <c r="O204" s="216" t="str">
        <f t="shared" si="11"/>
        <v>98</v>
      </c>
    </row>
    <row r="205" spans="1:15" x14ac:dyDescent="0.15">
      <c r="A205" s="248">
        <v>241</v>
      </c>
      <c r="B205" s="137" t="s">
        <v>233</v>
      </c>
      <c r="C205" s="137" t="s">
        <v>1041</v>
      </c>
      <c r="D205" s="137" t="s">
        <v>5598</v>
      </c>
      <c r="E205" s="137" t="s">
        <v>621</v>
      </c>
      <c r="F205" s="137" t="s">
        <v>5599</v>
      </c>
      <c r="G205" s="137" t="s">
        <v>146</v>
      </c>
      <c r="H205" s="137">
        <v>26</v>
      </c>
      <c r="I205" s="137" t="s">
        <v>4903</v>
      </c>
      <c r="J205" s="137" t="s">
        <v>4812</v>
      </c>
      <c r="K205" s="137" t="s">
        <v>5220</v>
      </c>
      <c r="L205" s="139" t="str">
        <f t="shared" si="9"/>
        <v>藤本　涼 (4)</v>
      </c>
      <c r="M205" s="139" t="str">
        <f t="shared" si="10"/>
        <v>Ryo FUJIMOTO (00)</v>
      </c>
      <c r="N205" s="216">
        <v>200000203</v>
      </c>
      <c r="O205" s="216" t="str">
        <f t="shared" si="11"/>
        <v>00</v>
      </c>
    </row>
    <row r="206" spans="1:15" x14ac:dyDescent="0.15">
      <c r="A206" s="248">
        <v>242</v>
      </c>
      <c r="B206" s="137" t="s">
        <v>233</v>
      </c>
      <c r="C206" s="137" t="s">
        <v>1041</v>
      </c>
      <c r="D206" s="137" t="s">
        <v>5600</v>
      </c>
      <c r="E206" s="137" t="s">
        <v>5601</v>
      </c>
      <c r="F206" s="137" t="s">
        <v>1811</v>
      </c>
      <c r="G206" s="137" t="s">
        <v>146</v>
      </c>
      <c r="H206" s="137">
        <v>26</v>
      </c>
      <c r="I206" s="137" t="s">
        <v>5041</v>
      </c>
      <c r="J206" s="137" t="s">
        <v>6745</v>
      </c>
      <c r="K206" s="137" t="s">
        <v>5220</v>
      </c>
      <c r="L206" s="139" t="str">
        <f t="shared" si="9"/>
        <v>奥村　夏子 (4)</v>
      </c>
      <c r="M206" s="139" t="str">
        <f t="shared" si="10"/>
        <v>Natsuko OKUMURA (99)</v>
      </c>
      <c r="N206" s="216">
        <v>200000204</v>
      </c>
      <c r="O206" s="216" t="str">
        <f t="shared" si="11"/>
        <v>99</v>
      </c>
    </row>
    <row r="207" spans="1:15" x14ac:dyDescent="0.15">
      <c r="A207" s="248">
        <v>243</v>
      </c>
      <c r="B207" s="137" t="s">
        <v>233</v>
      </c>
      <c r="C207" s="137" t="s">
        <v>1041</v>
      </c>
      <c r="D207" s="137" t="s">
        <v>5602</v>
      </c>
      <c r="E207" s="137" t="s">
        <v>5603</v>
      </c>
      <c r="F207" s="137" t="s">
        <v>5604</v>
      </c>
      <c r="G207" s="137" t="s">
        <v>146</v>
      </c>
      <c r="H207" s="137">
        <v>27</v>
      </c>
      <c r="I207" s="137" t="s">
        <v>11474</v>
      </c>
      <c r="J207" s="137" t="s">
        <v>13687</v>
      </c>
      <c r="K207" s="137" t="s">
        <v>5220</v>
      </c>
      <c r="L207" s="139" t="str">
        <f t="shared" si="9"/>
        <v>西川　真悠 (4)</v>
      </c>
      <c r="M207" s="139" t="str">
        <f t="shared" si="10"/>
        <v>Mayu NISHIKAWA (00)</v>
      </c>
      <c r="N207" s="216">
        <v>200000205</v>
      </c>
      <c r="O207" s="216" t="str">
        <f t="shared" si="11"/>
        <v>00</v>
      </c>
    </row>
    <row r="208" spans="1:15" x14ac:dyDescent="0.15">
      <c r="A208" s="248">
        <v>244</v>
      </c>
      <c r="B208" s="137" t="s">
        <v>233</v>
      </c>
      <c r="C208" s="137" t="s">
        <v>1041</v>
      </c>
      <c r="D208" s="137" t="s">
        <v>5605</v>
      </c>
      <c r="E208" s="137" t="s">
        <v>5606</v>
      </c>
      <c r="F208" s="137" t="s">
        <v>912</v>
      </c>
      <c r="G208" s="137" t="s">
        <v>146</v>
      </c>
      <c r="H208" s="137">
        <v>26</v>
      </c>
      <c r="I208" s="137" t="s">
        <v>11503</v>
      </c>
      <c r="J208" s="137" t="s">
        <v>13725</v>
      </c>
      <c r="K208" s="137" t="s">
        <v>5220</v>
      </c>
      <c r="L208" s="139" t="str">
        <f t="shared" si="9"/>
        <v>高木　穂乃香 (4)</v>
      </c>
      <c r="M208" s="139" t="str">
        <f t="shared" si="10"/>
        <v>Honoka TAKAGI (98)</v>
      </c>
      <c r="N208" s="216">
        <v>200000206</v>
      </c>
      <c r="O208" s="216" t="str">
        <f t="shared" si="11"/>
        <v>98</v>
      </c>
    </row>
    <row r="209" spans="1:15" x14ac:dyDescent="0.15">
      <c r="A209" s="248">
        <v>245</v>
      </c>
      <c r="B209" s="137" t="s">
        <v>233</v>
      </c>
      <c r="C209" s="137" t="s">
        <v>1041</v>
      </c>
      <c r="D209" s="137" t="s">
        <v>5607</v>
      </c>
      <c r="E209" s="137" t="s">
        <v>5608</v>
      </c>
      <c r="F209" s="137" t="s">
        <v>785</v>
      </c>
      <c r="G209" s="137" t="s">
        <v>146</v>
      </c>
      <c r="H209" s="137">
        <v>46</v>
      </c>
      <c r="I209" s="137" t="s">
        <v>4905</v>
      </c>
      <c r="J209" s="137" t="s">
        <v>13762</v>
      </c>
      <c r="K209" s="137" t="s">
        <v>5220</v>
      </c>
      <c r="L209" s="139" t="str">
        <f t="shared" si="9"/>
        <v>山口　佳那子 (4)</v>
      </c>
      <c r="M209" s="139" t="str">
        <f t="shared" si="10"/>
        <v>Kanako YAMAGUCHI (98)</v>
      </c>
      <c r="N209" s="216">
        <v>200000207</v>
      </c>
      <c r="O209" s="216" t="str">
        <f t="shared" si="11"/>
        <v>98</v>
      </c>
    </row>
    <row r="210" spans="1:15" x14ac:dyDescent="0.15">
      <c r="A210" s="248">
        <v>246</v>
      </c>
      <c r="B210" s="137" t="s">
        <v>233</v>
      </c>
      <c r="C210" s="137" t="s">
        <v>1041</v>
      </c>
      <c r="D210" s="137" t="s">
        <v>5609</v>
      </c>
      <c r="E210" s="137" t="s">
        <v>5610</v>
      </c>
      <c r="F210" s="137" t="s">
        <v>1383</v>
      </c>
      <c r="G210" s="137" t="s">
        <v>164</v>
      </c>
      <c r="H210" s="137">
        <v>26</v>
      </c>
      <c r="I210" s="137" t="s">
        <v>5149</v>
      </c>
      <c r="J210" s="137" t="s">
        <v>6727</v>
      </c>
      <c r="K210" s="137" t="s">
        <v>5220</v>
      </c>
      <c r="L210" s="139" t="str">
        <f t="shared" si="9"/>
        <v>小西　菜月 (3)</v>
      </c>
      <c r="M210" s="139" t="str">
        <f t="shared" si="10"/>
        <v>Natsuki KONISHI (00)</v>
      </c>
      <c r="N210" s="216">
        <v>200000208</v>
      </c>
      <c r="O210" s="216" t="str">
        <f t="shared" si="11"/>
        <v>00</v>
      </c>
    </row>
    <row r="211" spans="1:15" x14ac:dyDescent="0.15">
      <c r="A211" s="248">
        <v>247</v>
      </c>
      <c r="B211" s="137" t="s">
        <v>233</v>
      </c>
      <c r="C211" s="137" t="s">
        <v>1041</v>
      </c>
      <c r="D211" s="137" t="s">
        <v>5611</v>
      </c>
      <c r="E211" s="137" t="s">
        <v>5612</v>
      </c>
      <c r="F211" s="137" t="s">
        <v>5275</v>
      </c>
      <c r="G211" s="137" t="s">
        <v>164</v>
      </c>
      <c r="H211" s="137">
        <v>26</v>
      </c>
      <c r="I211" s="137" t="s">
        <v>4903</v>
      </c>
      <c r="J211" s="137" t="s">
        <v>13763</v>
      </c>
      <c r="K211" s="137" t="s">
        <v>5220</v>
      </c>
      <c r="L211" s="139" t="str">
        <f t="shared" si="9"/>
        <v>藤本　のどか (3)</v>
      </c>
      <c r="M211" s="139" t="str">
        <f t="shared" si="10"/>
        <v>Nodoka FUJIMOTO (01)</v>
      </c>
      <c r="N211" s="216">
        <v>200000209</v>
      </c>
      <c r="O211" s="216" t="str">
        <f t="shared" si="11"/>
        <v>01</v>
      </c>
    </row>
    <row r="212" spans="1:15" x14ac:dyDescent="0.15">
      <c r="A212" s="248">
        <v>248</v>
      </c>
      <c r="B212" s="137" t="s">
        <v>233</v>
      </c>
      <c r="C212" s="137" t="s">
        <v>1041</v>
      </c>
      <c r="D212" s="137" t="s">
        <v>9506</v>
      </c>
      <c r="E212" s="137" t="s">
        <v>9518</v>
      </c>
      <c r="F212" s="137" t="s">
        <v>9527</v>
      </c>
      <c r="G212" s="137" t="s">
        <v>168</v>
      </c>
      <c r="H212" s="137">
        <v>28</v>
      </c>
      <c r="I212" s="137" t="s">
        <v>9531</v>
      </c>
      <c r="J212" s="137" t="s">
        <v>9542</v>
      </c>
      <c r="K212" s="137" t="s">
        <v>5220</v>
      </c>
      <c r="L212" s="139" t="str">
        <f t="shared" si="9"/>
        <v>三好　紗椰 (2)</v>
      </c>
      <c r="M212" s="139" t="str">
        <f t="shared" si="10"/>
        <v>Saya MIYOSHI (01)</v>
      </c>
      <c r="N212" s="216">
        <v>200000210</v>
      </c>
      <c r="O212" s="216" t="str">
        <f t="shared" si="11"/>
        <v>01</v>
      </c>
    </row>
    <row r="213" spans="1:15" x14ac:dyDescent="0.15">
      <c r="A213" s="248">
        <v>249</v>
      </c>
      <c r="B213" s="137" t="s">
        <v>233</v>
      </c>
      <c r="C213" s="137" t="s">
        <v>1041</v>
      </c>
      <c r="D213" s="137" t="s">
        <v>9507</v>
      </c>
      <c r="E213" s="137" t="s">
        <v>9519</v>
      </c>
      <c r="F213" s="137" t="s">
        <v>4739</v>
      </c>
      <c r="G213" s="137" t="s">
        <v>168</v>
      </c>
      <c r="H213" s="137">
        <v>28</v>
      </c>
      <c r="I213" s="137" t="s">
        <v>9532</v>
      </c>
      <c r="J213" s="137" t="s">
        <v>9543</v>
      </c>
      <c r="K213" s="137" t="s">
        <v>5220</v>
      </c>
      <c r="L213" s="139" t="str">
        <f t="shared" si="9"/>
        <v>日野谷　レナ (2)</v>
      </c>
      <c r="M213" s="139" t="str">
        <f t="shared" si="10"/>
        <v>Rena HINOTANI (01)</v>
      </c>
      <c r="N213" s="216">
        <v>200000211</v>
      </c>
      <c r="O213" s="216" t="str">
        <f t="shared" si="11"/>
        <v>01</v>
      </c>
    </row>
    <row r="214" spans="1:15" x14ac:dyDescent="0.15">
      <c r="A214" s="248">
        <v>250</v>
      </c>
      <c r="B214" s="137" t="s">
        <v>5228</v>
      </c>
      <c r="C214" s="137" t="s">
        <v>1043</v>
      </c>
      <c r="D214" s="137" t="s">
        <v>5623</v>
      </c>
      <c r="E214" s="137" t="s">
        <v>5624</v>
      </c>
      <c r="F214" s="137" t="s">
        <v>2011</v>
      </c>
      <c r="G214" s="137" t="s">
        <v>146</v>
      </c>
      <c r="H214" s="137">
        <v>28</v>
      </c>
      <c r="I214" s="137" t="s">
        <v>4856</v>
      </c>
      <c r="J214" s="137" t="s">
        <v>12389</v>
      </c>
      <c r="K214" s="137" t="s">
        <v>5220</v>
      </c>
      <c r="L214" s="139" t="str">
        <f t="shared" si="9"/>
        <v>佐藤　千春 (4)</v>
      </c>
      <c r="M214" s="139" t="str">
        <f t="shared" si="10"/>
        <v>Chiharu SATO (00)</v>
      </c>
      <c r="N214" s="216">
        <v>200000212</v>
      </c>
      <c r="O214" s="216" t="str">
        <f t="shared" si="11"/>
        <v>00</v>
      </c>
    </row>
    <row r="215" spans="1:15" x14ac:dyDescent="0.15">
      <c r="A215" s="248">
        <v>251</v>
      </c>
      <c r="B215" s="137" t="s">
        <v>5228</v>
      </c>
      <c r="C215" s="137" t="s">
        <v>1043</v>
      </c>
      <c r="D215" s="137" t="s">
        <v>5625</v>
      </c>
      <c r="E215" s="137" t="s">
        <v>5626</v>
      </c>
      <c r="F215" s="137" t="s">
        <v>3178</v>
      </c>
      <c r="G215" s="137" t="s">
        <v>146</v>
      </c>
      <c r="H215" s="137">
        <v>27</v>
      </c>
      <c r="I215" s="137" t="s">
        <v>5049</v>
      </c>
      <c r="J215" s="137" t="s">
        <v>13764</v>
      </c>
      <c r="K215" s="137" t="s">
        <v>5220</v>
      </c>
      <c r="L215" s="139" t="str">
        <f t="shared" si="9"/>
        <v>永井　瑞穂 (4)</v>
      </c>
      <c r="M215" s="139" t="str">
        <f t="shared" si="10"/>
        <v>Mizuho NAGAI (00)</v>
      </c>
      <c r="N215" s="216">
        <v>200000213</v>
      </c>
      <c r="O215" s="216" t="str">
        <f t="shared" si="11"/>
        <v>00</v>
      </c>
    </row>
    <row r="216" spans="1:15" x14ac:dyDescent="0.15">
      <c r="A216" s="248">
        <v>252</v>
      </c>
      <c r="B216" s="137" t="s">
        <v>5228</v>
      </c>
      <c r="C216" s="137" t="s">
        <v>1043</v>
      </c>
      <c r="D216" s="137" t="s">
        <v>12713</v>
      </c>
      <c r="E216" s="137" t="s">
        <v>5627</v>
      </c>
      <c r="F216" s="137" t="s">
        <v>2120</v>
      </c>
      <c r="G216" s="137" t="s">
        <v>146</v>
      </c>
      <c r="H216" s="137">
        <v>27</v>
      </c>
      <c r="I216" s="137" t="s">
        <v>11378</v>
      </c>
      <c r="J216" s="137" t="s">
        <v>13765</v>
      </c>
      <c r="K216" s="137" t="s">
        <v>5220</v>
      </c>
      <c r="L216" s="139" t="str">
        <f t="shared" si="9"/>
        <v>三谷　春菜 (4)</v>
      </c>
      <c r="M216" s="139" t="str">
        <f t="shared" si="10"/>
        <v>Haruna MITANI (99)</v>
      </c>
      <c r="N216" s="216">
        <v>200000214</v>
      </c>
      <c r="O216" s="216" t="str">
        <f t="shared" si="11"/>
        <v>99</v>
      </c>
    </row>
    <row r="217" spans="1:15" x14ac:dyDescent="0.15">
      <c r="A217" s="248">
        <v>253</v>
      </c>
      <c r="B217" s="137" t="s">
        <v>5228</v>
      </c>
      <c r="C217" s="137" t="s">
        <v>1043</v>
      </c>
      <c r="D217" s="137" t="s">
        <v>5628</v>
      </c>
      <c r="E217" s="137" t="s">
        <v>5629</v>
      </c>
      <c r="F217" s="137" t="s">
        <v>2873</v>
      </c>
      <c r="G217" s="137" t="s">
        <v>146</v>
      </c>
      <c r="H217" s="137">
        <v>27</v>
      </c>
      <c r="I217" s="137" t="s">
        <v>4821</v>
      </c>
      <c r="J217" s="137" t="s">
        <v>6672</v>
      </c>
      <c r="K217" s="137" t="s">
        <v>5220</v>
      </c>
      <c r="L217" s="139" t="str">
        <f t="shared" si="9"/>
        <v>山本　莉帆 (4)</v>
      </c>
      <c r="M217" s="139" t="str">
        <f t="shared" si="10"/>
        <v>Riho YAMAMOTO (99)</v>
      </c>
      <c r="N217" s="216">
        <v>200000215</v>
      </c>
      <c r="O217" s="216" t="str">
        <f t="shared" si="11"/>
        <v>99</v>
      </c>
    </row>
    <row r="218" spans="1:15" x14ac:dyDescent="0.15">
      <c r="A218" s="248">
        <v>254</v>
      </c>
      <c r="B218" s="137" t="s">
        <v>5228</v>
      </c>
      <c r="C218" s="137" t="s">
        <v>1043</v>
      </c>
      <c r="D218" s="137" t="s">
        <v>5630</v>
      </c>
      <c r="E218" s="137" t="s">
        <v>5631</v>
      </c>
      <c r="F218" s="137" t="s">
        <v>1735</v>
      </c>
      <c r="G218" s="137" t="s">
        <v>164</v>
      </c>
      <c r="H218" s="137">
        <v>29</v>
      </c>
      <c r="I218" s="137" t="s">
        <v>13425</v>
      </c>
      <c r="J218" s="137" t="s">
        <v>4981</v>
      </c>
      <c r="K218" s="137" t="s">
        <v>5220</v>
      </c>
      <c r="L218" s="139" t="str">
        <f t="shared" si="9"/>
        <v>寺川　青空 (3)</v>
      </c>
      <c r="M218" s="139" t="str">
        <f t="shared" si="10"/>
        <v>Sora TERAKAWA (00)</v>
      </c>
      <c r="N218" s="216">
        <v>200000216</v>
      </c>
      <c r="O218" s="216" t="str">
        <f t="shared" si="11"/>
        <v>00</v>
      </c>
    </row>
    <row r="219" spans="1:15" x14ac:dyDescent="0.15">
      <c r="A219" s="248">
        <v>255</v>
      </c>
      <c r="B219" s="137" t="s">
        <v>5228</v>
      </c>
      <c r="C219" s="137" t="s">
        <v>1043</v>
      </c>
      <c r="D219" s="137" t="s">
        <v>5632</v>
      </c>
      <c r="E219" s="137" t="s">
        <v>5633</v>
      </c>
      <c r="F219" s="137" t="s">
        <v>1920</v>
      </c>
      <c r="G219" s="137" t="s">
        <v>164</v>
      </c>
      <c r="H219" s="137">
        <v>29</v>
      </c>
      <c r="I219" s="137" t="s">
        <v>4886</v>
      </c>
      <c r="J219" s="137" t="s">
        <v>13724</v>
      </c>
      <c r="K219" s="137" t="s">
        <v>5220</v>
      </c>
      <c r="L219" s="139" t="str">
        <f t="shared" si="9"/>
        <v>松本　沙織 (3)</v>
      </c>
      <c r="M219" s="139" t="str">
        <f t="shared" si="10"/>
        <v>Saori MATSUMOTO (00)</v>
      </c>
      <c r="N219" s="216">
        <v>200000217</v>
      </c>
      <c r="O219" s="216" t="str">
        <f t="shared" si="11"/>
        <v>00</v>
      </c>
    </row>
    <row r="220" spans="1:15" x14ac:dyDescent="0.15">
      <c r="A220" s="248">
        <v>256</v>
      </c>
      <c r="B220" s="137" t="s">
        <v>5228</v>
      </c>
      <c r="C220" s="137" t="s">
        <v>1043</v>
      </c>
      <c r="D220" s="137" t="s">
        <v>5634</v>
      </c>
      <c r="E220" s="137" t="s">
        <v>5635</v>
      </c>
      <c r="F220" s="137" t="s">
        <v>2490</v>
      </c>
      <c r="G220" s="137" t="s">
        <v>164</v>
      </c>
      <c r="H220" s="137">
        <v>29</v>
      </c>
      <c r="I220" s="137" t="s">
        <v>13426</v>
      </c>
      <c r="J220" s="137" t="s">
        <v>13727</v>
      </c>
      <c r="K220" s="137" t="s">
        <v>5220</v>
      </c>
      <c r="L220" s="139" t="str">
        <f t="shared" si="9"/>
        <v>和多野　碧衣 (3)</v>
      </c>
      <c r="M220" s="139" t="str">
        <f t="shared" si="10"/>
        <v>Aoi WATANO (00)</v>
      </c>
      <c r="N220" s="216">
        <v>200000218</v>
      </c>
      <c r="O220" s="216" t="str">
        <f t="shared" si="11"/>
        <v>00</v>
      </c>
    </row>
    <row r="221" spans="1:15" x14ac:dyDescent="0.15">
      <c r="A221" s="248">
        <v>257</v>
      </c>
      <c r="B221" s="137" t="s">
        <v>5228</v>
      </c>
      <c r="C221" s="137" t="s">
        <v>1043</v>
      </c>
      <c r="D221" s="137" t="s">
        <v>5636</v>
      </c>
      <c r="E221" s="137" t="s">
        <v>5637</v>
      </c>
      <c r="F221" s="137" t="s">
        <v>2043</v>
      </c>
      <c r="G221" s="137" t="s">
        <v>164</v>
      </c>
      <c r="H221" s="137">
        <v>29</v>
      </c>
      <c r="I221" s="137" t="s">
        <v>5057</v>
      </c>
      <c r="J221" s="137" t="s">
        <v>13700</v>
      </c>
      <c r="K221" s="137" t="s">
        <v>5220</v>
      </c>
      <c r="L221" s="139" t="str">
        <f t="shared" si="9"/>
        <v>和田　詩織 (3)</v>
      </c>
      <c r="M221" s="139" t="str">
        <f t="shared" si="10"/>
        <v>Shiori WADA (00)</v>
      </c>
      <c r="N221" s="216">
        <v>200000219</v>
      </c>
      <c r="O221" s="216" t="str">
        <f t="shared" si="11"/>
        <v>00</v>
      </c>
    </row>
    <row r="222" spans="1:15" x14ac:dyDescent="0.15">
      <c r="A222" s="248">
        <v>258</v>
      </c>
      <c r="B222" s="137" t="s">
        <v>5228</v>
      </c>
      <c r="C222" s="137" t="s">
        <v>1043</v>
      </c>
      <c r="D222" s="137" t="s">
        <v>5638</v>
      </c>
      <c r="E222" s="137" t="s">
        <v>5639</v>
      </c>
      <c r="F222" s="137" t="s">
        <v>4530</v>
      </c>
      <c r="G222" s="137" t="s">
        <v>168</v>
      </c>
      <c r="H222" s="137">
        <v>28</v>
      </c>
      <c r="I222" s="137" t="s">
        <v>13427</v>
      </c>
      <c r="J222" s="137" t="s">
        <v>9316</v>
      </c>
      <c r="K222" s="137" t="s">
        <v>5220</v>
      </c>
      <c r="L222" s="139" t="str">
        <f t="shared" si="9"/>
        <v>葛　未紅 (2)</v>
      </c>
      <c r="M222" s="139" t="str">
        <f t="shared" si="10"/>
        <v>Miku KATSURA (01)</v>
      </c>
      <c r="N222" s="216">
        <v>200000220</v>
      </c>
      <c r="O222" s="216" t="str">
        <f t="shared" si="11"/>
        <v>01</v>
      </c>
    </row>
    <row r="223" spans="1:15" x14ac:dyDescent="0.15">
      <c r="A223" s="248">
        <v>259</v>
      </c>
      <c r="B223" s="137" t="s">
        <v>5228</v>
      </c>
      <c r="C223" s="137" t="s">
        <v>1043</v>
      </c>
      <c r="D223" s="137" t="s">
        <v>5640</v>
      </c>
      <c r="E223" s="137" t="s">
        <v>13027</v>
      </c>
      <c r="F223" s="137" t="s">
        <v>2210</v>
      </c>
      <c r="G223" s="137" t="s">
        <v>168</v>
      </c>
      <c r="H223" s="137">
        <v>29</v>
      </c>
      <c r="I223" s="137" t="s">
        <v>13428</v>
      </c>
      <c r="J223" s="137" t="s">
        <v>6663</v>
      </c>
      <c r="K223" s="137" t="s">
        <v>5220</v>
      </c>
      <c r="L223" s="139" t="str">
        <f t="shared" si="9"/>
        <v>辻村　柚月 (2)</v>
      </c>
      <c r="M223" s="139" t="str">
        <f t="shared" si="10"/>
        <v>Yuzuki TSUJIMURA (01)</v>
      </c>
      <c r="N223" s="216">
        <v>200000221</v>
      </c>
      <c r="O223" s="216" t="str">
        <f t="shared" si="11"/>
        <v>01</v>
      </c>
    </row>
    <row r="224" spans="1:15" x14ac:dyDescent="0.15">
      <c r="A224" s="248">
        <v>260</v>
      </c>
      <c r="B224" s="137" t="s">
        <v>5228</v>
      </c>
      <c r="C224" s="137" t="s">
        <v>1043</v>
      </c>
      <c r="D224" s="137" t="s">
        <v>6610</v>
      </c>
      <c r="E224" s="137" t="s">
        <v>6611</v>
      </c>
      <c r="F224" s="137" t="s">
        <v>6262</v>
      </c>
      <c r="G224" s="137" t="s">
        <v>168</v>
      </c>
      <c r="H224" s="137">
        <v>27</v>
      </c>
      <c r="I224" s="137" t="s">
        <v>6734</v>
      </c>
      <c r="J224" s="137" t="s">
        <v>6735</v>
      </c>
      <c r="K224" s="137" t="s">
        <v>5220</v>
      </c>
      <c r="L224" s="139" t="str">
        <f t="shared" si="9"/>
        <v>金子　舞羽 (2)</v>
      </c>
      <c r="M224" s="139" t="str">
        <f t="shared" si="10"/>
        <v>Mau KANEKO (01)</v>
      </c>
      <c r="N224" s="216">
        <v>200000222</v>
      </c>
      <c r="O224" s="216" t="str">
        <f t="shared" si="11"/>
        <v>01</v>
      </c>
    </row>
    <row r="225" spans="1:15" x14ac:dyDescent="0.15">
      <c r="A225" s="248">
        <v>261</v>
      </c>
      <c r="B225" s="137" t="s">
        <v>5228</v>
      </c>
      <c r="C225" s="137" t="s">
        <v>1043</v>
      </c>
      <c r="D225" s="137" t="s">
        <v>6612</v>
      </c>
      <c r="E225" s="137" t="s">
        <v>6613</v>
      </c>
      <c r="F225" s="137" t="s">
        <v>1458</v>
      </c>
      <c r="G225" s="137" t="s">
        <v>168</v>
      </c>
      <c r="H225" s="137">
        <v>26</v>
      </c>
      <c r="I225" s="137" t="s">
        <v>6736</v>
      </c>
      <c r="J225" s="137" t="s">
        <v>6713</v>
      </c>
      <c r="K225" s="137" t="s">
        <v>5220</v>
      </c>
      <c r="L225" s="139" t="str">
        <f t="shared" si="9"/>
        <v>吉田　実由 (2)</v>
      </c>
      <c r="M225" s="139" t="str">
        <f t="shared" si="10"/>
        <v>Miyu YOSHIDA (01)</v>
      </c>
      <c r="N225" s="216">
        <v>200000223</v>
      </c>
      <c r="O225" s="216" t="str">
        <f t="shared" si="11"/>
        <v>01</v>
      </c>
    </row>
    <row r="226" spans="1:15" x14ac:dyDescent="0.15">
      <c r="A226" s="248">
        <v>262</v>
      </c>
      <c r="B226" s="137" t="s">
        <v>5228</v>
      </c>
      <c r="C226" s="137" t="s">
        <v>1043</v>
      </c>
      <c r="D226" s="137" t="s">
        <v>12714</v>
      </c>
      <c r="E226" s="137" t="s">
        <v>13028</v>
      </c>
      <c r="F226" s="137" t="s">
        <v>11189</v>
      </c>
      <c r="G226" s="137" t="s">
        <v>173</v>
      </c>
      <c r="H226" s="137">
        <v>17</v>
      </c>
      <c r="I226" s="137" t="s">
        <v>11440</v>
      </c>
      <c r="J226" s="137" t="s">
        <v>13746</v>
      </c>
      <c r="K226" s="137" t="s">
        <v>5220</v>
      </c>
      <c r="L226" s="139" t="str">
        <f t="shared" si="9"/>
        <v>鶴尾　奈々佳 (1)</v>
      </c>
      <c r="M226" s="139" t="str">
        <f t="shared" si="10"/>
        <v>Nanaka TSURUO (02)</v>
      </c>
      <c r="N226" s="216">
        <v>200000224</v>
      </c>
      <c r="O226" s="216" t="str">
        <f t="shared" si="11"/>
        <v>02</v>
      </c>
    </row>
    <row r="227" spans="1:15" x14ac:dyDescent="0.15">
      <c r="A227" s="248">
        <v>263</v>
      </c>
      <c r="B227" s="137" t="s">
        <v>5228</v>
      </c>
      <c r="C227" s="137" t="s">
        <v>1043</v>
      </c>
      <c r="D227" s="137" t="s">
        <v>12715</v>
      </c>
      <c r="E227" s="137" t="s">
        <v>13029</v>
      </c>
      <c r="F227" s="137" t="s">
        <v>13309</v>
      </c>
      <c r="G227" s="137" t="s">
        <v>173</v>
      </c>
      <c r="H227" s="137">
        <v>24</v>
      </c>
      <c r="I227" s="137" t="s">
        <v>13429</v>
      </c>
      <c r="J227" s="137" t="s">
        <v>13739</v>
      </c>
      <c r="K227" s="137" t="s">
        <v>5220</v>
      </c>
      <c r="L227" s="139" t="str">
        <f t="shared" si="9"/>
        <v>加納　京果 (1)</v>
      </c>
      <c r="M227" s="139" t="str">
        <f t="shared" si="10"/>
        <v>Kyoka KANO (02)</v>
      </c>
      <c r="N227" s="216">
        <v>200000225</v>
      </c>
      <c r="O227" s="216" t="str">
        <f t="shared" si="11"/>
        <v>02</v>
      </c>
    </row>
    <row r="228" spans="1:15" x14ac:dyDescent="0.15">
      <c r="A228" s="248">
        <v>264</v>
      </c>
      <c r="B228" s="137" t="s">
        <v>5228</v>
      </c>
      <c r="C228" s="137" t="s">
        <v>1043</v>
      </c>
      <c r="D228" s="137" t="s">
        <v>12716</v>
      </c>
      <c r="E228" s="137" t="s">
        <v>13030</v>
      </c>
      <c r="F228" s="137" t="s">
        <v>11252</v>
      </c>
      <c r="G228" s="137" t="s">
        <v>173</v>
      </c>
      <c r="H228" s="137">
        <v>29</v>
      </c>
      <c r="I228" s="137" t="s">
        <v>6665</v>
      </c>
      <c r="J228" s="137" t="s">
        <v>13727</v>
      </c>
      <c r="K228" s="137" t="s">
        <v>5220</v>
      </c>
      <c r="L228" s="139" t="str">
        <f t="shared" si="9"/>
        <v>小山　葵 (1)</v>
      </c>
      <c r="M228" s="139" t="str">
        <f t="shared" si="10"/>
        <v>Aoi KOYAMA (02)</v>
      </c>
      <c r="N228" s="216">
        <v>200000226</v>
      </c>
      <c r="O228" s="216" t="str">
        <f t="shared" si="11"/>
        <v>02</v>
      </c>
    </row>
    <row r="229" spans="1:15" x14ac:dyDescent="0.15">
      <c r="A229" s="248">
        <v>265</v>
      </c>
      <c r="B229" s="137" t="s">
        <v>1089</v>
      </c>
      <c r="C229" s="137" t="s">
        <v>1039</v>
      </c>
      <c r="D229" s="137" t="s">
        <v>5516</v>
      </c>
      <c r="E229" s="137" t="s">
        <v>5517</v>
      </c>
      <c r="F229" s="137" t="s">
        <v>3141</v>
      </c>
      <c r="G229" s="137" t="s">
        <v>146</v>
      </c>
      <c r="H229" s="137">
        <v>29</v>
      </c>
      <c r="I229" s="137" t="s">
        <v>13430</v>
      </c>
      <c r="J229" s="137" t="s">
        <v>13766</v>
      </c>
      <c r="K229" s="137" t="s">
        <v>5220</v>
      </c>
      <c r="L229" s="139" t="str">
        <f t="shared" si="9"/>
        <v>堀尾　咲月 (4)</v>
      </c>
      <c r="M229" s="139" t="str">
        <f t="shared" si="10"/>
        <v>Satsuki HORIO (00)</v>
      </c>
      <c r="N229" s="216">
        <v>200000227</v>
      </c>
      <c r="O229" s="216" t="str">
        <f t="shared" si="11"/>
        <v>00</v>
      </c>
    </row>
    <row r="230" spans="1:15" x14ac:dyDescent="0.15">
      <c r="A230" s="248">
        <v>266</v>
      </c>
      <c r="B230" s="137" t="s">
        <v>1089</v>
      </c>
      <c r="C230" s="137" t="s">
        <v>1039</v>
      </c>
      <c r="D230" s="137" t="s">
        <v>5518</v>
      </c>
      <c r="E230" s="137" t="s">
        <v>5519</v>
      </c>
      <c r="F230" s="137" t="s">
        <v>2166</v>
      </c>
      <c r="G230" s="137" t="s">
        <v>146</v>
      </c>
      <c r="H230" s="137">
        <v>26</v>
      </c>
      <c r="I230" s="137" t="s">
        <v>11331</v>
      </c>
      <c r="J230" s="137" t="s">
        <v>6769</v>
      </c>
      <c r="K230" s="137" t="s">
        <v>5220</v>
      </c>
      <c r="L230" s="139" t="str">
        <f t="shared" si="9"/>
        <v>八木　あかり (4)</v>
      </c>
      <c r="M230" s="139" t="str">
        <f t="shared" si="10"/>
        <v>Akari YAGI (00)</v>
      </c>
      <c r="N230" s="216">
        <v>200000228</v>
      </c>
      <c r="O230" s="216" t="str">
        <f t="shared" si="11"/>
        <v>00</v>
      </c>
    </row>
    <row r="231" spans="1:15" x14ac:dyDescent="0.15">
      <c r="A231" s="248">
        <v>267</v>
      </c>
      <c r="B231" s="137" t="s">
        <v>1089</v>
      </c>
      <c r="C231" s="137" t="s">
        <v>1039</v>
      </c>
      <c r="D231" s="137" t="s">
        <v>5521</v>
      </c>
      <c r="E231" s="137" t="s">
        <v>5522</v>
      </c>
      <c r="F231" s="137" t="s">
        <v>2884</v>
      </c>
      <c r="G231" s="137" t="s">
        <v>146</v>
      </c>
      <c r="H231" s="137">
        <v>29</v>
      </c>
      <c r="I231" s="137" t="s">
        <v>13431</v>
      </c>
      <c r="J231" s="137" t="s">
        <v>13767</v>
      </c>
      <c r="K231" s="137" t="s">
        <v>5220</v>
      </c>
      <c r="L231" s="139" t="str">
        <f t="shared" si="9"/>
        <v>若井　莉央 (4)</v>
      </c>
      <c r="M231" s="139" t="str">
        <f t="shared" si="10"/>
        <v>Rio WAKAI (99)</v>
      </c>
      <c r="N231" s="216">
        <v>200000229</v>
      </c>
      <c r="O231" s="216" t="str">
        <f t="shared" si="11"/>
        <v>99</v>
      </c>
    </row>
    <row r="232" spans="1:15" x14ac:dyDescent="0.15">
      <c r="A232" s="248">
        <v>268</v>
      </c>
      <c r="B232" s="137" t="s">
        <v>1089</v>
      </c>
      <c r="C232" s="137" t="s">
        <v>1039</v>
      </c>
      <c r="D232" s="137" t="s">
        <v>5523</v>
      </c>
      <c r="E232" s="137" t="s">
        <v>5524</v>
      </c>
      <c r="F232" s="137" t="s">
        <v>2793</v>
      </c>
      <c r="G232" s="137" t="s">
        <v>164</v>
      </c>
      <c r="H232" s="137">
        <v>26</v>
      </c>
      <c r="I232" s="137" t="s">
        <v>11745</v>
      </c>
      <c r="J232" s="137" t="s">
        <v>13702</v>
      </c>
      <c r="K232" s="137" t="s">
        <v>5220</v>
      </c>
      <c r="L232" s="139" t="str">
        <f t="shared" si="9"/>
        <v>大塚　小春 (3)</v>
      </c>
      <c r="M232" s="139" t="str">
        <f t="shared" si="10"/>
        <v>Koharu OTSUKA (01)</v>
      </c>
      <c r="N232" s="216">
        <v>200000230</v>
      </c>
      <c r="O232" s="216" t="str">
        <f t="shared" si="11"/>
        <v>01</v>
      </c>
    </row>
    <row r="233" spans="1:15" x14ac:dyDescent="0.15">
      <c r="A233" s="248">
        <v>269</v>
      </c>
      <c r="B233" s="137" t="s">
        <v>1089</v>
      </c>
      <c r="C233" s="137" t="s">
        <v>1039</v>
      </c>
      <c r="D233" s="137" t="s">
        <v>5525</v>
      </c>
      <c r="E233" s="137" t="s">
        <v>5526</v>
      </c>
      <c r="F233" s="137" t="s">
        <v>1404</v>
      </c>
      <c r="G233" s="137" t="s">
        <v>164</v>
      </c>
      <c r="H233" s="137">
        <v>25</v>
      </c>
      <c r="I233" s="137" t="s">
        <v>13432</v>
      </c>
      <c r="J233" s="137" t="s">
        <v>6724</v>
      </c>
      <c r="K233" s="137" t="s">
        <v>5220</v>
      </c>
      <c r="L233" s="139" t="str">
        <f t="shared" si="9"/>
        <v>豊田　理瑚 (3)</v>
      </c>
      <c r="M233" s="139" t="str">
        <f t="shared" si="10"/>
        <v>Riko TOYODA (00)</v>
      </c>
      <c r="N233" s="216">
        <v>200000231</v>
      </c>
      <c r="O233" s="216" t="str">
        <f t="shared" si="11"/>
        <v>00</v>
      </c>
    </row>
    <row r="234" spans="1:15" x14ac:dyDescent="0.15">
      <c r="A234" s="248">
        <v>270</v>
      </c>
      <c r="B234" s="137" t="s">
        <v>1089</v>
      </c>
      <c r="C234" s="137" t="s">
        <v>1039</v>
      </c>
      <c r="D234" s="137" t="s">
        <v>5527</v>
      </c>
      <c r="E234" s="137" t="s">
        <v>5528</v>
      </c>
      <c r="F234" s="137" t="s">
        <v>1398</v>
      </c>
      <c r="G234" s="137" t="s">
        <v>164</v>
      </c>
      <c r="H234" s="137">
        <v>29</v>
      </c>
      <c r="I234" s="137" t="s">
        <v>13433</v>
      </c>
      <c r="J234" s="137" t="s">
        <v>13687</v>
      </c>
      <c r="K234" s="137" t="s">
        <v>5220</v>
      </c>
      <c r="L234" s="139" t="str">
        <f t="shared" si="9"/>
        <v>風呂谷　茉優 (3)</v>
      </c>
      <c r="M234" s="139" t="str">
        <f t="shared" si="10"/>
        <v>Mayu FUROTANI (00)</v>
      </c>
      <c r="N234" s="216">
        <v>200000232</v>
      </c>
      <c r="O234" s="216" t="str">
        <f t="shared" si="11"/>
        <v>00</v>
      </c>
    </row>
    <row r="235" spans="1:15" x14ac:dyDescent="0.15">
      <c r="A235" s="248">
        <v>271</v>
      </c>
      <c r="B235" s="137" t="s">
        <v>1089</v>
      </c>
      <c r="C235" s="137" t="s">
        <v>1039</v>
      </c>
      <c r="D235" s="137" t="s">
        <v>5529</v>
      </c>
      <c r="E235" s="137" t="s">
        <v>5530</v>
      </c>
      <c r="F235" s="137" t="s">
        <v>2703</v>
      </c>
      <c r="G235" s="137" t="s">
        <v>164</v>
      </c>
      <c r="H235" s="137">
        <v>27</v>
      </c>
      <c r="I235" s="137" t="s">
        <v>13434</v>
      </c>
      <c r="J235" s="137" t="s">
        <v>13768</v>
      </c>
      <c r="K235" s="137" t="s">
        <v>5220</v>
      </c>
      <c r="L235" s="139" t="str">
        <f t="shared" si="9"/>
        <v>逸見　亜優 (3)</v>
      </c>
      <c r="M235" s="139" t="str">
        <f t="shared" si="10"/>
        <v>Ayu HEMMI (00)</v>
      </c>
      <c r="N235" s="216">
        <v>200000233</v>
      </c>
      <c r="O235" s="216" t="str">
        <f t="shared" si="11"/>
        <v>00</v>
      </c>
    </row>
    <row r="236" spans="1:15" x14ac:dyDescent="0.15">
      <c r="A236" s="248">
        <v>272</v>
      </c>
      <c r="B236" s="137" t="s">
        <v>1089</v>
      </c>
      <c r="C236" s="137" t="s">
        <v>1039</v>
      </c>
      <c r="D236" s="137" t="s">
        <v>5531</v>
      </c>
      <c r="E236" s="137" t="s">
        <v>5532</v>
      </c>
      <c r="F236" s="137" t="s">
        <v>5533</v>
      </c>
      <c r="G236" s="137" t="s">
        <v>164</v>
      </c>
      <c r="H236" s="137">
        <v>22</v>
      </c>
      <c r="I236" s="137" t="s">
        <v>5174</v>
      </c>
      <c r="J236" s="137" t="s">
        <v>6720</v>
      </c>
      <c r="K236" s="137" t="s">
        <v>5220</v>
      </c>
      <c r="L236" s="139" t="str">
        <f t="shared" si="9"/>
        <v>渡邉　香澄 (3)</v>
      </c>
      <c r="M236" s="139" t="str">
        <f t="shared" si="10"/>
        <v>Kasumi WATANABE (00)</v>
      </c>
      <c r="N236" s="216">
        <v>200000234</v>
      </c>
      <c r="O236" s="216" t="str">
        <f t="shared" si="11"/>
        <v>00</v>
      </c>
    </row>
    <row r="237" spans="1:15" x14ac:dyDescent="0.15">
      <c r="A237" s="248">
        <v>273</v>
      </c>
      <c r="B237" s="137" t="s">
        <v>1089</v>
      </c>
      <c r="C237" s="137" t="s">
        <v>1039</v>
      </c>
      <c r="D237" s="137" t="s">
        <v>12717</v>
      </c>
      <c r="E237" s="137" t="s">
        <v>5534</v>
      </c>
      <c r="F237" s="137" t="s">
        <v>3373</v>
      </c>
      <c r="G237" s="137" t="s">
        <v>168</v>
      </c>
      <c r="H237" s="137">
        <v>42</v>
      </c>
      <c r="I237" s="137" t="s">
        <v>13435</v>
      </c>
      <c r="J237" s="137" t="s">
        <v>13697</v>
      </c>
      <c r="K237" s="137" t="s">
        <v>5220</v>
      </c>
      <c r="L237" s="139" t="str">
        <f t="shared" si="9"/>
        <v>濵添　麻那 (2)</v>
      </c>
      <c r="M237" s="139" t="str">
        <f t="shared" si="10"/>
        <v>Mana HAMAZOE (02)</v>
      </c>
      <c r="N237" s="216">
        <v>200000235</v>
      </c>
      <c r="O237" s="216" t="str">
        <f t="shared" si="11"/>
        <v>02</v>
      </c>
    </row>
    <row r="238" spans="1:15" x14ac:dyDescent="0.15">
      <c r="A238" s="248">
        <v>274</v>
      </c>
      <c r="B238" s="137" t="s">
        <v>1089</v>
      </c>
      <c r="C238" s="137" t="s">
        <v>1039</v>
      </c>
      <c r="D238" s="137" t="s">
        <v>5535</v>
      </c>
      <c r="E238" s="137" t="s">
        <v>5536</v>
      </c>
      <c r="F238" s="137" t="s">
        <v>5537</v>
      </c>
      <c r="G238" s="137" t="s">
        <v>168</v>
      </c>
      <c r="H238" s="137">
        <v>28</v>
      </c>
      <c r="I238" s="137" t="s">
        <v>5096</v>
      </c>
      <c r="J238" s="137" t="s">
        <v>13769</v>
      </c>
      <c r="K238" s="137" t="s">
        <v>5220</v>
      </c>
      <c r="L238" s="139" t="str">
        <f t="shared" si="9"/>
        <v>中本　香 (2)</v>
      </c>
      <c r="M238" s="139" t="str">
        <f t="shared" si="10"/>
        <v>Kaori NAKAMOTO (01)</v>
      </c>
      <c r="N238" s="216">
        <v>200000236</v>
      </c>
      <c r="O238" s="216" t="str">
        <f t="shared" si="11"/>
        <v>01</v>
      </c>
    </row>
    <row r="239" spans="1:15" x14ac:dyDescent="0.15">
      <c r="A239" s="248">
        <v>275</v>
      </c>
      <c r="B239" s="137" t="s">
        <v>1089</v>
      </c>
      <c r="C239" s="137" t="s">
        <v>1039</v>
      </c>
      <c r="D239" s="137" t="s">
        <v>5538</v>
      </c>
      <c r="E239" s="137" t="s">
        <v>5539</v>
      </c>
      <c r="F239" s="137" t="s">
        <v>5540</v>
      </c>
      <c r="G239" s="137" t="s">
        <v>168</v>
      </c>
      <c r="H239" s="137" t="s">
        <v>4793</v>
      </c>
      <c r="I239" s="137" t="s">
        <v>6734</v>
      </c>
      <c r="J239" s="137" t="s">
        <v>9547</v>
      </c>
      <c r="K239" s="137" t="s">
        <v>5220</v>
      </c>
      <c r="L239" s="139" t="str">
        <f t="shared" si="9"/>
        <v>金子　佑香 (2)</v>
      </c>
      <c r="M239" s="139" t="str">
        <f t="shared" si="10"/>
        <v>Yuka KANEKO (01)</v>
      </c>
      <c r="N239" s="216">
        <v>200000237</v>
      </c>
      <c r="O239" s="216" t="str">
        <f t="shared" si="11"/>
        <v>01</v>
      </c>
    </row>
    <row r="240" spans="1:15" x14ac:dyDescent="0.15">
      <c r="A240" s="248">
        <v>276</v>
      </c>
      <c r="B240" s="137" t="s">
        <v>1089</v>
      </c>
      <c r="C240" s="137" t="s">
        <v>1039</v>
      </c>
      <c r="D240" s="137" t="s">
        <v>5541</v>
      </c>
      <c r="E240" s="137" t="s">
        <v>5542</v>
      </c>
      <c r="F240" s="137" t="s">
        <v>4124</v>
      </c>
      <c r="G240" s="137" t="s">
        <v>168</v>
      </c>
      <c r="H240" s="137" t="s">
        <v>4792</v>
      </c>
      <c r="I240" s="137" t="s">
        <v>12105</v>
      </c>
      <c r="J240" s="137" t="s">
        <v>6759</v>
      </c>
      <c r="K240" s="137" t="s">
        <v>5220</v>
      </c>
      <c r="L240" s="139" t="str">
        <f t="shared" si="9"/>
        <v>大須賀　ミウ (2)</v>
      </c>
      <c r="M240" s="139" t="str">
        <f t="shared" si="10"/>
        <v>Miu OSUGA (01)</v>
      </c>
      <c r="N240" s="216">
        <v>200000238</v>
      </c>
      <c r="O240" s="216" t="str">
        <f t="shared" si="11"/>
        <v>01</v>
      </c>
    </row>
    <row r="241" spans="1:15" x14ac:dyDescent="0.15">
      <c r="A241" s="248">
        <v>277</v>
      </c>
      <c r="B241" s="137" t="s">
        <v>1089</v>
      </c>
      <c r="C241" s="137" t="s">
        <v>1039</v>
      </c>
      <c r="D241" s="137" t="s">
        <v>5543</v>
      </c>
      <c r="E241" s="137" t="s">
        <v>5544</v>
      </c>
      <c r="F241" s="137" t="s">
        <v>4274</v>
      </c>
      <c r="G241" s="137" t="s">
        <v>168</v>
      </c>
      <c r="H241" s="137">
        <v>33</v>
      </c>
      <c r="I241" s="137" t="s">
        <v>6707</v>
      </c>
      <c r="J241" s="137" t="s">
        <v>9539</v>
      </c>
      <c r="K241" s="137" t="s">
        <v>5220</v>
      </c>
      <c r="L241" s="139" t="str">
        <f t="shared" si="9"/>
        <v>山下　夏実 (2)</v>
      </c>
      <c r="M241" s="139" t="str">
        <f t="shared" si="10"/>
        <v>Natsumi YAMASHITA (01)</v>
      </c>
      <c r="N241" s="216">
        <v>200000239</v>
      </c>
      <c r="O241" s="216" t="str">
        <f t="shared" si="11"/>
        <v>01</v>
      </c>
    </row>
    <row r="242" spans="1:15" x14ac:dyDescent="0.15">
      <c r="A242" s="248">
        <v>278</v>
      </c>
      <c r="B242" s="137" t="s">
        <v>1089</v>
      </c>
      <c r="C242" s="137" t="s">
        <v>1039</v>
      </c>
      <c r="D242" s="137" t="s">
        <v>5545</v>
      </c>
      <c r="E242" s="137" t="s">
        <v>5546</v>
      </c>
      <c r="F242" s="137" t="s">
        <v>4283</v>
      </c>
      <c r="G242" s="137" t="s">
        <v>168</v>
      </c>
      <c r="H242" s="137">
        <v>36</v>
      </c>
      <c r="I242" s="137" t="s">
        <v>11972</v>
      </c>
      <c r="J242" s="137" t="s">
        <v>9313</v>
      </c>
      <c r="K242" s="137" t="s">
        <v>5220</v>
      </c>
      <c r="L242" s="139" t="str">
        <f t="shared" si="9"/>
        <v>小濱　麻央 (2)</v>
      </c>
      <c r="M242" s="139" t="str">
        <f t="shared" si="10"/>
        <v>Mao OHAMA (01)</v>
      </c>
      <c r="N242" s="216">
        <v>200000240</v>
      </c>
      <c r="O242" s="216" t="str">
        <f t="shared" si="11"/>
        <v>01</v>
      </c>
    </row>
    <row r="243" spans="1:15" x14ac:dyDescent="0.15">
      <c r="A243" s="248">
        <v>279</v>
      </c>
      <c r="B243" s="137" t="s">
        <v>1089</v>
      </c>
      <c r="C243" s="137" t="s">
        <v>1039</v>
      </c>
      <c r="D243" s="137" t="s">
        <v>12718</v>
      </c>
      <c r="E243" s="137" t="s">
        <v>13031</v>
      </c>
      <c r="F243" s="137" t="s">
        <v>11035</v>
      </c>
      <c r="G243" s="137" t="s">
        <v>173</v>
      </c>
      <c r="H243" s="137">
        <v>34</v>
      </c>
      <c r="I243" s="137" t="s">
        <v>11506</v>
      </c>
      <c r="J243" s="137" t="s">
        <v>13770</v>
      </c>
      <c r="K243" s="137" t="s">
        <v>5220</v>
      </c>
      <c r="L243" s="139" t="str">
        <f t="shared" si="9"/>
        <v>卜部　由莉香 (1)</v>
      </c>
      <c r="M243" s="139" t="str">
        <f t="shared" si="10"/>
        <v>Yurika URABE (02)</v>
      </c>
      <c r="N243" s="216">
        <v>200000241</v>
      </c>
      <c r="O243" s="216" t="str">
        <f t="shared" si="11"/>
        <v>02</v>
      </c>
    </row>
    <row r="244" spans="1:15" x14ac:dyDescent="0.15">
      <c r="A244" s="248">
        <v>280</v>
      </c>
      <c r="B244" s="137" t="s">
        <v>1089</v>
      </c>
      <c r="C244" s="137" t="s">
        <v>1039</v>
      </c>
      <c r="D244" s="137" t="s">
        <v>12719</v>
      </c>
      <c r="E244" s="137" t="s">
        <v>13032</v>
      </c>
      <c r="F244" s="137" t="s">
        <v>13310</v>
      </c>
      <c r="G244" s="137" t="s">
        <v>173</v>
      </c>
      <c r="H244" s="137">
        <v>23</v>
      </c>
      <c r="I244" s="137" t="s">
        <v>13436</v>
      </c>
      <c r="J244" s="137" t="s">
        <v>13743</v>
      </c>
      <c r="K244" s="137" t="s">
        <v>5220</v>
      </c>
      <c r="L244" s="139" t="str">
        <f t="shared" si="9"/>
        <v>坂牧　紗衣 (1)</v>
      </c>
      <c r="M244" s="139" t="str">
        <f t="shared" si="10"/>
        <v>Sae SAKAMAKI (02)</v>
      </c>
      <c r="N244" s="216">
        <v>200000242</v>
      </c>
      <c r="O244" s="216" t="str">
        <f t="shared" si="11"/>
        <v>02</v>
      </c>
    </row>
    <row r="245" spans="1:15" x14ac:dyDescent="0.15">
      <c r="A245" s="248">
        <v>281</v>
      </c>
      <c r="B245" s="137" t="s">
        <v>1089</v>
      </c>
      <c r="C245" s="137" t="s">
        <v>1039</v>
      </c>
      <c r="D245" s="137" t="s">
        <v>12720</v>
      </c>
      <c r="E245" s="137" t="s">
        <v>13033</v>
      </c>
      <c r="F245" s="137" t="s">
        <v>11267</v>
      </c>
      <c r="G245" s="137" t="s">
        <v>173</v>
      </c>
      <c r="H245" s="137" t="s">
        <v>4792</v>
      </c>
      <c r="I245" s="137" t="s">
        <v>9470</v>
      </c>
      <c r="J245" s="137" t="s">
        <v>6724</v>
      </c>
      <c r="K245" s="137" t="s">
        <v>5220</v>
      </c>
      <c r="L245" s="139" t="str">
        <f t="shared" si="9"/>
        <v>長谷川　莉子 (1)</v>
      </c>
      <c r="M245" s="139" t="str">
        <f t="shared" si="10"/>
        <v>Riko HASEGAWA (03)</v>
      </c>
      <c r="N245" s="216">
        <v>200000243</v>
      </c>
      <c r="O245" s="216" t="str">
        <f t="shared" si="11"/>
        <v>03</v>
      </c>
    </row>
    <row r="246" spans="1:15" x14ac:dyDescent="0.15">
      <c r="A246" s="248">
        <v>282</v>
      </c>
      <c r="B246" s="137" t="s">
        <v>1089</v>
      </c>
      <c r="C246" s="137" t="s">
        <v>1039</v>
      </c>
      <c r="D246" s="137" t="s">
        <v>12721</v>
      </c>
      <c r="E246" s="137" t="s">
        <v>13034</v>
      </c>
      <c r="F246" s="137" t="s">
        <v>11243</v>
      </c>
      <c r="G246" s="137" t="s">
        <v>173</v>
      </c>
      <c r="H246" s="137">
        <v>30</v>
      </c>
      <c r="I246" s="137" t="s">
        <v>11393</v>
      </c>
      <c r="J246" s="137" t="s">
        <v>13684</v>
      </c>
      <c r="K246" s="137" t="s">
        <v>5220</v>
      </c>
      <c r="L246" s="139" t="str">
        <f t="shared" si="9"/>
        <v>原田　愛菜 (1)</v>
      </c>
      <c r="M246" s="139" t="str">
        <f t="shared" si="10"/>
        <v>Aina HARADA (02)</v>
      </c>
      <c r="N246" s="216">
        <v>200000244</v>
      </c>
      <c r="O246" s="216" t="str">
        <f t="shared" si="11"/>
        <v>02</v>
      </c>
    </row>
    <row r="247" spans="1:15" x14ac:dyDescent="0.15">
      <c r="A247" s="248">
        <v>283</v>
      </c>
      <c r="B247" s="137" t="s">
        <v>1089</v>
      </c>
      <c r="C247" s="137" t="s">
        <v>1039</v>
      </c>
      <c r="D247" s="137" t="s">
        <v>12722</v>
      </c>
      <c r="E247" s="137" t="s">
        <v>13035</v>
      </c>
      <c r="F247" s="137" t="s">
        <v>11110</v>
      </c>
      <c r="G247" s="137" t="s">
        <v>173</v>
      </c>
      <c r="H247" s="137">
        <v>31</v>
      </c>
      <c r="I247" s="137" t="s">
        <v>11857</v>
      </c>
      <c r="J247" s="137" t="s">
        <v>9540</v>
      </c>
      <c r="K247" s="137" t="s">
        <v>5220</v>
      </c>
      <c r="L247" s="139" t="str">
        <f t="shared" si="9"/>
        <v>政田　愛梨 (1)</v>
      </c>
      <c r="M247" s="139" t="str">
        <f t="shared" si="10"/>
        <v>Airi MASADA (02)</v>
      </c>
      <c r="N247" s="216">
        <v>200000245</v>
      </c>
      <c r="O247" s="216" t="str">
        <f t="shared" si="11"/>
        <v>02</v>
      </c>
    </row>
    <row r="248" spans="1:15" x14ac:dyDescent="0.15">
      <c r="A248" s="248">
        <v>284</v>
      </c>
      <c r="B248" s="137" t="s">
        <v>1089</v>
      </c>
      <c r="C248" s="137" t="s">
        <v>1039</v>
      </c>
      <c r="D248" s="137" t="s">
        <v>6535</v>
      </c>
      <c r="E248" s="137" t="s">
        <v>6536</v>
      </c>
      <c r="F248" s="137" t="s">
        <v>4062</v>
      </c>
      <c r="G248" s="137" t="s">
        <v>168</v>
      </c>
      <c r="H248" s="137">
        <v>26</v>
      </c>
      <c r="I248" s="137" t="s">
        <v>6668</v>
      </c>
      <c r="J248" s="137" t="s">
        <v>6669</v>
      </c>
      <c r="K248" s="137" t="s">
        <v>5220</v>
      </c>
      <c r="L248" s="139" t="str">
        <f t="shared" si="9"/>
        <v>西村　南 (2)</v>
      </c>
      <c r="M248" s="139" t="str">
        <f t="shared" si="10"/>
        <v>Minami NISHIMURA (01)</v>
      </c>
      <c r="N248" s="216">
        <v>200000246</v>
      </c>
      <c r="O248" s="216" t="str">
        <f t="shared" si="11"/>
        <v>01</v>
      </c>
    </row>
    <row r="249" spans="1:15" x14ac:dyDescent="0.15">
      <c r="A249" s="248">
        <v>294</v>
      </c>
      <c r="B249" s="137" t="s">
        <v>5227</v>
      </c>
      <c r="C249" s="137" t="s">
        <v>1042</v>
      </c>
      <c r="D249" s="137" t="s">
        <v>5617</v>
      </c>
      <c r="E249" s="137" t="s">
        <v>5618</v>
      </c>
      <c r="F249" s="137" t="s">
        <v>3308</v>
      </c>
      <c r="G249" s="137" t="s">
        <v>146</v>
      </c>
      <c r="H249" s="137">
        <v>26</v>
      </c>
      <c r="I249" s="137" t="s">
        <v>11340</v>
      </c>
      <c r="J249" s="137" t="s">
        <v>13771</v>
      </c>
      <c r="K249" s="137" t="s">
        <v>5220</v>
      </c>
      <c r="L249" s="139" t="str">
        <f t="shared" si="9"/>
        <v>今井　涼歩 (4)</v>
      </c>
      <c r="M249" s="139" t="str">
        <f t="shared" si="10"/>
        <v>Suzuho IMAI (99)</v>
      </c>
      <c r="N249" s="216">
        <v>200000247</v>
      </c>
      <c r="O249" s="216" t="str">
        <f t="shared" si="11"/>
        <v>99</v>
      </c>
    </row>
    <row r="250" spans="1:15" x14ac:dyDescent="0.15">
      <c r="A250" s="248">
        <v>295</v>
      </c>
      <c r="B250" s="137" t="s">
        <v>5227</v>
      </c>
      <c r="C250" s="137" t="s">
        <v>1042</v>
      </c>
      <c r="D250" s="137" t="s">
        <v>5615</v>
      </c>
      <c r="E250" s="137" t="s">
        <v>5616</v>
      </c>
      <c r="F250" s="137" t="s">
        <v>1861</v>
      </c>
      <c r="G250" s="137" t="s">
        <v>146</v>
      </c>
      <c r="H250" s="137">
        <v>27</v>
      </c>
      <c r="I250" s="137" t="s">
        <v>4944</v>
      </c>
      <c r="J250" s="137" t="s">
        <v>13772</v>
      </c>
      <c r="K250" s="137" t="s">
        <v>5220</v>
      </c>
      <c r="L250" s="139" t="str">
        <f t="shared" si="9"/>
        <v>髙田　恵里奈 (4)</v>
      </c>
      <c r="M250" s="139" t="str">
        <f t="shared" si="10"/>
        <v>Erina TAKADA (99)</v>
      </c>
      <c r="N250" s="216">
        <v>200000248</v>
      </c>
      <c r="O250" s="216" t="str">
        <f t="shared" si="11"/>
        <v>99</v>
      </c>
    </row>
    <row r="251" spans="1:15" x14ac:dyDescent="0.15">
      <c r="A251" s="248">
        <v>296</v>
      </c>
      <c r="B251" s="137" t="s">
        <v>5227</v>
      </c>
      <c r="C251" s="137" t="s">
        <v>1042</v>
      </c>
      <c r="D251" s="137" t="s">
        <v>5619</v>
      </c>
      <c r="E251" s="137" t="s">
        <v>5620</v>
      </c>
      <c r="F251" s="137" t="s">
        <v>1126</v>
      </c>
      <c r="G251" s="137" t="s">
        <v>146</v>
      </c>
      <c r="H251" s="137">
        <v>27</v>
      </c>
      <c r="I251" s="137" t="s">
        <v>5126</v>
      </c>
      <c r="J251" s="137" t="s">
        <v>13773</v>
      </c>
      <c r="K251" s="137" t="s">
        <v>5220</v>
      </c>
      <c r="L251" s="139" t="str">
        <f t="shared" si="9"/>
        <v>黒田　瑛美香 (4)</v>
      </c>
      <c r="M251" s="139" t="str">
        <f t="shared" si="10"/>
        <v>Emika KURODA (99)</v>
      </c>
      <c r="N251" s="216">
        <v>200000249</v>
      </c>
      <c r="O251" s="216" t="str">
        <f t="shared" si="11"/>
        <v>99</v>
      </c>
    </row>
    <row r="252" spans="1:15" x14ac:dyDescent="0.15">
      <c r="A252" s="248">
        <v>297</v>
      </c>
      <c r="B252" s="137" t="s">
        <v>5227</v>
      </c>
      <c r="C252" s="137" t="s">
        <v>1042</v>
      </c>
      <c r="D252" s="137" t="s">
        <v>5621</v>
      </c>
      <c r="E252" s="137" t="s">
        <v>5622</v>
      </c>
      <c r="F252" s="137" t="s">
        <v>2826</v>
      </c>
      <c r="G252" s="137" t="s">
        <v>146</v>
      </c>
      <c r="H252" s="137">
        <v>26</v>
      </c>
      <c r="I252" s="137" t="s">
        <v>4865</v>
      </c>
      <c r="J252" s="137" t="s">
        <v>13774</v>
      </c>
      <c r="K252" s="137" t="s">
        <v>5220</v>
      </c>
      <c r="L252" s="139" t="str">
        <f t="shared" si="9"/>
        <v>田中　美緑 (4)</v>
      </c>
      <c r="M252" s="139" t="str">
        <f t="shared" si="10"/>
        <v>Miroku TANAKA (99)</v>
      </c>
      <c r="N252" s="216">
        <v>200000250</v>
      </c>
      <c r="O252" s="216" t="str">
        <f t="shared" si="11"/>
        <v>99</v>
      </c>
    </row>
    <row r="253" spans="1:15" x14ac:dyDescent="0.15">
      <c r="A253" s="248">
        <v>298</v>
      </c>
      <c r="B253" s="137" t="s">
        <v>5227</v>
      </c>
      <c r="C253" s="137" t="s">
        <v>1042</v>
      </c>
      <c r="D253" s="137" t="s">
        <v>12723</v>
      </c>
      <c r="E253" s="137" t="s">
        <v>13036</v>
      </c>
      <c r="F253" s="137" t="s">
        <v>4548</v>
      </c>
      <c r="G253" s="137" t="s">
        <v>168</v>
      </c>
      <c r="H253" s="137">
        <v>24</v>
      </c>
      <c r="I253" s="137" t="s">
        <v>13437</v>
      </c>
      <c r="J253" s="137" t="s">
        <v>6742</v>
      </c>
      <c r="K253" s="137" t="s">
        <v>5220</v>
      </c>
      <c r="L253" s="139" t="str">
        <f t="shared" si="9"/>
        <v>平瀬　由乃 (2)</v>
      </c>
      <c r="M253" s="139" t="str">
        <f t="shared" si="10"/>
        <v>Yukino HIRASE (01)</v>
      </c>
      <c r="N253" s="216">
        <v>200000251</v>
      </c>
      <c r="O253" s="216" t="str">
        <f t="shared" si="11"/>
        <v>01</v>
      </c>
    </row>
    <row r="254" spans="1:15" x14ac:dyDescent="0.15">
      <c r="A254" s="248">
        <v>302</v>
      </c>
      <c r="B254" s="137" t="s">
        <v>238</v>
      </c>
      <c r="C254" s="137" t="s">
        <v>1044</v>
      </c>
      <c r="D254" s="137" t="s">
        <v>5641</v>
      </c>
      <c r="E254" s="137" t="s">
        <v>5642</v>
      </c>
      <c r="F254" s="137" t="s">
        <v>2876</v>
      </c>
      <c r="G254" s="137" t="s">
        <v>146</v>
      </c>
      <c r="H254" s="137">
        <v>28</v>
      </c>
      <c r="I254" s="137" t="s">
        <v>11932</v>
      </c>
      <c r="J254" s="137" t="s">
        <v>13775</v>
      </c>
      <c r="K254" s="137" t="s">
        <v>5220</v>
      </c>
      <c r="L254" s="139" t="str">
        <f t="shared" si="9"/>
        <v>大崎　美都 (4)</v>
      </c>
      <c r="M254" s="139" t="str">
        <f t="shared" si="10"/>
        <v>Misato OSAKI (99)</v>
      </c>
      <c r="N254" s="216">
        <v>200000252</v>
      </c>
      <c r="O254" s="216" t="str">
        <f t="shared" si="11"/>
        <v>99</v>
      </c>
    </row>
    <row r="255" spans="1:15" x14ac:dyDescent="0.15">
      <c r="A255" s="248">
        <v>303</v>
      </c>
      <c r="B255" s="137" t="s">
        <v>238</v>
      </c>
      <c r="C255" s="137" t="s">
        <v>1044</v>
      </c>
      <c r="D255" s="137" t="s">
        <v>5647</v>
      </c>
      <c r="E255" s="137" t="s">
        <v>5648</v>
      </c>
      <c r="F255" s="137" t="s">
        <v>5649</v>
      </c>
      <c r="G255" s="137">
        <v>4</v>
      </c>
      <c r="H255" s="137">
        <v>38</v>
      </c>
      <c r="I255" s="137" t="s">
        <v>11591</v>
      </c>
      <c r="J255" s="137" t="s">
        <v>13776</v>
      </c>
      <c r="K255" s="137" t="s">
        <v>5220</v>
      </c>
      <c r="L255" s="139" t="str">
        <f t="shared" si="9"/>
        <v>寺田　さゆり (4)</v>
      </c>
      <c r="M255" s="139" t="str">
        <f t="shared" si="10"/>
        <v>Sayuri TERADA (00)</v>
      </c>
      <c r="N255" s="216">
        <v>200000253</v>
      </c>
      <c r="O255" s="216" t="str">
        <f t="shared" si="11"/>
        <v>00</v>
      </c>
    </row>
    <row r="256" spans="1:15" x14ac:dyDescent="0.15">
      <c r="A256" s="248">
        <v>304</v>
      </c>
      <c r="B256" s="137" t="s">
        <v>238</v>
      </c>
      <c r="C256" s="137" t="s">
        <v>1044</v>
      </c>
      <c r="D256" s="137" t="s">
        <v>5650</v>
      </c>
      <c r="E256" s="137" t="s">
        <v>5651</v>
      </c>
      <c r="F256" s="137">
        <v>991207</v>
      </c>
      <c r="G256" s="137">
        <v>4</v>
      </c>
      <c r="H256" s="137">
        <v>27</v>
      </c>
      <c r="I256" s="137" t="s">
        <v>13398</v>
      </c>
      <c r="J256" s="137" t="s">
        <v>13777</v>
      </c>
      <c r="K256" s="137" t="s">
        <v>5220</v>
      </c>
      <c r="L256" s="139" t="str">
        <f t="shared" si="9"/>
        <v>野口　実央 (4)</v>
      </c>
      <c r="M256" s="139" t="str">
        <f t="shared" si="10"/>
        <v>Mio NOGUCHI (99)</v>
      </c>
      <c r="N256" s="216">
        <v>200000254</v>
      </c>
      <c r="O256" s="216" t="str">
        <f t="shared" si="11"/>
        <v>99</v>
      </c>
    </row>
    <row r="257" spans="1:15" x14ac:dyDescent="0.15">
      <c r="A257" s="248">
        <v>305</v>
      </c>
      <c r="B257" s="137" t="s">
        <v>238</v>
      </c>
      <c r="C257" s="137" t="s">
        <v>1044</v>
      </c>
      <c r="D257" s="137" t="s">
        <v>5645</v>
      </c>
      <c r="E257" s="137" t="s">
        <v>5646</v>
      </c>
      <c r="F257" s="137">
        <v>990701</v>
      </c>
      <c r="G257" s="137">
        <v>4</v>
      </c>
      <c r="H257" s="137">
        <v>27</v>
      </c>
      <c r="I257" s="137" t="s">
        <v>9440</v>
      </c>
      <c r="J257" s="137" t="s">
        <v>9547</v>
      </c>
      <c r="K257" s="137" t="s">
        <v>5220</v>
      </c>
      <c r="L257" s="139" t="str">
        <f t="shared" si="9"/>
        <v>平野　由夏 (4)</v>
      </c>
      <c r="M257" s="139" t="str">
        <f t="shared" si="10"/>
        <v>Yuka HIRANO (99)</v>
      </c>
      <c r="N257" s="216">
        <v>200000255</v>
      </c>
      <c r="O257" s="216" t="str">
        <f t="shared" si="11"/>
        <v>99</v>
      </c>
    </row>
    <row r="258" spans="1:15" x14ac:dyDescent="0.15">
      <c r="A258" s="248">
        <v>306</v>
      </c>
      <c r="B258" s="137" t="s">
        <v>238</v>
      </c>
      <c r="C258" s="137" t="s">
        <v>1044</v>
      </c>
      <c r="D258" s="137" t="s">
        <v>5643</v>
      </c>
      <c r="E258" s="137" t="s">
        <v>5644</v>
      </c>
      <c r="F258" s="137">
        <v>990722</v>
      </c>
      <c r="G258" s="137">
        <v>4</v>
      </c>
      <c r="H258" s="137">
        <v>27</v>
      </c>
      <c r="I258" s="137" t="s">
        <v>4886</v>
      </c>
      <c r="J258" s="137" t="s">
        <v>9539</v>
      </c>
      <c r="K258" s="137" t="s">
        <v>5220</v>
      </c>
      <c r="L258" s="139" t="str">
        <f t="shared" si="9"/>
        <v>松本　夏海 (4)</v>
      </c>
      <c r="M258" s="139" t="str">
        <f t="shared" si="10"/>
        <v>Natsumi MATSUMOTO (99)</v>
      </c>
      <c r="N258" s="216">
        <v>200000256</v>
      </c>
      <c r="O258" s="216" t="str">
        <f t="shared" si="11"/>
        <v>99</v>
      </c>
    </row>
    <row r="259" spans="1:15" x14ac:dyDescent="0.15">
      <c r="A259" s="248">
        <v>307</v>
      </c>
      <c r="B259" s="137" t="s">
        <v>238</v>
      </c>
      <c r="C259" s="137" t="s">
        <v>1044</v>
      </c>
      <c r="D259" s="137" t="s">
        <v>5663</v>
      </c>
      <c r="E259" s="137" t="s">
        <v>5664</v>
      </c>
      <c r="F259" s="137" t="s">
        <v>1673</v>
      </c>
      <c r="G259" s="137">
        <v>3</v>
      </c>
      <c r="H259" s="137">
        <v>27</v>
      </c>
      <c r="I259" s="137" t="s">
        <v>4931</v>
      </c>
      <c r="J259" s="137" t="s">
        <v>13700</v>
      </c>
      <c r="K259" s="137" t="s">
        <v>5220</v>
      </c>
      <c r="L259" s="139" t="str">
        <f t="shared" ref="L259:L322" si="12">D259&amp;" ("&amp;G259&amp;")"</f>
        <v>児島　栞里 (3)</v>
      </c>
      <c r="M259" s="139" t="str">
        <f t="shared" ref="M259:M322" si="13">J259&amp;" "&amp;I259&amp;" ("&amp;O259&amp;")"</f>
        <v>Shiori KOJIMA (00)</v>
      </c>
      <c r="N259" s="216">
        <v>200000257</v>
      </c>
      <c r="O259" s="216" t="str">
        <f t="shared" ref="O259:O322" si="14">LEFT(F259,2)</f>
        <v>00</v>
      </c>
    </row>
    <row r="260" spans="1:15" x14ac:dyDescent="0.15">
      <c r="A260" s="248">
        <v>308</v>
      </c>
      <c r="B260" s="137" t="s">
        <v>238</v>
      </c>
      <c r="C260" s="137" t="s">
        <v>1044</v>
      </c>
      <c r="D260" s="137" t="s">
        <v>5652</v>
      </c>
      <c r="E260" s="137" t="s">
        <v>5653</v>
      </c>
      <c r="F260" s="137" t="s">
        <v>5469</v>
      </c>
      <c r="G260" s="137">
        <v>3</v>
      </c>
      <c r="H260" s="137">
        <v>38</v>
      </c>
      <c r="I260" s="137" t="s">
        <v>11758</v>
      </c>
      <c r="J260" s="137" t="s">
        <v>13681</v>
      </c>
      <c r="K260" s="137" t="s">
        <v>5220</v>
      </c>
      <c r="L260" s="139" t="str">
        <f t="shared" si="12"/>
        <v>玉井　奈那 (3)</v>
      </c>
      <c r="M260" s="139" t="str">
        <f t="shared" si="13"/>
        <v>Nana TAMAI (00)</v>
      </c>
      <c r="N260" s="216">
        <v>200000258</v>
      </c>
      <c r="O260" s="216" t="str">
        <f t="shared" si="14"/>
        <v>00</v>
      </c>
    </row>
    <row r="261" spans="1:15" x14ac:dyDescent="0.15">
      <c r="A261" s="248">
        <v>309</v>
      </c>
      <c r="B261" s="137" t="s">
        <v>238</v>
      </c>
      <c r="C261" s="137" t="s">
        <v>1044</v>
      </c>
      <c r="D261" s="137" t="s">
        <v>5654</v>
      </c>
      <c r="E261" s="137" t="s">
        <v>5655</v>
      </c>
      <c r="F261" s="137" t="s">
        <v>5656</v>
      </c>
      <c r="G261" s="137">
        <v>3</v>
      </c>
      <c r="H261" s="137">
        <v>29</v>
      </c>
      <c r="I261" s="137" t="s">
        <v>12108</v>
      </c>
      <c r="J261" s="137" t="s">
        <v>13777</v>
      </c>
      <c r="K261" s="137" t="s">
        <v>5220</v>
      </c>
      <c r="L261" s="139" t="str">
        <f t="shared" si="12"/>
        <v>辻井　美緒 (3)</v>
      </c>
      <c r="M261" s="139" t="str">
        <f t="shared" si="13"/>
        <v>Mio TSUJII (00)</v>
      </c>
      <c r="N261" s="216">
        <v>200000259</v>
      </c>
      <c r="O261" s="216" t="str">
        <f t="shared" si="14"/>
        <v>00</v>
      </c>
    </row>
    <row r="262" spans="1:15" x14ac:dyDescent="0.15">
      <c r="A262" s="248">
        <v>310</v>
      </c>
      <c r="B262" s="137" t="s">
        <v>238</v>
      </c>
      <c r="C262" s="137" t="s">
        <v>1044</v>
      </c>
      <c r="D262" s="137" t="s">
        <v>5661</v>
      </c>
      <c r="E262" s="137" t="s">
        <v>5662</v>
      </c>
      <c r="F262" s="137" t="s">
        <v>5504</v>
      </c>
      <c r="G262" s="137">
        <v>3</v>
      </c>
      <c r="H262" s="137">
        <v>25</v>
      </c>
      <c r="I262" s="137" t="s">
        <v>13398</v>
      </c>
      <c r="J262" s="137" t="s">
        <v>13690</v>
      </c>
      <c r="K262" s="137" t="s">
        <v>5220</v>
      </c>
      <c r="L262" s="139" t="str">
        <f t="shared" si="12"/>
        <v>野口　和紗 (3)</v>
      </c>
      <c r="M262" s="139" t="str">
        <f t="shared" si="13"/>
        <v>Nagisa NOGUCHI (00)</v>
      </c>
      <c r="N262" s="216">
        <v>200000260</v>
      </c>
      <c r="O262" s="216" t="str">
        <f t="shared" si="14"/>
        <v>00</v>
      </c>
    </row>
    <row r="263" spans="1:15" x14ac:dyDescent="0.15">
      <c r="A263" s="248">
        <v>311</v>
      </c>
      <c r="B263" s="137" t="s">
        <v>238</v>
      </c>
      <c r="C263" s="137" t="s">
        <v>1044</v>
      </c>
      <c r="D263" s="137" t="s">
        <v>5657</v>
      </c>
      <c r="E263" s="137" t="s">
        <v>5658</v>
      </c>
      <c r="F263" s="137" t="s">
        <v>1741</v>
      </c>
      <c r="G263" s="137">
        <v>3</v>
      </c>
      <c r="H263" s="137">
        <v>27</v>
      </c>
      <c r="I263" s="137" t="s">
        <v>4886</v>
      </c>
      <c r="J263" s="137" t="s">
        <v>13778</v>
      </c>
      <c r="K263" s="137" t="s">
        <v>5220</v>
      </c>
      <c r="L263" s="139" t="str">
        <f t="shared" si="12"/>
        <v>松元　菜笑 (3)</v>
      </c>
      <c r="M263" s="139" t="str">
        <f t="shared" si="13"/>
        <v>Nae MATSUMOTO (00)</v>
      </c>
      <c r="N263" s="216">
        <v>200000261</v>
      </c>
      <c r="O263" s="216" t="str">
        <f t="shared" si="14"/>
        <v>00</v>
      </c>
    </row>
    <row r="264" spans="1:15" x14ac:dyDescent="0.15">
      <c r="A264" s="248">
        <v>312</v>
      </c>
      <c r="B264" s="137" t="s">
        <v>238</v>
      </c>
      <c r="C264" s="137" t="s">
        <v>1044</v>
      </c>
      <c r="D264" s="137" t="s">
        <v>5659</v>
      </c>
      <c r="E264" s="137" t="s">
        <v>5660</v>
      </c>
      <c r="F264" s="137" t="s">
        <v>1690</v>
      </c>
      <c r="G264" s="137">
        <v>3</v>
      </c>
      <c r="H264" s="137">
        <v>27</v>
      </c>
      <c r="I264" s="137" t="s">
        <v>13438</v>
      </c>
      <c r="J264" s="137" t="s">
        <v>13722</v>
      </c>
      <c r="K264" s="137" t="s">
        <v>5220</v>
      </c>
      <c r="L264" s="139" t="str">
        <f t="shared" si="12"/>
        <v>宮出　彩花 (3)</v>
      </c>
      <c r="M264" s="139" t="str">
        <f t="shared" si="13"/>
        <v>Ayaka MIYADE (00)</v>
      </c>
      <c r="N264" s="216">
        <v>200000262</v>
      </c>
      <c r="O264" s="216" t="str">
        <f t="shared" si="14"/>
        <v>00</v>
      </c>
    </row>
    <row r="265" spans="1:15" x14ac:dyDescent="0.15">
      <c r="A265" s="248">
        <v>313</v>
      </c>
      <c r="B265" s="137" t="s">
        <v>238</v>
      </c>
      <c r="C265" s="137" t="s">
        <v>1044</v>
      </c>
      <c r="D265" s="137" t="s">
        <v>6621</v>
      </c>
      <c r="E265" s="137" t="s">
        <v>6622</v>
      </c>
      <c r="F265" s="137" t="s">
        <v>4715</v>
      </c>
      <c r="G265" s="137">
        <v>2</v>
      </c>
      <c r="H265" s="137">
        <v>29</v>
      </c>
      <c r="I265" s="137" t="s">
        <v>6741</v>
      </c>
      <c r="J265" s="137" t="s">
        <v>6742</v>
      </c>
      <c r="K265" s="137" t="s">
        <v>5220</v>
      </c>
      <c r="L265" s="139" t="str">
        <f t="shared" si="12"/>
        <v>大津　裕貴野 (2)</v>
      </c>
      <c r="M265" s="139" t="str">
        <f t="shared" si="13"/>
        <v>Yukino OTSU (01)</v>
      </c>
      <c r="N265" s="216">
        <v>200000263</v>
      </c>
      <c r="O265" s="216" t="str">
        <f t="shared" si="14"/>
        <v>01</v>
      </c>
    </row>
    <row r="266" spans="1:15" x14ac:dyDescent="0.15">
      <c r="A266" s="248">
        <v>314</v>
      </c>
      <c r="B266" s="137" t="s">
        <v>238</v>
      </c>
      <c r="C266" s="137" t="s">
        <v>1044</v>
      </c>
      <c r="D266" s="137" t="s">
        <v>6623</v>
      </c>
      <c r="E266" s="137" t="s">
        <v>6624</v>
      </c>
      <c r="F266" s="137" t="s">
        <v>6414</v>
      </c>
      <c r="G266" s="137">
        <v>2</v>
      </c>
      <c r="H266" s="137">
        <v>27</v>
      </c>
      <c r="I266" s="137" t="s">
        <v>6743</v>
      </c>
      <c r="J266" s="137" t="s">
        <v>6744</v>
      </c>
      <c r="K266" s="137" t="s">
        <v>5220</v>
      </c>
      <c r="L266" s="139" t="str">
        <f t="shared" si="12"/>
        <v>片山　鈴香 (2)</v>
      </c>
      <c r="M266" s="139" t="str">
        <f t="shared" si="13"/>
        <v>Ryoka KATAYAMA (01)</v>
      </c>
      <c r="N266" s="216">
        <v>200000264</v>
      </c>
      <c r="O266" s="216" t="str">
        <f t="shared" si="14"/>
        <v>01</v>
      </c>
    </row>
    <row r="267" spans="1:15" x14ac:dyDescent="0.15">
      <c r="A267" s="248">
        <v>315</v>
      </c>
      <c r="B267" s="137" t="s">
        <v>238</v>
      </c>
      <c r="C267" s="137" t="s">
        <v>1044</v>
      </c>
      <c r="D267" s="137" t="s">
        <v>5665</v>
      </c>
      <c r="E267" s="137" t="s">
        <v>5666</v>
      </c>
      <c r="F267" s="137" t="s">
        <v>2845</v>
      </c>
      <c r="G267" s="137">
        <v>2</v>
      </c>
      <c r="H267" s="137">
        <v>27</v>
      </c>
      <c r="I267" s="137" t="s">
        <v>13439</v>
      </c>
      <c r="J267" s="137" t="s">
        <v>13779</v>
      </c>
      <c r="K267" s="137" t="s">
        <v>5220</v>
      </c>
      <c r="L267" s="139" t="str">
        <f t="shared" si="12"/>
        <v>中込　奈都 (2)</v>
      </c>
      <c r="M267" s="139" t="str">
        <f t="shared" si="13"/>
        <v>Natsu NAKAGOME (01)</v>
      </c>
      <c r="N267" s="216">
        <v>200000265</v>
      </c>
      <c r="O267" s="216" t="str">
        <f t="shared" si="14"/>
        <v>01</v>
      </c>
    </row>
    <row r="268" spans="1:15" x14ac:dyDescent="0.15">
      <c r="A268" s="248">
        <v>316</v>
      </c>
      <c r="B268" s="137" t="s">
        <v>238</v>
      </c>
      <c r="C268" s="137" t="s">
        <v>1044</v>
      </c>
      <c r="D268" s="137" t="s">
        <v>9505</v>
      </c>
      <c r="E268" s="137" t="s">
        <v>9517</v>
      </c>
      <c r="F268" s="137" t="s">
        <v>3815</v>
      </c>
      <c r="G268" s="137">
        <v>2</v>
      </c>
      <c r="H268" s="137">
        <v>28</v>
      </c>
      <c r="I268" s="137" t="s">
        <v>4876</v>
      </c>
      <c r="J268" s="137" t="s">
        <v>9541</v>
      </c>
      <c r="K268" s="137" t="s">
        <v>5220</v>
      </c>
      <c r="L268" s="139" t="str">
        <f t="shared" si="12"/>
        <v>中村　美紀 (2)</v>
      </c>
      <c r="M268" s="139" t="str">
        <f t="shared" si="13"/>
        <v>Minori NAKAMURA (01)</v>
      </c>
      <c r="N268" s="216">
        <v>200000266</v>
      </c>
      <c r="O268" s="216" t="str">
        <f t="shared" si="14"/>
        <v>01</v>
      </c>
    </row>
    <row r="269" spans="1:15" x14ac:dyDescent="0.15">
      <c r="A269" s="248">
        <v>317</v>
      </c>
      <c r="B269" s="137" t="s">
        <v>238</v>
      </c>
      <c r="C269" s="137" t="s">
        <v>1044</v>
      </c>
      <c r="D269" s="137" t="s">
        <v>6625</v>
      </c>
      <c r="E269" s="137" t="s">
        <v>6626</v>
      </c>
      <c r="F269" s="137" t="s">
        <v>6590</v>
      </c>
      <c r="G269" s="137">
        <v>2</v>
      </c>
      <c r="H269" s="137">
        <v>27</v>
      </c>
      <c r="I269" s="137" t="s">
        <v>5089</v>
      </c>
      <c r="J269" s="137" t="s">
        <v>6745</v>
      </c>
      <c r="K269" s="137" t="s">
        <v>5220</v>
      </c>
      <c r="L269" s="139" t="str">
        <f t="shared" si="12"/>
        <v>山田　なつ子 (2)</v>
      </c>
      <c r="M269" s="139" t="str">
        <f t="shared" si="13"/>
        <v>Natsuko YAMADA (01)</v>
      </c>
      <c r="N269" s="216">
        <v>200000267</v>
      </c>
      <c r="O269" s="216" t="str">
        <f t="shared" si="14"/>
        <v>01</v>
      </c>
    </row>
    <row r="270" spans="1:15" x14ac:dyDescent="0.15">
      <c r="A270" s="248">
        <v>318</v>
      </c>
      <c r="B270" s="137" t="s">
        <v>238</v>
      </c>
      <c r="C270" s="137" t="s">
        <v>1044</v>
      </c>
      <c r="D270" s="137" t="s">
        <v>6627</v>
      </c>
      <c r="E270" s="137" t="s">
        <v>6628</v>
      </c>
      <c r="F270" s="137" t="s">
        <v>4501</v>
      </c>
      <c r="G270" s="137">
        <v>2</v>
      </c>
      <c r="H270" s="137">
        <v>27</v>
      </c>
      <c r="I270" s="137" t="s">
        <v>6736</v>
      </c>
      <c r="J270" s="137" t="s">
        <v>6746</v>
      </c>
      <c r="K270" s="137" t="s">
        <v>5220</v>
      </c>
      <c r="L270" s="139" t="str">
        <f t="shared" si="12"/>
        <v>吉田　果恋 (2)</v>
      </c>
      <c r="M270" s="139" t="str">
        <f t="shared" si="13"/>
        <v>Karen YOSHIDA (01)</v>
      </c>
      <c r="N270" s="216">
        <v>200000268</v>
      </c>
      <c r="O270" s="216" t="str">
        <f t="shared" si="14"/>
        <v>01</v>
      </c>
    </row>
    <row r="271" spans="1:15" x14ac:dyDescent="0.15">
      <c r="A271" s="248">
        <v>322</v>
      </c>
      <c r="B271" s="137" t="s">
        <v>240</v>
      </c>
      <c r="C271" s="137" t="s">
        <v>1056</v>
      </c>
      <c r="D271" s="137" t="s">
        <v>977</v>
      </c>
      <c r="E271" s="137" t="s">
        <v>978</v>
      </c>
      <c r="F271" s="137" t="s">
        <v>573</v>
      </c>
      <c r="G271" s="137" t="s">
        <v>185</v>
      </c>
      <c r="H271" s="137">
        <v>27</v>
      </c>
      <c r="I271" s="137" t="s">
        <v>13440</v>
      </c>
      <c r="J271" s="137" t="s">
        <v>12360</v>
      </c>
      <c r="K271" s="137" t="s">
        <v>5220</v>
      </c>
      <c r="L271" s="139" t="str">
        <f t="shared" si="12"/>
        <v>三池　瑠衣 (M2)</v>
      </c>
      <c r="M271" s="139" t="str">
        <f t="shared" si="13"/>
        <v>Rui MIKE (97)</v>
      </c>
      <c r="N271" s="216">
        <v>200000269</v>
      </c>
      <c r="O271" s="216" t="str">
        <f t="shared" si="14"/>
        <v>97</v>
      </c>
    </row>
    <row r="272" spans="1:15" x14ac:dyDescent="0.15">
      <c r="A272" s="248">
        <v>323</v>
      </c>
      <c r="B272" s="137" t="s">
        <v>240</v>
      </c>
      <c r="C272" s="137" t="s">
        <v>1056</v>
      </c>
      <c r="D272" s="137" t="s">
        <v>12724</v>
      </c>
      <c r="E272" s="137" t="s">
        <v>13037</v>
      </c>
      <c r="F272" s="137" t="s">
        <v>13311</v>
      </c>
      <c r="G272" s="137" t="s">
        <v>141</v>
      </c>
      <c r="H272" s="137">
        <v>27</v>
      </c>
      <c r="I272" s="137" t="s">
        <v>13441</v>
      </c>
      <c r="J272" s="137" t="s">
        <v>13687</v>
      </c>
      <c r="K272" s="137" t="s">
        <v>5220</v>
      </c>
      <c r="L272" s="139" t="str">
        <f t="shared" si="12"/>
        <v>野尻　真由 (5)</v>
      </c>
      <c r="M272" s="139" t="str">
        <f t="shared" si="13"/>
        <v>Mayu NOJIRI (98)</v>
      </c>
      <c r="N272" s="216">
        <v>200000270</v>
      </c>
      <c r="O272" s="216" t="str">
        <f t="shared" si="14"/>
        <v>98</v>
      </c>
    </row>
    <row r="273" spans="1:15" x14ac:dyDescent="0.15">
      <c r="A273" s="248">
        <v>324</v>
      </c>
      <c r="B273" s="137" t="s">
        <v>240</v>
      </c>
      <c r="C273" s="137" t="s">
        <v>1056</v>
      </c>
      <c r="D273" s="137" t="s">
        <v>1023</v>
      </c>
      <c r="E273" s="137" t="s">
        <v>1024</v>
      </c>
      <c r="F273" s="137" t="s">
        <v>960</v>
      </c>
      <c r="G273" s="137" t="s">
        <v>141</v>
      </c>
      <c r="H273" s="137">
        <v>28</v>
      </c>
      <c r="I273" s="137" t="s">
        <v>13442</v>
      </c>
      <c r="J273" s="137" t="s">
        <v>13708</v>
      </c>
      <c r="K273" s="137" t="s">
        <v>5220</v>
      </c>
      <c r="L273" s="139" t="str">
        <f t="shared" si="12"/>
        <v>延安　美穂 (5)</v>
      </c>
      <c r="M273" s="139" t="str">
        <f t="shared" si="13"/>
        <v>Miho NOBUYASU (98)</v>
      </c>
      <c r="N273" s="216">
        <v>200000271</v>
      </c>
      <c r="O273" s="216" t="str">
        <f t="shared" si="14"/>
        <v>98</v>
      </c>
    </row>
    <row r="274" spans="1:15" x14ac:dyDescent="0.15">
      <c r="A274" s="248">
        <v>325</v>
      </c>
      <c r="B274" s="137" t="s">
        <v>240</v>
      </c>
      <c r="C274" s="137" t="s">
        <v>1056</v>
      </c>
      <c r="D274" s="137" t="s">
        <v>5921</v>
      </c>
      <c r="E274" s="137" t="s">
        <v>5922</v>
      </c>
      <c r="F274" s="137" t="s">
        <v>3196</v>
      </c>
      <c r="G274" s="137" t="s">
        <v>146</v>
      </c>
      <c r="H274" s="137">
        <v>27</v>
      </c>
      <c r="I274" s="137" t="s">
        <v>4931</v>
      </c>
      <c r="J274" s="137" t="s">
        <v>5212</v>
      </c>
      <c r="K274" s="137" t="s">
        <v>5220</v>
      </c>
      <c r="L274" s="139" t="str">
        <f t="shared" si="12"/>
        <v>小島　美月 (4)</v>
      </c>
      <c r="M274" s="139" t="str">
        <f t="shared" si="13"/>
        <v>Mizuki KOJIMA (99)</v>
      </c>
      <c r="N274" s="216">
        <v>200000272</v>
      </c>
      <c r="O274" s="216" t="str">
        <f t="shared" si="14"/>
        <v>99</v>
      </c>
    </row>
    <row r="275" spans="1:15" x14ac:dyDescent="0.15">
      <c r="A275" s="248">
        <v>326</v>
      </c>
      <c r="B275" s="137" t="s">
        <v>240</v>
      </c>
      <c r="C275" s="137" t="s">
        <v>1056</v>
      </c>
      <c r="D275" s="137" t="s">
        <v>5923</v>
      </c>
      <c r="E275" s="137" t="s">
        <v>5924</v>
      </c>
      <c r="F275" s="137" t="s">
        <v>866</v>
      </c>
      <c r="G275" s="137" t="s">
        <v>146</v>
      </c>
      <c r="H275" s="137">
        <v>27</v>
      </c>
      <c r="I275" s="137" t="s">
        <v>4865</v>
      </c>
      <c r="J275" s="137" t="s">
        <v>13701</v>
      </c>
      <c r="K275" s="137" t="s">
        <v>5220</v>
      </c>
      <c r="L275" s="139" t="str">
        <f t="shared" si="12"/>
        <v>田中　愛子 (4)</v>
      </c>
      <c r="M275" s="139" t="str">
        <f t="shared" si="13"/>
        <v>Aiko TANAKA (98)</v>
      </c>
      <c r="N275" s="216">
        <v>200000273</v>
      </c>
      <c r="O275" s="216" t="str">
        <f t="shared" si="14"/>
        <v>98</v>
      </c>
    </row>
    <row r="276" spans="1:15" x14ac:dyDescent="0.15">
      <c r="A276" s="248">
        <v>327</v>
      </c>
      <c r="B276" s="137" t="s">
        <v>240</v>
      </c>
      <c r="C276" s="137" t="s">
        <v>1056</v>
      </c>
      <c r="D276" s="137" t="s">
        <v>5925</v>
      </c>
      <c r="E276" s="137" t="s">
        <v>5926</v>
      </c>
      <c r="F276" s="137" t="s">
        <v>1434</v>
      </c>
      <c r="G276" s="137" t="s">
        <v>146</v>
      </c>
      <c r="H276" s="137">
        <v>34</v>
      </c>
      <c r="I276" s="137" t="s">
        <v>13443</v>
      </c>
      <c r="J276" s="137" t="s">
        <v>6713</v>
      </c>
      <c r="K276" s="137" t="s">
        <v>5220</v>
      </c>
      <c r="L276" s="139" t="str">
        <f t="shared" si="12"/>
        <v>針間　未侑 (4)</v>
      </c>
      <c r="M276" s="139" t="str">
        <f t="shared" si="13"/>
        <v>Miyu HARIMA (99)</v>
      </c>
      <c r="N276" s="216">
        <v>200000274</v>
      </c>
      <c r="O276" s="216" t="str">
        <f t="shared" si="14"/>
        <v>99</v>
      </c>
    </row>
    <row r="277" spans="1:15" x14ac:dyDescent="0.15">
      <c r="A277" s="248">
        <v>328</v>
      </c>
      <c r="B277" s="137" t="s">
        <v>240</v>
      </c>
      <c r="C277" s="137" t="s">
        <v>1056</v>
      </c>
      <c r="D277" s="137" t="s">
        <v>5927</v>
      </c>
      <c r="E277" s="137" t="s">
        <v>5928</v>
      </c>
      <c r="F277" s="137" t="s">
        <v>706</v>
      </c>
      <c r="G277" s="137" t="s">
        <v>146</v>
      </c>
      <c r="H277" s="137">
        <v>27</v>
      </c>
      <c r="I277" s="137" t="s">
        <v>4984</v>
      </c>
      <c r="J277" s="137" t="s">
        <v>13780</v>
      </c>
      <c r="K277" s="137" t="s">
        <v>5220</v>
      </c>
      <c r="L277" s="139" t="str">
        <f t="shared" si="12"/>
        <v>前川　佳花 (4)</v>
      </c>
      <c r="M277" s="139" t="str">
        <f t="shared" si="13"/>
        <v>Yoshika MAEKAWA (98)</v>
      </c>
      <c r="N277" s="216">
        <v>200000275</v>
      </c>
      <c r="O277" s="216" t="str">
        <f t="shared" si="14"/>
        <v>98</v>
      </c>
    </row>
    <row r="278" spans="1:15" x14ac:dyDescent="0.15">
      <c r="A278" s="248">
        <v>329</v>
      </c>
      <c r="B278" s="137" t="s">
        <v>196</v>
      </c>
      <c r="C278" s="137" t="s">
        <v>1056</v>
      </c>
      <c r="D278" s="137" t="s">
        <v>5929</v>
      </c>
      <c r="E278" s="137" t="s">
        <v>5930</v>
      </c>
      <c r="F278" s="137" t="s">
        <v>1762</v>
      </c>
      <c r="G278" s="137" t="s">
        <v>164</v>
      </c>
      <c r="H278" s="137">
        <v>28</v>
      </c>
      <c r="I278" s="137" t="s">
        <v>4834</v>
      </c>
      <c r="J278" s="137" t="s">
        <v>13761</v>
      </c>
      <c r="K278" s="137" t="s">
        <v>5220</v>
      </c>
      <c r="L278" s="139" t="str">
        <f t="shared" si="12"/>
        <v>石田　桃子 (3)</v>
      </c>
      <c r="M278" s="139" t="str">
        <f t="shared" si="13"/>
        <v>Momoko ISHIDA (00)</v>
      </c>
      <c r="N278" s="216">
        <v>200000276</v>
      </c>
      <c r="O278" s="216" t="str">
        <f t="shared" si="14"/>
        <v>00</v>
      </c>
    </row>
    <row r="279" spans="1:15" x14ac:dyDescent="0.15">
      <c r="A279" s="248">
        <v>330</v>
      </c>
      <c r="B279" s="137" t="s">
        <v>240</v>
      </c>
      <c r="C279" s="137" t="s">
        <v>1056</v>
      </c>
      <c r="D279" s="137" t="s">
        <v>5931</v>
      </c>
      <c r="E279" s="137" t="s">
        <v>5932</v>
      </c>
      <c r="F279" s="137" t="s">
        <v>5933</v>
      </c>
      <c r="G279" s="137" t="s">
        <v>164</v>
      </c>
      <c r="H279" s="137">
        <v>26</v>
      </c>
      <c r="I279" s="137" t="s">
        <v>12145</v>
      </c>
      <c r="J279" s="137" t="s">
        <v>13687</v>
      </c>
      <c r="K279" s="137" t="s">
        <v>5220</v>
      </c>
      <c r="L279" s="139" t="str">
        <f t="shared" si="12"/>
        <v>大植　麻由 (3)</v>
      </c>
      <c r="M279" s="139" t="str">
        <f t="shared" si="13"/>
        <v>Mayu OUE (99)</v>
      </c>
      <c r="N279" s="216">
        <v>200000277</v>
      </c>
      <c r="O279" s="216" t="str">
        <f t="shared" si="14"/>
        <v>99</v>
      </c>
    </row>
    <row r="280" spans="1:15" x14ac:dyDescent="0.15">
      <c r="A280" s="248">
        <v>331</v>
      </c>
      <c r="B280" s="137" t="s">
        <v>240</v>
      </c>
      <c r="C280" s="137" t="s">
        <v>1056</v>
      </c>
      <c r="D280" s="137" t="s">
        <v>5934</v>
      </c>
      <c r="E280" s="137" t="s">
        <v>5935</v>
      </c>
      <c r="F280" s="137" t="s">
        <v>5936</v>
      </c>
      <c r="G280" s="137" t="s">
        <v>164</v>
      </c>
      <c r="H280" s="137">
        <v>27</v>
      </c>
      <c r="I280" s="137" t="s">
        <v>9308</v>
      </c>
      <c r="J280" s="137" t="s">
        <v>6771</v>
      </c>
      <c r="K280" s="137" t="s">
        <v>5220</v>
      </c>
      <c r="L280" s="139" t="str">
        <f t="shared" si="12"/>
        <v>加藤　七海 (3)</v>
      </c>
      <c r="M280" s="139" t="str">
        <f t="shared" si="13"/>
        <v>Nanami KATO (99)</v>
      </c>
      <c r="N280" s="216">
        <v>200000278</v>
      </c>
      <c r="O280" s="216" t="str">
        <f t="shared" si="14"/>
        <v>99</v>
      </c>
    </row>
    <row r="281" spans="1:15" x14ac:dyDescent="0.15">
      <c r="A281" s="248">
        <v>332</v>
      </c>
      <c r="B281" s="137" t="s">
        <v>240</v>
      </c>
      <c r="C281" s="137" t="s">
        <v>1056</v>
      </c>
      <c r="D281" s="137" t="s">
        <v>5937</v>
      </c>
      <c r="E281" s="137" t="s">
        <v>5938</v>
      </c>
      <c r="F281" s="137" t="s">
        <v>2196</v>
      </c>
      <c r="G281" s="137" t="s">
        <v>164</v>
      </c>
      <c r="H281" s="137">
        <v>15</v>
      </c>
      <c r="I281" s="137" t="s">
        <v>13444</v>
      </c>
      <c r="J281" s="137" t="s">
        <v>13775</v>
      </c>
      <c r="K281" s="137" t="s">
        <v>5220</v>
      </c>
      <c r="L281" s="139" t="str">
        <f t="shared" si="12"/>
        <v>田島　美聡 (3)</v>
      </c>
      <c r="M281" s="139" t="str">
        <f t="shared" si="13"/>
        <v>Misato TAJIMA (00)</v>
      </c>
      <c r="N281" s="216">
        <v>200000279</v>
      </c>
      <c r="O281" s="216" t="str">
        <f t="shared" si="14"/>
        <v>00</v>
      </c>
    </row>
    <row r="282" spans="1:15" x14ac:dyDescent="0.15">
      <c r="A282" s="248">
        <v>333</v>
      </c>
      <c r="B282" s="137" t="s">
        <v>240</v>
      </c>
      <c r="C282" s="137" t="s">
        <v>1056</v>
      </c>
      <c r="D282" s="137" t="s">
        <v>6606</v>
      </c>
      <c r="E282" s="137" t="s">
        <v>6607</v>
      </c>
      <c r="F282" s="137" t="s">
        <v>3329</v>
      </c>
      <c r="G282" s="137" t="s">
        <v>164</v>
      </c>
      <c r="H282" s="137">
        <v>37</v>
      </c>
      <c r="I282" s="137" t="s">
        <v>6732</v>
      </c>
      <c r="J282" s="137" t="s">
        <v>6733</v>
      </c>
      <c r="K282" s="137" t="s">
        <v>5220</v>
      </c>
      <c r="L282" s="139" t="str">
        <f t="shared" si="12"/>
        <v>筒井　さくら (3)</v>
      </c>
      <c r="M282" s="139" t="str">
        <f t="shared" si="13"/>
        <v>Sakura TSUTSUI (99)</v>
      </c>
      <c r="N282" s="216">
        <v>200000280</v>
      </c>
      <c r="O282" s="216" t="str">
        <f t="shared" si="14"/>
        <v>99</v>
      </c>
    </row>
    <row r="283" spans="1:15" x14ac:dyDescent="0.15">
      <c r="A283" s="248">
        <v>334</v>
      </c>
      <c r="B283" s="137" t="s">
        <v>240</v>
      </c>
      <c r="C283" s="137" t="s">
        <v>1056</v>
      </c>
      <c r="D283" s="137" t="s">
        <v>9303</v>
      </c>
      <c r="E283" s="137" t="s">
        <v>9304</v>
      </c>
      <c r="F283" s="137" t="s">
        <v>2050</v>
      </c>
      <c r="G283" s="137" t="s">
        <v>168</v>
      </c>
      <c r="H283" s="137">
        <v>27</v>
      </c>
      <c r="I283" s="137" t="s">
        <v>9320</v>
      </c>
      <c r="J283" s="137" t="s">
        <v>9321</v>
      </c>
      <c r="K283" s="137" t="s">
        <v>5220</v>
      </c>
      <c r="L283" s="139" t="str">
        <f t="shared" si="12"/>
        <v>大岡 千咲 (2)</v>
      </c>
      <c r="M283" s="139" t="str">
        <f t="shared" si="13"/>
        <v>Chisaki OOKA (00)</v>
      </c>
      <c r="N283" s="216">
        <v>200000281</v>
      </c>
      <c r="O283" s="216" t="str">
        <f t="shared" si="14"/>
        <v>00</v>
      </c>
    </row>
    <row r="284" spans="1:15" x14ac:dyDescent="0.15">
      <c r="A284" s="248">
        <v>335</v>
      </c>
      <c r="B284" s="137" t="s">
        <v>240</v>
      </c>
      <c r="C284" s="137" t="s">
        <v>1056</v>
      </c>
      <c r="D284" s="137" t="s">
        <v>6601</v>
      </c>
      <c r="E284" s="137" t="s">
        <v>6602</v>
      </c>
      <c r="F284" s="137" t="s">
        <v>1983</v>
      </c>
      <c r="G284" s="137" t="s">
        <v>168</v>
      </c>
      <c r="H284" s="137">
        <v>27</v>
      </c>
      <c r="I284" s="137" t="s">
        <v>6728</v>
      </c>
      <c r="J284" s="137" t="s">
        <v>6729</v>
      </c>
      <c r="K284" s="137" t="s">
        <v>5220</v>
      </c>
      <c r="L284" s="139" t="str">
        <f t="shared" si="12"/>
        <v>杉林　歩 (2)</v>
      </c>
      <c r="M284" s="139" t="str">
        <f t="shared" si="13"/>
        <v>Ayumi SUGIBAYASHI (00)</v>
      </c>
      <c r="N284" s="216">
        <v>200000282</v>
      </c>
      <c r="O284" s="216" t="str">
        <f t="shared" si="14"/>
        <v>00</v>
      </c>
    </row>
    <row r="285" spans="1:15" x14ac:dyDescent="0.15">
      <c r="A285" s="248">
        <v>336</v>
      </c>
      <c r="B285" s="137" t="s">
        <v>240</v>
      </c>
      <c r="C285" s="137" t="s">
        <v>1056</v>
      </c>
      <c r="D285" s="137" t="s">
        <v>6603</v>
      </c>
      <c r="E285" s="137" t="s">
        <v>6604</v>
      </c>
      <c r="F285" s="137" t="s">
        <v>6605</v>
      </c>
      <c r="G285" s="137" t="s">
        <v>168</v>
      </c>
      <c r="H285" s="137">
        <v>28</v>
      </c>
      <c r="I285" s="137" t="s">
        <v>6730</v>
      </c>
      <c r="J285" s="137" t="s">
        <v>6731</v>
      </c>
      <c r="K285" s="137" t="s">
        <v>5220</v>
      </c>
      <c r="L285" s="139" t="str">
        <f t="shared" si="12"/>
        <v>高井　知沙 (2)</v>
      </c>
      <c r="M285" s="139" t="str">
        <f t="shared" si="13"/>
        <v>Chisa TAKAI (01)</v>
      </c>
      <c r="N285" s="216">
        <v>200000283</v>
      </c>
      <c r="O285" s="216" t="str">
        <f t="shared" si="14"/>
        <v>01</v>
      </c>
    </row>
    <row r="286" spans="1:15" x14ac:dyDescent="0.15">
      <c r="A286" s="248">
        <v>337</v>
      </c>
      <c r="B286" s="137" t="s">
        <v>240</v>
      </c>
      <c r="C286" s="137" t="s">
        <v>1056</v>
      </c>
      <c r="D286" s="137" t="s">
        <v>6608</v>
      </c>
      <c r="E286" s="137" t="s">
        <v>6609</v>
      </c>
      <c r="F286" s="137" t="s">
        <v>4228</v>
      </c>
      <c r="G286" s="137" t="s">
        <v>168</v>
      </c>
      <c r="H286" s="137">
        <v>28</v>
      </c>
      <c r="I286" s="137" t="s">
        <v>4819</v>
      </c>
      <c r="J286" s="137" t="s">
        <v>6722</v>
      </c>
      <c r="K286" s="137" t="s">
        <v>5220</v>
      </c>
      <c r="L286" s="139" t="str">
        <f t="shared" si="12"/>
        <v>西岡　瞳 (2)</v>
      </c>
      <c r="M286" s="139" t="str">
        <f t="shared" si="13"/>
        <v>Hitomi NISHIOKA (01)</v>
      </c>
      <c r="N286" s="216">
        <v>200000284</v>
      </c>
      <c r="O286" s="216" t="str">
        <f t="shared" si="14"/>
        <v>01</v>
      </c>
    </row>
    <row r="287" spans="1:15" x14ac:dyDescent="0.15">
      <c r="A287" s="248">
        <v>338</v>
      </c>
      <c r="B287" s="137" t="s">
        <v>240</v>
      </c>
      <c r="C287" s="137" t="s">
        <v>1056</v>
      </c>
      <c r="D287" s="137" t="s">
        <v>12725</v>
      </c>
      <c r="E287" s="137" t="s">
        <v>13038</v>
      </c>
      <c r="F287" s="137" t="s">
        <v>2241</v>
      </c>
      <c r="G287" s="137" t="s">
        <v>168</v>
      </c>
      <c r="H287" s="137">
        <v>16</v>
      </c>
      <c r="I287" s="137" t="s">
        <v>13445</v>
      </c>
      <c r="J287" s="137" t="s">
        <v>6664</v>
      </c>
      <c r="K287" s="137" t="s">
        <v>5220</v>
      </c>
      <c r="L287" s="139" t="str">
        <f t="shared" si="12"/>
        <v>丸箸　里奈 (2)</v>
      </c>
      <c r="M287" s="139" t="str">
        <f t="shared" si="13"/>
        <v>Rina MARUHASHI  (02)</v>
      </c>
      <c r="N287" s="216">
        <v>200000285</v>
      </c>
      <c r="O287" s="216" t="str">
        <f t="shared" si="14"/>
        <v>02</v>
      </c>
    </row>
    <row r="288" spans="1:15" x14ac:dyDescent="0.15">
      <c r="A288" s="248">
        <v>342</v>
      </c>
      <c r="B288" s="137" t="s">
        <v>5239</v>
      </c>
      <c r="C288" s="137" t="s">
        <v>1055</v>
      </c>
      <c r="D288" s="137" t="s">
        <v>5912</v>
      </c>
      <c r="E288" s="137" t="s">
        <v>5913</v>
      </c>
      <c r="F288" s="137" t="s">
        <v>3669</v>
      </c>
      <c r="G288" s="137" t="s">
        <v>146</v>
      </c>
      <c r="H288" s="137">
        <v>28</v>
      </c>
      <c r="I288" s="137" t="s">
        <v>4865</v>
      </c>
      <c r="J288" s="137" t="s">
        <v>13781</v>
      </c>
      <c r="K288" s="137" t="s">
        <v>5220</v>
      </c>
      <c r="L288" s="139" t="str">
        <f t="shared" si="12"/>
        <v>田中　寛子 (4)</v>
      </c>
      <c r="M288" s="139" t="str">
        <f t="shared" si="13"/>
        <v>Hiroko TANAKA (00)</v>
      </c>
      <c r="N288" s="216">
        <v>200000286</v>
      </c>
      <c r="O288" s="216" t="str">
        <f t="shared" si="14"/>
        <v>00</v>
      </c>
    </row>
    <row r="289" spans="1:15" x14ac:dyDescent="0.15">
      <c r="A289" s="248">
        <v>343</v>
      </c>
      <c r="B289" s="137" t="s">
        <v>5239</v>
      </c>
      <c r="C289" s="137" t="s">
        <v>1055</v>
      </c>
      <c r="D289" s="137" t="s">
        <v>5914</v>
      </c>
      <c r="E289" s="137" t="s">
        <v>5915</v>
      </c>
      <c r="F289" s="137" t="s">
        <v>854</v>
      </c>
      <c r="G289" s="137" t="s">
        <v>146</v>
      </c>
      <c r="H289" s="137">
        <v>27</v>
      </c>
      <c r="I289" s="137" t="s">
        <v>13446</v>
      </c>
      <c r="J289" s="137" t="s">
        <v>13782</v>
      </c>
      <c r="K289" s="137" t="s">
        <v>5220</v>
      </c>
      <c r="L289" s="139" t="str">
        <f t="shared" si="12"/>
        <v>大和　詩菜 (4)</v>
      </c>
      <c r="M289" s="139" t="str">
        <f t="shared" si="13"/>
        <v>Shiina YAMATO (98)</v>
      </c>
      <c r="N289" s="216">
        <v>200000287</v>
      </c>
      <c r="O289" s="216" t="str">
        <f t="shared" si="14"/>
        <v>98</v>
      </c>
    </row>
    <row r="290" spans="1:15" x14ac:dyDescent="0.15">
      <c r="A290" s="248">
        <v>344</v>
      </c>
      <c r="B290" s="137" t="s">
        <v>5239</v>
      </c>
      <c r="C290" s="137" t="s">
        <v>1055</v>
      </c>
      <c r="D290" s="137" t="s">
        <v>5916</v>
      </c>
      <c r="E290" s="137" t="s">
        <v>5917</v>
      </c>
      <c r="F290" s="137" t="s">
        <v>2114</v>
      </c>
      <c r="G290" s="137" t="s">
        <v>164</v>
      </c>
      <c r="H290" s="137">
        <v>28</v>
      </c>
      <c r="I290" s="137" t="s">
        <v>13447</v>
      </c>
      <c r="J290" s="137" t="s">
        <v>13766</v>
      </c>
      <c r="K290" s="137" t="s">
        <v>5220</v>
      </c>
      <c r="L290" s="139" t="str">
        <f t="shared" si="12"/>
        <v>小澤　皐 (3)</v>
      </c>
      <c r="M290" s="139" t="str">
        <f t="shared" si="13"/>
        <v>Satsuki OZAWA (99)</v>
      </c>
      <c r="N290" s="216">
        <v>200000288</v>
      </c>
      <c r="O290" s="216" t="str">
        <f t="shared" si="14"/>
        <v>99</v>
      </c>
    </row>
    <row r="291" spans="1:15" x14ac:dyDescent="0.15">
      <c r="A291" s="248">
        <v>345</v>
      </c>
      <c r="B291" s="137" t="s">
        <v>5239</v>
      </c>
      <c r="C291" s="137" t="s">
        <v>1055</v>
      </c>
      <c r="D291" s="137" t="s">
        <v>12726</v>
      </c>
      <c r="E291" s="137" t="s">
        <v>5918</v>
      </c>
      <c r="F291" s="137" t="s">
        <v>5421</v>
      </c>
      <c r="G291" s="137" t="s">
        <v>164</v>
      </c>
      <c r="H291" s="137">
        <v>27</v>
      </c>
      <c r="I291" s="137" t="s">
        <v>5158</v>
      </c>
      <c r="J291" s="137" t="s">
        <v>13783</v>
      </c>
      <c r="K291" s="137" t="s">
        <v>5220</v>
      </c>
      <c r="L291" s="139" t="str">
        <f t="shared" si="12"/>
        <v>菅野　瑞惠 (3)</v>
      </c>
      <c r="M291" s="139" t="str">
        <f t="shared" si="13"/>
        <v>Mizue SUGANO (00)</v>
      </c>
      <c r="N291" s="216">
        <v>200000289</v>
      </c>
      <c r="O291" s="216" t="str">
        <f t="shared" si="14"/>
        <v>00</v>
      </c>
    </row>
    <row r="292" spans="1:15" x14ac:dyDescent="0.15">
      <c r="A292" s="248">
        <v>346</v>
      </c>
      <c r="B292" s="137" t="s">
        <v>5239</v>
      </c>
      <c r="C292" s="137" t="s">
        <v>1055</v>
      </c>
      <c r="D292" s="137" t="s">
        <v>5919</v>
      </c>
      <c r="E292" s="137" t="s">
        <v>5920</v>
      </c>
      <c r="F292" s="137" t="s">
        <v>4686</v>
      </c>
      <c r="G292" s="137" t="s">
        <v>164</v>
      </c>
      <c r="H292" s="137">
        <v>27</v>
      </c>
      <c r="I292" s="137" t="s">
        <v>11591</v>
      </c>
      <c r="J292" s="137" t="s">
        <v>13708</v>
      </c>
      <c r="K292" s="137" t="s">
        <v>5220</v>
      </c>
      <c r="L292" s="139" t="str">
        <f t="shared" si="12"/>
        <v>寺田　美保 (3)</v>
      </c>
      <c r="M292" s="139" t="str">
        <f t="shared" si="13"/>
        <v>Miho TERADA (99)</v>
      </c>
      <c r="N292" s="216">
        <v>200000290</v>
      </c>
      <c r="O292" s="216" t="str">
        <f t="shared" si="14"/>
        <v>99</v>
      </c>
    </row>
    <row r="293" spans="1:15" x14ac:dyDescent="0.15">
      <c r="A293" s="248">
        <v>347</v>
      </c>
      <c r="B293" s="137" t="s">
        <v>5239</v>
      </c>
      <c r="C293" s="137" t="s">
        <v>1055</v>
      </c>
      <c r="D293" s="137" t="s">
        <v>6616</v>
      </c>
      <c r="E293" s="137" t="s">
        <v>6617</v>
      </c>
      <c r="F293" s="137" t="s">
        <v>3373</v>
      </c>
      <c r="G293" s="137" t="s">
        <v>168</v>
      </c>
      <c r="H293" s="137">
        <v>27</v>
      </c>
      <c r="I293" s="137" t="s">
        <v>4901</v>
      </c>
      <c r="J293" s="137" t="s">
        <v>4862</v>
      </c>
      <c r="K293" s="137" t="s">
        <v>5220</v>
      </c>
      <c r="L293" s="139" t="str">
        <f t="shared" si="12"/>
        <v>村上　ひかる (2)</v>
      </c>
      <c r="M293" s="139" t="str">
        <f t="shared" si="13"/>
        <v>Hikaru MURAKAMI (02)</v>
      </c>
      <c r="N293" s="216">
        <v>200000291</v>
      </c>
      <c r="O293" s="216" t="str">
        <f t="shared" si="14"/>
        <v>02</v>
      </c>
    </row>
    <row r="294" spans="1:15" x14ac:dyDescent="0.15">
      <c r="A294" s="248">
        <v>351</v>
      </c>
      <c r="B294" s="137" t="s">
        <v>5251</v>
      </c>
      <c r="C294" s="137" t="s">
        <v>5252</v>
      </c>
      <c r="D294" s="137" t="s">
        <v>6190</v>
      </c>
      <c r="E294" s="137" t="s">
        <v>6191</v>
      </c>
      <c r="F294" s="137" t="s">
        <v>1920</v>
      </c>
      <c r="G294" s="137" t="s">
        <v>164</v>
      </c>
      <c r="H294" s="137">
        <v>23</v>
      </c>
      <c r="I294" s="137" t="s">
        <v>4972</v>
      </c>
      <c r="J294" s="137" t="s">
        <v>13784</v>
      </c>
      <c r="K294" s="137" t="s">
        <v>5220</v>
      </c>
      <c r="L294" s="139" t="str">
        <f t="shared" si="12"/>
        <v>鈴木　綾奈 (3)</v>
      </c>
      <c r="M294" s="139" t="str">
        <f t="shared" si="13"/>
        <v>Ryona SUZUKI (00)</v>
      </c>
      <c r="N294" s="216">
        <v>200000292</v>
      </c>
      <c r="O294" s="216" t="str">
        <f t="shared" si="14"/>
        <v>00</v>
      </c>
    </row>
    <row r="295" spans="1:15" x14ac:dyDescent="0.15">
      <c r="A295" s="248">
        <v>352</v>
      </c>
      <c r="B295" s="137" t="s">
        <v>5251</v>
      </c>
      <c r="C295" s="137" t="s">
        <v>5252</v>
      </c>
      <c r="D295" s="137" t="s">
        <v>6192</v>
      </c>
      <c r="E295" s="137" t="s">
        <v>6193</v>
      </c>
      <c r="F295" s="137" t="s">
        <v>1227</v>
      </c>
      <c r="G295" s="137" t="s">
        <v>164</v>
      </c>
      <c r="H295" s="137">
        <v>23</v>
      </c>
      <c r="I295" s="137" t="s">
        <v>4971</v>
      </c>
      <c r="J295" s="137" t="s">
        <v>13785</v>
      </c>
      <c r="K295" s="137" t="s">
        <v>5220</v>
      </c>
      <c r="L295" s="139" t="str">
        <f t="shared" si="12"/>
        <v>中野　紗希 (3)</v>
      </c>
      <c r="M295" s="139" t="str">
        <f t="shared" si="13"/>
        <v>Saki NAKANO (00)</v>
      </c>
      <c r="N295" s="216">
        <v>200000293</v>
      </c>
      <c r="O295" s="216" t="str">
        <f t="shared" si="14"/>
        <v>00</v>
      </c>
    </row>
    <row r="296" spans="1:15" x14ac:dyDescent="0.15">
      <c r="A296" s="248">
        <v>353</v>
      </c>
      <c r="B296" s="137" t="s">
        <v>5251</v>
      </c>
      <c r="C296" s="137" t="s">
        <v>5252</v>
      </c>
      <c r="D296" s="137" t="s">
        <v>12727</v>
      </c>
      <c r="E296" s="137" t="s">
        <v>13039</v>
      </c>
      <c r="F296" s="137" t="s">
        <v>2207</v>
      </c>
      <c r="G296" s="137" t="s">
        <v>168</v>
      </c>
      <c r="H296" s="137">
        <v>26</v>
      </c>
      <c r="I296" s="137" t="s">
        <v>13448</v>
      </c>
      <c r="J296" s="137" t="s">
        <v>13786</v>
      </c>
      <c r="K296" s="137" t="s">
        <v>5220</v>
      </c>
      <c r="L296" s="139" t="str">
        <f t="shared" si="12"/>
        <v>稲原　南穂 (2)</v>
      </c>
      <c r="M296" s="139" t="str">
        <f t="shared" si="13"/>
        <v>Naho INAHARA (02)</v>
      </c>
      <c r="N296" s="216">
        <v>200000294</v>
      </c>
      <c r="O296" s="216" t="str">
        <f t="shared" si="14"/>
        <v>02</v>
      </c>
    </row>
    <row r="297" spans="1:15" x14ac:dyDescent="0.15">
      <c r="A297" s="248">
        <v>354</v>
      </c>
      <c r="B297" s="137" t="s">
        <v>5251</v>
      </c>
      <c r="C297" s="137" t="s">
        <v>5252</v>
      </c>
      <c r="D297" s="137" t="s">
        <v>12728</v>
      </c>
      <c r="E297" s="137" t="s">
        <v>13040</v>
      </c>
      <c r="F297" s="137" t="s">
        <v>11126</v>
      </c>
      <c r="G297" s="137" t="s">
        <v>173</v>
      </c>
      <c r="H297" s="137">
        <v>26</v>
      </c>
      <c r="I297" s="137" t="s">
        <v>13449</v>
      </c>
      <c r="J297" s="137" t="s">
        <v>9316</v>
      </c>
      <c r="K297" s="137" t="s">
        <v>5220</v>
      </c>
      <c r="L297" s="139" t="str">
        <f t="shared" si="12"/>
        <v>中芝　美玖 (1)</v>
      </c>
      <c r="M297" s="139" t="str">
        <f t="shared" si="13"/>
        <v>Miku NAKASHIBA (02)</v>
      </c>
      <c r="N297" s="216">
        <v>200000295</v>
      </c>
      <c r="O297" s="216" t="str">
        <f t="shared" si="14"/>
        <v>02</v>
      </c>
    </row>
    <row r="298" spans="1:15" x14ac:dyDescent="0.15">
      <c r="A298" s="248">
        <v>355</v>
      </c>
      <c r="B298" s="137" t="s">
        <v>5249</v>
      </c>
      <c r="C298" s="137" t="s">
        <v>9596</v>
      </c>
      <c r="D298" s="137" t="s">
        <v>12729</v>
      </c>
      <c r="E298" s="137" t="s">
        <v>13041</v>
      </c>
      <c r="F298" s="137" t="s">
        <v>13312</v>
      </c>
      <c r="G298" s="137" t="s">
        <v>188</v>
      </c>
      <c r="H298" s="137">
        <v>28</v>
      </c>
      <c r="I298" s="137" t="s">
        <v>4958</v>
      </c>
      <c r="J298" s="137" t="s">
        <v>13722</v>
      </c>
      <c r="K298" s="137" t="s">
        <v>5220</v>
      </c>
      <c r="L298" s="139" t="str">
        <f t="shared" si="12"/>
        <v>太田　朱香 (6)</v>
      </c>
      <c r="M298" s="139" t="str">
        <f t="shared" si="13"/>
        <v>Ayaka OTA (96)</v>
      </c>
      <c r="N298" s="216">
        <v>200000296</v>
      </c>
      <c r="O298" s="216" t="str">
        <f t="shared" si="14"/>
        <v>96</v>
      </c>
    </row>
    <row r="299" spans="1:15" x14ac:dyDescent="0.15">
      <c r="A299" s="248">
        <v>356</v>
      </c>
      <c r="B299" s="137" t="s">
        <v>5249</v>
      </c>
      <c r="C299" s="137" t="s">
        <v>9596</v>
      </c>
      <c r="D299" s="137" t="s">
        <v>12730</v>
      </c>
      <c r="E299" s="137" t="s">
        <v>13042</v>
      </c>
      <c r="F299" s="137" t="s">
        <v>13313</v>
      </c>
      <c r="G299" s="137" t="s">
        <v>141</v>
      </c>
      <c r="H299" s="137">
        <v>28</v>
      </c>
      <c r="I299" s="137" t="s">
        <v>13450</v>
      </c>
      <c r="J299" s="137" t="s">
        <v>13729</v>
      </c>
      <c r="K299" s="137" t="s">
        <v>5220</v>
      </c>
      <c r="L299" s="139" t="str">
        <f t="shared" si="12"/>
        <v>岸根　雪葉 (5)</v>
      </c>
      <c r="M299" s="139" t="str">
        <f t="shared" si="13"/>
        <v>Yukiha KISHINE (96)</v>
      </c>
      <c r="N299" s="216">
        <v>200000297</v>
      </c>
      <c r="O299" s="216" t="str">
        <f t="shared" si="14"/>
        <v>96</v>
      </c>
    </row>
    <row r="300" spans="1:15" x14ac:dyDescent="0.15">
      <c r="A300" s="248">
        <v>357</v>
      </c>
      <c r="B300" s="137" t="s">
        <v>5249</v>
      </c>
      <c r="C300" s="137" t="s">
        <v>9596</v>
      </c>
      <c r="D300" s="137" t="s">
        <v>12731</v>
      </c>
      <c r="E300" s="137" t="s">
        <v>13043</v>
      </c>
      <c r="F300" s="137" t="s">
        <v>13314</v>
      </c>
      <c r="G300" s="137" t="s">
        <v>141</v>
      </c>
      <c r="H300" s="137">
        <v>28</v>
      </c>
      <c r="I300" s="137" t="s">
        <v>13451</v>
      </c>
      <c r="J300" s="137" t="s">
        <v>6757</v>
      </c>
      <c r="K300" s="137" t="s">
        <v>5220</v>
      </c>
      <c r="L300" s="139" t="str">
        <f t="shared" si="12"/>
        <v>須賀　睦月 (5)</v>
      </c>
      <c r="M300" s="139" t="str">
        <f t="shared" si="13"/>
        <v>Mutsuki SUGA (94)</v>
      </c>
      <c r="N300" s="216">
        <v>200000298</v>
      </c>
      <c r="O300" s="216" t="str">
        <f t="shared" si="14"/>
        <v>94</v>
      </c>
    </row>
    <row r="301" spans="1:15" x14ac:dyDescent="0.15">
      <c r="A301" s="248">
        <v>358</v>
      </c>
      <c r="B301" s="137" t="s">
        <v>5249</v>
      </c>
      <c r="C301" s="137" t="s">
        <v>9596</v>
      </c>
      <c r="D301" s="137" t="s">
        <v>12732</v>
      </c>
      <c r="E301" s="137" t="s">
        <v>13044</v>
      </c>
      <c r="F301" s="137" t="s">
        <v>654</v>
      </c>
      <c r="G301" s="137" t="s">
        <v>141</v>
      </c>
      <c r="H301" s="137">
        <v>28</v>
      </c>
      <c r="I301" s="137" t="s">
        <v>4821</v>
      </c>
      <c r="J301" s="137" t="s">
        <v>13787</v>
      </c>
      <c r="K301" s="137" t="s">
        <v>5220</v>
      </c>
      <c r="L301" s="139" t="str">
        <f t="shared" si="12"/>
        <v>山元　美保子 (5)</v>
      </c>
      <c r="M301" s="139" t="str">
        <f t="shared" si="13"/>
        <v>Mihoko YAMAMOTO (97)</v>
      </c>
      <c r="N301" s="216">
        <v>200000299</v>
      </c>
      <c r="O301" s="216" t="str">
        <f t="shared" si="14"/>
        <v>97</v>
      </c>
    </row>
    <row r="302" spans="1:15" x14ac:dyDescent="0.15">
      <c r="A302" s="248">
        <v>359</v>
      </c>
      <c r="B302" s="137" t="s">
        <v>5249</v>
      </c>
      <c r="C302" s="137" t="s">
        <v>9596</v>
      </c>
      <c r="D302" s="137" t="s">
        <v>12733</v>
      </c>
      <c r="E302" s="137" t="s">
        <v>13045</v>
      </c>
      <c r="F302" s="137" t="s">
        <v>11304</v>
      </c>
      <c r="G302" s="137" t="s">
        <v>141</v>
      </c>
      <c r="H302" s="137">
        <v>28</v>
      </c>
      <c r="I302" s="137" t="s">
        <v>11714</v>
      </c>
      <c r="J302" s="137" t="s">
        <v>4833</v>
      </c>
      <c r="K302" s="137" t="s">
        <v>5220</v>
      </c>
      <c r="L302" s="139" t="str">
        <f t="shared" si="12"/>
        <v>垂水　千紘 (5)</v>
      </c>
      <c r="M302" s="139" t="str">
        <f t="shared" si="13"/>
        <v>Chihiro TARUMI (97)</v>
      </c>
      <c r="N302" s="216">
        <v>200000300</v>
      </c>
      <c r="O302" s="216" t="str">
        <f t="shared" si="14"/>
        <v>97</v>
      </c>
    </row>
    <row r="303" spans="1:15" x14ac:dyDescent="0.15">
      <c r="A303" s="248">
        <v>360</v>
      </c>
      <c r="B303" s="137" t="s">
        <v>5247</v>
      </c>
      <c r="C303" s="137" t="s">
        <v>5248</v>
      </c>
      <c r="D303" s="137" t="s">
        <v>985</v>
      </c>
      <c r="E303" s="137" t="s">
        <v>986</v>
      </c>
      <c r="F303" s="137" t="s">
        <v>718</v>
      </c>
      <c r="G303" s="137" t="s">
        <v>146</v>
      </c>
      <c r="H303" s="137">
        <v>25</v>
      </c>
      <c r="I303" s="137" t="s">
        <v>11452</v>
      </c>
      <c r="J303" s="137" t="s">
        <v>9235</v>
      </c>
      <c r="K303" s="137" t="s">
        <v>5220</v>
      </c>
      <c r="L303" s="139" t="str">
        <f t="shared" si="12"/>
        <v>安達　眞咲 (4)</v>
      </c>
      <c r="M303" s="139" t="str">
        <f t="shared" si="13"/>
        <v>Masaki ADACHI (98)</v>
      </c>
      <c r="N303" s="216">
        <v>200000301</v>
      </c>
      <c r="O303" s="216" t="str">
        <f t="shared" si="14"/>
        <v>98</v>
      </c>
    </row>
    <row r="304" spans="1:15" x14ac:dyDescent="0.15">
      <c r="A304" s="248">
        <v>361</v>
      </c>
      <c r="B304" s="137" t="s">
        <v>5247</v>
      </c>
      <c r="C304" s="137" t="s">
        <v>5248</v>
      </c>
      <c r="D304" s="137" t="s">
        <v>6032</v>
      </c>
      <c r="E304" s="137" t="s">
        <v>6033</v>
      </c>
      <c r="F304" s="137" t="s">
        <v>2671</v>
      </c>
      <c r="G304" s="137" t="s">
        <v>146</v>
      </c>
      <c r="H304" s="137">
        <v>28</v>
      </c>
      <c r="I304" s="137" t="s">
        <v>11498</v>
      </c>
      <c r="J304" s="137" t="s">
        <v>6727</v>
      </c>
      <c r="K304" s="137" t="s">
        <v>5220</v>
      </c>
      <c r="L304" s="139" t="str">
        <f t="shared" si="12"/>
        <v>石橋　奈月 (4)</v>
      </c>
      <c r="M304" s="139" t="str">
        <f t="shared" si="13"/>
        <v>Natsuki ISHIBASHI (99)</v>
      </c>
      <c r="N304" s="216">
        <v>200000302</v>
      </c>
      <c r="O304" s="216" t="str">
        <f t="shared" si="14"/>
        <v>99</v>
      </c>
    </row>
    <row r="305" spans="1:15" x14ac:dyDescent="0.15">
      <c r="A305" s="248">
        <v>362</v>
      </c>
      <c r="B305" s="137" t="s">
        <v>5247</v>
      </c>
      <c r="C305" s="137" t="s">
        <v>5248</v>
      </c>
      <c r="D305" s="137" t="s">
        <v>6034</v>
      </c>
      <c r="E305" s="137" t="s">
        <v>6035</v>
      </c>
      <c r="F305" s="137" t="s">
        <v>3196</v>
      </c>
      <c r="G305" s="137" t="s">
        <v>146</v>
      </c>
      <c r="H305" s="137">
        <v>27</v>
      </c>
      <c r="I305" s="137" t="s">
        <v>13452</v>
      </c>
      <c r="J305" s="137" t="s">
        <v>9547</v>
      </c>
      <c r="K305" s="137" t="s">
        <v>5220</v>
      </c>
      <c r="L305" s="139" t="str">
        <f t="shared" si="12"/>
        <v>梅崎　優花 (4)</v>
      </c>
      <c r="M305" s="139" t="str">
        <f t="shared" si="13"/>
        <v>Yuka UMEZAKI (99)</v>
      </c>
      <c r="N305" s="216">
        <v>200000303</v>
      </c>
      <c r="O305" s="216" t="str">
        <f t="shared" si="14"/>
        <v>99</v>
      </c>
    </row>
    <row r="306" spans="1:15" x14ac:dyDescent="0.15">
      <c r="A306" s="248">
        <v>363</v>
      </c>
      <c r="B306" s="137" t="s">
        <v>5247</v>
      </c>
      <c r="C306" s="137" t="s">
        <v>5248</v>
      </c>
      <c r="D306" s="137" t="s">
        <v>6036</v>
      </c>
      <c r="E306" s="137" t="s">
        <v>6037</v>
      </c>
      <c r="F306" s="137" t="s">
        <v>2288</v>
      </c>
      <c r="G306" s="137" t="s">
        <v>146</v>
      </c>
      <c r="H306" s="137">
        <v>28</v>
      </c>
      <c r="I306" s="137" t="s">
        <v>4798</v>
      </c>
      <c r="J306" s="137" t="s">
        <v>13788</v>
      </c>
      <c r="K306" s="137" t="s">
        <v>5220</v>
      </c>
      <c r="L306" s="139" t="str">
        <f t="shared" si="12"/>
        <v>尾田　幸音 (4)</v>
      </c>
      <c r="M306" s="139" t="str">
        <f t="shared" si="13"/>
        <v>Yukine ODA (00)</v>
      </c>
      <c r="N306" s="216">
        <v>200000304</v>
      </c>
      <c r="O306" s="216" t="str">
        <f t="shared" si="14"/>
        <v>00</v>
      </c>
    </row>
    <row r="307" spans="1:15" x14ac:dyDescent="0.15">
      <c r="A307" s="248">
        <v>364</v>
      </c>
      <c r="B307" s="137" t="s">
        <v>5247</v>
      </c>
      <c r="C307" s="137" t="s">
        <v>5248</v>
      </c>
      <c r="D307" s="137" t="s">
        <v>6038</v>
      </c>
      <c r="E307" s="137" t="s">
        <v>6039</v>
      </c>
      <c r="F307" s="137" t="s">
        <v>2112</v>
      </c>
      <c r="G307" s="137" t="s">
        <v>146</v>
      </c>
      <c r="H307" s="137">
        <v>28</v>
      </c>
      <c r="I307" s="137" t="s">
        <v>5126</v>
      </c>
      <c r="J307" s="137" t="s">
        <v>13716</v>
      </c>
      <c r="K307" s="137" t="s">
        <v>5220</v>
      </c>
      <c r="L307" s="139" t="str">
        <f t="shared" si="12"/>
        <v>黒田　愛香 (4)</v>
      </c>
      <c r="M307" s="139" t="str">
        <f t="shared" si="13"/>
        <v>Aika KURODA (99)</v>
      </c>
      <c r="N307" s="216">
        <v>200000305</v>
      </c>
      <c r="O307" s="216" t="str">
        <f t="shared" si="14"/>
        <v>99</v>
      </c>
    </row>
    <row r="308" spans="1:15" x14ac:dyDescent="0.15">
      <c r="A308" s="248">
        <v>365</v>
      </c>
      <c r="B308" s="137" t="s">
        <v>5247</v>
      </c>
      <c r="C308" s="137" t="s">
        <v>5248</v>
      </c>
      <c r="D308" s="137" t="s">
        <v>6040</v>
      </c>
      <c r="E308" s="137" t="s">
        <v>6041</v>
      </c>
      <c r="F308" s="137" t="s">
        <v>1152</v>
      </c>
      <c r="G308" s="137" t="s">
        <v>146</v>
      </c>
      <c r="H308" s="137">
        <v>28</v>
      </c>
      <c r="I308" s="137" t="s">
        <v>11334</v>
      </c>
      <c r="J308" s="137" t="s">
        <v>13789</v>
      </c>
      <c r="K308" s="137" t="s">
        <v>5220</v>
      </c>
      <c r="L308" s="139" t="str">
        <f t="shared" si="12"/>
        <v>桒原　千賀子 (4)</v>
      </c>
      <c r="M308" s="139" t="str">
        <f t="shared" si="13"/>
        <v>Chikako KUWAHARA (99)</v>
      </c>
      <c r="N308" s="216">
        <v>200000306</v>
      </c>
      <c r="O308" s="216" t="str">
        <f t="shared" si="14"/>
        <v>99</v>
      </c>
    </row>
    <row r="309" spans="1:15" x14ac:dyDescent="0.15">
      <c r="A309" s="248">
        <v>366</v>
      </c>
      <c r="B309" s="137" t="s">
        <v>5247</v>
      </c>
      <c r="C309" s="137" t="s">
        <v>5248</v>
      </c>
      <c r="D309" s="137" t="s">
        <v>6042</v>
      </c>
      <c r="E309" s="137" t="s">
        <v>6043</v>
      </c>
      <c r="F309" s="137" t="s">
        <v>2826</v>
      </c>
      <c r="G309" s="137" t="s">
        <v>146</v>
      </c>
      <c r="H309" s="137">
        <v>26</v>
      </c>
      <c r="I309" s="137" t="s">
        <v>5149</v>
      </c>
      <c r="J309" s="137" t="s">
        <v>13790</v>
      </c>
      <c r="K309" s="137" t="s">
        <v>5220</v>
      </c>
      <c r="L309" s="139" t="str">
        <f t="shared" si="12"/>
        <v>小西　萌乃 (4)</v>
      </c>
      <c r="M309" s="139" t="str">
        <f t="shared" si="13"/>
        <v>Moeno KONISHI (99)</v>
      </c>
      <c r="N309" s="216">
        <v>200000307</v>
      </c>
      <c r="O309" s="216" t="str">
        <f t="shared" si="14"/>
        <v>99</v>
      </c>
    </row>
    <row r="310" spans="1:15" x14ac:dyDescent="0.15">
      <c r="A310" s="248">
        <v>367</v>
      </c>
      <c r="B310" s="137" t="s">
        <v>5247</v>
      </c>
      <c r="C310" s="137" t="s">
        <v>5248</v>
      </c>
      <c r="D310" s="137" t="s">
        <v>12734</v>
      </c>
      <c r="E310" s="137" t="s">
        <v>6044</v>
      </c>
      <c r="F310" s="137" t="s">
        <v>6045</v>
      </c>
      <c r="G310" s="137" t="s">
        <v>146</v>
      </c>
      <c r="H310" s="137">
        <v>35</v>
      </c>
      <c r="I310" s="137" t="s">
        <v>9241</v>
      </c>
      <c r="J310" s="137" t="s">
        <v>13791</v>
      </c>
      <c r="K310" s="137" t="s">
        <v>5220</v>
      </c>
      <c r="L310" s="139" t="str">
        <f t="shared" si="12"/>
        <v>佐伯　美奈 (4)</v>
      </c>
      <c r="M310" s="139" t="str">
        <f t="shared" si="13"/>
        <v>Mina SAEKI (00)</v>
      </c>
      <c r="N310" s="216">
        <v>200000308</v>
      </c>
      <c r="O310" s="216" t="str">
        <f t="shared" si="14"/>
        <v>00</v>
      </c>
    </row>
    <row r="311" spans="1:15" x14ac:dyDescent="0.15">
      <c r="A311" s="248">
        <v>368</v>
      </c>
      <c r="B311" s="137" t="s">
        <v>5247</v>
      </c>
      <c r="C311" s="137" t="s">
        <v>5248</v>
      </c>
      <c r="D311" s="137" t="s">
        <v>6053</v>
      </c>
      <c r="E311" s="137" t="s">
        <v>6054</v>
      </c>
      <c r="F311" s="137" t="s">
        <v>6055</v>
      </c>
      <c r="G311" s="137" t="s">
        <v>146</v>
      </c>
      <c r="H311" s="137">
        <v>28</v>
      </c>
      <c r="I311" s="137" t="s">
        <v>13453</v>
      </c>
      <c r="J311" s="137" t="s">
        <v>13792</v>
      </c>
      <c r="K311" s="137" t="s">
        <v>5220</v>
      </c>
      <c r="L311" s="139" t="str">
        <f t="shared" si="12"/>
        <v>竹前　奈理 (4)</v>
      </c>
      <c r="M311" s="139" t="str">
        <f t="shared" si="13"/>
        <v>Nari TAKEMAE (99)</v>
      </c>
      <c r="N311" s="216">
        <v>200000309</v>
      </c>
      <c r="O311" s="216" t="str">
        <f t="shared" si="14"/>
        <v>99</v>
      </c>
    </row>
    <row r="312" spans="1:15" x14ac:dyDescent="0.15">
      <c r="A312" s="248">
        <v>369</v>
      </c>
      <c r="B312" s="137" t="s">
        <v>5247</v>
      </c>
      <c r="C312" s="137" t="s">
        <v>5248</v>
      </c>
      <c r="D312" s="137" t="s">
        <v>6046</v>
      </c>
      <c r="E312" s="137" t="s">
        <v>6047</v>
      </c>
      <c r="F312" s="137" t="s">
        <v>6048</v>
      </c>
      <c r="G312" s="137" t="s">
        <v>146</v>
      </c>
      <c r="H312" s="137">
        <v>25</v>
      </c>
      <c r="I312" s="137" t="s">
        <v>5071</v>
      </c>
      <c r="J312" s="137" t="s">
        <v>13713</v>
      </c>
      <c r="K312" s="137" t="s">
        <v>5220</v>
      </c>
      <c r="L312" s="139" t="str">
        <f t="shared" si="12"/>
        <v>四方　夢 (4)</v>
      </c>
      <c r="M312" s="139" t="str">
        <f t="shared" si="13"/>
        <v>Yume SHIKATA (00)</v>
      </c>
      <c r="N312" s="216">
        <v>200000310</v>
      </c>
      <c r="O312" s="216" t="str">
        <f t="shared" si="14"/>
        <v>00</v>
      </c>
    </row>
    <row r="313" spans="1:15" x14ac:dyDescent="0.15">
      <c r="A313" s="248">
        <v>370</v>
      </c>
      <c r="B313" s="137" t="s">
        <v>5247</v>
      </c>
      <c r="C313" s="137" t="s">
        <v>5248</v>
      </c>
      <c r="D313" s="137" t="s">
        <v>6049</v>
      </c>
      <c r="E313" s="137" t="s">
        <v>6050</v>
      </c>
      <c r="F313" s="137" t="s">
        <v>3548</v>
      </c>
      <c r="G313" s="137" t="s">
        <v>146</v>
      </c>
      <c r="H313" s="137">
        <v>28</v>
      </c>
      <c r="I313" s="137" t="s">
        <v>13377</v>
      </c>
      <c r="J313" s="137" t="s">
        <v>13793</v>
      </c>
      <c r="K313" s="137" t="s">
        <v>5220</v>
      </c>
      <c r="L313" s="139" t="str">
        <f t="shared" si="12"/>
        <v>宍戸　絢 (4)</v>
      </c>
      <c r="M313" s="139" t="str">
        <f t="shared" si="13"/>
        <v>Aya SHISHIDO (99)</v>
      </c>
      <c r="N313" s="216">
        <v>200000311</v>
      </c>
      <c r="O313" s="216" t="str">
        <f t="shared" si="14"/>
        <v>99</v>
      </c>
    </row>
    <row r="314" spans="1:15" x14ac:dyDescent="0.15">
      <c r="A314" s="248">
        <v>371</v>
      </c>
      <c r="B314" s="137" t="s">
        <v>5247</v>
      </c>
      <c r="C314" s="137" t="s">
        <v>5248</v>
      </c>
      <c r="D314" s="137" t="s">
        <v>6051</v>
      </c>
      <c r="E314" s="137" t="s">
        <v>6052</v>
      </c>
      <c r="F314" s="137" t="s">
        <v>2263</v>
      </c>
      <c r="G314" s="137" t="s">
        <v>146</v>
      </c>
      <c r="H314" s="137">
        <v>27</v>
      </c>
      <c r="I314" s="137" t="s">
        <v>4972</v>
      </c>
      <c r="J314" s="137" t="s">
        <v>6761</v>
      </c>
      <c r="K314" s="137" t="s">
        <v>5220</v>
      </c>
      <c r="L314" s="139" t="str">
        <f t="shared" si="12"/>
        <v>鈴木　桃果 (4)</v>
      </c>
      <c r="M314" s="139" t="str">
        <f t="shared" si="13"/>
        <v>Momoka SUZUKI (00)</v>
      </c>
      <c r="N314" s="216">
        <v>200000312</v>
      </c>
      <c r="O314" s="216" t="str">
        <f t="shared" si="14"/>
        <v>00</v>
      </c>
    </row>
    <row r="315" spans="1:15" x14ac:dyDescent="0.15">
      <c r="A315" s="248">
        <v>372</v>
      </c>
      <c r="B315" s="137" t="s">
        <v>5247</v>
      </c>
      <c r="C315" s="137" t="s">
        <v>5248</v>
      </c>
      <c r="D315" s="137" t="s">
        <v>6056</v>
      </c>
      <c r="E315" s="137" t="s">
        <v>6057</v>
      </c>
      <c r="F315" s="137" t="s">
        <v>3898</v>
      </c>
      <c r="G315" s="137" t="s">
        <v>146</v>
      </c>
      <c r="H315" s="137">
        <v>28</v>
      </c>
      <c r="I315" s="137" t="s">
        <v>13454</v>
      </c>
      <c r="J315" s="137" t="s">
        <v>6672</v>
      </c>
      <c r="K315" s="137" t="s">
        <v>5220</v>
      </c>
      <c r="L315" s="139" t="str">
        <f t="shared" si="12"/>
        <v>時田　莉帆 (4)</v>
      </c>
      <c r="M315" s="139" t="str">
        <f t="shared" si="13"/>
        <v>Riho TOKIDA (99)</v>
      </c>
      <c r="N315" s="216">
        <v>200000313</v>
      </c>
      <c r="O315" s="216" t="str">
        <f t="shared" si="14"/>
        <v>99</v>
      </c>
    </row>
    <row r="316" spans="1:15" x14ac:dyDescent="0.15">
      <c r="A316" s="248">
        <v>373</v>
      </c>
      <c r="B316" s="137" t="s">
        <v>5247</v>
      </c>
      <c r="C316" s="137" t="s">
        <v>5248</v>
      </c>
      <c r="D316" s="137" t="s">
        <v>6058</v>
      </c>
      <c r="E316" s="137" t="s">
        <v>6059</v>
      </c>
      <c r="F316" s="137" t="s">
        <v>3034</v>
      </c>
      <c r="G316" s="137" t="s">
        <v>146</v>
      </c>
      <c r="H316" s="137">
        <v>27</v>
      </c>
      <c r="I316" s="137" t="s">
        <v>11564</v>
      </c>
      <c r="J316" s="137" t="s">
        <v>6740</v>
      </c>
      <c r="K316" s="137" t="s">
        <v>5220</v>
      </c>
      <c r="L316" s="139" t="str">
        <f t="shared" si="12"/>
        <v>中逵　恵里 (4)</v>
      </c>
      <c r="M316" s="139" t="str">
        <f t="shared" si="13"/>
        <v>Eri NAKATSUJI (99)</v>
      </c>
      <c r="N316" s="216">
        <v>200000314</v>
      </c>
      <c r="O316" s="216" t="str">
        <f t="shared" si="14"/>
        <v>99</v>
      </c>
    </row>
    <row r="317" spans="1:15" x14ac:dyDescent="0.15">
      <c r="A317" s="248">
        <v>374</v>
      </c>
      <c r="B317" s="137" t="s">
        <v>5247</v>
      </c>
      <c r="C317" s="137" t="s">
        <v>5248</v>
      </c>
      <c r="D317" s="137" t="s">
        <v>6060</v>
      </c>
      <c r="E317" s="137" t="s">
        <v>6061</v>
      </c>
      <c r="F317" s="137" t="s">
        <v>2813</v>
      </c>
      <c r="G317" s="137" t="s">
        <v>146</v>
      </c>
      <c r="H317" s="137">
        <v>28</v>
      </c>
      <c r="I317" s="137" t="s">
        <v>4971</v>
      </c>
      <c r="J317" s="137" t="s">
        <v>13794</v>
      </c>
      <c r="K317" s="137" t="s">
        <v>5220</v>
      </c>
      <c r="L317" s="139" t="str">
        <f t="shared" si="12"/>
        <v>中野　美緒奈 (4)</v>
      </c>
      <c r="M317" s="139" t="str">
        <f t="shared" si="13"/>
        <v>Miona NAKANO (00)</v>
      </c>
      <c r="N317" s="216">
        <v>200000315</v>
      </c>
      <c r="O317" s="216" t="str">
        <f t="shared" si="14"/>
        <v>00</v>
      </c>
    </row>
    <row r="318" spans="1:15" x14ac:dyDescent="0.15">
      <c r="A318" s="248">
        <v>375</v>
      </c>
      <c r="B318" s="137" t="s">
        <v>5247</v>
      </c>
      <c r="C318" s="137" t="s">
        <v>5248</v>
      </c>
      <c r="D318" s="137" t="s">
        <v>6062</v>
      </c>
      <c r="E318" s="137" t="s">
        <v>6063</v>
      </c>
      <c r="F318" s="137" t="s">
        <v>3756</v>
      </c>
      <c r="G318" s="137" t="s">
        <v>146</v>
      </c>
      <c r="H318" s="137">
        <v>27</v>
      </c>
      <c r="I318" s="137" t="s">
        <v>11611</v>
      </c>
      <c r="J318" s="137" t="s">
        <v>13691</v>
      </c>
      <c r="K318" s="137" t="s">
        <v>5220</v>
      </c>
      <c r="L318" s="139" t="str">
        <f t="shared" si="12"/>
        <v>野田　朱音 (4)</v>
      </c>
      <c r="M318" s="139" t="str">
        <f t="shared" si="13"/>
        <v>Akane NODA (99)</v>
      </c>
      <c r="N318" s="216">
        <v>200000316</v>
      </c>
      <c r="O318" s="216" t="str">
        <f t="shared" si="14"/>
        <v>99</v>
      </c>
    </row>
    <row r="319" spans="1:15" x14ac:dyDescent="0.15">
      <c r="A319" s="248">
        <v>376</v>
      </c>
      <c r="B319" s="137" t="s">
        <v>5247</v>
      </c>
      <c r="C319" s="137" t="s">
        <v>5248</v>
      </c>
      <c r="D319" s="137" t="s">
        <v>6064</v>
      </c>
      <c r="E319" s="137" t="s">
        <v>6065</v>
      </c>
      <c r="F319" s="137" t="s">
        <v>3478</v>
      </c>
      <c r="G319" s="137" t="s">
        <v>146</v>
      </c>
      <c r="H319" s="137">
        <v>28</v>
      </c>
      <c r="I319" s="137" t="s">
        <v>13455</v>
      </c>
      <c r="J319" s="137" t="s">
        <v>13795</v>
      </c>
      <c r="K319" s="137" t="s">
        <v>5220</v>
      </c>
      <c r="L319" s="139" t="str">
        <f t="shared" si="12"/>
        <v>袴田　美琴 (4)</v>
      </c>
      <c r="M319" s="139" t="str">
        <f t="shared" si="13"/>
        <v>Mikoto HAKAMADA (99)</v>
      </c>
      <c r="N319" s="216">
        <v>200000317</v>
      </c>
      <c r="O319" s="216" t="str">
        <f t="shared" si="14"/>
        <v>99</v>
      </c>
    </row>
    <row r="320" spans="1:15" x14ac:dyDescent="0.15">
      <c r="A320" s="248">
        <v>377</v>
      </c>
      <c r="B320" s="137" t="s">
        <v>5247</v>
      </c>
      <c r="C320" s="137" t="s">
        <v>5248</v>
      </c>
      <c r="D320" s="137" t="s">
        <v>6066</v>
      </c>
      <c r="E320" s="137" t="s">
        <v>6067</v>
      </c>
      <c r="F320" s="137" t="s">
        <v>1495</v>
      </c>
      <c r="G320" s="137" t="s">
        <v>146</v>
      </c>
      <c r="H320" s="137">
        <v>25</v>
      </c>
      <c r="I320" s="137" t="s">
        <v>13456</v>
      </c>
      <c r="J320" s="137" t="s">
        <v>13796</v>
      </c>
      <c r="K320" s="137" t="s">
        <v>5220</v>
      </c>
      <c r="L320" s="139" t="str">
        <f t="shared" si="12"/>
        <v>姫野　万里乃 (4)</v>
      </c>
      <c r="M320" s="139" t="str">
        <f t="shared" si="13"/>
        <v>Marino HIMENO (99)</v>
      </c>
      <c r="N320" s="216">
        <v>200000318</v>
      </c>
      <c r="O320" s="216" t="str">
        <f t="shared" si="14"/>
        <v>99</v>
      </c>
    </row>
    <row r="321" spans="1:15" x14ac:dyDescent="0.15">
      <c r="A321" s="248">
        <v>378</v>
      </c>
      <c r="B321" s="137" t="s">
        <v>5247</v>
      </c>
      <c r="C321" s="137" t="s">
        <v>5248</v>
      </c>
      <c r="D321" s="137" t="s">
        <v>6068</v>
      </c>
      <c r="E321" s="137" t="s">
        <v>6069</v>
      </c>
      <c r="F321" s="137" t="s">
        <v>1325</v>
      </c>
      <c r="G321" s="137" t="s">
        <v>146</v>
      </c>
      <c r="H321" s="137">
        <v>28</v>
      </c>
      <c r="I321" s="137" t="s">
        <v>9466</v>
      </c>
      <c r="J321" s="137" t="s">
        <v>13797</v>
      </c>
      <c r="K321" s="137" t="s">
        <v>5220</v>
      </c>
      <c r="L321" s="139" t="str">
        <f t="shared" si="12"/>
        <v>平田　美和 (4)</v>
      </c>
      <c r="M321" s="139" t="str">
        <f t="shared" si="13"/>
        <v>Miwa HIRATA (00)</v>
      </c>
      <c r="N321" s="216">
        <v>200000319</v>
      </c>
      <c r="O321" s="216" t="str">
        <f t="shared" si="14"/>
        <v>00</v>
      </c>
    </row>
    <row r="322" spans="1:15" x14ac:dyDescent="0.15">
      <c r="A322" s="248">
        <v>379</v>
      </c>
      <c r="B322" s="137" t="s">
        <v>5247</v>
      </c>
      <c r="C322" s="137" t="s">
        <v>5248</v>
      </c>
      <c r="D322" s="137" t="s">
        <v>6070</v>
      </c>
      <c r="E322" s="137" t="s">
        <v>6071</v>
      </c>
      <c r="F322" s="137" t="s">
        <v>6072</v>
      </c>
      <c r="G322" s="137" t="s">
        <v>146</v>
      </c>
      <c r="H322" s="137">
        <v>27</v>
      </c>
      <c r="I322" s="137" t="s">
        <v>13457</v>
      </c>
      <c r="J322" s="137" t="s">
        <v>13798</v>
      </c>
      <c r="K322" s="137" t="s">
        <v>5220</v>
      </c>
      <c r="L322" s="139" t="str">
        <f t="shared" si="12"/>
        <v>細川　凜 (4)</v>
      </c>
      <c r="M322" s="139" t="str">
        <f t="shared" si="13"/>
        <v>Rin HOSOKAWA (99)</v>
      </c>
      <c r="N322" s="216">
        <v>200000320</v>
      </c>
      <c r="O322" s="216" t="str">
        <f t="shared" si="14"/>
        <v>99</v>
      </c>
    </row>
    <row r="323" spans="1:15" x14ac:dyDescent="0.15">
      <c r="A323" s="248">
        <v>380</v>
      </c>
      <c r="B323" s="137" t="s">
        <v>5247</v>
      </c>
      <c r="C323" s="137" t="s">
        <v>5248</v>
      </c>
      <c r="D323" s="137" t="s">
        <v>6073</v>
      </c>
      <c r="E323" s="137" t="s">
        <v>6074</v>
      </c>
      <c r="F323" s="137" t="s">
        <v>2856</v>
      </c>
      <c r="G323" s="137" t="s">
        <v>146</v>
      </c>
      <c r="H323" s="137">
        <v>28</v>
      </c>
      <c r="I323" s="137" t="s">
        <v>13458</v>
      </c>
      <c r="J323" s="137" t="s">
        <v>13799</v>
      </c>
      <c r="K323" s="137" t="s">
        <v>5220</v>
      </c>
      <c r="L323" s="139" t="str">
        <f t="shared" ref="L323:L386" si="15">D323&amp;" ("&amp;G323&amp;")"</f>
        <v>三窪　由美香 (4)</v>
      </c>
      <c r="M323" s="139" t="str">
        <f t="shared" ref="M323:M386" si="16">J323&amp;" "&amp;I323&amp;" ("&amp;O323&amp;")"</f>
        <v>Yumika MIKUBO (00)</v>
      </c>
      <c r="N323" s="216">
        <v>200000321</v>
      </c>
      <c r="O323" s="216" t="str">
        <f t="shared" ref="O323:O386" si="17">LEFT(F323,2)</f>
        <v>00</v>
      </c>
    </row>
    <row r="324" spans="1:15" x14ac:dyDescent="0.15">
      <c r="A324" s="248">
        <v>381</v>
      </c>
      <c r="B324" s="137" t="s">
        <v>5247</v>
      </c>
      <c r="C324" s="137" t="s">
        <v>5248</v>
      </c>
      <c r="D324" s="137" t="s">
        <v>6075</v>
      </c>
      <c r="E324" s="137" t="s">
        <v>6076</v>
      </c>
      <c r="F324" s="137" t="s">
        <v>1861</v>
      </c>
      <c r="G324" s="137" t="s">
        <v>146</v>
      </c>
      <c r="H324" s="137">
        <v>27</v>
      </c>
      <c r="I324" s="137" t="s">
        <v>4901</v>
      </c>
      <c r="J324" s="137" t="s">
        <v>6729</v>
      </c>
      <c r="K324" s="137" t="s">
        <v>5220</v>
      </c>
      <c r="L324" s="139" t="str">
        <f t="shared" si="15"/>
        <v>村上　歩美 (4)</v>
      </c>
      <c r="M324" s="139" t="str">
        <f t="shared" si="16"/>
        <v>Ayumi MURAKAMI (99)</v>
      </c>
      <c r="N324" s="216">
        <v>200000322</v>
      </c>
      <c r="O324" s="216" t="str">
        <f t="shared" si="17"/>
        <v>99</v>
      </c>
    </row>
    <row r="325" spans="1:15" x14ac:dyDescent="0.15">
      <c r="A325" s="248">
        <v>382</v>
      </c>
      <c r="B325" s="137" t="s">
        <v>5247</v>
      </c>
      <c r="C325" s="137" t="s">
        <v>5248</v>
      </c>
      <c r="D325" s="137" t="s">
        <v>6077</v>
      </c>
      <c r="E325" s="137" t="s">
        <v>6078</v>
      </c>
      <c r="F325" s="137" t="s">
        <v>2475</v>
      </c>
      <c r="G325" s="137" t="s">
        <v>146</v>
      </c>
      <c r="H325" s="137">
        <v>28</v>
      </c>
      <c r="I325" s="137" t="s">
        <v>11831</v>
      </c>
      <c r="J325" s="137" t="s">
        <v>13786</v>
      </c>
      <c r="K325" s="137" t="s">
        <v>5220</v>
      </c>
      <c r="L325" s="139" t="str">
        <f t="shared" si="15"/>
        <v>森川　夏帆 (4)</v>
      </c>
      <c r="M325" s="139" t="str">
        <f t="shared" si="16"/>
        <v>Naho MORIKAWA (99)</v>
      </c>
      <c r="N325" s="216">
        <v>200000323</v>
      </c>
      <c r="O325" s="216" t="str">
        <f t="shared" si="17"/>
        <v>99</v>
      </c>
    </row>
    <row r="326" spans="1:15" x14ac:dyDescent="0.15">
      <c r="A326" s="248">
        <v>383</v>
      </c>
      <c r="B326" s="137" t="s">
        <v>5247</v>
      </c>
      <c r="C326" s="137" t="s">
        <v>5248</v>
      </c>
      <c r="D326" s="137" t="s">
        <v>6079</v>
      </c>
      <c r="E326" s="137" t="s">
        <v>6080</v>
      </c>
      <c r="F326" s="137" t="s">
        <v>4109</v>
      </c>
      <c r="G326" s="137" t="s">
        <v>146</v>
      </c>
      <c r="H326" s="137">
        <v>28</v>
      </c>
      <c r="I326" s="137" t="s">
        <v>4921</v>
      </c>
      <c r="J326" s="137" t="s">
        <v>13800</v>
      </c>
      <c r="K326" s="137" t="s">
        <v>5220</v>
      </c>
      <c r="L326" s="139" t="str">
        <f t="shared" si="15"/>
        <v>安田　明日翔 (4)</v>
      </c>
      <c r="M326" s="139" t="str">
        <f t="shared" si="16"/>
        <v>Asuka YASUDA (99)</v>
      </c>
      <c r="N326" s="216">
        <v>200000324</v>
      </c>
      <c r="O326" s="216" t="str">
        <f t="shared" si="17"/>
        <v>99</v>
      </c>
    </row>
    <row r="327" spans="1:15" x14ac:dyDescent="0.15">
      <c r="A327" s="248">
        <v>384</v>
      </c>
      <c r="B327" s="137" t="s">
        <v>5247</v>
      </c>
      <c r="C327" s="137" t="s">
        <v>5248</v>
      </c>
      <c r="D327" s="137" t="s">
        <v>6081</v>
      </c>
      <c r="E327" s="137" t="s">
        <v>6082</v>
      </c>
      <c r="F327" s="137" t="s">
        <v>6045</v>
      </c>
      <c r="G327" s="137" t="s">
        <v>146</v>
      </c>
      <c r="H327" s="137">
        <v>28</v>
      </c>
      <c r="I327" s="137" t="s">
        <v>4821</v>
      </c>
      <c r="J327" s="137" t="s">
        <v>13704</v>
      </c>
      <c r="K327" s="137" t="s">
        <v>5220</v>
      </c>
      <c r="L327" s="139" t="str">
        <f t="shared" si="15"/>
        <v>山本　紗也夏 (4)</v>
      </c>
      <c r="M327" s="139" t="str">
        <f t="shared" si="16"/>
        <v>Sayaka YAMAMOTO (00)</v>
      </c>
      <c r="N327" s="216">
        <v>200000325</v>
      </c>
      <c r="O327" s="216" t="str">
        <f t="shared" si="17"/>
        <v>00</v>
      </c>
    </row>
    <row r="328" spans="1:15" x14ac:dyDescent="0.15">
      <c r="A328" s="248">
        <v>385</v>
      </c>
      <c r="B328" s="137" t="s">
        <v>5247</v>
      </c>
      <c r="C328" s="137" t="s">
        <v>5248</v>
      </c>
      <c r="D328" s="137" t="s">
        <v>6083</v>
      </c>
      <c r="E328" s="137" t="s">
        <v>1030</v>
      </c>
      <c r="F328" s="137" t="s">
        <v>1401</v>
      </c>
      <c r="G328" s="137" t="s">
        <v>164</v>
      </c>
      <c r="H328" s="137">
        <v>27</v>
      </c>
      <c r="I328" s="137" t="s">
        <v>11353</v>
      </c>
      <c r="J328" s="137" t="s">
        <v>6761</v>
      </c>
      <c r="K328" s="137" t="s">
        <v>5220</v>
      </c>
      <c r="L328" s="139" t="str">
        <f t="shared" si="15"/>
        <v>安藤　百夏 (3)</v>
      </c>
      <c r="M328" s="139" t="str">
        <f t="shared" si="16"/>
        <v>Momoka ANDO (00)</v>
      </c>
      <c r="N328" s="216">
        <v>200000326</v>
      </c>
      <c r="O328" s="216" t="str">
        <f t="shared" si="17"/>
        <v>00</v>
      </c>
    </row>
    <row r="329" spans="1:15" x14ac:dyDescent="0.15">
      <c r="A329" s="248">
        <v>386</v>
      </c>
      <c r="B329" s="137" t="s">
        <v>5247</v>
      </c>
      <c r="C329" s="137" t="s">
        <v>5248</v>
      </c>
      <c r="D329" s="137" t="s">
        <v>6084</v>
      </c>
      <c r="E329" s="137" t="s">
        <v>6085</v>
      </c>
      <c r="F329" s="137" t="s">
        <v>3067</v>
      </c>
      <c r="G329" s="137" t="s">
        <v>164</v>
      </c>
      <c r="H329" s="137">
        <v>28</v>
      </c>
      <c r="I329" s="137" t="s">
        <v>13459</v>
      </c>
      <c r="J329" s="137" t="s">
        <v>13801</v>
      </c>
      <c r="K329" s="137" t="s">
        <v>5220</v>
      </c>
      <c r="L329" s="139" t="str">
        <f t="shared" si="15"/>
        <v>石谷　綾菜 (3)</v>
      </c>
      <c r="M329" s="139" t="str">
        <f t="shared" si="16"/>
        <v>Ayana ISHITANI (00)</v>
      </c>
      <c r="N329" s="216">
        <v>200000327</v>
      </c>
      <c r="O329" s="216" t="str">
        <f t="shared" si="17"/>
        <v>00</v>
      </c>
    </row>
    <row r="330" spans="1:15" x14ac:dyDescent="0.15">
      <c r="A330" s="248">
        <v>387</v>
      </c>
      <c r="B330" s="137" t="s">
        <v>5247</v>
      </c>
      <c r="C330" s="137" t="s">
        <v>5248</v>
      </c>
      <c r="D330" s="137" t="s">
        <v>6086</v>
      </c>
      <c r="E330" s="137" t="s">
        <v>6087</v>
      </c>
      <c r="F330" s="137" t="s">
        <v>2923</v>
      </c>
      <c r="G330" s="137" t="s">
        <v>164</v>
      </c>
      <c r="H330" s="137">
        <v>26</v>
      </c>
      <c r="I330" s="137" t="s">
        <v>5091</v>
      </c>
      <c r="J330" s="137" t="s">
        <v>13802</v>
      </c>
      <c r="K330" s="137" t="s">
        <v>5220</v>
      </c>
      <c r="L330" s="139" t="str">
        <f t="shared" si="15"/>
        <v>井上　あず美 (3)</v>
      </c>
      <c r="M330" s="139" t="str">
        <f t="shared" si="16"/>
        <v>Azumi INOUE (00)</v>
      </c>
      <c r="N330" s="216">
        <v>200000328</v>
      </c>
      <c r="O330" s="216" t="str">
        <f t="shared" si="17"/>
        <v>00</v>
      </c>
    </row>
    <row r="331" spans="1:15" x14ac:dyDescent="0.15">
      <c r="A331" s="248">
        <v>388</v>
      </c>
      <c r="B331" s="137" t="s">
        <v>5247</v>
      </c>
      <c r="C331" s="137" t="s">
        <v>5248</v>
      </c>
      <c r="D331" s="137" t="s">
        <v>6088</v>
      </c>
      <c r="E331" s="137" t="s">
        <v>6089</v>
      </c>
      <c r="F331" s="137" t="s">
        <v>1227</v>
      </c>
      <c r="G331" s="137" t="s">
        <v>164</v>
      </c>
      <c r="H331" s="137">
        <v>28</v>
      </c>
      <c r="I331" s="137" t="s">
        <v>11650</v>
      </c>
      <c r="J331" s="137" t="s">
        <v>13803</v>
      </c>
      <c r="K331" s="137" t="s">
        <v>5220</v>
      </c>
      <c r="L331" s="139" t="str">
        <f t="shared" si="15"/>
        <v>上本　琴未 (3)</v>
      </c>
      <c r="M331" s="139" t="str">
        <f t="shared" si="16"/>
        <v>Kotomi UEMOTO (00)</v>
      </c>
      <c r="N331" s="216">
        <v>200000329</v>
      </c>
      <c r="O331" s="216" t="str">
        <f t="shared" si="17"/>
        <v>00</v>
      </c>
    </row>
    <row r="332" spans="1:15" x14ac:dyDescent="0.15">
      <c r="A332" s="248">
        <v>389</v>
      </c>
      <c r="B332" s="137" t="s">
        <v>5247</v>
      </c>
      <c r="C332" s="137" t="s">
        <v>5248</v>
      </c>
      <c r="D332" s="137" t="s">
        <v>6090</v>
      </c>
      <c r="E332" s="137" t="s">
        <v>6091</v>
      </c>
      <c r="F332" s="137" t="s">
        <v>2363</v>
      </c>
      <c r="G332" s="137" t="s">
        <v>164</v>
      </c>
      <c r="H332" s="137">
        <v>26</v>
      </c>
      <c r="I332" s="137" t="s">
        <v>13460</v>
      </c>
      <c r="J332" s="137" t="s">
        <v>12399</v>
      </c>
      <c r="K332" s="137" t="s">
        <v>5220</v>
      </c>
      <c r="L332" s="139" t="str">
        <f t="shared" si="15"/>
        <v>圓城寺　祐穂 (3)</v>
      </c>
      <c r="M332" s="139" t="str">
        <f t="shared" si="16"/>
        <v>Yuho ENJOJI (00)</v>
      </c>
      <c r="N332" s="216">
        <v>200000330</v>
      </c>
      <c r="O332" s="216" t="str">
        <f t="shared" si="17"/>
        <v>00</v>
      </c>
    </row>
    <row r="333" spans="1:15" x14ac:dyDescent="0.15">
      <c r="A333" s="248">
        <v>390</v>
      </c>
      <c r="B333" s="137" t="s">
        <v>5247</v>
      </c>
      <c r="C333" s="137" t="s">
        <v>5248</v>
      </c>
      <c r="D333" s="137" t="s">
        <v>6092</v>
      </c>
      <c r="E333" s="137" t="s">
        <v>6093</v>
      </c>
      <c r="F333" s="137" t="s">
        <v>5763</v>
      </c>
      <c r="G333" s="137" t="s">
        <v>164</v>
      </c>
      <c r="H333" s="137">
        <v>28</v>
      </c>
      <c r="I333" s="137" t="s">
        <v>13461</v>
      </c>
      <c r="J333" s="137" t="s">
        <v>6729</v>
      </c>
      <c r="K333" s="137" t="s">
        <v>5220</v>
      </c>
      <c r="L333" s="139" t="str">
        <f t="shared" si="15"/>
        <v>岡橋　歩美 (3)</v>
      </c>
      <c r="M333" s="139" t="str">
        <f t="shared" si="16"/>
        <v>Ayumi OKAHASHI (01)</v>
      </c>
      <c r="N333" s="216">
        <v>200000331</v>
      </c>
      <c r="O333" s="216" t="str">
        <f t="shared" si="17"/>
        <v>01</v>
      </c>
    </row>
    <row r="334" spans="1:15" x14ac:dyDescent="0.15">
      <c r="A334" s="248">
        <v>391</v>
      </c>
      <c r="B334" s="137" t="s">
        <v>5247</v>
      </c>
      <c r="C334" s="137" t="s">
        <v>5248</v>
      </c>
      <c r="D334" s="137" t="s">
        <v>6094</v>
      </c>
      <c r="E334" s="137" t="s">
        <v>6095</v>
      </c>
      <c r="F334" s="137" t="s">
        <v>4471</v>
      </c>
      <c r="G334" s="137" t="s">
        <v>164</v>
      </c>
      <c r="H334" s="137">
        <v>28</v>
      </c>
      <c r="I334" s="137" t="s">
        <v>11346</v>
      </c>
      <c r="J334" s="137" t="s">
        <v>4998</v>
      </c>
      <c r="K334" s="137" t="s">
        <v>5220</v>
      </c>
      <c r="L334" s="139" t="str">
        <f t="shared" si="15"/>
        <v>倉本　奈緒 (3)</v>
      </c>
      <c r="M334" s="139" t="str">
        <f t="shared" si="16"/>
        <v>Nao KURAMOTO (00)</v>
      </c>
      <c r="N334" s="216">
        <v>200000332</v>
      </c>
      <c r="O334" s="216" t="str">
        <f t="shared" si="17"/>
        <v>00</v>
      </c>
    </row>
    <row r="335" spans="1:15" x14ac:dyDescent="0.15">
      <c r="A335" s="248">
        <v>392</v>
      </c>
      <c r="B335" s="137" t="s">
        <v>5247</v>
      </c>
      <c r="C335" s="137" t="s">
        <v>5248</v>
      </c>
      <c r="D335" s="137" t="s">
        <v>6096</v>
      </c>
      <c r="E335" s="137" t="s">
        <v>6097</v>
      </c>
      <c r="F335" s="137" t="s">
        <v>4471</v>
      </c>
      <c r="G335" s="137" t="s">
        <v>164</v>
      </c>
      <c r="H335" s="137">
        <v>28</v>
      </c>
      <c r="I335" s="137" t="s">
        <v>11346</v>
      </c>
      <c r="J335" s="137" t="s">
        <v>13804</v>
      </c>
      <c r="K335" s="137" t="s">
        <v>5220</v>
      </c>
      <c r="L335" s="139" t="str">
        <f t="shared" si="15"/>
        <v>倉本　美知 (3)</v>
      </c>
      <c r="M335" s="139" t="str">
        <f t="shared" si="16"/>
        <v>Michi KURAMOTO (00)</v>
      </c>
      <c r="N335" s="216">
        <v>200000333</v>
      </c>
      <c r="O335" s="216" t="str">
        <f t="shared" si="17"/>
        <v>00</v>
      </c>
    </row>
    <row r="336" spans="1:15" x14ac:dyDescent="0.15">
      <c r="A336" s="248">
        <v>393</v>
      </c>
      <c r="B336" s="137" t="s">
        <v>5247</v>
      </c>
      <c r="C336" s="137" t="s">
        <v>5248</v>
      </c>
      <c r="D336" s="137" t="s">
        <v>6098</v>
      </c>
      <c r="E336" s="137" t="s">
        <v>6099</v>
      </c>
      <c r="F336" s="137" t="s">
        <v>1401</v>
      </c>
      <c r="G336" s="137" t="s">
        <v>164</v>
      </c>
      <c r="H336" s="137">
        <v>28</v>
      </c>
      <c r="I336" s="137" t="s">
        <v>11935</v>
      </c>
      <c r="J336" s="137" t="s">
        <v>13688</v>
      </c>
      <c r="K336" s="137" t="s">
        <v>5220</v>
      </c>
      <c r="L336" s="139" t="str">
        <f t="shared" si="15"/>
        <v>上月　亜美 (3)</v>
      </c>
      <c r="M336" s="139" t="str">
        <f t="shared" si="16"/>
        <v>Ami KOZUKI (00)</v>
      </c>
      <c r="N336" s="216">
        <v>200000334</v>
      </c>
      <c r="O336" s="216" t="str">
        <f t="shared" si="17"/>
        <v>00</v>
      </c>
    </row>
    <row r="337" spans="1:15" x14ac:dyDescent="0.15">
      <c r="A337" s="248">
        <v>394</v>
      </c>
      <c r="B337" s="137" t="s">
        <v>5247</v>
      </c>
      <c r="C337" s="137" t="s">
        <v>5248</v>
      </c>
      <c r="D337" s="137" t="s">
        <v>6100</v>
      </c>
      <c r="E337" s="137" t="s">
        <v>6101</v>
      </c>
      <c r="F337" s="137" t="s">
        <v>3343</v>
      </c>
      <c r="G337" s="137" t="s">
        <v>164</v>
      </c>
      <c r="H337" s="137">
        <v>28</v>
      </c>
      <c r="I337" s="137" t="s">
        <v>4931</v>
      </c>
      <c r="J337" s="137" t="s">
        <v>9543</v>
      </c>
      <c r="K337" s="137" t="s">
        <v>5220</v>
      </c>
      <c r="L337" s="139" t="str">
        <f t="shared" si="15"/>
        <v>兒島　怜奈 (3)</v>
      </c>
      <c r="M337" s="139" t="str">
        <f t="shared" si="16"/>
        <v>Rena KOJIMA (00)</v>
      </c>
      <c r="N337" s="216">
        <v>200000335</v>
      </c>
      <c r="O337" s="216" t="str">
        <f t="shared" si="17"/>
        <v>00</v>
      </c>
    </row>
    <row r="338" spans="1:15" x14ac:dyDescent="0.15">
      <c r="A338" s="248">
        <v>395</v>
      </c>
      <c r="B338" s="137" t="s">
        <v>5247</v>
      </c>
      <c r="C338" s="137" t="s">
        <v>5248</v>
      </c>
      <c r="D338" s="137" t="s">
        <v>6102</v>
      </c>
      <c r="E338" s="137" t="s">
        <v>6103</v>
      </c>
      <c r="F338" s="137" t="s">
        <v>5349</v>
      </c>
      <c r="G338" s="137" t="s">
        <v>164</v>
      </c>
      <c r="H338" s="137">
        <v>28</v>
      </c>
      <c r="I338" s="137" t="s">
        <v>5058</v>
      </c>
      <c r="J338" s="137" t="s">
        <v>6739</v>
      </c>
      <c r="K338" s="137" t="s">
        <v>5220</v>
      </c>
      <c r="L338" s="139" t="str">
        <f t="shared" si="15"/>
        <v>齊藤　朋佳 (3)</v>
      </c>
      <c r="M338" s="139" t="str">
        <f t="shared" si="16"/>
        <v>Tomoka SAITO (00)</v>
      </c>
      <c r="N338" s="216">
        <v>200000336</v>
      </c>
      <c r="O338" s="216" t="str">
        <f t="shared" si="17"/>
        <v>00</v>
      </c>
    </row>
    <row r="339" spans="1:15" x14ac:dyDescent="0.15">
      <c r="A339" s="248">
        <v>396</v>
      </c>
      <c r="B339" s="137" t="s">
        <v>5247</v>
      </c>
      <c r="C339" s="137" t="s">
        <v>5248</v>
      </c>
      <c r="D339" s="137" t="s">
        <v>6104</v>
      </c>
      <c r="E339" s="137" t="s">
        <v>6105</v>
      </c>
      <c r="F339" s="137" t="s">
        <v>2934</v>
      </c>
      <c r="G339" s="137" t="s">
        <v>164</v>
      </c>
      <c r="H339" s="137">
        <v>27</v>
      </c>
      <c r="I339" s="137" t="s">
        <v>11710</v>
      </c>
      <c r="J339" s="137" t="s">
        <v>13805</v>
      </c>
      <c r="K339" s="137" t="s">
        <v>5220</v>
      </c>
      <c r="L339" s="139" t="str">
        <f t="shared" si="15"/>
        <v>島田　幸夢 (3)</v>
      </c>
      <c r="M339" s="139" t="str">
        <f t="shared" si="16"/>
        <v>Koyume SHIMADA (01)</v>
      </c>
      <c r="N339" s="216">
        <v>200000337</v>
      </c>
      <c r="O339" s="216" t="str">
        <f t="shared" si="17"/>
        <v>01</v>
      </c>
    </row>
    <row r="340" spans="1:15" x14ac:dyDescent="0.15">
      <c r="A340" s="248">
        <v>397</v>
      </c>
      <c r="B340" s="137" t="s">
        <v>5247</v>
      </c>
      <c r="C340" s="137" t="s">
        <v>5248</v>
      </c>
      <c r="D340" s="137" t="s">
        <v>6106</v>
      </c>
      <c r="E340" s="137" t="s">
        <v>6107</v>
      </c>
      <c r="F340" s="137" t="s">
        <v>6108</v>
      </c>
      <c r="G340" s="137" t="s">
        <v>164</v>
      </c>
      <c r="H340" s="137">
        <v>27</v>
      </c>
      <c r="I340" s="137" t="s">
        <v>13462</v>
      </c>
      <c r="J340" s="137" t="s">
        <v>13777</v>
      </c>
      <c r="K340" s="137" t="s">
        <v>5220</v>
      </c>
      <c r="L340" s="139" t="str">
        <f t="shared" si="15"/>
        <v>杉村　美緒 (3)</v>
      </c>
      <c r="M340" s="139" t="str">
        <f t="shared" si="16"/>
        <v>Mio SUGIMURA (01)</v>
      </c>
      <c r="N340" s="216">
        <v>200000338</v>
      </c>
      <c r="O340" s="216" t="str">
        <f t="shared" si="17"/>
        <v>01</v>
      </c>
    </row>
    <row r="341" spans="1:15" x14ac:dyDescent="0.15">
      <c r="A341" s="248">
        <v>398</v>
      </c>
      <c r="B341" s="137" t="s">
        <v>5247</v>
      </c>
      <c r="C341" s="137" t="s">
        <v>5248</v>
      </c>
      <c r="D341" s="137" t="s">
        <v>6109</v>
      </c>
      <c r="E341" s="137" t="s">
        <v>6110</v>
      </c>
      <c r="F341" s="137" t="s">
        <v>1685</v>
      </c>
      <c r="G341" s="137" t="s">
        <v>164</v>
      </c>
      <c r="H341" s="137">
        <v>27</v>
      </c>
      <c r="I341" s="137" t="s">
        <v>6670</v>
      </c>
      <c r="J341" s="137" t="s">
        <v>13741</v>
      </c>
      <c r="K341" s="137" t="s">
        <v>5220</v>
      </c>
      <c r="L341" s="139" t="str">
        <f t="shared" si="15"/>
        <v>高橋　佳音 (3)</v>
      </c>
      <c r="M341" s="139" t="str">
        <f t="shared" si="16"/>
        <v>Kanon TAKAHASHI (00)</v>
      </c>
      <c r="N341" s="216">
        <v>200000339</v>
      </c>
      <c r="O341" s="216" t="str">
        <f t="shared" si="17"/>
        <v>00</v>
      </c>
    </row>
    <row r="342" spans="1:15" x14ac:dyDescent="0.15">
      <c r="A342" s="248">
        <v>399</v>
      </c>
      <c r="B342" s="137" t="s">
        <v>5247</v>
      </c>
      <c r="C342" s="137" t="s">
        <v>5248</v>
      </c>
      <c r="D342" s="137" t="s">
        <v>6111</v>
      </c>
      <c r="E342" s="137" t="s">
        <v>6112</v>
      </c>
      <c r="F342" s="137" t="s">
        <v>2933</v>
      </c>
      <c r="G342" s="137" t="s">
        <v>164</v>
      </c>
      <c r="H342" s="137">
        <v>28</v>
      </c>
      <c r="I342" s="137" t="s">
        <v>4939</v>
      </c>
      <c r="J342" s="137" t="s">
        <v>13700</v>
      </c>
      <c r="K342" s="137" t="s">
        <v>5220</v>
      </c>
      <c r="L342" s="139" t="str">
        <f t="shared" si="15"/>
        <v>竹内　栞里 (3)</v>
      </c>
      <c r="M342" s="139" t="str">
        <f t="shared" si="16"/>
        <v>Shiori TAKEUCHI (00)</v>
      </c>
      <c r="N342" s="216">
        <v>200000340</v>
      </c>
      <c r="O342" s="216" t="str">
        <f t="shared" si="17"/>
        <v>00</v>
      </c>
    </row>
    <row r="343" spans="1:15" x14ac:dyDescent="0.15">
      <c r="A343" s="248">
        <v>400</v>
      </c>
      <c r="B343" s="137" t="s">
        <v>5247</v>
      </c>
      <c r="C343" s="137" t="s">
        <v>5248</v>
      </c>
      <c r="D343" s="137" t="s">
        <v>6113</v>
      </c>
      <c r="E343" s="137" t="s">
        <v>6114</v>
      </c>
      <c r="F343" s="137" t="s">
        <v>2961</v>
      </c>
      <c r="G343" s="137" t="s">
        <v>164</v>
      </c>
      <c r="H343" s="137">
        <v>27</v>
      </c>
      <c r="I343" s="137" t="s">
        <v>4809</v>
      </c>
      <c r="J343" s="137" t="s">
        <v>6771</v>
      </c>
      <c r="K343" s="137" t="s">
        <v>5220</v>
      </c>
      <c r="L343" s="139" t="str">
        <f t="shared" si="15"/>
        <v>辻　七海 (3)</v>
      </c>
      <c r="M343" s="139" t="str">
        <f t="shared" si="16"/>
        <v>Nanami TSUJI (00)</v>
      </c>
      <c r="N343" s="216">
        <v>200000341</v>
      </c>
      <c r="O343" s="216" t="str">
        <f t="shared" si="17"/>
        <v>00</v>
      </c>
    </row>
    <row r="344" spans="1:15" x14ac:dyDescent="0.15">
      <c r="A344" s="248">
        <v>401</v>
      </c>
      <c r="B344" s="137" t="s">
        <v>5247</v>
      </c>
      <c r="C344" s="137" t="s">
        <v>5248</v>
      </c>
      <c r="D344" s="137" t="s">
        <v>6115</v>
      </c>
      <c r="E344" s="137" t="s">
        <v>6116</v>
      </c>
      <c r="F344" s="137" t="s">
        <v>3654</v>
      </c>
      <c r="G344" s="137" t="s">
        <v>164</v>
      </c>
      <c r="H344" s="137">
        <v>28</v>
      </c>
      <c r="I344" s="137" t="s">
        <v>13463</v>
      </c>
      <c r="J344" s="137" t="s">
        <v>9313</v>
      </c>
      <c r="K344" s="137" t="s">
        <v>5220</v>
      </c>
      <c r="L344" s="139" t="str">
        <f t="shared" si="15"/>
        <v>土山　万緒 (3)</v>
      </c>
      <c r="M344" s="139" t="str">
        <f t="shared" si="16"/>
        <v>Mao TSUCHIYAMA (00)</v>
      </c>
      <c r="N344" s="216">
        <v>200000342</v>
      </c>
      <c r="O344" s="216" t="str">
        <f t="shared" si="17"/>
        <v>00</v>
      </c>
    </row>
    <row r="345" spans="1:15" x14ac:dyDescent="0.15">
      <c r="A345" s="248">
        <v>402</v>
      </c>
      <c r="B345" s="137" t="s">
        <v>5247</v>
      </c>
      <c r="C345" s="137" t="s">
        <v>5248</v>
      </c>
      <c r="D345" s="137" t="s">
        <v>6117</v>
      </c>
      <c r="E345" s="137" t="s">
        <v>6118</v>
      </c>
      <c r="F345" s="137" t="s">
        <v>1946</v>
      </c>
      <c r="G345" s="137" t="s">
        <v>164</v>
      </c>
      <c r="H345" s="137">
        <v>28</v>
      </c>
      <c r="I345" s="137" t="s">
        <v>13464</v>
      </c>
      <c r="J345" s="137" t="s">
        <v>13753</v>
      </c>
      <c r="K345" s="137" t="s">
        <v>5220</v>
      </c>
      <c r="L345" s="139" t="str">
        <f t="shared" si="15"/>
        <v>友松　日南 (3)</v>
      </c>
      <c r="M345" s="139" t="str">
        <f t="shared" si="16"/>
        <v>Hina TOMOMATSU (00)</v>
      </c>
      <c r="N345" s="216">
        <v>200000343</v>
      </c>
      <c r="O345" s="216" t="str">
        <f t="shared" si="17"/>
        <v>00</v>
      </c>
    </row>
    <row r="346" spans="1:15" x14ac:dyDescent="0.15">
      <c r="A346" s="248">
        <v>403</v>
      </c>
      <c r="B346" s="137" t="s">
        <v>5247</v>
      </c>
      <c r="C346" s="137" t="s">
        <v>5248</v>
      </c>
      <c r="D346" s="137" t="s">
        <v>6119</v>
      </c>
      <c r="E346" s="137" t="s">
        <v>6120</v>
      </c>
      <c r="F346" s="137" t="s">
        <v>4750</v>
      </c>
      <c r="G346" s="137" t="s">
        <v>164</v>
      </c>
      <c r="H346" s="137">
        <v>27</v>
      </c>
      <c r="I346" s="137" t="s">
        <v>5030</v>
      </c>
      <c r="J346" s="137" t="s">
        <v>13806</v>
      </c>
      <c r="K346" s="137" t="s">
        <v>5220</v>
      </c>
      <c r="L346" s="139" t="str">
        <f t="shared" si="15"/>
        <v>中西　彩梨 (3)</v>
      </c>
      <c r="M346" s="139" t="str">
        <f t="shared" si="16"/>
        <v>Sari NAKANISHI (00)</v>
      </c>
      <c r="N346" s="216">
        <v>200000344</v>
      </c>
      <c r="O346" s="216" t="str">
        <f t="shared" si="17"/>
        <v>00</v>
      </c>
    </row>
    <row r="347" spans="1:15" x14ac:dyDescent="0.15">
      <c r="A347" s="248">
        <v>404</v>
      </c>
      <c r="B347" s="137" t="s">
        <v>5247</v>
      </c>
      <c r="C347" s="137" t="s">
        <v>5248</v>
      </c>
      <c r="D347" s="137" t="s">
        <v>6121</v>
      </c>
      <c r="E347" s="137" t="s">
        <v>6122</v>
      </c>
      <c r="F347" s="137" t="s">
        <v>6123</v>
      </c>
      <c r="G347" s="137" t="s">
        <v>164</v>
      </c>
      <c r="H347" s="137">
        <v>28</v>
      </c>
      <c r="I347" s="137" t="s">
        <v>5049</v>
      </c>
      <c r="J347" s="137" t="s">
        <v>6700</v>
      </c>
      <c r="K347" s="137" t="s">
        <v>5220</v>
      </c>
      <c r="L347" s="139" t="str">
        <f t="shared" si="15"/>
        <v>永井　来海 (3)</v>
      </c>
      <c r="M347" s="139" t="str">
        <f t="shared" si="16"/>
        <v>Kurumi NAGAI (01)</v>
      </c>
      <c r="N347" s="216">
        <v>200000345</v>
      </c>
      <c r="O347" s="216" t="str">
        <f t="shared" si="17"/>
        <v>01</v>
      </c>
    </row>
    <row r="348" spans="1:15" x14ac:dyDescent="0.15">
      <c r="A348" s="248">
        <v>405</v>
      </c>
      <c r="B348" s="137" t="s">
        <v>5247</v>
      </c>
      <c r="C348" s="137" t="s">
        <v>5248</v>
      </c>
      <c r="D348" s="137" t="s">
        <v>6124</v>
      </c>
      <c r="E348" s="137" t="s">
        <v>6125</v>
      </c>
      <c r="F348" s="137" t="s">
        <v>2516</v>
      </c>
      <c r="G348" s="137" t="s">
        <v>164</v>
      </c>
      <c r="H348" s="137">
        <v>27</v>
      </c>
      <c r="I348" s="137" t="s">
        <v>9440</v>
      </c>
      <c r="J348" s="137" t="s">
        <v>6733</v>
      </c>
      <c r="K348" s="137" t="s">
        <v>5220</v>
      </c>
      <c r="L348" s="139" t="str">
        <f t="shared" si="15"/>
        <v>平野　さくら (3)</v>
      </c>
      <c r="M348" s="139" t="str">
        <f t="shared" si="16"/>
        <v>Sakura HIRANO (00)</v>
      </c>
      <c r="N348" s="216">
        <v>200000346</v>
      </c>
      <c r="O348" s="216" t="str">
        <f t="shared" si="17"/>
        <v>00</v>
      </c>
    </row>
    <row r="349" spans="1:15" x14ac:dyDescent="0.15">
      <c r="A349" s="248">
        <v>406</v>
      </c>
      <c r="B349" s="137" t="s">
        <v>5247</v>
      </c>
      <c r="C349" s="137" t="s">
        <v>5248</v>
      </c>
      <c r="D349" s="137" t="s">
        <v>6126</v>
      </c>
      <c r="E349" s="137" t="s">
        <v>6127</v>
      </c>
      <c r="F349" s="137" t="s">
        <v>1383</v>
      </c>
      <c r="G349" s="137" t="s">
        <v>164</v>
      </c>
      <c r="H349" s="137">
        <v>28</v>
      </c>
      <c r="I349" s="137" t="s">
        <v>13465</v>
      </c>
      <c r="J349" s="137" t="s">
        <v>6688</v>
      </c>
      <c r="K349" s="137" t="s">
        <v>5220</v>
      </c>
      <c r="L349" s="139" t="str">
        <f t="shared" si="15"/>
        <v>弘下　由梨 (3)</v>
      </c>
      <c r="M349" s="139" t="str">
        <f t="shared" si="16"/>
        <v>Yuri HIROSHITA (00)</v>
      </c>
      <c r="N349" s="216">
        <v>200000347</v>
      </c>
      <c r="O349" s="216" t="str">
        <f t="shared" si="17"/>
        <v>00</v>
      </c>
    </row>
    <row r="350" spans="1:15" x14ac:dyDescent="0.15">
      <c r="A350" s="248">
        <v>407</v>
      </c>
      <c r="B350" s="137" t="s">
        <v>5247</v>
      </c>
      <c r="C350" s="137" t="s">
        <v>5248</v>
      </c>
      <c r="D350" s="137" t="s">
        <v>6128</v>
      </c>
      <c r="E350" s="137" t="s">
        <v>6129</v>
      </c>
      <c r="F350" s="137" t="s">
        <v>1759</v>
      </c>
      <c r="G350" s="137" t="s">
        <v>164</v>
      </c>
      <c r="H350" s="137">
        <v>26</v>
      </c>
      <c r="I350" s="137" t="s">
        <v>4813</v>
      </c>
      <c r="J350" s="137" t="s">
        <v>13807</v>
      </c>
      <c r="K350" s="137" t="s">
        <v>5220</v>
      </c>
      <c r="L350" s="139" t="str">
        <f t="shared" si="15"/>
        <v>廣瀬　桃奈 (3)</v>
      </c>
      <c r="M350" s="139" t="str">
        <f t="shared" si="16"/>
        <v>Momona HIROSE (01)</v>
      </c>
      <c r="N350" s="216">
        <v>200000348</v>
      </c>
      <c r="O350" s="216" t="str">
        <f t="shared" si="17"/>
        <v>01</v>
      </c>
    </row>
    <row r="351" spans="1:15" x14ac:dyDescent="0.15">
      <c r="A351" s="248">
        <v>408</v>
      </c>
      <c r="B351" s="137" t="s">
        <v>5247</v>
      </c>
      <c r="C351" s="137" t="s">
        <v>5248</v>
      </c>
      <c r="D351" s="137" t="s">
        <v>6130</v>
      </c>
      <c r="E351" s="137" t="s">
        <v>6131</v>
      </c>
      <c r="F351" s="137" t="s">
        <v>1529</v>
      </c>
      <c r="G351" s="137" t="s">
        <v>164</v>
      </c>
      <c r="H351" s="137">
        <v>25</v>
      </c>
      <c r="I351" s="137" t="s">
        <v>13466</v>
      </c>
      <c r="J351" s="137" t="s">
        <v>13717</v>
      </c>
      <c r="K351" s="137" t="s">
        <v>5220</v>
      </c>
      <c r="L351" s="139" t="str">
        <f t="shared" si="15"/>
        <v>福林　春香 (3)</v>
      </c>
      <c r="M351" s="139" t="str">
        <f t="shared" si="16"/>
        <v>Haruka FUKUBAYASHI (00)</v>
      </c>
      <c r="N351" s="216">
        <v>200000349</v>
      </c>
      <c r="O351" s="216" t="str">
        <f t="shared" si="17"/>
        <v>00</v>
      </c>
    </row>
    <row r="352" spans="1:15" x14ac:dyDescent="0.15">
      <c r="A352" s="248">
        <v>409</v>
      </c>
      <c r="B352" s="137" t="s">
        <v>5247</v>
      </c>
      <c r="C352" s="137" t="s">
        <v>5248</v>
      </c>
      <c r="D352" s="137" t="s">
        <v>6132</v>
      </c>
      <c r="E352" s="137" t="s">
        <v>6133</v>
      </c>
      <c r="F352" s="137" t="s">
        <v>2182</v>
      </c>
      <c r="G352" s="137" t="s">
        <v>164</v>
      </c>
      <c r="H352" s="137">
        <v>28</v>
      </c>
      <c r="I352" s="137" t="s">
        <v>11701</v>
      </c>
      <c r="J352" s="137" t="s">
        <v>13727</v>
      </c>
      <c r="K352" s="137" t="s">
        <v>5220</v>
      </c>
      <c r="L352" s="139" t="str">
        <f t="shared" si="15"/>
        <v>藤野　葵 (3)</v>
      </c>
      <c r="M352" s="139" t="str">
        <f t="shared" si="16"/>
        <v>Aoi FUJINO (00)</v>
      </c>
      <c r="N352" s="216">
        <v>200000350</v>
      </c>
      <c r="O352" s="216" t="str">
        <f t="shared" si="17"/>
        <v>00</v>
      </c>
    </row>
    <row r="353" spans="1:15" x14ac:dyDescent="0.15">
      <c r="A353" s="248">
        <v>410</v>
      </c>
      <c r="B353" s="137" t="s">
        <v>5247</v>
      </c>
      <c r="C353" s="137" t="s">
        <v>5248</v>
      </c>
      <c r="D353" s="137" t="s">
        <v>6134</v>
      </c>
      <c r="E353" s="137" t="s">
        <v>6135</v>
      </c>
      <c r="F353" s="137" t="s">
        <v>2708</v>
      </c>
      <c r="G353" s="137" t="s">
        <v>164</v>
      </c>
      <c r="H353" s="137">
        <v>27</v>
      </c>
      <c r="I353" s="137" t="s">
        <v>4903</v>
      </c>
      <c r="J353" s="137" t="s">
        <v>13722</v>
      </c>
      <c r="K353" s="137" t="s">
        <v>5220</v>
      </c>
      <c r="L353" s="139" t="str">
        <f t="shared" si="15"/>
        <v>藤本　彩花 (3)</v>
      </c>
      <c r="M353" s="139" t="str">
        <f t="shared" si="16"/>
        <v>Ayaka FUJIMOTO (00)</v>
      </c>
      <c r="N353" s="216">
        <v>200000351</v>
      </c>
      <c r="O353" s="216" t="str">
        <f t="shared" si="17"/>
        <v>00</v>
      </c>
    </row>
    <row r="354" spans="1:15" x14ac:dyDescent="0.15">
      <c r="A354" s="248">
        <v>411</v>
      </c>
      <c r="B354" s="137" t="s">
        <v>5247</v>
      </c>
      <c r="C354" s="137" t="s">
        <v>5248</v>
      </c>
      <c r="D354" s="137" t="s">
        <v>6136</v>
      </c>
      <c r="E354" s="137" t="s">
        <v>6137</v>
      </c>
      <c r="F354" s="137" t="s">
        <v>5656</v>
      </c>
      <c r="G354" s="137" t="s">
        <v>164</v>
      </c>
      <c r="H354" s="137">
        <v>28</v>
      </c>
      <c r="I354" s="137" t="s">
        <v>13467</v>
      </c>
      <c r="J354" s="137" t="s">
        <v>13722</v>
      </c>
      <c r="K354" s="137" t="s">
        <v>5220</v>
      </c>
      <c r="L354" s="139" t="str">
        <f t="shared" si="15"/>
        <v>安里　彩加 (3)</v>
      </c>
      <c r="M354" s="139" t="str">
        <f t="shared" si="16"/>
        <v>Ayaka YASUZATO (00)</v>
      </c>
      <c r="N354" s="216">
        <v>200000352</v>
      </c>
      <c r="O354" s="216" t="str">
        <f t="shared" si="17"/>
        <v>00</v>
      </c>
    </row>
    <row r="355" spans="1:15" x14ac:dyDescent="0.15">
      <c r="A355" s="248">
        <v>412</v>
      </c>
      <c r="B355" s="137" t="s">
        <v>5247</v>
      </c>
      <c r="C355" s="137" t="s">
        <v>5248</v>
      </c>
      <c r="D355" s="137" t="s">
        <v>6138</v>
      </c>
      <c r="E355" s="137" t="s">
        <v>6139</v>
      </c>
      <c r="F355" s="137" t="s">
        <v>1887</v>
      </c>
      <c r="G355" s="137" t="s">
        <v>164</v>
      </c>
      <c r="H355" s="137">
        <v>28</v>
      </c>
      <c r="I355" s="137" t="s">
        <v>13468</v>
      </c>
      <c r="J355" s="137" t="s">
        <v>13808</v>
      </c>
      <c r="K355" s="137" t="s">
        <v>5220</v>
      </c>
      <c r="L355" s="139" t="str">
        <f t="shared" si="15"/>
        <v>矢田　涼乃 (3)</v>
      </c>
      <c r="M355" s="139" t="str">
        <f t="shared" si="16"/>
        <v>Suzuno YATA (00)</v>
      </c>
      <c r="N355" s="216">
        <v>200000353</v>
      </c>
      <c r="O355" s="216" t="str">
        <f t="shared" si="17"/>
        <v>00</v>
      </c>
    </row>
    <row r="356" spans="1:15" x14ac:dyDescent="0.15">
      <c r="A356" s="248">
        <v>413</v>
      </c>
      <c r="B356" s="137" t="s">
        <v>5247</v>
      </c>
      <c r="C356" s="137" t="s">
        <v>5248</v>
      </c>
      <c r="D356" s="137" t="s">
        <v>6140</v>
      </c>
      <c r="E356" s="137" t="s">
        <v>6141</v>
      </c>
      <c r="F356" s="137" t="s">
        <v>5533</v>
      </c>
      <c r="G356" s="137" t="s">
        <v>164</v>
      </c>
      <c r="H356" s="137">
        <v>28</v>
      </c>
      <c r="I356" s="137" t="s">
        <v>6707</v>
      </c>
      <c r="J356" s="137" t="s">
        <v>13708</v>
      </c>
      <c r="K356" s="137" t="s">
        <v>5220</v>
      </c>
      <c r="L356" s="139" t="str">
        <f t="shared" si="15"/>
        <v>山下　美昴 (3)</v>
      </c>
      <c r="M356" s="139" t="str">
        <f t="shared" si="16"/>
        <v>Miho YAMASHITA (00)</v>
      </c>
      <c r="N356" s="216">
        <v>200000354</v>
      </c>
      <c r="O356" s="216" t="str">
        <f t="shared" si="17"/>
        <v>00</v>
      </c>
    </row>
    <row r="357" spans="1:15" x14ac:dyDescent="0.15">
      <c r="A357" s="248">
        <v>414</v>
      </c>
      <c r="B357" s="137" t="s">
        <v>5247</v>
      </c>
      <c r="C357" s="137" t="s">
        <v>5248</v>
      </c>
      <c r="D357" s="137" t="s">
        <v>6142</v>
      </c>
      <c r="E357" s="137" t="s">
        <v>6143</v>
      </c>
      <c r="F357" s="137" t="s">
        <v>3005</v>
      </c>
      <c r="G357" s="137" t="s">
        <v>164</v>
      </c>
      <c r="H357" s="137">
        <v>27</v>
      </c>
      <c r="I357" s="137" t="s">
        <v>5089</v>
      </c>
      <c r="J357" s="137" t="s">
        <v>13687</v>
      </c>
      <c r="K357" s="137" t="s">
        <v>5220</v>
      </c>
      <c r="L357" s="139" t="str">
        <f t="shared" si="15"/>
        <v>山田　真由 (3)</v>
      </c>
      <c r="M357" s="139" t="str">
        <f t="shared" si="16"/>
        <v>Mayu YAMADA (00)</v>
      </c>
      <c r="N357" s="216">
        <v>200000355</v>
      </c>
      <c r="O357" s="216" t="str">
        <f t="shared" si="17"/>
        <v>00</v>
      </c>
    </row>
    <row r="358" spans="1:15" x14ac:dyDescent="0.15">
      <c r="A358" s="248">
        <v>415</v>
      </c>
      <c r="B358" s="137" t="s">
        <v>5247</v>
      </c>
      <c r="C358" s="137" t="s">
        <v>5248</v>
      </c>
      <c r="D358" s="137" t="s">
        <v>6144</v>
      </c>
      <c r="E358" s="137" t="s">
        <v>6145</v>
      </c>
      <c r="F358" s="137" t="s">
        <v>6146</v>
      </c>
      <c r="G358" s="137" t="s">
        <v>168</v>
      </c>
      <c r="H358" s="137">
        <v>26</v>
      </c>
      <c r="I358" s="137" t="s">
        <v>13469</v>
      </c>
      <c r="J358" s="137" t="s">
        <v>13809</v>
      </c>
      <c r="K358" s="137" t="s">
        <v>5220</v>
      </c>
      <c r="L358" s="139" t="str">
        <f t="shared" si="15"/>
        <v>井川　紅亜 (2)</v>
      </c>
      <c r="M358" s="139" t="str">
        <f t="shared" si="16"/>
        <v>Kurea IGAWA (01)</v>
      </c>
      <c r="N358" s="216">
        <v>200000356</v>
      </c>
      <c r="O358" s="216" t="str">
        <f t="shared" si="17"/>
        <v>01</v>
      </c>
    </row>
    <row r="359" spans="1:15" x14ac:dyDescent="0.15">
      <c r="A359" s="248">
        <v>416</v>
      </c>
      <c r="B359" s="137" t="s">
        <v>5247</v>
      </c>
      <c r="C359" s="137" t="s">
        <v>5248</v>
      </c>
      <c r="D359" s="137" t="s">
        <v>6147</v>
      </c>
      <c r="E359" s="137" t="s">
        <v>6148</v>
      </c>
      <c r="F359" s="137" t="s">
        <v>5833</v>
      </c>
      <c r="G359" s="137" t="s">
        <v>168</v>
      </c>
      <c r="H359" s="137">
        <v>28</v>
      </c>
      <c r="I359" s="137" t="s">
        <v>12014</v>
      </c>
      <c r="J359" s="137" t="s">
        <v>13753</v>
      </c>
      <c r="K359" s="137" t="s">
        <v>5220</v>
      </c>
      <c r="L359" s="139" t="str">
        <f t="shared" si="15"/>
        <v>岸田　日菜 (2)</v>
      </c>
      <c r="M359" s="139" t="str">
        <f t="shared" si="16"/>
        <v>Hina KISHIDA (01)</v>
      </c>
      <c r="N359" s="216">
        <v>200000357</v>
      </c>
      <c r="O359" s="216" t="str">
        <f t="shared" si="17"/>
        <v>01</v>
      </c>
    </row>
    <row r="360" spans="1:15" x14ac:dyDescent="0.15">
      <c r="A360" s="248">
        <v>417</v>
      </c>
      <c r="B360" s="137" t="s">
        <v>5247</v>
      </c>
      <c r="C360" s="137" t="s">
        <v>5248</v>
      </c>
      <c r="D360" s="137" t="s">
        <v>6149</v>
      </c>
      <c r="E360" s="137" t="s">
        <v>6150</v>
      </c>
      <c r="F360" s="137" t="s">
        <v>2210</v>
      </c>
      <c r="G360" s="137" t="s">
        <v>168</v>
      </c>
      <c r="H360" s="137">
        <v>25</v>
      </c>
      <c r="I360" s="137" t="s">
        <v>4849</v>
      </c>
      <c r="J360" s="137" t="s">
        <v>13720</v>
      </c>
      <c r="K360" s="137" t="s">
        <v>5220</v>
      </c>
      <c r="L360" s="139" t="str">
        <f t="shared" si="15"/>
        <v>木村　こころ (2)</v>
      </c>
      <c r="M360" s="139" t="str">
        <f t="shared" si="16"/>
        <v>Kokoro KIMURA (01)</v>
      </c>
      <c r="N360" s="216">
        <v>200000358</v>
      </c>
      <c r="O360" s="216" t="str">
        <f t="shared" si="17"/>
        <v>01</v>
      </c>
    </row>
    <row r="361" spans="1:15" x14ac:dyDescent="0.15">
      <c r="A361" s="248">
        <v>418</v>
      </c>
      <c r="B361" s="137" t="s">
        <v>5247</v>
      </c>
      <c r="C361" s="137" t="s">
        <v>5248</v>
      </c>
      <c r="D361" s="137" t="s">
        <v>6151</v>
      </c>
      <c r="E361" s="137" t="s">
        <v>6152</v>
      </c>
      <c r="F361" s="137" t="s">
        <v>2234</v>
      </c>
      <c r="G361" s="137" t="s">
        <v>168</v>
      </c>
      <c r="H361" s="137">
        <v>26</v>
      </c>
      <c r="I361" s="137" t="s">
        <v>4849</v>
      </c>
      <c r="J361" s="137" t="s">
        <v>13682</v>
      </c>
      <c r="K361" s="137" t="s">
        <v>5220</v>
      </c>
      <c r="L361" s="139" t="str">
        <f t="shared" si="15"/>
        <v>木村　鈴香 (2)</v>
      </c>
      <c r="M361" s="139" t="str">
        <f t="shared" si="16"/>
        <v>Suzuka KIMURA (02)</v>
      </c>
      <c r="N361" s="216">
        <v>200000359</v>
      </c>
      <c r="O361" s="216" t="str">
        <f t="shared" si="17"/>
        <v>02</v>
      </c>
    </row>
    <row r="362" spans="1:15" x14ac:dyDescent="0.15">
      <c r="A362" s="248">
        <v>419</v>
      </c>
      <c r="B362" s="137" t="s">
        <v>5247</v>
      </c>
      <c r="C362" s="137" t="s">
        <v>5248</v>
      </c>
      <c r="D362" s="137" t="s">
        <v>6153</v>
      </c>
      <c r="E362" s="137" t="s">
        <v>6101</v>
      </c>
      <c r="F362" s="137" t="s">
        <v>2601</v>
      </c>
      <c r="G362" s="137" t="s">
        <v>168</v>
      </c>
      <c r="H362" s="137">
        <v>27</v>
      </c>
      <c r="I362" s="137" t="s">
        <v>4931</v>
      </c>
      <c r="J362" s="137" t="s">
        <v>9543</v>
      </c>
      <c r="K362" s="137" t="s">
        <v>5220</v>
      </c>
      <c r="L362" s="139" t="str">
        <f t="shared" si="15"/>
        <v>小嶋　玲菜 (2)</v>
      </c>
      <c r="M362" s="139" t="str">
        <f t="shared" si="16"/>
        <v>Rena KOJIMA (01)</v>
      </c>
      <c r="N362" s="216">
        <v>200000360</v>
      </c>
      <c r="O362" s="216" t="str">
        <f t="shared" si="17"/>
        <v>01</v>
      </c>
    </row>
    <row r="363" spans="1:15" x14ac:dyDescent="0.15">
      <c r="A363" s="248">
        <v>420</v>
      </c>
      <c r="B363" s="137" t="s">
        <v>5247</v>
      </c>
      <c r="C363" s="137" t="s">
        <v>5248</v>
      </c>
      <c r="D363" s="137" t="s">
        <v>6154</v>
      </c>
      <c r="E363" s="137" t="s">
        <v>6155</v>
      </c>
      <c r="F363" s="137" t="s">
        <v>5540</v>
      </c>
      <c r="G363" s="137" t="s">
        <v>168</v>
      </c>
      <c r="H363" s="137">
        <v>26</v>
      </c>
      <c r="I363" s="137" t="s">
        <v>5149</v>
      </c>
      <c r="J363" s="137" t="s">
        <v>13810</v>
      </c>
      <c r="K363" s="137" t="s">
        <v>5220</v>
      </c>
      <c r="L363" s="139" t="str">
        <f t="shared" si="15"/>
        <v>古西　清乃 (2)</v>
      </c>
      <c r="M363" s="139" t="str">
        <f t="shared" si="16"/>
        <v>Sayano KONISHI (01)</v>
      </c>
      <c r="N363" s="216">
        <v>200000361</v>
      </c>
      <c r="O363" s="216" t="str">
        <f t="shared" si="17"/>
        <v>01</v>
      </c>
    </row>
    <row r="364" spans="1:15" x14ac:dyDescent="0.15">
      <c r="A364" s="248">
        <v>421</v>
      </c>
      <c r="B364" s="137" t="s">
        <v>5247</v>
      </c>
      <c r="C364" s="137" t="s">
        <v>5248</v>
      </c>
      <c r="D364" s="137" t="s">
        <v>6156</v>
      </c>
      <c r="E364" s="137" t="s">
        <v>6157</v>
      </c>
      <c r="F364" s="137" t="s">
        <v>3427</v>
      </c>
      <c r="G364" s="137" t="s">
        <v>168</v>
      </c>
      <c r="H364" s="137">
        <v>27</v>
      </c>
      <c r="I364" s="137" t="s">
        <v>4989</v>
      </c>
      <c r="J364" s="137" t="s">
        <v>13697</v>
      </c>
      <c r="K364" s="137" t="s">
        <v>5220</v>
      </c>
      <c r="L364" s="139" t="str">
        <f t="shared" si="15"/>
        <v>坂本　真菜 (2)</v>
      </c>
      <c r="M364" s="139" t="str">
        <f t="shared" si="16"/>
        <v>Mana SAKAMOTO (01)</v>
      </c>
      <c r="N364" s="216">
        <v>200000362</v>
      </c>
      <c r="O364" s="216" t="str">
        <f t="shared" si="17"/>
        <v>01</v>
      </c>
    </row>
    <row r="365" spans="1:15" x14ac:dyDescent="0.15">
      <c r="A365" s="248">
        <v>422</v>
      </c>
      <c r="B365" s="137" t="s">
        <v>5247</v>
      </c>
      <c r="C365" s="137" t="s">
        <v>5248</v>
      </c>
      <c r="D365" s="137" t="s">
        <v>6158</v>
      </c>
      <c r="E365" s="137" t="s">
        <v>6159</v>
      </c>
      <c r="F365" s="137" t="s">
        <v>4553</v>
      </c>
      <c r="G365" s="137" t="s">
        <v>168</v>
      </c>
      <c r="H365" s="137">
        <v>26</v>
      </c>
      <c r="I365" s="137" t="s">
        <v>11381</v>
      </c>
      <c r="J365" s="137" t="s">
        <v>9538</v>
      </c>
      <c r="K365" s="137" t="s">
        <v>5220</v>
      </c>
      <c r="L365" s="139" t="str">
        <f t="shared" si="15"/>
        <v>内藤　結衣 (2)</v>
      </c>
      <c r="M365" s="139" t="str">
        <f t="shared" si="16"/>
        <v>Yui NAITO (01)</v>
      </c>
      <c r="N365" s="216">
        <v>200000363</v>
      </c>
      <c r="O365" s="216" t="str">
        <f t="shared" si="17"/>
        <v>01</v>
      </c>
    </row>
    <row r="366" spans="1:15" x14ac:dyDescent="0.15">
      <c r="A366" s="248">
        <v>423</v>
      </c>
      <c r="B366" s="137" t="s">
        <v>5247</v>
      </c>
      <c r="C366" s="137" t="s">
        <v>5248</v>
      </c>
      <c r="D366" s="137" t="s">
        <v>979</v>
      </c>
      <c r="E366" s="137" t="s">
        <v>980</v>
      </c>
      <c r="F366" s="137" t="s">
        <v>4127</v>
      </c>
      <c r="G366" s="137" t="s">
        <v>168</v>
      </c>
      <c r="H366" s="137">
        <v>28</v>
      </c>
      <c r="I366" s="137" t="s">
        <v>11654</v>
      </c>
      <c r="J366" s="137" t="s">
        <v>9538</v>
      </c>
      <c r="K366" s="137" t="s">
        <v>5220</v>
      </c>
      <c r="L366" s="139" t="str">
        <f t="shared" si="15"/>
        <v>二宮　唯 (2)</v>
      </c>
      <c r="M366" s="139" t="str">
        <f t="shared" si="16"/>
        <v>Yui NINOMIYA (01)</v>
      </c>
      <c r="N366" s="216">
        <v>200000364</v>
      </c>
      <c r="O366" s="216" t="str">
        <f t="shared" si="17"/>
        <v>01</v>
      </c>
    </row>
    <row r="367" spans="1:15" x14ac:dyDescent="0.15">
      <c r="A367" s="248">
        <v>424</v>
      </c>
      <c r="B367" s="137" t="s">
        <v>5247</v>
      </c>
      <c r="C367" s="137" t="s">
        <v>5248</v>
      </c>
      <c r="D367" s="137" t="s">
        <v>6160</v>
      </c>
      <c r="E367" s="137" t="s">
        <v>6161</v>
      </c>
      <c r="F367" s="137" t="s">
        <v>5907</v>
      </c>
      <c r="G367" s="137" t="s">
        <v>168</v>
      </c>
      <c r="H367" s="137">
        <v>27</v>
      </c>
      <c r="I367" s="137" t="s">
        <v>11445</v>
      </c>
      <c r="J367" s="137" t="s">
        <v>13685</v>
      </c>
      <c r="K367" s="137" t="s">
        <v>5220</v>
      </c>
      <c r="L367" s="139" t="str">
        <f t="shared" si="15"/>
        <v>平井　星名 (2)</v>
      </c>
      <c r="M367" s="139" t="str">
        <f t="shared" si="16"/>
        <v>Sena HIRAI (02)</v>
      </c>
      <c r="N367" s="216">
        <v>200000365</v>
      </c>
      <c r="O367" s="216" t="str">
        <f t="shared" si="17"/>
        <v>02</v>
      </c>
    </row>
    <row r="368" spans="1:15" x14ac:dyDescent="0.15">
      <c r="A368" s="248">
        <v>425</v>
      </c>
      <c r="B368" s="137" t="s">
        <v>5247</v>
      </c>
      <c r="C368" s="137" t="s">
        <v>5248</v>
      </c>
      <c r="D368" s="137" t="s">
        <v>6162</v>
      </c>
      <c r="E368" s="137" t="s">
        <v>6163</v>
      </c>
      <c r="F368" s="137" t="s">
        <v>1586</v>
      </c>
      <c r="G368" s="137" t="s">
        <v>168</v>
      </c>
      <c r="H368" s="137">
        <v>28</v>
      </c>
      <c r="I368" s="137" t="s">
        <v>12061</v>
      </c>
      <c r="J368" s="137" t="s">
        <v>6724</v>
      </c>
      <c r="K368" s="137" t="s">
        <v>5220</v>
      </c>
      <c r="L368" s="139" t="str">
        <f t="shared" si="15"/>
        <v>平尾　莉子 (2)</v>
      </c>
      <c r="M368" s="139" t="str">
        <f t="shared" si="16"/>
        <v>Riko HIRAO (01)</v>
      </c>
      <c r="N368" s="216">
        <v>200000366</v>
      </c>
      <c r="O368" s="216" t="str">
        <f t="shared" si="17"/>
        <v>01</v>
      </c>
    </row>
    <row r="369" spans="1:15" x14ac:dyDescent="0.15">
      <c r="A369" s="248">
        <v>426</v>
      </c>
      <c r="B369" s="137" t="s">
        <v>5247</v>
      </c>
      <c r="C369" s="137" t="s">
        <v>5248</v>
      </c>
      <c r="D369" s="137" t="s">
        <v>6164</v>
      </c>
      <c r="E369" s="137" t="s">
        <v>6165</v>
      </c>
      <c r="F369" s="137" t="s">
        <v>3696</v>
      </c>
      <c r="G369" s="137" t="s">
        <v>168</v>
      </c>
      <c r="H369" s="137">
        <v>25</v>
      </c>
      <c r="I369" s="137" t="s">
        <v>13470</v>
      </c>
      <c r="J369" s="137" t="s">
        <v>13717</v>
      </c>
      <c r="K369" s="137" t="s">
        <v>5220</v>
      </c>
      <c r="L369" s="139" t="str">
        <f t="shared" si="15"/>
        <v>福井　陽香 (2)</v>
      </c>
      <c r="M369" s="139" t="str">
        <f t="shared" si="16"/>
        <v>Haruka FUKUI (01)</v>
      </c>
      <c r="N369" s="216">
        <v>200000367</v>
      </c>
      <c r="O369" s="216" t="str">
        <f t="shared" si="17"/>
        <v>01</v>
      </c>
    </row>
    <row r="370" spans="1:15" x14ac:dyDescent="0.15">
      <c r="A370" s="248">
        <v>427</v>
      </c>
      <c r="B370" s="137" t="s">
        <v>5247</v>
      </c>
      <c r="C370" s="137" t="s">
        <v>5248</v>
      </c>
      <c r="D370" s="137" t="s">
        <v>6166</v>
      </c>
      <c r="E370" s="137" t="s">
        <v>6167</v>
      </c>
      <c r="F370" s="137" t="s">
        <v>4363</v>
      </c>
      <c r="G370" s="137" t="s">
        <v>168</v>
      </c>
      <c r="H370" s="137">
        <v>28</v>
      </c>
      <c r="I370" s="137" t="s">
        <v>12083</v>
      </c>
      <c r="J370" s="137" t="s">
        <v>5212</v>
      </c>
      <c r="K370" s="137" t="s">
        <v>5220</v>
      </c>
      <c r="L370" s="139" t="str">
        <f t="shared" si="15"/>
        <v>福本　瑞季 (2)</v>
      </c>
      <c r="M370" s="139" t="str">
        <f t="shared" si="16"/>
        <v>Mizuki FUKUMOTO (01)</v>
      </c>
      <c r="N370" s="216">
        <v>200000368</v>
      </c>
      <c r="O370" s="216" t="str">
        <f t="shared" si="17"/>
        <v>01</v>
      </c>
    </row>
    <row r="371" spans="1:15" x14ac:dyDescent="0.15">
      <c r="A371" s="248">
        <v>428</v>
      </c>
      <c r="B371" s="137" t="s">
        <v>5247</v>
      </c>
      <c r="C371" s="137" t="s">
        <v>5248</v>
      </c>
      <c r="D371" s="137" t="s">
        <v>6168</v>
      </c>
      <c r="E371" s="137" t="s">
        <v>6169</v>
      </c>
      <c r="F371" s="137" t="s">
        <v>2582</v>
      </c>
      <c r="G371" s="137" t="s">
        <v>168</v>
      </c>
      <c r="H371" s="137">
        <v>28</v>
      </c>
      <c r="I371" s="137" t="s">
        <v>4903</v>
      </c>
      <c r="J371" s="137" t="s">
        <v>13811</v>
      </c>
      <c r="K371" s="137" t="s">
        <v>5220</v>
      </c>
      <c r="L371" s="139" t="str">
        <f t="shared" si="15"/>
        <v>藤本　千愛 (2)</v>
      </c>
      <c r="M371" s="139" t="str">
        <f t="shared" si="16"/>
        <v>Chiana FUJIMOTO (01)</v>
      </c>
      <c r="N371" s="216">
        <v>200000369</v>
      </c>
      <c r="O371" s="216" t="str">
        <f t="shared" si="17"/>
        <v>01</v>
      </c>
    </row>
    <row r="372" spans="1:15" x14ac:dyDescent="0.15">
      <c r="A372" s="248">
        <v>429</v>
      </c>
      <c r="B372" s="137" t="s">
        <v>5247</v>
      </c>
      <c r="C372" s="137" t="s">
        <v>5248</v>
      </c>
      <c r="D372" s="137" t="s">
        <v>6170</v>
      </c>
      <c r="E372" s="137" t="s">
        <v>6171</v>
      </c>
      <c r="F372" s="137" t="s">
        <v>5907</v>
      </c>
      <c r="G372" s="137" t="s">
        <v>168</v>
      </c>
      <c r="H372" s="137">
        <v>27</v>
      </c>
      <c r="I372" s="137" t="s">
        <v>13471</v>
      </c>
      <c r="J372" s="137" t="s">
        <v>13777</v>
      </c>
      <c r="K372" s="137" t="s">
        <v>5220</v>
      </c>
      <c r="L372" s="139" t="str">
        <f t="shared" si="15"/>
        <v>松方　美緒 (2)</v>
      </c>
      <c r="M372" s="139" t="str">
        <f t="shared" si="16"/>
        <v>Mio MATSUKATA (02)</v>
      </c>
      <c r="N372" s="216">
        <v>200000370</v>
      </c>
      <c r="O372" s="216" t="str">
        <f t="shared" si="17"/>
        <v>02</v>
      </c>
    </row>
    <row r="373" spans="1:15" x14ac:dyDescent="0.15">
      <c r="A373" s="248">
        <v>430</v>
      </c>
      <c r="B373" s="137" t="s">
        <v>5247</v>
      </c>
      <c r="C373" s="137" t="s">
        <v>5248</v>
      </c>
      <c r="D373" s="137" t="s">
        <v>6172</v>
      </c>
      <c r="E373" s="137" t="s">
        <v>6173</v>
      </c>
      <c r="F373" s="137" t="s">
        <v>6174</v>
      </c>
      <c r="G373" s="137" t="s">
        <v>168</v>
      </c>
      <c r="H373" s="137">
        <v>29</v>
      </c>
      <c r="I373" s="137" t="s">
        <v>5122</v>
      </c>
      <c r="J373" s="137" t="s">
        <v>6738</v>
      </c>
      <c r="K373" s="137" t="s">
        <v>5220</v>
      </c>
      <c r="L373" s="139" t="str">
        <f t="shared" si="15"/>
        <v>三浦　愛華 (2)</v>
      </c>
      <c r="M373" s="139" t="str">
        <f t="shared" si="16"/>
        <v>Manaka MIURA (02)</v>
      </c>
      <c r="N373" s="216">
        <v>200000371</v>
      </c>
      <c r="O373" s="216" t="str">
        <f t="shared" si="17"/>
        <v>02</v>
      </c>
    </row>
    <row r="374" spans="1:15" x14ac:dyDescent="0.15">
      <c r="A374" s="248">
        <v>431</v>
      </c>
      <c r="B374" s="137" t="s">
        <v>5247</v>
      </c>
      <c r="C374" s="137" t="s">
        <v>5248</v>
      </c>
      <c r="D374" s="137" t="s">
        <v>6175</v>
      </c>
      <c r="E374" s="137" t="s">
        <v>6176</v>
      </c>
      <c r="F374" s="137" t="s">
        <v>4765</v>
      </c>
      <c r="G374" s="137" t="s">
        <v>168</v>
      </c>
      <c r="H374" s="137">
        <v>28</v>
      </c>
      <c r="I374" s="137" t="s">
        <v>9531</v>
      </c>
      <c r="J374" s="137" t="s">
        <v>13713</v>
      </c>
      <c r="K374" s="137" t="s">
        <v>5220</v>
      </c>
      <c r="L374" s="139" t="str">
        <f t="shared" si="15"/>
        <v>三好　結女 (2)</v>
      </c>
      <c r="M374" s="139" t="str">
        <f t="shared" si="16"/>
        <v>Yume MIYOSHI (01)</v>
      </c>
      <c r="N374" s="216">
        <v>200000372</v>
      </c>
      <c r="O374" s="216" t="str">
        <f t="shared" si="17"/>
        <v>01</v>
      </c>
    </row>
    <row r="375" spans="1:15" x14ac:dyDescent="0.15">
      <c r="A375" s="248">
        <v>432</v>
      </c>
      <c r="B375" s="137" t="s">
        <v>5247</v>
      </c>
      <c r="C375" s="137" t="s">
        <v>5248</v>
      </c>
      <c r="D375" s="137" t="s">
        <v>6177</v>
      </c>
      <c r="E375" s="137" t="s">
        <v>6178</v>
      </c>
      <c r="F375" s="137" t="s">
        <v>6179</v>
      </c>
      <c r="G375" s="137" t="s">
        <v>168</v>
      </c>
      <c r="H375" s="137">
        <v>28</v>
      </c>
      <c r="I375" s="137" t="s">
        <v>13472</v>
      </c>
      <c r="J375" s="137" t="s">
        <v>13687</v>
      </c>
      <c r="K375" s="137" t="s">
        <v>5220</v>
      </c>
      <c r="L375" s="139" t="str">
        <f t="shared" si="15"/>
        <v>本岡　真悠 (2)</v>
      </c>
      <c r="M375" s="139" t="str">
        <f t="shared" si="16"/>
        <v>Mayu MOTOKA (02)</v>
      </c>
      <c r="N375" s="216">
        <v>200000373</v>
      </c>
      <c r="O375" s="216" t="str">
        <f t="shared" si="17"/>
        <v>02</v>
      </c>
    </row>
    <row r="376" spans="1:15" x14ac:dyDescent="0.15">
      <c r="A376" s="248">
        <v>433</v>
      </c>
      <c r="B376" s="137" t="s">
        <v>5247</v>
      </c>
      <c r="C376" s="137" t="s">
        <v>5248</v>
      </c>
      <c r="D376" s="137" t="s">
        <v>6180</v>
      </c>
      <c r="E376" s="137" t="s">
        <v>6181</v>
      </c>
      <c r="F376" s="137" t="s">
        <v>6182</v>
      </c>
      <c r="G376" s="137" t="s">
        <v>168</v>
      </c>
      <c r="H376" s="137">
        <v>28</v>
      </c>
      <c r="I376" s="137" t="s">
        <v>5110</v>
      </c>
      <c r="J376" s="137" t="s">
        <v>13753</v>
      </c>
      <c r="K376" s="137" t="s">
        <v>5220</v>
      </c>
      <c r="L376" s="139" t="str">
        <f t="shared" si="15"/>
        <v>森　陽菜 (2)</v>
      </c>
      <c r="M376" s="139" t="str">
        <f t="shared" si="16"/>
        <v>Hina MORI (02)</v>
      </c>
      <c r="N376" s="216">
        <v>200000374</v>
      </c>
      <c r="O376" s="216" t="str">
        <f t="shared" si="17"/>
        <v>02</v>
      </c>
    </row>
    <row r="377" spans="1:15" x14ac:dyDescent="0.15">
      <c r="A377" s="248">
        <v>434</v>
      </c>
      <c r="B377" s="137" t="s">
        <v>5247</v>
      </c>
      <c r="C377" s="137" t="s">
        <v>5248</v>
      </c>
      <c r="D377" s="137" t="s">
        <v>6183</v>
      </c>
      <c r="E377" s="137" t="s">
        <v>6184</v>
      </c>
      <c r="F377" s="137" t="s">
        <v>6185</v>
      </c>
      <c r="G377" s="137" t="s">
        <v>168</v>
      </c>
      <c r="H377" s="137">
        <v>27</v>
      </c>
      <c r="I377" s="137" t="s">
        <v>13473</v>
      </c>
      <c r="J377" s="137" t="s">
        <v>9322</v>
      </c>
      <c r="K377" s="137" t="s">
        <v>5220</v>
      </c>
      <c r="L377" s="139" t="str">
        <f t="shared" si="15"/>
        <v>山尾　麻花 (2)</v>
      </c>
      <c r="M377" s="139" t="str">
        <f t="shared" si="16"/>
        <v>Asaka YAMAO (01)</v>
      </c>
      <c r="N377" s="216">
        <v>200000375</v>
      </c>
      <c r="O377" s="216" t="str">
        <f t="shared" si="17"/>
        <v>01</v>
      </c>
    </row>
    <row r="378" spans="1:15" x14ac:dyDescent="0.15">
      <c r="A378" s="248">
        <v>435</v>
      </c>
      <c r="B378" s="137" t="s">
        <v>5247</v>
      </c>
      <c r="C378" s="137" t="s">
        <v>5248</v>
      </c>
      <c r="D378" s="137" t="s">
        <v>12735</v>
      </c>
      <c r="E378" s="137" t="s">
        <v>13046</v>
      </c>
      <c r="F378" s="137" t="s">
        <v>13315</v>
      </c>
      <c r="G378" s="137" t="s">
        <v>173</v>
      </c>
      <c r="H378" s="137">
        <v>25</v>
      </c>
      <c r="I378" s="137" t="s">
        <v>11452</v>
      </c>
      <c r="J378" s="137" t="s">
        <v>13694</v>
      </c>
      <c r="K378" s="137" t="s">
        <v>5220</v>
      </c>
      <c r="L378" s="139" t="str">
        <f t="shared" si="15"/>
        <v>安達　茉鈴 (1)</v>
      </c>
      <c r="M378" s="139" t="str">
        <f t="shared" si="16"/>
        <v>Marin ADACHI (03)</v>
      </c>
      <c r="N378" s="216">
        <v>200000376</v>
      </c>
      <c r="O378" s="216" t="str">
        <f t="shared" si="17"/>
        <v>03</v>
      </c>
    </row>
    <row r="379" spans="1:15" x14ac:dyDescent="0.15">
      <c r="A379" s="248">
        <v>436</v>
      </c>
      <c r="B379" s="137" t="s">
        <v>5247</v>
      </c>
      <c r="C379" s="137" t="s">
        <v>5248</v>
      </c>
      <c r="D379" s="137" t="s">
        <v>12736</v>
      </c>
      <c r="E379" s="137" t="s">
        <v>13047</v>
      </c>
      <c r="F379" s="137" t="s">
        <v>13316</v>
      </c>
      <c r="G379" s="137" t="s">
        <v>173</v>
      </c>
      <c r="H379" s="137">
        <v>27</v>
      </c>
      <c r="I379" s="137" t="s">
        <v>5091</v>
      </c>
      <c r="J379" s="137" t="s">
        <v>13812</v>
      </c>
      <c r="K379" s="137" t="s">
        <v>5220</v>
      </c>
      <c r="L379" s="139" t="str">
        <f t="shared" si="15"/>
        <v>井上　純白 (1)</v>
      </c>
      <c r="M379" s="139" t="str">
        <f t="shared" si="16"/>
        <v>Mashiro INOUE (03)</v>
      </c>
      <c r="N379" s="216">
        <v>200000377</v>
      </c>
      <c r="O379" s="216" t="str">
        <f t="shared" si="17"/>
        <v>03</v>
      </c>
    </row>
    <row r="380" spans="1:15" x14ac:dyDescent="0.15">
      <c r="A380" s="248">
        <v>437</v>
      </c>
      <c r="B380" s="137" t="s">
        <v>5247</v>
      </c>
      <c r="C380" s="137" t="s">
        <v>5248</v>
      </c>
      <c r="D380" s="137" t="s">
        <v>12737</v>
      </c>
      <c r="E380" s="137" t="s">
        <v>13048</v>
      </c>
      <c r="F380" s="137" t="s">
        <v>11187</v>
      </c>
      <c r="G380" s="137" t="s">
        <v>173</v>
      </c>
      <c r="H380" s="137">
        <v>28</v>
      </c>
      <c r="I380" s="137" t="s">
        <v>13474</v>
      </c>
      <c r="J380" s="137" t="s">
        <v>6769</v>
      </c>
      <c r="K380" s="137" t="s">
        <v>5220</v>
      </c>
      <c r="L380" s="139" t="str">
        <f t="shared" si="15"/>
        <v>大坂谷　明里 (1)</v>
      </c>
      <c r="M380" s="139" t="str">
        <f t="shared" si="16"/>
        <v>Akari OSAKAYA (02)</v>
      </c>
      <c r="N380" s="216">
        <v>200000378</v>
      </c>
      <c r="O380" s="216" t="str">
        <f t="shared" si="17"/>
        <v>02</v>
      </c>
    </row>
    <row r="381" spans="1:15" x14ac:dyDescent="0.15">
      <c r="A381" s="248">
        <v>438</v>
      </c>
      <c r="B381" s="137" t="s">
        <v>5247</v>
      </c>
      <c r="C381" s="137" t="s">
        <v>5248</v>
      </c>
      <c r="D381" s="137" t="s">
        <v>12738</v>
      </c>
      <c r="E381" s="137" t="s">
        <v>13049</v>
      </c>
      <c r="F381" s="137" t="s">
        <v>13300</v>
      </c>
      <c r="G381" s="137" t="s">
        <v>173</v>
      </c>
      <c r="H381" s="137">
        <v>28</v>
      </c>
      <c r="I381" s="137" t="s">
        <v>11602</v>
      </c>
      <c r="J381" s="137" t="s">
        <v>13714</v>
      </c>
      <c r="K381" s="137" t="s">
        <v>5220</v>
      </c>
      <c r="L381" s="139" t="str">
        <f t="shared" si="15"/>
        <v>梶原　有咲 (1)</v>
      </c>
      <c r="M381" s="139" t="str">
        <f t="shared" si="16"/>
        <v>Asa KAJIWARA (03)</v>
      </c>
      <c r="N381" s="216">
        <v>200000379</v>
      </c>
      <c r="O381" s="216" t="str">
        <f t="shared" si="17"/>
        <v>03</v>
      </c>
    </row>
    <row r="382" spans="1:15" x14ac:dyDescent="0.15">
      <c r="A382" s="248">
        <v>439</v>
      </c>
      <c r="B382" s="137" t="s">
        <v>5247</v>
      </c>
      <c r="C382" s="137" t="s">
        <v>5248</v>
      </c>
      <c r="D382" s="137" t="s">
        <v>12739</v>
      </c>
      <c r="E382" s="137" t="s">
        <v>13050</v>
      </c>
      <c r="F382" s="137" t="s">
        <v>13317</v>
      </c>
      <c r="G382" s="137" t="s">
        <v>173</v>
      </c>
      <c r="H382" s="137">
        <v>26</v>
      </c>
      <c r="I382" s="137" t="s">
        <v>11509</v>
      </c>
      <c r="J382" s="137" t="s">
        <v>13813</v>
      </c>
      <c r="K382" s="137" t="s">
        <v>5220</v>
      </c>
      <c r="L382" s="139" t="str">
        <f t="shared" si="15"/>
        <v>川西　可紗 (1)</v>
      </c>
      <c r="M382" s="139" t="str">
        <f t="shared" si="16"/>
        <v>Arisa KAWANISHI (03)</v>
      </c>
      <c r="N382" s="216">
        <v>200000380</v>
      </c>
      <c r="O382" s="216" t="str">
        <f t="shared" si="17"/>
        <v>03</v>
      </c>
    </row>
    <row r="383" spans="1:15" x14ac:dyDescent="0.15">
      <c r="A383" s="248">
        <v>440</v>
      </c>
      <c r="B383" s="137" t="s">
        <v>5247</v>
      </c>
      <c r="C383" s="137" t="s">
        <v>5248</v>
      </c>
      <c r="D383" s="137" t="s">
        <v>12740</v>
      </c>
      <c r="E383" s="137" t="s">
        <v>13051</v>
      </c>
      <c r="F383" s="137" t="s">
        <v>11052</v>
      </c>
      <c r="G383" s="137" t="s">
        <v>173</v>
      </c>
      <c r="H383" s="137">
        <v>26</v>
      </c>
      <c r="I383" s="137" t="s">
        <v>11711</v>
      </c>
      <c r="J383" s="137" t="s">
        <v>13814</v>
      </c>
      <c r="K383" s="137" t="s">
        <v>5220</v>
      </c>
      <c r="L383" s="139" t="str">
        <f t="shared" si="15"/>
        <v>清田　愛来 (1)</v>
      </c>
      <c r="M383" s="139" t="str">
        <f t="shared" si="16"/>
        <v>Aira KIYOTA (03)</v>
      </c>
      <c r="N383" s="216">
        <v>200000381</v>
      </c>
      <c r="O383" s="216" t="str">
        <f t="shared" si="17"/>
        <v>03</v>
      </c>
    </row>
    <row r="384" spans="1:15" x14ac:dyDescent="0.15">
      <c r="A384" s="248">
        <v>441</v>
      </c>
      <c r="B384" s="137" t="s">
        <v>5247</v>
      </c>
      <c r="C384" s="137" t="s">
        <v>5248</v>
      </c>
      <c r="D384" s="137" t="s">
        <v>12741</v>
      </c>
      <c r="E384" s="137" t="s">
        <v>13052</v>
      </c>
      <c r="F384" s="137" t="s">
        <v>11075</v>
      </c>
      <c r="G384" s="137" t="s">
        <v>173</v>
      </c>
      <c r="H384" s="137">
        <v>28</v>
      </c>
      <c r="I384" s="137" t="s">
        <v>11384</v>
      </c>
      <c r="J384" s="137" t="s">
        <v>13708</v>
      </c>
      <c r="K384" s="137" t="s">
        <v>5220</v>
      </c>
      <c r="L384" s="139" t="str">
        <f t="shared" si="15"/>
        <v>近藤　美穂 (1)</v>
      </c>
      <c r="M384" s="139" t="str">
        <f t="shared" si="16"/>
        <v>Miho KONDO (02)</v>
      </c>
      <c r="N384" s="216">
        <v>200000382</v>
      </c>
      <c r="O384" s="216" t="str">
        <f t="shared" si="17"/>
        <v>02</v>
      </c>
    </row>
    <row r="385" spans="1:15" x14ac:dyDescent="0.15">
      <c r="A385" s="248">
        <v>442</v>
      </c>
      <c r="B385" s="137" t="s">
        <v>5247</v>
      </c>
      <c r="C385" s="137" t="s">
        <v>5248</v>
      </c>
      <c r="D385" s="137" t="s">
        <v>12742</v>
      </c>
      <c r="E385" s="137" t="s">
        <v>13053</v>
      </c>
      <c r="F385" s="137" t="s">
        <v>13318</v>
      </c>
      <c r="G385" s="137" t="s">
        <v>173</v>
      </c>
      <c r="H385" s="137">
        <v>26</v>
      </c>
      <c r="I385" s="137" t="s">
        <v>13475</v>
      </c>
      <c r="J385" s="137" t="s">
        <v>13815</v>
      </c>
      <c r="K385" s="137" t="s">
        <v>5220</v>
      </c>
      <c r="L385" s="139" t="str">
        <f t="shared" si="15"/>
        <v>定池　弥音 (1)</v>
      </c>
      <c r="M385" s="139" t="str">
        <f t="shared" si="16"/>
        <v>Mine SADAIKE (02)</v>
      </c>
      <c r="N385" s="216">
        <v>200000383</v>
      </c>
      <c r="O385" s="216" t="str">
        <f t="shared" si="17"/>
        <v>02</v>
      </c>
    </row>
    <row r="386" spans="1:15" x14ac:dyDescent="0.15">
      <c r="A386" s="248">
        <v>443</v>
      </c>
      <c r="B386" s="137" t="s">
        <v>5247</v>
      </c>
      <c r="C386" s="137" t="s">
        <v>5248</v>
      </c>
      <c r="D386" s="137" t="s">
        <v>12743</v>
      </c>
      <c r="E386" s="137" t="s">
        <v>13054</v>
      </c>
      <c r="F386" s="137" t="s">
        <v>13319</v>
      </c>
      <c r="G386" s="137" t="s">
        <v>173</v>
      </c>
      <c r="H386" s="137">
        <v>26</v>
      </c>
      <c r="I386" s="137" t="s">
        <v>11868</v>
      </c>
      <c r="J386" s="137" t="s">
        <v>6767</v>
      </c>
      <c r="K386" s="137" t="s">
        <v>5220</v>
      </c>
      <c r="L386" s="139" t="str">
        <f t="shared" si="15"/>
        <v>白石　香乃 (1)</v>
      </c>
      <c r="M386" s="139" t="str">
        <f t="shared" si="16"/>
        <v>Kano SHIRAISHI (03)</v>
      </c>
      <c r="N386" s="216">
        <v>200000384</v>
      </c>
      <c r="O386" s="216" t="str">
        <f t="shared" si="17"/>
        <v>03</v>
      </c>
    </row>
    <row r="387" spans="1:15" x14ac:dyDescent="0.15">
      <c r="A387" s="248">
        <v>444</v>
      </c>
      <c r="B387" s="137" t="s">
        <v>5247</v>
      </c>
      <c r="C387" s="137" t="s">
        <v>5248</v>
      </c>
      <c r="D387" s="137" t="s">
        <v>12744</v>
      </c>
      <c r="E387" s="137" t="s">
        <v>13055</v>
      </c>
      <c r="F387" s="137" t="s">
        <v>11030</v>
      </c>
      <c r="G387" s="137" t="s">
        <v>173</v>
      </c>
      <c r="H387" s="137">
        <v>30</v>
      </c>
      <c r="I387" s="137" t="s">
        <v>13476</v>
      </c>
      <c r="J387" s="137" t="s">
        <v>6718</v>
      </c>
      <c r="K387" s="137" t="s">
        <v>5220</v>
      </c>
      <c r="L387" s="139" t="str">
        <f t="shared" ref="L387:L450" si="18">D387&amp;" ("&amp;G387&amp;")"</f>
        <v>城　まなみ (1)</v>
      </c>
      <c r="M387" s="139" t="str">
        <f t="shared" ref="M387:M450" si="19">J387&amp;" "&amp;I387&amp;" ("&amp;O387&amp;")"</f>
        <v>Manami TACHI  (02)</v>
      </c>
      <c r="N387" s="216">
        <v>200000385</v>
      </c>
      <c r="O387" s="216" t="str">
        <f t="shared" ref="O387:O450" si="20">LEFT(F387,2)</f>
        <v>02</v>
      </c>
    </row>
    <row r="388" spans="1:15" x14ac:dyDescent="0.15">
      <c r="A388" s="248">
        <v>445</v>
      </c>
      <c r="B388" s="137" t="s">
        <v>5247</v>
      </c>
      <c r="C388" s="137" t="s">
        <v>5248</v>
      </c>
      <c r="D388" s="137" t="s">
        <v>12745</v>
      </c>
      <c r="E388" s="137" t="s">
        <v>13056</v>
      </c>
      <c r="F388" s="137" t="s">
        <v>13320</v>
      </c>
      <c r="G388" s="137" t="s">
        <v>173</v>
      </c>
      <c r="H388" s="137">
        <v>30</v>
      </c>
      <c r="I388" s="137" t="s">
        <v>13477</v>
      </c>
      <c r="J388" s="137" t="s">
        <v>13716</v>
      </c>
      <c r="K388" s="137" t="s">
        <v>5220</v>
      </c>
      <c r="L388" s="139" t="str">
        <f t="shared" si="18"/>
        <v>堂西　愛加 (1)</v>
      </c>
      <c r="M388" s="139" t="str">
        <f t="shared" si="19"/>
        <v>Aika DONISHI (02)</v>
      </c>
      <c r="N388" s="216">
        <v>200000386</v>
      </c>
      <c r="O388" s="216" t="str">
        <f t="shared" si="20"/>
        <v>02</v>
      </c>
    </row>
    <row r="389" spans="1:15" x14ac:dyDescent="0.15">
      <c r="A389" s="248">
        <v>446</v>
      </c>
      <c r="B389" s="137" t="s">
        <v>5247</v>
      </c>
      <c r="C389" s="137" t="s">
        <v>5248</v>
      </c>
      <c r="D389" s="137" t="s">
        <v>12746</v>
      </c>
      <c r="E389" s="137" t="s">
        <v>970</v>
      </c>
      <c r="F389" s="137" t="s">
        <v>11240</v>
      </c>
      <c r="G389" s="137" t="s">
        <v>173</v>
      </c>
      <c r="H389" s="137">
        <v>30</v>
      </c>
      <c r="I389" s="137" t="s">
        <v>4971</v>
      </c>
      <c r="J389" s="137" t="s">
        <v>13765</v>
      </c>
      <c r="K389" s="137" t="s">
        <v>5220</v>
      </c>
      <c r="L389" s="139" t="str">
        <f t="shared" si="18"/>
        <v>中野　悠菜 (1)</v>
      </c>
      <c r="M389" s="139" t="str">
        <f t="shared" si="19"/>
        <v>Haruna NAKANO (03)</v>
      </c>
      <c r="N389" s="216">
        <v>200000387</v>
      </c>
      <c r="O389" s="216" t="str">
        <f t="shared" si="20"/>
        <v>03</v>
      </c>
    </row>
    <row r="390" spans="1:15" x14ac:dyDescent="0.15">
      <c r="A390" s="248">
        <v>447</v>
      </c>
      <c r="B390" s="137" t="s">
        <v>5247</v>
      </c>
      <c r="C390" s="137" t="s">
        <v>5248</v>
      </c>
      <c r="D390" s="137" t="s">
        <v>12747</v>
      </c>
      <c r="E390" s="137" t="s">
        <v>13057</v>
      </c>
      <c r="F390" s="137" t="s">
        <v>11018</v>
      </c>
      <c r="G390" s="137" t="s">
        <v>173</v>
      </c>
      <c r="H390" s="137">
        <v>26</v>
      </c>
      <c r="I390" s="137" t="s">
        <v>4876</v>
      </c>
      <c r="J390" s="137" t="s">
        <v>13816</v>
      </c>
      <c r="K390" s="137" t="s">
        <v>5220</v>
      </c>
      <c r="L390" s="139" t="str">
        <f t="shared" si="18"/>
        <v>中村　智恵 (1)</v>
      </c>
      <c r="M390" s="139" t="str">
        <f t="shared" si="19"/>
        <v>Chie NAKAMURA (02)</v>
      </c>
      <c r="N390" s="216">
        <v>200000388</v>
      </c>
      <c r="O390" s="216" t="str">
        <f t="shared" si="20"/>
        <v>02</v>
      </c>
    </row>
    <row r="391" spans="1:15" x14ac:dyDescent="0.15">
      <c r="A391" s="248">
        <v>448</v>
      </c>
      <c r="B391" s="137" t="s">
        <v>5247</v>
      </c>
      <c r="C391" s="137" t="s">
        <v>5248</v>
      </c>
      <c r="D391" s="137" t="s">
        <v>12748</v>
      </c>
      <c r="E391" s="137" t="s">
        <v>13058</v>
      </c>
      <c r="F391" s="137" t="s">
        <v>11254</v>
      </c>
      <c r="G391" s="137" t="s">
        <v>173</v>
      </c>
      <c r="H391" s="137">
        <v>27</v>
      </c>
      <c r="I391" s="137" t="s">
        <v>11375</v>
      </c>
      <c r="J391" s="137" t="s">
        <v>12636</v>
      </c>
      <c r="K391" s="137" t="s">
        <v>5220</v>
      </c>
      <c r="L391" s="139" t="str">
        <f t="shared" si="18"/>
        <v>東　楓 (1)</v>
      </c>
      <c r="M391" s="139" t="str">
        <f t="shared" si="19"/>
        <v>Kaede HIGASHI (03)</v>
      </c>
      <c r="N391" s="216">
        <v>200000389</v>
      </c>
      <c r="O391" s="216" t="str">
        <f t="shared" si="20"/>
        <v>03</v>
      </c>
    </row>
    <row r="392" spans="1:15" x14ac:dyDescent="0.15">
      <c r="A392" s="248">
        <v>449</v>
      </c>
      <c r="B392" s="137" t="s">
        <v>5247</v>
      </c>
      <c r="C392" s="137" t="s">
        <v>5248</v>
      </c>
      <c r="D392" s="137" t="s">
        <v>12749</v>
      </c>
      <c r="E392" s="137" t="s">
        <v>13059</v>
      </c>
      <c r="F392" s="137" t="s">
        <v>11130</v>
      </c>
      <c r="G392" s="137" t="s">
        <v>173</v>
      </c>
      <c r="H392" s="137">
        <v>28</v>
      </c>
      <c r="I392" s="137" t="s">
        <v>12035</v>
      </c>
      <c r="J392" s="137" t="s">
        <v>9547</v>
      </c>
      <c r="K392" s="137" t="s">
        <v>5220</v>
      </c>
      <c r="L392" s="139" t="str">
        <f t="shared" si="18"/>
        <v>福光　由佳 (1)</v>
      </c>
      <c r="M392" s="139" t="str">
        <f t="shared" si="19"/>
        <v>Yuka FUKUMITSU (02)</v>
      </c>
      <c r="N392" s="216">
        <v>200000390</v>
      </c>
      <c r="O392" s="216" t="str">
        <f t="shared" si="20"/>
        <v>02</v>
      </c>
    </row>
    <row r="393" spans="1:15" x14ac:dyDescent="0.15">
      <c r="A393" s="248">
        <v>450</v>
      </c>
      <c r="B393" s="137" t="s">
        <v>5247</v>
      </c>
      <c r="C393" s="137" t="s">
        <v>5248</v>
      </c>
      <c r="D393" s="137" t="s">
        <v>12750</v>
      </c>
      <c r="E393" s="137" t="s">
        <v>13060</v>
      </c>
      <c r="F393" s="137" t="s">
        <v>11287</v>
      </c>
      <c r="G393" s="137" t="s">
        <v>173</v>
      </c>
      <c r="H393" s="137">
        <v>27</v>
      </c>
      <c r="I393" s="137" t="s">
        <v>11701</v>
      </c>
      <c r="J393" s="137" t="s">
        <v>12636</v>
      </c>
      <c r="K393" s="137" t="s">
        <v>5220</v>
      </c>
      <c r="L393" s="139" t="str">
        <f t="shared" si="18"/>
        <v>藤野　楓 (1)</v>
      </c>
      <c r="M393" s="139" t="str">
        <f t="shared" si="19"/>
        <v>Kaede FUJINO (03)</v>
      </c>
      <c r="N393" s="216">
        <v>200000391</v>
      </c>
      <c r="O393" s="216" t="str">
        <f t="shared" si="20"/>
        <v>03</v>
      </c>
    </row>
    <row r="394" spans="1:15" x14ac:dyDescent="0.15">
      <c r="A394" s="248">
        <v>451</v>
      </c>
      <c r="B394" s="137" t="s">
        <v>5247</v>
      </c>
      <c r="C394" s="137" t="s">
        <v>5248</v>
      </c>
      <c r="D394" s="137" t="s">
        <v>12751</v>
      </c>
      <c r="E394" s="137" t="s">
        <v>13061</v>
      </c>
      <c r="F394" s="137" t="s">
        <v>13321</v>
      </c>
      <c r="G394" s="137" t="s">
        <v>173</v>
      </c>
      <c r="H394" s="137">
        <v>28</v>
      </c>
      <c r="I394" s="137" t="s">
        <v>11821</v>
      </c>
      <c r="J394" s="137" t="s">
        <v>6740</v>
      </c>
      <c r="K394" s="137" t="s">
        <v>5220</v>
      </c>
      <c r="L394" s="139" t="str">
        <f t="shared" si="18"/>
        <v>古林　愛理 (1)</v>
      </c>
      <c r="M394" s="139" t="str">
        <f t="shared" si="19"/>
        <v>Eri FURUBAYASHI (02)</v>
      </c>
      <c r="N394" s="216">
        <v>200000392</v>
      </c>
      <c r="O394" s="216" t="str">
        <f t="shared" si="20"/>
        <v>02</v>
      </c>
    </row>
    <row r="395" spans="1:15" x14ac:dyDescent="0.15">
      <c r="A395" s="248">
        <v>452</v>
      </c>
      <c r="B395" s="137" t="s">
        <v>5247</v>
      </c>
      <c r="C395" s="137" t="s">
        <v>5248</v>
      </c>
      <c r="D395" s="137" t="s">
        <v>12752</v>
      </c>
      <c r="E395" s="137" t="s">
        <v>13062</v>
      </c>
      <c r="F395" s="137" t="s">
        <v>11122</v>
      </c>
      <c r="G395" s="137" t="s">
        <v>173</v>
      </c>
      <c r="H395" s="137">
        <v>28</v>
      </c>
      <c r="I395" s="137" t="s">
        <v>13478</v>
      </c>
      <c r="J395" s="137" t="s">
        <v>13817</v>
      </c>
      <c r="K395" s="137" t="s">
        <v>5220</v>
      </c>
      <c r="L395" s="139" t="str">
        <f t="shared" si="18"/>
        <v>昌　琴音 (1)</v>
      </c>
      <c r="M395" s="139" t="str">
        <f t="shared" si="19"/>
        <v>Kotone MASA (02)</v>
      </c>
      <c r="N395" s="216">
        <v>200000393</v>
      </c>
      <c r="O395" s="216" t="str">
        <f t="shared" si="20"/>
        <v>02</v>
      </c>
    </row>
    <row r="396" spans="1:15" x14ac:dyDescent="0.15">
      <c r="A396" s="248">
        <v>453</v>
      </c>
      <c r="B396" s="137" t="s">
        <v>5247</v>
      </c>
      <c r="C396" s="137" t="s">
        <v>5248</v>
      </c>
      <c r="D396" s="137" t="s">
        <v>12753</v>
      </c>
      <c r="E396" s="137" t="s">
        <v>13063</v>
      </c>
      <c r="F396" s="137" t="s">
        <v>13322</v>
      </c>
      <c r="G396" s="137" t="s">
        <v>173</v>
      </c>
      <c r="H396" s="137">
        <v>28</v>
      </c>
      <c r="I396" s="137" t="s">
        <v>13479</v>
      </c>
      <c r="J396" s="137" t="s">
        <v>13687</v>
      </c>
      <c r="K396" s="137" t="s">
        <v>5220</v>
      </c>
      <c r="L396" s="139" t="str">
        <f t="shared" si="18"/>
        <v>松室　真優 (1)</v>
      </c>
      <c r="M396" s="139" t="str">
        <f t="shared" si="19"/>
        <v>Mayu MATSUMURO (03)</v>
      </c>
      <c r="N396" s="216">
        <v>200000394</v>
      </c>
      <c r="O396" s="216" t="str">
        <f t="shared" si="20"/>
        <v>03</v>
      </c>
    </row>
    <row r="397" spans="1:15" x14ac:dyDescent="0.15">
      <c r="A397" s="248">
        <v>454</v>
      </c>
      <c r="B397" s="137" t="s">
        <v>5247</v>
      </c>
      <c r="C397" s="137" t="s">
        <v>5248</v>
      </c>
      <c r="D397" s="137" t="s">
        <v>12754</v>
      </c>
      <c r="E397" s="137" t="s">
        <v>13064</v>
      </c>
      <c r="F397" s="137" t="s">
        <v>11029</v>
      </c>
      <c r="G397" s="137" t="s">
        <v>173</v>
      </c>
      <c r="H397" s="137">
        <v>27</v>
      </c>
      <c r="I397" s="137" t="s">
        <v>5122</v>
      </c>
      <c r="J397" s="137" t="s">
        <v>5032</v>
      </c>
      <c r="K397" s="137" t="s">
        <v>5220</v>
      </c>
      <c r="L397" s="139" t="str">
        <f t="shared" si="18"/>
        <v>三浦　紫音 (1)</v>
      </c>
      <c r="M397" s="139" t="str">
        <f t="shared" si="19"/>
        <v>Shion MIURA (03)</v>
      </c>
      <c r="N397" s="216">
        <v>200000395</v>
      </c>
      <c r="O397" s="216" t="str">
        <f t="shared" si="20"/>
        <v>03</v>
      </c>
    </row>
    <row r="398" spans="1:15" x14ac:dyDescent="0.15">
      <c r="A398" s="248">
        <v>455</v>
      </c>
      <c r="B398" s="137" t="s">
        <v>5247</v>
      </c>
      <c r="C398" s="137" t="s">
        <v>5248</v>
      </c>
      <c r="D398" s="137" t="s">
        <v>12755</v>
      </c>
      <c r="E398" s="137" t="s">
        <v>13065</v>
      </c>
      <c r="F398" s="137" t="s">
        <v>11103</v>
      </c>
      <c r="G398" s="137" t="s">
        <v>173</v>
      </c>
      <c r="H398" s="137">
        <v>28</v>
      </c>
      <c r="I398" s="137" t="s">
        <v>13480</v>
      </c>
      <c r="J398" s="137" t="s">
        <v>13687</v>
      </c>
      <c r="K398" s="137" t="s">
        <v>5220</v>
      </c>
      <c r="L398" s="139" t="str">
        <f t="shared" si="18"/>
        <v>水江　麻友 (1)</v>
      </c>
      <c r="M398" s="139" t="str">
        <f t="shared" si="19"/>
        <v>Mayu MIZUE (03)</v>
      </c>
      <c r="N398" s="216">
        <v>200000396</v>
      </c>
      <c r="O398" s="216" t="str">
        <f t="shared" si="20"/>
        <v>03</v>
      </c>
    </row>
    <row r="399" spans="1:15" x14ac:dyDescent="0.15">
      <c r="A399" s="248">
        <v>456</v>
      </c>
      <c r="B399" s="137" t="s">
        <v>5247</v>
      </c>
      <c r="C399" s="137" t="s">
        <v>5248</v>
      </c>
      <c r="D399" s="137" t="s">
        <v>12756</v>
      </c>
      <c r="E399" s="137" t="s">
        <v>13066</v>
      </c>
      <c r="F399" s="137" t="s">
        <v>11231</v>
      </c>
      <c r="G399" s="137" t="s">
        <v>173</v>
      </c>
      <c r="H399" s="137">
        <v>26</v>
      </c>
      <c r="I399" s="137" t="s">
        <v>4901</v>
      </c>
      <c r="J399" s="137" t="s">
        <v>13818</v>
      </c>
      <c r="K399" s="137" t="s">
        <v>5220</v>
      </c>
      <c r="L399" s="139" t="str">
        <f t="shared" si="18"/>
        <v>村上　和葉 (1)</v>
      </c>
      <c r="M399" s="139" t="str">
        <f t="shared" si="19"/>
        <v>Kazuha MURAKAMI (02)</v>
      </c>
      <c r="N399" s="216">
        <v>200000397</v>
      </c>
      <c r="O399" s="216" t="str">
        <f t="shared" si="20"/>
        <v>02</v>
      </c>
    </row>
    <row r="400" spans="1:15" x14ac:dyDescent="0.15">
      <c r="A400" s="248">
        <v>457</v>
      </c>
      <c r="B400" s="137" t="s">
        <v>5247</v>
      </c>
      <c r="C400" s="137" t="s">
        <v>5248</v>
      </c>
      <c r="D400" s="137" t="s">
        <v>12757</v>
      </c>
      <c r="E400" s="137" t="s">
        <v>13067</v>
      </c>
      <c r="F400" s="137" t="s">
        <v>13323</v>
      </c>
      <c r="G400" s="137" t="s">
        <v>173</v>
      </c>
      <c r="H400" s="137">
        <v>36</v>
      </c>
      <c r="I400" s="137" t="s">
        <v>13481</v>
      </c>
      <c r="J400" s="137" t="s">
        <v>6666</v>
      </c>
      <c r="K400" s="137" t="s">
        <v>5220</v>
      </c>
      <c r="L400" s="139" t="str">
        <f t="shared" si="18"/>
        <v>安岡　若菜 (1)</v>
      </c>
      <c r="M400" s="139" t="str">
        <f t="shared" si="19"/>
        <v>Wakana YASUOKA (02)</v>
      </c>
      <c r="N400" s="216">
        <v>200000398</v>
      </c>
      <c r="O400" s="216" t="str">
        <f t="shared" si="20"/>
        <v>02</v>
      </c>
    </row>
    <row r="401" spans="1:15" x14ac:dyDescent="0.15">
      <c r="A401" s="248">
        <v>458</v>
      </c>
      <c r="B401" s="137" t="s">
        <v>5247</v>
      </c>
      <c r="C401" s="137" t="s">
        <v>5248</v>
      </c>
      <c r="D401" s="137" t="s">
        <v>12758</v>
      </c>
      <c r="E401" s="137" t="s">
        <v>968</v>
      </c>
      <c r="F401" s="137" t="s">
        <v>13324</v>
      </c>
      <c r="G401" s="137" t="s">
        <v>173</v>
      </c>
      <c r="H401" s="137">
        <v>28</v>
      </c>
      <c r="I401" s="137" t="s">
        <v>4821</v>
      </c>
      <c r="J401" s="137" t="s">
        <v>13717</v>
      </c>
      <c r="K401" s="137" t="s">
        <v>5220</v>
      </c>
      <c r="L401" s="139" t="str">
        <f t="shared" si="18"/>
        <v>山本　遥花 (1)</v>
      </c>
      <c r="M401" s="139" t="str">
        <f t="shared" si="19"/>
        <v>Haruka YAMAMOTO (02)</v>
      </c>
      <c r="N401" s="216">
        <v>200000399</v>
      </c>
      <c r="O401" s="216" t="str">
        <f t="shared" si="20"/>
        <v>02</v>
      </c>
    </row>
    <row r="402" spans="1:15" x14ac:dyDescent="0.15">
      <c r="A402" s="248">
        <v>459</v>
      </c>
      <c r="B402" s="137" t="s">
        <v>5247</v>
      </c>
      <c r="C402" s="137" t="s">
        <v>5248</v>
      </c>
      <c r="D402" s="137" t="s">
        <v>12759</v>
      </c>
      <c r="E402" s="137" t="s">
        <v>13068</v>
      </c>
      <c r="F402" s="137" t="s">
        <v>13325</v>
      </c>
      <c r="G402" s="137" t="s">
        <v>173</v>
      </c>
      <c r="H402" s="137">
        <v>28</v>
      </c>
      <c r="I402" s="137" t="s">
        <v>5174</v>
      </c>
      <c r="J402" s="137" t="s">
        <v>6717</v>
      </c>
      <c r="K402" s="137" t="s">
        <v>5220</v>
      </c>
      <c r="L402" s="139" t="str">
        <f t="shared" si="18"/>
        <v>渡辺　愛 (1)</v>
      </c>
      <c r="M402" s="139" t="str">
        <f t="shared" si="19"/>
        <v>Ai WATANABE (02)</v>
      </c>
      <c r="N402" s="216">
        <v>200000400</v>
      </c>
      <c r="O402" s="216" t="str">
        <f t="shared" si="20"/>
        <v>02</v>
      </c>
    </row>
    <row r="403" spans="1:15" x14ac:dyDescent="0.15">
      <c r="A403" s="248">
        <v>460</v>
      </c>
      <c r="B403" s="137">
        <v>492196</v>
      </c>
      <c r="C403" s="137" t="s">
        <v>5225</v>
      </c>
      <c r="D403" s="137" t="s">
        <v>5417</v>
      </c>
      <c r="E403" s="137" t="s">
        <v>5418</v>
      </c>
      <c r="F403" s="137">
        <v>990516</v>
      </c>
      <c r="G403" s="137">
        <v>4</v>
      </c>
      <c r="H403" s="137">
        <v>29</v>
      </c>
      <c r="I403" s="137" t="s">
        <v>13482</v>
      </c>
      <c r="J403" s="137" t="s">
        <v>6729</v>
      </c>
      <c r="K403" s="137" t="s">
        <v>5220</v>
      </c>
      <c r="L403" s="139" t="str">
        <f t="shared" si="18"/>
        <v>井田　あゆ美 (4)</v>
      </c>
      <c r="M403" s="139" t="str">
        <f t="shared" si="19"/>
        <v>Ayumi IDA (99)</v>
      </c>
      <c r="N403" s="216">
        <v>200000401</v>
      </c>
      <c r="O403" s="216" t="str">
        <f t="shared" si="20"/>
        <v>99</v>
      </c>
    </row>
    <row r="404" spans="1:15" x14ac:dyDescent="0.15">
      <c r="A404" s="248">
        <v>461</v>
      </c>
      <c r="B404" s="137">
        <v>492196</v>
      </c>
      <c r="C404" s="137" t="s">
        <v>5225</v>
      </c>
      <c r="D404" s="137" t="s">
        <v>5419</v>
      </c>
      <c r="E404" s="137" t="s">
        <v>5420</v>
      </c>
      <c r="F404" s="137" t="s">
        <v>5421</v>
      </c>
      <c r="G404" s="137">
        <v>3</v>
      </c>
      <c r="H404" s="137">
        <v>26</v>
      </c>
      <c r="I404" s="137" t="s">
        <v>13483</v>
      </c>
      <c r="J404" s="137" t="s">
        <v>13797</v>
      </c>
      <c r="K404" s="137" t="s">
        <v>5220</v>
      </c>
      <c r="L404" s="139" t="str">
        <f t="shared" si="18"/>
        <v>神原　実和 (3)</v>
      </c>
      <c r="M404" s="139" t="str">
        <f t="shared" si="19"/>
        <v>Miwa KAMBARA (00)</v>
      </c>
      <c r="N404" s="216">
        <v>200000402</v>
      </c>
      <c r="O404" s="216" t="str">
        <f t="shared" si="20"/>
        <v>00</v>
      </c>
    </row>
    <row r="405" spans="1:15" x14ac:dyDescent="0.15">
      <c r="A405" s="248">
        <v>462</v>
      </c>
      <c r="B405" s="137" t="s">
        <v>5260</v>
      </c>
      <c r="C405" s="137" t="s">
        <v>5261</v>
      </c>
      <c r="D405" s="137" t="s">
        <v>6360</v>
      </c>
      <c r="E405" s="137" t="s">
        <v>6361</v>
      </c>
      <c r="F405" s="137" t="s">
        <v>3486</v>
      </c>
      <c r="G405" s="137" t="s">
        <v>146</v>
      </c>
      <c r="H405" s="137">
        <v>28</v>
      </c>
      <c r="I405" s="137" t="s">
        <v>11452</v>
      </c>
      <c r="J405" s="137" t="s">
        <v>13739</v>
      </c>
      <c r="K405" s="137" t="s">
        <v>5220</v>
      </c>
      <c r="L405" s="139" t="str">
        <f t="shared" si="18"/>
        <v>安達　杏香 (4)</v>
      </c>
      <c r="M405" s="139" t="str">
        <f t="shared" si="19"/>
        <v>Kyoka ADACHI (99)</v>
      </c>
      <c r="N405" s="216">
        <v>200000403</v>
      </c>
      <c r="O405" s="216" t="str">
        <f t="shared" si="20"/>
        <v>99</v>
      </c>
    </row>
    <row r="406" spans="1:15" x14ac:dyDescent="0.15">
      <c r="A406" s="248">
        <v>463</v>
      </c>
      <c r="B406" s="137" t="s">
        <v>5260</v>
      </c>
      <c r="C406" s="137" t="s">
        <v>5261</v>
      </c>
      <c r="D406" s="137" t="s">
        <v>6362</v>
      </c>
      <c r="E406" s="137" t="s">
        <v>6363</v>
      </c>
      <c r="F406" s="137" t="s">
        <v>5811</v>
      </c>
      <c r="G406" s="137" t="s">
        <v>146</v>
      </c>
      <c r="H406" s="137">
        <v>28</v>
      </c>
      <c r="I406" s="137" t="s">
        <v>13484</v>
      </c>
      <c r="J406" s="137" t="s">
        <v>9538</v>
      </c>
      <c r="K406" s="137" t="s">
        <v>5220</v>
      </c>
      <c r="L406" s="139" t="str">
        <f t="shared" si="18"/>
        <v>小東　ゆい (4)</v>
      </c>
      <c r="M406" s="139" t="str">
        <f t="shared" si="19"/>
        <v>Yui KOHIGASHI (99)</v>
      </c>
      <c r="N406" s="216">
        <v>200000404</v>
      </c>
      <c r="O406" s="216" t="str">
        <f t="shared" si="20"/>
        <v>99</v>
      </c>
    </row>
    <row r="407" spans="1:15" x14ac:dyDescent="0.15">
      <c r="A407" s="248">
        <v>464</v>
      </c>
      <c r="B407" s="137" t="s">
        <v>5260</v>
      </c>
      <c r="C407" s="137" t="s">
        <v>5261</v>
      </c>
      <c r="D407" s="137" t="s">
        <v>6364</v>
      </c>
      <c r="E407" s="137" t="s">
        <v>997</v>
      </c>
      <c r="F407" s="137" t="s">
        <v>3797</v>
      </c>
      <c r="G407" s="137" t="s">
        <v>146</v>
      </c>
      <c r="H407" s="137">
        <v>37</v>
      </c>
      <c r="I407" s="137" t="s">
        <v>5058</v>
      </c>
      <c r="J407" s="137" t="s">
        <v>13717</v>
      </c>
      <c r="K407" s="137" t="s">
        <v>5220</v>
      </c>
      <c r="L407" s="139" t="str">
        <f t="shared" si="18"/>
        <v>齋藤　遥 (4)</v>
      </c>
      <c r="M407" s="139" t="str">
        <f t="shared" si="19"/>
        <v>Haruka SAITO (00)</v>
      </c>
      <c r="N407" s="216">
        <v>200000405</v>
      </c>
      <c r="O407" s="216" t="str">
        <f t="shared" si="20"/>
        <v>00</v>
      </c>
    </row>
    <row r="408" spans="1:15" x14ac:dyDescent="0.15">
      <c r="A408" s="248">
        <v>465</v>
      </c>
      <c r="B408" s="137" t="s">
        <v>5260</v>
      </c>
      <c r="C408" s="137" t="s">
        <v>5261</v>
      </c>
      <c r="D408" s="137" t="s">
        <v>6365</v>
      </c>
      <c r="E408" s="137" t="s">
        <v>6366</v>
      </c>
      <c r="F408" s="137" t="s">
        <v>3589</v>
      </c>
      <c r="G408" s="137" t="s">
        <v>146</v>
      </c>
      <c r="H408" s="137">
        <v>29</v>
      </c>
      <c r="I408" s="137" t="s">
        <v>13485</v>
      </c>
      <c r="J408" s="137" t="s">
        <v>13772</v>
      </c>
      <c r="K408" s="137" t="s">
        <v>5220</v>
      </c>
      <c r="L408" s="139" t="str">
        <f t="shared" si="18"/>
        <v>白田　江梨奈 (4)</v>
      </c>
      <c r="M408" s="139" t="str">
        <f t="shared" si="19"/>
        <v>Erina SHIRATA (99)</v>
      </c>
      <c r="N408" s="216">
        <v>200000406</v>
      </c>
      <c r="O408" s="216" t="str">
        <f t="shared" si="20"/>
        <v>99</v>
      </c>
    </row>
    <row r="409" spans="1:15" x14ac:dyDescent="0.15">
      <c r="A409" s="248">
        <v>466</v>
      </c>
      <c r="B409" s="137" t="s">
        <v>5260</v>
      </c>
      <c r="C409" s="137" t="s">
        <v>5261</v>
      </c>
      <c r="D409" s="137" t="s">
        <v>6367</v>
      </c>
      <c r="E409" s="137" t="s">
        <v>6368</v>
      </c>
      <c r="F409" s="137" t="s">
        <v>3368</v>
      </c>
      <c r="G409" s="137" t="s">
        <v>146</v>
      </c>
      <c r="H409" s="137">
        <v>28</v>
      </c>
      <c r="I409" s="137" t="s">
        <v>13486</v>
      </c>
      <c r="J409" s="137" t="s">
        <v>9323</v>
      </c>
      <c r="K409" s="137" t="s">
        <v>5220</v>
      </c>
      <c r="L409" s="139" t="str">
        <f t="shared" si="18"/>
        <v>辰川　凜々楓 (4)</v>
      </c>
      <c r="M409" s="139" t="str">
        <f t="shared" si="19"/>
        <v>Ririka TATSUKAWA (99)</v>
      </c>
      <c r="N409" s="216">
        <v>200000407</v>
      </c>
      <c r="O409" s="216" t="str">
        <f t="shared" si="20"/>
        <v>99</v>
      </c>
    </row>
    <row r="410" spans="1:15" x14ac:dyDescent="0.15">
      <c r="A410" s="248">
        <v>467</v>
      </c>
      <c r="B410" s="137" t="s">
        <v>5260</v>
      </c>
      <c r="C410" s="137" t="s">
        <v>5261</v>
      </c>
      <c r="D410" s="137" t="s">
        <v>6369</v>
      </c>
      <c r="E410" s="137" t="s">
        <v>6370</v>
      </c>
      <c r="F410" s="137" t="s">
        <v>2157</v>
      </c>
      <c r="G410" s="137" t="s">
        <v>146</v>
      </c>
      <c r="H410" s="137">
        <v>28</v>
      </c>
      <c r="I410" s="137" t="s">
        <v>9463</v>
      </c>
      <c r="J410" s="137" t="s">
        <v>13800</v>
      </c>
      <c r="K410" s="137" t="s">
        <v>5220</v>
      </c>
      <c r="L410" s="139" t="str">
        <f t="shared" si="18"/>
        <v>谷口　明日香 (4)</v>
      </c>
      <c r="M410" s="139" t="str">
        <f t="shared" si="19"/>
        <v>Asuka TANIGUCHI (00)</v>
      </c>
      <c r="N410" s="216">
        <v>200000408</v>
      </c>
      <c r="O410" s="216" t="str">
        <f t="shared" si="20"/>
        <v>00</v>
      </c>
    </row>
    <row r="411" spans="1:15" x14ac:dyDescent="0.15">
      <c r="A411" s="248">
        <v>468</v>
      </c>
      <c r="B411" s="137" t="s">
        <v>5260</v>
      </c>
      <c r="C411" s="137" t="s">
        <v>5261</v>
      </c>
      <c r="D411" s="137" t="s">
        <v>6371</v>
      </c>
      <c r="E411" s="137" t="s">
        <v>6372</v>
      </c>
      <c r="F411" s="137" t="s">
        <v>5604</v>
      </c>
      <c r="G411" s="137" t="s">
        <v>146</v>
      </c>
      <c r="H411" s="137">
        <v>28</v>
      </c>
      <c r="I411" s="137" t="s">
        <v>11393</v>
      </c>
      <c r="J411" s="137" t="s">
        <v>9538</v>
      </c>
      <c r="K411" s="137" t="s">
        <v>5220</v>
      </c>
      <c r="L411" s="139" t="str">
        <f t="shared" si="18"/>
        <v>原田　侑依 (4)</v>
      </c>
      <c r="M411" s="139" t="str">
        <f t="shared" si="19"/>
        <v>Yui HARADA (00)</v>
      </c>
      <c r="N411" s="216">
        <v>200000409</v>
      </c>
      <c r="O411" s="216" t="str">
        <f t="shared" si="20"/>
        <v>00</v>
      </c>
    </row>
    <row r="412" spans="1:15" x14ac:dyDescent="0.15">
      <c r="A412" s="248">
        <v>469</v>
      </c>
      <c r="B412" s="137" t="s">
        <v>5260</v>
      </c>
      <c r="C412" s="137" t="s">
        <v>5261</v>
      </c>
      <c r="D412" s="137" t="s">
        <v>6373</v>
      </c>
      <c r="E412" s="137" t="s">
        <v>6374</v>
      </c>
      <c r="F412" s="137" t="s">
        <v>3141</v>
      </c>
      <c r="G412" s="137" t="s">
        <v>146</v>
      </c>
      <c r="H412" s="137">
        <v>28</v>
      </c>
      <c r="I412" s="137" t="s">
        <v>4816</v>
      </c>
      <c r="J412" s="137" t="s">
        <v>13800</v>
      </c>
      <c r="K412" s="137" t="s">
        <v>5220</v>
      </c>
      <c r="L412" s="139" t="str">
        <f t="shared" si="18"/>
        <v>藤原　明日香 (4)</v>
      </c>
      <c r="M412" s="139" t="str">
        <f t="shared" si="19"/>
        <v>Asuka FUJIWARA (00)</v>
      </c>
      <c r="N412" s="216">
        <v>200000410</v>
      </c>
      <c r="O412" s="216" t="str">
        <f t="shared" si="20"/>
        <v>00</v>
      </c>
    </row>
    <row r="413" spans="1:15" x14ac:dyDescent="0.15">
      <c r="A413" s="248">
        <v>470</v>
      </c>
      <c r="B413" s="137" t="s">
        <v>5260</v>
      </c>
      <c r="C413" s="137" t="s">
        <v>5261</v>
      </c>
      <c r="D413" s="137" t="s">
        <v>6375</v>
      </c>
      <c r="E413" s="137" t="s">
        <v>6376</v>
      </c>
      <c r="F413" s="137" t="s">
        <v>2642</v>
      </c>
      <c r="G413" s="137" t="s">
        <v>146</v>
      </c>
      <c r="H413" s="137">
        <v>36</v>
      </c>
      <c r="I413" s="137" t="s">
        <v>11840</v>
      </c>
      <c r="J413" s="137" t="s">
        <v>13727</v>
      </c>
      <c r="K413" s="137" t="s">
        <v>5220</v>
      </c>
      <c r="L413" s="139" t="str">
        <f t="shared" si="18"/>
        <v>松永　蒼生 (4)</v>
      </c>
      <c r="M413" s="139" t="str">
        <f t="shared" si="19"/>
        <v>Aoi MATSUNAGA (99)</v>
      </c>
      <c r="N413" s="216">
        <v>200000411</v>
      </c>
      <c r="O413" s="216" t="str">
        <f t="shared" si="20"/>
        <v>99</v>
      </c>
    </row>
    <row r="414" spans="1:15" x14ac:dyDescent="0.15">
      <c r="A414" s="248">
        <v>471</v>
      </c>
      <c r="B414" s="137" t="s">
        <v>5260</v>
      </c>
      <c r="C414" s="137" t="s">
        <v>5261</v>
      </c>
      <c r="D414" s="137" t="s">
        <v>6377</v>
      </c>
      <c r="E414" s="137" t="s">
        <v>6378</v>
      </c>
      <c r="F414" s="137" t="s">
        <v>2117</v>
      </c>
      <c r="G414" s="137" t="s">
        <v>146</v>
      </c>
      <c r="H414" s="137">
        <v>28</v>
      </c>
      <c r="I414" s="137" t="s">
        <v>13487</v>
      </c>
      <c r="J414" s="137" t="s">
        <v>13785</v>
      </c>
      <c r="K414" s="137" t="s">
        <v>5220</v>
      </c>
      <c r="L414" s="139" t="str">
        <f t="shared" si="18"/>
        <v>道下　咲希 (4)</v>
      </c>
      <c r="M414" s="139" t="str">
        <f t="shared" si="19"/>
        <v>Saki MICHISHITA (99)</v>
      </c>
      <c r="N414" s="216">
        <v>200000412</v>
      </c>
      <c r="O414" s="216" t="str">
        <f t="shared" si="20"/>
        <v>99</v>
      </c>
    </row>
    <row r="415" spans="1:15" x14ac:dyDescent="0.15">
      <c r="A415" s="248">
        <v>472</v>
      </c>
      <c r="B415" s="137" t="s">
        <v>5260</v>
      </c>
      <c r="C415" s="137" t="s">
        <v>5261</v>
      </c>
      <c r="D415" s="137" t="s">
        <v>6379</v>
      </c>
      <c r="E415" s="137" t="s">
        <v>6380</v>
      </c>
      <c r="F415" s="137" t="s">
        <v>3019</v>
      </c>
      <c r="G415" s="137" t="s">
        <v>146</v>
      </c>
      <c r="H415" s="137">
        <v>28</v>
      </c>
      <c r="I415" s="137" t="s">
        <v>11974</v>
      </c>
      <c r="J415" s="137" t="s">
        <v>13819</v>
      </c>
      <c r="K415" s="137" t="s">
        <v>5220</v>
      </c>
      <c r="L415" s="139" t="str">
        <f t="shared" si="18"/>
        <v>三村　萌 (4)</v>
      </c>
      <c r="M415" s="139" t="str">
        <f t="shared" si="19"/>
        <v>Mebae MIMURA (99)</v>
      </c>
      <c r="N415" s="216">
        <v>200000413</v>
      </c>
      <c r="O415" s="216" t="str">
        <f t="shared" si="20"/>
        <v>99</v>
      </c>
    </row>
    <row r="416" spans="1:15" x14ac:dyDescent="0.15">
      <c r="A416" s="248">
        <v>473</v>
      </c>
      <c r="B416" s="137" t="s">
        <v>5260</v>
      </c>
      <c r="C416" s="137" t="s">
        <v>5261</v>
      </c>
      <c r="D416" s="137" t="s">
        <v>6381</v>
      </c>
      <c r="E416" s="137" t="s">
        <v>6382</v>
      </c>
      <c r="F416" s="137" t="s">
        <v>2366</v>
      </c>
      <c r="G416" s="137" t="s">
        <v>146</v>
      </c>
      <c r="H416" s="137">
        <v>27</v>
      </c>
      <c r="I416" s="137" t="s">
        <v>13488</v>
      </c>
      <c r="J416" s="137" t="s">
        <v>13820</v>
      </c>
      <c r="K416" s="137" t="s">
        <v>5220</v>
      </c>
      <c r="L416" s="139" t="str">
        <f t="shared" si="18"/>
        <v>渡川　和華 (4)</v>
      </c>
      <c r="M416" s="139" t="str">
        <f t="shared" si="19"/>
        <v>Yorika WATAGAWA (99)</v>
      </c>
      <c r="N416" s="216">
        <v>200000414</v>
      </c>
      <c r="O416" s="216" t="str">
        <f t="shared" si="20"/>
        <v>99</v>
      </c>
    </row>
    <row r="417" spans="1:15" x14ac:dyDescent="0.15">
      <c r="A417" s="248">
        <v>474</v>
      </c>
      <c r="B417" s="137" t="s">
        <v>5260</v>
      </c>
      <c r="C417" s="137" t="s">
        <v>5261</v>
      </c>
      <c r="D417" s="137" t="s">
        <v>6383</v>
      </c>
      <c r="E417" s="137" t="s">
        <v>6384</v>
      </c>
      <c r="F417" s="137" t="s">
        <v>1911</v>
      </c>
      <c r="G417" s="137" t="s">
        <v>164</v>
      </c>
      <c r="H417" s="137">
        <v>39</v>
      </c>
      <c r="I417" s="137" t="s">
        <v>13489</v>
      </c>
      <c r="J417" s="137" t="s">
        <v>6759</v>
      </c>
      <c r="K417" s="137" t="s">
        <v>5220</v>
      </c>
      <c r="L417" s="139" t="str">
        <f t="shared" si="18"/>
        <v>岸野　美雨 (3)</v>
      </c>
      <c r="M417" s="139" t="str">
        <f t="shared" si="19"/>
        <v>Miu KISHINO (00)</v>
      </c>
      <c r="N417" s="216">
        <v>200000415</v>
      </c>
      <c r="O417" s="216" t="str">
        <f t="shared" si="20"/>
        <v>00</v>
      </c>
    </row>
    <row r="418" spans="1:15" x14ac:dyDescent="0.15">
      <c r="A418" s="248">
        <v>475</v>
      </c>
      <c r="B418" s="137" t="s">
        <v>5260</v>
      </c>
      <c r="C418" s="137" t="s">
        <v>5261</v>
      </c>
      <c r="D418" s="137" t="s">
        <v>6385</v>
      </c>
      <c r="E418" s="137" t="s">
        <v>6386</v>
      </c>
      <c r="F418" s="137" t="s">
        <v>3910</v>
      </c>
      <c r="G418" s="137" t="s">
        <v>164</v>
      </c>
      <c r="H418" s="137">
        <v>28</v>
      </c>
      <c r="I418" s="137" t="s">
        <v>13490</v>
      </c>
      <c r="J418" s="137" t="s">
        <v>13801</v>
      </c>
      <c r="K418" s="137" t="s">
        <v>5220</v>
      </c>
      <c r="L418" s="139" t="str">
        <f t="shared" si="18"/>
        <v>末岡　絢菜 (3)</v>
      </c>
      <c r="M418" s="139" t="str">
        <f t="shared" si="19"/>
        <v>Ayana SUEOKA (01)</v>
      </c>
      <c r="N418" s="216">
        <v>200000416</v>
      </c>
      <c r="O418" s="216" t="str">
        <f t="shared" si="20"/>
        <v>01</v>
      </c>
    </row>
    <row r="419" spans="1:15" x14ac:dyDescent="0.15">
      <c r="A419" s="248">
        <v>476</v>
      </c>
      <c r="B419" s="137" t="s">
        <v>5260</v>
      </c>
      <c r="C419" s="137" t="s">
        <v>5261</v>
      </c>
      <c r="D419" s="137" t="s">
        <v>6387</v>
      </c>
      <c r="E419" s="137" t="s">
        <v>6388</v>
      </c>
      <c r="F419" s="137" t="s">
        <v>1447</v>
      </c>
      <c r="G419" s="137" t="s">
        <v>164</v>
      </c>
      <c r="H419" s="137">
        <v>37</v>
      </c>
      <c r="I419" s="137" t="s">
        <v>6670</v>
      </c>
      <c r="J419" s="137" t="s">
        <v>5121</v>
      </c>
      <c r="K419" s="137" t="s">
        <v>5220</v>
      </c>
      <c r="L419" s="139" t="str">
        <f t="shared" si="18"/>
        <v>髙橋　実咲 (3)</v>
      </c>
      <c r="M419" s="139" t="str">
        <f t="shared" si="19"/>
        <v>Misaki TAKAHASHI (00)</v>
      </c>
      <c r="N419" s="216">
        <v>200000417</v>
      </c>
      <c r="O419" s="216" t="str">
        <f t="shared" si="20"/>
        <v>00</v>
      </c>
    </row>
    <row r="420" spans="1:15" x14ac:dyDescent="0.15">
      <c r="A420" s="248">
        <v>477</v>
      </c>
      <c r="B420" s="137" t="s">
        <v>5260</v>
      </c>
      <c r="C420" s="137" t="s">
        <v>5261</v>
      </c>
      <c r="D420" s="137" t="s">
        <v>6389</v>
      </c>
      <c r="E420" s="137" t="s">
        <v>6390</v>
      </c>
      <c r="F420" s="137" t="s">
        <v>1696</v>
      </c>
      <c r="G420" s="137" t="s">
        <v>164</v>
      </c>
      <c r="H420" s="137">
        <v>28</v>
      </c>
      <c r="I420" s="137" t="s">
        <v>4865</v>
      </c>
      <c r="J420" s="137" t="s">
        <v>13821</v>
      </c>
      <c r="K420" s="137" t="s">
        <v>5220</v>
      </c>
      <c r="L420" s="139" t="str">
        <f t="shared" si="18"/>
        <v>田中　文菜 (3)</v>
      </c>
      <c r="M420" s="139" t="str">
        <f t="shared" si="19"/>
        <v>Fumina TANAKA (00)</v>
      </c>
      <c r="N420" s="216">
        <v>200000418</v>
      </c>
      <c r="O420" s="216" t="str">
        <f t="shared" si="20"/>
        <v>00</v>
      </c>
    </row>
    <row r="421" spans="1:15" x14ac:dyDescent="0.15">
      <c r="A421" s="248">
        <v>478</v>
      </c>
      <c r="B421" s="137" t="s">
        <v>5260</v>
      </c>
      <c r="C421" s="137" t="s">
        <v>5261</v>
      </c>
      <c r="D421" s="137" t="s">
        <v>6391</v>
      </c>
      <c r="E421" s="137" t="s">
        <v>6392</v>
      </c>
      <c r="F421" s="137" t="s">
        <v>3095</v>
      </c>
      <c r="G421" s="137" t="s">
        <v>164</v>
      </c>
      <c r="H421" s="137">
        <v>26</v>
      </c>
      <c r="I421" s="137" t="s">
        <v>13491</v>
      </c>
      <c r="J421" s="137" t="s">
        <v>13822</v>
      </c>
      <c r="K421" s="137" t="s">
        <v>5220</v>
      </c>
      <c r="L421" s="139" t="str">
        <f t="shared" si="18"/>
        <v>中塚　萌 (3)</v>
      </c>
      <c r="M421" s="139" t="str">
        <f t="shared" si="19"/>
        <v>Moe NAKATSUKA (00)</v>
      </c>
      <c r="N421" s="216">
        <v>200000419</v>
      </c>
      <c r="O421" s="216" t="str">
        <f t="shared" si="20"/>
        <v>00</v>
      </c>
    </row>
    <row r="422" spans="1:15" x14ac:dyDescent="0.15">
      <c r="A422" s="248">
        <v>479</v>
      </c>
      <c r="B422" s="137" t="s">
        <v>5260</v>
      </c>
      <c r="C422" s="137" t="s">
        <v>5261</v>
      </c>
      <c r="D422" s="137" t="s">
        <v>6393</v>
      </c>
      <c r="E422" s="137" t="s">
        <v>6394</v>
      </c>
      <c r="F422" s="137" t="s">
        <v>2568</v>
      </c>
      <c r="G422" s="137" t="s">
        <v>164</v>
      </c>
      <c r="H422" s="137">
        <v>28</v>
      </c>
      <c r="I422" s="137" t="s">
        <v>5096</v>
      </c>
      <c r="J422" s="137" t="s">
        <v>13717</v>
      </c>
      <c r="K422" s="137" t="s">
        <v>5220</v>
      </c>
      <c r="L422" s="139" t="str">
        <f t="shared" si="18"/>
        <v>中本　春花 (3)</v>
      </c>
      <c r="M422" s="139" t="str">
        <f t="shared" si="19"/>
        <v>Haruka NAKAMOTO (00)</v>
      </c>
      <c r="N422" s="216">
        <v>200000420</v>
      </c>
      <c r="O422" s="216" t="str">
        <f t="shared" si="20"/>
        <v>00</v>
      </c>
    </row>
    <row r="423" spans="1:15" x14ac:dyDescent="0.15">
      <c r="A423" s="248">
        <v>480</v>
      </c>
      <c r="B423" s="137" t="s">
        <v>5260</v>
      </c>
      <c r="C423" s="137" t="s">
        <v>5261</v>
      </c>
      <c r="D423" s="137" t="s">
        <v>12760</v>
      </c>
      <c r="E423" s="137" t="s">
        <v>13069</v>
      </c>
      <c r="F423" s="137" t="s">
        <v>6395</v>
      </c>
      <c r="G423" s="137" t="s">
        <v>164</v>
      </c>
      <c r="H423" s="137">
        <v>28</v>
      </c>
      <c r="I423" s="137" t="s">
        <v>12195</v>
      </c>
      <c r="J423" s="137" t="s">
        <v>6771</v>
      </c>
      <c r="K423" s="137" t="s">
        <v>5220</v>
      </c>
      <c r="L423" s="139" t="str">
        <f t="shared" si="18"/>
        <v>長濵　奈々美 (3)</v>
      </c>
      <c r="M423" s="139" t="str">
        <f t="shared" si="19"/>
        <v>Nanami NAGAHAMA (00)</v>
      </c>
      <c r="N423" s="216">
        <v>200000421</v>
      </c>
      <c r="O423" s="216" t="str">
        <f t="shared" si="20"/>
        <v>00</v>
      </c>
    </row>
    <row r="424" spans="1:15" x14ac:dyDescent="0.15">
      <c r="A424" s="248">
        <v>481</v>
      </c>
      <c r="B424" s="137" t="s">
        <v>5260</v>
      </c>
      <c r="C424" s="137" t="s">
        <v>5261</v>
      </c>
      <c r="D424" s="137" t="s">
        <v>6396</v>
      </c>
      <c r="E424" s="137" t="s">
        <v>6397</v>
      </c>
      <c r="F424" s="137" t="s">
        <v>2351</v>
      </c>
      <c r="G424" s="137" t="s">
        <v>164</v>
      </c>
      <c r="H424" s="137">
        <v>28</v>
      </c>
      <c r="I424" s="137" t="s">
        <v>5120</v>
      </c>
      <c r="J424" s="137" t="s">
        <v>13715</v>
      </c>
      <c r="K424" s="137" t="s">
        <v>5220</v>
      </c>
      <c r="L424" s="139" t="str">
        <f t="shared" si="18"/>
        <v>西田　野夏 (3)</v>
      </c>
      <c r="M424" s="139" t="str">
        <f t="shared" si="19"/>
        <v>Nonoka NISHIDA (00)</v>
      </c>
      <c r="N424" s="216">
        <v>200000422</v>
      </c>
      <c r="O424" s="216" t="str">
        <f t="shared" si="20"/>
        <v>00</v>
      </c>
    </row>
    <row r="425" spans="1:15" x14ac:dyDescent="0.15">
      <c r="A425" s="248">
        <v>482</v>
      </c>
      <c r="B425" s="137" t="s">
        <v>5260</v>
      </c>
      <c r="C425" s="137" t="s">
        <v>5261</v>
      </c>
      <c r="D425" s="137" t="s">
        <v>6398</v>
      </c>
      <c r="E425" s="137" t="s">
        <v>6399</v>
      </c>
      <c r="F425" s="137" t="s">
        <v>6400</v>
      </c>
      <c r="G425" s="137" t="s">
        <v>164</v>
      </c>
      <c r="H425" s="137">
        <v>36</v>
      </c>
      <c r="I425" s="137" t="s">
        <v>11670</v>
      </c>
      <c r="J425" s="137" t="s">
        <v>13823</v>
      </c>
      <c r="K425" s="137" t="s">
        <v>5220</v>
      </c>
      <c r="L425" s="139" t="str">
        <f t="shared" si="18"/>
        <v>八田　紗里花 (3)</v>
      </c>
      <c r="M425" s="139" t="str">
        <f t="shared" si="19"/>
        <v>Sarika HATTA (00)</v>
      </c>
      <c r="N425" s="216">
        <v>200000423</v>
      </c>
      <c r="O425" s="216" t="str">
        <f t="shared" si="20"/>
        <v>00</v>
      </c>
    </row>
    <row r="426" spans="1:15" x14ac:dyDescent="0.15">
      <c r="A426" s="248">
        <v>483</v>
      </c>
      <c r="B426" s="137" t="s">
        <v>5260</v>
      </c>
      <c r="C426" s="137" t="s">
        <v>5261</v>
      </c>
      <c r="D426" s="137" t="s">
        <v>6401</v>
      </c>
      <c r="E426" s="137" t="s">
        <v>6402</v>
      </c>
      <c r="F426" s="137" t="s">
        <v>1529</v>
      </c>
      <c r="G426" s="137" t="s">
        <v>164</v>
      </c>
      <c r="H426" s="137">
        <v>27</v>
      </c>
      <c r="I426" s="137" t="s">
        <v>13492</v>
      </c>
      <c r="J426" s="137" t="s">
        <v>13755</v>
      </c>
      <c r="K426" s="137" t="s">
        <v>5220</v>
      </c>
      <c r="L426" s="139" t="str">
        <f t="shared" si="18"/>
        <v>波戸内　真帆 (3)</v>
      </c>
      <c r="M426" s="139" t="str">
        <f t="shared" si="19"/>
        <v>Maho HATOUCHI (00)</v>
      </c>
      <c r="N426" s="216">
        <v>200000424</v>
      </c>
      <c r="O426" s="216" t="str">
        <f t="shared" si="20"/>
        <v>00</v>
      </c>
    </row>
    <row r="427" spans="1:15" x14ac:dyDescent="0.15">
      <c r="A427" s="248">
        <v>484</v>
      </c>
      <c r="B427" s="137" t="s">
        <v>5260</v>
      </c>
      <c r="C427" s="137" t="s">
        <v>5261</v>
      </c>
      <c r="D427" s="137" t="s">
        <v>6403</v>
      </c>
      <c r="E427" s="137" t="s">
        <v>6404</v>
      </c>
      <c r="F427" s="137" t="s">
        <v>3195</v>
      </c>
      <c r="G427" s="137" t="s">
        <v>164</v>
      </c>
      <c r="H427" s="137">
        <v>27</v>
      </c>
      <c r="I427" s="137" t="s">
        <v>13493</v>
      </c>
      <c r="J427" s="137" t="s">
        <v>13824</v>
      </c>
      <c r="K427" s="137" t="s">
        <v>5220</v>
      </c>
      <c r="L427" s="139" t="str">
        <f t="shared" si="18"/>
        <v>淵上　智晶 (3)</v>
      </c>
      <c r="M427" s="139" t="str">
        <f t="shared" si="19"/>
        <v>Chiaki FUCHIGAMI (01)</v>
      </c>
      <c r="N427" s="216">
        <v>200000425</v>
      </c>
      <c r="O427" s="216" t="str">
        <f t="shared" si="20"/>
        <v>01</v>
      </c>
    </row>
    <row r="428" spans="1:15" x14ac:dyDescent="0.15">
      <c r="A428" s="248">
        <v>485</v>
      </c>
      <c r="B428" s="137" t="s">
        <v>5260</v>
      </c>
      <c r="C428" s="137" t="s">
        <v>5261</v>
      </c>
      <c r="D428" s="137" t="s">
        <v>6405</v>
      </c>
      <c r="E428" s="137" t="s">
        <v>6406</v>
      </c>
      <c r="F428" s="137" t="s">
        <v>6407</v>
      </c>
      <c r="G428" s="137" t="s">
        <v>164</v>
      </c>
      <c r="H428" s="137">
        <v>28</v>
      </c>
      <c r="I428" s="137" t="s">
        <v>13494</v>
      </c>
      <c r="J428" s="137" t="s">
        <v>6769</v>
      </c>
      <c r="K428" s="137" t="s">
        <v>5220</v>
      </c>
      <c r="L428" s="139" t="str">
        <f t="shared" si="18"/>
        <v>船田　茜理 (3)</v>
      </c>
      <c r="M428" s="139" t="str">
        <f t="shared" si="19"/>
        <v>Akari FUNADA (00)</v>
      </c>
      <c r="N428" s="216">
        <v>200000426</v>
      </c>
      <c r="O428" s="216" t="str">
        <f t="shared" si="20"/>
        <v>00</v>
      </c>
    </row>
    <row r="429" spans="1:15" x14ac:dyDescent="0.15">
      <c r="A429" s="248">
        <v>486</v>
      </c>
      <c r="B429" s="137" t="s">
        <v>5260</v>
      </c>
      <c r="C429" s="137" t="s">
        <v>5261</v>
      </c>
      <c r="D429" s="137" t="s">
        <v>6408</v>
      </c>
      <c r="E429" s="137" t="s">
        <v>6409</v>
      </c>
      <c r="F429" s="137" t="s">
        <v>3091</v>
      </c>
      <c r="G429" s="137" t="s">
        <v>164</v>
      </c>
      <c r="H429" s="137">
        <v>28</v>
      </c>
      <c r="I429" s="137" t="s">
        <v>11831</v>
      </c>
      <c r="J429" s="137" t="s">
        <v>4812</v>
      </c>
      <c r="K429" s="137" t="s">
        <v>5220</v>
      </c>
      <c r="L429" s="139" t="str">
        <f t="shared" si="18"/>
        <v>森川　澪 (3)</v>
      </c>
      <c r="M429" s="139" t="str">
        <f t="shared" si="19"/>
        <v>Ryo MORIKAWA (01)</v>
      </c>
      <c r="N429" s="216">
        <v>200000427</v>
      </c>
      <c r="O429" s="216" t="str">
        <f t="shared" si="20"/>
        <v>01</v>
      </c>
    </row>
    <row r="430" spans="1:15" x14ac:dyDescent="0.15">
      <c r="A430" s="248">
        <v>487</v>
      </c>
      <c r="B430" s="137" t="s">
        <v>5260</v>
      </c>
      <c r="C430" s="137" t="s">
        <v>5261</v>
      </c>
      <c r="D430" s="137" t="s">
        <v>6410</v>
      </c>
      <c r="E430" s="137" t="s">
        <v>6411</v>
      </c>
      <c r="F430" s="137" t="s">
        <v>6182</v>
      </c>
      <c r="G430" s="137" t="s">
        <v>168</v>
      </c>
      <c r="H430" s="137">
        <v>28</v>
      </c>
      <c r="I430" s="137" t="s">
        <v>13495</v>
      </c>
      <c r="J430" s="137" t="s">
        <v>13825</v>
      </c>
      <c r="K430" s="137" t="s">
        <v>5220</v>
      </c>
      <c r="L430" s="139" t="str">
        <f t="shared" si="18"/>
        <v>荒島　友紀子 (2)</v>
      </c>
      <c r="M430" s="139" t="str">
        <f t="shared" si="19"/>
        <v>Yukiko ARASHIMA (02)</v>
      </c>
      <c r="N430" s="216">
        <v>200000428</v>
      </c>
      <c r="O430" s="216" t="str">
        <f t="shared" si="20"/>
        <v>02</v>
      </c>
    </row>
    <row r="431" spans="1:15" x14ac:dyDescent="0.15">
      <c r="A431" s="248">
        <v>488</v>
      </c>
      <c r="B431" s="137" t="s">
        <v>5260</v>
      </c>
      <c r="C431" s="137" t="s">
        <v>5261</v>
      </c>
      <c r="D431" s="137" t="s">
        <v>9291</v>
      </c>
      <c r="E431" s="137" t="s">
        <v>9292</v>
      </c>
      <c r="F431" s="137" t="s">
        <v>3821</v>
      </c>
      <c r="G431" s="137" t="s">
        <v>168</v>
      </c>
      <c r="H431" s="137">
        <v>28</v>
      </c>
      <c r="I431" s="137" t="s">
        <v>13496</v>
      </c>
      <c r="J431" s="137" t="s">
        <v>9311</v>
      </c>
      <c r="K431" s="137" t="s">
        <v>5220</v>
      </c>
      <c r="L431" s="139" t="str">
        <f t="shared" si="18"/>
        <v>飯倉　梨乃 (2)</v>
      </c>
      <c r="M431" s="139" t="str">
        <f t="shared" si="19"/>
        <v>Rino IIKURA (02)</v>
      </c>
      <c r="N431" s="216">
        <v>200000429</v>
      </c>
      <c r="O431" s="216" t="str">
        <f t="shared" si="20"/>
        <v>02</v>
      </c>
    </row>
    <row r="432" spans="1:15" x14ac:dyDescent="0.15">
      <c r="A432" s="248">
        <v>489</v>
      </c>
      <c r="B432" s="137" t="s">
        <v>5260</v>
      </c>
      <c r="C432" s="137" t="s">
        <v>5261</v>
      </c>
      <c r="D432" s="137" t="s">
        <v>12761</v>
      </c>
      <c r="E432" s="137" t="s">
        <v>13070</v>
      </c>
      <c r="F432" s="137" t="s">
        <v>3693</v>
      </c>
      <c r="G432" s="137" t="s">
        <v>168</v>
      </c>
      <c r="H432" s="137">
        <v>28</v>
      </c>
      <c r="I432" s="137" t="s">
        <v>5091</v>
      </c>
      <c r="J432" s="137" t="s">
        <v>6666</v>
      </c>
      <c r="K432" s="137" t="s">
        <v>5220</v>
      </c>
      <c r="L432" s="139" t="str">
        <f t="shared" si="18"/>
        <v>井上　和奏 (2)</v>
      </c>
      <c r="M432" s="139" t="str">
        <f t="shared" si="19"/>
        <v>Wakana INOUE (01)</v>
      </c>
      <c r="N432" s="216">
        <v>200000430</v>
      </c>
      <c r="O432" s="216" t="str">
        <f t="shared" si="20"/>
        <v>01</v>
      </c>
    </row>
    <row r="433" spans="1:15" x14ac:dyDescent="0.15">
      <c r="A433" s="248">
        <v>490</v>
      </c>
      <c r="B433" s="137" t="s">
        <v>5260</v>
      </c>
      <c r="C433" s="137" t="s">
        <v>5261</v>
      </c>
      <c r="D433" s="137" t="s">
        <v>9293</v>
      </c>
      <c r="E433" s="137" t="s">
        <v>9294</v>
      </c>
      <c r="F433" s="137" t="s">
        <v>4527</v>
      </c>
      <c r="G433" s="137" t="s">
        <v>168</v>
      </c>
      <c r="H433" s="137">
        <v>27</v>
      </c>
      <c r="I433" s="137" t="s">
        <v>9312</v>
      </c>
      <c r="J433" s="137" t="s">
        <v>9313</v>
      </c>
      <c r="K433" s="137" t="s">
        <v>5220</v>
      </c>
      <c r="L433" s="139" t="str">
        <f t="shared" si="18"/>
        <v>大林　真緒 (2)</v>
      </c>
      <c r="M433" s="139" t="str">
        <f t="shared" si="19"/>
        <v>Mao OBAYASHI (01)</v>
      </c>
      <c r="N433" s="216">
        <v>200000431</v>
      </c>
      <c r="O433" s="216" t="str">
        <f t="shared" si="20"/>
        <v>01</v>
      </c>
    </row>
    <row r="434" spans="1:15" x14ac:dyDescent="0.15">
      <c r="A434" s="248">
        <v>491</v>
      </c>
      <c r="B434" s="137" t="s">
        <v>5260</v>
      </c>
      <c r="C434" s="137" t="s">
        <v>5261</v>
      </c>
      <c r="D434" s="137" t="s">
        <v>6412</v>
      </c>
      <c r="E434" s="137" t="s">
        <v>6413</v>
      </c>
      <c r="F434" s="137" t="s">
        <v>6414</v>
      </c>
      <c r="G434" s="137" t="s">
        <v>168</v>
      </c>
      <c r="H434" s="137">
        <v>22</v>
      </c>
      <c r="I434" s="137" t="s">
        <v>4941</v>
      </c>
      <c r="J434" s="137" t="s">
        <v>13743</v>
      </c>
      <c r="K434" s="137" t="s">
        <v>5220</v>
      </c>
      <c r="L434" s="139" t="str">
        <f t="shared" si="18"/>
        <v>荻野　紗英 (2)</v>
      </c>
      <c r="M434" s="139" t="str">
        <f t="shared" si="19"/>
        <v>Sae OGINO (01)</v>
      </c>
      <c r="N434" s="216">
        <v>200000432</v>
      </c>
      <c r="O434" s="216" t="str">
        <f t="shared" si="20"/>
        <v>01</v>
      </c>
    </row>
    <row r="435" spans="1:15" x14ac:dyDescent="0.15">
      <c r="A435" s="248">
        <v>492</v>
      </c>
      <c r="B435" s="137" t="s">
        <v>5260</v>
      </c>
      <c r="C435" s="137" t="s">
        <v>5261</v>
      </c>
      <c r="D435" s="137" t="s">
        <v>9299</v>
      </c>
      <c r="E435" s="137" t="s">
        <v>9300</v>
      </c>
      <c r="F435" s="137" t="s">
        <v>3704</v>
      </c>
      <c r="G435" s="137" t="s">
        <v>168</v>
      </c>
      <c r="H435" s="137">
        <v>26</v>
      </c>
      <c r="I435" s="137" t="s">
        <v>9317</v>
      </c>
      <c r="J435" s="137" t="s">
        <v>9318</v>
      </c>
      <c r="K435" s="137" t="s">
        <v>5220</v>
      </c>
      <c r="L435" s="139" t="str">
        <f t="shared" si="18"/>
        <v>河原林　桃音 (2)</v>
      </c>
      <c r="M435" s="139" t="str">
        <f t="shared" si="19"/>
        <v>Momone KAWARABAYASHI (01)</v>
      </c>
      <c r="N435" s="216">
        <v>200000433</v>
      </c>
      <c r="O435" s="216" t="str">
        <f t="shared" si="20"/>
        <v>01</v>
      </c>
    </row>
    <row r="436" spans="1:15" x14ac:dyDescent="0.15">
      <c r="A436" s="248">
        <v>493</v>
      </c>
      <c r="B436" s="137" t="s">
        <v>5260</v>
      </c>
      <c r="C436" s="137" t="s">
        <v>5261</v>
      </c>
      <c r="D436" s="137" t="s">
        <v>6415</v>
      </c>
      <c r="E436" s="137" t="s">
        <v>6416</v>
      </c>
      <c r="F436" s="137" t="s">
        <v>4524</v>
      </c>
      <c r="G436" s="137" t="s">
        <v>168</v>
      </c>
      <c r="H436" s="137">
        <v>26</v>
      </c>
      <c r="I436" s="137" t="s">
        <v>6679</v>
      </c>
      <c r="J436" s="137" t="s">
        <v>13731</v>
      </c>
      <c r="K436" s="137" t="s">
        <v>5220</v>
      </c>
      <c r="L436" s="139" t="str">
        <f t="shared" si="18"/>
        <v>木下　瑚都 (2)</v>
      </c>
      <c r="M436" s="139" t="str">
        <f t="shared" si="19"/>
        <v>Koto KINOSHITA (02)</v>
      </c>
      <c r="N436" s="216">
        <v>200000434</v>
      </c>
      <c r="O436" s="216" t="str">
        <f t="shared" si="20"/>
        <v>02</v>
      </c>
    </row>
    <row r="437" spans="1:15" x14ac:dyDescent="0.15">
      <c r="A437" s="248">
        <v>494</v>
      </c>
      <c r="B437" s="137" t="s">
        <v>5260</v>
      </c>
      <c r="C437" s="137" t="s">
        <v>5261</v>
      </c>
      <c r="D437" s="137" t="s">
        <v>12762</v>
      </c>
      <c r="E437" s="137" t="s">
        <v>13071</v>
      </c>
      <c r="F437" s="137" t="s">
        <v>1586</v>
      </c>
      <c r="G437" s="137" t="s">
        <v>168</v>
      </c>
      <c r="H437" s="137">
        <v>28</v>
      </c>
      <c r="I437" s="137" t="s">
        <v>11939</v>
      </c>
      <c r="J437" s="137" t="s">
        <v>6666</v>
      </c>
      <c r="K437" s="137" t="s">
        <v>5220</v>
      </c>
      <c r="L437" s="139" t="str">
        <f t="shared" si="18"/>
        <v>玉田　若菜 (2)</v>
      </c>
      <c r="M437" s="139" t="str">
        <f t="shared" si="19"/>
        <v>Wakana TAMADA (01)</v>
      </c>
      <c r="N437" s="216">
        <v>200000435</v>
      </c>
      <c r="O437" s="216" t="str">
        <f t="shared" si="20"/>
        <v>01</v>
      </c>
    </row>
    <row r="438" spans="1:15" x14ac:dyDescent="0.15">
      <c r="A438" s="248">
        <v>495</v>
      </c>
      <c r="B438" s="137" t="s">
        <v>5260</v>
      </c>
      <c r="C438" s="137" t="s">
        <v>5261</v>
      </c>
      <c r="D438" s="137" t="s">
        <v>12763</v>
      </c>
      <c r="E438" s="137" t="s">
        <v>13072</v>
      </c>
      <c r="F438" s="137" t="s">
        <v>5833</v>
      </c>
      <c r="G438" s="137" t="s">
        <v>168</v>
      </c>
      <c r="H438" s="137">
        <v>28</v>
      </c>
      <c r="I438" s="137" t="s">
        <v>11645</v>
      </c>
      <c r="J438" s="137" t="s">
        <v>13769</v>
      </c>
      <c r="K438" s="137" t="s">
        <v>5220</v>
      </c>
      <c r="L438" s="139" t="str">
        <f t="shared" si="18"/>
        <v>土井　香織里 (2)</v>
      </c>
      <c r="M438" s="139" t="str">
        <f t="shared" si="19"/>
        <v>Kaori DOI (01)</v>
      </c>
      <c r="N438" s="216">
        <v>200000436</v>
      </c>
      <c r="O438" s="216" t="str">
        <f t="shared" si="20"/>
        <v>01</v>
      </c>
    </row>
    <row r="439" spans="1:15" x14ac:dyDescent="0.15">
      <c r="A439" s="248">
        <v>496</v>
      </c>
      <c r="B439" s="137" t="s">
        <v>5260</v>
      </c>
      <c r="C439" s="137" t="s">
        <v>5261</v>
      </c>
      <c r="D439" s="137" t="s">
        <v>6417</v>
      </c>
      <c r="E439" s="137" t="s">
        <v>6418</v>
      </c>
      <c r="F439" s="137" t="s">
        <v>6414</v>
      </c>
      <c r="G439" s="137" t="s">
        <v>168</v>
      </c>
      <c r="H439" s="137">
        <v>28</v>
      </c>
      <c r="I439" s="137" t="s">
        <v>4971</v>
      </c>
      <c r="J439" s="137" t="s">
        <v>13826</v>
      </c>
      <c r="K439" s="137" t="s">
        <v>5220</v>
      </c>
      <c r="L439" s="139" t="str">
        <f t="shared" si="18"/>
        <v>中野　菜乃 (2)</v>
      </c>
      <c r="M439" s="139" t="str">
        <f t="shared" si="19"/>
        <v>Nano NAKANO (01)</v>
      </c>
      <c r="N439" s="216">
        <v>200000437</v>
      </c>
      <c r="O439" s="216" t="str">
        <f t="shared" si="20"/>
        <v>01</v>
      </c>
    </row>
    <row r="440" spans="1:15" x14ac:dyDescent="0.15">
      <c r="A440" s="248">
        <v>497</v>
      </c>
      <c r="B440" s="137" t="s">
        <v>5260</v>
      </c>
      <c r="C440" s="137" t="s">
        <v>5261</v>
      </c>
      <c r="D440" s="137" t="s">
        <v>6419</v>
      </c>
      <c r="E440" s="137" t="s">
        <v>6420</v>
      </c>
      <c r="F440" s="137" t="s">
        <v>2845</v>
      </c>
      <c r="G440" s="137" t="s">
        <v>168</v>
      </c>
      <c r="H440" s="137">
        <v>28</v>
      </c>
      <c r="I440" s="137" t="s">
        <v>13497</v>
      </c>
      <c r="J440" s="137" t="s">
        <v>5218</v>
      </c>
      <c r="K440" s="137" t="s">
        <v>5220</v>
      </c>
      <c r="L440" s="139" t="str">
        <f t="shared" si="18"/>
        <v>永見　結 (2)</v>
      </c>
      <c r="M440" s="139" t="str">
        <f t="shared" si="19"/>
        <v>Yu NAGAMI (01)</v>
      </c>
      <c r="N440" s="216">
        <v>200000438</v>
      </c>
      <c r="O440" s="216" t="str">
        <f t="shared" si="20"/>
        <v>01</v>
      </c>
    </row>
    <row r="441" spans="1:15" x14ac:dyDescent="0.15">
      <c r="A441" s="248">
        <v>498</v>
      </c>
      <c r="B441" s="137" t="s">
        <v>5260</v>
      </c>
      <c r="C441" s="137" t="s">
        <v>5261</v>
      </c>
      <c r="D441" s="137" t="s">
        <v>6421</v>
      </c>
      <c r="E441" s="137" t="s">
        <v>6422</v>
      </c>
      <c r="F441" s="137" t="s">
        <v>6423</v>
      </c>
      <c r="G441" s="137" t="s">
        <v>168</v>
      </c>
      <c r="H441" s="137">
        <v>28</v>
      </c>
      <c r="I441" s="137" t="s">
        <v>12026</v>
      </c>
      <c r="J441" s="137" t="s">
        <v>6729</v>
      </c>
      <c r="K441" s="137" t="s">
        <v>5220</v>
      </c>
      <c r="L441" s="139" t="str">
        <f t="shared" si="18"/>
        <v>広田　歩 (2)</v>
      </c>
      <c r="M441" s="139" t="str">
        <f t="shared" si="19"/>
        <v>Ayumi HIROTA (01)</v>
      </c>
      <c r="N441" s="216">
        <v>200000439</v>
      </c>
      <c r="O441" s="216" t="str">
        <f t="shared" si="20"/>
        <v>01</v>
      </c>
    </row>
    <row r="442" spans="1:15" x14ac:dyDescent="0.15">
      <c r="A442" s="248">
        <v>499</v>
      </c>
      <c r="B442" s="137" t="s">
        <v>5260</v>
      </c>
      <c r="C442" s="137" t="s">
        <v>5261</v>
      </c>
      <c r="D442" s="137" t="s">
        <v>6424</v>
      </c>
      <c r="E442" s="137" t="s">
        <v>6425</v>
      </c>
      <c r="F442" s="137" t="s">
        <v>6426</v>
      </c>
      <c r="G442" s="137" t="s">
        <v>168</v>
      </c>
      <c r="H442" s="137">
        <v>29</v>
      </c>
      <c r="I442" s="137" t="s">
        <v>13498</v>
      </c>
      <c r="J442" s="137" t="s">
        <v>13682</v>
      </c>
      <c r="K442" s="137" t="s">
        <v>5220</v>
      </c>
      <c r="L442" s="139" t="str">
        <f t="shared" si="18"/>
        <v>峰本　涼 (2)</v>
      </c>
      <c r="M442" s="139" t="str">
        <f t="shared" si="19"/>
        <v>Suzuka MINEMOTO (01)</v>
      </c>
      <c r="N442" s="216">
        <v>200000440</v>
      </c>
      <c r="O442" s="216" t="str">
        <f t="shared" si="20"/>
        <v>01</v>
      </c>
    </row>
    <row r="443" spans="1:15" x14ac:dyDescent="0.15">
      <c r="A443" s="248">
        <v>500</v>
      </c>
      <c r="B443" s="137" t="s">
        <v>5260</v>
      </c>
      <c r="C443" s="137" t="s">
        <v>5261</v>
      </c>
      <c r="D443" s="137" t="s">
        <v>9512</v>
      </c>
      <c r="E443" s="137" t="s">
        <v>9525</v>
      </c>
      <c r="F443" s="137" t="s">
        <v>5895</v>
      </c>
      <c r="G443" s="137" t="s">
        <v>168</v>
      </c>
      <c r="H443" s="137">
        <v>28</v>
      </c>
      <c r="I443" s="137" t="s">
        <v>9537</v>
      </c>
      <c r="J443" s="137" t="s">
        <v>9549</v>
      </c>
      <c r="K443" s="137" t="s">
        <v>5220</v>
      </c>
      <c r="L443" s="139" t="str">
        <f t="shared" si="18"/>
        <v>守永　恵美 (2)</v>
      </c>
      <c r="M443" s="139" t="str">
        <f t="shared" si="19"/>
        <v>Emi MORINAGA (01)</v>
      </c>
      <c r="N443" s="216">
        <v>200000441</v>
      </c>
      <c r="O443" s="216" t="str">
        <f t="shared" si="20"/>
        <v>01</v>
      </c>
    </row>
    <row r="444" spans="1:15" x14ac:dyDescent="0.15">
      <c r="A444" s="248">
        <v>501</v>
      </c>
      <c r="B444" s="137" t="s">
        <v>5260</v>
      </c>
      <c r="C444" s="137" t="s">
        <v>5261</v>
      </c>
      <c r="D444" s="137" t="s">
        <v>12764</v>
      </c>
      <c r="E444" s="137" t="s">
        <v>6427</v>
      </c>
      <c r="F444" s="137" t="s">
        <v>1315</v>
      </c>
      <c r="G444" s="137" t="s">
        <v>168</v>
      </c>
      <c r="H444" s="137">
        <v>28</v>
      </c>
      <c r="I444" s="137" t="s">
        <v>13499</v>
      </c>
      <c r="J444" s="137" t="s">
        <v>9541</v>
      </c>
      <c r="K444" s="137" t="s">
        <v>5220</v>
      </c>
      <c r="L444" s="139" t="str">
        <f t="shared" si="18"/>
        <v>籔田　みのり (2)</v>
      </c>
      <c r="M444" s="139" t="str">
        <f t="shared" si="19"/>
        <v>Minori YABUTA (02)</v>
      </c>
      <c r="N444" s="216">
        <v>200000442</v>
      </c>
      <c r="O444" s="216" t="str">
        <f t="shared" si="20"/>
        <v>02</v>
      </c>
    </row>
    <row r="445" spans="1:15" x14ac:dyDescent="0.15">
      <c r="A445" s="248">
        <v>502</v>
      </c>
      <c r="B445" s="137" t="s">
        <v>5260</v>
      </c>
      <c r="C445" s="137" t="s">
        <v>5261</v>
      </c>
      <c r="D445" s="137" t="s">
        <v>6428</v>
      </c>
      <c r="E445" s="137" t="s">
        <v>968</v>
      </c>
      <c r="F445" s="137" t="s">
        <v>2241</v>
      </c>
      <c r="G445" s="137" t="s">
        <v>168</v>
      </c>
      <c r="H445" s="137">
        <v>28</v>
      </c>
      <c r="I445" s="137" t="s">
        <v>4821</v>
      </c>
      <c r="J445" s="137" t="s">
        <v>13717</v>
      </c>
      <c r="K445" s="137" t="s">
        <v>5220</v>
      </c>
      <c r="L445" s="139" t="str">
        <f t="shared" si="18"/>
        <v>山本　早留香 (2)</v>
      </c>
      <c r="M445" s="139" t="str">
        <f t="shared" si="19"/>
        <v>Haruka YAMAMOTO (02)</v>
      </c>
      <c r="N445" s="216">
        <v>200000443</v>
      </c>
      <c r="O445" s="216" t="str">
        <f t="shared" si="20"/>
        <v>02</v>
      </c>
    </row>
    <row r="446" spans="1:15" x14ac:dyDescent="0.15">
      <c r="A446" s="248">
        <v>503</v>
      </c>
      <c r="B446" s="137" t="s">
        <v>5260</v>
      </c>
      <c r="C446" s="137" t="s">
        <v>5261</v>
      </c>
      <c r="D446" s="137" t="s">
        <v>6429</v>
      </c>
      <c r="E446" s="137" t="s">
        <v>6430</v>
      </c>
      <c r="F446" s="137" t="s">
        <v>5589</v>
      </c>
      <c r="G446" s="137" t="s">
        <v>168</v>
      </c>
      <c r="H446" s="137">
        <v>37</v>
      </c>
      <c r="I446" s="137" t="s">
        <v>6736</v>
      </c>
      <c r="J446" s="137" t="s">
        <v>13754</v>
      </c>
      <c r="K446" s="137" t="s">
        <v>5220</v>
      </c>
      <c r="L446" s="139" t="str">
        <f t="shared" si="18"/>
        <v>吉田　真美 (2)</v>
      </c>
      <c r="M446" s="139" t="str">
        <f t="shared" si="19"/>
        <v>Mami YOSHIDA (02)</v>
      </c>
      <c r="N446" s="216">
        <v>200000444</v>
      </c>
      <c r="O446" s="216" t="str">
        <f t="shared" si="20"/>
        <v>02</v>
      </c>
    </row>
    <row r="447" spans="1:15" x14ac:dyDescent="0.15">
      <c r="A447" s="248">
        <v>504</v>
      </c>
      <c r="B447" s="137" t="s">
        <v>5260</v>
      </c>
      <c r="C447" s="137" t="s">
        <v>5261</v>
      </c>
      <c r="D447" s="137" t="s">
        <v>9295</v>
      </c>
      <c r="E447" s="137" t="s">
        <v>9296</v>
      </c>
      <c r="F447" s="137" t="s">
        <v>2605</v>
      </c>
      <c r="G447" s="137" t="s">
        <v>168</v>
      </c>
      <c r="H447" s="137">
        <v>28</v>
      </c>
      <c r="I447" s="137" t="s">
        <v>9314</v>
      </c>
      <c r="J447" s="137" t="s">
        <v>9315</v>
      </c>
      <c r="K447" s="137" t="s">
        <v>5220</v>
      </c>
      <c r="L447" s="139" t="str">
        <f t="shared" si="18"/>
        <v>綿田　真子 (2)</v>
      </c>
      <c r="M447" s="139" t="str">
        <f t="shared" si="19"/>
        <v>Mako WATADA (01)</v>
      </c>
      <c r="N447" s="216">
        <v>200000445</v>
      </c>
      <c r="O447" s="216" t="str">
        <f t="shared" si="20"/>
        <v>01</v>
      </c>
    </row>
    <row r="448" spans="1:15" x14ac:dyDescent="0.15">
      <c r="A448" s="248">
        <v>505</v>
      </c>
      <c r="B448" s="137" t="s">
        <v>5260</v>
      </c>
      <c r="C448" s="137" t="s">
        <v>5261</v>
      </c>
      <c r="D448" s="137" t="s">
        <v>9297</v>
      </c>
      <c r="E448" s="137" t="s">
        <v>9298</v>
      </c>
      <c r="F448" s="137" t="s">
        <v>4410</v>
      </c>
      <c r="G448" s="137" t="s">
        <v>168</v>
      </c>
      <c r="H448" s="137">
        <v>34</v>
      </c>
      <c r="I448" s="137" t="s">
        <v>5174</v>
      </c>
      <c r="J448" s="137" t="s">
        <v>9316</v>
      </c>
      <c r="K448" s="137" t="s">
        <v>5220</v>
      </c>
      <c r="L448" s="139" t="str">
        <f t="shared" si="18"/>
        <v>渡邉　美紅 (2)</v>
      </c>
      <c r="M448" s="139" t="str">
        <f t="shared" si="19"/>
        <v>Miku WATANABE (01)</v>
      </c>
      <c r="N448" s="216">
        <v>200000446</v>
      </c>
      <c r="O448" s="216" t="str">
        <f t="shared" si="20"/>
        <v>01</v>
      </c>
    </row>
    <row r="449" spans="1:15" x14ac:dyDescent="0.15">
      <c r="A449" s="248">
        <v>506</v>
      </c>
      <c r="B449" s="137" t="s">
        <v>5260</v>
      </c>
      <c r="C449" s="137" t="s">
        <v>5261</v>
      </c>
      <c r="D449" s="137" t="s">
        <v>6431</v>
      </c>
      <c r="E449" s="137" t="s">
        <v>6432</v>
      </c>
      <c r="F449" s="137" t="s">
        <v>3164</v>
      </c>
      <c r="G449" s="137" t="s">
        <v>164</v>
      </c>
      <c r="H449" s="137">
        <v>28</v>
      </c>
      <c r="I449" s="137" t="s">
        <v>5010</v>
      </c>
      <c r="J449" s="137" t="s">
        <v>9542</v>
      </c>
      <c r="K449" s="137" t="s">
        <v>5220</v>
      </c>
      <c r="L449" s="139" t="str">
        <f t="shared" si="18"/>
        <v>北　紗弥 (3)</v>
      </c>
      <c r="M449" s="139" t="str">
        <f t="shared" si="19"/>
        <v>Saya KITA (00)</v>
      </c>
      <c r="N449" s="216">
        <v>200000447</v>
      </c>
      <c r="O449" s="216" t="str">
        <f t="shared" si="20"/>
        <v>00</v>
      </c>
    </row>
    <row r="450" spans="1:15" x14ac:dyDescent="0.15">
      <c r="A450" s="248">
        <v>507</v>
      </c>
      <c r="B450" s="137" t="s">
        <v>5260</v>
      </c>
      <c r="C450" s="137" t="s">
        <v>5261</v>
      </c>
      <c r="D450" s="137" t="s">
        <v>12765</v>
      </c>
      <c r="E450" s="137" t="s">
        <v>13073</v>
      </c>
      <c r="F450" s="137" t="s">
        <v>13321</v>
      </c>
      <c r="G450" s="137" t="s">
        <v>173</v>
      </c>
      <c r="H450" s="137">
        <v>28</v>
      </c>
      <c r="I450" s="137" t="s">
        <v>6737</v>
      </c>
      <c r="J450" s="137" t="s">
        <v>13827</v>
      </c>
      <c r="K450" s="137" t="s">
        <v>5220</v>
      </c>
      <c r="L450" s="139" t="str">
        <f t="shared" si="18"/>
        <v>石野　智深 (1)</v>
      </c>
      <c r="M450" s="139" t="str">
        <f t="shared" si="19"/>
        <v>Tomomi ISHINO (02)</v>
      </c>
      <c r="N450" s="216">
        <v>200000448</v>
      </c>
      <c r="O450" s="216" t="str">
        <f t="shared" si="20"/>
        <v>02</v>
      </c>
    </row>
    <row r="451" spans="1:15" x14ac:dyDescent="0.15">
      <c r="A451" s="248">
        <v>508</v>
      </c>
      <c r="B451" s="137" t="s">
        <v>5260</v>
      </c>
      <c r="C451" s="137" t="s">
        <v>5261</v>
      </c>
      <c r="D451" s="137" t="s">
        <v>12766</v>
      </c>
      <c r="E451" s="137" t="s">
        <v>13074</v>
      </c>
      <c r="F451" s="137" t="s">
        <v>11203</v>
      </c>
      <c r="G451" s="137" t="s">
        <v>173</v>
      </c>
      <c r="H451" s="137">
        <v>30</v>
      </c>
      <c r="I451" s="137" t="s">
        <v>13500</v>
      </c>
      <c r="J451" s="137" t="s">
        <v>13690</v>
      </c>
      <c r="K451" s="137" t="s">
        <v>5220</v>
      </c>
      <c r="L451" s="139" t="str">
        <f t="shared" ref="L451:L514" si="21">D451&amp;" ("&amp;G451&amp;")"</f>
        <v>稲谷　凪紗 (1)</v>
      </c>
      <c r="M451" s="139" t="str">
        <f t="shared" ref="M451:M514" si="22">J451&amp;" "&amp;I451&amp;" ("&amp;O451&amp;")"</f>
        <v>Nagisa INATANI (02)</v>
      </c>
      <c r="N451" s="216">
        <v>200000449</v>
      </c>
      <c r="O451" s="216" t="str">
        <f t="shared" ref="O451:O514" si="23">LEFT(F451,2)</f>
        <v>02</v>
      </c>
    </row>
    <row r="452" spans="1:15" x14ac:dyDescent="0.15">
      <c r="A452" s="248">
        <v>509</v>
      </c>
      <c r="B452" s="137" t="s">
        <v>5260</v>
      </c>
      <c r="C452" s="137" t="s">
        <v>5261</v>
      </c>
      <c r="D452" s="137" t="s">
        <v>12767</v>
      </c>
      <c r="E452" s="137" t="s">
        <v>13075</v>
      </c>
      <c r="F452" s="137" t="s">
        <v>13298</v>
      </c>
      <c r="G452" s="137" t="s">
        <v>173</v>
      </c>
      <c r="H452" s="137">
        <v>28</v>
      </c>
      <c r="I452" s="137" t="s">
        <v>9308</v>
      </c>
      <c r="J452" s="137" t="s">
        <v>9311</v>
      </c>
      <c r="K452" s="137" t="s">
        <v>5220</v>
      </c>
      <c r="L452" s="139" t="str">
        <f t="shared" si="21"/>
        <v>加藤　りの (1)</v>
      </c>
      <c r="M452" s="139" t="str">
        <f t="shared" si="22"/>
        <v>Rino KATO (02)</v>
      </c>
      <c r="N452" s="216">
        <v>200000450</v>
      </c>
      <c r="O452" s="216" t="str">
        <f t="shared" si="23"/>
        <v>02</v>
      </c>
    </row>
    <row r="453" spans="1:15" x14ac:dyDescent="0.15">
      <c r="A453" s="248">
        <v>510</v>
      </c>
      <c r="B453" s="137" t="s">
        <v>5260</v>
      </c>
      <c r="C453" s="137" t="s">
        <v>5261</v>
      </c>
      <c r="D453" s="137" t="s">
        <v>12768</v>
      </c>
      <c r="E453" s="137" t="s">
        <v>13076</v>
      </c>
      <c r="F453" s="137" t="s">
        <v>11160</v>
      </c>
      <c r="G453" s="137" t="s">
        <v>173</v>
      </c>
      <c r="H453" s="137">
        <v>28</v>
      </c>
      <c r="I453" s="137" t="s">
        <v>11708</v>
      </c>
      <c r="J453" s="137" t="s">
        <v>13722</v>
      </c>
      <c r="K453" s="137" t="s">
        <v>5220</v>
      </c>
      <c r="L453" s="139" t="str">
        <f t="shared" si="21"/>
        <v>水谷　文香 (1)</v>
      </c>
      <c r="M453" s="139" t="str">
        <f t="shared" si="22"/>
        <v>Ayaka MIZUTANI (02)</v>
      </c>
      <c r="N453" s="216">
        <v>200000451</v>
      </c>
      <c r="O453" s="216" t="str">
        <f t="shared" si="23"/>
        <v>02</v>
      </c>
    </row>
    <row r="454" spans="1:15" x14ac:dyDescent="0.15">
      <c r="A454" s="248">
        <v>511</v>
      </c>
      <c r="B454" s="137" t="s">
        <v>5244</v>
      </c>
      <c r="C454" s="137" t="s">
        <v>1063</v>
      </c>
      <c r="D454" s="137" t="s">
        <v>1012</v>
      </c>
      <c r="E454" s="137" t="s">
        <v>1013</v>
      </c>
      <c r="F454" s="137" t="s">
        <v>730</v>
      </c>
      <c r="G454" s="137" t="s">
        <v>176</v>
      </c>
      <c r="H454" s="137">
        <v>28</v>
      </c>
      <c r="I454" s="137" t="s">
        <v>4971</v>
      </c>
      <c r="J454" s="137" t="s">
        <v>13828</v>
      </c>
      <c r="K454" s="137" t="s">
        <v>5220</v>
      </c>
      <c r="L454" s="139" t="str">
        <f t="shared" si="21"/>
        <v>仲野　由佳梨 (M1)</v>
      </c>
      <c r="M454" s="139" t="str">
        <f t="shared" si="22"/>
        <v>Yukari NAKANO (98)</v>
      </c>
      <c r="N454" s="216">
        <v>200000452</v>
      </c>
      <c r="O454" s="216" t="str">
        <f t="shared" si="23"/>
        <v>98</v>
      </c>
    </row>
    <row r="455" spans="1:15" x14ac:dyDescent="0.15">
      <c r="A455" s="248">
        <v>512</v>
      </c>
      <c r="B455" s="137" t="s">
        <v>5244</v>
      </c>
      <c r="C455" s="137" t="s">
        <v>1063</v>
      </c>
      <c r="D455" s="137" t="s">
        <v>5964</v>
      </c>
      <c r="E455" s="137" t="s">
        <v>5965</v>
      </c>
      <c r="F455" s="137" t="s">
        <v>3199</v>
      </c>
      <c r="G455" s="137" t="s">
        <v>146</v>
      </c>
      <c r="H455" s="137">
        <v>28</v>
      </c>
      <c r="I455" s="137" t="s">
        <v>13501</v>
      </c>
      <c r="J455" s="137" t="s">
        <v>13717</v>
      </c>
      <c r="K455" s="137" t="s">
        <v>5220</v>
      </c>
      <c r="L455" s="139" t="str">
        <f t="shared" si="21"/>
        <v>和三　はるか (4)</v>
      </c>
      <c r="M455" s="139" t="str">
        <f t="shared" si="22"/>
        <v>Haruka WASAN (99)</v>
      </c>
      <c r="N455" s="216">
        <v>200000453</v>
      </c>
      <c r="O455" s="216" t="str">
        <f t="shared" si="23"/>
        <v>99</v>
      </c>
    </row>
    <row r="456" spans="1:15" x14ac:dyDescent="0.15">
      <c r="A456" s="248">
        <v>513</v>
      </c>
      <c r="B456" s="137" t="s">
        <v>5244</v>
      </c>
      <c r="C456" s="137" t="s">
        <v>1063</v>
      </c>
      <c r="D456" s="137" t="s">
        <v>5966</v>
      </c>
      <c r="E456" s="137" t="s">
        <v>5967</v>
      </c>
      <c r="F456" s="137" t="s">
        <v>2106</v>
      </c>
      <c r="G456" s="137" t="s">
        <v>146</v>
      </c>
      <c r="H456" s="137">
        <v>28</v>
      </c>
      <c r="I456" s="137" t="s">
        <v>13502</v>
      </c>
      <c r="J456" s="137" t="s">
        <v>9315</v>
      </c>
      <c r="K456" s="137" t="s">
        <v>5220</v>
      </c>
      <c r="L456" s="139" t="str">
        <f t="shared" si="21"/>
        <v>岡下　真子 (4)</v>
      </c>
      <c r="M456" s="139" t="str">
        <f t="shared" si="22"/>
        <v>Mako OKASHITA (99)</v>
      </c>
      <c r="N456" s="216">
        <v>200000454</v>
      </c>
      <c r="O456" s="216" t="str">
        <f t="shared" si="23"/>
        <v>99</v>
      </c>
    </row>
    <row r="457" spans="1:15" x14ac:dyDescent="0.15">
      <c r="A457" s="248">
        <v>514</v>
      </c>
      <c r="B457" s="137" t="s">
        <v>5244</v>
      </c>
      <c r="C457" s="137" t="s">
        <v>1063</v>
      </c>
      <c r="D457" s="137" t="s">
        <v>5968</v>
      </c>
      <c r="E457" s="137" t="s">
        <v>5969</v>
      </c>
      <c r="F457" s="137" t="s">
        <v>1120</v>
      </c>
      <c r="G457" s="137" t="s">
        <v>146</v>
      </c>
      <c r="H457" s="137">
        <v>28</v>
      </c>
      <c r="I457" s="137" t="s">
        <v>11781</v>
      </c>
      <c r="J457" s="137" t="s">
        <v>6708</v>
      </c>
      <c r="K457" s="137" t="s">
        <v>5220</v>
      </c>
      <c r="L457" s="139" t="str">
        <f t="shared" si="21"/>
        <v>小坂　みゅ海 (4)</v>
      </c>
      <c r="M457" s="139" t="str">
        <f t="shared" si="22"/>
        <v>Myu KOSAKA (99)</v>
      </c>
      <c r="N457" s="216">
        <v>200000455</v>
      </c>
      <c r="O457" s="216" t="str">
        <f t="shared" si="23"/>
        <v>99</v>
      </c>
    </row>
    <row r="458" spans="1:15" x14ac:dyDescent="0.15">
      <c r="A458" s="248">
        <v>515</v>
      </c>
      <c r="B458" s="137" t="s">
        <v>5244</v>
      </c>
      <c r="C458" s="137" t="s">
        <v>1063</v>
      </c>
      <c r="D458" s="137" t="s">
        <v>5970</v>
      </c>
      <c r="E458" s="137" t="s">
        <v>5971</v>
      </c>
      <c r="F458" s="137" t="s">
        <v>2525</v>
      </c>
      <c r="G458" s="137" t="s">
        <v>146</v>
      </c>
      <c r="H458" s="137">
        <v>30</v>
      </c>
      <c r="I458" s="137" t="s">
        <v>11415</v>
      </c>
      <c r="J458" s="137" t="s">
        <v>13717</v>
      </c>
      <c r="K458" s="137" t="s">
        <v>5220</v>
      </c>
      <c r="L458" s="139" t="str">
        <f t="shared" si="21"/>
        <v>臼井　晴香 (4)</v>
      </c>
      <c r="M458" s="139" t="str">
        <f t="shared" si="22"/>
        <v>Haruka USUI (99)</v>
      </c>
      <c r="N458" s="216">
        <v>200000456</v>
      </c>
      <c r="O458" s="216" t="str">
        <f t="shared" si="23"/>
        <v>99</v>
      </c>
    </row>
    <row r="459" spans="1:15" x14ac:dyDescent="0.15">
      <c r="A459" s="248">
        <v>516</v>
      </c>
      <c r="B459" s="137" t="s">
        <v>5244</v>
      </c>
      <c r="C459" s="137" t="s">
        <v>1063</v>
      </c>
      <c r="D459" s="137" t="s">
        <v>6186</v>
      </c>
      <c r="E459" s="137" t="s">
        <v>6187</v>
      </c>
      <c r="F459" s="137" t="s">
        <v>3789</v>
      </c>
      <c r="G459" s="137" t="s">
        <v>164</v>
      </c>
      <c r="H459" s="137">
        <v>27</v>
      </c>
      <c r="I459" s="137" t="s">
        <v>5208</v>
      </c>
      <c r="J459" s="137" t="s">
        <v>6674</v>
      </c>
      <c r="K459" s="137" t="s">
        <v>5220</v>
      </c>
      <c r="L459" s="139" t="str">
        <f t="shared" si="21"/>
        <v>前田　佳穂 (3)</v>
      </c>
      <c r="M459" s="139" t="str">
        <f t="shared" si="22"/>
        <v>Kaho MAEDA (00)</v>
      </c>
      <c r="N459" s="216">
        <v>200000457</v>
      </c>
      <c r="O459" s="216" t="str">
        <f t="shared" si="23"/>
        <v>00</v>
      </c>
    </row>
    <row r="460" spans="1:15" x14ac:dyDescent="0.15">
      <c r="A460" s="248">
        <v>517</v>
      </c>
      <c r="B460" s="137" t="s">
        <v>5244</v>
      </c>
      <c r="C460" s="137" t="s">
        <v>1063</v>
      </c>
      <c r="D460" s="137" t="s">
        <v>6538</v>
      </c>
      <c r="E460" s="137" t="s">
        <v>6539</v>
      </c>
      <c r="F460" s="137" t="s">
        <v>6540</v>
      </c>
      <c r="G460" s="137" t="s">
        <v>168</v>
      </c>
      <c r="H460" s="137">
        <v>27</v>
      </c>
      <c r="I460" s="137" t="s">
        <v>4905</v>
      </c>
      <c r="J460" s="137" t="s">
        <v>6672</v>
      </c>
      <c r="K460" s="137" t="s">
        <v>5220</v>
      </c>
      <c r="L460" s="139" t="str">
        <f t="shared" si="21"/>
        <v>山口　莉穂 (2)</v>
      </c>
      <c r="M460" s="139" t="str">
        <f t="shared" si="22"/>
        <v>Riho YAMAGUCHI (00)</v>
      </c>
      <c r="N460" s="216">
        <v>200000458</v>
      </c>
      <c r="O460" s="216" t="str">
        <f t="shared" si="23"/>
        <v>00</v>
      </c>
    </row>
    <row r="461" spans="1:15" x14ac:dyDescent="0.15">
      <c r="A461" s="248">
        <v>518</v>
      </c>
      <c r="B461" s="137" t="s">
        <v>5244</v>
      </c>
      <c r="C461" s="137" t="s">
        <v>1063</v>
      </c>
      <c r="D461" s="137" t="s">
        <v>6649</v>
      </c>
      <c r="E461" s="137" t="s">
        <v>6650</v>
      </c>
      <c r="F461" s="137" t="s">
        <v>2719</v>
      </c>
      <c r="G461" s="137" t="s">
        <v>168</v>
      </c>
      <c r="H461" s="137">
        <v>30</v>
      </c>
      <c r="I461" s="137" t="s">
        <v>6768</v>
      </c>
      <c r="J461" s="137" t="s">
        <v>6727</v>
      </c>
      <c r="K461" s="137" t="s">
        <v>5220</v>
      </c>
      <c r="L461" s="139" t="str">
        <f t="shared" si="21"/>
        <v>田畑　奈都希 (2)</v>
      </c>
      <c r="M461" s="139" t="str">
        <f t="shared" si="22"/>
        <v>Natsuki TABATA (01)</v>
      </c>
      <c r="N461" s="216">
        <v>200000459</v>
      </c>
      <c r="O461" s="216" t="str">
        <f t="shared" si="23"/>
        <v>01</v>
      </c>
    </row>
    <row r="462" spans="1:15" x14ac:dyDescent="0.15">
      <c r="A462" s="248">
        <v>519</v>
      </c>
      <c r="B462" s="137" t="s">
        <v>5245</v>
      </c>
      <c r="C462" s="137" t="s">
        <v>1065</v>
      </c>
      <c r="D462" s="137" t="s">
        <v>5972</v>
      </c>
      <c r="E462" s="137" t="s">
        <v>5973</v>
      </c>
      <c r="F462" s="137" t="s">
        <v>3716</v>
      </c>
      <c r="G462" s="137" t="s">
        <v>146</v>
      </c>
      <c r="H462" s="137">
        <v>28</v>
      </c>
      <c r="I462" s="137" t="s">
        <v>4856</v>
      </c>
      <c r="J462" s="137" t="s">
        <v>13748</v>
      </c>
      <c r="K462" s="137" t="s">
        <v>5220</v>
      </c>
      <c r="L462" s="139" t="str">
        <f t="shared" si="21"/>
        <v>佐藤　千夏 (4)</v>
      </c>
      <c r="M462" s="139" t="str">
        <f t="shared" si="22"/>
        <v>Chinatsu SATO (99)</v>
      </c>
      <c r="N462" s="216">
        <v>200000460</v>
      </c>
      <c r="O462" s="216" t="str">
        <f t="shared" si="23"/>
        <v>99</v>
      </c>
    </row>
    <row r="463" spans="1:15" x14ac:dyDescent="0.15">
      <c r="A463" s="248">
        <v>520</v>
      </c>
      <c r="B463" s="137" t="s">
        <v>5245</v>
      </c>
      <c r="C463" s="137" t="s">
        <v>1065</v>
      </c>
      <c r="D463" s="137" t="s">
        <v>5974</v>
      </c>
      <c r="E463" s="137" t="s">
        <v>5975</v>
      </c>
      <c r="F463" s="137" t="s">
        <v>2117</v>
      </c>
      <c r="G463" s="137" t="s">
        <v>146</v>
      </c>
      <c r="H463" s="137">
        <v>28</v>
      </c>
      <c r="I463" s="137" t="s">
        <v>4858</v>
      </c>
      <c r="J463" s="137" t="s">
        <v>6664</v>
      </c>
      <c r="K463" s="137" t="s">
        <v>5220</v>
      </c>
      <c r="L463" s="139" t="str">
        <f t="shared" si="21"/>
        <v>清水　里名 (4)</v>
      </c>
      <c r="M463" s="139" t="str">
        <f t="shared" si="22"/>
        <v>Rina SHIMIZU (99)</v>
      </c>
      <c r="N463" s="216">
        <v>200000461</v>
      </c>
      <c r="O463" s="216" t="str">
        <f t="shared" si="23"/>
        <v>99</v>
      </c>
    </row>
    <row r="464" spans="1:15" x14ac:dyDescent="0.15">
      <c r="A464" s="248">
        <v>521</v>
      </c>
      <c r="B464" s="137" t="s">
        <v>5245</v>
      </c>
      <c r="C464" s="137" t="s">
        <v>1065</v>
      </c>
      <c r="D464" s="137" t="s">
        <v>5976</v>
      </c>
      <c r="E464" s="137" t="s">
        <v>5977</v>
      </c>
      <c r="F464" s="137" t="s">
        <v>2804</v>
      </c>
      <c r="G464" s="137" t="s">
        <v>146</v>
      </c>
      <c r="H464" s="137">
        <v>28</v>
      </c>
      <c r="I464" s="137" t="s">
        <v>5208</v>
      </c>
      <c r="J464" s="137" t="s">
        <v>6700</v>
      </c>
      <c r="K464" s="137" t="s">
        <v>5220</v>
      </c>
      <c r="L464" s="139" t="str">
        <f t="shared" si="21"/>
        <v>前田　久瑠実 (4)</v>
      </c>
      <c r="M464" s="139" t="str">
        <f t="shared" si="22"/>
        <v>Kurumi MAEDA (99)</v>
      </c>
      <c r="N464" s="216">
        <v>200000462</v>
      </c>
      <c r="O464" s="216" t="str">
        <f t="shared" si="23"/>
        <v>99</v>
      </c>
    </row>
    <row r="465" spans="1:15" x14ac:dyDescent="0.15">
      <c r="A465" s="248">
        <v>522</v>
      </c>
      <c r="B465" s="137" t="s">
        <v>5245</v>
      </c>
      <c r="C465" s="137" t="s">
        <v>1065</v>
      </c>
      <c r="D465" s="137" t="s">
        <v>5978</v>
      </c>
      <c r="E465" s="137" t="s">
        <v>5979</v>
      </c>
      <c r="F465" s="137" t="s">
        <v>2649</v>
      </c>
      <c r="G465" s="137" t="s">
        <v>146</v>
      </c>
      <c r="H465" s="137">
        <v>28</v>
      </c>
      <c r="I465" s="137" t="s">
        <v>6762</v>
      </c>
      <c r="J465" s="137" t="s">
        <v>13818</v>
      </c>
      <c r="K465" s="137" t="s">
        <v>5220</v>
      </c>
      <c r="L465" s="139" t="str">
        <f t="shared" si="21"/>
        <v>宮本　和葉 (4)</v>
      </c>
      <c r="M465" s="139" t="str">
        <f t="shared" si="22"/>
        <v>Kazuha MIYAMOTO (00)</v>
      </c>
      <c r="N465" s="216">
        <v>200000463</v>
      </c>
      <c r="O465" s="216" t="str">
        <f t="shared" si="23"/>
        <v>00</v>
      </c>
    </row>
    <row r="466" spans="1:15" x14ac:dyDescent="0.15">
      <c r="A466" s="248">
        <v>523</v>
      </c>
      <c r="B466" s="137" t="s">
        <v>5245</v>
      </c>
      <c r="C466" s="137" t="s">
        <v>1065</v>
      </c>
      <c r="D466" s="137" t="s">
        <v>5980</v>
      </c>
      <c r="E466" s="137" t="s">
        <v>5981</v>
      </c>
      <c r="F466" s="137" t="s">
        <v>2182</v>
      </c>
      <c r="G466" s="137" t="s">
        <v>164</v>
      </c>
      <c r="H466" s="137">
        <v>28</v>
      </c>
      <c r="I466" s="137" t="s">
        <v>11457</v>
      </c>
      <c r="J466" s="137" t="s">
        <v>13766</v>
      </c>
      <c r="K466" s="137" t="s">
        <v>5220</v>
      </c>
      <c r="L466" s="139" t="str">
        <f t="shared" si="21"/>
        <v>橋本　さつき (3)</v>
      </c>
      <c r="M466" s="139" t="str">
        <f t="shared" si="22"/>
        <v>Satsuki HASHIMOTO (00)</v>
      </c>
      <c r="N466" s="216">
        <v>200000464</v>
      </c>
      <c r="O466" s="216" t="str">
        <f t="shared" si="23"/>
        <v>00</v>
      </c>
    </row>
    <row r="467" spans="1:15" x14ac:dyDescent="0.15">
      <c r="A467" s="248">
        <v>524</v>
      </c>
      <c r="B467" s="137" t="s">
        <v>5245</v>
      </c>
      <c r="C467" s="137" t="s">
        <v>1065</v>
      </c>
      <c r="D467" s="137" t="s">
        <v>5982</v>
      </c>
      <c r="E467" s="137" t="s">
        <v>5983</v>
      </c>
      <c r="F467" s="137" t="s">
        <v>2228</v>
      </c>
      <c r="G467" s="137" t="s">
        <v>168</v>
      </c>
      <c r="H467" s="137">
        <v>28</v>
      </c>
      <c r="I467" s="137" t="s">
        <v>4987</v>
      </c>
      <c r="J467" s="137" t="s">
        <v>9316</v>
      </c>
      <c r="K467" s="137" t="s">
        <v>5220</v>
      </c>
      <c r="L467" s="139" t="str">
        <f t="shared" si="21"/>
        <v>小川　美空 (2)</v>
      </c>
      <c r="M467" s="139" t="str">
        <f t="shared" si="22"/>
        <v>Miku OGAWA (01)</v>
      </c>
      <c r="N467" s="216">
        <v>200000465</v>
      </c>
      <c r="O467" s="216" t="str">
        <f t="shared" si="23"/>
        <v>01</v>
      </c>
    </row>
    <row r="468" spans="1:15" x14ac:dyDescent="0.15">
      <c r="A468" s="248">
        <v>525</v>
      </c>
      <c r="B468" s="137" t="s">
        <v>5245</v>
      </c>
      <c r="C468" s="137" t="s">
        <v>1065</v>
      </c>
      <c r="D468" s="137" t="s">
        <v>12769</v>
      </c>
      <c r="E468" s="137" t="s">
        <v>13077</v>
      </c>
      <c r="F468" s="137" t="s">
        <v>11182</v>
      </c>
      <c r="G468" s="137" t="s">
        <v>173</v>
      </c>
      <c r="H468" s="137">
        <v>28</v>
      </c>
      <c r="I468" s="137" t="s">
        <v>12096</v>
      </c>
      <c r="J468" s="137" t="s">
        <v>6720</v>
      </c>
      <c r="K468" s="137" t="s">
        <v>5220</v>
      </c>
      <c r="L468" s="139" t="str">
        <f t="shared" si="21"/>
        <v>白井　かすみ (1)</v>
      </c>
      <c r="M468" s="139" t="str">
        <f t="shared" si="22"/>
        <v>Kasumi SHIRAI (02)</v>
      </c>
      <c r="N468" s="216">
        <v>200000466</v>
      </c>
      <c r="O468" s="216" t="str">
        <f t="shared" si="23"/>
        <v>02</v>
      </c>
    </row>
    <row r="469" spans="1:15" x14ac:dyDescent="0.15">
      <c r="A469" s="248">
        <v>526</v>
      </c>
      <c r="B469" s="137" t="s">
        <v>5245</v>
      </c>
      <c r="C469" s="137" t="s">
        <v>1065</v>
      </c>
      <c r="D469" s="137" t="s">
        <v>12770</v>
      </c>
      <c r="E469" s="137" t="s">
        <v>13078</v>
      </c>
      <c r="F469" s="137" t="s">
        <v>11223</v>
      </c>
      <c r="G469" s="137" t="s">
        <v>173</v>
      </c>
      <c r="H469" s="137">
        <v>28</v>
      </c>
      <c r="I469" s="137" t="s">
        <v>9471</v>
      </c>
      <c r="J469" s="137" t="s">
        <v>13829</v>
      </c>
      <c r="K469" s="137" t="s">
        <v>5220</v>
      </c>
      <c r="L469" s="139" t="str">
        <f t="shared" si="21"/>
        <v>長岡　あず (1)</v>
      </c>
      <c r="M469" s="139" t="str">
        <f t="shared" si="22"/>
        <v>Azu NAGAOKA (03)</v>
      </c>
      <c r="N469" s="216">
        <v>200000467</v>
      </c>
      <c r="O469" s="216" t="str">
        <f t="shared" si="23"/>
        <v>03</v>
      </c>
    </row>
    <row r="470" spans="1:15" x14ac:dyDescent="0.15">
      <c r="A470" s="248">
        <v>527</v>
      </c>
      <c r="B470" s="137" t="s">
        <v>5245</v>
      </c>
      <c r="C470" s="137" t="s">
        <v>1065</v>
      </c>
      <c r="D470" s="137" t="s">
        <v>12771</v>
      </c>
      <c r="E470" s="137" t="s">
        <v>13079</v>
      </c>
      <c r="F470" s="137" t="s">
        <v>11012</v>
      </c>
      <c r="G470" s="137" t="s">
        <v>173</v>
      </c>
      <c r="H470" s="137">
        <v>28</v>
      </c>
      <c r="I470" s="137" t="s">
        <v>13385</v>
      </c>
      <c r="J470" s="137" t="s">
        <v>13716</v>
      </c>
      <c r="K470" s="137" t="s">
        <v>5220</v>
      </c>
      <c r="L470" s="139" t="str">
        <f t="shared" si="21"/>
        <v>福永　愛佳 (1)</v>
      </c>
      <c r="M470" s="139" t="str">
        <f t="shared" si="22"/>
        <v>Aika FUKUNAGA (03)</v>
      </c>
      <c r="N470" s="216">
        <v>200000468</v>
      </c>
      <c r="O470" s="216" t="str">
        <f t="shared" si="23"/>
        <v>03</v>
      </c>
    </row>
    <row r="471" spans="1:15" x14ac:dyDescent="0.15">
      <c r="A471" s="248">
        <v>528</v>
      </c>
      <c r="B471" s="137" t="s">
        <v>198</v>
      </c>
      <c r="C471" s="137" t="s">
        <v>1067</v>
      </c>
      <c r="D471" s="137" t="s">
        <v>5993</v>
      </c>
      <c r="E471" s="137" t="s">
        <v>5994</v>
      </c>
      <c r="F471" s="137" t="s">
        <v>3912</v>
      </c>
      <c r="G471" s="137" t="s">
        <v>146</v>
      </c>
      <c r="H471" s="137">
        <v>28</v>
      </c>
      <c r="I471" s="137" t="s">
        <v>9474</v>
      </c>
      <c r="J471" s="137" t="s">
        <v>6770</v>
      </c>
      <c r="K471" s="137" t="s">
        <v>5220</v>
      </c>
      <c r="L471" s="139" t="str">
        <f t="shared" si="21"/>
        <v>大石　波奈 (4)</v>
      </c>
      <c r="M471" s="139" t="str">
        <f t="shared" si="22"/>
        <v>Hana OISHI (00)</v>
      </c>
      <c r="N471" s="216">
        <v>200000469</v>
      </c>
      <c r="O471" s="216" t="str">
        <f t="shared" si="23"/>
        <v>00</v>
      </c>
    </row>
    <row r="472" spans="1:15" x14ac:dyDescent="0.15">
      <c r="A472" s="248">
        <v>529</v>
      </c>
      <c r="B472" s="137" t="s">
        <v>198</v>
      </c>
      <c r="C472" s="137" t="s">
        <v>1067</v>
      </c>
      <c r="D472" s="137" t="s">
        <v>5995</v>
      </c>
      <c r="E472" s="137" t="s">
        <v>5996</v>
      </c>
      <c r="F472" s="137" t="s">
        <v>1841</v>
      </c>
      <c r="G472" s="137" t="s">
        <v>146</v>
      </c>
      <c r="H472" s="137">
        <v>28</v>
      </c>
      <c r="I472" s="137" t="s">
        <v>12133</v>
      </c>
      <c r="J472" s="137" t="s">
        <v>9547</v>
      </c>
      <c r="K472" s="137" t="s">
        <v>5220</v>
      </c>
      <c r="L472" s="139" t="str">
        <f t="shared" si="21"/>
        <v>洲戸　裕香 (4)</v>
      </c>
      <c r="M472" s="139" t="str">
        <f t="shared" si="22"/>
        <v>Yuka SUDO (99)</v>
      </c>
      <c r="N472" s="216">
        <v>200000470</v>
      </c>
      <c r="O472" s="216" t="str">
        <f t="shared" si="23"/>
        <v>99</v>
      </c>
    </row>
    <row r="473" spans="1:15" x14ac:dyDescent="0.15">
      <c r="A473" s="248">
        <v>530</v>
      </c>
      <c r="B473" s="137" t="s">
        <v>198</v>
      </c>
      <c r="C473" s="137" t="s">
        <v>1067</v>
      </c>
      <c r="D473" s="137" t="s">
        <v>12772</v>
      </c>
      <c r="E473" s="137" t="s">
        <v>13080</v>
      </c>
      <c r="F473" s="137" t="s">
        <v>13326</v>
      </c>
      <c r="G473" s="137" t="s">
        <v>146</v>
      </c>
      <c r="H473" s="137">
        <v>28</v>
      </c>
      <c r="I473" s="137" t="s">
        <v>13503</v>
      </c>
      <c r="J473" s="137" t="s">
        <v>13830</v>
      </c>
      <c r="K473" s="137" t="s">
        <v>5220</v>
      </c>
      <c r="L473" s="139" t="str">
        <f t="shared" si="21"/>
        <v>梨木　佳美 (4)</v>
      </c>
      <c r="M473" s="139" t="str">
        <f t="shared" si="22"/>
        <v>Yoshimi NASHIKI (00)</v>
      </c>
      <c r="N473" s="216">
        <v>200000471</v>
      </c>
      <c r="O473" s="216" t="str">
        <f t="shared" si="23"/>
        <v>00</v>
      </c>
    </row>
    <row r="474" spans="1:15" x14ac:dyDescent="0.15">
      <c r="A474" s="248">
        <v>531</v>
      </c>
      <c r="B474" s="137" t="s">
        <v>198</v>
      </c>
      <c r="C474" s="137" t="s">
        <v>1067</v>
      </c>
      <c r="D474" s="137" t="s">
        <v>5990</v>
      </c>
      <c r="E474" s="137" t="s">
        <v>5991</v>
      </c>
      <c r="F474" s="137" t="s">
        <v>5992</v>
      </c>
      <c r="G474" s="137" t="s">
        <v>146</v>
      </c>
      <c r="H474" s="137">
        <v>28</v>
      </c>
      <c r="I474" s="137" t="s">
        <v>11643</v>
      </c>
      <c r="J474" s="137" t="s">
        <v>6680</v>
      </c>
      <c r="K474" s="137" t="s">
        <v>5220</v>
      </c>
      <c r="L474" s="139" t="str">
        <f t="shared" si="21"/>
        <v>吉井　加奈 (4)</v>
      </c>
      <c r="M474" s="139" t="str">
        <f t="shared" si="22"/>
        <v>Kana YOSHII (99)</v>
      </c>
      <c r="N474" s="216">
        <v>200000472</v>
      </c>
      <c r="O474" s="216" t="str">
        <f t="shared" si="23"/>
        <v>99</v>
      </c>
    </row>
    <row r="475" spans="1:15" x14ac:dyDescent="0.15">
      <c r="A475" s="248">
        <v>532</v>
      </c>
      <c r="B475" s="137" t="s">
        <v>198</v>
      </c>
      <c r="C475" s="137" t="s">
        <v>1067</v>
      </c>
      <c r="D475" s="137" t="s">
        <v>5997</v>
      </c>
      <c r="E475" s="137" t="s">
        <v>5998</v>
      </c>
      <c r="F475" s="137" t="s">
        <v>1690</v>
      </c>
      <c r="G475" s="137" t="s">
        <v>164</v>
      </c>
      <c r="H475" s="137">
        <v>28</v>
      </c>
      <c r="I475" s="137" t="s">
        <v>11816</v>
      </c>
      <c r="J475" s="137" t="s">
        <v>9541</v>
      </c>
      <c r="K475" s="137" t="s">
        <v>5220</v>
      </c>
      <c r="L475" s="139" t="str">
        <f t="shared" si="21"/>
        <v>生田　みのり (3)</v>
      </c>
      <c r="M475" s="139" t="str">
        <f t="shared" si="22"/>
        <v>Minori IKUTA (00)</v>
      </c>
      <c r="N475" s="216">
        <v>200000473</v>
      </c>
      <c r="O475" s="216" t="str">
        <f t="shared" si="23"/>
        <v>00</v>
      </c>
    </row>
    <row r="476" spans="1:15" x14ac:dyDescent="0.15">
      <c r="A476" s="248">
        <v>533</v>
      </c>
      <c r="B476" s="137" t="s">
        <v>198</v>
      </c>
      <c r="C476" s="137" t="s">
        <v>1067</v>
      </c>
      <c r="D476" s="137" t="s">
        <v>12773</v>
      </c>
      <c r="E476" s="137" t="s">
        <v>9523</v>
      </c>
      <c r="F476" s="137" t="s">
        <v>4476</v>
      </c>
      <c r="G476" s="137" t="s">
        <v>168</v>
      </c>
      <c r="H476" s="137">
        <v>28</v>
      </c>
      <c r="I476" s="137" t="s">
        <v>9535</v>
      </c>
      <c r="J476" s="137" t="s">
        <v>9547</v>
      </c>
      <c r="K476" s="137" t="s">
        <v>5220</v>
      </c>
      <c r="L476" s="139" t="str">
        <f t="shared" si="21"/>
        <v>久司　侑佳 (2)</v>
      </c>
      <c r="M476" s="139" t="str">
        <f t="shared" si="22"/>
        <v>Yuka KUSHI (01)</v>
      </c>
      <c r="N476" s="216">
        <v>200000474</v>
      </c>
      <c r="O476" s="216" t="str">
        <f t="shared" si="23"/>
        <v>01</v>
      </c>
    </row>
    <row r="477" spans="1:15" x14ac:dyDescent="0.15">
      <c r="A477" s="248">
        <v>534</v>
      </c>
      <c r="B477" s="137" t="s">
        <v>5234</v>
      </c>
      <c r="C477" s="137" t="s">
        <v>1049</v>
      </c>
      <c r="D477" s="137" t="s">
        <v>5800</v>
      </c>
      <c r="E477" s="137" t="s">
        <v>5801</v>
      </c>
      <c r="F477" s="137" t="s">
        <v>1114</v>
      </c>
      <c r="G477" s="137" t="s">
        <v>146</v>
      </c>
      <c r="H477" s="137">
        <v>28</v>
      </c>
      <c r="I477" s="137" t="s">
        <v>13504</v>
      </c>
      <c r="J477" s="137" t="s">
        <v>13736</v>
      </c>
      <c r="K477" s="137" t="s">
        <v>5220</v>
      </c>
      <c r="L477" s="139" t="str">
        <f t="shared" si="21"/>
        <v>尾上　梨香 (4)</v>
      </c>
      <c r="M477" s="139" t="str">
        <f t="shared" si="22"/>
        <v>Rika ONOE (99)</v>
      </c>
      <c r="N477" s="216">
        <v>200000475</v>
      </c>
      <c r="O477" s="216" t="str">
        <f t="shared" si="23"/>
        <v>99</v>
      </c>
    </row>
    <row r="478" spans="1:15" x14ac:dyDescent="0.15">
      <c r="A478" s="248">
        <v>535</v>
      </c>
      <c r="B478" s="137" t="s">
        <v>5234</v>
      </c>
      <c r="C478" s="137" t="s">
        <v>1049</v>
      </c>
      <c r="D478" s="137" t="s">
        <v>5802</v>
      </c>
      <c r="E478" s="137" t="s">
        <v>5803</v>
      </c>
      <c r="F478" s="137" t="s">
        <v>1808</v>
      </c>
      <c r="G478" s="137" t="s">
        <v>146</v>
      </c>
      <c r="H478" s="137">
        <v>23</v>
      </c>
      <c r="I478" s="137" t="s">
        <v>6743</v>
      </c>
      <c r="J478" s="137" t="s">
        <v>13700</v>
      </c>
      <c r="K478" s="137" t="s">
        <v>5220</v>
      </c>
      <c r="L478" s="139" t="str">
        <f t="shared" si="21"/>
        <v>片山　栞里 (4)</v>
      </c>
      <c r="M478" s="139" t="str">
        <f t="shared" si="22"/>
        <v>Shiori KATAYAMA (99)</v>
      </c>
      <c r="N478" s="216">
        <v>200000476</v>
      </c>
      <c r="O478" s="216" t="str">
        <f t="shared" si="23"/>
        <v>99</v>
      </c>
    </row>
    <row r="479" spans="1:15" x14ac:dyDescent="0.15">
      <c r="A479" s="248">
        <v>536</v>
      </c>
      <c r="B479" s="137" t="s">
        <v>5234</v>
      </c>
      <c r="C479" s="137" t="s">
        <v>1049</v>
      </c>
      <c r="D479" s="137" t="s">
        <v>5804</v>
      </c>
      <c r="E479" s="137" t="s">
        <v>5805</v>
      </c>
      <c r="F479" s="137" t="s">
        <v>3589</v>
      </c>
      <c r="G479" s="137" t="s">
        <v>146</v>
      </c>
      <c r="H479" s="137">
        <v>33</v>
      </c>
      <c r="I479" s="137" t="s">
        <v>13505</v>
      </c>
      <c r="J479" s="137" t="s">
        <v>13831</v>
      </c>
      <c r="K479" s="137" t="s">
        <v>5220</v>
      </c>
      <c r="L479" s="139" t="str">
        <f t="shared" si="21"/>
        <v>澤谷　柚花 (4)</v>
      </c>
      <c r="M479" s="139" t="str">
        <f t="shared" si="22"/>
        <v>Yuzuka SAWATANI (99)</v>
      </c>
      <c r="N479" s="216">
        <v>200000477</v>
      </c>
      <c r="O479" s="216" t="str">
        <f t="shared" si="23"/>
        <v>99</v>
      </c>
    </row>
    <row r="480" spans="1:15" x14ac:dyDescent="0.15">
      <c r="A480" s="248">
        <v>537</v>
      </c>
      <c r="B480" s="137" t="s">
        <v>5234</v>
      </c>
      <c r="C480" s="137" t="s">
        <v>1049</v>
      </c>
      <c r="D480" s="137" t="s">
        <v>5806</v>
      </c>
      <c r="E480" s="137" t="s">
        <v>13081</v>
      </c>
      <c r="F480" s="137" t="s">
        <v>2625</v>
      </c>
      <c r="G480" s="137" t="s">
        <v>146</v>
      </c>
      <c r="H480" s="137">
        <v>27</v>
      </c>
      <c r="I480" s="137" t="s">
        <v>11504</v>
      </c>
      <c r="J480" s="137" t="s">
        <v>6726</v>
      </c>
      <c r="K480" s="137" t="s">
        <v>5220</v>
      </c>
      <c r="L480" s="139" t="str">
        <f t="shared" si="21"/>
        <v>高山　綺音 (4)</v>
      </c>
      <c r="M480" s="139" t="str">
        <f t="shared" si="22"/>
        <v>Ayane TAKAYAMA (99)</v>
      </c>
      <c r="N480" s="216">
        <v>200000478</v>
      </c>
      <c r="O480" s="216" t="str">
        <f t="shared" si="23"/>
        <v>99</v>
      </c>
    </row>
    <row r="481" spans="1:15" x14ac:dyDescent="0.15">
      <c r="A481" s="248">
        <v>538</v>
      </c>
      <c r="B481" s="137" t="s">
        <v>5234</v>
      </c>
      <c r="C481" s="137" t="s">
        <v>1049</v>
      </c>
      <c r="D481" s="137" t="s">
        <v>5807</v>
      </c>
      <c r="E481" s="137" t="s">
        <v>5808</v>
      </c>
      <c r="F481" s="137" t="s">
        <v>3783</v>
      </c>
      <c r="G481" s="137" t="s">
        <v>146</v>
      </c>
      <c r="H481" s="137">
        <v>27</v>
      </c>
      <c r="I481" s="137" t="s">
        <v>11438</v>
      </c>
      <c r="J481" s="137" t="s">
        <v>4862</v>
      </c>
      <c r="K481" s="137" t="s">
        <v>5220</v>
      </c>
      <c r="L481" s="139" t="str">
        <f t="shared" si="21"/>
        <v>多田　光 (4)</v>
      </c>
      <c r="M481" s="139" t="str">
        <f t="shared" si="22"/>
        <v>Hikaru TADA (00)</v>
      </c>
      <c r="N481" s="216">
        <v>200000479</v>
      </c>
      <c r="O481" s="216" t="str">
        <f t="shared" si="23"/>
        <v>00</v>
      </c>
    </row>
    <row r="482" spans="1:15" x14ac:dyDescent="0.15">
      <c r="A482" s="248">
        <v>539</v>
      </c>
      <c r="B482" s="137" t="s">
        <v>5234</v>
      </c>
      <c r="C482" s="137" t="s">
        <v>1049</v>
      </c>
      <c r="D482" s="137" t="s">
        <v>5809</v>
      </c>
      <c r="E482" s="137" t="s">
        <v>5810</v>
      </c>
      <c r="F482" s="137" t="s">
        <v>5811</v>
      </c>
      <c r="G482" s="137" t="s">
        <v>146</v>
      </c>
      <c r="H482" s="137">
        <v>28</v>
      </c>
      <c r="I482" s="137" t="s">
        <v>9467</v>
      </c>
      <c r="J482" s="137" t="s">
        <v>13832</v>
      </c>
      <c r="K482" s="137" t="s">
        <v>5220</v>
      </c>
      <c r="L482" s="139" t="str">
        <f t="shared" si="21"/>
        <v>宮田　乙葉 (4)</v>
      </c>
      <c r="M482" s="139" t="str">
        <f t="shared" si="22"/>
        <v>Otoha MIYATA (99)</v>
      </c>
      <c r="N482" s="216">
        <v>200000480</v>
      </c>
      <c r="O482" s="216" t="str">
        <f t="shared" si="23"/>
        <v>99</v>
      </c>
    </row>
    <row r="483" spans="1:15" x14ac:dyDescent="0.15">
      <c r="A483" s="248">
        <v>540</v>
      </c>
      <c r="B483" s="137" t="s">
        <v>5234</v>
      </c>
      <c r="C483" s="137" t="s">
        <v>1049</v>
      </c>
      <c r="D483" s="137" t="s">
        <v>12774</v>
      </c>
      <c r="E483" s="137" t="s">
        <v>5812</v>
      </c>
      <c r="F483" s="137" t="s">
        <v>5813</v>
      </c>
      <c r="G483" s="137" t="s">
        <v>164</v>
      </c>
      <c r="H483" s="137">
        <v>31</v>
      </c>
      <c r="I483" s="137" t="s">
        <v>13506</v>
      </c>
      <c r="J483" s="137" t="s">
        <v>13690</v>
      </c>
      <c r="K483" s="137" t="s">
        <v>5220</v>
      </c>
      <c r="L483" s="139" t="str">
        <f t="shared" si="21"/>
        <v>岡崎　汀 (3)</v>
      </c>
      <c r="M483" s="139" t="str">
        <f t="shared" si="22"/>
        <v>Nagisa OKAZAKI (01)</v>
      </c>
      <c r="N483" s="216">
        <v>200000481</v>
      </c>
      <c r="O483" s="216" t="str">
        <f t="shared" si="23"/>
        <v>01</v>
      </c>
    </row>
    <row r="484" spans="1:15" x14ac:dyDescent="0.15">
      <c r="A484" s="248">
        <v>541</v>
      </c>
      <c r="B484" s="137" t="s">
        <v>5234</v>
      </c>
      <c r="C484" s="137" t="s">
        <v>1049</v>
      </c>
      <c r="D484" s="137" t="s">
        <v>5814</v>
      </c>
      <c r="E484" s="137" t="s">
        <v>5815</v>
      </c>
      <c r="F484" s="137" t="s">
        <v>2354</v>
      </c>
      <c r="G484" s="137" t="s">
        <v>164</v>
      </c>
      <c r="H484" s="137">
        <v>23</v>
      </c>
      <c r="I484" s="137" t="s">
        <v>13507</v>
      </c>
      <c r="J484" s="137" t="s">
        <v>13704</v>
      </c>
      <c r="K484" s="137" t="s">
        <v>5220</v>
      </c>
      <c r="L484" s="139" t="str">
        <f t="shared" si="21"/>
        <v>小笠原　早矢楓 (3)</v>
      </c>
      <c r="M484" s="139" t="str">
        <f t="shared" si="22"/>
        <v>Sayaka OGASAWARA (01)</v>
      </c>
      <c r="N484" s="216">
        <v>200000482</v>
      </c>
      <c r="O484" s="216" t="str">
        <f t="shared" si="23"/>
        <v>01</v>
      </c>
    </row>
    <row r="485" spans="1:15" x14ac:dyDescent="0.15">
      <c r="A485" s="248">
        <v>542</v>
      </c>
      <c r="B485" s="137" t="s">
        <v>5234</v>
      </c>
      <c r="C485" s="137" t="s">
        <v>1049</v>
      </c>
      <c r="D485" s="137" t="s">
        <v>5816</v>
      </c>
      <c r="E485" s="137" t="s">
        <v>5817</v>
      </c>
      <c r="F485" s="137" t="s">
        <v>3858</v>
      </c>
      <c r="G485" s="137" t="s">
        <v>164</v>
      </c>
      <c r="H485" s="137">
        <v>25</v>
      </c>
      <c r="I485" s="137" t="s">
        <v>12020</v>
      </c>
      <c r="J485" s="137" t="s">
        <v>13833</v>
      </c>
      <c r="K485" s="137" t="s">
        <v>5220</v>
      </c>
      <c r="L485" s="139" t="str">
        <f t="shared" si="21"/>
        <v>下村　日向子 (3)</v>
      </c>
      <c r="M485" s="139" t="str">
        <f t="shared" si="22"/>
        <v>Hinako SHIMOMURA (00)</v>
      </c>
      <c r="N485" s="216">
        <v>200000483</v>
      </c>
      <c r="O485" s="216" t="str">
        <f t="shared" si="23"/>
        <v>00</v>
      </c>
    </row>
    <row r="486" spans="1:15" x14ac:dyDescent="0.15">
      <c r="A486" s="248">
        <v>543</v>
      </c>
      <c r="B486" s="137" t="s">
        <v>5234</v>
      </c>
      <c r="C486" s="137" t="s">
        <v>1049</v>
      </c>
      <c r="D486" s="137" t="s">
        <v>5818</v>
      </c>
      <c r="E486" s="137" t="s">
        <v>5819</v>
      </c>
      <c r="F486" s="137" t="s">
        <v>3599</v>
      </c>
      <c r="G486" s="137" t="s">
        <v>164</v>
      </c>
      <c r="H486" s="137">
        <v>27</v>
      </c>
      <c r="I486" s="137" t="s">
        <v>11628</v>
      </c>
      <c r="J486" s="137" t="s">
        <v>13698</v>
      </c>
      <c r="K486" s="137" t="s">
        <v>5220</v>
      </c>
      <c r="L486" s="139" t="str">
        <f t="shared" si="21"/>
        <v>堂本　真衣 (3)</v>
      </c>
      <c r="M486" s="139" t="str">
        <f t="shared" si="22"/>
        <v>Mai DOMOTO (00)</v>
      </c>
      <c r="N486" s="216">
        <v>200000484</v>
      </c>
      <c r="O486" s="216" t="str">
        <f t="shared" si="23"/>
        <v>00</v>
      </c>
    </row>
    <row r="487" spans="1:15" x14ac:dyDescent="0.15">
      <c r="A487" s="248">
        <v>544</v>
      </c>
      <c r="B487" s="137" t="s">
        <v>5234</v>
      </c>
      <c r="C487" s="137" t="s">
        <v>1049</v>
      </c>
      <c r="D487" s="137" t="s">
        <v>5820</v>
      </c>
      <c r="E487" s="137" t="s">
        <v>5821</v>
      </c>
      <c r="F487" s="137" t="s">
        <v>1926</v>
      </c>
      <c r="G487" s="137" t="s">
        <v>164</v>
      </c>
      <c r="H487" s="137">
        <v>27</v>
      </c>
      <c r="I487" s="137" t="s">
        <v>13508</v>
      </c>
      <c r="J487" s="137" t="s">
        <v>9547</v>
      </c>
      <c r="K487" s="137" t="s">
        <v>5220</v>
      </c>
      <c r="L487" s="139" t="str">
        <f t="shared" si="21"/>
        <v>橋爪　優佳 (3)</v>
      </c>
      <c r="M487" s="139" t="str">
        <f t="shared" si="22"/>
        <v>Yuka HASHIZUME (00)</v>
      </c>
      <c r="N487" s="216">
        <v>200000485</v>
      </c>
      <c r="O487" s="216" t="str">
        <f t="shared" si="23"/>
        <v>00</v>
      </c>
    </row>
    <row r="488" spans="1:15" x14ac:dyDescent="0.15">
      <c r="A488" s="248">
        <v>545</v>
      </c>
      <c r="B488" s="137" t="s">
        <v>5234</v>
      </c>
      <c r="C488" s="137" t="s">
        <v>1049</v>
      </c>
      <c r="D488" s="137" t="s">
        <v>5822</v>
      </c>
      <c r="E488" s="137" t="s">
        <v>5823</v>
      </c>
      <c r="F488" s="137" t="s">
        <v>2511</v>
      </c>
      <c r="G488" s="137" t="s">
        <v>164</v>
      </c>
      <c r="H488" s="137">
        <v>28</v>
      </c>
      <c r="I488" s="137" t="s">
        <v>9440</v>
      </c>
      <c r="J488" s="137" t="s">
        <v>13721</v>
      </c>
      <c r="K488" s="137" t="s">
        <v>5220</v>
      </c>
      <c r="L488" s="139" t="str">
        <f t="shared" si="21"/>
        <v>平野　芙佑花 (3)</v>
      </c>
      <c r="M488" s="139" t="str">
        <f t="shared" si="22"/>
        <v>Fuka HIRANO (00)</v>
      </c>
      <c r="N488" s="216">
        <v>200000486</v>
      </c>
      <c r="O488" s="216" t="str">
        <f t="shared" si="23"/>
        <v>00</v>
      </c>
    </row>
    <row r="489" spans="1:15" x14ac:dyDescent="0.15">
      <c r="A489" s="248">
        <v>546</v>
      </c>
      <c r="B489" s="137" t="s">
        <v>5234</v>
      </c>
      <c r="C489" s="137" t="s">
        <v>1049</v>
      </c>
      <c r="D489" s="137" t="s">
        <v>5824</v>
      </c>
      <c r="E489" s="137" t="s">
        <v>5825</v>
      </c>
      <c r="F489" s="137" t="s">
        <v>1418</v>
      </c>
      <c r="G489" s="137" t="s">
        <v>164</v>
      </c>
      <c r="H489" s="137">
        <v>31</v>
      </c>
      <c r="I489" s="137" t="s">
        <v>13509</v>
      </c>
      <c r="J489" s="137" t="s">
        <v>9539</v>
      </c>
      <c r="K489" s="137" t="s">
        <v>5220</v>
      </c>
      <c r="L489" s="139" t="str">
        <f t="shared" si="21"/>
        <v>前田　夏美 (3)</v>
      </c>
      <c r="M489" s="139" t="str">
        <f t="shared" si="22"/>
        <v>Natsumi MAETA (00)</v>
      </c>
      <c r="N489" s="216">
        <v>200000487</v>
      </c>
      <c r="O489" s="216" t="str">
        <f t="shared" si="23"/>
        <v>00</v>
      </c>
    </row>
    <row r="490" spans="1:15" x14ac:dyDescent="0.15">
      <c r="A490" s="248">
        <v>547</v>
      </c>
      <c r="B490" s="137" t="s">
        <v>5234</v>
      </c>
      <c r="C490" s="137" t="s">
        <v>1049</v>
      </c>
      <c r="D490" s="137" t="s">
        <v>5826</v>
      </c>
      <c r="E490" s="137" t="s">
        <v>5827</v>
      </c>
      <c r="F490" s="137" t="s">
        <v>2840</v>
      </c>
      <c r="G490" s="137" t="s">
        <v>164</v>
      </c>
      <c r="H490" s="137">
        <v>38</v>
      </c>
      <c r="I490" s="137" t="s">
        <v>4821</v>
      </c>
      <c r="J490" s="137" t="s">
        <v>13834</v>
      </c>
      <c r="K490" s="137" t="s">
        <v>5220</v>
      </c>
      <c r="L490" s="139" t="str">
        <f t="shared" si="21"/>
        <v>山本　きらり (3)</v>
      </c>
      <c r="M490" s="139" t="str">
        <f t="shared" si="22"/>
        <v>Kirari YAMAMOTO (00)</v>
      </c>
      <c r="N490" s="216">
        <v>200000488</v>
      </c>
      <c r="O490" s="216" t="str">
        <f t="shared" si="23"/>
        <v>00</v>
      </c>
    </row>
    <row r="491" spans="1:15" x14ac:dyDescent="0.15">
      <c r="A491" s="248">
        <v>548</v>
      </c>
      <c r="B491" s="137" t="s">
        <v>5234</v>
      </c>
      <c r="C491" s="137" t="s">
        <v>1049</v>
      </c>
      <c r="D491" s="137" t="s">
        <v>6556</v>
      </c>
      <c r="E491" s="137" t="s">
        <v>6557</v>
      </c>
      <c r="F491" s="137" t="s">
        <v>2386</v>
      </c>
      <c r="G491" s="137" t="s">
        <v>168</v>
      </c>
      <c r="H491" s="137">
        <v>28</v>
      </c>
      <c r="I491" s="137" t="s">
        <v>6686</v>
      </c>
      <c r="J491" s="137" t="s">
        <v>6664</v>
      </c>
      <c r="K491" s="137" t="s">
        <v>5220</v>
      </c>
      <c r="L491" s="139" t="str">
        <f t="shared" si="21"/>
        <v>磯部　莉那 (2)</v>
      </c>
      <c r="M491" s="139" t="str">
        <f t="shared" si="22"/>
        <v>Rina ISOBE (01)</v>
      </c>
      <c r="N491" s="216">
        <v>200000489</v>
      </c>
      <c r="O491" s="216" t="str">
        <f t="shared" si="23"/>
        <v>01</v>
      </c>
    </row>
    <row r="492" spans="1:15" x14ac:dyDescent="0.15">
      <c r="A492" s="248">
        <v>549</v>
      </c>
      <c r="B492" s="137" t="s">
        <v>5234</v>
      </c>
      <c r="C492" s="137" t="s">
        <v>1049</v>
      </c>
      <c r="D492" s="137" t="s">
        <v>5828</v>
      </c>
      <c r="E492" s="137" t="s">
        <v>5829</v>
      </c>
      <c r="F492" s="137" t="s">
        <v>2222</v>
      </c>
      <c r="G492" s="137" t="s">
        <v>168</v>
      </c>
      <c r="H492" s="137">
        <v>21</v>
      </c>
      <c r="I492" s="137" t="s">
        <v>13510</v>
      </c>
      <c r="J492" s="137" t="s">
        <v>13721</v>
      </c>
      <c r="K492" s="137" t="s">
        <v>5220</v>
      </c>
      <c r="L492" s="139" t="str">
        <f t="shared" si="21"/>
        <v>井戸アビゲイル　風果 (2)</v>
      </c>
      <c r="M492" s="139" t="str">
        <f t="shared" si="22"/>
        <v>Fuka IDO ABIGEIRU (01)</v>
      </c>
      <c r="N492" s="216">
        <v>200000490</v>
      </c>
      <c r="O492" s="216" t="str">
        <f t="shared" si="23"/>
        <v>01</v>
      </c>
    </row>
    <row r="493" spans="1:15" x14ac:dyDescent="0.15">
      <c r="A493" s="248">
        <v>550</v>
      </c>
      <c r="B493" s="137" t="s">
        <v>5234</v>
      </c>
      <c r="C493" s="137" t="s">
        <v>1049</v>
      </c>
      <c r="D493" s="137" t="s">
        <v>12775</v>
      </c>
      <c r="E493" s="137" t="s">
        <v>5830</v>
      </c>
      <c r="F493" s="137" t="s">
        <v>3815</v>
      </c>
      <c r="G493" s="137" t="s">
        <v>168</v>
      </c>
      <c r="H493" s="137">
        <v>25</v>
      </c>
      <c r="I493" s="137" t="s">
        <v>11750</v>
      </c>
      <c r="J493" s="137" t="s">
        <v>4833</v>
      </c>
      <c r="K493" s="137" t="s">
        <v>5220</v>
      </c>
      <c r="L493" s="139" t="str">
        <f t="shared" si="21"/>
        <v>続木　千尋 (2)</v>
      </c>
      <c r="M493" s="139" t="str">
        <f t="shared" si="22"/>
        <v>Chihiro TSUZUKI (01)</v>
      </c>
      <c r="N493" s="216">
        <v>200000491</v>
      </c>
      <c r="O493" s="216" t="str">
        <f t="shared" si="23"/>
        <v>01</v>
      </c>
    </row>
    <row r="494" spans="1:15" x14ac:dyDescent="0.15">
      <c r="A494" s="248">
        <v>551</v>
      </c>
      <c r="B494" s="137" t="s">
        <v>5234</v>
      </c>
      <c r="C494" s="137" t="s">
        <v>1049</v>
      </c>
      <c r="D494" s="137" t="s">
        <v>5831</v>
      </c>
      <c r="E494" s="137" t="s">
        <v>5832</v>
      </c>
      <c r="F494" s="137" t="s">
        <v>5833</v>
      </c>
      <c r="G494" s="137" t="s">
        <v>168</v>
      </c>
      <c r="H494" s="137">
        <v>38</v>
      </c>
      <c r="I494" s="137" t="s">
        <v>13511</v>
      </c>
      <c r="J494" s="137" t="s">
        <v>6765</v>
      </c>
      <c r="K494" s="137" t="s">
        <v>5220</v>
      </c>
      <c r="L494" s="139" t="str">
        <f t="shared" si="21"/>
        <v>龍山　芽生 (2)</v>
      </c>
      <c r="M494" s="139" t="str">
        <f t="shared" si="22"/>
        <v>Mei TATSUYAMA (01)</v>
      </c>
      <c r="N494" s="216">
        <v>200000492</v>
      </c>
      <c r="O494" s="216" t="str">
        <f t="shared" si="23"/>
        <v>01</v>
      </c>
    </row>
    <row r="495" spans="1:15" x14ac:dyDescent="0.15">
      <c r="A495" s="248">
        <v>552</v>
      </c>
      <c r="B495" s="137" t="s">
        <v>5234</v>
      </c>
      <c r="C495" s="137" t="s">
        <v>1049</v>
      </c>
      <c r="D495" s="137" t="s">
        <v>5834</v>
      </c>
      <c r="E495" s="137" t="s">
        <v>5835</v>
      </c>
      <c r="F495" s="137" t="s">
        <v>2598</v>
      </c>
      <c r="G495" s="137" t="s">
        <v>168</v>
      </c>
      <c r="H495" s="137">
        <v>27</v>
      </c>
      <c r="I495" s="137" t="s">
        <v>9530</v>
      </c>
      <c r="J495" s="137" t="s">
        <v>6664</v>
      </c>
      <c r="K495" s="137" t="s">
        <v>5220</v>
      </c>
      <c r="L495" s="139" t="str">
        <f t="shared" si="21"/>
        <v>田和　りな (2)</v>
      </c>
      <c r="M495" s="139" t="str">
        <f t="shared" si="22"/>
        <v>Rina TAWA (02)</v>
      </c>
      <c r="N495" s="216">
        <v>200000493</v>
      </c>
      <c r="O495" s="216" t="str">
        <f t="shared" si="23"/>
        <v>02</v>
      </c>
    </row>
    <row r="496" spans="1:15" x14ac:dyDescent="0.15">
      <c r="A496" s="248">
        <v>553</v>
      </c>
      <c r="B496" s="137" t="s">
        <v>5234</v>
      </c>
      <c r="C496" s="137" t="s">
        <v>1049</v>
      </c>
      <c r="D496" s="137" t="s">
        <v>5836</v>
      </c>
      <c r="E496" s="137" t="s">
        <v>5837</v>
      </c>
      <c r="F496" s="137" t="s">
        <v>1297</v>
      </c>
      <c r="G496" s="137" t="s">
        <v>168</v>
      </c>
      <c r="H496" s="137">
        <v>34</v>
      </c>
      <c r="I496" s="137" t="s">
        <v>12111</v>
      </c>
      <c r="J496" s="137" t="s">
        <v>9548</v>
      </c>
      <c r="K496" s="137" t="s">
        <v>5220</v>
      </c>
      <c r="L496" s="139" t="str">
        <f t="shared" si="21"/>
        <v>永尾　志穂 (2)</v>
      </c>
      <c r="M496" s="139" t="str">
        <f t="shared" si="22"/>
        <v>Shiho NAGAO (01)</v>
      </c>
      <c r="N496" s="216">
        <v>200000494</v>
      </c>
      <c r="O496" s="216" t="str">
        <f t="shared" si="23"/>
        <v>01</v>
      </c>
    </row>
    <row r="497" spans="1:15" x14ac:dyDescent="0.15">
      <c r="A497" s="248">
        <v>554</v>
      </c>
      <c r="B497" s="137" t="s">
        <v>5234</v>
      </c>
      <c r="C497" s="137" t="s">
        <v>1049</v>
      </c>
      <c r="D497" s="137" t="s">
        <v>5838</v>
      </c>
      <c r="E497" s="137" t="s">
        <v>5448</v>
      </c>
      <c r="F497" s="137" t="s">
        <v>5839</v>
      </c>
      <c r="G497" s="137" t="s">
        <v>168</v>
      </c>
      <c r="H497" s="137">
        <v>30</v>
      </c>
      <c r="I497" s="137" t="s">
        <v>4886</v>
      </c>
      <c r="J497" s="137" t="s">
        <v>13694</v>
      </c>
      <c r="K497" s="137" t="s">
        <v>5220</v>
      </c>
      <c r="L497" s="139" t="str">
        <f t="shared" si="21"/>
        <v>松本　万鈴 (2)</v>
      </c>
      <c r="M497" s="139" t="str">
        <f t="shared" si="22"/>
        <v>Marin MATSUMOTO (01)</v>
      </c>
      <c r="N497" s="216">
        <v>200000495</v>
      </c>
      <c r="O497" s="216" t="str">
        <f t="shared" si="23"/>
        <v>01</v>
      </c>
    </row>
    <row r="498" spans="1:15" x14ac:dyDescent="0.15">
      <c r="A498" s="248">
        <v>555</v>
      </c>
      <c r="B498" s="137" t="s">
        <v>5234</v>
      </c>
      <c r="C498" s="137" t="s">
        <v>1049</v>
      </c>
      <c r="D498" s="137" t="s">
        <v>5840</v>
      </c>
      <c r="E498" s="137" t="s">
        <v>5841</v>
      </c>
      <c r="F498" s="137" t="s">
        <v>4492</v>
      </c>
      <c r="G498" s="137" t="s">
        <v>168</v>
      </c>
      <c r="H498" s="137">
        <v>27</v>
      </c>
      <c r="I498" s="137" t="s">
        <v>4821</v>
      </c>
      <c r="J498" s="137" t="s">
        <v>13835</v>
      </c>
      <c r="K498" s="137" t="s">
        <v>5220</v>
      </c>
      <c r="L498" s="139" t="str">
        <f t="shared" si="21"/>
        <v>山本　珠菜 (2)</v>
      </c>
      <c r="M498" s="139" t="str">
        <f t="shared" si="22"/>
        <v>Shuna YAMAMOTO (01)</v>
      </c>
      <c r="N498" s="216">
        <v>200000496</v>
      </c>
      <c r="O498" s="216" t="str">
        <f t="shared" si="23"/>
        <v>01</v>
      </c>
    </row>
    <row r="499" spans="1:15" x14ac:dyDescent="0.15">
      <c r="A499" s="248">
        <v>556</v>
      </c>
      <c r="B499" s="137" t="s">
        <v>5234</v>
      </c>
      <c r="C499" s="137" t="s">
        <v>1049</v>
      </c>
      <c r="D499" s="137" t="s">
        <v>12776</v>
      </c>
      <c r="E499" s="137" t="s">
        <v>13082</v>
      </c>
      <c r="F499" s="137" t="s">
        <v>11223</v>
      </c>
      <c r="G499" s="137" t="s">
        <v>173</v>
      </c>
      <c r="H499" s="137">
        <v>38</v>
      </c>
      <c r="I499" s="137" t="s">
        <v>12119</v>
      </c>
      <c r="J499" s="137" t="s">
        <v>5121</v>
      </c>
      <c r="K499" s="137" t="s">
        <v>5220</v>
      </c>
      <c r="L499" s="139" t="str">
        <f t="shared" si="21"/>
        <v>青野　美咲 (1)</v>
      </c>
      <c r="M499" s="139" t="str">
        <f t="shared" si="22"/>
        <v>Misaki AONO (03)</v>
      </c>
      <c r="N499" s="216">
        <v>200000497</v>
      </c>
      <c r="O499" s="216" t="str">
        <f t="shared" si="23"/>
        <v>03</v>
      </c>
    </row>
    <row r="500" spans="1:15" x14ac:dyDescent="0.15">
      <c r="A500" s="248">
        <v>557</v>
      </c>
      <c r="B500" s="137" t="s">
        <v>5234</v>
      </c>
      <c r="C500" s="137" t="s">
        <v>1049</v>
      </c>
      <c r="D500" s="137" t="s">
        <v>12777</v>
      </c>
      <c r="E500" s="137" t="s">
        <v>13083</v>
      </c>
      <c r="F500" s="137" t="s">
        <v>11072</v>
      </c>
      <c r="G500" s="137" t="s">
        <v>173</v>
      </c>
      <c r="H500" s="137">
        <v>27</v>
      </c>
      <c r="I500" s="137" t="s">
        <v>4830</v>
      </c>
      <c r="J500" s="137" t="s">
        <v>13836</v>
      </c>
      <c r="K500" s="137" t="s">
        <v>5220</v>
      </c>
      <c r="L500" s="139" t="str">
        <f t="shared" si="21"/>
        <v>青山　華依 (1)</v>
      </c>
      <c r="M500" s="139" t="str">
        <f t="shared" si="22"/>
        <v>Hanae AOYAMA (02)</v>
      </c>
      <c r="N500" s="216">
        <v>200000498</v>
      </c>
      <c r="O500" s="216" t="str">
        <f t="shared" si="23"/>
        <v>02</v>
      </c>
    </row>
    <row r="501" spans="1:15" x14ac:dyDescent="0.15">
      <c r="A501" s="248">
        <v>558</v>
      </c>
      <c r="B501" s="137" t="s">
        <v>5234</v>
      </c>
      <c r="C501" s="137" t="s">
        <v>1049</v>
      </c>
      <c r="D501" s="137" t="s">
        <v>12778</v>
      </c>
      <c r="E501" s="137" t="s">
        <v>13084</v>
      </c>
      <c r="F501" s="137" t="s">
        <v>11255</v>
      </c>
      <c r="G501" s="137" t="s">
        <v>173</v>
      </c>
      <c r="H501" s="137">
        <v>28</v>
      </c>
      <c r="I501" s="137" t="s">
        <v>11932</v>
      </c>
      <c r="J501" s="137" t="s">
        <v>13730</v>
      </c>
      <c r="K501" s="137" t="s">
        <v>5220</v>
      </c>
      <c r="L501" s="139" t="str">
        <f t="shared" si="21"/>
        <v>大崎　由布子 (1)</v>
      </c>
      <c r="M501" s="139" t="str">
        <f t="shared" si="22"/>
        <v>Yuko OSAKI (02)</v>
      </c>
      <c r="N501" s="216">
        <v>200000499</v>
      </c>
      <c r="O501" s="216" t="str">
        <f t="shared" si="23"/>
        <v>02</v>
      </c>
    </row>
    <row r="502" spans="1:15" x14ac:dyDescent="0.15">
      <c r="A502" s="248">
        <v>559</v>
      </c>
      <c r="B502" s="137" t="s">
        <v>5234</v>
      </c>
      <c r="C502" s="137" t="s">
        <v>1049</v>
      </c>
      <c r="D502" s="137" t="s">
        <v>12779</v>
      </c>
      <c r="E502" s="137" t="s">
        <v>13085</v>
      </c>
      <c r="F502" s="137" t="s">
        <v>11086</v>
      </c>
      <c r="G502" s="137" t="s">
        <v>173</v>
      </c>
      <c r="H502" s="137">
        <v>31</v>
      </c>
      <c r="I502" s="137" t="s">
        <v>11932</v>
      </c>
      <c r="J502" s="137" t="s">
        <v>6769</v>
      </c>
      <c r="K502" s="137" t="s">
        <v>5220</v>
      </c>
      <c r="L502" s="139" t="str">
        <f t="shared" si="21"/>
        <v>尾崎　星 (1)</v>
      </c>
      <c r="M502" s="139" t="str">
        <f t="shared" si="22"/>
        <v>Akari OSAKI (03)</v>
      </c>
      <c r="N502" s="216">
        <v>200000500</v>
      </c>
      <c r="O502" s="216" t="str">
        <f t="shared" si="23"/>
        <v>03</v>
      </c>
    </row>
    <row r="503" spans="1:15" x14ac:dyDescent="0.15">
      <c r="A503" s="248">
        <v>560</v>
      </c>
      <c r="B503" s="137" t="s">
        <v>5234</v>
      </c>
      <c r="C503" s="137" t="s">
        <v>1049</v>
      </c>
      <c r="D503" s="137" t="s">
        <v>12780</v>
      </c>
      <c r="E503" s="137" t="s">
        <v>13086</v>
      </c>
      <c r="F503" s="137" t="s">
        <v>11311</v>
      </c>
      <c r="G503" s="137" t="s">
        <v>173</v>
      </c>
      <c r="H503" s="137">
        <v>18</v>
      </c>
      <c r="I503" s="137" t="s">
        <v>5063</v>
      </c>
      <c r="J503" s="137" t="s">
        <v>13704</v>
      </c>
      <c r="K503" s="137" t="s">
        <v>5220</v>
      </c>
      <c r="L503" s="139" t="str">
        <f t="shared" si="21"/>
        <v>河村　彩香 (1)</v>
      </c>
      <c r="M503" s="139" t="str">
        <f t="shared" si="22"/>
        <v>Sayaka KAWAMURA (02)</v>
      </c>
      <c r="N503" s="216">
        <v>200000501</v>
      </c>
      <c r="O503" s="216" t="str">
        <f t="shared" si="23"/>
        <v>02</v>
      </c>
    </row>
    <row r="504" spans="1:15" x14ac:dyDescent="0.15">
      <c r="A504" s="248">
        <v>561</v>
      </c>
      <c r="B504" s="137" t="s">
        <v>5234</v>
      </c>
      <c r="C504" s="137" t="s">
        <v>1049</v>
      </c>
      <c r="D504" s="137" t="s">
        <v>12781</v>
      </c>
      <c r="E504" s="137" t="s">
        <v>13087</v>
      </c>
      <c r="F504" s="137" t="s">
        <v>11238</v>
      </c>
      <c r="G504" s="137" t="s">
        <v>173</v>
      </c>
      <c r="H504" s="137">
        <v>27</v>
      </c>
      <c r="I504" s="137" t="s">
        <v>13512</v>
      </c>
      <c r="J504" s="137" t="s">
        <v>6713</v>
      </c>
      <c r="K504" s="137" t="s">
        <v>5220</v>
      </c>
      <c r="L504" s="139" t="str">
        <f t="shared" si="21"/>
        <v>國本　美柚 (1)</v>
      </c>
      <c r="M504" s="139" t="str">
        <f t="shared" si="22"/>
        <v>Miyu KUNIMOTO (02)</v>
      </c>
      <c r="N504" s="216">
        <v>200000502</v>
      </c>
      <c r="O504" s="216" t="str">
        <f t="shared" si="23"/>
        <v>02</v>
      </c>
    </row>
    <row r="505" spans="1:15" x14ac:dyDescent="0.15">
      <c r="A505" s="248">
        <v>562</v>
      </c>
      <c r="B505" s="137" t="s">
        <v>5234</v>
      </c>
      <c r="C505" s="137" t="s">
        <v>1049</v>
      </c>
      <c r="D505" s="137" t="s">
        <v>12782</v>
      </c>
      <c r="E505" s="137" t="s">
        <v>13088</v>
      </c>
      <c r="F505" s="137" t="s">
        <v>11311</v>
      </c>
      <c r="G505" s="137" t="s">
        <v>173</v>
      </c>
      <c r="H505" s="137">
        <v>27</v>
      </c>
      <c r="I505" s="137" t="s">
        <v>4921</v>
      </c>
      <c r="J505" s="137" t="s">
        <v>13692</v>
      </c>
      <c r="K505" s="137" t="s">
        <v>5220</v>
      </c>
      <c r="L505" s="139" t="str">
        <f t="shared" si="21"/>
        <v>安田　彩乃 (1)</v>
      </c>
      <c r="M505" s="139" t="str">
        <f t="shared" si="22"/>
        <v>Ayano YASUDA (02)</v>
      </c>
      <c r="N505" s="216">
        <v>200000503</v>
      </c>
      <c r="O505" s="216" t="str">
        <f t="shared" si="23"/>
        <v>02</v>
      </c>
    </row>
    <row r="506" spans="1:15" x14ac:dyDescent="0.15">
      <c r="A506" s="248">
        <v>563</v>
      </c>
      <c r="B506" s="137" t="s">
        <v>5246</v>
      </c>
      <c r="C506" s="137" t="s">
        <v>1060</v>
      </c>
      <c r="D506" s="137" t="s">
        <v>6001</v>
      </c>
      <c r="E506" s="137" t="s">
        <v>6002</v>
      </c>
      <c r="F506" s="137" t="s">
        <v>2738</v>
      </c>
      <c r="G506" s="137" t="s">
        <v>146</v>
      </c>
      <c r="H506" s="137">
        <v>28</v>
      </c>
      <c r="I506" s="137" t="s">
        <v>4987</v>
      </c>
      <c r="J506" s="137" t="s">
        <v>6727</v>
      </c>
      <c r="K506" s="137" t="s">
        <v>5220</v>
      </c>
      <c r="L506" s="139" t="str">
        <f t="shared" si="21"/>
        <v>小川　那月 (4)</v>
      </c>
      <c r="M506" s="139" t="str">
        <f t="shared" si="22"/>
        <v>Natsuki OGAWA (99)</v>
      </c>
      <c r="N506" s="216">
        <v>200000504</v>
      </c>
      <c r="O506" s="216" t="str">
        <f t="shared" si="23"/>
        <v>99</v>
      </c>
    </row>
    <row r="507" spans="1:15" x14ac:dyDescent="0.15">
      <c r="A507" s="248">
        <v>564</v>
      </c>
      <c r="B507" s="137" t="s">
        <v>5246</v>
      </c>
      <c r="C507" s="137" t="s">
        <v>1060</v>
      </c>
      <c r="D507" s="137" t="s">
        <v>5999</v>
      </c>
      <c r="E507" s="137" t="s">
        <v>6000</v>
      </c>
      <c r="F507" s="137" t="s">
        <v>2738</v>
      </c>
      <c r="G507" s="137" t="s">
        <v>146</v>
      </c>
      <c r="H507" s="137">
        <v>28</v>
      </c>
      <c r="I507" s="137" t="s">
        <v>11452</v>
      </c>
      <c r="J507" s="137" t="s">
        <v>13741</v>
      </c>
      <c r="K507" s="137" t="s">
        <v>5220</v>
      </c>
      <c r="L507" s="139" t="str">
        <f t="shared" si="21"/>
        <v>安達　花音 (4)</v>
      </c>
      <c r="M507" s="139" t="str">
        <f t="shared" si="22"/>
        <v>Kanon ADACHI (99)</v>
      </c>
      <c r="N507" s="216">
        <v>200000505</v>
      </c>
      <c r="O507" s="216" t="str">
        <f t="shared" si="23"/>
        <v>99</v>
      </c>
    </row>
    <row r="508" spans="1:15" x14ac:dyDescent="0.15">
      <c r="A508" s="248">
        <v>565</v>
      </c>
      <c r="B508" s="137" t="s">
        <v>5246</v>
      </c>
      <c r="C508" s="137" t="s">
        <v>1060</v>
      </c>
      <c r="D508" s="137" t="s">
        <v>6003</v>
      </c>
      <c r="E508" s="137" t="s">
        <v>6004</v>
      </c>
      <c r="F508" s="137" t="s">
        <v>5992</v>
      </c>
      <c r="G508" s="137" t="s">
        <v>146</v>
      </c>
      <c r="H508" s="137">
        <v>28</v>
      </c>
      <c r="I508" s="137" t="s">
        <v>13513</v>
      </c>
      <c r="J508" s="137" t="s">
        <v>13708</v>
      </c>
      <c r="K508" s="137" t="s">
        <v>5220</v>
      </c>
      <c r="L508" s="139" t="str">
        <f t="shared" si="21"/>
        <v>田代　実穂 (4)</v>
      </c>
      <c r="M508" s="139" t="str">
        <f t="shared" si="22"/>
        <v>Miho TASHIRO (99)</v>
      </c>
      <c r="N508" s="216">
        <v>200000506</v>
      </c>
      <c r="O508" s="216" t="str">
        <f t="shared" si="23"/>
        <v>99</v>
      </c>
    </row>
    <row r="509" spans="1:15" x14ac:dyDescent="0.15">
      <c r="A509" s="248">
        <v>566</v>
      </c>
      <c r="B509" s="137" t="s">
        <v>5246</v>
      </c>
      <c r="C509" s="137" t="s">
        <v>1060</v>
      </c>
      <c r="D509" s="137" t="s">
        <v>6005</v>
      </c>
      <c r="E509" s="137" t="s">
        <v>6006</v>
      </c>
      <c r="F509" s="137" t="s">
        <v>6007</v>
      </c>
      <c r="G509" s="137" t="s">
        <v>146</v>
      </c>
      <c r="H509" s="137">
        <v>28</v>
      </c>
      <c r="I509" s="137" t="s">
        <v>4915</v>
      </c>
      <c r="J509" s="137" t="s">
        <v>13687</v>
      </c>
      <c r="K509" s="137" t="s">
        <v>5220</v>
      </c>
      <c r="L509" s="139" t="str">
        <f t="shared" si="21"/>
        <v>藤田　真由 (4)</v>
      </c>
      <c r="M509" s="139" t="str">
        <f t="shared" si="22"/>
        <v>Mayu FUJITA (99)</v>
      </c>
      <c r="N509" s="216">
        <v>200000507</v>
      </c>
      <c r="O509" s="216" t="str">
        <f t="shared" si="23"/>
        <v>99</v>
      </c>
    </row>
    <row r="510" spans="1:15" x14ac:dyDescent="0.15">
      <c r="A510" s="248">
        <v>567</v>
      </c>
      <c r="B510" s="137" t="s">
        <v>5246</v>
      </c>
      <c r="C510" s="137" t="s">
        <v>1060</v>
      </c>
      <c r="D510" s="137" t="s">
        <v>6008</v>
      </c>
      <c r="E510" s="137" t="s">
        <v>6009</v>
      </c>
      <c r="F510" s="137" t="s">
        <v>3246</v>
      </c>
      <c r="G510" s="137" t="s">
        <v>146</v>
      </c>
      <c r="H510" s="137">
        <v>28</v>
      </c>
      <c r="I510" s="137" t="s">
        <v>11426</v>
      </c>
      <c r="J510" s="137" t="s">
        <v>13785</v>
      </c>
      <c r="K510" s="137" t="s">
        <v>5220</v>
      </c>
      <c r="L510" s="139" t="str">
        <f t="shared" si="21"/>
        <v>松井　沙樹 (4)</v>
      </c>
      <c r="M510" s="139" t="str">
        <f t="shared" si="22"/>
        <v>Saki MATSUI (99)</v>
      </c>
      <c r="N510" s="216">
        <v>200000508</v>
      </c>
      <c r="O510" s="216" t="str">
        <f t="shared" si="23"/>
        <v>99</v>
      </c>
    </row>
    <row r="511" spans="1:15" x14ac:dyDescent="0.15">
      <c r="A511" s="248">
        <v>568</v>
      </c>
      <c r="B511" s="137" t="s">
        <v>5246</v>
      </c>
      <c r="C511" s="137" t="s">
        <v>1060</v>
      </c>
      <c r="D511" s="137" t="s">
        <v>6010</v>
      </c>
      <c r="E511" s="137" t="s">
        <v>6011</v>
      </c>
      <c r="F511" s="137" t="s">
        <v>1526</v>
      </c>
      <c r="G511" s="137" t="s">
        <v>164</v>
      </c>
      <c r="H511" s="137">
        <v>28</v>
      </c>
      <c r="I511" s="137" t="s">
        <v>11967</v>
      </c>
      <c r="J511" s="137" t="s">
        <v>9539</v>
      </c>
      <c r="K511" s="137" t="s">
        <v>5220</v>
      </c>
      <c r="L511" s="139" t="str">
        <f t="shared" si="21"/>
        <v>井川　夏実 (3)</v>
      </c>
      <c r="M511" s="139" t="str">
        <f t="shared" si="22"/>
        <v>Natsumi IKAWA (00)</v>
      </c>
      <c r="N511" s="216">
        <v>200000509</v>
      </c>
      <c r="O511" s="216" t="str">
        <f t="shared" si="23"/>
        <v>00</v>
      </c>
    </row>
    <row r="512" spans="1:15" x14ac:dyDescent="0.15">
      <c r="A512" s="248">
        <v>569</v>
      </c>
      <c r="B512" s="137" t="s">
        <v>5246</v>
      </c>
      <c r="C512" s="137" t="s">
        <v>1060</v>
      </c>
      <c r="D512" s="137" t="s">
        <v>6014</v>
      </c>
      <c r="E512" s="137" t="s">
        <v>6015</v>
      </c>
      <c r="F512" s="137" t="s">
        <v>3343</v>
      </c>
      <c r="G512" s="137" t="s">
        <v>164</v>
      </c>
      <c r="H512" s="137">
        <v>28</v>
      </c>
      <c r="I512" s="137" t="s">
        <v>5030</v>
      </c>
      <c r="J512" s="137" t="s">
        <v>6669</v>
      </c>
      <c r="K512" s="137" t="s">
        <v>5220</v>
      </c>
      <c r="L512" s="139" t="str">
        <f t="shared" si="21"/>
        <v>中西　未海 (3)</v>
      </c>
      <c r="M512" s="139" t="str">
        <f t="shared" si="22"/>
        <v>Minami NAKANISHI (00)</v>
      </c>
      <c r="N512" s="216">
        <v>200000510</v>
      </c>
      <c r="O512" s="216" t="str">
        <f t="shared" si="23"/>
        <v>00</v>
      </c>
    </row>
    <row r="513" spans="1:15" x14ac:dyDescent="0.15">
      <c r="A513" s="248">
        <v>570</v>
      </c>
      <c r="B513" s="137" t="s">
        <v>5246</v>
      </c>
      <c r="C513" s="137" t="s">
        <v>1060</v>
      </c>
      <c r="D513" s="137" t="s">
        <v>6012</v>
      </c>
      <c r="E513" s="137" t="s">
        <v>6013</v>
      </c>
      <c r="F513" s="137" t="s">
        <v>2680</v>
      </c>
      <c r="G513" s="137" t="s">
        <v>164</v>
      </c>
      <c r="H513" s="137">
        <v>28</v>
      </c>
      <c r="I513" s="137" t="s">
        <v>13514</v>
      </c>
      <c r="J513" s="137" t="s">
        <v>13837</v>
      </c>
      <c r="K513" s="137" t="s">
        <v>5220</v>
      </c>
      <c r="L513" s="139" t="str">
        <f t="shared" si="21"/>
        <v>広内　来幸 (3)</v>
      </c>
      <c r="M513" s="139" t="str">
        <f t="shared" si="22"/>
        <v>Kisachi HIROUCHI (00)</v>
      </c>
      <c r="N513" s="216">
        <v>200000511</v>
      </c>
      <c r="O513" s="216" t="str">
        <f t="shared" si="23"/>
        <v>00</v>
      </c>
    </row>
    <row r="514" spans="1:15" x14ac:dyDescent="0.15">
      <c r="A514" s="248">
        <v>571</v>
      </c>
      <c r="B514" s="137" t="s">
        <v>5246</v>
      </c>
      <c r="C514" s="137" t="s">
        <v>1060</v>
      </c>
      <c r="D514" s="137" t="s">
        <v>6016</v>
      </c>
      <c r="E514" s="137" t="s">
        <v>6017</v>
      </c>
      <c r="F514" s="137" t="s">
        <v>1441</v>
      </c>
      <c r="G514" s="137" t="s">
        <v>164</v>
      </c>
      <c r="H514" s="137">
        <v>28</v>
      </c>
      <c r="I514" s="137" t="s">
        <v>11606</v>
      </c>
      <c r="J514" s="137" t="s">
        <v>9538</v>
      </c>
      <c r="K514" s="137" t="s">
        <v>5220</v>
      </c>
      <c r="L514" s="139" t="str">
        <f t="shared" si="21"/>
        <v>吉村　唯 (3)</v>
      </c>
      <c r="M514" s="139" t="str">
        <f t="shared" si="22"/>
        <v>Yui YOSHIMURA (00)</v>
      </c>
      <c r="N514" s="216">
        <v>200000512</v>
      </c>
      <c r="O514" s="216" t="str">
        <f t="shared" si="23"/>
        <v>00</v>
      </c>
    </row>
    <row r="515" spans="1:15" x14ac:dyDescent="0.15">
      <c r="A515" s="248">
        <v>572</v>
      </c>
      <c r="B515" s="137" t="s">
        <v>5246</v>
      </c>
      <c r="C515" s="137" t="s">
        <v>1060</v>
      </c>
      <c r="D515" s="137" t="s">
        <v>6632</v>
      </c>
      <c r="E515" s="137" t="s">
        <v>6633</v>
      </c>
      <c r="F515" s="137" t="s">
        <v>6634</v>
      </c>
      <c r="G515" s="137" t="s">
        <v>168</v>
      </c>
      <c r="H515" s="137">
        <v>28</v>
      </c>
      <c r="I515" s="137" t="s">
        <v>6751</v>
      </c>
      <c r="J515" s="137" t="s">
        <v>6752</v>
      </c>
      <c r="K515" s="137" t="s">
        <v>5220</v>
      </c>
      <c r="L515" s="139" t="str">
        <f t="shared" ref="L515:L578" si="24">D515&amp;" ("&amp;G515&amp;")"</f>
        <v>臼野　友実子 (2)</v>
      </c>
      <c r="M515" s="139" t="str">
        <f t="shared" ref="M515:M578" si="25">J515&amp;" "&amp;I515&amp;" ("&amp;O515&amp;")"</f>
        <v>Yumiko USUNO (02)</v>
      </c>
      <c r="N515" s="216">
        <v>200000513</v>
      </c>
      <c r="O515" s="216" t="str">
        <f t="shared" ref="O515:O578" si="26">LEFT(F515,2)</f>
        <v>02</v>
      </c>
    </row>
    <row r="516" spans="1:15" x14ac:dyDescent="0.15">
      <c r="A516" s="248">
        <v>573</v>
      </c>
      <c r="B516" s="137" t="s">
        <v>5246</v>
      </c>
      <c r="C516" s="137" t="s">
        <v>1060</v>
      </c>
      <c r="D516" s="137" t="s">
        <v>6020</v>
      </c>
      <c r="E516" s="137" t="s">
        <v>6021</v>
      </c>
      <c r="F516" s="137" t="s">
        <v>2602</v>
      </c>
      <c r="G516" s="137" t="s">
        <v>168</v>
      </c>
      <c r="H516" s="137">
        <v>21</v>
      </c>
      <c r="I516" s="137" t="s">
        <v>11847</v>
      </c>
      <c r="J516" s="137" t="s">
        <v>13741</v>
      </c>
      <c r="K516" s="137" t="s">
        <v>5220</v>
      </c>
      <c r="L516" s="139" t="str">
        <f t="shared" si="24"/>
        <v>須田　花音 (2)</v>
      </c>
      <c r="M516" s="139" t="str">
        <f t="shared" si="25"/>
        <v>Kanon SUDA (01)</v>
      </c>
      <c r="N516" s="216">
        <v>200000514</v>
      </c>
      <c r="O516" s="216" t="str">
        <f t="shared" si="26"/>
        <v>01</v>
      </c>
    </row>
    <row r="517" spans="1:15" x14ac:dyDescent="0.15">
      <c r="A517" s="248">
        <v>574</v>
      </c>
      <c r="B517" s="137" t="s">
        <v>5246</v>
      </c>
      <c r="C517" s="137" t="s">
        <v>1060</v>
      </c>
      <c r="D517" s="137" t="s">
        <v>6028</v>
      </c>
      <c r="E517" s="137" t="s">
        <v>13089</v>
      </c>
      <c r="F517" s="137" t="s">
        <v>6029</v>
      </c>
      <c r="G517" s="137" t="s">
        <v>168</v>
      </c>
      <c r="H517" s="137">
        <v>28</v>
      </c>
      <c r="I517" s="137" t="s">
        <v>13515</v>
      </c>
      <c r="J517" s="137" t="s">
        <v>6663</v>
      </c>
      <c r="K517" s="137" t="s">
        <v>5220</v>
      </c>
      <c r="L517" s="139" t="str">
        <f t="shared" si="24"/>
        <v>小高　由津紀 (2)</v>
      </c>
      <c r="M517" s="139" t="str">
        <f t="shared" si="25"/>
        <v>Yuzuki KOTAKA (01)</v>
      </c>
      <c r="N517" s="216">
        <v>200000515</v>
      </c>
      <c r="O517" s="216" t="str">
        <f t="shared" si="26"/>
        <v>01</v>
      </c>
    </row>
    <row r="518" spans="1:15" x14ac:dyDescent="0.15">
      <c r="A518" s="248">
        <v>575</v>
      </c>
      <c r="B518" s="137" t="s">
        <v>5246</v>
      </c>
      <c r="C518" s="137" t="s">
        <v>1060</v>
      </c>
      <c r="D518" s="137" t="s">
        <v>6022</v>
      </c>
      <c r="E518" s="137" t="s">
        <v>6023</v>
      </c>
      <c r="F518" s="137" t="s">
        <v>6024</v>
      </c>
      <c r="G518" s="137" t="s">
        <v>168</v>
      </c>
      <c r="H518" s="137">
        <v>12</v>
      </c>
      <c r="I518" s="137" t="s">
        <v>6693</v>
      </c>
      <c r="J518" s="137" t="s">
        <v>13722</v>
      </c>
      <c r="K518" s="137" t="s">
        <v>5220</v>
      </c>
      <c r="L518" s="139" t="str">
        <f t="shared" si="24"/>
        <v>堀　綾花 (2)</v>
      </c>
      <c r="M518" s="139" t="str">
        <f t="shared" si="25"/>
        <v>Ayaka HORI (01)</v>
      </c>
      <c r="N518" s="216">
        <v>200000516</v>
      </c>
      <c r="O518" s="216" t="str">
        <f t="shared" si="26"/>
        <v>01</v>
      </c>
    </row>
    <row r="519" spans="1:15" x14ac:dyDescent="0.15">
      <c r="A519" s="248">
        <v>576</v>
      </c>
      <c r="B519" s="137" t="s">
        <v>5246</v>
      </c>
      <c r="C519" s="137" t="s">
        <v>1060</v>
      </c>
      <c r="D519" s="137" t="s">
        <v>6018</v>
      </c>
      <c r="E519" s="137" t="s">
        <v>6019</v>
      </c>
      <c r="F519" s="137" t="s">
        <v>4450</v>
      </c>
      <c r="G519" s="137" t="s">
        <v>168</v>
      </c>
      <c r="H519" s="137">
        <v>37</v>
      </c>
      <c r="I519" s="137" t="s">
        <v>4886</v>
      </c>
      <c r="J519" s="137" t="s">
        <v>13838</v>
      </c>
      <c r="K519" s="137" t="s">
        <v>5220</v>
      </c>
      <c r="L519" s="139" t="str">
        <f t="shared" si="24"/>
        <v>松本　妃奈乃 (2)</v>
      </c>
      <c r="M519" s="139" t="str">
        <f t="shared" si="25"/>
        <v>Hinano MATSUMOTO (02)</v>
      </c>
      <c r="N519" s="216">
        <v>200000517</v>
      </c>
      <c r="O519" s="216" t="str">
        <f t="shared" si="26"/>
        <v>02</v>
      </c>
    </row>
    <row r="520" spans="1:15" x14ac:dyDescent="0.15">
      <c r="A520" s="248">
        <v>577</v>
      </c>
      <c r="B520" s="137" t="s">
        <v>5246</v>
      </c>
      <c r="C520" s="137" t="s">
        <v>1060</v>
      </c>
      <c r="D520" s="137" t="s">
        <v>6030</v>
      </c>
      <c r="E520" s="137" t="s">
        <v>6031</v>
      </c>
      <c r="F520" s="137" t="s">
        <v>5540</v>
      </c>
      <c r="G520" s="137" t="s">
        <v>168</v>
      </c>
      <c r="H520" s="137">
        <v>28</v>
      </c>
      <c r="I520" s="137" t="s">
        <v>5089</v>
      </c>
      <c r="J520" s="137" t="s">
        <v>13839</v>
      </c>
      <c r="K520" s="137" t="s">
        <v>5220</v>
      </c>
      <c r="L520" s="139" t="str">
        <f t="shared" si="24"/>
        <v>山田　晏梨 (2)</v>
      </c>
      <c r="M520" s="139" t="str">
        <f t="shared" si="25"/>
        <v>Anri YAMADA (01)</v>
      </c>
      <c r="N520" s="216">
        <v>200000518</v>
      </c>
      <c r="O520" s="216" t="str">
        <f t="shared" si="26"/>
        <v>01</v>
      </c>
    </row>
    <row r="521" spans="1:15" x14ac:dyDescent="0.15">
      <c r="A521" s="248">
        <v>578</v>
      </c>
      <c r="B521" s="137" t="s">
        <v>5246</v>
      </c>
      <c r="C521" s="137" t="s">
        <v>1060</v>
      </c>
      <c r="D521" s="137" t="s">
        <v>6025</v>
      </c>
      <c r="E521" s="137" t="s">
        <v>6026</v>
      </c>
      <c r="F521" s="137" t="s">
        <v>6027</v>
      </c>
      <c r="G521" s="137" t="s">
        <v>168</v>
      </c>
      <c r="H521" s="137">
        <v>28</v>
      </c>
      <c r="I521" s="137" t="s">
        <v>13516</v>
      </c>
      <c r="J521" s="137" t="s">
        <v>6771</v>
      </c>
      <c r="K521" s="137" t="s">
        <v>5220</v>
      </c>
      <c r="L521" s="139" t="str">
        <f t="shared" si="24"/>
        <v>湯元　七海 (2)</v>
      </c>
      <c r="M521" s="139" t="str">
        <f t="shared" si="25"/>
        <v>Nanami YUMOTO (01)</v>
      </c>
      <c r="N521" s="216">
        <v>200000519</v>
      </c>
      <c r="O521" s="216" t="str">
        <f t="shared" si="26"/>
        <v>01</v>
      </c>
    </row>
    <row r="522" spans="1:15" x14ac:dyDescent="0.15">
      <c r="A522" s="248">
        <v>579</v>
      </c>
      <c r="B522" s="137" t="s">
        <v>5246</v>
      </c>
      <c r="C522" s="137" t="s">
        <v>1060</v>
      </c>
      <c r="D522" s="137" t="s">
        <v>12783</v>
      </c>
      <c r="E522" s="137" t="s">
        <v>13090</v>
      </c>
      <c r="F522" s="137" t="s">
        <v>11166</v>
      </c>
      <c r="G522" s="137" t="s">
        <v>173</v>
      </c>
      <c r="H522" s="137">
        <v>28</v>
      </c>
      <c r="I522" s="137" t="s">
        <v>13517</v>
      </c>
      <c r="J522" s="137" t="s">
        <v>13840</v>
      </c>
      <c r="K522" s="137" t="s">
        <v>5220</v>
      </c>
      <c r="L522" s="139" t="str">
        <f t="shared" si="24"/>
        <v>神吉　優海 (1)</v>
      </c>
      <c r="M522" s="139" t="str">
        <f t="shared" si="25"/>
        <v>Yumi KANKI (02)</v>
      </c>
      <c r="N522" s="216">
        <v>200000520</v>
      </c>
      <c r="O522" s="216" t="str">
        <f t="shared" si="26"/>
        <v>02</v>
      </c>
    </row>
    <row r="523" spans="1:15" x14ac:dyDescent="0.15">
      <c r="A523" s="248">
        <v>580</v>
      </c>
      <c r="B523" s="137" t="s">
        <v>5246</v>
      </c>
      <c r="C523" s="137" t="s">
        <v>1060</v>
      </c>
      <c r="D523" s="137" t="s">
        <v>12784</v>
      </c>
      <c r="E523" s="137" t="s">
        <v>13091</v>
      </c>
      <c r="F523" s="137" t="s">
        <v>11285</v>
      </c>
      <c r="G523" s="137" t="s">
        <v>173</v>
      </c>
      <c r="H523" s="137">
        <v>28</v>
      </c>
      <c r="I523" s="137" t="s">
        <v>4958</v>
      </c>
      <c r="J523" s="137" t="s">
        <v>5212</v>
      </c>
      <c r="K523" s="137" t="s">
        <v>5220</v>
      </c>
      <c r="L523" s="139" t="str">
        <f t="shared" si="24"/>
        <v>太田　美月 (1)</v>
      </c>
      <c r="M523" s="139" t="str">
        <f t="shared" si="25"/>
        <v>Mizuki OTA (02)</v>
      </c>
      <c r="N523" s="216">
        <v>200000521</v>
      </c>
      <c r="O523" s="216" t="str">
        <f t="shared" si="26"/>
        <v>02</v>
      </c>
    </row>
    <row r="524" spans="1:15" x14ac:dyDescent="0.15">
      <c r="A524" s="248">
        <v>581</v>
      </c>
      <c r="B524" s="137" t="s">
        <v>5246</v>
      </c>
      <c r="C524" s="137" t="s">
        <v>1060</v>
      </c>
      <c r="D524" s="137" t="s">
        <v>12785</v>
      </c>
      <c r="E524" s="137" t="s">
        <v>13092</v>
      </c>
      <c r="F524" s="137" t="s">
        <v>11250</v>
      </c>
      <c r="G524" s="137" t="s">
        <v>173</v>
      </c>
      <c r="H524" s="137">
        <v>28</v>
      </c>
      <c r="I524" s="137" t="s">
        <v>13518</v>
      </c>
      <c r="J524" s="137" t="s">
        <v>13841</v>
      </c>
      <c r="K524" s="137" t="s">
        <v>5220</v>
      </c>
      <c r="L524" s="139" t="str">
        <f t="shared" si="24"/>
        <v>大江　百華 (1)</v>
      </c>
      <c r="M524" s="139" t="str">
        <f t="shared" si="25"/>
        <v>Moka OE (02)</v>
      </c>
      <c r="N524" s="216">
        <v>200000522</v>
      </c>
      <c r="O524" s="216" t="str">
        <f t="shared" si="26"/>
        <v>02</v>
      </c>
    </row>
    <row r="525" spans="1:15" x14ac:dyDescent="0.15">
      <c r="A525" s="248">
        <v>582</v>
      </c>
      <c r="B525" s="137" t="s">
        <v>5246</v>
      </c>
      <c r="C525" s="137" t="s">
        <v>1060</v>
      </c>
      <c r="D525" s="137" t="s">
        <v>12786</v>
      </c>
      <c r="E525" s="137" t="s">
        <v>13093</v>
      </c>
      <c r="F525" s="137" t="s">
        <v>11315</v>
      </c>
      <c r="G525" s="137" t="s">
        <v>173</v>
      </c>
      <c r="H525" s="137">
        <v>21</v>
      </c>
      <c r="I525" s="137" t="s">
        <v>11532</v>
      </c>
      <c r="J525" s="137" t="s">
        <v>13842</v>
      </c>
      <c r="K525" s="137" t="s">
        <v>5220</v>
      </c>
      <c r="L525" s="139" t="str">
        <f t="shared" si="24"/>
        <v>古川　天音 (1)</v>
      </c>
      <c r="M525" s="139" t="str">
        <f t="shared" si="25"/>
        <v>Amane FURUKAWA (02)</v>
      </c>
      <c r="N525" s="216">
        <v>200000523</v>
      </c>
      <c r="O525" s="216" t="str">
        <f t="shared" si="26"/>
        <v>02</v>
      </c>
    </row>
    <row r="526" spans="1:15" x14ac:dyDescent="0.15">
      <c r="A526" s="248">
        <v>583</v>
      </c>
      <c r="B526" s="137" t="s">
        <v>5246</v>
      </c>
      <c r="C526" s="137" t="s">
        <v>1060</v>
      </c>
      <c r="D526" s="137" t="s">
        <v>12787</v>
      </c>
      <c r="E526" s="137" t="s">
        <v>13094</v>
      </c>
      <c r="F526" s="137" t="s">
        <v>11216</v>
      </c>
      <c r="G526" s="137" t="s">
        <v>173</v>
      </c>
      <c r="H526" s="137">
        <v>28</v>
      </c>
      <c r="I526" s="137" t="s">
        <v>4886</v>
      </c>
      <c r="J526" s="137" t="s">
        <v>13726</v>
      </c>
      <c r="K526" s="137" t="s">
        <v>5220</v>
      </c>
      <c r="L526" s="139" t="str">
        <f t="shared" si="24"/>
        <v>松本　陽暖 (1)</v>
      </c>
      <c r="M526" s="139" t="str">
        <f t="shared" si="25"/>
        <v>Hinata MATSUMOTO (03)</v>
      </c>
      <c r="N526" s="216">
        <v>200000524</v>
      </c>
      <c r="O526" s="216" t="str">
        <f t="shared" si="26"/>
        <v>03</v>
      </c>
    </row>
    <row r="527" spans="1:15" x14ac:dyDescent="0.15">
      <c r="A527" s="248">
        <v>584</v>
      </c>
      <c r="B527" s="137" t="s">
        <v>5246</v>
      </c>
      <c r="C527" s="137" t="s">
        <v>1060</v>
      </c>
      <c r="D527" s="137" t="s">
        <v>12788</v>
      </c>
      <c r="E527" s="137" t="s">
        <v>13095</v>
      </c>
      <c r="F527" s="137" t="s">
        <v>11196</v>
      </c>
      <c r="G527" s="137" t="s">
        <v>173</v>
      </c>
      <c r="H527" s="137">
        <v>28</v>
      </c>
      <c r="I527" s="137" t="s">
        <v>12036</v>
      </c>
      <c r="J527" s="137" t="s">
        <v>13754</v>
      </c>
      <c r="K527" s="137" t="s">
        <v>5220</v>
      </c>
      <c r="L527" s="139" t="str">
        <f t="shared" si="24"/>
        <v>三戸　真美 (1)</v>
      </c>
      <c r="M527" s="139" t="str">
        <f t="shared" si="25"/>
        <v>Mami MITO (02)</v>
      </c>
      <c r="N527" s="216">
        <v>200000525</v>
      </c>
      <c r="O527" s="216" t="str">
        <f t="shared" si="26"/>
        <v>02</v>
      </c>
    </row>
    <row r="528" spans="1:15" x14ac:dyDescent="0.15">
      <c r="A528" s="248">
        <v>585</v>
      </c>
      <c r="B528" s="137" t="s">
        <v>12673</v>
      </c>
      <c r="C528" s="137" t="s">
        <v>1066</v>
      </c>
      <c r="D528" s="137" t="s">
        <v>5984</v>
      </c>
      <c r="E528" s="137" t="s">
        <v>5985</v>
      </c>
      <c r="F528" s="137" t="s">
        <v>5533</v>
      </c>
      <c r="G528" s="137" t="s">
        <v>164</v>
      </c>
      <c r="H528" s="137">
        <v>28</v>
      </c>
      <c r="I528" s="137" t="s">
        <v>13519</v>
      </c>
      <c r="J528" s="137" t="s">
        <v>9547</v>
      </c>
      <c r="K528" s="137" t="s">
        <v>5220</v>
      </c>
      <c r="L528" s="139" t="str">
        <f t="shared" si="24"/>
        <v>谷根　優花 (3)</v>
      </c>
      <c r="M528" s="139" t="str">
        <f t="shared" si="25"/>
        <v>Yuka TANINE (00)</v>
      </c>
      <c r="N528" s="216">
        <v>200000526</v>
      </c>
      <c r="O528" s="216" t="str">
        <f t="shared" si="26"/>
        <v>00</v>
      </c>
    </row>
    <row r="529" spans="1:15" x14ac:dyDescent="0.15">
      <c r="A529" s="248">
        <v>586</v>
      </c>
      <c r="B529" s="137" t="s">
        <v>12673</v>
      </c>
      <c r="C529" s="137" t="s">
        <v>1066</v>
      </c>
      <c r="D529" s="137" t="s">
        <v>5986</v>
      </c>
      <c r="E529" s="137" t="s">
        <v>5987</v>
      </c>
      <c r="F529" s="137" t="s">
        <v>5882</v>
      </c>
      <c r="G529" s="137" t="s">
        <v>168</v>
      </c>
      <c r="H529" s="137">
        <v>28</v>
      </c>
      <c r="I529" s="137" t="s">
        <v>13520</v>
      </c>
      <c r="J529" s="137" t="s">
        <v>13688</v>
      </c>
      <c r="K529" s="137" t="s">
        <v>5220</v>
      </c>
      <c r="L529" s="139" t="str">
        <f t="shared" si="24"/>
        <v>立岩　杏珠 (2)</v>
      </c>
      <c r="M529" s="139" t="str">
        <f t="shared" si="25"/>
        <v>Ami TATEIWA (01)</v>
      </c>
      <c r="N529" s="216">
        <v>200000527</v>
      </c>
      <c r="O529" s="216" t="str">
        <f t="shared" si="26"/>
        <v>01</v>
      </c>
    </row>
    <row r="530" spans="1:15" x14ac:dyDescent="0.15">
      <c r="A530" s="248">
        <v>587</v>
      </c>
      <c r="B530" s="137" t="s">
        <v>12673</v>
      </c>
      <c r="C530" s="137" t="s">
        <v>1066</v>
      </c>
      <c r="D530" s="137" t="s">
        <v>5988</v>
      </c>
      <c r="E530" s="137" t="s">
        <v>5989</v>
      </c>
      <c r="F530" s="137" t="s">
        <v>4058</v>
      </c>
      <c r="G530" s="137" t="s">
        <v>168</v>
      </c>
      <c r="H530" s="137">
        <v>28</v>
      </c>
      <c r="I530" s="137" t="s">
        <v>11606</v>
      </c>
      <c r="J530" s="137" t="s">
        <v>5121</v>
      </c>
      <c r="K530" s="137" t="s">
        <v>5220</v>
      </c>
      <c r="L530" s="139" t="str">
        <f t="shared" si="24"/>
        <v>吉村　美咲 (2)</v>
      </c>
      <c r="M530" s="139" t="str">
        <f t="shared" si="25"/>
        <v>Misaki YOSHIMURA (02)</v>
      </c>
      <c r="N530" s="216">
        <v>200000528</v>
      </c>
      <c r="O530" s="216" t="str">
        <f t="shared" si="26"/>
        <v>02</v>
      </c>
    </row>
    <row r="531" spans="1:15" x14ac:dyDescent="0.15">
      <c r="A531" s="248">
        <v>588</v>
      </c>
      <c r="B531" s="137">
        <v>492430</v>
      </c>
      <c r="C531" s="137" t="s">
        <v>1066</v>
      </c>
      <c r="D531" s="137" t="s">
        <v>12789</v>
      </c>
      <c r="E531" s="137" t="s">
        <v>13096</v>
      </c>
      <c r="F531" s="137" t="s">
        <v>11205</v>
      </c>
      <c r="G531" s="137">
        <v>1</v>
      </c>
      <c r="H531" s="137">
        <v>27</v>
      </c>
      <c r="I531" s="137" t="s">
        <v>13521</v>
      </c>
      <c r="J531" s="137" t="s">
        <v>13843</v>
      </c>
      <c r="K531" s="137" t="s">
        <v>5220</v>
      </c>
      <c r="L531" s="139" t="str">
        <f t="shared" si="24"/>
        <v>津村　友愛 (1)</v>
      </c>
      <c r="M531" s="139" t="str">
        <f t="shared" si="25"/>
        <v>Yua TSUMURA (02)</v>
      </c>
      <c r="N531" s="216">
        <v>200000529</v>
      </c>
      <c r="O531" s="216" t="str">
        <f t="shared" si="26"/>
        <v>02</v>
      </c>
    </row>
    <row r="532" spans="1:15" x14ac:dyDescent="0.15">
      <c r="A532" s="248">
        <v>589</v>
      </c>
      <c r="B532" s="137">
        <v>492430</v>
      </c>
      <c r="C532" s="137" t="s">
        <v>1066</v>
      </c>
      <c r="D532" s="137" t="s">
        <v>12790</v>
      </c>
      <c r="E532" s="137" t="s">
        <v>13097</v>
      </c>
      <c r="F532" s="137" t="s">
        <v>13327</v>
      </c>
      <c r="G532" s="137">
        <v>1</v>
      </c>
      <c r="H532" s="137">
        <v>33</v>
      </c>
      <c r="I532" s="137" t="s">
        <v>11475</v>
      </c>
      <c r="J532" s="137" t="s">
        <v>13844</v>
      </c>
      <c r="K532" s="137" t="s">
        <v>5220</v>
      </c>
      <c r="L532" s="139" t="str">
        <f t="shared" si="24"/>
        <v>谷本　きなり (1)</v>
      </c>
      <c r="M532" s="139" t="str">
        <f t="shared" si="25"/>
        <v>Kinari TANIMOTO (02)</v>
      </c>
      <c r="N532" s="216">
        <v>200000530</v>
      </c>
      <c r="O532" s="216" t="str">
        <f t="shared" si="26"/>
        <v>02</v>
      </c>
    </row>
    <row r="533" spans="1:15" x14ac:dyDescent="0.15">
      <c r="A533" s="248">
        <v>590</v>
      </c>
      <c r="B533" s="137">
        <v>492430</v>
      </c>
      <c r="C533" s="137" t="s">
        <v>1066</v>
      </c>
      <c r="D533" s="137" t="s">
        <v>12791</v>
      </c>
      <c r="E533" s="137" t="s">
        <v>13098</v>
      </c>
      <c r="F533" s="137" t="s">
        <v>11056</v>
      </c>
      <c r="G533" s="137">
        <v>1</v>
      </c>
      <c r="H533" s="137">
        <v>33</v>
      </c>
      <c r="I533" s="137" t="s">
        <v>5091</v>
      </c>
      <c r="J533" s="137" t="s">
        <v>6713</v>
      </c>
      <c r="K533" s="137" t="s">
        <v>5220</v>
      </c>
      <c r="L533" s="139" t="str">
        <f t="shared" si="24"/>
        <v>井上　未悠 (1)</v>
      </c>
      <c r="M533" s="139" t="str">
        <f t="shared" si="25"/>
        <v>Miyu INOUE (02)</v>
      </c>
      <c r="N533" s="216">
        <v>200000531</v>
      </c>
      <c r="O533" s="216" t="str">
        <f t="shared" si="26"/>
        <v>02</v>
      </c>
    </row>
    <row r="534" spans="1:15" x14ac:dyDescent="0.15">
      <c r="A534" s="248">
        <v>591</v>
      </c>
      <c r="B534" s="137">
        <v>492430</v>
      </c>
      <c r="C534" s="137" t="s">
        <v>1066</v>
      </c>
      <c r="D534" s="137" t="s">
        <v>12792</v>
      </c>
      <c r="E534" s="137" t="s">
        <v>13099</v>
      </c>
      <c r="F534" s="137" t="s">
        <v>13328</v>
      </c>
      <c r="G534" s="137">
        <v>1</v>
      </c>
      <c r="H534" s="137" t="s">
        <v>4790</v>
      </c>
      <c r="I534" s="137" t="s">
        <v>5174</v>
      </c>
      <c r="J534" s="137" t="s">
        <v>13738</v>
      </c>
      <c r="K534" s="137" t="s">
        <v>5220</v>
      </c>
      <c r="L534" s="139" t="str">
        <f t="shared" si="24"/>
        <v>渡邉　里咲 (1)</v>
      </c>
      <c r="M534" s="139" t="str">
        <f t="shared" si="25"/>
        <v>Risa WATANABE (02)</v>
      </c>
      <c r="N534" s="216">
        <v>200000532</v>
      </c>
      <c r="O534" s="216" t="str">
        <f t="shared" si="26"/>
        <v>02</v>
      </c>
    </row>
    <row r="535" spans="1:15" x14ac:dyDescent="0.15">
      <c r="A535" s="248">
        <v>592</v>
      </c>
      <c r="B535" s="137">
        <v>492430</v>
      </c>
      <c r="C535" s="137" t="s">
        <v>1066</v>
      </c>
      <c r="D535" s="137" t="s">
        <v>12793</v>
      </c>
      <c r="E535" s="137" t="s">
        <v>13100</v>
      </c>
      <c r="F535" s="137" t="s">
        <v>11301</v>
      </c>
      <c r="G535" s="137">
        <v>1</v>
      </c>
      <c r="H535" s="137">
        <v>21</v>
      </c>
      <c r="I535" s="137" t="s">
        <v>13522</v>
      </c>
      <c r="J535" s="137" t="s">
        <v>13845</v>
      </c>
      <c r="K535" s="137" t="s">
        <v>5220</v>
      </c>
      <c r="L535" s="139" t="str">
        <f t="shared" si="24"/>
        <v>鹿野　日陽南 (1)</v>
      </c>
      <c r="M535" s="139" t="str">
        <f t="shared" si="25"/>
        <v>Hiyona SHIKANO (02)</v>
      </c>
      <c r="N535" s="216">
        <v>200000533</v>
      </c>
      <c r="O535" s="216" t="str">
        <f t="shared" si="26"/>
        <v>02</v>
      </c>
    </row>
    <row r="536" spans="1:15" x14ac:dyDescent="0.15">
      <c r="A536" s="248">
        <v>593</v>
      </c>
      <c r="B536" s="137">
        <v>492430</v>
      </c>
      <c r="C536" s="137" t="s">
        <v>1066</v>
      </c>
      <c r="D536" s="137" t="s">
        <v>12794</v>
      </c>
      <c r="E536" s="137" t="s">
        <v>13101</v>
      </c>
      <c r="F536" s="137" t="s">
        <v>11272</v>
      </c>
      <c r="G536" s="137">
        <v>1</v>
      </c>
      <c r="H536" s="137">
        <v>28</v>
      </c>
      <c r="I536" s="137" t="s">
        <v>13523</v>
      </c>
      <c r="J536" s="137" t="s">
        <v>13846</v>
      </c>
      <c r="K536" s="137" t="s">
        <v>5220</v>
      </c>
      <c r="L536" s="139" t="str">
        <f t="shared" si="24"/>
        <v>中家　愛希 (1)</v>
      </c>
      <c r="M536" s="139" t="str">
        <f t="shared" si="25"/>
        <v>Aki NAKAIE (03)</v>
      </c>
      <c r="N536" s="216">
        <v>200000534</v>
      </c>
      <c r="O536" s="216" t="str">
        <f t="shared" si="26"/>
        <v>03</v>
      </c>
    </row>
    <row r="537" spans="1:15" x14ac:dyDescent="0.15">
      <c r="A537" s="248">
        <v>594</v>
      </c>
      <c r="B537" s="137">
        <v>492430</v>
      </c>
      <c r="C537" s="137" t="s">
        <v>1066</v>
      </c>
      <c r="D537" s="137" t="s">
        <v>12795</v>
      </c>
      <c r="E537" s="137" t="s">
        <v>13102</v>
      </c>
      <c r="F537" s="137" t="s">
        <v>11014</v>
      </c>
      <c r="G537" s="137">
        <v>1</v>
      </c>
      <c r="H537" s="137">
        <v>22</v>
      </c>
      <c r="I537" s="137" t="s">
        <v>13524</v>
      </c>
      <c r="J537" s="137" t="s">
        <v>13814</v>
      </c>
      <c r="K537" s="137" t="s">
        <v>5220</v>
      </c>
      <c r="L537" s="139" t="str">
        <f t="shared" si="24"/>
        <v>大河原　愛礼 (1)</v>
      </c>
      <c r="M537" s="139" t="str">
        <f t="shared" si="25"/>
        <v>Aira OKAWARA (02)</v>
      </c>
      <c r="N537" s="216">
        <v>200000535</v>
      </c>
      <c r="O537" s="216" t="str">
        <f t="shared" si="26"/>
        <v>02</v>
      </c>
    </row>
    <row r="538" spans="1:15" x14ac:dyDescent="0.15">
      <c r="A538" s="248">
        <v>595</v>
      </c>
      <c r="B538" s="137">
        <v>492430</v>
      </c>
      <c r="C538" s="137" t="s">
        <v>1066</v>
      </c>
      <c r="D538" s="137" t="s">
        <v>12796</v>
      </c>
      <c r="E538" s="137" t="s">
        <v>13103</v>
      </c>
      <c r="F538" s="137" t="s">
        <v>11245</v>
      </c>
      <c r="G538" s="137">
        <v>1</v>
      </c>
      <c r="H538" s="137">
        <v>27</v>
      </c>
      <c r="I538" s="137" t="s">
        <v>13525</v>
      </c>
      <c r="J538" s="137" t="s">
        <v>5212</v>
      </c>
      <c r="K538" s="137" t="s">
        <v>5220</v>
      </c>
      <c r="L538" s="139" t="str">
        <f t="shared" si="24"/>
        <v>岸下　美月 (1)</v>
      </c>
      <c r="M538" s="139" t="str">
        <f t="shared" si="25"/>
        <v>Mizuki KISHISHITA (02)</v>
      </c>
      <c r="N538" s="216">
        <v>200000536</v>
      </c>
      <c r="O538" s="216" t="str">
        <f t="shared" si="26"/>
        <v>02</v>
      </c>
    </row>
    <row r="539" spans="1:15" x14ac:dyDescent="0.15">
      <c r="A539" s="248">
        <v>596</v>
      </c>
      <c r="B539" s="137">
        <v>491082</v>
      </c>
      <c r="C539" s="137" t="s">
        <v>1062</v>
      </c>
      <c r="D539" s="137" t="s">
        <v>5956</v>
      </c>
      <c r="E539" s="137" t="s">
        <v>5957</v>
      </c>
      <c r="F539" s="137" t="s">
        <v>853</v>
      </c>
      <c r="G539" s="137" t="s">
        <v>146</v>
      </c>
      <c r="H539" s="137">
        <v>28</v>
      </c>
      <c r="I539" s="137" t="s">
        <v>6716</v>
      </c>
      <c r="J539" s="137" t="s">
        <v>5212</v>
      </c>
      <c r="K539" s="137" t="s">
        <v>5220</v>
      </c>
      <c r="L539" s="139" t="str">
        <f t="shared" si="24"/>
        <v>川口　瑞稀 (4)</v>
      </c>
      <c r="M539" s="139" t="str">
        <f t="shared" si="25"/>
        <v>Mizuki KAWAGUCHI (98)</v>
      </c>
      <c r="N539" s="216">
        <v>200000537</v>
      </c>
      <c r="O539" s="216" t="str">
        <f t="shared" si="26"/>
        <v>98</v>
      </c>
    </row>
    <row r="540" spans="1:15" x14ac:dyDescent="0.15">
      <c r="A540" s="248">
        <v>597</v>
      </c>
      <c r="B540" s="137">
        <v>491082</v>
      </c>
      <c r="C540" s="137" t="s">
        <v>1062</v>
      </c>
      <c r="D540" s="137" t="s">
        <v>5958</v>
      </c>
      <c r="E540" s="137" t="s">
        <v>5959</v>
      </c>
      <c r="F540" s="137" t="s">
        <v>712</v>
      </c>
      <c r="G540" s="137" t="s">
        <v>146</v>
      </c>
      <c r="H540" s="137">
        <v>28</v>
      </c>
      <c r="I540" s="137" t="s">
        <v>4816</v>
      </c>
      <c r="J540" s="137" t="s">
        <v>13847</v>
      </c>
      <c r="K540" s="137" t="s">
        <v>5220</v>
      </c>
      <c r="L540" s="139" t="str">
        <f t="shared" si="24"/>
        <v>藤原　麻友香 (4)</v>
      </c>
      <c r="M540" s="139" t="str">
        <f t="shared" si="25"/>
        <v>Mayuka FUJIWARA (98)</v>
      </c>
      <c r="N540" s="216">
        <v>200000538</v>
      </c>
      <c r="O540" s="216" t="str">
        <f t="shared" si="26"/>
        <v>98</v>
      </c>
    </row>
    <row r="541" spans="1:15" x14ac:dyDescent="0.15">
      <c r="A541" s="248">
        <v>598</v>
      </c>
      <c r="B541" s="137" t="s">
        <v>5243</v>
      </c>
      <c r="C541" s="137" t="s">
        <v>1062</v>
      </c>
      <c r="D541" s="137" t="s">
        <v>5960</v>
      </c>
      <c r="E541" s="137" t="s">
        <v>5961</v>
      </c>
      <c r="F541" s="137" t="s">
        <v>1699</v>
      </c>
      <c r="G541" s="137" t="s">
        <v>164</v>
      </c>
      <c r="H541" s="137">
        <v>28</v>
      </c>
      <c r="I541" s="137" t="s">
        <v>5094</v>
      </c>
      <c r="J541" s="137" t="s">
        <v>13848</v>
      </c>
      <c r="K541" s="137" t="s">
        <v>5220</v>
      </c>
      <c r="L541" s="139" t="str">
        <f t="shared" si="24"/>
        <v>中川　綾子 (3)</v>
      </c>
      <c r="M541" s="139" t="str">
        <f t="shared" si="25"/>
        <v>Ayako NAKAGAWA (00)</v>
      </c>
      <c r="N541" s="216">
        <v>200000539</v>
      </c>
      <c r="O541" s="216" t="str">
        <f t="shared" si="26"/>
        <v>00</v>
      </c>
    </row>
    <row r="542" spans="1:15" x14ac:dyDescent="0.15">
      <c r="A542" s="248">
        <v>599</v>
      </c>
      <c r="B542" s="137" t="s">
        <v>5243</v>
      </c>
      <c r="C542" s="137" t="s">
        <v>1062</v>
      </c>
      <c r="D542" s="137" t="s">
        <v>5962</v>
      </c>
      <c r="E542" s="137" t="s">
        <v>5963</v>
      </c>
      <c r="F542" s="137" t="s">
        <v>3229</v>
      </c>
      <c r="G542" s="137" t="s">
        <v>164</v>
      </c>
      <c r="H542" s="137">
        <v>28</v>
      </c>
      <c r="I542" s="137" t="s">
        <v>9455</v>
      </c>
      <c r="J542" s="137" t="s">
        <v>13849</v>
      </c>
      <c r="K542" s="137" t="s">
        <v>5220</v>
      </c>
      <c r="L542" s="139" t="str">
        <f t="shared" si="24"/>
        <v>畠中　元香 (3)</v>
      </c>
      <c r="M542" s="139" t="str">
        <f t="shared" si="25"/>
        <v>Motoko HATANAKA (99)</v>
      </c>
      <c r="N542" s="216">
        <v>200000540</v>
      </c>
      <c r="O542" s="216" t="str">
        <f t="shared" si="26"/>
        <v>99</v>
      </c>
    </row>
    <row r="543" spans="1:15" x14ac:dyDescent="0.15">
      <c r="A543" s="248">
        <v>600</v>
      </c>
      <c r="B543" s="137" t="s">
        <v>5243</v>
      </c>
      <c r="C543" s="137" t="s">
        <v>1062</v>
      </c>
      <c r="D543" s="137" t="s">
        <v>9287</v>
      </c>
      <c r="E543" s="137" t="s">
        <v>9288</v>
      </c>
      <c r="F543" s="137" t="s">
        <v>9307</v>
      </c>
      <c r="G543" s="137" t="s">
        <v>168</v>
      </c>
      <c r="H543" s="137">
        <v>28</v>
      </c>
      <c r="I543" s="137" t="s">
        <v>9308</v>
      </c>
      <c r="J543" s="137" t="s">
        <v>4833</v>
      </c>
      <c r="K543" s="137" t="s">
        <v>5220</v>
      </c>
      <c r="L543" s="139" t="str">
        <f t="shared" si="24"/>
        <v>加藤　千紘 (2)</v>
      </c>
      <c r="M543" s="139" t="str">
        <f t="shared" si="25"/>
        <v>Chihiro KATO (02)</v>
      </c>
      <c r="N543" s="216">
        <v>200000541</v>
      </c>
      <c r="O543" s="216" t="str">
        <f t="shared" si="26"/>
        <v>02</v>
      </c>
    </row>
    <row r="544" spans="1:15" x14ac:dyDescent="0.15">
      <c r="A544" s="248">
        <v>601</v>
      </c>
      <c r="B544" s="137" t="s">
        <v>5243</v>
      </c>
      <c r="C544" s="137" t="s">
        <v>1062</v>
      </c>
      <c r="D544" s="137" t="s">
        <v>9289</v>
      </c>
      <c r="E544" s="137" t="s">
        <v>9290</v>
      </c>
      <c r="F544" s="137" t="s">
        <v>6634</v>
      </c>
      <c r="G544" s="137" t="s">
        <v>168</v>
      </c>
      <c r="H544" s="137">
        <v>28</v>
      </c>
      <c r="I544" s="137" t="s">
        <v>9309</v>
      </c>
      <c r="J544" s="137" t="s">
        <v>9310</v>
      </c>
      <c r="K544" s="137" t="s">
        <v>5220</v>
      </c>
      <c r="L544" s="139" t="str">
        <f t="shared" si="24"/>
        <v>本宮　亜希子 (2)</v>
      </c>
      <c r="M544" s="139" t="str">
        <f t="shared" si="25"/>
        <v>Akiko HONGU (02)</v>
      </c>
      <c r="N544" s="216">
        <v>200000542</v>
      </c>
      <c r="O544" s="216" t="str">
        <f t="shared" si="26"/>
        <v>02</v>
      </c>
    </row>
    <row r="545" spans="1:15" x14ac:dyDescent="0.15">
      <c r="A545" s="248">
        <v>602</v>
      </c>
      <c r="B545" s="137" t="s">
        <v>5243</v>
      </c>
      <c r="C545" s="137" t="s">
        <v>1062</v>
      </c>
      <c r="D545" s="137" t="s">
        <v>6630</v>
      </c>
      <c r="E545" s="137" t="s">
        <v>6631</v>
      </c>
      <c r="F545" s="137" t="s">
        <v>4178</v>
      </c>
      <c r="G545" s="137" t="s">
        <v>168</v>
      </c>
      <c r="H545" s="137">
        <v>28</v>
      </c>
      <c r="I545" s="137" t="s">
        <v>6749</v>
      </c>
      <c r="J545" s="137" t="s">
        <v>6750</v>
      </c>
      <c r="K545" s="137" t="s">
        <v>5220</v>
      </c>
      <c r="L545" s="139" t="str">
        <f t="shared" si="24"/>
        <v>若杉　栞奈 (2)</v>
      </c>
      <c r="M545" s="139" t="str">
        <f t="shared" si="25"/>
        <v>Kanna WAKASUGI (01)</v>
      </c>
      <c r="N545" s="216">
        <v>200000543</v>
      </c>
      <c r="O545" s="216" t="str">
        <f t="shared" si="26"/>
        <v>01</v>
      </c>
    </row>
    <row r="546" spans="1:15" x14ac:dyDescent="0.15">
      <c r="A546" s="248">
        <v>603</v>
      </c>
      <c r="B546" s="137" t="s">
        <v>5242</v>
      </c>
      <c r="C546" s="137" t="s">
        <v>1059</v>
      </c>
      <c r="D546" s="137" t="s">
        <v>5948</v>
      </c>
      <c r="E546" s="137" t="s">
        <v>5949</v>
      </c>
      <c r="F546" s="137" t="s">
        <v>1096</v>
      </c>
      <c r="G546" s="137" t="s">
        <v>146</v>
      </c>
      <c r="H546" s="137">
        <v>28</v>
      </c>
      <c r="I546" s="137" t="s">
        <v>11416</v>
      </c>
      <c r="J546" s="137" t="s">
        <v>13717</v>
      </c>
      <c r="K546" s="137" t="s">
        <v>5220</v>
      </c>
      <c r="L546" s="139" t="str">
        <f t="shared" si="24"/>
        <v>大谷　遥 (4)</v>
      </c>
      <c r="M546" s="139" t="str">
        <f t="shared" si="25"/>
        <v>Haruka OTANI (99)</v>
      </c>
      <c r="N546" s="216">
        <v>200000544</v>
      </c>
      <c r="O546" s="216" t="str">
        <f t="shared" si="26"/>
        <v>99</v>
      </c>
    </row>
    <row r="547" spans="1:15" x14ac:dyDescent="0.15">
      <c r="A547" s="248">
        <v>604</v>
      </c>
      <c r="B547" s="137" t="s">
        <v>5242</v>
      </c>
      <c r="C547" s="137" t="s">
        <v>1059</v>
      </c>
      <c r="D547" s="137" t="s">
        <v>5952</v>
      </c>
      <c r="E547" s="137" t="s">
        <v>5953</v>
      </c>
      <c r="F547" s="137" t="s">
        <v>733</v>
      </c>
      <c r="G547" s="137" t="s">
        <v>146</v>
      </c>
      <c r="H547" s="137">
        <v>39</v>
      </c>
      <c r="I547" s="137" t="s">
        <v>9531</v>
      </c>
      <c r="J547" s="137" t="s">
        <v>13850</v>
      </c>
      <c r="K547" s="137" t="s">
        <v>5220</v>
      </c>
      <c r="L547" s="139" t="str">
        <f t="shared" si="24"/>
        <v>三好　美季穂 (4)</v>
      </c>
      <c r="M547" s="139" t="str">
        <f t="shared" si="25"/>
        <v>Mikiho MIYOSHI (98)</v>
      </c>
      <c r="N547" s="216">
        <v>200000545</v>
      </c>
      <c r="O547" s="216" t="str">
        <f t="shared" si="26"/>
        <v>98</v>
      </c>
    </row>
    <row r="548" spans="1:15" x14ac:dyDescent="0.15">
      <c r="A548" s="248">
        <v>605</v>
      </c>
      <c r="B548" s="137" t="s">
        <v>5242</v>
      </c>
      <c r="C548" s="137" t="s">
        <v>1059</v>
      </c>
      <c r="D548" s="137" t="s">
        <v>5950</v>
      </c>
      <c r="E548" s="137" t="s">
        <v>5951</v>
      </c>
      <c r="F548" s="137" t="s">
        <v>2062</v>
      </c>
      <c r="G548" s="137" t="s">
        <v>164</v>
      </c>
      <c r="H548" s="137">
        <v>27</v>
      </c>
      <c r="I548" s="137" t="s">
        <v>13526</v>
      </c>
      <c r="J548" s="137" t="s">
        <v>13727</v>
      </c>
      <c r="K548" s="137" t="s">
        <v>5220</v>
      </c>
      <c r="L548" s="139" t="str">
        <f t="shared" si="24"/>
        <v>北口　葵 (3)</v>
      </c>
      <c r="M548" s="139" t="str">
        <f t="shared" si="25"/>
        <v>Aoi KITAGUCHI (01)</v>
      </c>
      <c r="N548" s="216">
        <v>200000546</v>
      </c>
      <c r="O548" s="216" t="str">
        <f t="shared" si="26"/>
        <v>01</v>
      </c>
    </row>
    <row r="549" spans="1:15" x14ac:dyDescent="0.15">
      <c r="A549" s="248">
        <v>606</v>
      </c>
      <c r="B549" s="137" t="s">
        <v>5242</v>
      </c>
      <c r="C549" s="137" t="s">
        <v>1059</v>
      </c>
      <c r="D549" s="137" t="s">
        <v>5954</v>
      </c>
      <c r="E549" s="137" t="s">
        <v>5955</v>
      </c>
      <c r="F549" s="137" t="s">
        <v>5895</v>
      </c>
      <c r="G549" s="137" t="s">
        <v>168</v>
      </c>
      <c r="H549" s="137">
        <v>27</v>
      </c>
      <c r="I549" s="137" t="s">
        <v>9440</v>
      </c>
      <c r="J549" s="137" t="s">
        <v>13851</v>
      </c>
      <c r="K549" s="137" t="s">
        <v>5220</v>
      </c>
      <c r="L549" s="139" t="str">
        <f t="shared" si="24"/>
        <v>平野　杏 (2)</v>
      </c>
      <c r="M549" s="139" t="str">
        <f t="shared" si="25"/>
        <v>Anzu HIRANO (01)</v>
      </c>
      <c r="N549" s="216">
        <v>200000547</v>
      </c>
      <c r="O549" s="216" t="str">
        <f t="shared" si="26"/>
        <v>01</v>
      </c>
    </row>
    <row r="550" spans="1:15" x14ac:dyDescent="0.15">
      <c r="A550" s="248">
        <v>607</v>
      </c>
      <c r="B550" s="137" t="s">
        <v>5242</v>
      </c>
      <c r="C550" s="137" t="s">
        <v>1059</v>
      </c>
      <c r="D550" s="137" t="s">
        <v>12797</v>
      </c>
      <c r="E550" s="137" t="s">
        <v>13104</v>
      </c>
      <c r="F550" s="137" t="s">
        <v>13329</v>
      </c>
      <c r="G550" s="137" t="s">
        <v>173</v>
      </c>
      <c r="H550" s="137">
        <v>27</v>
      </c>
      <c r="I550" s="137" t="s">
        <v>9312</v>
      </c>
      <c r="J550" s="137" t="s">
        <v>9538</v>
      </c>
      <c r="K550" s="137" t="s">
        <v>5220</v>
      </c>
      <c r="L550" s="139" t="str">
        <f t="shared" si="24"/>
        <v>大林　由依 (1)</v>
      </c>
      <c r="M550" s="139" t="str">
        <f t="shared" si="25"/>
        <v>Yui OBAYASHI (02)</v>
      </c>
      <c r="N550" s="216">
        <v>200000548</v>
      </c>
      <c r="O550" s="216" t="str">
        <f t="shared" si="26"/>
        <v>02</v>
      </c>
    </row>
    <row r="551" spans="1:15" x14ac:dyDescent="0.15">
      <c r="A551" s="248">
        <v>608</v>
      </c>
      <c r="B551" s="137" t="s">
        <v>12674</v>
      </c>
      <c r="C551" s="137" t="s">
        <v>5238</v>
      </c>
      <c r="D551" s="137" t="s">
        <v>5885</v>
      </c>
      <c r="E551" s="137" t="s">
        <v>5886</v>
      </c>
      <c r="F551" s="137" t="s">
        <v>3308</v>
      </c>
      <c r="G551" s="137" t="s">
        <v>146</v>
      </c>
      <c r="H551" s="137">
        <v>27</v>
      </c>
      <c r="I551" s="137" t="s">
        <v>13527</v>
      </c>
      <c r="J551" s="137" t="s">
        <v>6713</v>
      </c>
      <c r="K551" s="137" t="s">
        <v>5220</v>
      </c>
      <c r="L551" s="139" t="str">
        <f t="shared" si="24"/>
        <v>宮永　光唯 (4)</v>
      </c>
      <c r="M551" s="139" t="str">
        <f t="shared" si="25"/>
        <v>Miyu MIYANAGA (99)</v>
      </c>
      <c r="N551" s="216">
        <v>200000549</v>
      </c>
      <c r="O551" s="216" t="str">
        <f t="shared" si="26"/>
        <v>99</v>
      </c>
    </row>
    <row r="552" spans="1:15" x14ac:dyDescent="0.15">
      <c r="A552" s="248">
        <v>609</v>
      </c>
      <c r="B552" s="137" t="s">
        <v>12674</v>
      </c>
      <c r="C552" s="137" t="s">
        <v>5238</v>
      </c>
      <c r="D552" s="137" t="s">
        <v>5887</v>
      </c>
      <c r="E552" s="137" t="s">
        <v>5888</v>
      </c>
      <c r="F552" s="137" t="s">
        <v>3483</v>
      </c>
      <c r="G552" s="137" t="s">
        <v>146</v>
      </c>
      <c r="H552" s="137">
        <v>27</v>
      </c>
      <c r="I552" s="137" t="s">
        <v>13528</v>
      </c>
      <c r="J552" s="137" t="s">
        <v>13852</v>
      </c>
      <c r="K552" s="137" t="s">
        <v>5220</v>
      </c>
      <c r="L552" s="139" t="str">
        <f t="shared" si="24"/>
        <v>城谷　桜子 (4)</v>
      </c>
      <c r="M552" s="139" t="str">
        <f t="shared" si="25"/>
        <v>Sakurako SHIROTANI (99)</v>
      </c>
      <c r="N552" s="216">
        <v>200000550</v>
      </c>
      <c r="O552" s="216" t="str">
        <f t="shared" si="26"/>
        <v>99</v>
      </c>
    </row>
    <row r="553" spans="1:15" x14ac:dyDescent="0.15">
      <c r="A553" s="248">
        <v>610</v>
      </c>
      <c r="B553" s="137" t="s">
        <v>12674</v>
      </c>
      <c r="C553" s="137" t="s">
        <v>5238</v>
      </c>
      <c r="D553" s="137" t="s">
        <v>5889</v>
      </c>
      <c r="E553" s="137" t="s">
        <v>5890</v>
      </c>
      <c r="F553" s="137" t="s">
        <v>1249</v>
      </c>
      <c r="G553" s="137" t="s">
        <v>164</v>
      </c>
      <c r="H553" s="137">
        <v>27</v>
      </c>
      <c r="I553" s="137" t="s">
        <v>13529</v>
      </c>
      <c r="J553" s="137" t="s">
        <v>13750</v>
      </c>
      <c r="K553" s="137" t="s">
        <v>5220</v>
      </c>
      <c r="L553" s="139" t="str">
        <f t="shared" si="24"/>
        <v>日吉　鈴菜 (3)</v>
      </c>
      <c r="M553" s="139" t="str">
        <f t="shared" si="25"/>
        <v>Suzuna HIYOSHI (00)</v>
      </c>
      <c r="N553" s="216">
        <v>200000551</v>
      </c>
      <c r="O553" s="216" t="str">
        <f t="shared" si="26"/>
        <v>00</v>
      </c>
    </row>
    <row r="554" spans="1:15" x14ac:dyDescent="0.15">
      <c r="A554" s="248">
        <v>611</v>
      </c>
      <c r="B554" s="137" t="s">
        <v>12674</v>
      </c>
      <c r="C554" s="137" t="s">
        <v>5238</v>
      </c>
      <c r="D554" s="137" t="s">
        <v>5891</v>
      </c>
      <c r="E554" s="137" t="s">
        <v>5892</v>
      </c>
      <c r="F554" s="137" t="s">
        <v>1249</v>
      </c>
      <c r="G554" s="137" t="s">
        <v>164</v>
      </c>
      <c r="H554" s="137">
        <v>27</v>
      </c>
      <c r="I554" s="137" t="s">
        <v>11559</v>
      </c>
      <c r="J554" s="137" t="s">
        <v>13853</v>
      </c>
      <c r="K554" s="137" t="s">
        <v>5220</v>
      </c>
      <c r="L554" s="139" t="str">
        <f t="shared" si="24"/>
        <v>古賀　華実 (3)</v>
      </c>
      <c r="M554" s="139" t="str">
        <f t="shared" si="25"/>
        <v>Hanami KOGA (00)</v>
      </c>
      <c r="N554" s="216">
        <v>200000552</v>
      </c>
      <c r="O554" s="216" t="str">
        <f t="shared" si="26"/>
        <v>00</v>
      </c>
    </row>
    <row r="555" spans="1:15" x14ac:dyDescent="0.15">
      <c r="A555" s="248">
        <v>612</v>
      </c>
      <c r="B555" s="137" t="s">
        <v>12674</v>
      </c>
      <c r="C555" s="137" t="s">
        <v>5238</v>
      </c>
      <c r="D555" s="137" t="s">
        <v>5893</v>
      </c>
      <c r="E555" s="137" t="s">
        <v>5894</v>
      </c>
      <c r="F555" s="137" t="s">
        <v>5895</v>
      </c>
      <c r="G555" s="137" t="s">
        <v>168</v>
      </c>
      <c r="H555" s="137">
        <v>25</v>
      </c>
      <c r="I555" s="137" t="s">
        <v>12060</v>
      </c>
      <c r="J555" s="137" t="s">
        <v>4862</v>
      </c>
      <c r="K555" s="137" t="s">
        <v>5220</v>
      </c>
      <c r="L555" s="139" t="str">
        <f t="shared" si="24"/>
        <v>北川　星瑠 (2)</v>
      </c>
      <c r="M555" s="139" t="str">
        <f t="shared" si="25"/>
        <v>Hikaru KITAGAWA (01)</v>
      </c>
      <c r="N555" s="216">
        <v>200000553</v>
      </c>
      <c r="O555" s="216" t="str">
        <f t="shared" si="26"/>
        <v>01</v>
      </c>
    </row>
    <row r="556" spans="1:15" x14ac:dyDescent="0.15">
      <c r="A556" s="248">
        <v>613</v>
      </c>
      <c r="B556" s="137" t="s">
        <v>12674</v>
      </c>
      <c r="C556" s="137" t="s">
        <v>5238</v>
      </c>
      <c r="D556" s="137" t="s">
        <v>5896</v>
      </c>
      <c r="E556" s="137" t="s">
        <v>5897</v>
      </c>
      <c r="F556" s="137" t="s">
        <v>5898</v>
      </c>
      <c r="G556" s="137" t="s">
        <v>168</v>
      </c>
      <c r="H556" s="137">
        <v>37</v>
      </c>
      <c r="I556" s="137" t="s">
        <v>12120</v>
      </c>
      <c r="J556" s="137" t="s">
        <v>13854</v>
      </c>
      <c r="K556" s="137" t="s">
        <v>5220</v>
      </c>
      <c r="L556" s="139" t="str">
        <f t="shared" si="24"/>
        <v>古原　夏音 (2)</v>
      </c>
      <c r="M556" s="139" t="str">
        <f t="shared" si="25"/>
        <v>Natsune KOHARA (01)</v>
      </c>
      <c r="N556" s="216">
        <v>200000554</v>
      </c>
      <c r="O556" s="216" t="str">
        <f t="shared" si="26"/>
        <v>01</v>
      </c>
    </row>
    <row r="557" spans="1:15" x14ac:dyDescent="0.15">
      <c r="A557" s="248">
        <v>614</v>
      </c>
      <c r="B557" s="137" t="s">
        <v>12674</v>
      </c>
      <c r="C557" s="137" t="s">
        <v>5238</v>
      </c>
      <c r="D557" s="137" t="s">
        <v>5899</v>
      </c>
      <c r="E557" s="137" t="s">
        <v>5900</v>
      </c>
      <c r="F557" s="137" t="s">
        <v>3693</v>
      </c>
      <c r="G557" s="137" t="s">
        <v>168</v>
      </c>
      <c r="H557" s="137">
        <v>28</v>
      </c>
      <c r="I557" s="137" t="s">
        <v>13530</v>
      </c>
      <c r="J557" s="137" t="s">
        <v>5212</v>
      </c>
      <c r="K557" s="137" t="s">
        <v>5220</v>
      </c>
      <c r="L557" s="139" t="str">
        <f t="shared" si="24"/>
        <v>雲丹亀　美月 (2)</v>
      </c>
      <c r="M557" s="139" t="str">
        <f t="shared" si="25"/>
        <v>Mizuki UNIGAME (01)</v>
      </c>
      <c r="N557" s="216">
        <v>200000555</v>
      </c>
      <c r="O557" s="216" t="str">
        <f t="shared" si="26"/>
        <v>01</v>
      </c>
    </row>
    <row r="558" spans="1:15" x14ac:dyDescent="0.15">
      <c r="A558" s="248">
        <v>615</v>
      </c>
      <c r="B558" s="137" t="s">
        <v>12674</v>
      </c>
      <c r="C558" s="137" t="s">
        <v>5238</v>
      </c>
      <c r="D558" s="137" t="s">
        <v>5901</v>
      </c>
      <c r="E558" s="137" t="s">
        <v>5902</v>
      </c>
      <c r="F558" s="137" t="s">
        <v>4148</v>
      </c>
      <c r="G558" s="137" t="s">
        <v>168</v>
      </c>
      <c r="H558" s="137">
        <v>27</v>
      </c>
      <c r="I558" s="137" t="s">
        <v>5089</v>
      </c>
      <c r="J558" s="137" t="s">
        <v>9313</v>
      </c>
      <c r="K558" s="137" t="s">
        <v>5220</v>
      </c>
      <c r="L558" s="139" t="str">
        <f t="shared" si="24"/>
        <v>山田　茉緒 (2)</v>
      </c>
      <c r="M558" s="139" t="str">
        <f t="shared" si="25"/>
        <v>Mao YAMADA (02)</v>
      </c>
      <c r="N558" s="216">
        <v>200000556</v>
      </c>
      <c r="O558" s="216" t="str">
        <f t="shared" si="26"/>
        <v>02</v>
      </c>
    </row>
    <row r="559" spans="1:15" x14ac:dyDescent="0.15">
      <c r="A559" s="248">
        <v>616</v>
      </c>
      <c r="B559" s="137" t="s">
        <v>12674</v>
      </c>
      <c r="C559" s="137" t="s">
        <v>5238</v>
      </c>
      <c r="D559" s="137" t="s">
        <v>5903</v>
      </c>
      <c r="E559" s="137" t="s">
        <v>5904</v>
      </c>
      <c r="F559" s="137" t="s">
        <v>2773</v>
      </c>
      <c r="G559" s="137" t="s">
        <v>168</v>
      </c>
      <c r="H559" s="137">
        <v>27</v>
      </c>
      <c r="I559" s="137" t="s">
        <v>11443</v>
      </c>
      <c r="J559" s="137" t="s">
        <v>6742</v>
      </c>
      <c r="K559" s="137" t="s">
        <v>5220</v>
      </c>
      <c r="L559" s="139" t="str">
        <f t="shared" si="24"/>
        <v>花田　雪乃 (2)</v>
      </c>
      <c r="M559" s="139" t="str">
        <f t="shared" si="25"/>
        <v>Yukino HANADA (01)</v>
      </c>
      <c r="N559" s="216">
        <v>200000557</v>
      </c>
      <c r="O559" s="216" t="str">
        <f t="shared" si="26"/>
        <v>01</v>
      </c>
    </row>
    <row r="560" spans="1:15" x14ac:dyDescent="0.15">
      <c r="A560" s="248">
        <v>617</v>
      </c>
      <c r="B560" s="137" t="s">
        <v>12674</v>
      </c>
      <c r="C560" s="137" t="s">
        <v>5238</v>
      </c>
      <c r="D560" s="137" t="s">
        <v>5905</v>
      </c>
      <c r="E560" s="137" t="s">
        <v>5906</v>
      </c>
      <c r="F560" s="137" t="s">
        <v>5907</v>
      </c>
      <c r="G560" s="137" t="s">
        <v>168</v>
      </c>
      <c r="H560" s="137">
        <v>30</v>
      </c>
      <c r="I560" s="137" t="s">
        <v>4972</v>
      </c>
      <c r="J560" s="137" t="s">
        <v>13855</v>
      </c>
      <c r="K560" s="137" t="s">
        <v>5220</v>
      </c>
      <c r="L560" s="139" t="str">
        <f t="shared" si="24"/>
        <v>鈴木　杏奈 (2)</v>
      </c>
      <c r="M560" s="139" t="str">
        <f t="shared" si="25"/>
        <v>Anna SUZUKI (02)</v>
      </c>
      <c r="N560" s="216">
        <v>200000558</v>
      </c>
      <c r="O560" s="216" t="str">
        <f t="shared" si="26"/>
        <v>02</v>
      </c>
    </row>
    <row r="561" spans="1:15" x14ac:dyDescent="0.15">
      <c r="A561" s="248">
        <v>618</v>
      </c>
      <c r="B561" s="137" t="s">
        <v>12674</v>
      </c>
      <c r="C561" s="137" t="s">
        <v>5238</v>
      </c>
      <c r="D561" s="137" t="s">
        <v>5908</v>
      </c>
      <c r="E561" s="137" t="s">
        <v>5909</v>
      </c>
      <c r="F561" s="137" t="s">
        <v>4181</v>
      </c>
      <c r="G561" s="137" t="s">
        <v>168</v>
      </c>
      <c r="H561" s="137">
        <v>27</v>
      </c>
      <c r="I561" s="137" t="s">
        <v>13531</v>
      </c>
      <c r="J561" s="137" t="s">
        <v>13856</v>
      </c>
      <c r="K561" s="137" t="s">
        <v>5220</v>
      </c>
      <c r="L561" s="139" t="str">
        <f t="shared" si="24"/>
        <v>川原　一文 (2)</v>
      </c>
      <c r="M561" s="139" t="str">
        <f t="shared" si="25"/>
        <v>Hifumi KAWAHARA (01)</v>
      </c>
      <c r="N561" s="216">
        <v>200000559</v>
      </c>
      <c r="O561" s="216" t="str">
        <f t="shared" si="26"/>
        <v>01</v>
      </c>
    </row>
    <row r="562" spans="1:15" x14ac:dyDescent="0.15">
      <c r="A562" s="248">
        <v>619</v>
      </c>
      <c r="B562" s="137" t="s">
        <v>12674</v>
      </c>
      <c r="C562" s="137" t="s">
        <v>5238</v>
      </c>
      <c r="D562" s="137" t="s">
        <v>5910</v>
      </c>
      <c r="E562" s="137" t="s">
        <v>5911</v>
      </c>
      <c r="F562" s="137" t="s">
        <v>4786</v>
      </c>
      <c r="G562" s="137" t="s">
        <v>168</v>
      </c>
      <c r="H562" s="137">
        <v>37</v>
      </c>
      <c r="I562" s="137" t="s">
        <v>5041</v>
      </c>
      <c r="J562" s="137" t="s">
        <v>13857</v>
      </c>
      <c r="K562" s="137" t="s">
        <v>5220</v>
      </c>
      <c r="L562" s="139" t="str">
        <f t="shared" si="24"/>
        <v>奧村　清音 (2)</v>
      </c>
      <c r="M562" s="139" t="str">
        <f t="shared" si="25"/>
        <v>Kiyone OKUMURA (01)</v>
      </c>
      <c r="N562" s="216">
        <v>200000560</v>
      </c>
      <c r="O562" s="216" t="str">
        <f t="shared" si="26"/>
        <v>01</v>
      </c>
    </row>
    <row r="563" spans="1:15" x14ac:dyDescent="0.15">
      <c r="A563" s="248">
        <v>620</v>
      </c>
      <c r="B563" s="137" t="s">
        <v>12674</v>
      </c>
      <c r="C563" s="137" t="s">
        <v>5238</v>
      </c>
      <c r="D563" s="137" t="s">
        <v>12798</v>
      </c>
      <c r="E563" s="137" t="s">
        <v>13105</v>
      </c>
      <c r="F563" s="137" t="s">
        <v>11207</v>
      </c>
      <c r="G563" s="137" t="s">
        <v>173</v>
      </c>
      <c r="H563" s="137" t="s">
        <v>4793</v>
      </c>
      <c r="I563" s="137" t="s">
        <v>5183</v>
      </c>
      <c r="J563" s="137" t="s">
        <v>6702</v>
      </c>
      <c r="K563" s="137" t="s">
        <v>5220</v>
      </c>
      <c r="L563" s="139" t="str">
        <f t="shared" si="24"/>
        <v>菊地　結香 (1)</v>
      </c>
      <c r="M563" s="139" t="str">
        <f t="shared" si="25"/>
        <v>Yuika KIKUCHI (02)</v>
      </c>
      <c r="N563" s="216">
        <v>200000561</v>
      </c>
      <c r="O563" s="216" t="str">
        <f t="shared" si="26"/>
        <v>02</v>
      </c>
    </row>
    <row r="564" spans="1:15" x14ac:dyDescent="0.15">
      <c r="A564" s="248">
        <v>621</v>
      </c>
      <c r="B564" s="137" t="s">
        <v>12674</v>
      </c>
      <c r="C564" s="137" t="s">
        <v>5238</v>
      </c>
      <c r="D564" s="137" t="s">
        <v>12799</v>
      </c>
      <c r="E564" s="137" t="s">
        <v>13106</v>
      </c>
      <c r="F564" s="137" t="s">
        <v>13330</v>
      </c>
      <c r="G564" s="137" t="s">
        <v>173</v>
      </c>
      <c r="H564" s="137">
        <v>28</v>
      </c>
      <c r="I564" s="137" t="s">
        <v>9236</v>
      </c>
      <c r="J564" s="137" t="s">
        <v>13838</v>
      </c>
      <c r="K564" s="137" t="s">
        <v>5220</v>
      </c>
      <c r="L564" s="139" t="str">
        <f t="shared" si="24"/>
        <v>中谷　妃菜乃 (1)</v>
      </c>
      <c r="M564" s="139" t="str">
        <f t="shared" si="25"/>
        <v>Hinano NAKATANI (02)</v>
      </c>
      <c r="N564" s="216">
        <v>200000562</v>
      </c>
      <c r="O564" s="216" t="str">
        <f t="shared" si="26"/>
        <v>02</v>
      </c>
    </row>
    <row r="565" spans="1:15" x14ac:dyDescent="0.15">
      <c r="A565" s="248">
        <v>622</v>
      </c>
      <c r="B565" s="137" t="s">
        <v>12674</v>
      </c>
      <c r="C565" s="137" t="s">
        <v>5238</v>
      </c>
      <c r="D565" s="137" t="s">
        <v>12800</v>
      </c>
      <c r="E565" s="137" t="s">
        <v>13107</v>
      </c>
      <c r="F565" s="137" t="s">
        <v>11205</v>
      </c>
      <c r="G565" s="137" t="s">
        <v>173</v>
      </c>
      <c r="H565" s="137">
        <v>27</v>
      </c>
      <c r="I565" s="137" t="s">
        <v>13532</v>
      </c>
      <c r="J565" s="137" t="s">
        <v>6666</v>
      </c>
      <c r="K565" s="137" t="s">
        <v>5220</v>
      </c>
      <c r="L565" s="139" t="str">
        <f t="shared" si="24"/>
        <v>野中　和佳菜 (1)</v>
      </c>
      <c r="M565" s="139" t="str">
        <f t="shared" si="25"/>
        <v>Wakana NONAKA (02)</v>
      </c>
      <c r="N565" s="216">
        <v>200000563</v>
      </c>
      <c r="O565" s="216" t="str">
        <f t="shared" si="26"/>
        <v>02</v>
      </c>
    </row>
    <row r="566" spans="1:15" x14ac:dyDescent="0.15">
      <c r="A566" s="248">
        <v>623</v>
      </c>
      <c r="B566" s="137" t="s">
        <v>12674</v>
      </c>
      <c r="C566" s="137" t="s">
        <v>5238</v>
      </c>
      <c r="D566" s="137" t="s">
        <v>12801</v>
      </c>
      <c r="E566" s="137" t="s">
        <v>13108</v>
      </c>
      <c r="F566" s="137" t="s">
        <v>11148</v>
      </c>
      <c r="G566" s="137" t="s">
        <v>173</v>
      </c>
      <c r="H566" s="137">
        <v>27</v>
      </c>
      <c r="I566" s="137" t="s">
        <v>4875</v>
      </c>
      <c r="J566" s="137" t="s">
        <v>13741</v>
      </c>
      <c r="K566" s="137" t="s">
        <v>5220</v>
      </c>
      <c r="L566" s="139" t="str">
        <f t="shared" si="24"/>
        <v>中尾　伽音 (1)</v>
      </c>
      <c r="M566" s="139" t="str">
        <f t="shared" si="25"/>
        <v>Kanon NAKAO (02)</v>
      </c>
      <c r="N566" s="216">
        <v>200000564</v>
      </c>
      <c r="O566" s="216" t="str">
        <f t="shared" si="26"/>
        <v>02</v>
      </c>
    </row>
    <row r="567" spans="1:15" x14ac:dyDescent="0.15">
      <c r="A567" s="248">
        <v>624</v>
      </c>
      <c r="B567" s="137" t="s">
        <v>12674</v>
      </c>
      <c r="C567" s="137" t="s">
        <v>5238</v>
      </c>
      <c r="D567" s="137" t="s">
        <v>12802</v>
      </c>
      <c r="E567" s="137" t="s">
        <v>13109</v>
      </c>
      <c r="F567" s="137" t="s">
        <v>11033</v>
      </c>
      <c r="G567" s="137" t="s">
        <v>173</v>
      </c>
      <c r="H567" s="137">
        <v>27</v>
      </c>
      <c r="I567" s="137" t="s">
        <v>6707</v>
      </c>
      <c r="J567" s="137" t="s">
        <v>13858</v>
      </c>
      <c r="K567" s="137" t="s">
        <v>5220</v>
      </c>
      <c r="L567" s="139" t="str">
        <f t="shared" si="24"/>
        <v>山下　真実 (1)</v>
      </c>
      <c r="M567" s="139" t="str">
        <f t="shared" si="25"/>
        <v>Machika YAMASHITA (02)</v>
      </c>
      <c r="N567" s="216">
        <v>200000565</v>
      </c>
      <c r="O567" s="216" t="str">
        <f t="shared" si="26"/>
        <v>02</v>
      </c>
    </row>
    <row r="568" spans="1:15" x14ac:dyDescent="0.15">
      <c r="A568" s="248">
        <v>625</v>
      </c>
      <c r="B568" s="137" t="s">
        <v>12674</v>
      </c>
      <c r="C568" s="137" t="s">
        <v>5238</v>
      </c>
      <c r="D568" s="137" t="s">
        <v>12803</v>
      </c>
      <c r="E568" s="137" t="s">
        <v>13110</v>
      </c>
      <c r="F568" s="137" t="s">
        <v>13331</v>
      </c>
      <c r="G568" s="137" t="s">
        <v>173</v>
      </c>
      <c r="H568" s="137">
        <v>30</v>
      </c>
      <c r="I568" s="137" t="s">
        <v>11852</v>
      </c>
      <c r="J568" s="137" t="s">
        <v>13721</v>
      </c>
      <c r="K568" s="137" t="s">
        <v>5220</v>
      </c>
      <c r="L568" s="139" t="str">
        <f t="shared" si="24"/>
        <v>楠本　風花 (1)</v>
      </c>
      <c r="M568" s="139" t="str">
        <f t="shared" si="25"/>
        <v>Fuka KUSUMOTO (03)</v>
      </c>
      <c r="N568" s="216">
        <v>200000566</v>
      </c>
      <c r="O568" s="216" t="str">
        <f t="shared" si="26"/>
        <v>03</v>
      </c>
    </row>
    <row r="569" spans="1:15" x14ac:dyDescent="0.15">
      <c r="A569" s="248">
        <v>626</v>
      </c>
      <c r="B569" s="137" t="s">
        <v>12674</v>
      </c>
      <c r="C569" s="137" t="s">
        <v>5238</v>
      </c>
      <c r="D569" s="137" t="s">
        <v>12804</v>
      </c>
      <c r="E569" s="137" t="s">
        <v>13111</v>
      </c>
      <c r="F569" s="137" t="s">
        <v>13321</v>
      </c>
      <c r="G569" s="137" t="s">
        <v>173</v>
      </c>
      <c r="H569" s="137">
        <v>27</v>
      </c>
      <c r="I569" s="137" t="s">
        <v>13533</v>
      </c>
      <c r="J569" s="137" t="s">
        <v>13755</v>
      </c>
      <c r="K569" s="137" t="s">
        <v>5220</v>
      </c>
      <c r="L569" s="139" t="str">
        <f t="shared" si="24"/>
        <v>貞松　真帆 (1)</v>
      </c>
      <c r="M569" s="139" t="str">
        <f t="shared" si="25"/>
        <v>Maho SADAMATSU (02)</v>
      </c>
      <c r="N569" s="216">
        <v>200000567</v>
      </c>
      <c r="O569" s="216" t="str">
        <f t="shared" si="26"/>
        <v>02</v>
      </c>
    </row>
    <row r="570" spans="1:15" x14ac:dyDescent="0.15">
      <c r="A570" s="248">
        <v>627</v>
      </c>
      <c r="B570" s="137">
        <v>490057</v>
      </c>
      <c r="C570" s="137" t="s">
        <v>5240</v>
      </c>
      <c r="D570" s="137" t="s">
        <v>5940</v>
      </c>
      <c r="E570" s="137" t="s">
        <v>5941</v>
      </c>
      <c r="F570" s="137" t="s">
        <v>1501</v>
      </c>
      <c r="G570" s="137">
        <v>4</v>
      </c>
      <c r="H570" s="137">
        <v>29</v>
      </c>
      <c r="I570" s="137" t="s">
        <v>4813</v>
      </c>
      <c r="J570" s="137" t="s">
        <v>13859</v>
      </c>
      <c r="K570" s="137" t="s">
        <v>5220</v>
      </c>
      <c r="L570" s="139" t="str">
        <f t="shared" si="24"/>
        <v>廣瀬　瑠華 (4)</v>
      </c>
      <c r="M570" s="139" t="str">
        <f t="shared" si="25"/>
        <v>Ruka HIROSE (00)</v>
      </c>
      <c r="N570" s="216">
        <v>200000568</v>
      </c>
      <c r="O570" s="216" t="str">
        <f t="shared" si="26"/>
        <v>00</v>
      </c>
    </row>
    <row r="571" spans="1:15" x14ac:dyDescent="0.15">
      <c r="A571" s="248">
        <v>628</v>
      </c>
      <c r="B571" s="137">
        <v>490057</v>
      </c>
      <c r="C571" s="137" t="s">
        <v>5240</v>
      </c>
      <c r="D571" s="137" t="s">
        <v>5942</v>
      </c>
      <c r="E571" s="137" t="s">
        <v>5943</v>
      </c>
      <c r="F571" s="137" t="s">
        <v>862</v>
      </c>
      <c r="G571" s="137">
        <v>4</v>
      </c>
      <c r="H571" s="137">
        <v>29</v>
      </c>
      <c r="I571" s="137" t="s">
        <v>13534</v>
      </c>
      <c r="J571" s="137" t="s">
        <v>5137</v>
      </c>
      <c r="K571" s="137" t="s">
        <v>5220</v>
      </c>
      <c r="L571" s="139" t="str">
        <f t="shared" si="24"/>
        <v>那須　羽 (4)</v>
      </c>
      <c r="M571" s="139" t="str">
        <f t="shared" si="25"/>
        <v>Tsubasa NASU (98)</v>
      </c>
      <c r="N571" s="216">
        <v>200000569</v>
      </c>
      <c r="O571" s="216" t="str">
        <f t="shared" si="26"/>
        <v>98</v>
      </c>
    </row>
    <row r="572" spans="1:15" x14ac:dyDescent="0.15">
      <c r="A572" s="248">
        <v>629</v>
      </c>
      <c r="B572" s="137" t="s">
        <v>1087</v>
      </c>
      <c r="C572" s="137" t="s">
        <v>1047</v>
      </c>
      <c r="D572" s="137" t="s">
        <v>5737</v>
      </c>
      <c r="E572" s="137" t="s">
        <v>5738</v>
      </c>
      <c r="F572" s="137" t="s">
        <v>5295</v>
      </c>
      <c r="G572" s="137" t="s">
        <v>146</v>
      </c>
      <c r="H572" s="137">
        <v>27</v>
      </c>
      <c r="I572" s="137" t="s">
        <v>13535</v>
      </c>
      <c r="J572" s="137" t="s">
        <v>5032</v>
      </c>
      <c r="K572" s="137" t="s">
        <v>5220</v>
      </c>
      <c r="L572" s="139" t="str">
        <f t="shared" si="24"/>
        <v>秋本　紫苑 (4)</v>
      </c>
      <c r="M572" s="139" t="str">
        <f t="shared" si="25"/>
        <v>Shion AKIMOTO (99)</v>
      </c>
      <c r="N572" s="216">
        <v>200000570</v>
      </c>
      <c r="O572" s="216" t="str">
        <f t="shared" si="26"/>
        <v>99</v>
      </c>
    </row>
    <row r="573" spans="1:15" x14ac:dyDescent="0.15">
      <c r="A573" s="248">
        <v>630</v>
      </c>
      <c r="B573" s="137" t="s">
        <v>1087</v>
      </c>
      <c r="C573" s="137" t="s">
        <v>1047</v>
      </c>
      <c r="D573" s="137" t="s">
        <v>5739</v>
      </c>
      <c r="E573" s="137" t="s">
        <v>5740</v>
      </c>
      <c r="F573" s="137" t="s">
        <v>1811</v>
      </c>
      <c r="G573" s="137" t="s">
        <v>146</v>
      </c>
      <c r="H573" s="137">
        <v>27</v>
      </c>
      <c r="I573" s="137" t="s">
        <v>11513</v>
      </c>
      <c r="J573" s="137" t="s">
        <v>6700</v>
      </c>
      <c r="K573" s="137" t="s">
        <v>5220</v>
      </c>
      <c r="L573" s="139" t="str">
        <f t="shared" si="24"/>
        <v>内田　くるみ (4)</v>
      </c>
      <c r="M573" s="139" t="str">
        <f t="shared" si="25"/>
        <v>Kurumi UCHIDA (99)</v>
      </c>
      <c r="N573" s="216">
        <v>200000571</v>
      </c>
      <c r="O573" s="216" t="str">
        <f t="shared" si="26"/>
        <v>99</v>
      </c>
    </row>
    <row r="574" spans="1:15" x14ac:dyDescent="0.15">
      <c r="A574" s="248">
        <v>631</v>
      </c>
      <c r="B574" s="137" t="s">
        <v>1087</v>
      </c>
      <c r="C574" s="137" t="s">
        <v>1047</v>
      </c>
      <c r="D574" s="137" t="s">
        <v>5741</v>
      </c>
      <c r="E574" s="137" t="s">
        <v>5742</v>
      </c>
      <c r="F574" s="137" t="s">
        <v>5743</v>
      </c>
      <c r="G574" s="137" t="s">
        <v>146</v>
      </c>
      <c r="H574" s="137">
        <v>27</v>
      </c>
      <c r="I574" s="137" t="s">
        <v>4849</v>
      </c>
      <c r="J574" s="137" t="s">
        <v>13813</v>
      </c>
      <c r="K574" s="137" t="s">
        <v>5220</v>
      </c>
      <c r="L574" s="139" t="str">
        <f t="shared" si="24"/>
        <v>木村　愛里沙 (4)</v>
      </c>
      <c r="M574" s="139" t="str">
        <f t="shared" si="25"/>
        <v>Arisa KIMURA (00)</v>
      </c>
      <c r="N574" s="216">
        <v>200000572</v>
      </c>
      <c r="O574" s="216" t="str">
        <f t="shared" si="26"/>
        <v>00</v>
      </c>
    </row>
    <row r="575" spans="1:15" x14ac:dyDescent="0.15">
      <c r="A575" s="248">
        <v>632</v>
      </c>
      <c r="B575" s="137" t="s">
        <v>1087</v>
      </c>
      <c r="C575" s="137" t="s">
        <v>1047</v>
      </c>
      <c r="D575" s="137" t="s">
        <v>5744</v>
      </c>
      <c r="E575" s="137" t="s">
        <v>5745</v>
      </c>
      <c r="F575" s="137" t="s">
        <v>3445</v>
      </c>
      <c r="G575" s="137" t="s">
        <v>146</v>
      </c>
      <c r="H575" s="137">
        <v>29</v>
      </c>
      <c r="I575" s="137" t="s">
        <v>13536</v>
      </c>
      <c r="J575" s="137" t="s">
        <v>6688</v>
      </c>
      <c r="K575" s="137" t="s">
        <v>5220</v>
      </c>
      <c r="L575" s="139" t="str">
        <f t="shared" si="24"/>
        <v>小岩　祐璃 (4)</v>
      </c>
      <c r="M575" s="139" t="str">
        <f t="shared" si="25"/>
        <v>Yuri KOIWA (99)</v>
      </c>
      <c r="N575" s="216">
        <v>200000573</v>
      </c>
      <c r="O575" s="216" t="str">
        <f t="shared" si="26"/>
        <v>99</v>
      </c>
    </row>
    <row r="576" spans="1:15" x14ac:dyDescent="0.15">
      <c r="A576" s="248">
        <v>633</v>
      </c>
      <c r="B576" s="137" t="s">
        <v>1087</v>
      </c>
      <c r="C576" s="137" t="s">
        <v>1047</v>
      </c>
      <c r="D576" s="137" t="s">
        <v>5746</v>
      </c>
      <c r="E576" s="137" t="s">
        <v>5747</v>
      </c>
      <c r="F576" s="137" t="s">
        <v>1433</v>
      </c>
      <c r="G576" s="137" t="s">
        <v>146</v>
      </c>
      <c r="H576" s="137">
        <v>26</v>
      </c>
      <c r="I576" s="137" t="s">
        <v>5058</v>
      </c>
      <c r="J576" s="137" t="s">
        <v>13738</v>
      </c>
      <c r="K576" s="137" t="s">
        <v>5220</v>
      </c>
      <c r="L576" s="139" t="str">
        <f t="shared" si="24"/>
        <v>斎藤　里紗 (4)</v>
      </c>
      <c r="M576" s="139" t="str">
        <f t="shared" si="25"/>
        <v>Risa SAITO (99)</v>
      </c>
      <c r="N576" s="216">
        <v>200000574</v>
      </c>
      <c r="O576" s="216" t="str">
        <f t="shared" si="26"/>
        <v>99</v>
      </c>
    </row>
    <row r="577" spans="1:15" x14ac:dyDescent="0.15">
      <c r="A577" s="248">
        <v>634</v>
      </c>
      <c r="B577" s="137" t="s">
        <v>1087</v>
      </c>
      <c r="C577" s="137" t="s">
        <v>1047</v>
      </c>
      <c r="D577" s="137" t="s">
        <v>5748</v>
      </c>
      <c r="E577" s="137" t="s">
        <v>5749</v>
      </c>
      <c r="F577" s="137" t="s">
        <v>2865</v>
      </c>
      <c r="G577" s="137" t="s">
        <v>146</v>
      </c>
      <c r="H577" s="137">
        <v>17</v>
      </c>
      <c r="I577" s="137" t="s">
        <v>11955</v>
      </c>
      <c r="J577" s="137" t="s">
        <v>9540</v>
      </c>
      <c r="K577" s="137" t="s">
        <v>5220</v>
      </c>
      <c r="L577" s="139" t="str">
        <f t="shared" si="24"/>
        <v>新村　愛里 (4)</v>
      </c>
      <c r="M577" s="139" t="str">
        <f t="shared" si="25"/>
        <v>Airi SHIMMURA (99)</v>
      </c>
      <c r="N577" s="216">
        <v>200000575</v>
      </c>
      <c r="O577" s="216" t="str">
        <f t="shared" si="26"/>
        <v>99</v>
      </c>
    </row>
    <row r="578" spans="1:15" x14ac:dyDescent="0.15">
      <c r="A578" s="248">
        <v>635</v>
      </c>
      <c r="B578" s="137" t="s">
        <v>1087</v>
      </c>
      <c r="C578" s="137" t="s">
        <v>1047</v>
      </c>
      <c r="D578" s="137" t="s">
        <v>5750</v>
      </c>
      <c r="E578" s="137" t="s">
        <v>5751</v>
      </c>
      <c r="F578" s="137" t="s">
        <v>2831</v>
      </c>
      <c r="G578" s="137" t="s">
        <v>146</v>
      </c>
      <c r="H578" s="137">
        <v>29</v>
      </c>
      <c r="I578" s="137" t="s">
        <v>13537</v>
      </c>
      <c r="J578" s="137" t="s">
        <v>13722</v>
      </c>
      <c r="K578" s="137" t="s">
        <v>5220</v>
      </c>
      <c r="L578" s="139" t="str">
        <f t="shared" si="24"/>
        <v>瀬貝　彩加 (4)</v>
      </c>
      <c r="M578" s="139" t="str">
        <f t="shared" si="25"/>
        <v>Ayaka SEGAI (99)</v>
      </c>
      <c r="N578" s="216">
        <v>200000576</v>
      </c>
      <c r="O578" s="216" t="str">
        <f t="shared" si="26"/>
        <v>99</v>
      </c>
    </row>
    <row r="579" spans="1:15" x14ac:dyDescent="0.15">
      <c r="A579" s="248">
        <v>636</v>
      </c>
      <c r="B579" s="137" t="s">
        <v>1087</v>
      </c>
      <c r="C579" s="137" t="s">
        <v>1047</v>
      </c>
      <c r="D579" s="137" t="s">
        <v>5752</v>
      </c>
      <c r="E579" s="137" t="s">
        <v>5753</v>
      </c>
      <c r="F579" s="137" t="s">
        <v>2149</v>
      </c>
      <c r="G579" s="137" t="s">
        <v>146</v>
      </c>
      <c r="H579" s="137">
        <v>27</v>
      </c>
      <c r="I579" s="137" t="s">
        <v>13538</v>
      </c>
      <c r="J579" s="137" t="s">
        <v>6769</v>
      </c>
      <c r="K579" s="137" t="s">
        <v>5220</v>
      </c>
      <c r="L579" s="139" t="str">
        <f t="shared" ref="L579:L642" si="27">D579&amp;" ("&amp;G579&amp;")"</f>
        <v>高洲　あかり (4)</v>
      </c>
      <c r="M579" s="139" t="str">
        <f t="shared" ref="M579:M642" si="28">J579&amp;" "&amp;I579&amp;" ("&amp;O579&amp;")"</f>
        <v>Akari TAKASU (00)</v>
      </c>
      <c r="N579" s="216">
        <v>200000577</v>
      </c>
      <c r="O579" s="216" t="str">
        <f t="shared" ref="O579:O642" si="29">LEFT(F579,2)</f>
        <v>00</v>
      </c>
    </row>
    <row r="580" spans="1:15" x14ac:dyDescent="0.15">
      <c r="A580" s="248">
        <v>637</v>
      </c>
      <c r="B580" s="137" t="s">
        <v>1087</v>
      </c>
      <c r="C580" s="137" t="s">
        <v>1047</v>
      </c>
      <c r="D580" s="137" t="s">
        <v>5754</v>
      </c>
      <c r="E580" s="137" t="s">
        <v>5755</v>
      </c>
      <c r="F580" s="137" t="s">
        <v>1149</v>
      </c>
      <c r="G580" s="137" t="s">
        <v>146</v>
      </c>
      <c r="H580" s="137">
        <v>26</v>
      </c>
      <c r="I580" s="137" t="s">
        <v>13384</v>
      </c>
      <c r="J580" s="137" t="s">
        <v>13800</v>
      </c>
      <c r="K580" s="137" t="s">
        <v>5220</v>
      </c>
      <c r="L580" s="139" t="str">
        <f t="shared" si="27"/>
        <v>中地　あすか (4)</v>
      </c>
      <c r="M580" s="139" t="str">
        <f t="shared" si="28"/>
        <v>Asuka NAKACHI (00)</v>
      </c>
      <c r="N580" s="216">
        <v>200000578</v>
      </c>
      <c r="O580" s="216" t="str">
        <f t="shared" si="29"/>
        <v>00</v>
      </c>
    </row>
    <row r="581" spans="1:15" x14ac:dyDescent="0.15">
      <c r="A581" s="248">
        <v>638</v>
      </c>
      <c r="B581" s="137" t="s">
        <v>1087</v>
      </c>
      <c r="C581" s="137" t="s">
        <v>1047</v>
      </c>
      <c r="D581" s="137" t="s">
        <v>5756</v>
      </c>
      <c r="E581" s="137" t="s">
        <v>5757</v>
      </c>
      <c r="F581" s="137" t="s">
        <v>1842</v>
      </c>
      <c r="G581" s="137" t="s">
        <v>146</v>
      </c>
      <c r="H581" s="137">
        <v>29</v>
      </c>
      <c r="I581" s="137" t="s">
        <v>13539</v>
      </c>
      <c r="J581" s="137" t="s">
        <v>13800</v>
      </c>
      <c r="K581" s="137" t="s">
        <v>5220</v>
      </c>
      <c r="L581" s="139" t="str">
        <f t="shared" si="27"/>
        <v>根津　明日香 (4)</v>
      </c>
      <c r="M581" s="139" t="str">
        <f t="shared" si="28"/>
        <v>Asuka NEZU (99)</v>
      </c>
      <c r="N581" s="216">
        <v>200000579</v>
      </c>
      <c r="O581" s="216" t="str">
        <f t="shared" si="29"/>
        <v>99</v>
      </c>
    </row>
    <row r="582" spans="1:15" x14ac:dyDescent="0.15">
      <c r="A582" s="248">
        <v>639</v>
      </c>
      <c r="B582" s="137" t="s">
        <v>1087</v>
      </c>
      <c r="C582" s="137" t="s">
        <v>1047</v>
      </c>
      <c r="D582" s="137" t="s">
        <v>12805</v>
      </c>
      <c r="E582" s="137" t="s">
        <v>5758</v>
      </c>
      <c r="F582" s="137" t="s">
        <v>2909</v>
      </c>
      <c r="G582" s="137" t="s">
        <v>146</v>
      </c>
      <c r="H582" s="137">
        <v>33</v>
      </c>
      <c r="I582" s="137" t="s">
        <v>13540</v>
      </c>
      <c r="J582" s="137" t="s">
        <v>6664</v>
      </c>
      <c r="K582" s="137" t="s">
        <v>5220</v>
      </c>
      <c r="L582" s="139" t="str">
        <f t="shared" si="27"/>
        <v>水田　史南 (4)</v>
      </c>
      <c r="M582" s="139" t="str">
        <f t="shared" si="28"/>
        <v>Rina MIZUTA (99)</v>
      </c>
      <c r="N582" s="216">
        <v>200000580</v>
      </c>
      <c r="O582" s="216" t="str">
        <f t="shared" si="29"/>
        <v>99</v>
      </c>
    </row>
    <row r="583" spans="1:15" x14ac:dyDescent="0.15">
      <c r="A583" s="248">
        <v>640</v>
      </c>
      <c r="B583" s="137" t="s">
        <v>1087</v>
      </c>
      <c r="C583" s="137" t="s">
        <v>1047</v>
      </c>
      <c r="D583" s="137" t="s">
        <v>5759</v>
      </c>
      <c r="E583" s="137" t="s">
        <v>5760</v>
      </c>
      <c r="F583" s="137" t="s">
        <v>1149</v>
      </c>
      <c r="G583" s="137" t="s">
        <v>146</v>
      </c>
      <c r="H583" s="137">
        <v>27</v>
      </c>
      <c r="I583" s="137" t="s">
        <v>4821</v>
      </c>
      <c r="J583" s="137" t="s">
        <v>13860</v>
      </c>
      <c r="K583" s="137" t="s">
        <v>5220</v>
      </c>
      <c r="L583" s="139" t="str">
        <f t="shared" si="27"/>
        <v>山本　怜奈 (4)</v>
      </c>
      <c r="M583" s="139" t="str">
        <f t="shared" si="28"/>
        <v>Reina YAMAMOTO (00)</v>
      </c>
      <c r="N583" s="216">
        <v>200000581</v>
      </c>
      <c r="O583" s="216" t="str">
        <f t="shared" si="29"/>
        <v>00</v>
      </c>
    </row>
    <row r="584" spans="1:15" x14ac:dyDescent="0.15">
      <c r="A584" s="248">
        <v>641</v>
      </c>
      <c r="B584" s="137" t="s">
        <v>1087</v>
      </c>
      <c r="C584" s="137" t="s">
        <v>1047</v>
      </c>
      <c r="D584" s="137" t="s">
        <v>5761</v>
      </c>
      <c r="E584" s="137" t="s">
        <v>5762</v>
      </c>
      <c r="F584" s="137" t="s">
        <v>5763</v>
      </c>
      <c r="G584" s="137" t="s">
        <v>146</v>
      </c>
      <c r="H584" s="137">
        <v>29</v>
      </c>
      <c r="I584" s="137" t="s">
        <v>4991</v>
      </c>
      <c r="J584" s="137" t="s">
        <v>13861</v>
      </c>
      <c r="K584" s="137" t="s">
        <v>5220</v>
      </c>
      <c r="L584" s="139" t="str">
        <f t="shared" si="27"/>
        <v>池田　弥生 (4)</v>
      </c>
      <c r="M584" s="139" t="str">
        <f t="shared" si="28"/>
        <v>Yayoi IKEDA (01)</v>
      </c>
      <c r="N584" s="216">
        <v>200000582</v>
      </c>
      <c r="O584" s="216" t="str">
        <f t="shared" si="29"/>
        <v>01</v>
      </c>
    </row>
    <row r="585" spans="1:15" x14ac:dyDescent="0.15">
      <c r="A585" s="248">
        <v>642</v>
      </c>
      <c r="B585" s="137" t="s">
        <v>1087</v>
      </c>
      <c r="C585" s="137" t="s">
        <v>1047</v>
      </c>
      <c r="D585" s="137" t="s">
        <v>5764</v>
      </c>
      <c r="E585" s="137" t="s">
        <v>5765</v>
      </c>
      <c r="F585" s="137" t="s">
        <v>1541</v>
      </c>
      <c r="G585" s="137" t="s">
        <v>164</v>
      </c>
      <c r="H585" s="137">
        <v>29</v>
      </c>
      <c r="I585" s="137" t="s">
        <v>11828</v>
      </c>
      <c r="J585" s="137" t="s">
        <v>13785</v>
      </c>
      <c r="K585" s="137" t="s">
        <v>5220</v>
      </c>
      <c r="L585" s="139" t="str">
        <f t="shared" si="27"/>
        <v>梅田　沙樹 (3)</v>
      </c>
      <c r="M585" s="139" t="str">
        <f t="shared" si="28"/>
        <v>Saki UMEDA (01)</v>
      </c>
      <c r="N585" s="216">
        <v>200000583</v>
      </c>
      <c r="O585" s="216" t="str">
        <f t="shared" si="29"/>
        <v>01</v>
      </c>
    </row>
    <row r="586" spans="1:15" x14ac:dyDescent="0.15">
      <c r="A586" s="248">
        <v>643</v>
      </c>
      <c r="B586" s="137" t="s">
        <v>1087</v>
      </c>
      <c r="C586" s="137" t="s">
        <v>1047</v>
      </c>
      <c r="D586" s="137" t="s">
        <v>12806</v>
      </c>
      <c r="E586" s="137" t="s">
        <v>5766</v>
      </c>
      <c r="F586" s="137" t="s">
        <v>1529</v>
      </c>
      <c r="G586" s="137" t="s">
        <v>164</v>
      </c>
      <c r="H586" s="137">
        <v>27</v>
      </c>
      <c r="I586" s="137" t="s">
        <v>11983</v>
      </c>
      <c r="J586" s="137" t="s">
        <v>13860</v>
      </c>
      <c r="K586" s="137" t="s">
        <v>5220</v>
      </c>
      <c r="L586" s="139" t="str">
        <f t="shared" si="27"/>
        <v>金澤　怜那 (3)</v>
      </c>
      <c r="M586" s="139" t="str">
        <f t="shared" si="28"/>
        <v>Reina KANAZAWA (00)</v>
      </c>
      <c r="N586" s="216">
        <v>200000584</v>
      </c>
      <c r="O586" s="216" t="str">
        <f t="shared" si="29"/>
        <v>00</v>
      </c>
    </row>
    <row r="587" spans="1:15" x14ac:dyDescent="0.15">
      <c r="A587" s="248">
        <v>644</v>
      </c>
      <c r="B587" s="137" t="s">
        <v>1087</v>
      </c>
      <c r="C587" s="137" t="s">
        <v>1047</v>
      </c>
      <c r="D587" s="137" t="s">
        <v>5767</v>
      </c>
      <c r="E587" s="137" t="s">
        <v>5768</v>
      </c>
      <c r="F587" s="137" t="s">
        <v>1227</v>
      </c>
      <c r="G587" s="137" t="s">
        <v>164</v>
      </c>
      <c r="H587" s="137">
        <v>22</v>
      </c>
      <c r="I587" s="137" t="s">
        <v>4865</v>
      </c>
      <c r="J587" s="137" t="s">
        <v>6740</v>
      </c>
      <c r="K587" s="137" t="s">
        <v>5220</v>
      </c>
      <c r="L587" s="139" t="str">
        <f t="shared" si="27"/>
        <v>田中　絵理 (3)</v>
      </c>
      <c r="M587" s="139" t="str">
        <f t="shared" si="28"/>
        <v>Eri TANAKA (00)</v>
      </c>
      <c r="N587" s="216">
        <v>200000585</v>
      </c>
      <c r="O587" s="216" t="str">
        <f t="shared" si="29"/>
        <v>00</v>
      </c>
    </row>
    <row r="588" spans="1:15" x14ac:dyDescent="0.15">
      <c r="A588" s="248">
        <v>645</v>
      </c>
      <c r="B588" s="137" t="s">
        <v>1087</v>
      </c>
      <c r="C588" s="137" t="s">
        <v>1047</v>
      </c>
      <c r="D588" s="137" t="s">
        <v>5769</v>
      </c>
      <c r="E588" s="137" t="s">
        <v>5770</v>
      </c>
      <c r="F588" s="137" t="s">
        <v>5771</v>
      </c>
      <c r="G588" s="137" t="s">
        <v>164</v>
      </c>
      <c r="H588" s="137">
        <v>27</v>
      </c>
      <c r="I588" s="137" t="s">
        <v>13541</v>
      </c>
      <c r="J588" s="137" t="s">
        <v>6726</v>
      </c>
      <c r="K588" s="137" t="s">
        <v>5220</v>
      </c>
      <c r="L588" s="139" t="str">
        <f t="shared" si="27"/>
        <v>辻　綾音 (3)</v>
      </c>
      <c r="M588" s="139" t="str">
        <f t="shared" si="28"/>
        <v>Ayane TSUJI  (00)</v>
      </c>
      <c r="N588" s="216">
        <v>200000586</v>
      </c>
      <c r="O588" s="216" t="str">
        <f t="shared" si="29"/>
        <v>00</v>
      </c>
    </row>
    <row r="589" spans="1:15" x14ac:dyDescent="0.15">
      <c r="A589" s="248">
        <v>646</v>
      </c>
      <c r="B589" s="137" t="s">
        <v>1087</v>
      </c>
      <c r="C589" s="137" t="s">
        <v>1047</v>
      </c>
      <c r="D589" s="137" t="s">
        <v>5772</v>
      </c>
      <c r="E589" s="137" t="s">
        <v>5773</v>
      </c>
      <c r="F589" s="137" t="s">
        <v>4502</v>
      </c>
      <c r="G589" s="137" t="s">
        <v>164</v>
      </c>
      <c r="H589" s="137">
        <v>27</v>
      </c>
      <c r="I589" s="137" t="s">
        <v>5094</v>
      </c>
      <c r="J589" s="137" t="s">
        <v>13862</v>
      </c>
      <c r="K589" s="137" t="s">
        <v>5220</v>
      </c>
      <c r="L589" s="139" t="str">
        <f t="shared" si="27"/>
        <v>中川　葉月 (3)</v>
      </c>
      <c r="M589" s="139" t="str">
        <f t="shared" si="28"/>
        <v>Hazuki NAKAGAWA (00)</v>
      </c>
      <c r="N589" s="216">
        <v>200000587</v>
      </c>
      <c r="O589" s="216" t="str">
        <f t="shared" si="29"/>
        <v>00</v>
      </c>
    </row>
    <row r="590" spans="1:15" x14ac:dyDescent="0.15">
      <c r="A590" s="248">
        <v>647</v>
      </c>
      <c r="B590" s="137" t="s">
        <v>1087</v>
      </c>
      <c r="C590" s="137" t="s">
        <v>1047</v>
      </c>
      <c r="D590" s="137" t="s">
        <v>5774</v>
      </c>
      <c r="E590" s="137" t="s">
        <v>5775</v>
      </c>
      <c r="F590" s="137" t="s">
        <v>2351</v>
      </c>
      <c r="G590" s="137" t="s">
        <v>164</v>
      </c>
      <c r="H590" s="137">
        <v>29</v>
      </c>
      <c r="I590" s="137" t="s">
        <v>4913</v>
      </c>
      <c r="J590" s="137" t="s">
        <v>13863</v>
      </c>
      <c r="K590" s="137" t="s">
        <v>5220</v>
      </c>
      <c r="L590" s="139" t="str">
        <f t="shared" si="27"/>
        <v>南　笑里 (3)</v>
      </c>
      <c r="M590" s="139" t="str">
        <f t="shared" si="28"/>
        <v>Emiri MINAMI (00)</v>
      </c>
      <c r="N590" s="216">
        <v>200000588</v>
      </c>
      <c r="O590" s="216" t="str">
        <f t="shared" si="29"/>
        <v>00</v>
      </c>
    </row>
    <row r="591" spans="1:15" x14ac:dyDescent="0.15">
      <c r="A591" s="248">
        <v>648</v>
      </c>
      <c r="B591" s="137" t="s">
        <v>1087</v>
      </c>
      <c r="C591" s="137" t="s">
        <v>1047</v>
      </c>
      <c r="D591" s="137" t="s">
        <v>5776</v>
      </c>
      <c r="E591" s="137" t="s">
        <v>5777</v>
      </c>
      <c r="F591" s="137" t="s">
        <v>1259</v>
      </c>
      <c r="G591" s="137" t="s">
        <v>164</v>
      </c>
      <c r="H591" s="137">
        <v>29</v>
      </c>
      <c r="I591" s="137" t="s">
        <v>6736</v>
      </c>
      <c r="J591" s="137" t="s">
        <v>13722</v>
      </c>
      <c r="K591" s="137" t="s">
        <v>5220</v>
      </c>
      <c r="L591" s="139" t="str">
        <f t="shared" si="27"/>
        <v>吉田　彩花 (3)</v>
      </c>
      <c r="M591" s="139" t="str">
        <f t="shared" si="28"/>
        <v>Ayaka YOSHIDA (00)</v>
      </c>
      <c r="N591" s="216">
        <v>200000589</v>
      </c>
      <c r="O591" s="216" t="str">
        <f t="shared" si="29"/>
        <v>00</v>
      </c>
    </row>
    <row r="592" spans="1:15" x14ac:dyDescent="0.15">
      <c r="A592" s="248">
        <v>649</v>
      </c>
      <c r="B592" s="137" t="s">
        <v>1087</v>
      </c>
      <c r="C592" s="137" t="s">
        <v>1047</v>
      </c>
      <c r="D592" s="137" t="s">
        <v>9508</v>
      </c>
      <c r="E592" s="137" t="s">
        <v>9520</v>
      </c>
      <c r="F592" s="137" t="s">
        <v>3696</v>
      </c>
      <c r="G592" s="137" t="s">
        <v>168</v>
      </c>
      <c r="H592" s="137">
        <v>27</v>
      </c>
      <c r="I592" s="137" t="s">
        <v>9533</v>
      </c>
      <c r="J592" s="137" t="s">
        <v>9544</v>
      </c>
      <c r="K592" s="137" t="s">
        <v>5220</v>
      </c>
      <c r="L592" s="139" t="str">
        <f t="shared" si="27"/>
        <v>郡山　月花 (2)</v>
      </c>
      <c r="M592" s="139" t="str">
        <f t="shared" si="28"/>
        <v>Tsukika KORIYAMA (01)</v>
      </c>
      <c r="N592" s="216">
        <v>200000590</v>
      </c>
      <c r="O592" s="216" t="str">
        <f t="shared" si="29"/>
        <v>01</v>
      </c>
    </row>
    <row r="593" spans="1:15" x14ac:dyDescent="0.15">
      <c r="A593" s="248">
        <v>650</v>
      </c>
      <c r="B593" s="137" t="s">
        <v>1087</v>
      </c>
      <c r="C593" s="137" t="s">
        <v>1047</v>
      </c>
      <c r="D593" s="137" t="s">
        <v>5787</v>
      </c>
      <c r="E593" s="137" t="s">
        <v>5788</v>
      </c>
      <c r="F593" s="137" t="s">
        <v>5789</v>
      </c>
      <c r="G593" s="137" t="s">
        <v>168</v>
      </c>
      <c r="H593" s="137">
        <v>27</v>
      </c>
      <c r="I593" s="137" t="s">
        <v>13542</v>
      </c>
      <c r="J593" s="137" t="s">
        <v>13730</v>
      </c>
      <c r="K593" s="137" t="s">
        <v>5220</v>
      </c>
      <c r="L593" s="139" t="str">
        <f t="shared" si="27"/>
        <v>小南　佑子 (2)</v>
      </c>
      <c r="M593" s="139" t="str">
        <f t="shared" si="28"/>
        <v>Yuko KOMINAMI (01)</v>
      </c>
      <c r="N593" s="216">
        <v>200000591</v>
      </c>
      <c r="O593" s="216" t="str">
        <f t="shared" si="29"/>
        <v>01</v>
      </c>
    </row>
    <row r="594" spans="1:15" x14ac:dyDescent="0.15">
      <c r="A594" s="248">
        <v>651</v>
      </c>
      <c r="B594" s="137" t="s">
        <v>1087</v>
      </c>
      <c r="C594" s="137" t="s">
        <v>1047</v>
      </c>
      <c r="D594" s="137" t="s">
        <v>9509</v>
      </c>
      <c r="E594" s="137" t="s">
        <v>9521</v>
      </c>
      <c r="F594" s="137" t="s">
        <v>9528</v>
      </c>
      <c r="G594" s="137" t="s">
        <v>168</v>
      </c>
      <c r="H594" s="137">
        <v>27</v>
      </c>
      <c r="I594" s="137" t="s">
        <v>9534</v>
      </c>
      <c r="J594" s="137" t="s">
        <v>9545</v>
      </c>
      <c r="K594" s="137" t="s">
        <v>5220</v>
      </c>
      <c r="L594" s="139" t="str">
        <f t="shared" si="27"/>
        <v>堀川　今日子 (2)</v>
      </c>
      <c r="M594" s="139" t="str">
        <f t="shared" si="28"/>
        <v>Kyoko HORIKAWA (02)</v>
      </c>
      <c r="N594" s="216">
        <v>200000592</v>
      </c>
      <c r="O594" s="216" t="str">
        <f t="shared" si="29"/>
        <v>02</v>
      </c>
    </row>
    <row r="595" spans="1:15" x14ac:dyDescent="0.15">
      <c r="A595" s="248">
        <v>652</v>
      </c>
      <c r="B595" s="137" t="s">
        <v>1087</v>
      </c>
      <c r="C595" s="137" t="s">
        <v>1047</v>
      </c>
      <c r="D595" s="137" t="s">
        <v>5779</v>
      </c>
      <c r="E595" s="137" t="s">
        <v>5780</v>
      </c>
      <c r="F595" s="137" t="s">
        <v>5781</v>
      </c>
      <c r="G595" s="137" t="s">
        <v>168</v>
      </c>
      <c r="H595" s="137">
        <v>27</v>
      </c>
      <c r="I595" s="137" t="s">
        <v>5208</v>
      </c>
      <c r="J595" s="137" t="s">
        <v>13691</v>
      </c>
      <c r="K595" s="137" t="s">
        <v>5220</v>
      </c>
      <c r="L595" s="139" t="str">
        <f t="shared" si="27"/>
        <v>前田　朱音 (2)</v>
      </c>
      <c r="M595" s="139" t="str">
        <f t="shared" si="28"/>
        <v>Akane MAEDA (01)</v>
      </c>
      <c r="N595" s="216">
        <v>200000593</v>
      </c>
      <c r="O595" s="216" t="str">
        <f t="shared" si="29"/>
        <v>01</v>
      </c>
    </row>
    <row r="596" spans="1:15" x14ac:dyDescent="0.15">
      <c r="A596" s="248">
        <v>653</v>
      </c>
      <c r="B596" s="137" t="s">
        <v>1087</v>
      </c>
      <c r="C596" s="137" t="s">
        <v>1047</v>
      </c>
      <c r="D596" s="137" t="s">
        <v>5782</v>
      </c>
      <c r="E596" s="137" t="s">
        <v>5783</v>
      </c>
      <c r="F596" s="137" t="s">
        <v>4347</v>
      </c>
      <c r="G596" s="137" t="s">
        <v>168</v>
      </c>
      <c r="H596" s="137">
        <v>27</v>
      </c>
      <c r="I596" s="137" t="s">
        <v>13543</v>
      </c>
      <c r="J596" s="137" t="s">
        <v>6664</v>
      </c>
      <c r="K596" s="137" t="s">
        <v>5220</v>
      </c>
      <c r="L596" s="139" t="str">
        <f t="shared" si="27"/>
        <v>松金　里奈 (2)</v>
      </c>
      <c r="M596" s="139" t="str">
        <f t="shared" si="28"/>
        <v>Rina MATSUKANE (01)</v>
      </c>
      <c r="N596" s="216">
        <v>200000594</v>
      </c>
      <c r="O596" s="216" t="str">
        <f t="shared" si="29"/>
        <v>01</v>
      </c>
    </row>
    <row r="597" spans="1:15" x14ac:dyDescent="0.15">
      <c r="A597" s="248">
        <v>654</v>
      </c>
      <c r="B597" s="137" t="s">
        <v>1087</v>
      </c>
      <c r="C597" s="137" t="s">
        <v>1047</v>
      </c>
      <c r="D597" s="137" t="s">
        <v>5784</v>
      </c>
      <c r="E597" s="137" t="s">
        <v>5785</v>
      </c>
      <c r="F597" s="137" t="s">
        <v>5786</v>
      </c>
      <c r="G597" s="137" t="s">
        <v>168</v>
      </c>
      <c r="H597" s="137">
        <v>37</v>
      </c>
      <c r="I597" s="137" t="s">
        <v>13544</v>
      </c>
      <c r="J597" s="137" t="s">
        <v>13700</v>
      </c>
      <c r="K597" s="137" t="s">
        <v>5220</v>
      </c>
      <c r="L597" s="139" t="str">
        <f t="shared" si="27"/>
        <v>吉識　史央里 (2)</v>
      </c>
      <c r="M597" s="139" t="str">
        <f t="shared" si="28"/>
        <v>Shiori YOSHIKI (01)</v>
      </c>
      <c r="N597" s="216">
        <v>200000595</v>
      </c>
      <c r="O597" s="216" t="str">
        <f t="shared" si="29"/>
        <v>01</v>
      </c>
    </row>
    <row r="598" spans="1:15" x14ac:dyDescent="0.15">
      <c r="A598" s="248">
        <v>655</v>
      </c>
      <c r="B598" s="137" t="s">
        <v>1087</v>
      </c>
      <c r="C598" s="137" t="s">
        <v>1047</v>
      </c>
      <c r="D598" s="137" t="s">
        <v>12807</v>
      </c>
      <c r="E598" s="137" t="s">
        <v>13112</v>
      </c>
      <c r="F598" s="137" t="s">
        <v>13332</v>
      </c>
      <c r="G598" s="137" t="s">
        <v>173</v>
      </c>
      <c r="H598" s="137">
        <v>27</v>
      </c>
      <c r="I598" s="137" t="s">
        <v>5035</v>
      </c>
      <c r="J598" s="137" t="s">
        <v>9315</v>
      </c>
      <c r="K598" s="137" t="s">
        <v>5220</v>
      </c>
      <c r="L598" s="139" t="str">
        <f t="shared" si="27"/>
        <v>大門　まこ (1)</v>
      </c>
      <c r="M598" s="139" t="str">
        <f t="shared" si="28"/>
        <v>Mako DAIMON (03)</v>
      </c>
      <c r="N598" s="216">
        <v>200000596</v>
      </c>
      <c r="O598" s="216" t="str">
        <f t="shared" si="29"/>
        <v>03</v>
      </c>
    </row>
    <row r="599" spans="1:15" x14ac:dyDescent="0.15">
      <c r="A599" s="248">
        <v>656</v>
      </c>
      <c r="B599" s="137" t="s">
        <v>1087</v>
      </c>
      <c r="C599" s="137" t="s">
        <v>1047</v>
      </c>
      <c r="D599" s="137" t="s">
        <v>12808</v>
      </c>
      <c r="E599" s="137" t="s">
        <v>13113</v>
      </c>
      <c r="F599" s="137" t="s">
        <v>11044</v>
      </c>
      <c r="G599" s="137" t="s">
        <v>173</v>
      </c>
      <c r="H599" s="137">
        <v>27</v>
      </c>
      <c r="I599" s="137" t="s">
        <v>11503</v>
      </c>
      <c r="J599" s="137" t="s">
        <v>6713</v>
      </c>
      <c r="K599" s="137" t="s">
        <v>5220</v>
      </c>
      <c r="L599" s="139" t="str">
        <f t="shared" si="27"/>
        <v>高木　美悠 (1)</v>
      </c>
      <c r="M599" s="139" t="str">
        <f t="shared" si="28"/>
        <v>Miyu TAKAGI (02)</v>
      </c>
      <c r="N599" s="216">
        <v>200000597</v>
      </c>
      <c r="O599" s="216" t="str">
        <f t="shared" si="29"/>
        <v>02</v>
      </c>
    </row>
    <row r="600" spans="1:15" x14ac:dyDescent="0.15">
      <c r="A600" s="248">
        <v>657</v>
      </c>
      <c r="B600" s="137" t="s">
        <v>1087</v>
      </c>
      <c r="C600" s="137" t="s">
        <v>1047</v>
      </c>
      <c r="D600" s="137" t="s">
        <v>12809</v>
      </c>
      <c r="E600" s="137" t="s">
        <v>13114</v>
      </c>
      <c r="F600" s="137" t="s">
        <v>13333</v>
      </c>
      <c r="G600" s="137" t="s">
        <v>173</v>
      </c>
      <c r="H600" s="137">
        <v>27</v>
      </c>
      <c r="I600" s="137" t="s">
        <v>13545</v>
      </c>
      <c r="J600" s="137" t="s">
        <v>13725</v>
      </c>
      <c r="K600" s="137" t="s">
        <v>5220</v>
      </c>
      <c r="L600" s="139" t="str">
        <f t="shared" si="27"/>
        <v>筒井　穂乃茄 (1)</v>
      </c>
      <c r="M600" s="139" t="str">
        <f t="shared" si="28"/>
        <v>Honoka TSUTSUI  (03)</v>
      </c>
      <c r="N600" s="216">
        <v>200000598</v>
      </c>
      <c r="O600" s="216" t="str">
        <f t="shared" si="29"/>
        <v>03</v>
      </c>
    </row>
    <row r="601" spans="1:15" x14ac:dyDescent="0.15">
      <c r="A601" s="248">
        <v>658</v>
      </c>
      <c r="B601" s="137" t="s">
        <v>1087</v>
      </c>
      <c r="C601" s="137" t="s">
        <v>1047</v>
      </c>
      <c r="D601" s="137" t="s">
        <v>12810</v>
      </c>
      <c r="E601" s="137" t="s">
        <v>13115</v>
      </c>
      <c r="F601" s="137" t="s">
        <v>4656</v>
      </c>
      <c r="G601" s="137" t="s">
        <v>173</v>
      </c>
      <c r="H601" s="137">
        <v>27</v>
      </c>
      <c r="I601" s="137" t="s">
        <v>5094</v>
      </c>
      <c r="J601" s="137" t="s">
        <v>13864</v>
      </c>
      <c r="K601" s="137" t="s">
        <v>5220</v>
      </c>
      <c r="L601" s="139" t="str">
        <f t="shared" si="27"/>
        <v>中川　千彩都 (1)</v>
      </c>
      <c r="M601" s="139" t="str">
        <f t="shared" si="28"/>
        <v>Chisato NAKAGAWA (01)</v>
      </c>
      <c r="N601" s="216">
        <v>200000599</v>
      </c>
      <c r="O601" s="216" t="str">
        <f t="shared" si="29"/>
        <v>01</v>
      </c>
    </row>
    <row r="602" spans="1:15" x14ac:dyDescent="0.15">
      <c r="A602" s="248">
        <v>659</v>
      </c>
      <c r="B602" s="137" t="s">
        <v>1087</v>
      </c>
      <c r="C602" s="137" t="s">
        <v>1047</v>
      </c>
      <c r="D602" s="137" t="s">
        <v>12811</v>
      </c>
      <c r="E602" s="137" t="s">
        <v>13116</v>
      </c>
      <c r="F602" s="137" t="s">
        <v>11263</v>
      </c>
      <c r="G602" s="137" t="s">
        <v>173</v>
      </c>
      <c r="H602" s="137">
        <v>28</v>
      </c>
      <c r="I602" s="137" t="s">
        <v>13546</v>
      </c>
      <c r="J602" s="137" t="s">
        <v>13865</v>
      </c>
      <c r="K602" s="137" t="s">
        <v>5220</v>
      </c>
      <c r="L602" s="139" t="str">
        <f t="shared" si="27"/>
        <v>櫨山　わかば (1)</v>
      </c>
      <c r="M602" s="139" t="str">
        <f t="shared" si="28"/>
        <v>Wakaba HAZEYAMA (02)</v>
      </c>
      <c r="N602" s="216">
        <v>200000600</v>
      </c>
      <c r="O602" s="216" t="str">
        <f t="shared" si="29"/>
        <v>02</v>
      </c>
    </row>
    <row r="603" spans="1:15" x14ac:dyDescent="0.15">
      <c r="A603" s="248">
        <v>660</v>
      </c>
      <c r="B603" s="137" t="s">
        <v>5233</v>
      </c>
      <c r="C603" s="137" t="s">
        <v>1048</v>
      </c>
      <c r="D603" s="137" t="s">
        <v>5790</v>
      </c>
      <c r="E603" s="137" t="s">
        <v>5791</v>
      </c>
      <c r="F603" s="137" t="s">
        <v>1538</v>
      </c>
      <c r="G603" s="137" t="s">
        <v>146</v>
      </c>
      <c r="H603" s="137">
        <v>30</v>
      </c>
      <c r="I603" s="137" t="s">
        <v>13547</v>
      </c>
      <c r="J603" s="137" t="s">
        <v>6688</v>
      </c>
      <c r="K603" s="137" t="s">
        <v>5220</v>
      </c>
      <c r="L603" s="139" t="str">
        <f t="shared" si="27"/>
        <v>美坂　ゆり (4)</v>
      </c>
      <c r="M603" s="139" t="str">
        <f t="shared" si="28"/>
        <v>Yuri MISAKA (99)</v>
      </c>
      <c r="N603" s="216">
        <v>200000601</v>
      </c>
      <c r="O603" s="216" t="str">
        <f t="shared" si="29"/>
        <v>99</v>
      </c>
    </row>
    <row r="604" spans="1:15" x14ac:dyDescent="0.15">
      <c r="A604" s="248">
        <v>661</v>
      </c>
      <c r="B604" s="137" t="s">
        <v>5233</v>
      </c>
      <c r="C604" s="137" t="s">
        <v>1048</v>
      </c>
      <c r="D604" s="137" t="s">
        <v>5792</v>
      </c>
      <c r="E604" s="137" t="s">
        <v>5793</v>
      </c>
      <c r="F604" s="137" t="s">
        <v>713</v>
      </c>
      <c r="G604" s="137" t="s">
        <v>146</v>
      </c>
      <c r="H604" s="137">
        <v>30</v>
      </c>
      <c r="I604" s="137" t="s">
        <v>4821</v>
      </c>
      <c r="J604" s="137" t="s">
        <v>13866</v>
      </c>
      <c r="K604" s="137" t="s">
        <v>5220</v>
      </c>
      <c r="L604" s="139" t="str">
        <f t="shared" si="27"/>
        <v>山本　久泉子 (4)</v>
      </c>
      <c r="M604" s="139" t="str">
        <f t="shared" si="28"/>
        <v>Kumiko YAMAMOTO (99)</v>
      </c>
      <c r="N604" s="216">
        <v>200000602</v>
      </c>
      <c r="O604" s="216" t="str">
        <f t="shared" si="29"/>
        <v>99</v>
      </c>
    </row>
    <row r="605" spans="1:15" x14ac:dyDescent="0.15">
      <c r="A605" s="248">
        <v>662</v>
      </c>
      <c r="B605" s="137" t="s">
        <v>5233</v>
      </c>
      <c r="C605" s="137" t="s">
        <v>1048</v>
      </c>
      <c r="D605" s="137" t="s">
        <v>5794</v>
      </c>
      <c r="E605" s="137" t="s">
        <v>5795</v>
      </c>
      <c r="F605" s="137" t="s">
        <v>3246</v>
      </c>
      <c r="G605" s="137" t="s">
        <v>164</v>
      </c>
      <c r="H605" s="137">
        <v>30</v>
      </c>
      <c r="I605" s="137" t="s">
        <v>4991</v>
      </c>
      <c r="J605" s="137" t="s">
        <v>13722</v>
      </c>
      <c r="K605" s="137" t="s">
        <v>5220</v>
      </c>
      <c r="L605" s="139" t="str">
        <f t="shared" si="27"/>
        <v>池田　亜耶香 (3)</v>
      </c>
      <c r="M605" s="139" t="str">
        <f t="shared" si="28"/>
        <v>Ayaka IKEDA (99)</v>
      </c>
      <c r="N605" s="216">
        <v>200000603</v>
      </c>
      <c r="O605" s="216" t="str">
        <f t="shared" si="29"/>
        <v>99</v>
      </c>
    </row>
    <row r="606" spans="1:15" x14ac:dyDescent="0.15">
      <c r="A606" s="248">
        <v>663</v>
      </c>
      <c r="B606" s="137" t="s">
        <v>5233</v>
      </c>
      <c r="C606" s="137" t="s">
        <v>1048</v>
      </c>
      <c r="D606" s="137" t="s">
        <v>5796</v>
      </c>
      <c r="E606" s="137" t="s">
        <v>5797</v>
      </c>
      <c r="F606" s="137" t="s">
        <v>1430</v>
      </c>
      <c r="G606" s="137" t="s">
        <v>164</v>
      </c>
      <c r="H606" s="137">
        <v>30</v>
      </c>
      <c r="I606" s="137" t="s">
        <v>4856</v>
      </c>
      <c r="J606" s="137" t="s">
        <v>9540</v>
      </c>
      <c r="K606" s="137" t="s">
        <v>5220</v>
      </c>
      <c r="L606" s="139" t="str">
        <f t="shared" si="27"/>
        <v>佐藤　あいり (3)</v>
      </c>
      <c r="M606" s="139" t="str">
        <f t="shared" si="28"/>
        <v>Airi SATO (00)</v>
      </c>
      <c r="N606" s="216">
        <v>200000604</v>
      </c>
      <c r="O606" s="216" t="str">
        <f t="shared" si="29"/>
        <v>00</v>
      </c>
    </row>
    <row r="607" spans="1:15" x14ac:dyDescent="0.15">
      <c r="A607" s="248">
        <v>664</v>
      </c>
      <c r="B607" s="137" t="s">
        <v>5233</v>
      </c>
      <c r="C607" s="137" t="s">
        <v>1048</v>
      </c>
      <c r="D607" s="137" t="s">
        <v>5798</v>
      </c>
      <c r="E607" s="137" t="s">
        <v>5799</v>
      </c>
      <c r="F607" s="137" t="s">
        <v>3535</v>
      </c>
      <c r="G607" s="137" t="s">
        <v>164</v>
      </c>
      <c r="H607" s="137">
        <v>30</v>
      </c>
      <c r="I607" s="137" t="s">
        <v>13548</v>
      </c>
      <c r="J607" s="137" t="s">
        <v>6761</v>
      </c>
      <c r="K607" s="137" t="s">
        <v>5220</v>
      </c>
      <c r="L607" s="139" t="str">
        <f t="shared" si="27"/>
        <v>田井　萌々香 (3)</v>
      </c>
      <c r="M607" s="139" t="str">
        <f t="shared" si="28"/>
        <v>Momoka TAI (00)</v>
      </c>
      <c r="N607" s="216">
        <v>200000605</v>
      </c>
      <c r="O607" s="216" t="str">
        <f t="shared" si="29"/>
        <v>00</v>
      </c>
    </row>
    <row r="608" spans="1:15" x14ac:dyDescent="0.15">
      <c r="A608" s="248">
        <v>665</v>
      </c>
      <c r="B608" s="137" t="s">
        <v>5250</v>
      </c>
      <c r="C608" s="137" t="s">
        <v>1068</v>
      </c>
      <c r="D608" s="137" t="s">
        <v>1002</v>
      </c>
      <c r="E608" s="137" t="s">
        <v>1003</v>
      </c>
      <c r="F608" s="137" t="s">
        <v>553</v>
      </c>
      <c r="G608" s="137" t="s">
        <v>176</v>
      </c>
      <c r="H608" s="137">
        <v>27</v>
      </c>
      <c r="I608" s="137" t="s">
        <v>9466</v>
      </c>
      <c r="J608" s="137" t="s">
        <v>13867</v>
      </c>
      <c r="K608" s="137" t="s">
        <v>5220</v>
      </c>
      <c r="L608" s="139" t="str">
        <f t="shared" si="27"/>
        <v>平田　樹子 (M1)</v>
      </c>
      <c r="M608" s="139" t="str">
        <f t="shared" si="28"/>
        <v>Mikiko HIRATA (97)</v>
      </c>
      <c r="N608" s="216">
        <v>200000606</v>
      </c>
      <c r="O608" s="216" t="str">
        <f t="shared" si="29"/>
        <v>97</v>
      </c>
    </row>
    <row r="609" spans="1:15" x14ac:dyDescent="0.15">
      <c r="A609" s="248">
        <v>666</v>
      </c>
      <c r="B609" s="137">
        <v>492220</v>
      </c>
      <c r="C609" s="137" t="s">
        <v>1054</v>
      </c>
      <c r="D609" s="137" t="s">
        <v>5855</v>
      </c>
      <c r="E609" s="137" t="s">
        <v>5856</v>
      </c>
      <c r="F609" s="137">
        <v>991027</v>
      </c>
      <c r="G609" s="137">
        <v>4</v>
      </c>
      <c r="H609" s="137">
        <v>27</v>
      </c>
      <c r="I609" s="137" t="s">
        <v>6697</v>
      </c>
      <c r="J609" s="137" t="s">
        <v>6759</v>
      </c>
      <c r="K609" s="137" t="s">
        <v>5220</v>
      </c>
      <c r="L609" s="139" t="str">
        <f t="shared" si="27"/>
        <v>小椋　美海 (4)</v>
      </c>
      <c r="M609" s="139" t="str">
        <f t="shared" si="28"/>
        <v>Miu OGURA (99)</v>
      </c>
      <c r="N609" s="216">
        <v>200000607</v>
      </c>
      <c r="O609" s="216" t="str">
        <f t="shared" si="29"/>
        <v>99</v>
      </c>
    </row>
    <row r="610" spans="1:15" x14ac:dyDescent="0.15">
      <c r="A610" s="248">
        <v>667</v>
      </c>
      <c r="B610" s="137">
        <v>492220</v>
      </c>
      <c r="C610" s="137" t="s">
        <v>1054</v>
      </c>
      <c r="D610" s="137" t="s">
        <v>5857</v>
      </c>
      <c r="E610" s="137" t="s">
        <v>5858</v>
      </c>
      <c r="F610" s="137">
        <v>991209</v>
      </c>
      <c r="G610" s="137">
        <v>4</v>
      </c>
      <c r="H610" s="137">
        <v>14</v>
      </c>
      <c r="I610" s="137" t="s">
        <v>4865</v>
      </c>
      <c r="J610" s="137" t="s">
        <v>13868</v>
      </c>
      <c r="K610" s="137" t="s">
        <v>5220</v>
      </c>
      <c r="L610" s="139" t="str">
        <f t="shared" si="27"/>
        <v>田中　瑠美 (4)</v>
      </c>
      <c r="M610" s="139" t="str">
        <f t="shared" si="28"/>
        <v>Rumi TANAKA (99)</v>
      </c>
      <c r="N610" s="216">
        <v>200000608</v>
      </c>
      <c r="O610" s="216" t="str">
        <f t="shared" si="29"/>
        <v>99</v>
      </c>
    </row>
    <row r="611" spans="1:15" x14ac:dyDescent="0.15">
      <c r="A611" s="248">
        <v>668</v>
      </c>
      <c r="B611" s="137">
        <v>492220</v>
      </c>
      <c r="C611" s="137" t="s">
        <v>1054</v>
      </c>
      <c r="D611" s="137" t="s">
        <v>5859</v>
      </c>
      <c r="E611" s="137" t="s">
        <v>5860</v>
      </c>
      <c r="F611" s="137" t="s">
        <v>5861</v>
      </c>
      <c r="G611" s="137">
        <v>4</v>
      </c>
      <c r="H611" s="137">
        <v>27</v>
      </c>
      <c r="I611" s="137" t="s">
        <v>13549</v>
      </c>
      <c r="J611" s="137" t="s">
        <v>13869</v>
      </c>
      <c r="K611" s="137" t="s">
        <v>5220</v>
      </c>
      <c r="L611" s="139" t="str">
        <f t="shared" si="27"/>
        <v>西出　優月 (4)</v>
      </c>
      <c r="M611" s="139" t="str">
        <f t="shared" si="28"/>
        <v>Yuzu NISHIDE (00)</v>
      </c>
      <c r="N611" s="216">
        <v>200000609</v>
      </c>
      <c r="O611" s="216" t="str">
        <f t="shared" si="29"/>
        <v>00</v>
      </c>
    </row>
    <row r="612" spans="1:15" x14ac:dyDescent="0.15">
      <c r="A612" s="248">
        <v>669</v>
      </c>
      <c r="B612" s="137">
        <v>492220</v>
      </c>
      <c r="C612" s="137" t="s">
        <v>1054</v>
      </c>
      <c r="D612" s="137" t="s">
        <v>5862</v>
      </c>
      <c r="E612" s="137" t="s">
        <v>5863</v>
      </c>
      <c r="F612" s="137" t="s">
        <v>5864</v>
      </c>
      <c r="G612" s="137">
        <v>4</v>
      </c>
      <c r="H612" s="137">
        <v>14</v>
      </c>
      <c r="I612" s="137" t="s">
        <v>9470</v>
      </c>
      <c r="J612" s="137" t="s">
        <v>9539</v>
      </c>
      <c r="K612" s="137" t="s">
        <v>5220</v>
      </c>
      <c r="L612" s="139" t="str">
        <f t="shared" si="27"/>
        <v>長谷川　菜摘 (4)</v>
      </c>
      <c r="M612" s="139" t="str">
        <f t="shared" si="28"/>
        <v>Natsumi HASEGAWA (00)</v>
      </c>
      <c r="N612" s="216">
        <v>200000610</v>
      </c>
      <c r="O612" s="216" t="str">
        <f t="shared" si="29"/>
        <v>00</v>
      </c>
    </row>
    <row r="613" spans="1:15" x14ac:dyDescent="0.15">
      <c r="A613" s="248">
        <v>670</v>
      </c>
      <c r="B613" s="137">
        <v>492220</v>
      </c>
      <c r="C613" s="137" t="s">
        <v>1054</v>
      </c>
      <c r="D613" s="137" t="s">
        <v>5865</v>
      </c>
      <c r="E613" s="137" t="s">
        <v>5866</v>
      </c>
      <c r="F613" s="137">
        <v>990721</v>
      </c>
      <c r="G613" s="137">
        <v>4</v>
      </c>
      <c r="H613" s="137">
        <v>21</v>
      </c>
      <c r="I613" s="137" t="s">
        <v>12124</v>
      </c>
      <c r="J613" s="137" t="s">
        <v>9316</v>
      </c>
      <c r="K613" s="137" t="s">
        <v>5220</v>
      </c>
      <c r="L613" s="139" t="str">
        <f t="shared" si="27"/>
        <v>細江　美玖 (4)</v>
      </c>
      <c r="M613" s="139" t="str">
        <f t="shared" si="28"/>
        <v>Miku HOSOE (99)</v>
      </c>
      <c r="N613" s="216">
        <v>200000611</v>
      </c>
      <c r="O613" s="216" t="str">
        <f t="shared" si="29"/>
        <v>99</v>
      </c>
    </row>
    <row r="614" spans="1:15" x14ac:dyDescent="0.15">
      <c r="A614" s="248">
        <v>671</v>
      </c>
      <c r="B614" s="137" t="s">
        <v>5237</v>
      </c>
      <c r="C614" s="137" t="s">
        <v>1054</v>
      </c>
      <c r="D614" s="137" t="s">
        <v>5867</v>
      </c>
      <c r="E614" s="137" t="s">
        <v>5868</v>
      </c>
      <c r="F614" s="137" t="s">
        <v>1256</v>
      </c>
      <c r="G614" s="137" t="s">
        <v>164</v>
      </c>
      <c r="H614" s="137">
        <v>13</v>
      </c>
      <c r="I614" s="137" t="s">
        <v>13550</v>
      </c>
      <c r="J614" s="137" t="s">
        <v>9547</v>
      </c>
      <c r="K614" s="137" t="s">
        <v>5220</v>
      </c>
      <c r="L614" s="139" t="str">
        <f t="shared" si="27"/>
        <v>海沼　由佳 (3)</v>
      </c>
      <c r="M614" s="139" t="str">
        <f t="shared" si="28"/>
        <v>Yuka KAINUMA (00)</v>
      </c>
      <c r="N614" s="216">
        <v>200000612</v>
      </c>
      <c r="O614" s="216" t="str">
        <f t="shared" si="29"/>
        <v>00</v>
      </c>
    </row>
    <row r="615" spans="1:15" x14ac:dyDescent="0.15">
      <c r="A615" s="248">
        <v>672</v>
      </c>
      <c r="B615" s="137" t="s">
        <v>5237</v>
      </c>
      <c r="C615" s="137" t="s">
        <v>1054</v>
      </c>
      <c r="D615" s="137" t="s">
        <v>5869</v>
      </c>
      <c r="E615" s="137" t="s">
        <v>5870</v>
      </c>
      <c r="F615" s="137" t="s">
        <v>3607</v>
      </c>
      <c r="G615" s="137" t="s">
        <v>164</v>
      </c>
      <c r="H615" s="137">
        <v>34</v>
      </c>
      <c r="I615" s="137" t="s">
        <v>13551</v>
      </c>
      <c r="J615" s="137" t="s">
        <v>4833</v>
      </c>
      <c r="K615" s="137" t="s">
        <v>5220</v>
      </c>
      <c r="L615" s="139" t="str">
        <f t="shared" si="27"/>
        <v>白波瀬　千紘 (3)</v>
      </c>
      <c r="M615" s="139" t="str">
        <f t="shared" si="28"/>
        <v>Chihiro SHIRAHASE (00)</v>
      </c>
      <c r="N615" s="216">
        <v>200000613</v>
      </c>
      <c r="O615" s="216" t="str">
        <f t="shared" si="29"/>
        <v>00</v>
      </c>
    </row>
    <row r="616" spans="1:15" x14ac:dyDescent="0.15">
      <c r="A616" s="248">
        <v>673</v>
      </c>
      <c r="B616" s="137" t="s">
        <v>5237</v>
      </c>
      <c r="C616" s="137" t="s">
        <v>1054</v>
      </c>
      <c r="D616" s="137" t="s">
        <v>5871</v>
      </c>
      <c r="E616" s="137" t="s">
        <v>5872</v>
      </c>
      <c r="F616" s="137" t="s">
        <v>1225</v>
      </c>
      <c r="G616" s="137" t="s">
        <v>164</v>
      </c>
      <c r="H616" s="137">
        <v>28</v>
      </c>
      <c r="I616" s="137" t="s">
        <v>12236</v>
      </c>
      <c r="J616" s="137" t="s">
        <v>6771</v>
      </c>
      <c r="K616" s="137" t="s">
        <v>5220</v>
      </c>
      <c r="L616" s="139" t="str">
        <f t="shared" si="27"/>
        <v>高瀬　奈々海 (3)</v>
      </c>
      <c r="M616" s="139" t="str">
        <f t="shared" si="28"/>
        <v>Nanami TAKASE (00)</v>
      </c>
      <c r="N616" s="216">
        <v>200000614</v>
      </c>
      <c r="O616" s="216" t="str">
        <f t="shared" si="29"/>
        <v>00</v>
      </c>
    </row>
    <row r="617" spans="1:15" x14ac:dyDescent="0.15">
      <c r="A617" s="248">
        <v>674</v>
      </c>
      <c r="B617" s="137" t="s">
        <v>5237</v>
      </c>
      <c r="C617" s="137" t="s">
        <v>1054</v>
      </c>
      <c r="D617" s="137" t="s">
        <v>5873</v>
      </c>
      <c r="E617" s="137" t="s">
        <v>5874</v>
      </c>
      <c r="F617" s="137" t="s">
        <v>2558</v>
      </c>
      <c r="G617" s="137" t="s">
        <v>164</v>
      </c>
      <c r="H617" s="137">
        <v>37</v>
      </c>
      <c r="I617" s="137" t="s">
        <v>11457</v>
      </c>
      <c r="J617" s="137" t="s">
        <v>13822</v>
      </c>
      <c r="K617" s="137" t="s">
        <v>5220</v>
      </c>
      <c r="L617" s="139" t="str">
        <f t="shared" si="27"/>
        <v>橋本　萌 (3)</v>
      </c>
      <c r="M617" s="139" t="str">
        <f t="shared" si="28"/>
        <v>Moe HASHIMOTO (00)</v>
      </c>
      <c r="N617" s="216">
        <v>200000615</v>
      </c>
      <c r="O617" s="216" t="str">
        <f t="shared" si="29"/>
        <v>00</v>
      </c>
    </row>
    <row r="618" spans="1:15" x14ac:dyDescent="0.15">
      <c r="A618" s="248">
        <v>675</v>
      </c>
      <c r="B618" s="137" t="s">
        <v>5237</v>
      </c>
      <c r="C618" s="137" t="s">
        <v>1054</v>
      </c>
      <c r="D618" s="137" t="s">
        <v>5875</v>
      </c>
      <c r="E618" s="137" t="s">
        <v>5876</v>
      </c>
      <c r="F618" s="137" t="s">
        <v>3644</v>
      </c>
      <c r="G618" s="137" t="s">
        <v>164</v>
      </c>
      <c r="H618" s="137">
        <v>23</v>
      </c>
      <c r="I618" s="137" t="s">
        <v>13552</v>
      </c>
      <c r="J618" s="137" t="s">
        <v>13692</v>
      </c>
      <c r="K618" s="137" t="s">
        <v>5220</v>
      </c>
      <c r="L618" s="139" t="str">
        <f t="shared" si="27"/>
        <v>森崎　綾乃 (3)</v>
      </c>
      <c r="M618" s="139" t="str">
        <f t="shared" si="28"/>
        <v>Ayano MORISAKI (00)</v>
      </c>
      <c r="N618" s="216">
        <v>200000616</v>
      </c>
      <c r="O618" s="216" t="str">
        <f t="shared" si="29"/>
        <v>00</v>
      </c>
    </row>
    <row r="619" spans="1:15" x14ac:dyDescent="0.15">
      <c r="A619" s="248">
        <v>676</v>
      </c>
      <c r="B619" s="137" t="s">
        <v>5237</v>
      </c>
      <c r="C619" s="137" t="s">
        <v>1054</v>
      </c>
      <c r="D619" s="137" t="s">
        <v>5877</v>
      </c>
      <c r="E619" s="137" t="s">
        <v>5878</v>
      </c>
      <c r="F619" s="137" t="s">
        <v>5879</v>
      </c>
      <c r="G619" s="137" t="s">
        <v>164</v>
      </c>
      <c r="H619" s="137">
        <v>18</v>
      </c>
      <c r="I619" s="137" t="s">
        <v>9457</v>
      </c>
      <c r="J619" s="137" t="s">
        <v>13761</v>
      </c>
      <c r="K619" s="137" t="s">
        <v>5220</v>
      </c>
      <c r="L619" s="139" t="str">
        <f t="shared" si="27"/>
        <v>矢尾　桃子 (3)</v>
      </c>
      <c r="M619" s="139" t="str">
        <f t="shared" si="28"/>
        <v>Momoko YAO (00)</v>
      </c>
      <c r="N619" s="216">
        <v>200000617</v>
      </c>
      <c r="O619" s="216" t="str">
        <f t="shared" si="29"/>
        <v>00</v>
      </c>
    </row>
    <row r="620" spans="1:15" x14ac:dyDescent="0.15">
      <c r="A620" s="248">
        <v>677</v>
      </c>
      <c r="B620" s="137" t="s">
        <v>5237</v>
      </c>
      <c r="C620" s="137" t="s">
        <v>1054</v>
      </c>
      <c r="D620" s="137" t="s">
        <v>6561</v>
      </c>
      <c r="E620" s="137" t="s">
        <v>6562</v>
      </c>
      <c r="F620" s="137" t="s">
        <v>2773</v>
      </c>
      <c r="G620" s="137" t="s">
        <v>168</v>
      </c>
      <c r="H620" s="137">
        <v>27</v>
      </c>
      <c r="I620" s="137" t="s">
        <v>6697</v>
      </c>
      <c r="J620" s="137" t="s">
        <v>4862</v>
      </c>
      <c r="K620" s="137" t="s">
        <v>5220</v>
      </c>
      <c r="L620" s="139" t="str">
        <f t="shared" si="27"/>
        <v>小椋　美洸 (2)</v>
      </c>
      <c r="M620" s="139" t="str">
        <f t="shared" si="28"/>
        <v>Hikaru OGURA (01)</v>
      </c>
      <c r="N620" s="216">
        <v>200000618</v>
      </c>
      <c r="O620" s="216" t="str">
        <f t="shared" si="29"/>
        <v>01</v>
      </c>
    </row>
    <row r="621" spans="1:15" x14ac:dyDescent="0.15">
      <c r="A621" s="248">
        <v>678</v>
      </c>
      <c r="B621" s="137" t="s">
        <v>5237</v>
      </c>
      <c r="C621" s="137" t="s">
        <v>1054</v>
      </c>
      <c r="D621" s="137" t="s">
        <v>5880</v>
      </c>
      <c r="E621" s="137" t="s">
        <v>5881</v>
      </c>
      <c r="F621" s="137" t="s">
        <v>5882</v>
      </c>
      <c r="G621" s="137" t="s">
        <v>168</v>
      </c>
      <c r="H621" s="137">
        <v>27</v>
      </c>
      <c r="I621" s="137" t="s">
        <v>4858</v>
      </c>
      <c r="J621" s="137" t="s">
        <v>13841</v>
      </c>
      <c r="K621" s="137" t="s">
        <v>5220</v>
      </c>
      <c r="L621" s="139" t="str">
        <f t="shared" si="27"/>
        <v>清水　萌楓 (2)</v>
      </c>
      <c r="M621" s="139" t="str">
        <f t="shared" si="28"/>
        <v>Moka SHIMIZU (01)</v>
      </c>
      <c r="N621" s="216">
        <v>200000619</v>
      </c>
      <c r="O621" s="216" t="str">
        <f t="shared" si="29"/>
        <v>01</v>
      </c>
    </row>
    <row r="622" spans="1:15" x14ac:dyDescent="0.15">
      <c r="A622" s="248">
        <v>679</v>
      </c>
      <c r="B622" s="137" t="s">
        <v>5237</v>
      </c>
      <c r="C622" s="137" t="s">
        <v>1054</v>
      </c>
      <c r="D622" s="137" t="s">
        <v>6563</v>
      </c>
      <c r="E622" s="137" t="s">
        <v>6564</v>
      </c>
      <c r="F622" s="137" t="s">
        <v>2598</v>
      </c>
      <c r="G622" s="137" t="s">
        <v>168</v>
      </c>
      <c r="H622" s="137">
        <v>36</v>
      </c>
      <c r="I622" s="137" t="s">
        <v>6698</v>
      </c>
      <c r="J622" s="137" t="s">
        <v>6699</v>
      </c>
      <c r="K622" s="137" t="s">
        <v>5220</v>
      </c>
      <c r="L622" s="139" t="str">
        <f t="shared" si="27"/>
        <v>友江　奈穂子 (2)</v>
      </c>
      <c r="M622" s="139" t="str">
        <f t="shared" si="28"/>
        <v>Nahoko TOMOE (02)</v>
      </c>
      <c r="N622" s="216">
        <v>200000620</v>
      </c>
      <c r="O622" s="216" t="str">
        <f t="shared" si="29"/>
        <v>02</v>
      </c>
    </row>
    <row r="623" spans="1:15" x14ac:dyDescent="0.15">
      <c r="A623" s="248">
        <v>680</v>
      </c>
      <c r="B623" s="137" t="s">
        <v>5237</v>
      </c>
      <c r="C623" s="137" t="s">
        <v>1054</v>
      </c>
      <c r="D623" s="137" t="s">
        <v>5883</v>
      </c>
      <c r="E623" s="137" t="s">
        <v>5884</v>
      </c>
      <c r="F623" s="137" t="s">
        <v>2588</v>
      </c>
      <c r="G623" s="137" t="s">
        <v>168</v>
      </c>
      <c r="H623" s="137">
        <v>15</v>
      </c>
      <c r="I623" s="137" t="s">
        <v>12114</v>
      </c>
      <c r="J623" s="137" t="s">
        <v>6669</v>
      </c>
      <c r="K623" s="137" t="s">
        <v>5220</v>
      </c>
      <c r="L623" s="139" t="str">
        <f t="shared" si="27"/>
        <v>山岸　みなみ (2)</v>
      </c>
      <c r="M623" s="139" t="str">
        <f t="shared" si="28"/>
        <v>Minami YAMAGISHI (01)</v>
      </c>
      <c r="N623" s="216">
        <v>200000621</v>
      </c>
      <c r="O623" s="216" t="str">
        <f t="shared" si="29"/>
        <v>01</v>
      </c>
    </row>
    <row r="624" spans="1:15" x14ac:dyDescent="0.15">
      <c r="A624" s="248">
        <v>681</v>
      </c>
      <c r="B624" s="137" t="s">
        <v>5237</v>
      </c>
      <c r="C624" s="137" t="s">
        <v>1054</v>
      </c>
      <c r="D624" s="137" t="s">
        <v>12812</v>
      </c>
      <c r="E624" s="137" t="s">
        <v>13117</v>
      </c>
      <c r="F624" s="137" t="s">
        <v>11238</v>
      </c>
      <c r="G624" s="137" t="s">
        <v>173</v>
      </c>
      <c r="H624" s="137">
        <v>27</v>
      </c>
      <c r="I624" s="137" t="s">
        <v>11650</v>
      </c>
      <c r="J624" s="137" t="s">
        <v>6729</v>
      </c>
      <c r="K624" s="137" t="s">
        <v>5220</v>
      </c>
      <c r="L624" s="139" t="str">
        <f t="shared" si="27"/>
        <v>上本　歩未 (1)</v>
      </c>
      <c r="M624" s="139" t="str">
        <f t="shared" si="28"/>
        <v>Ayumi UEMOTO (02)</v>
      </c>
      <c r="N624" s="216">
        <v>200000622</v>
      </c>
      <c r="O624" s="216" t="str">
        <f t="shared" si="29"/>
        <v>02</v>
      </c>
    </row>
    <row r="625" spans="1:15" x14ac:dyDescent="0.15">
      <c r="A625" s="248">
        <v>682</v>
      </c>
      <c r="B625" s="137" t="s">
        <v>5237</v>
      </c>
      <c r="C625" s="137" t="s">
        <v>1054</v>
      </c>
      <c r="D625" s="137" t="s">
        <v>12813</v>
      </c>
      <c r="E625" s="137" t="s">
        <v>13118</v>
      </c>
      <c r="F625" s="137" t="s">
        <v>13334</v>
      </c>
      <c r="G625" s="137" t="s">
        <v>173</v>
      </c>
      <c r="H625" s="137">
        <v>27</v>
      </c>
      <c r="I625" s="137" t="s">
        <v>4856</v>
      </c>
      <c r="J625" s="137" t="s">
        <v>13852</v>
      </c>
      <c r="K625" s="137" t="s">
        <v>5220</v>
      </c>
      <c r="L625" s="139" t="str">
        <f t="shared" si="27"/>
        <v>佐藤　桜子 (1)</v>
      </c>
      <c r="M625" s="139" t="str">
        <f t="shared" si="28"/>
        <v>Sakurako SATO (03)</v>
      </c>
      <c r="N625" s="216">
        <v>200000623</v>
      </c>
      <c r="O625" s="216" t="str">
        <f t="shared" si="29"/>
        <v>03</v>
      </c>
    </row>
    <row r="626" spans="1:15" x14ac:dyDescent="0.15">
      <c r="A626" s="248">
        <v>683</v>
      </c>
      <c r="B626" s="137" t="s">
        <v>5237</v>
      </c>
      <c r="C626" s="137" t="s">
        <v>1054</v>
      </c>
      <c r="D626" s="137" t="s">
        <v>12814</v>
      </c>
      <c r="E626" s="137" t="s">
        <v>13119</v>
      </c>
      <c r="F626" s="137" t="s">
        <v>13335</v>
      </c>
      <c r="G626" s="137" t="s">
        <v>173</v>
      </c>
      <c r="H626" s="137">
        <v>21</v>
      </c>
      <c r="I626" s="137" t="s">
        <v>4805</v>
      </c>
      <c r="J626" s="137" t="s">
        <v>13870</v>
      </c>
      <c r="K626" s="137" t="s">
        <v>5220</v>
      </c>
      <c r="L626" s="139" t="str">
        <f t="shared" si="27"/>
        <v>杉山　静香 (1)</v>
      </c>
      <c r="M626" s="139" t="str">
        <f t="shared" si="28"/>
        <v>Shizuka SUGIYAMA (03)</v>
      </c>
      <c r="N626" s="216">
        <v>200000624</v>
      </c>
      <c r="O626" s="216" t="str">
        <f t="shared" si="29"/>
        <v>03</v>
      </c>
    </row>
    <row r="627" spans="1:15" x14ac:dyDescent="0.15">
      <c r="A627" s="248">
        <v>684</v>
      </c>
      <c r="B627" s="137" t="s">
        <v>5237</v>
      </c>
      <c r="C627" s="137" t="s">
        <v>1054</v>
      </c>
      <c r="D627" s="137" t="s">
        <v>12815</v>
      </c>
      <c r="E627" s="137" t="s">
        <v>13120</v>
      </c>
      <c r="F627" s="137" t="s">
        <v>13336</v>
      </c>
      <c r="G627" s="137" t="s">
        <v>173</v>
      </c>
      <c r="H627" s="137">
        <v>15</v>
      </c>
      <c r="I627" s="137" t="s">
        <v>11521</v>
      </c>
      <c r="J627" s="137" t="s">
        <v>6765</v>
      </c>
      <c r="K627" s="137" t="s">
        <v>5220</v>
      </c>
      <c r="L627" s="139" t="str">
        <f t="shared" si="27"/>
        <v>武田　芽依 (1)</v>
      </c>
      <c r="M627" s="139" t="str">
        <f t="shared" si="28"/>
        <v>Mei TAKEDA (02)</v>
      </c>
      <c r="N627" s="216">
        <v>200000625</v>
      </c>
      <c r="O627" s="216" t="str">
        <f t="shared" si="29"/>
        <v>02</v>
      </c>
    </row>
    <row r="628" spans="1:15" x14ac:dyDescent="0.15">
      <c r="A628" s="248">
        <v>685</v>
      </c>
      <c r="B628" s="137" t="s">
        <v>5237</v>
      </c>
      <c r="C628" s="137" t="s">
        <v>1054</v>
      </c>
      <c r="D628" s="137" t="s">
        <v>12816</v>
      </c>
      <c r="E628" s="137" t="s">
        <v>13121</v>
      </c>
      <c r="F628" s="137" t="s">
        <v>11215</v>
      </c>
      <c r="G628" s="137" t="s">
        <v>173</v>
      </c>
      <c r="H628" s="137">
        <v>40</v>
      </c>
      <c r="I628" s="137" t="s">
        <v>5120</v>
      </c>
      <c r="J628" s="137" t="s">
        <v>13682</v>
      </c>
      <c r="K628" s="137" t="s">
        <v>5220</v>
      </c>
      <c r="L628" s="139" t="str">
        <f t="shared" si="27"/>
        <v>西田　涼夏 (1)</v>
      </c>
      <c r="M628" s="139" t="str">
        <f t="shared" si="28"/>
        <v>Suzuka NISHIDA (02)</v>
      </c>
      <c r="N628" s="216">
        <v>200000626</v>
      </c>
      <c r="O628" s="216" t="str">
        <f t="shared" si="29"/>
        <v>02</v>
      </c>
    </row>
    <row r="629" spans="1:15" x14ac:dyDescent="0.15">
      <c r="A629" s="248">
        <v>686</v>
      </c>
      <c r="B629" s="137" t="s">
        <v>5237</v>
      </c>
      <c r="C629" s="137" t="s">
        <v>1054</v>
      </c>
      <c r="D629" s="137" t="s">
        <v>12817</v>
      </c>
      <c r="E629" s="137" t="s">
        <v>13122</v>
      </c>
      <c r="F629" s="137" t="s">
        <v>11089</v>
      </c>
      <c r="G629" s="137" t="s">
        <v>173</v>
      </c>
      <c r="H629" s="137">
        <v>27</v>
      </c>
      <c r="I629" s="137" t="s">
        <v>11925</v>
      </c>
      <c r="J629" s="137" t="s">
        <v>9539</v>
      </c>
      <c r="K629" s="137" t="s">
        <v>5220</v>
      </c>
      <c r="L629" s="139" t="str">
        <f t="shared" si="27"/>
        <v>増原　なつみ (1)</v>
      </c>
      <c r="M629" s="139" t="str">
        <f t="shared" si="28"/>
        <v>Natsumi MASUHARA (02)</v>
      </c>
      <c r="N629" s="216">
        <v>200000627</v>
      </c>
      <c r="O629" s="216" t="str">
        <f t="shared" si="29"/>
        <v>02</v>
      </c>
    </row>
    <row r="630" spans="1:15" x14ac:dyDescent="0.15">
      <c r="A630" s="248">
        <v>687</v>
      </c>
      <c r="B630" s="137" t="s">
        <v>5237</v>
      </c>
      <c r="C630" s="137" t="s">
        <v>1054</v>
      </c>
      <c r="D630" s="137" t="s">
        <v>12818</v>
      </c>
      <c r="E630" s="137" t="s">
        <v>13123</v>
      </c>
      <c r="F630" s="137" t="s">
        <v>11108</v>
      </c>
      <c r="G630" s="137" t="s">
        <v>173</v>
      </c>
      <c r="H630" s="137">
        <v>13</v>
      </c>
      <c r="I630" s="137" t="s">
        <v>13553</v>
      </c>
      <c r="J630" s="137" t="s">
        <v>13871</v>
      </c>
      <c r="K630" s="137" t="s">
        <v>5220</v>
      </c>
      <c r="L630" s="139" t="str">
        <f t="shared" si="27"/>
        <v>三輪　南菜子 (1)</v>
      </c>
      <c r="M630" s="139" t="str">
        <f t="shared" si="28"/>
        <v>Nanako MIWA (02)</v>
      </c>
      <c r="N630" s="216">
        <v>200000628</v>
      </c>
      <c r="O630" s="216" t="str">
        <f t="shared" si="29"/>
        <v>02</v>
      </c>
    </row>
    <row r="631" spans="1:15" x14ac:dyDescent="0.15">
      <c r="A631" s="248">
        <v>688</v>
      </c>
      <c r="B631" s="137" t="s">
        <v>5237</v>
      </c>
      <c r="C631" s="137" t="s">
        <v>1054</v>
      </c>
      <c r="D631" s="137" t="s">
        <v>5853</v>
      </c>
      <c r="E631" s="137" t="s">
        <v>5854</v>
      </c>
      <c r="F631" s="137" t="s">
        <v>3164</v>
      </c>
      <c r="G631" s="137" t="s">
        <v>164</v>
      </c>
      <c r="H631" s="137">
        <v>26</v>
      </c>
      <c r="I631" s="137" t="s">
        <v>4858</v>
      </c>
      <c r="J631" s="137" t="s">
        <v>13785</v>
      </c>
      <c r="K631" s="137" t="s">
        <v>5220</v>
      </c>
      <c r="L631" s="139" t="str">
        <f t="shared" si="27"/>
        <v>清水　彩妃 (3)</v>
      </c>
      <c r="M631" s="139" t="str">
        <f t="shared" si="28"/>
        <v>Saki SHIMIZU (00)</v>
      </c>
      <c r="N631" s="216">
        <v>200000629</v>
      </c>
      <c r="O631" s="216" t="str">
        <f t="shared" si="29"/>
        <v>00</v>
      </c>
    </row>
    <row r="632" spans="1:15" x14ac:dyDescent="0.15">
      <c r="A632" s="248">
        <v>689</v>
      </c>
      <c r="B632" s="137" t="s">
        <v>5237</v>
      </c>
      <c r="C632" s="137" t="s">
        <v>1054</v>
      </c>
      <c r="D632" s="137" t="s">
        <v>5851</v>
      </c>
      <c r="E632" s="137" t="s">
        <v>5852</v>
      </c>
      <c r="F632" s="137" t="s">
        <v>5278</v>
      </c>
      <c r="G632" s="137" t="s">
        <v>164</v>
      </c>
      <c r="H632" s="137">
        <v>26</v>
      </c>
      <c r="I632" s="137" t="s">
        <v>13554</v>
      </c>
      <c r="J632" s="137" t="s">
        <v>13786</v>
      </c>
      <c r="K632" s="137" t="s">
        <v>5220</v>
      </c>
      <c r="L632" s="139" t="str">
        <f t="shared" si="27"/>
        <v>稲垣　菜穂 (3)</v>
      </c>
      <c r="M632" s="139" t="str">
        <f t="shared" si="28"/>
        <v>Naho INAGAKI (00)</v>
      </c>
      <c r="N632" s="216">
        <v>200000630</v>
      </c>
      <c r="O632" s="216" t="str">
        <f t="shared" si="29"/>
        <v>00</v>
      </c>
    </row>
    <row r="633" spans="1:15" x14ac:dyDescent="0.15">
      <c r="A633" s="248">
        <v>690</v>
      </c>
      <c r="B633" s="137" t="s">
        <v>5237</v>
      </c>
      <c r="C633" s="137" t="s">
        <v>1054</v>
      </c>
      <c r="D633" s="137" t="s">
        <v>9502</v>
      </c>
      <c r="E633" s="137" t="s">
        <v>9514</v>
      </c>
      <c r="F633" s="137" t="s">
        <v>4269</v>
      </c>
      <c r="G633" s="137" t="s">
        <v>168</v>
      </c>
      <c r="H633" s="137">
        <v>27</v>
      </c>
      <c r="I633" s="137" t="s">
        <v>6762</v>
      </c>
      <c r="J633" s="137" t="s">
        <v>6738</v>
      </c>
      <c r="K633" s="137" t="s">
        <v>5220</v>
      </c>
      <c r="L633" s="139" t="str">
        <f t="shared" si="27"/>
        <v>宮本　愛香 (2)</v>
      </c>
      <c r="M633" s="139" t="str">
        <f t="shared" si="28"/>
        <v>Manaka MIYAMOTO (01)</v>
      </c>
      <c r="N633" s="216">
        <v>200000631</v>
      </c>
      <c r="O633" s="216" t="str">
        <f t="shared" si="29"/>
        <v>01</v>
      </c>
    </row>
    <row r="634" spans="1:15" x14ac:dyDescent="0.15">
      <c r="A634" s="248">
        <v>691</v>
      </c>
      <c r="B634" s="137" t="s">
        <v>5237</v>
      </c>
      <c r="C634" s="137" t="s">
        <v>1054</v>
      </c>
      <c r="D634" s="137" t="s">
        <v>9503</v>
      </c>
      <c r="E634" s="137" t="s">
        <v>9515</v>
      </c>
      <c r="F634" s="137" t="s">
        <v>2601</v>
      </c>
      <c r="G634" s="137" t="s">
        <v>168</v>
      </c>
      <c r="H634" s="137">
        <v>26</v>
      </c>
      <c r="I634" s="137" t="s">
        <v>9530</v>
      </c>
      <c r="J634" s="137" t="s">
        <v>9539</v>
      </c>
      <c r="K634" s="137" t="s">
        <v>5220</v>
      </c>
      <c r="L634" s="139" t="str">
        <f t="shared" si="27"/>
        <v>田和　捺未 (2)</v>
      </c>
      <c r="M634" s="139" t="str">
        <f t="shared" si="28"/>
        <v>Natsumi TAWA (01)</v>
      </c>
      <c r="N634" s="216">
        <v>200000632</v>
      </c>
      <c r="O634" s="216" t="str">
        <f t="shared" si="29"/>
        <v>01</v>
      </c>
    </row>
    <row r="635" spans="1:15" x14ac:dyDescent="0.15">
      <c r="A635" s="248">
        <v>692</v>
      </c>
      <c r="B635" s="137" t="s">
        <v>5237</v>
      </c>
      <c r="C635" s="137" t="s">
        <v>1054</v>
      </c>
      <c r="D635" s="137" t="s">
        <v>9504</v>
      </c>
      <c r="E635" s="137" t="s">
        <v>9516</v>
      </c>
      <c r="F635" s="137" t="s">
        <v>9526</v>
      </c>
      <c r="G635" s="137" t="s">
        <v>168</v>
      </c>
      <c r="H635" s="137">
        <v>27</v>
      </c>
      <c r="I635" s="137" t="s">
        <v>5209</v>
      </c>
      <c r="J635" s="137" t="s">
        <v>9540</v>
      </c>
      <c r="K635" s="137" t="s">
        <v>5220</v>
      </c>
      <c r="L635" s="139" t="str">
        <f t="shared" si="27"/>
        <v>浜田　愛梨 (2)</v>
      </c>
      <c r="M635" s="139" t="str">
        <f t="shared" si="28"/>
        <v>Airi HAMADA (01)</v>
      </c>
      <c r="N635" s="216">
        <v>200000633</v>
      </c>
      <c r="O635" s="216" t="str">
        <f t="shared" si="29"/>
        <v>01</v>
      </c>
    </row>
    <row r="636" spans="1:15" x14ac:dyDescent="0.15">
      <c r="A636" s="248">
        <v>693</v>
      </c>
      <c r="B636" s="137" t="s">
        <v>5237</v>
      </c>
      <c r="C636" s="137" t="s">
        <v>1054</v>
      </c>
      <c r="D636" s="137" t="s">
        <v>12819</v>
      </c>
      <c r="E636" s="137" t="s">
        <v>13124</v>
      </c>
      <c r="F636" s="137" t="s">
        <v>11178</v>
      </c>
      <c r="G636" s="137" t="s">
        <v>173</v>
      </c>
      <c r="H636" s="137">
        <v>27</v>
      </c>
      <c r="I636" s="137" t="s">
        <v>11632</v>
      </c>
      <c r="J636" s="137" t="s">
        <v>13681</v>
      </c>
      <c r="K636" s="137" t="s">
        <v>5220</v>
      </c>
      <c r="L636" s="139" t="str">
        <f t="shared" si="27"/>
        <v>森脇　奈々 (1)</v>
      </c>
      <c r="M636" s="139" t="str">
        <f t="shared" si="28"/>
        <v>Nana MORIWAKI (02)</v>
      </c>
      <c r="N636" s="216">
        <v>200000634</v>
      </c>
      <c r="O636" s="216" t="str">
        <f t="shared" si="29"/>
        <v>02</v>
      </c>
    </row>
    <row r="637" spans="1:15" x14ac:dyDescent="0.15">
      <c r="A637" s="248">
        <v>694</v>
      </c>
      <c r="B637" s="137" t="s">
        <v>9286</v>
      </c>
      <c r="C637" s="137" t="s">
        <v>9597</v>
      </c>
      <c r="D637" s="137" t="s">
        <v>1009</v>
      </c>
      <c r="E637" s="137" t="s">
        <v>1010</v>
      </c>
      <c r="F637" s="137" t="s">
        <v>1011</v>
      </c>
      <c r="G637" s="137" t="s">
        <v>141</v>
      </c>
      <c r="H637" s="137">
        <v>27</v>
      </c>
      <c r="I637" s="137" t="s">
        <v>13555</v>
      </c>
      <c r="J637" s="137" t="s">
        <v>13872</v>
      </c>
      <c r="K637" s="137" t="s">
        <v>5220</v>
      </c>
      <c r="L637" s="139" t="str">
        <f t="shared" si="27"/>
        <v>松梨　理佐子 (5)</v>
      </c>
      <c r="M637" s="139" t="str">
        <f t="shared" si="28"/>
        <v>Risako MATSUNASHI (96)</v>
      </c>
      <c r="N637" s="216">
        <v>200000635</v>
      </c>
      <c r="O637" s="216" t="str">
        <f t="shared" si="29"/>
        <v>96</v>
      </c>
    </row>
    <row r="638" spans="1:15" x14ac:dyDescent="0.15">
      <c r="A638" s="248">
        <v>695</v>
      </c>
      <c r="B638" s="137" t="s">
        <v>9286</v>
      </c>
      <c r="C638" s="137" t="s">
        <v>9597</v>
      </c>
      <c r="D638" s="137" t="s">
        <v>6433</v>
      </c>
      <c r="E638" s="137" t="s">
        <v>6434</v>
      </c>
      <c r="F638" s="137" t="s">
        <v>6435</v>
      </c>
      <c r="G638" s="137" t="s">
        <v>146</v>
      </c>
      <c r="H638" s="137">
        <v>27</v>
      </c>
      <c r="I638" s="137" t="s">
        <v>11956</v>
      </c>
      <c r="J638" s="137" t="s">
        <v>6667</v>
      </c>
      <c r="K638" s="137" t="s">
        <v>5220</v>
      </c>
      <c r="L638" s="139" t="str">
        <f t="shared" si="27"/>
        <v>秋田　珠希 (4)</v>
      </c>
      <c r="M638" s="139" t="str">
        <f t="shared" si="28"/>
        <v>Miki AKITA (99)</v>
      </c>
      <c r="N638" s="216">
        <v>200000636</v>
      </c>
      <c r="O638" s="216" t="str">
        <f t="shared" si="29"/>
        <v>99</v>
      </c>
    </row>
    <row r="639" spans="1:15" x14ac:dyDescent="0.15">
      <c r="A639" s="248">
        <v>696</v>
      </c>
      <c r="B639" s="137" t="s">
        <v>9286</v>
      </c>
      <c r="C639" s="137" t="s">
        <v>9597</v>
      </c>
      <c r="D639" s="137" t="s">
        <v>12820</v>
      </c>
      <c r="E639" s="137" t="s">
        <v>13125</v>
      </c>
      <c r="F639" s="137" t="s">
        <v>2166</v>
      </c>
      <c r="G639" s="137" t="s">
        <v>168</v>
      </c>
      <c r="H639" s="137">
        <v>27</v>
      </c>
      <c r="I639" s="137" t="s">
        <v>13556</v>
      </c>
      <c r="J639" s="137" t="s">
        <v>12389</v>
      </c>
      <c r="K639" s="137" t="s">
        <v>5220</v>
      </c>
      <c r="L639" s="139" t="str">
        <f t="shared" si="27"/>
        <v>隅本　千遥 (2)</v>
      </c>
      <c r="M639" s="139" t="str">
        <f t="shared" si="28"/>
        <v>Chiharu SUMIMOTO (00)</v>
      </c>
      <c r="N639" s="216">
        <v>200000637</v>
      </c>
      <c r="O639" s="216" t="str">
        <f t="shared" si="29"/>
        <v>00</v>
      </c>
    </row>
    <row r="640" spans="1:15" x14ac:dyDescent="0.15">
      <c r="A640" s="248">
        <v>697</v>
      </c>
      <c r="B640" s="137" t="s">
        <v>9286</v>
      </c>
      <c r="C640" s="137" t="s">
        <v>9597</v>
      </c>
      <c r="D640" s="137" t="s">
        <v>12821</v>
      </c>
      <c r="E640" s="137" t="s">
        <v>13126</v>
      </c>
      <c r="F640" s="137" t="s">
        <v>2225</v>
      </c>
      <c r="G640" s="137" t="s">
        <v>168</v>
      </c>
      <c r="H640" s="137">
        <v>27</v>
      </c>
      <c r="I640" s="137" t="s">
        <v>11892</v>
      </c>
      <c r="J640" s="137" t="s">
        <v>6771</v>
      </c>
      <c r="K640" s="137" t="s">
        <v>5220</v>
      </c>
      <c r="L640" s="139" t="str">
        <f t="shared" si="27"/>
        <v>服部　七海 (2)</v>
      </c>
      <c r="M640" s="139" t="str">
        <f t="shared" si="28"/>
        <v>Nanami HATTORI (01)</v>
      </c>
      <c r="N640" s="216">
        <v>200000638</v>
      </c>
      <c r="O640" s="216" t="str">
        <f t="shared" si="29"/>
        <v>01</v>
      </c>
    </row>
    <row r="641" spans="1:15" x14ac:dyDescent="0.15">
      <c r="A641" s="248">
        <v>698</v>
      </c>
      <c r="B641" s="137" t="s">
        <v>9286</v>
      </c>
      <c r="C641" s="137" t="s">
        <v>9597</v>
      </c>
      <c r="D641" s="137" t="s">
        <v>12822</v>
      </c>
      <c r="E641" s="137" t="s">
        <v>13127</v>
      </c>
      <c r="F641" s="137" t="s">
        <v>2602</v>
      </c>
      <c r="G641" s="137" t="s">
        <v>168</v>
      </c>
      <c r="H641" s="137">
        <v>27</v>
      </c>
      <c r="I641" s="137" t="s">
        <v>4823</v>
      </c>
      <c r="J641" s="137" t="s">
        <v>12342</v>
      </c>
      <c r="K641" s="137" t="s">
        <v>5220</v>
      </c>
      <c r="L641" s="139" t="str">
        <f t="shared" si="27"/>
        <v>密井　みやび (2)</v>
      </c>
      <c r="M641" s="139" t="str">
        <f t="shared" si="28"/>
        <v>Miyabi MITSUI (01)</v>
      </c>
      <c r="N641" s="216">
        <v>200000639</v>
      </c>
      <c r="O641" s="216" t="str">
        <f t="shared" si="29"/>
        <v>01</v>
      </c>
    </row>
    <row r="642" spans="1:15" x14ac:dyDescent="0.15">
      <c r="A642" s="248">
        <v>699</v>
      </c>
      <c r="B642" s="137" t="s">
        <v>9286</v>
      </c>
      <c r="C642" s="137" t="s">
        <v>9597</v>
      </c>
      <c r="D642" s="137" t="s">
        <v>12823</v>
      </c>
      <c r="E642" s="137" t="s">
        <v>13128</v>
      </c>
      <c r="F642" s="137" t="s">
        <v>5717</v>
      </c>
      <c r="G642" s="137" t="s">
        <v>164</v>
      </c>
      <c r="H642" s="137">
        <v>27</v>
      </c>
      <c r="I642" s="137" t="s">
        <v>13557</v>
      </c>
      <c r="J642" s="137" t="s">
        <v>13766</v>
      </c>
      <c r="K642" s="137" t="s">
        <v>5220</v>
      </c>
      <c r="L642" s="139" t="str">
        <f t="shared" si="27"/>
        <v>増井　彩月 (3)</v>
      </c>
      <c r="M642" s="139" t="str">
        <f t="shared" si="28"/>
        <v>Satsuki MASUI (00)</v>
      </c>
      <c r="N642" s="216">
        <v>200000640</v>
      </c>
      <c r="O642" s="216" t="str">
        <f t="shared" si="29"/>
        <v>00</v>
      </c>
    </row>
    <row r="643" spans="1:15" x14ac:dyDescent="0.15">
      <c r="A643" s="248">
        <v>700</v>
      </c>
      <c r="B643" s="137" t="s">
        <v>9286</v>
      </c>
      <c r="C643" s="137" t="s">
        <v>9597</v>
      </c>
      <c r="D643" s="137" t="s">
        <v>12824</v>
      </c>
      <c r="E643" s="137" t="s">
        <v>13129</v>
      </c>
      <c r="F643" s="137" t="s">
        <v>2366</v>
      </c>
      <c r="G643" s="137" t="s">
        <v>146</v>
      </c>
      <c r="H643" s="137">
        <v>27</v>
      </c>
      <c r="I643" s="137" t="s">
        <v>13558</v>
      </c>
      <c r="J643" s="137" t="s">
        <v>13717</v>
      </c>
      <c r="K643" s="137" t="s">
        <v>5220</v>
      </c>
      <c r="L643" s="139" t="str">
        <f t="shared" ref="L643:L706" si="30">D643&amp;" ("&amp;G643&amp;")"</f>
        <v>柿本　晴香 (4)</v>
      </c>
      <c r="M643" s="139" t="str">
        <f t="shared" ref="M643:M706" si="31">J643&amp;" "&amp;I643&amp;" ("&amp;O643&amp;")"</f>
        <v>Haruka KAKIMOTO (99)</v>
      </c>
      <c r="N643" s="216">
        <v>200000641</v>
      </c>
      <c r="O643" s="216" t="str">
        <f t="shared" ref="O643:O706" si="32">LEFT(F643,2)</f>
        <v>99</v>
      </c>
    </row>
    <row r="644" spans="1:15" x14ac:dyDescent="0.15">
      <c r="A644" s="248">
        <v>701</v>
      </c>
      <c r="B644" s="137" t="s">
        <v>9286</v>
      </c>
      <c r="C644" s="137" t="s">
        <v>9597</v>
      </c>
      <c r="D644" s="137" t="s">
        <v>12825</v>
      </c>
      <c r="E644" s="137" t="s">
        <v>13130</v>
      </c>
      <c r="F644" s="137" t="s">
        <v>734</v>
      </c>
      <c r="G644" s="137" t="s">
        <v>141</v>
      </c>
      <c r="H644" s="137">
        <v>27</v>
      </c>
      <c r="I644" s="137" t="s">
        <v>5082</v>
      </c>
      <c r="J644" s="137" t="s">
        <v>13765</v>
      </c>
      <c r="K644" s="137" t="s">
        <v>5220</v>
      </c>
      <c r="L644" s="139" t="str">
        <f t="shared" si="30"/>
        <v>岡島　遥奈 (5)</v>
      </c>
      <c r="M644" s="139" t="str">
        <f t="shared" si="31"/>
        <v>Haruna OKAJIMA (98)</v>
      </c>
      <c r="N644" s="216">
        <v>200000642</v>
      </c>
      <c r="O644" s="216" t="str">
        <f t="shared" si="32"/>
        <v>98</v>
      </c>
    </row>
    <row r="645" spans="1:15" x14ac:dyDescent="0.15">
      <c r="A645" s="248">
        <v>702</v>
      </c>
      <c r="B645" s="137" t="s">
        <v>5230</v>
      </c>
      <c r="C645" s="137" t="s">
        <v>5231</v>
      </c>
      <c r="D645" s="137" t="s">
        <v>5683</v>
      </c>
      <c r="E645" s="137" t="s">
        <v>5684</v>
      </c>
      <c r="F645" s="137" t="s">
        <v>3178</v>
      </c>
      <c r="G645" s="137" t="s">
        <v>146</v>
      </c>
      <c r="H645" s="137">
        <v>30</v>
      </c>
      <c r="I645" s="137" t="s">
        <v>4991</v>
      </c>
      <c r="J645" s="137" t="s">
        <v>13873</v>
      </c>
      <c r="K645" s="137" t="s">
        <v>5220</v>
      </c>
      <c r="L645" s="139" t="str">
        <f t="shared" si="30"/>
        <v>池田　亜由佳 (4)</v>
      </c>
      <c r="M645" s="139" t="str">
        <f t="shared" si="31"/>
        <v>Ayuka IKEDA (00)</v>
      </c>
      <c r="N645" s="216">
        <v>200000643</v>
      </c>
      <c r="O645" s="216" t="str">
        <f t="shared" si="32"/>
        <v>00</v>
      </c>
    </row>
    <row r="646" spans="1:15" x14ac:dyDescent="0.15">
      <c r="A646" s="248">
        <v>703</v>
      </c>
      <c r="B646" s="137" t="s">
        <v>5230</v>
      </c>
      <c r="C646" s="137" t="s">
        <v>5231</v>
      </c>
      <c r="D646" s="137" t="s">
        <v>5685</v>
      </c>
      <c r="E646" s="137" t="s">
        <v>5686</v>
      </c>
      <c r="F646" s="137" t="s">
        <v>5677</v>
      </c>
      <c r="G646" s="137" t="s">
        <v>146</v>
      </c>
      <c r="H646" s="137">
        <v>27</v>
      </c>
      <c r="I646" s="137" t="s">
        <v>11522</v>
      </c>
      <c r="J646" s="137" t="s">
        <v>6712</v>
      </c>
      <c r="K646" s="137" t="s">
        <v>5220</v>
      </c>
      <c r="L646" s="139" t="str">
        <f t="shared" si="30"/>
        <v>久須　優奈 (4)</v>
      </c>
      <c r="M646" s="139" t="str">
        <f t="shared" si="31"/>
        <v>Yuna KUSU (99)</v>
      </c>
      <c r="N646" s="216">
        <v>200000644</v>
      </c>
      <c r="O646" s="216" t="str">
        <f t="shared" si="32"/>
        <v>99</v>
      </c>
    </row>
    <row r="647" spans="1:15" x14ac:dyDescent="0.15">
      <c r="A647" s="248">
        <v>704</v>
      </c>
      <c r="B647" s="137" t="s">
        <v>5230</v>
      </c>
      <c r="C647" s="137" t="s">
        <v>5231</v>
      </c>
      <c r="D647" s="137" t="s">
        <v>5687</v>
      </c>
      <c r="E647" s="137" t="s">
        <v>5688</v>
      </c>
      <c r="F647" s="137" t="s">
        <v>5689</v>
      </c>
      <c r="G647" s="137" t="s">
        <v>146</v>
      </c>
      <c r="H647" s="137">
        <v>27</v>
      </c>
      <c r="I647" s="137" t="s">
        <v>11936</v>
      </c>
      <c r="J647" s="137" t="s">
        <v>13733</v>
      </c>
      <c r="K647" s="137" t="s">
        <v>5220</v>
      </c>
      <c r="L647" s="139" t="str">
        <f t="shared" si="30"/>
        <v>古田　美月 (4)</v>
      </c>
      <c r="M647" s="139" t="str">
        <f t="shared" si="31"/>
        <v>Mitsuki FURUTA (99)</v>
      </c>
      <c r="N647" s="216">
        <v>200000645</v>
      </c>
      <c r="O647" s="216" t="str">
        <f t="shared" si="32"/>
        <v>99</v>
      </c>
    </row>
    <row r="648" spans="1:15" x14ac:dyDescent="0.15">
      <c r="A648" s="248">
        <v>705</v>
      </c>
      <c r="B648" s="137" t="s">
        <v>5230</v>
      </c>
      <c r="C648" s="137" t="s">
        <v>5231</v>
      </c>
      <c r="D648" s="137" t="s">
        <v>5690</v>
      </c>
      <c r="E648" s="137" t="s">
        <v>5691</v>
      </c>
      <c r="F648" s="137" t="s">
        <v>1572</v>
      </c>
      <c r="G648" s="137" t="s">
        <v>164</v>
      </c>
      <c r="H648" s="137">
        <v>27</v>
      </c>
      <c r="I648" s="137" t="s">
        <v>11340</v>
      </c>
      <c r="J648" s="137" t="s">
        <v>13874</v>
      </c>
      <c r="K648" s="137" t="s">
        <v>5220</v>
      </c>
      <c r="L648" s="139" t="str">
        <f t="shared" si="30"/>
        <v>今井　花笑 (3)</v>
      </c>
      <c r="M648" s="139" t="str">
        <f t="shared" si="31"/>
        <v>Kae IMAI (00)</v>
      </c>
      <c r="N648" s="216">
        <v>200000646</v>
      </c>
      <c r="O648" s="216" t="str">
        <f t="shared" si="32"/>
        <v>00</v>
      </c>
    </row>
    <row r="649" spans="1:15" x14ac:dyDescent="0.15">
      <c r="A649" s="248">
        <v>706</v>
      </c>
      <c r="B649" s="137" t="s">
        <v>5230</v>
      </c>
      <c r="C649" s="137" t="s">
        <v>5231</v>
      </c>
      <c r="D649" s="137" t="s">
        <v>5692</v>
      </c>
      <c r="E649" s="137" t="s">
        <v>5693</v>
      </c>
      <c r="F649" s="137" t="s">
        <v>2363</v>
      </c>
      <c r="G649" s="137" t="s">
        <v>164</v>
      </c>
      <c r="H649" s="137">
        <v>34</v>
      </c>
      <c r="I649" s="137" t="s">
        <v>4987</v>
      </c>
      <c r="J649" s="137" t="s">
        <v>13716</v>
      </c>
      <c r="K649" s="137" t="s">
        <v>5220</v>
      </c>
      <c r="L649" s="139" t="str">
        <f t="shared" si="30"/>
        <v>小川　愛夏 (3)</v>
      </c>
      <c r="M649" s="139" t="str">
        <f t="shared" si="31"/>
        <v>Aika OGAWA (00)</v>
      </c>
      <c r="N649" s="216">
        <v>200000647</v>
      </c>
      <c r="O649" s="216" t="str">
        <f t="shared" si="32"/>
        <v>00</v>
      </c>
    </row>
    <row r="650" spans="1:15" x14ac:dyDescent="0.15">
      <c r="A650" s="248">
        <v>707</v>
      </c>
      <c r="B650" s="137" t="s">
        <v>5230</v>
      </c>
      <c r="C650" s="137" t="s">
        <v>5231</v>
      </c>
      <c r="D650" s="137" t="s">
        <v>5694</v>
      </c>
      <c r="E650" s="137" t="s">
        <v>5695</v>
      </c>
      <c r="F650" s="137" t="s">
        <v>2363</v>
      </c>
      <c r="G650" s="137" t="s">
        <v>164</v>
      </c>
      <c r="H650" s="137">
        <v>34</v>
      </c>
      <c r="I650" s="137" t="s">
        <v>4987</v>
      </c>
      <c r="J650" s="137" t="s">
        <v>13875</v>
      </c>
      <c r="K650" s="137" t="s">
        <v>5220</v>
      </c>
      <c r="L650" s="139" t="str">
        <f t="shared" si="30"/>
        <v>小川　純奈 (3)</v>
      </c>
      <c r="M650" s="139" t="str">
        <f t="shared" si="31"/>
        <v>Junna OGAWA (00)</v>
      </c>
      <c r="N650" s="216">
        <v>200000648</v>
      </c>
      <c r="O650" s="216" t="str">
        <f t="shared" si="32"/>
        <v>00</v>
      </c>
    </row>
    <row r="651" spans="1:15" x14ac:dyDescent="0.15">
      <c r="A651" s="248">
        <v>708</v>
      </c>
      <c r="B651" s="137" t="s">
        <v>5230</v>
      </c>
      <c r="C651" s="137" t="s">
        <v>5231</v>
      </c>
      <c r="D651" s="137" t="s">
        <v>5696</v>
      </c>
      <c r="E651" s="137" t="s">
        <v>5697</v>
      </c>
      <c r="F651" s="137" t="s">
        <v>5581</v>
      </c>
      <c r="G651" s="137" t="s">
        <v>164</v>
      </c>
      <c r="H651" s="137">
        <v>27</v>
      </c>
      <c r="I651" s="137" t="s">
        <v>13559</v>
      </c>
      <c r="J651" s="137" t="s">
        <v>13727</v>
      </c>
      <c r="K651" s="137" t="s">
        <v>5220</v>
      </c>
      <c r="L651" s="139" t="str">
        <f t="shared" si="30"/>
        <v>宮山　碧唯 (3)</v>
      </c>
      <c r="M651" s="139" t="str">
        <f t="shared" si="31"/>
        <v>Aoi MIYAYAMA (00)</v>
      </c>
      <c r="N651" s="216">
        <v>200000649</v>
      </c>
      <c r="O651" s="216" t="str">
        <f t="shared" si="32"/>
        <v>00</v>
      </c>
    </row>
    <row r="652" spans="1:15" x14ac:dyDescent="0.15">
      <c r="A652" s="248">
        <v>709</v>
      </c>
      <c r="B652" s="137" t="s">
        <v>5230</v>
      </c>
      <c r="C652" s="137" t="s">
        <v>5231</v>
      </c>
      <c r="D652" s="137" t="s">
        <v>5698</v>
      </c>
      <c r="E652" s="137" t="s">
        <v>5699</v>
      </c>
      <c r="F652" s="137" t="s">
        <v>1274</v>
      </c>
      <c r="G652" s="137" t="s">
        <v>168</v>
      </c>
      <c r="H652" s="137">
        <v>31</v>
      </c>
      <c r="I652" s="137" t="s">
        <v>13560</v>
      </c>
      <c r="J652" s="137" t="s">
        <v>13692</v>
      </c>
      <c r="K652" s="137" t="s">
        <v>5220</v>
      </c>
      <c r="L652" s="139" t="str">
        <f t="shared" si="30"/>
        <v>小谷　彩乃 (2)</v>
      </c>
      <c r="M652" s="139" t="str">
        <f t="shared" si="31"/>
        <v>Ayano KODANI (01)</v>
      </c>
      <c r="N652" s="216">
        <v>200000650</v>
      </c>
      <c r="O652" s="216" t="str">
        <f t="shared" si="32"/>
        <v>01</v>
      </c>
    </row>
    <row r="653" spans="1:15" x14ac:dyDescent="0.15">
      <c r="A653" s="248">
        <v>710</v>
      </c>
      <c r="B653" s="137" t="s">
        <v>5230</v>
      </c>
      <c r="C653" s="137" t="s">
        <v>5231</v>
      </c>
      <c r="D653" s="137" t="s">
        <v>12826</v>
      </c>
      <c r="E653" s="137" t="s">
        <v>13131</v>
      </c>
      <c r="F653" s="137" t="s">
        <v>11068</v>
      </c>
      <c r="G653" s="137" t="s">
        <v>173</v>
      </c>
      <c r="H653" s="137">
        <v>27</v>
      </c>
      <c r="I653" s="137" t="s">
        <v>11452</v>
      </c>
      <c r="J653" s="137" t="s">
        <v>13791</v>
      </c>
      <c r="K653" s="137" t="s">
        <v>5220</v>
      </c>
      <c r="L653" s="139" t="str">
        <f t="shared" si="30"/>
        <v>安達　未菜 (1)</v>
      </c>
      <c r="M653" s="139" t="str">
        <f t="shared" si="31"/>
        <v>Mina ADACHI (02)</v>
      </c>
      <c r="N653" s="216">
        <v>200000651</v>
      </c>
      <c r="O653" s="216" t="str">
        <f t="shared" si="32"/>
        <v>02</v>
      </c>
    </row>
    <row r="654" spans="1:15" x14ac:dyDescent="0.15">
      <c r="A654" s="248">
        <v>711</v>
      </c>
      <c r="B654" s="137" t="s">
        <v>5230</v>
      </c>
      <c r="C654" s="137" t="s">
        <v>5231</v>
      </c>
      <c r="D654" s="137" t="s">
        <v>12827</v>
      </c>
      <c r="E654" s="137" t="s">
        <v>13132</v>
      </c>
      <c r="F654" s="137" t="s">
        <v>13337</v>
      </c>
      <c r="G654" s="137" t="s">
        <v>173</v>
      </c>
      <c r="H654" s="137">
        <v>27</v>
      </c>
      <c r="I654" s="137" t="s">
        <v>5021</v>
      </c>
      <c r="J654" s="137" t="s">
        <v>13755</v>
      </c>
      <c r="K654" s="137" t="s">
        <v>5220</v>
      </c>
      <c r="L654" s="139" t="str">
        <f t="shared" si="30"/>
        <v>岩本　真歩 (1)</v>
      </c>
      <c r="M654" s="139" t="str">
        <f t="shared" si="31"/>
        <v>Maho IWAMOTO (02)</v>
      </c>
      <c r="N654" s="216">
        <v>200000652</v>
      </c>
      <c r="O654" s="216" t="str">
        <f t="shared" si="32"/>
        <v>02</v>
      </c>
    </row>
    <row r="655" spans="1:15" x14ac:dyDescent="0.15">
      <c r="A655" s="248">
        <v>712</v>
      </c>
      <c r="B655" s="137" t="s">
        <v>5230</v>
      </c>
      <c r="C655" s="137" t="s">
        <v>5231</v>
      </c>
      <c r="D655" s="137" t="s">
        <v>12828</v>
      </c>
      <c r="E655" s="137" t="s">
        <v>13133</v>
      </c>
      <c r="F655" s="137" t="s">
        <v>11276</v>
      </c>
      <c r="G655" s="137" t="s">
        <v>173</v>
      </c>
      <c r="H655" s="137">
        <v>27</v>
      </c>
      <c r="I655" s="137" t="s">
        <v>13561</v>
      </c>
      <c r="J655" s="137" t="s">
        <v>13876</v>
      </c>
      <c r="K655" s="137" t="s">
        <v>5220</v>
      </c>
      <c r="L655" s="139" t="str">
        <f t="shared" si="30"/>
        <v>進藤　秋穂 (1)</v>
      </c>
      <c r="M655" s="139" t="str">
        <f t="shared" si="31"/>
        <v>Akiho SHINDO (02)</v>
      </c>
      <c r="N655" s="216">
        <v>200000653</v>
      </c>
      <c r="O655" s="216" t="str">
        <f t="shared" si="32"/>
        <v>02</v>
      </c>
    </row>
    <row r="656" spans="1:15" x14ac:dyDescent="0.15">
      <c r="A656" s="248">
        <v>713</v>
      </c>
      <c r="B656" s="137" t="s">
        <v>5230</v>
      </c>
      <c r="C656" s="137" t="s">
        <v>5231</v>
      </c>
      <c r="D656" s="137" t="s">
        <v>12829</v>
      </c>
      <c r="E656" s="137" t="s">
        <v>13134</v>
      </c>
      <c r="F656" s="137" t="s">
        <v>11207</v>
      </c>
      <c r="G656" s="137" t="s">
        <v>173</v>
      </c>
      <c r="H656" s="137">
        <v>27</v>
      </c>
      <c r="I656" s="137" t="s">
        <v>5116</v>
      </c>
      <c r="J656" s="137" t="s">
        <v>13687</v>
      </c>
      <c r="K656" s="137" t="s">
        <v>5220</v>
      </c>
      <c r="L656" s="139" t="str">
        <f t="shared" si="30"/>
        <v>中澤　麻友 (1)</v>
      </c>
      <c r="M656" s="139" t="str">
        <f t="shared" si="31"/>
        <v>Mayu NAKAZAWA (02)</v>
      </c>
      <c r="N656" s="216">
        <v>200000654</v>
      </c>
      <c r="O656" s="216" t="str">
        <f t="shared" si="32"/>
        <v>02</v>
      </c>
    </row>
    <row r="657" spans="1:15" x14ac:dyDescent="0.15">
      <c r="A657" s="248">
        <v>714</v>
      </c>
      <c r="B657" s="137" t="s">
        <v>5232</v>
      </c>
      <c r="C657" s="137" t="s">
        <v>766</v>
      </c>
      <c r="D657" s="137" t="s">
        <v>5700</v>
      </c>
      <c r="E657" s="137" t="s">
        <v>5701</v>
      </c>
      <c r="F657" s="137" t="s">
        <v>1175</v>
      </c>
      <c r="G657" s="137" t="s">
        <v>146</v>
      </c>
      <c r="H657" s="137">
        <v>31</v>
      </c>
      <c r="I657" s="137" t="s">
        <v>13562</v>
      </c>
      <c r="J657" s="137" t="s">
        <v>13877</v>
      </c>
      <c r="K657" s="137" t="s">
        <v>5220</v>
      </c>
      <c r="L657" s="139" t="str">
        <f t="shared" si="30"/>
        <v>入江　ちはゆ (4)</v>
      </c>
      <c r="M657" s="139" t="str">
        <f t="shared" si="31"/>
        <v>Chihayu IRIE (99)</v>
      </c>
      <c r="N657" s="216">
        <v>200000655</v>
      </c>
      <c r="O657" s="216" t="str">
        <f t="shared" si="32"/>
        <v>99</v>
      </c>
    </row>
    <row r="658" spans="1:15" x14ac:dyDescent="0.15">
      <c r="A658" s="248">
        <v>715</v>
      </c>
      <c r="B658" s="137" t="s">
        <v>5232</v>
      </c>
      <c r="C658" s="137" t="s">
        <v>766</v>
      </c>
      <c r="D658" s="137" t="s">
        <v>5702</v>
      </c>
      <c r="E658" s="137" t="s">
        <v>5703</v>
      </c>
      <c r="F658" s="137" t="s">
        <v>3445</v>
      </c>
      <c r="G658" s="137" t="s">
        <v>146</v>
      </c>
      <c r="H658" s="137">
        <v>22</v>
      </c>
      <c r="I658" s="137" t="s">
        <v>9308</v>
      </c>
      <c r="J658" s="137" t="s">
        <v>13878</v>
      </c>
      <c r="K658" s="137" t="s">
        <v>5220</v>
      </c>
      <c r="L658" s="139" t="str">
        <f t="shared" si="30"/>
        <v>加藤　詩帆加 (4)</v>
      </c>
      <c r="M658" s="139" t="str">
        <f t="shared" si="31"/>
        <v>Shihoka KATO (99)</v>
      </c>
      <c r="N658" s="216">
        <v>200000656</v>
      </c>
      <c r="O658" s="216" t="str">
        <f t="shared" si="32"/>
        <v>99</v>
      </c>
    </row>
    <row r="659" spans="1:15" x14ac:dyDescent="0.15">
      <c r="A659" s="248">
        <v>716</v>
      </c>
      <c r="B659" s="137" t="s">
        <v>5232</v>
      </c>
      <c r="C659" s="137" t="s">
        <v>766</v>
      </c>
      <c r="D659" s="137" t="s">
        <v>5704</v>
      </c>
      <c r="E659" s="137" t="s">
        <v>5705</v>
      </c>
      <c r="F659" s="137" t="s">
        <v>2525</v>
      </c>
      <c r="G659" s="137" t="s">
        <v>146</v>
      </c>
      <c r="H659" s="137">
        <v>27</v>
      </c>
      <c r="I659" s="137" t="s">
        <v>11645</v>
      </c>
      <c r="J659" s="137" t="s">
        <v>9545</v>
      </c>
      <c r="K659" s="137" t="s">
        <v>5220</v>
      </c>
      <c r="L659" s="139" t="str">
        <f t="shared" si="30"/>
        <v>土肥　響子 (4)</v>
      </c>
      <c r="M659" s="139" t="str">
        <f t="shared" si="31"/>
        <v>Kyoko DOI (99)</v>
      </c>
      <c r="N659" s="216">
        <v>200000657</v>
      </c>
      <c r="O659" s="216" t="str">
        <f t="shared" si="32"/>
        <v>99</v>
      </c>
    </row>
    <row r="660" spans="1:15" x14ac:dyDescent="0.15">
      <c r="A660" s="248">
        <v>717</v>
      </c>
      <c r="B660" s="137" t="s">
        <v>5232</v>
      </c>
      <c r="C660" s="137" t="s">
        <v>766</v>
      </c>
      <c r="D660" s="137" t="s">
        <v>5706</v>
      </c>
      <c r="E660" s="137" t="s">
        <v>5707</v>
      </c>
      <c r="F660" s="137" t="s">
        <v>5708</v>
      </c>
      <c r="G660" s="137" t="s">
        <v>146</v>
      </c>
      <c r="H660" s="137">
        <v>40</v>
      </c>
      <c r="I660" s="137" t="s">
        <v>4811</v>
      </c>
      <c r="J660" s="137" t="s">
        <v>13722</v>
      </c>
      <c r="K660" s="137" t="s">
        <v>5220</v>
      </c>
      <c r="L660" s="139" t="str">
        <f t="shared" si="30"/>
        <v>樋口　朱花 (4)</v>
      </c>
      <c r="M660" s="139" t="str">
        <f t="shared" si="31"/>
        <v>Ayaka HIGUCHI (99)</v>
      </c>
      <c r="N660" s="216">
        <v>200000658</v>
      </c>
      <c r="O660" s="216" t="str">
        <f t="shared" si="32"/>
        <v>99</v>
      </c>
    </row>
    <row r="661" spans="1:15" x14ac:dyDescent="0.15">
      <c r="A661" s="248">
        <v>718</v>
      </c>
      <c r="B661" s="137" t="s">
        <v>5232</v>
      </c>
      <c r="C661" s="137" t="s">
        <v>766</v>
      </c>
      <c r="D661" s="137" t="s">
        <v>5709</v>
      </c>
      <c r="E661" s="137" t="s">
        <v>5710</v>
      </c>
      <c r="F661" s="137" t="s">
        <v>3512</v>
      </c>
      <c r="G661" s="137" t="s">
        <v>146</v>
      </c>
      <c r="H661" s="137">
        <v>22</v>
      </c>
      <c r="I661" s="137" t="s">
        <v>13563</v>
      </c>
      <c r="J661" s="137" t="s">
        <v>13741</v>
      </c>
      <c r="K661" s="137" t="s">
        <v>5220</v>
      </c>
      <c r="L661" s="139" t="str">
        <f t="shared" si="30"/>
        <v>室伏　香音 (4)</v>
      </c>
      <c r="M661" s="139" t="str">
        <f t="shared" si="31"/>
        <v>Kanon MUROFUSHI (99)</v>
      </c>
      <c r="N661" s="216">
        <v>200000659</v>
      </c>
      <c r="O661" s="216" t="str">
        <f t="shared" si="32"/>
        <v>99</v>
      </c>
    </row>
    <row r="662" spans="1:15" x14ac:dyDescent="0.15">
      <c r="A662" s="248">
        <v>719</v>
      </c>
      <c r="B662" s="137" t="s">
        <v>5232</v>
      </c>
      <c r="C662" s="137" t="s">
        <v>766</v>
      </c>
      <c r="D662" s="137" t="s">
        <v>5712</v>
      </c>
      <c r="E662" s="137" t="s">
        <v>5713</v>
      </c>
      <c r="F662" s="137" t="s">
        <v>5714</v>
      </c>
      <c r="G662" s="137" t="s">
        <v>164</v>
      </c>
      <c r="H662" s="137">
        <v>28</v>
      </c>
      <c r="I662" s="137" t="s">
        <v>5180</v>
      </c>
      <c r="J662" s="137" t="s">
        <v>6663</v>
      </c>
      <c r="K662" s="137" t="s">
        <v>5220</v>
      </c>
      <c r="L662" s="139" t="str">
        <f t="shared" si="30"/>
        <v>岡田　柚希 (3)</v>
      </c>
      <c r="M662" s="139" t="str">
        <f t="shared" si="31"/>
        <v>Yuzuki OKADA (00)</v>
      </c>
      <c r="N662" s="216">
        <v>200000660</v>
      </c>
      <c r="O662" s="216" t="str">
        <f t="shared" si="32"/>
        <v>00</v>
      </c>
    </row>
    <row r="663" spans="1:15" x14ac:dyDescent="0.15">
      <c r="A663" s="248">
        <v>720</v>
      </c>
      <c r="B663" s="137" t="s">
        <v>5232</v>
      </c>
      <c r="C663" s="137" t="s">
        <v>766</v>
      </c>
      <c r="D663" s="137" t="s">
        <v>5715</v>
      </c>
      <c r="E663" s="137" t="s">
        <v>5716</v>
      </c>
      <c r="F663" s="137" t="s">
        <v>5717</v>
      </c>
      <c r="G663" s="137" t="s">
        <v>164</v>
      </c>
      <c r="H663" s="137">
        <v>27</v>
      </c>
      <c r="I663" s="137" t="s">
        <v>4972</v>
      </c>
      <c r="J663" s="137" t="s">
        <v>9313</v>
      </c>
      <c r="K663" s="137" t="s">
        <v>5220</v>
      </c>
      <c r="L663" s="139" t="str">
        <f t="shared" si="30"/>
        <v>鈴木　麻少 (3)</v>
      </c>
      <c r="M663" s="139" t="str">
        <f t="shared" si="31"/>
        <v>Mao SUZUKI (00)</v>
      </c>
      <c r="N663" s="216">
        <v>200000661</v>
      </c>
      <c r="O663" s="216" t="str">
        <f t="shared" si="32"/>
        <v>00</v>
      </c>
    </row>
    <row r="664" spans="1:15" x14ac:dyDescent="0.15">
      <c r="A664" s="248">
        <v>721</v>
      </c>
      <c r="B664" s="137" t="s">
        <v>5232</v>
      </c>
      <c r="C664" s="137" t="s">
        <v>766</v>
      </c>
      <c r="D664" s="137" t="s">
        <v>5718</v>
      </c>
      <c r="E664" s="137" t="s">
        <v>5719</v>
      </c>
      <c r="F664" s="137" t="s">
        <v>1988</v>
      </c>
      <c r="G664" s="137" t="s">
        <v>164</v>
      </c>
      <c r="H664" s="137">
        <v>45</v>
      </c>
      <c r="I664" s="137" t="s">
        <v>11486</v>
      </c>
      <c r="J664" s="137" t="s">
        <v>4862</v>
      </c>
      <c r="K664" s="137" t="s">
        <v>5220</v>
      </c>
      <c r="L664" s="139" t="str">
        <f t="shared" si="30"/>
        <v>野崎　光 (3)</v>
      </c>
      <c r="M664" s="139" t="str">
        <f t="shared" si="31"/>
        <v>Hikaru NOZAKI (00)</v>
      </c>
      <c r="N664" s="216">
        <v>200000662</v>
      </c>
      <c r="O664" s="216" t="str">
        <f t="shared" si="32"/>
        <v>00</v>
      </c>
    </row>
    <row r="665" spans="1:15" x14ac:dyDescent="0.15">
      <c r="A665" s="248">
        <v>722</v>
      </c>
      <c r="B665" s="137" t="s">
        <v>5232</v>
      </c>
      <c r="C665" s="137" t="s">
        <v>766</v>
      </c>
      <c r="D665" s="137" t="s">
        <v>5720</v>
      </c>
      <c r="E665" s="137" t="s">
        <v>5721</v>
      </c>
      <c r="F665" s="137" t="s">
        <v>5722</v>
      </c>
      <c r="G665" s="137" t="s">
        <v>164</v>
      </c>
      <c r="H665" s="137">
        <v>22</v>
      </c>
      <c r="I665" s="137" t="s">
        <v>13564</v>
      </c>
      <c r="J665" s="137" t="s">
        <v>6674</v>
      </c>
      <c r="K665" s="137" t="s">
        <v>5220</v>
      </c>
      <c r="L665" s="139" t="str">
        <f t="shared" si="30"/>
        <v>袴田　華帆 (3)</v>
      </c>
      <c r="M665" s="139" t="str">
        <f t="shared" si="31"/>
        <v>Kaho HAKAMATA (01)</v>
      </c>
      <c r="N665" s="216">
        <v>200000663</v>
      </c>
      <c r="O665" s="216" t="str">
        <f t="shared" si="32"/>
        <v>01</v>
      </c>
    </row>
    <row r="666" spans="1:15" x14ac:dyDescent="0.15">
      <c r="A666" s="248">
        <v>723</v>
      </c>
      <c r="B666" s="137" t="s">
        <v>5232</v>
      </c>
      <c r="C666" s="137" t="s">
        <v>766</v>
      </c>
      <c r="D666" s="137" t="s">
        <v>5723</v>
      </c>
      <c r="E666" s="137" t="s">
        <v>5724</v>
      </c>
      <c r="F666" s="137" t="s">
        <v>5725</v>
      </c>
      <c r="G666" s="137" t="s">
        <v>168</v>
      </c>
      <c r="H666" s="137">
        <v>30</v>
      </c>
      <c r="I666" s="137" t="s">
        <v>13565</v>
      </c>
      <c r="J666" s="137" t="s">
        <v>13879</v>
      </c>
      <c r="K666" s="137" t="s">
        <v>5220</v>
      </c>
      <c r="L666" s="139" t="str">
        <f t="shared" si="30"/>
        <v>鹿嶋　仁渚 (2)</v>
      </c>
      <c r="M666" s="139" t="str">
        <f t="shared" si="31"/>
        <v>Nina KASHIMA (01)</v>
      </c>
      <c r="N666" s="216">
        <v>200000664</v>
      </c>
      <c r="O666" s="216" t="str">
        <f t="shared" si="32"/>
        <v>01</v>
      </c>
    </row>
    <row r="667" spans="1:15" x14ac:dyDescent="0.15">
      <c r="A667" s="248">
        <v>724</v>
      </c>
      <c r="B667" s="137" t="s">
        <v>5232</v>
      </c>
      <c r="C667" s="137" t="s">
        <v>766</v>
      </c>
      <c r="D667" s="137" t="s">
        <v>5726</v>
      </c>
      <c r="E667" s="137" t="s">
        <v>5727</v>
      </c>
      <c r="F667" s="137" t="s">
        <v>3803</v>
      </c>
      <c r="G667" s="137" t="s">
        <v>168</v>
      </c>
      <c r="H667" s="137">
        <v>27</v>
      </c>
      <c r="I667" s="137" t="s">
        <v>4856</v>
      </c>
      <c r="J667" s="137" t="s">
        <v>4833</v>
      </c>
      <c r="K667" s="137" t="s">
        <v>5220</v>
      </c>
      <c r="L667" s="139" t="str">
        <f t="shared" si="30"/>
        <v>佐藤　千紘 (2)</v>
      </c>
      <c r="M667" s="139" t="str">
        <f t="shared" si="31"/>
        <v>Chihiro SATO (01)</v>
      </c>
      <c r="N667" s="216">
        <v>200000665</v>
      </c>
      <c r="O667" s="216" t="str">
        <f t="shared" si="32"/>
        <v>01</v>
      </c>
    </row>
    <row r="668" spans="1:15" x14ac:dyDescent="0.15">
      <c r="A668" s="248">
        <v>725</v>
      </c>
      <c r="B668" s="137" t="s">
        <v>5232</v>
      </c>
      <c r="C668" s="137" t="s">
        <v>766</v>
      </c>
      <c r="D668" s="137" t="s">
        <v>5728</v>
      </c>
      <c r="E668" s="137" t="s">
        <v>5729</v>
      </c>
      <c r="F668" s="137" t="s">
        <v>4418</v>
      </c>
      <c r="G668" s="137" t="s">
        <v>168</v>
      </c>
      <c r="H668" s="137">
        <v>22</v>
      </c>
      <c r="I668" s="137" t="s">
        <v>4865</v>
      </c>
      <c r="J668" s="137" t="s">
        <v>13880</v>
      </c>
      <c r="K668" s="137" t="s">
        <v>5220</v>
      </c>
      <c r="L668" s="139" t="str">
        <f t="shared" si="30"/>
        <v>田中　毬愛 (2)</v>
      </c>
      <c r="M668" s="139" t="str">
        <f t="shared" si="31"/>
        <v>Maria TANAKA (02)</v>
      </c>
      <c r="N668" s="216">
        <v>200000666</v>
      </c>
      <c r="O668" s="216" t="str">
        <f t="shared" si="32"/>
        <v>02</v>
      </c>
    </row>
    <row r="669" spans="1:15" x14ac:dyDescent="0.15">
      <c r="A669" s="248">
        <v>726</v>
      </c>
      <c r="B669" s="137" t="s">
        <v>5232</v>
      </c>
      <c r="C669" s="137" t="s">
        <v>766</v>
      </c>
      <c r="D669" s="137" t="s">
        <v>5732</v>
      </c>
      <c r="E669" s="137" t="s">
        <v>5733</v>
      </c>
      <c r="F669" s="137" t="s">
        <v>4121</v>
      </c>
      <c r="G669" s="137" t="s">
        <v>168</v>
      </c>
      <c r="H669" s="137">
        <v>40</v>
      </c>
      <c r="I669" s="137" t="s">
        <v>4988</v>
      </c>
      <c r="J669" s="137" t="s">
        <v>6712</v>
      </c>
      <c r="K669" s="137" t="s">
        <v>5220</v>
      </c>
      <c r="L669" s="139" t="str">
        <f t="shared" si="30"/>
        <v>中山　優奈 (2)</v>
      </c>
      <c r="M669" s="139" t="str">
        <f t="shared" si="31"/>
        <v>Yuna NAKAYAMA (01)</v>
      </c>
      <c r="N669" s="216">
        <v>200000667</v>
      </c>
      <c r="O669" s="216" t="str">
        <f t="shared" si="32"/>
        <v>01</v>
      </c>
    </row>
    <row r="670" spans="1:15" x14ac:dyDescent="0.15">
      <c r="A670" s="248">
        <v>727</v>
      </c>
      <c r="B670" s="137" t="s">
        <v>5232</v>
      </c>
      <c r="C670" s="137" t="s">
        <v>766</v>
      </c>
      <c r="D670" s="137" t="s">
        <v>5730</v>
      </c>
      <c r="E670" s="137" t="s">
        <v>5731</v>
      </c>
      <c r="F670" s="137" t="s">
        <v>4124</v>
      </c>
      <c r="G670" s="137" t="s">
        <v>168</v>
      </c>
      <c r="H670" s="137">
        <v>25</v>
      </c>
      <c r="I670" s="137" t="s">
        <v>5195</v>
      </c>
      <c r="J670" s="137" t="s">
        <v>13725</v>
      </c>
      <c r="K670" s="137" t="s">
        <v>5220</v>
      </c>
      <c r="L670" s="139" t="str">
        <f t="shared" si="30"/>
        <v>山中　ほの香 (2)</v>
      </c>
      <c r="M670" s="139" t="str">
        <f t="shared" si="31"/>
        <v>Honoka YAMANAKA (01)</v>
      </c>
      <c r="N670" s="216">
        <v>200000668</v>
      </c>
      <c r="O670" s="216" t="str">
        <f t="shared" si="32"/>
        <v>01</v>
      </c>
    </row>
    <row r="671" spans="1:15" x14ac:dyDescent="0.15">
      <c r="A671" s="248">
        <v>728</v>
      </c>
      <c r="B671" s="137" t="s">
        <v>5232</v>
      </c>
      <c r="C671" s="137" t="s">
        <v>766</v>
      </c>
      <c r="D671" s="137" t="s">
        <v>5734</v>
      </c>
      <c r="E671" s="137" t="s">
        <v>5735</v>
      </c>
      <c r="F671" s="137" t="s">
        <v>5736</v>
      </c>
      <c r="G671" s="137" t="s">
        <v>168</v>
      </c>
      <c r="H671" s="137">
        <v>19</v>
      </c>
      <c r="I671" s="137" t="s">
        <v>13566</v>
      </c>
      <c r="J671" s="137" t="s">
        <v>4833</v>
      </c>
      <c r="K671" s="137" t="s">
        <v>5220</v>
      </c>
      <c r="L671" s="139" t="str">
        <f t="shared" si="30"/>
        <v>米原　千尋 (2)</v>
      </c>
      <c r="M671" s="139" t="str">
        <f t="shared" si="31"/>
        <v>Chihiro YONEHARA (01)</v>
      </c>
      <c r="N671" s="216">
        <v>200000669</v>
      </c>
      <c r="O671" s="216" t="str">
        <f t="shared" si="32"/>
        <v>01</v>
      </c>
    </row>
    <row r="672" spans="1:15" x14ac:dyDescent="0.15">
      <c r="A672" s="248">
        <v>729</v>
      </c>
      <c r="B672" s="137" t="s">
        <v>5232</v>
      </c>
      <c r="C672" s="137" t="s">
        <v>766</v>
      </c>
      <c r="D672" s="137" t="s">
        <v>12830</v>
      </c>
      <c r="E672" s="137" t="s">
        <v>13135</v>
      </c>
      <c r="F672" s="137" t="s">
        <v>11313</v>
      </c>
      <c r="G672" s="137" t="s">
        <v>173</v>
      </c>
      <c r="H672" s="137">
        <v>27</v>
      </c>
      <c r="I672" s="137" t="s">
        <v>13567</v>
      </c>
      <c r="J672" s="137" t="s">
        <v>13767</v>
      </c>
      <c r="K672" s="137" t="s">
        <v>5220</v>
      </c>
      <c r="L672" s="139" t="str">
        <f t="shared" si="30"/>
        <v>永長　里緒 (1)</v>
      </c>
      <c r="M672" s="139" t="str">
        <f t="shared" si="31"/>
        <v>Rio EINAGA (02)</v>
      </c>
      <c r="N672" s="216">
        <v>200000670</v>
      </c>
      <c r="O672" s="216" t="str">
        <f t="shared" si="32"/>
        <v>02</v>
      </c>
    </row>
    <row r="673" spans="1:15" x14ac:dyDescent="0.15">
      <c r="A673" s="248">
        <v>730</v>
      </c>
      <c r="B673" s="137" t="s">
        <v>5232</v>
      </c>
      <c r="C673" s="137" t="s">
        <v>766</v>
      </c>
      <c r="D673" s="137" t="s">
        <v>12831</v>
      </c>
      <c r="E673" s="137" t="s">
        <v>13136</v>
      </c>
      <c r="F673" s="137" t="s">
        <v>11014</v>
      </c>
      <c r="G673" s="137" t="s">
        <v>173</v>
      </c>
      <c r="H673" s="137">
        <v>27</v>
      </c>
      <c r="I673" s="137" t="s">
        <v>5045</v>
      </c>
      <c r="J673" s="137" t="s">
        <v>13881</v>
      </c>
      <c r="K673" s="137" t="s">
        <v>5220</v>
      </c>
      <c r="L673" s="139" t="str">
        <f t="shared" si="30"/>
        <v>小林　舞妃留 (1)</v>
      </c>
      <c r="M673" s="139" t="str">
        <f t="shared" si="31"/>
        <v>Mahiru KOBAYASHI (02)</v>
      </c>
      <c r="N673" s="216">
        <v>200000671</v>
      </c>
      <c r="O673" s="216" t="str">
        <f t="shared" si="32"/>
        <v>02</v>
      </c>
    </row>
    <row r="674" spans="1:15" x14ac:dyDescent="0.15">
      <c r="A674" s="248">
        <v>731</v>
      </c>
      <c r="B674" s="137" t="s">
        <v>5232</v>
      </c>
      <c r="C674" s="137" t="s">
        <v>766</v>
      </c>
      <c r="D674" s="137" t="s">
        <v>12832</v>
      </c>
      <c r="E674" s="137" t="s">
        <v>13137</v>
      </c>
      <c r="F674" s="137" t="s">
        <v>11315</v>
      </c>
      <c r="G674" s="137" t="s">
        <v>173</v>
      </c>
      <c r="H674" s="137">
        <v>22</v>
      </c>
      <c r="I674" s="137" t="s">
        <v>4972</v>
      </c>
      <c r="J674" s="137" t="s">
        <v>13863</v>
      </c>
      <c r="K674" s="137" t="s">
        <v>5220</v>
      </c>
      <c r="L674" s="139" t="str">
        <f t="shared" si="30"/>
        <v>鈴木　笑理 (1)</v>
      </c>
      <c r="M674" s="139" t="str">
        <f t="shared" si="31"/>
        <v>Emiri SUZUKI (02)</v>
      </c>
      <c r="N674" s="216">
        <v>200000672</v>
      </c>
      <c r="O674" s="216" t="str">
        <f t="shared" si="32"/>
        <v>02</v>
      </c>
    </row>
    <row r="675" spans="1:15" x14ac:dyDescent="0.15">
      <c r="A675" s="248">
        <v>732</v>
      </c>
      <c r="B675" s="137" t="s">
        <v>5232</v>
      </c>
      <c r="C675" s="137" t="s">
        <v>766</v>
      </c>
      <c r="D675" s="137" t="s">
        <v>12833</v>
      </c>
      <c r="E675" s="137" t="s">
        <v>13138</v>
      </c>
      <c r="F675" s="137" t="s">
        <v>11308</v>
      </c>
      <c r="G675" s="137" t="s">
        <v>173</v>
      </c>
      <c r="H675" s="137">
        <v>22</v>
      </c>
      <c r="I675" s="137" t="s">
        <v>13568</v>
      </c>
      <c r="J675" s="137" t="s">
        <v>6700</v>
      </c>
      <c r="K675" s="137" t="s">
        <v>5220</v>
      </c>
      <c r="L675" s="139" t="str">
        <f t="shared" si="30"/>
        <v>依田　来巳 (1)</v>
      </c>
      <c r="M675" s="139" t="str">
        <f t="shared" si="31"/>
        <v>Kurumi YODA (02)</v>
      </c>
      <c r="N675" s="216">
        <v>200000673</v>
      </c>
      <c r="O675" s="216" t="str">
        <f t="shared" si="32"/>
        <v>02</v>
      </c>
    </row>
    <row r="676" spans="1:15" x14ac:dyDescent="0.15">
      <c r="A676" s="248">
        <v>733</v>
      </c>
      <c r="B676" s="137" t="s">
        <v>12675</v>
      </c>
      <c r="C676" s="137" t="s">
        <v>1081</v>
      </c>
      <c r="D676" s="137" t="s">
        <v>6483</v>
      </c>
      <c r="E676" s="137" t="s">
        <v>6484</v>
      </c>
      <c r="F676" s="137" t="s">
        <v>2984</v>
      </c>
      <c r="G676" s="137" t="s">
        <v>146</v>
      </c>
      <c r="H676" s="137">
        <v>27</v>
      </c>
      <c r="I676" s="137" t="s">
        <v>13569</v>
      </c>
      <c r="J676" s="137" t="s">
        <v>13882</v>
      </c>
      <c r="K676" s="137" t="s">
        <v>5220</v>
      </c>
      <c r="L676" s="139" t="str">
        <f t="shared" si="30"/>
        <v>明瀬　陽花 (4)</v>
      </c>
      <c r="M676" s="139" t="str">
        <f t="shared" si="31"/>
        <v>Hruka AKISE (99)</v>
      </c>
      <c r="N676" s="216">
        <v>200000674</v>
      </c>
      <c r="O676" s="216" t="str">
        <f t="shared" si="32"/>
        <v>99</v>
      </c>
    </row>
    <row r="677" spans="1:15" x14ac:dyDescent="0.15">
      <c r="A677" s="248">
        <v>734</v>
      </c>
      <c r="B677" s="137" t="s">
        <v>12675</v>
      </c>
      <c r="C677" s="137" t="s">
        <v>1081</v>
      </c>
      <c r="D677" s="137" t="s">
        <v>6481</v>
      </c>
      <c r="E677" s="137" t="s">
        <v>6482</v>
      </c>
      <c r="F677" s="137" t="s">
        <v>11101</v>
      </c>
      <c r="G677" s="137" t="s">
        <v>146</v>
      </c>
      <c r="H677" s="137">
        <v>27</v>
      </c>
      <c r="I677" s="137" t="s">
        <v>11429</v>
      </c>
      <c r="J677" s="137" t="s">
        <v>13825</v>
      </c>
      <c r="K677" s="137" t="s">
        <v>5220</v>
      </c>
      <c r="L677" s="139" t="str">
        <f t="shared" si="30"/>
        <v>落合　優希子 (4)</v>
      </c>
      <c r="M677" s="139" t="str">
        <f t="shared" si="31"/>
        <v>Yukiko OCHIAI (98)</v>
      </c>
      <c r="N677" s="216">
        <v>200000675</v>
      </c>
      <c r="O677" s="216" t="str">
        <f t="shared" si="32"/>
        <v>98</v>
      </c>
    </row>
    <row r="678" spans="1:15" x14ac:dyDescent="0.15">
      <c r="A678" s="248">
        <v>735</v>
      </c>
      <c r="B678" s="137" t="s">
        <v>12675</v>
      </c>
      <c r="C678" s="137" t="s">
        <v>1081</v>
      </c>
      <c r="D678" s="137" t="s">
        <v>6479</v>
      </c>
      <c r="E678" s="137" t="s">
        <v>6480</v>
      </c>
      <c r="F678" s="137" t="s">
        <v>2114</v>
      </c>
      <c r="G678" s="137" t="s">
        <v>146</v>
      </c>
      <c r="H678" s="137">
        <v>27</v>
      </c>
      <c r="I678" s="137" t="s">
        <v>13570</v>
      </c>
      <c r="J678" s="137" t="s">
        <v>13722</v>
      </c>
      <c r="K678" s="137" t="s">
        <v>5220</v>
      </c>
      <c r="L678" s="139" t="str">
        <f t="shared" si="30"/>
        <v>廣川　綾香 (4)</v>
      </c>
      <c r="M678" s="139" t="str">
        <f t="shared" si="31"/>
        <v>Ayaka HIROKAWA (99)</v>
      </c>
      <c r="N678" s="216">
        <v>200000676</v>
      </c>
      <c r="O678" s="216" t="str">
        <f t="shared" si="32"/>
        <v>99</v>
      </c>
    </row>
    <row r="679" spans="1:15" x14ac:dyDescent="0.15">
      <c r="A679" s="248">
        <v>736</v>
      </c>
      <c r="B679" s="137" t="s">
        <v>12675</v>
      </c>
      <c r="C679" s="137" t="s">
        <v>1081</v>
      </c>
      <c r="D679" s="137" t="s">
        <v>1007</v>
      </c>
      <c r="E679" s="137" t="s">
        <v>1008</v>
      </c>
      <c r="F679" s="137" t="s">
        <v>532</v>
      </c>
      <c r="G679" s="137" t="s">
        <v>141</v>
      </c>
      <c r="H679" s="137">
        <v>27</v>
      </c>
      <c r="I679" s="137" t="s">
        <v>13571</v>
      </c>
      <c r="J679" s="137" t="s">
        <v>13767</v>
      </c>
      <c r="K679" s="137" t="s">
        <v>5220</v>
      </c>
      <c r="L679" s="139" t="str">
        <f t="shared" si="30"/>
        <v>柿崎　梨緒 (5)</v>
      </c>
      <c r="M679" s="139" t="str">
        <f t="shared" si="31"/>
        <v>Rio KAKIZAKI (99)</v>
      </c>
      <c r="N679" s="216">
        <v>200000677</v>
      </c>
      <c r="O679" s="216" t="str">
        <f t="shared" si="32"/>
        <v>99</v>
      </c>
    </row>
    <row r="680" spans="1:15" x14ac:dyDescent="0.15">
      <c r="A680" s="248">
        <v>737</v>
      </c>
      <c r="B680" s="137" t="s">
        <v>12675</v>
      </c>
      <c r="C680" s="137" t="s">
        <v>1081</v>
      </c>
      <c r="D680" s="137" t="s">
        <v>6477</v>
      </c>
      <c r="E680" s="137" t="s">
        <v>6478</v>
      </c>
      <c r="F680" s="137" t="s">
        <v>3986</v>
      </c>
      <c r="G680" s="137" t="s">
        <v>146</v>
      </c>
      <c r="H680" s="137">
        <v>27</v>
      </c>
      <c r="I680" s="137" t="s">
        <v>11759</v>
      </c>
      <c r="J680" s="137" t="s">
        <v>13883</v>
      </c>
      <c r="K680" s="137" t="s">
        <v>5220</v>
      </c>
      <c r="L680" s="139" t="str">
        <f t="shared" si="30"/>
        <v>西原　瑠菜 (4)</v>
      </c>
      <c r="M680" s="139" t="str">
        <f t="shared" si="31"/>
        <v>Runa NISHIHARA (00)</v>
      </c>
      <c r="N680" s="216">
        <v>200000678</v>
      </c>
      <c r="O680" s="216" t="str">
        <f t="shared" si="32"/>
        <v>00</v>
      </c>
    </row>
    <row r="681" spans="1:15" x14ac:dyDescent="0.15">
      <c r="A681" s="248">
        <v>738</v>
      </c>
      <c r="B681" s="137" t="s">
        <v>12675</v>
      </c>
      <c r="C681" s="137" t="s">
        <v>1081</v>
      </c>
      <c r="D681" s="137" t="s">
        <v>6485</v>
      </c>
      <c r="E681" s="137" t="s">
        <v>6486</v>
      </c>
      <c r="F681" s="137" t="s">
        <v>739</v>
      </c>
      <c r="G681" s="137" t="s">
        <v>164</v>
      </c>
      <c r="H681" s="137">
        <v>27</v>
      </c>
      <c r="I681" s="137" t="s">
        <v>13572</v>
      </c>
      <c r="J681" s="137" t="s">
        <v>9547</v>
      </c>
      <c r="K681" s="137" t="s">
        <v>5220</v>
      </c>
      <c r="L681" s="139" t="str">
        <f t="shared" si="30"/>
        <v>大道　優薫 (3)</v>
      </c>
      <c r="M681" s="139" t="str">
        <f t="shared" si="31"/>
        <v>Yuka OMICHI (98)</v>
      </c>
      <c r="N681" s="216">
        <v>200000679</v>
      </c>
      <c r="O681" s="216" t="str">
        <f t="shared" si="32"/>
        <v>98</v>
      </c>
    </row>
    <row r="682" spans="1:15" x14ac:dyDescent="0.15">
      <c r="A682" s="248">
        <v>739</v>
      </c>
      <c r="B682" s="137" t="s">
        <v>12675</v>
      </c>
      <c r="C682" s="137" t="s">
        <v>1081</v>
      </c>
      <c r="D682" s="137" t="s">
        <v>6487</v>
      </c>
      <c r="E682" s="137" t="s">
        <v>6488</v>
      </c>
      <c r="F682" s="137" t="s">
        <v>6489</v>
      </c>
      <c r="G682" s="137" t="s">
        <v>164</v>
      </c>
      <c r="H682" s="137">
        <v>27</v>
      </c>
      <c r="I682" s="137" t="s">
        <v>13573</v>
      </c>
      <c r="J682" s="137" t="s">
        <v>13698</v>
      </c>
      <c r="K682" s="137" t="s">
        <v>5220</v>
      </c>
      <c r="L682" s="139" t="str">
        <f t="shared" si="30"/>
        <v>亀谷　舞 (3)</v>
      </c>
      <c r="M682" s="139" t="str">
        <f t="shared" si="31"/>
        <v>Mai KAMEGAYA (00)</v>
      </c>
      <c r="N682" s="216">
        <v>200000680</v>
      </c>
      <c r="O682" s="216" t="str">
        <f t="shared" si="32"/>
        <v>00</v>
      </c>
    </row>
    <row r="683" spans="1:15" x14ac:dyDescent="0.15">
      <c r="A683" s="248">
        <v>740</v>
      </c>
      <c r="B683" s="137" t="s">
        <v>12675</v>
      </c>
      <c r="C683" s="137" t="s">
        <v>1081</v>
      </c>
      <c r="D683" s="137" t="s">
        <v>6490</v>
      </c>
      <c r="E683" s="137" t="s">
        <v>6491</v>
      </c>
      <c r="F683" s="137" t="s">
        <v>520</v>
      </c>
      <c r="G683" s="137" t="s">
        <v>164</v>
      </c>
      <c r="H683" s="137">
        <v>27</v>
      </c>
      <c r="I683" s="137" t="s">
        <v>4892</v>
      </c>
      <c r="J683" s="137" t="s">
        <v>13699</v>
      </c>
      <c r="K683" s="137" t="s">
        <v>5220</v>
      </c>
      <c r="L683" s="139" t="str">
        <f t="shared" si="30"/>
        <v>佐々木　ひかり (3)</v>
      </c>
      <c r="M683" s="139" t="str">
        <f t="shared" si="31"/>
        <v>Hikari SASAKI (99)</v>
      </c>
      <c r="N683" s="216">
        <v>200000681</v>
      </c>
      <c r="O683" s="216" t="str">
        <f t="shared" si="32"/>
        <v>99</v>
      </c>
    </row>
    <row r="684" spans="1:15" x14ac:dyDescent="0.15">
      <c r="A684" s="248">
        <v>741</v>
      </c>
      <c r="B684" s="137" t="s">
        <v>12675</v>
      </c>
      <c r="C684" s="137" t="s">
        <v>1081</v>
      </c>
      <c r="D684" s="137" t="s">
        <v>6492</v>
      </c>
      <c r="E684" s="137" t="s">
        <v>6493</v>
      </c>
      <c r="F684" s="137" t="s">
        <v>518</v>
      </c>
      <c r="G684" s="137" t="s">
        <v>164</v>
      </c>
      <c r="H684" s="137">
        <v>27</v>
      </c>
      <c r="I684" s="137" t="s">
        <v>13574</v>
      </c>
      <c r="J684" s="137" t="s">
        <v>5218</v>
      </c>
      <c r="K684" s="137" t="s">
        <v>5220</v>
      </c>
      <c r="L684" s="139" t="str">
        <f t="shared" si="30"/>
        <v>留守　悠 (3)</v>
      </c>
      <c r="M684" s="139" t="str">
        <f t="shared" si="31"/>
        <v>Yu TOMEMORI (99)</v>
      </c>
      <c r="N684" s="216">
        <v>200000682</v>
      </c>
      <c r="O684" s="216" t="str">
        <f t="shared" si="32"/>
        <v>99</v>
      </c>
    </row>
    <row r="685" spans="1:15" x14ac:dyDescent="0.15">
      <c r="A685" s="248">
        <v>742</v>
      </c>
      <c r="B685" s="137" t="s">
        <v>12675</v>
      </c>
      <c r="C685" s="137" t="s">
        <v>1081</v>
      </c>
      <c r="D685" s="137" t="s">
        <v>6494</v>
      </c>
      <c r="E685" s="137" t="s">
        <v>6495</v>
      </c>
      <c r="F685" s="137" t="s">
        <v>2501</v>
      </c>
      <c r="G685" s="137" t="s">
        <v>164</v>
      </c>
      <c r="H685" s="137">
        <v>27</v>
      </c>
      <c r="I685" s="137" t="s">
        <v>13575</v>
      </c>
      <c r="J685" s="137" t="s">
        <v>5121</v>
      </c>
      <c r="K685" s="137" t="s">
        <v>5220</v>
      </c>
      <c r="L685" s="139" t="str">
        <f t="shared" si="30"/>
        <v>與久田　光咲 (3)</v>
      </c>
      <c r="M685" s="139" t="str">
        <f t="shared" si="31"/>
        <v>Misaki YOKUDA (00)</v>
      </c>
      <c r="N685" s="216">
        <v>200000683</v>
      </c>
      <c r="O685" s="216" t="str">
        <f t="shared" si="32"/>
        <v>00</v>
      </c>
    </row>
    <row r="686" spans="1:15" x14ac:dyDescent="0.15">
      <c r="A686" s="248">
        <v>743</v>
      </c>
      <c r="B686" s="137" t="s">
        <v>12675</v>
      </c>
      <c r="C686" s="137" t="s">
        <v>1081</v>
      </c>
      <c r="D686" s="137" t="s">
        <v>12834</v>
      </c>
      <c r="E686" s="137" t="s">
        <v>13139</v>
      </c>
      <c r="F686" s="137" t="s">
        <v>1828</v>
      </c>
      <c r="G686" s="137" t="s">
        <v>168</v>
      </c>
      <c r="H686" s="137">
        <v>27</v>
      </c>
      <c r="I686" s="137" t="s">
        <v>13576</v>
      </c>
      <c r="J686" s="137" t="s">
        <v>6717</v>
      </c>
      <c r="K686" s="137" t="s">
        <v>5220</v>
      </c>
      <c r="L686" s="139" t="str">
        <f t="shared" si="30"/>
        <v>桒原　藍 (2)</v>
      </c>
      <c r="M686" s="139" t="str">
        <f t="shared" si="31"/>
        <v>Ai KUWABARA (99)</v>
      </c>
      <c r="N686" s="216">
        <v>200000684</v>
      </c>
      <c r="O686" s="216" t="str">
        <f t="shared" si="32"/>
        <v>99</v>
      </c>
    </row>
    <row r="687" spans="1:15" x14ac:dyDescent="0.15">
      <c r="A687" s="248">
        <v>744</v>
      </c>
      <c r="B687" s="137" t="s">
        <v>12675</v>
      </c>
      <c r="C687" s="137" t="s">
        <v>1081</v>
      </c>
      <c r="D687" s="137" t="s">
        <v>12835</v>
      </c>
      <c r="E687" s="137" t="s">
        <v>13140</v>
      </c>
      <c r="F687" s="137" t="s">
        <v>3803</v>
      </c>
      <c r="G687" s="137" t="s">
        <v>168</v>
      </c>
      <c r="H687" s="137">
        <v>27</v>
      </c>
      <c r="I687" s="137" t="s">
        <v>13577</v>
      </c>
      <c r="J687" s="137" t="s">
        <v>6739</v>
      </c>
      <c r="K687" s="137" t="s">
        <v>5220</v>
      </c>
      <c r="L687" s="139" t="str">
        <f t="shared" si="30"/>
        <v>柊　朋花 (2)</v>
      </c>
      <c r="M687" s="139" t="str">
        <f t="shared" si="31"/>
        <v>Tomoka HIRAGI (01)</v>
      </c>
      <c r="N687" s="216">
        <v>200000685</v>
      </c>
      <c r="O687" s="216" t="str">
        <f t="shared" si="32"/>
        <v>01</v>
      </c>
    </row>
    <row r="688" spans="1:15" x14ac:dyDescent="0.15">
      <c r="A688" s="248">
        <v>745</v>
      </c>
      <c r="B688" s="137" t="s">
        <v>5241</v>
      </c>
      <c r="C688" s="137" t="s">
        <v>1058</v>
      </c>
      <c r="D688" s="137" t="s">
        <v>5944</v>
      </c>
      <c r="E688" s="137" t="s">
        <v>5945</v>
      </c>
      <c r="F688" s="137" t="s">
        <v>1833</v>
      </c>
      <c r="G688" s="137" t="s">
        <v>146</v>
      </c>
      <c r="H688" s="137">
        <v>27</v>
      </c>
      <c r="I688" s="137" t="s">
        <v>13578</v>
      </c>
      <c r="J688" s="137" t="s">
        <v>13698</v>
      </c>
      <c r="K688" s="137" t="s">
        <v>5220</v>
      </c>
      <c r="L688" s="139" t="str">
        <f t="shared" si="30"/>
        <v>嫁阪　舞 (4)</v>
      </c>
      <c r="M688" s="139" t="str">
        <f t="shared" si="31"/>
        <v>Mai YOMESAKA (99)</v>
      </c>
      <c r="N688" s="216">
        <v>200000686</v>
      </c>
      <c r="O688" s="216" t="str">
        <f t="shared" si="32"/>
        <v>99</v>
      </c>
    </row>
    <row r="689" spans="1:15" x14ac:dyDescent="0.15">
      <c r="A689" s="248">
        <v>746</v>
      </c>
      <c r="B689" s="137" t="s">
        <v>5241</v>
      </c>
      <c r="C689" s="137" t="s">
        <v>1058</v>
      </c>
      <c r="D689" s="137" t="s">
        <v>5946</v>
      </c>
      <c r="E689" s="137" t="s">
        <v>5947</v>
      </c>
      <c r="F689" s="137" t="s">
        <v>4678</v>
      </c>
      <c r="G689" s="137" t="s">
        <v>168</v>
      </c>
      <c r="H689" s="137">
        <v>30</v>
      </c>
      <c r="I689" s="137" t="s">
        <v>4805</v>
      </c>
      <c r="J689" s="137" t="s">
        <v>5218</v>
      </c>
      <c r="K689" s="137" t="s">
        <v>5220</v>
      </c>
      <c r="L689" s="139" t="str">
        <f t="shared" si="30"/>
        <v>杉山　侑 (2)</v>
      </c>
      <c r="M689" s="139" t="str">
        <f t="shared" si="31"/>
        <v>Yu SUGIYAMA (02)</v>
      </c>
      <c r="N689" s="216">
        <v>200000687</v>
      </c>
      <c r="O689" s="216" t="str">
        <f t="shared" si="32"/>
        <v>02</v>
      </c>
    </row>
    <row r="690" spans="1:15" x14ac:dyDescent="0.15">
      <c r="A690" s="248">
        <v>747</v>
      </c>
      <c r="B690" s="137" t="s">
        <v>228</v>
      </c>
      <c r="C690" s="137" t="s">
        <v>1069</v>
      </c>
      <c r="D690" s="137" t="s">
        <v>12836</v>
      </c>
      <c r="E690" s="137" t="s">
        <v>13141</v>
      </c>
      <c r="F690" s="137" t="s">
        <v>2219</v>
      </c>
      <c r="G690" s="137" t="s">
        <v>168</v>
      </c>
      <c r="H690" s="137">
        <v>26</v>
      </c>
      <c r="I690" s="137" t="s">
        <v>5045</v>
      </c>
      <c r="J690" s="137" t="s">
        <v>13884</v>
      </c>
      <c r="K690" s="137" t="s">
        <v>5220</v>
      </c>
      <c r="L690" s="139" t="str">
        <f t="shared" si="30"/>
        <v>小林　沙羅 (2)</v>
      </c>
      <c r="M690" s="139" t="str">
        <f t="shared" si="31"/>
        <v>Sara KOBAYASHI (01)</v>
      </c>
      <c r="N690" s="216">
        <v>200000688</v>
      </c>
      <c r="O690" s="216" t="str">
        <f t="shared" si="32"/>
        <v>01</v>
      </c>
    </row>
    <row r="691" spans="1:15" x14ac:dyDescent="0.15">
      <c r="A691" s="248">
        <v>748</v>
      </c>
      <c r="B691" s="137" t="s">
        <v>5236</v>
      </c>
      <c r="C691" s="137" t="s">
        <v>1051</v>
      </c>
      <c r="D691" s="137" t="s">
        <v>5842</v>
      </c>
      <c r="E691" s="137" t="s">
        <v>5843</v>
      </c>
      <c r="F691" s="137" t="s">
        <v>800</v>
      </c>
      <c r="G691" s="137" t="s">
        <v>146</v>
      </c>
      <c r="H691" s="137">
        <v>27</v>
      </c>
      <c r="I691" s="137" t="s">
        <v>13579</v>
      </c>
      <c r="J691" s="137" t="s">
        <v>13733</v>
      </c>
      <c r="K691" s="137" t="s">
        <v>5220</v>
      </c>
      <c r="L691" s="139" t="str">
        <f t="shared" si="30"/>
        <v>三枝　美月 (4)</v>
      </c>
      <c r="M691" s="139" t="str">
        <f t="shared" si="31"/>
        <v>Mitsuki SAEGUSA (98)</v>
      </c>
      <c r="N691" s="216">
        <v>200000689</v>
      </c>
      <c r="O691" s="216" t="str">
        <f t="shared" si="32"/>
        <v>98</v>
      </c>
    </row>
    <row r="692" spans="1:15" x14ac:dyDescent="0.15">
      <c r="A692" s="248">
        <v>749</v>
      </c>
      <c r="B692" s="137" t="s">
        <v>5236</v>
      </c>
      <c r="C692" s="137" t="s">
        <v>1051</v>
      </c>
      <c r="D692" s="137" t="s">
        <v>5844</v>
      </c>
      <c r="E692" s="137" t="s">
        <v>5845</v>
      </c>
      <c r="F692" s="137" t="s">
        <v>3483</v>
      </c>
      <c r="G692" s="137" t="s">
        <v>146</v>
      </c>
      <c r="H692" s="137">
        <v>27</v>
      </c>
      <c r="I692" s="137" t="s">
        <v>13580</v>
      </c>
      <c r="J692" s="137" t="s">
        <v>13699</v>
      </c>
      <c r="K692" s="137" t="s">
        <v>5220</v>
      </c>
      <c r="L692" s="139" t="str">
        <f t="shared" si="30"/>
        <v>松峯　光里 (4)</v>
      </c>
      <c r="M692" s="139" t="str">
        <f t="shared" si="31"/>
        <v>Hikari MATSUMINE (99)</v>
      </c>
      <c r="N692" s="216">
        <v>200000690</v>
      </c>
      <c r="O692" s="216" t="str">
        <f t="shared" si="32"/>
        <v>99</v>
      </c>
    </row>
    <row r="693" spans="1:15" x14ac:dyDescent="0.15">
      <c r="A693" s="248">
        <v>750</v>
      </c>
      <c r="B693" s="137" t="s">
        <v>5236</v>
      </c>
      <c r="C693" s="137" t="s">
        <v>1051</v>
      </c>
      <c r="D693" s="137" t="s">
        <v>12837</v>
      </c>
      <c r="E693" s="137" t="s">
        <v>5846</v>
      </c>
      <c r="F693" s="137" t="s">
        <v>1825</v>
      </c>
      <c r="G693" s="137" t="s">
        <v>164</v>
      </c>
      <c r="H693" s="137" t="s">
        <v>11319</v>
      </c>
      <c r="I693" s="137" t="s">
        <v>13581</v>
      </c>
      <c r="J693" s="137" t="s">
        <v>6733</v>
      </c>
      <c r="K693" s="137" t="s">
        <v>5220</v>
      </c>
      <c r="L693" s="139" t="str">
        <f t="shared" si="30"/>
        <v>槙本　さくら (3)</v>
      </c>
      <c r="M693" s="139" t="str">
        <f t="shared" si="31"/>
        <v>Sakura MAKIMOTO (99)</v>
      </c>
      <c r="N693" s="216">
        <v>200000691</v>
      </c>
      <c r="O693" s="216" t="str">
        <f t="shared" si="32"/>
        <v>99</v>
      </c>
    </row>
    <row r="694" spans="1:15" x14ac:dyDescent="0.15">
      <c r="A694" s="248">
        <v>751</v>
      </c>
      <c r="B694" s="137" t="s">
        <v>5236</v>
      </c>
      <c r="C694" s="137" t="s">
        <v>1051</v>
      </c>
      <c r="D694" s="137" t="s">
        <v>5847</v>
      </c>
      <c r="E694" s="137" t="s">
        <v>5848</v>
      </c>
      <c r="F694" s="137" t="s">
        <v>1693</v>
      </c>
      <c r="G694" s="137" t="s">
        <v>164</v>
      </c>
      <c r="H694" s="137">
        <v>27</v>
      </c>
      <c r="I694" s="137" t="s">
        <v>11816</v>
      </c>
      <c r="J694" s="137" t="s">
        <v>12534</v>
      </c>
      <c r="K694" s="137" t="s">
        <v>5220</v>
      </c>
      <c r="L694" s="139" t="str">
        <f t="shared" si="30"/>
        <v>生田　朋 (3)</v>
      </c>
      <c r="M694" s="139" t="str">
        <f t="shared" si="31"/>
        <v>Tomo IKUTA (00)</v>
      </c>
      <c r="N694" s="216">
        <v>200000692</v>
      </c>
      <c r="O694" s="216" t="str">
        <f t="shared" si="32"/>
        <v>00</v>
      </c>
    </row>
    <row r="695" spans="1:15" x14ac:dyDescent="0.15">
      <c r="A695" s="248">
        <v>752</v>
      </c>
      <c r="B695" s="137" t="s">
        <v>5236</v>
      </c>
      <c r="C695" s="137" t="s">
        <v>1051</v>
      </c>
      <c r="D695" s="137" t="s">
        <v>5849</v>
      </c>
      <c r="E695" s="137" t="s">
        <v>5850</v>
      </c>
      <c r="F695" s="137" t="s">
        <v>1699</v>
      </c>
      <c r="G695" s="137" t="s">
        <v>164</v>
      </c>
      <c r="H695" s="137">
        <v>27</v>
      </c>
      <c r="I695" s="137" t="s">
        <v>4865</v>
      </c>
      <c r="J695" s="137" t="s">
        <v>13885</v>
      </c>
      <c r="K695" s="137" t="s">
        <v>5220</v>
      </c>
      <c r="L695" s="139" t="str">
        <f t="shared" si="30"/>
        <v>田中　朝子 (3)</v>
      </c>
      <c r="M695" s="139" t="str">
        <f t="shared" si="31"/>
        <v>Asako TANAKA (00)</v>
      </c>
      <c r="N695" s="216">
        <v>200000693</v>
      </c>
      <c r="O695" s="216" t="str">
        <f t="shared" si="32"/>
        <v>00</v>
      </c>
    </row>
    <row r="696" spans="1:15" x14ac:dyDescent="0.15">
      <c r="A696" s="248">
        <v>753</v>
      </c>
      <c r="B696" s="137" t="s">
        <v>5235</v>
      </c>
      <c r="C696" s="137" t="s">
        <v>1050</v>
      </c>
      <c r="D696" s="137" t="s">
        <v>12838</v>
      </c>
      <c r="E696" s="137" t="s">
        <v>13142</v>
      </c>
      <c r="F696" s="137" t="s">
        <v>11056</v>
      </c>
      <c r="G696" s="137" t="s">
        <v>173</v>
      </c>
      <c r="H696" s="137">
        <v>27</v>
      </c>
      <c r="I696" s="137" t="s">
        <v>11606</v>
      </c>
      <c r="J696" s="137" t="s">
        <v>6739</v>
      </c>
      <c r="K696" s="137" t="s">
        <v>5220</v>
      </c>
      <c r="L696" s="139" t="str">
        <f t="shared" si="30"/>
        <v>吉村　知華 (1)</v>
      </c>
      <c r="M696" s="139" t="str">
        <f t="shared" si="31"/>
        <v>Tomoka YOSHIMURA (02)</v>
      </c>
      <c r="N696" s="216">
        <v>200000694</v>
      </c>
      <c r="O696" s="216" t="str">
        <f t="shared" si="32"/>
        <v>02</v>
      </c>
    </row>
    <row r="697" spans="1:15" x14ac:dyDescent="0.15">
      <c r="A697" s="248">
        <v>754</v>
      </c>
      <c r="B697" s="137" t="s">
        <v>5229</v>
      </c>
      <c r="C697" s="137" t="s">
        <v>1045</v>
      </c>
      <c r="D697" s="137" t="s">
        <v>5667</v>
      </c>
      <c r="E697" s="137" t="s">
        <v>5668</v>
      </c>
      <c r="F697" s="137" t="s">
        <v>5669</v>
      </c>
      <c r="G697" s="137" t="s">
        <v>146</v>
      </c>
      <c r="H697" s="137">
        <v>33</v>
      </c>
      <c r="I697" s="137" t="s">
        <v>5058</v>
      </c>
      <c r="J697" s="137" t="s">
        <v>13688</v>
      </c>
      <c r="K697" s="137" t="s">
        <v>5220</v>
      </c>
      <c r="L697" s="139" t="str">
        <f t="shared" si="30"/>
        <v>齋藤　愛美 (4)</v>
      </c>
      <c r="M697" s="139" t="str">
        <f t="shared" si="31"/>
        <v>Ami SAITO (99)</v>
      </c>
      <c r="N697" s="216">
        <v>200000695</v>
      </c>
      <c r="O697" s="216" t="str">
        <f t="shared" si="32"/>
        <v>99</v>
      </c>
    </row>
    <row r="698" spans="1:15" x14ac:dyDescent="0.15">
      <c r="A698" s="248">
        <v>755</v>
      </c>
      <c r="B698" s="137" t="s">
        <v>5229</v>
      </c>
      <c r="C698" s="137" t="s">
        <v>1045</v>
      </c>
      <c r="D698" s="137" t="s">
        <v>5670</v>
      </c>
      <c r="E698" s="137" t="s">
        <v>5671</v>
      </c>
      <c r="F698" s="137" t="s">
        <v>3995</v>
      </c>
      <c r="G698" s="137" t="s">
        <v>146</v>
      </c>
      <c r="H698" s="137">
        <v>33</v>
      </c>
      <c r="I698" s="137" t="s">
        <v>13398</v>
      </c>
      <c r="J698" s="137" t="s">
        <v>6672</v>
      </c>
      <c r="K698" s="137" t="s">
        <v>5220</v>
      </c>
      <c r="L698" s="139" t="str">
        <f t="shared" si="30"/>
        <v>野口　理帆 (4)</v>
      </c>
      <c r="M698" s="139" t="str">
        <f t="shared" si="31"/>
        <v>Riho NOGUCHI (99)</v>
      </c>
      <c r="N698" s="216">
        <v>200000696</v>
      </c>
      <c r="O698" s="216" t="str">
        <f t="shared" si="32"/>
        <v>99</v>
      </c>
    </row>
    <row r="699" spans="1:15" x14ac:dyDescent="0.15">
      <c r="A699" s="248">
        <v>756</v>
      </c>
      <c r="B699" s="137" t="s">
        <v>5229</v>
      </c>
      <c r="C699" s="137" t="s">
        <v>1045</v>
      </c>
      <c r="D699" s="137" t="s">
        <v>12839</v>
      </c>
      <c r="E699" s="137" t="s">
        <v>5672</v>
      </c>
      <c r="F699" s="137" t="s">
        <v>3026</v>
      </c>
      <c r="G699" s="137" t="s">
        <v>146</v>
      </c>
      <c r="H699" s="137">
        <v>25</v>
      </c>
      <c r="I699" s="137" t="s">
        <v>6721</v>
      </c>
      <c r="J699" s="137" t="s">
        <v>13700</v>
      </c>
      <c r="K699" s="137" t="s">
        <v>5220</v>
      </c>
      <c r="L699" s="139" t="str">
        <f t="shared" si="30"/>
        <v>𠮷野　史織 (4)</v>
      </c>
      <c r="M699" s="139" t="str">
        <f t="shared" si="31"/>
        <v>Shiori YOSHINO (99)</v>
      </c>
      <c r="N699" s="216">
        <v>200000697</v>
      </c>
      <c r="O699" s="216" t="str">
        <f t="shared" si="32"/>
        <v>99</v>
      </c>
    </row>
    <row r="700" spans="1:15" x14ac:dyDescent="0.15">
      <c r="A700" s="248">
        <v>757</v>
      </c>
      <c r="B700" s="137" t="s">
        <v>5229</v>
      </c>
      <c r="C700" s="137" t="s">
        <v>1045</v>
      </c>
      <c r="D700" s="137" t="s">
        <v>5673</v>
      </c>
      <c r="E700" s="137" t="s">
        <v>5674</v>
      </c>
      <c r="F700" s="137" t="s">
        <v>2152</v>
      </c>
      <c r="G700" s="137" t="s">
        <v>146</v>
      </c>
      <c r="H700" s="137">
        <v>27</v>
      </c>
      <c r="I700" s="137" t="s">
        <v>11334</v>
      </c>
      <c r="J700" s="137" t="s">
        <v>13848</v>
      </c>
      <c r="K700" s="137" t="s">
        <v>5220</v>
      </c>
      <c r="L700" s="139" t="str">
        <f t="shared" si="30"/>
        <v>桑原　綾子 (4)</v>
      </c>
      <c r="M700" s="139" t="str">
        <f t="shared" si="31"/>
        <v>Ayako KUWAHARA (00)</v>
      </c>
      <c r="N700" s="216">
        <v>200000698</v>
      </c>
      <c r="O700" s="216" t="str">
        <f t="shared" si="32"/>
        <v>00</v>
      </c>
    </row>
    <row r="701" spans="1:15" x14ac:dyDescent="0.15">
      <c r="A701" s="248">
        <v>758</v>
      </c>
      <c r="B701" s="137" t="s">
        <v>5229</v>
      </c>
      <c r="C701" s="137" t="s">
        <v>1045</v>
      </c>
      <c r="D701" s="137" t="s">
        <v>5675</v>
      </c>
      <c r="E701" s="137" t="s">
        <v>5676</v>
      </c>
      <c r="F701" s="137" t="s">
        <v>5677</v>
      </c>
      <c r="G701" s="137" t="s">
        <v>146</v>
      </c>
      <c r="H701" s="137">
        <v>46</v>
      </c>
      <c r="I701" s="137" t="s">
        <v>13582</v>
      </c>
      <c r="J701" s="137" t="s">
        <v>13855</v>
      </c>
      <c r="K701" s="137" t="s">
        <v>5220</v>
      </c>
      <c r="L701" s="139" t="str">
        <f t="shared" si="30"/>
        <v>淵田　杏奈 (4)</v>
      </c>
      <c r="M701" s="139" t="str">
        <f t="shared" si="31"/>
        <v>Anna FUCHIDA (99)</v>
      </c>
      <c r="N701" s="216">
        <v>200000699</v>
      </c>
      <c r="O701" s="216" t="str">
        <f t="shared" si="32"/>
        <v>99</v>
      </c>
    </row>
    <row r="702" spans="1:15" x14ac:dyDescent="0.15">
      <c r="A702" s="248">
        <v>759</v>
      </c>
      <c r="B702" s="137" t="s">
        <v>5229</v>
      </c>
      <c r="C702" s="137" t="s">
        <v>1045</v>
      </c>
      <c r="D702" s="137" t="s">
        <v>5678</v>
      </c>
      <c r="E702" s="137" t="s">
        <v>5679</v>
      </c>
      <c r="F702" s="137" t="s">
        <v>5680</v>
      </c>
      <c r="G702" s="137" t="s">
        <v>146</v>
      </c>
      <c r="H702" s="137">
        <v>27</v>
      </c>
      <c r="I702" s="137" t="s">
        <v>11810</v>
      </c>
      <c r="J702" s="137" t="s">
        <v>13753</v>
      </c>
      <c r="K702" s="137" t="s">
        <v>5220</v>
      </c>
      <c r="L702" s="139" t="str">
        <f t="shared" si="30"/>
        <v>立石　陽菜 (4)</v>
      </c>
      <c r="M702" s="139" t="str">
        <f t="shared" si="31"/>
        <v>Hina TATEISHI (00)</v>
      </c>
      <c r="N702" s="216">
        <v>200000700</v>
      </c>
      <c r="O702" s="216" t="str">
        <f t="shared" si="32"/>
        <v>00</v>
      </c>
    </row>
    <row r="703" spans="1:15" x14ac:dyDescent="0.15">
      <c r="A703" s="248">
        <v>760</v>
      </c>
      <c r="B703" s="137" t="s">
        <v>5229</v>
      </c>
      <c r="C703" s="137" t="s">
        <v>1045</v>
      </c>
      <c r="D703" s="137" t="s">
        <v>12840</v>
      </c>
      <c r="E703" s="137" t="s">
        <v>13143</v>
      </c>
      <c r="F703" s="137" t="s">
        <v>11303</v>
      </c>
      <c r="G703" s="137" t="s">
        <v>173</v>
      </c>
      <c r="H703" s="137" t="s">
        <v>4793</v>
      </c>
      <c r="I703" s="137" t="s">
        <v>13583</v>
      </c>
      <c r="J703" s="137" t="s">
        <v>13886</v>
      </c>
      <c r="K703" s="137" t="s">
        <v>13960</v>
      </c>
      <c r="L703" s="139" t="str">
        <f t="shared" si="30"/>
        <v>アシィ　しおりパメラ (1)</v>
      </c>
      <c r="M703" s="139" t="str">
        <f t="shared" si="31"/>
        <v>Shiori Pamela ACHY (03)</v>
      </c>
      <c r="N703" s="216">
        <v>200000701</v>
      </c>
      <c r="O703" s="216" t="str">
        <f t="shared" si="32"/>
        <v>03</v>
      </c>
    </row>
    <row r="704" spans="1:15" x14ac:dyDescent="0.15">
      <c r="A704" s="248">
        <v>761</v>
      </c>
      <c r="B704" s="137" t="s">
        <v>5229</v>
      </c>
      <c r="C704" s="137" t="s">
        <v>1045</v>
      </c>
      <c r="D704" s="137" t="s">
        <v>5681</v>
      </c>
      <c r="E704" s="137" t="s">
        <v>5682</v>
      </c>
      <c r="F704" s="137" t="s">
        <v>1861</v>
      </c>
      <c r="G704" s="137" t="s">
        <v>146</v>
      </c>
      <c r="H704" s="137">
        <v>24</v>
      </c>
      <c r="I704" s="137" t="s">
        <v>6693</v>
      </c>
      <c r="J704" s="137" t="s">
        <v>13887</v>
      </c>
      <c r="K704" s="137" t="s">
        <v>5220</v>
      </c>
      <c r="L704" s="139" t="str">
        <f t="shared" si="30"/>
        <v>堀　静流 (4)</v>
      </c>
      <c r="M704" s="139" t="str">
        <f t="shared" si="31"/>
        <v>Shizuru HORI (99)</v>
      </c>
      <c r="N704" s="216">
        <v>200000702</v>
      </c>
      <c r="O704" s="216" t="str">
        <f t="shared" si="32"/>
        <v>99</v>
      </c>
    </row>
    <row r="705" spans="1:15" x14ac:dyDescent="0.15">
      <c r="A705" s="248">
        <v>762</v>
      </c>
      <c r="B705" s="137" t="s">
        <v>239</v>
      </c>
      <c r="C705" s="137" t="s">
        <v>1057</v>
      </c>
      <c r="D705" s="137" t="s">
        <v>12841</v>
      </c>
      <c r="E705" s="137" t="s">
        <v>13144</v>
      </c>
      <c r="F705" s="137" t="s">
        <v>2725</v>
      </c>
      <c r="G705" s="137" t="s">
        <v>168</v>
      </c>
      <c r="H705" s="137">
        <v>29</v>
      </c>
      <c r="I705" s="137" t="s">
        <v>5030</v>
      </c>
      <c r="J705" s="137" t="s">
        <v>6733</v>
      </c>
      <c r="K705" s="137" t="s">
        <v>5220</v>
      </c>
      <c r="L705" s="139" t="str">
        <f t="shared" si="30"/>
        <v>中西　さくら (2)</v>
      </c>
      <c r="M705" s="139" t="str">
        <f t="shared" si="31"/>
        <v>Sakura NAKANISHI (01)</v>
      </c>
      <c r="N705" s="216">
        <v>200000703</v>
      </c>
      <c r="O705" s="216" t="str">
        <f t="shared" si="32"/>
        <v>01</v>
      </c>
    </row>
    <row r="706" spans="1:15" x14ac:dyDescent="0.15">
      <c r="A706" s="248">
        <v>763</v>
      </c>
      <c r="B706" s="137" t="s">
        <v>5265</v>
      </c>
      <c r="C706" s="137" t="s">
        <v>1084</v>
      </c>
      <c r="D706" s="137" t="s">
        <v>6519</v>
      </c>
      <c r="E706" s="137" t="s">
        <v>6520</v>
      </c>
      <c r="F706" s="137" t="s">
        <v>2191</v>
      </c>
      <c r="G706" s="137" t="s">
        <v>164</v>
      </c>
      <c r="H706" s="137">
        <v>28</v>
      </c>
      <c r="I706" s="137" t="s">
        <v>4838</v>
      </c>
      <c r="J706" s="137" t="s">
        <v>13888</v>
      </c>
      <c r="K706" s="137" t="s">
        <v>5220</v>
      </c>
      <c r="L706" s="139" t="str">
        <f t="shared" si="30"/>
        <v>上田　尚実 (3)</v>
      </c>
      <c r="M706" s="139" t="str">
        <f t="shared" si="31"/>
        <v>Naomi UEDA (01)</v>
      </c>
      <c r="N706" s="216">
        <v>200000704</v>
      </c>
      <c r="O706" s="216" t="str">
        <f t="shared" si="32"/>
        <v>01</v>
      </c>
    </row>
    <row r="707" spans="1:15" x14ac:dyDescent="0.15">
      <c r="A707" s="248">
        <v>764</v>
      </c>
      <c r="B707" s="137" t="s">
        <v>5266</v>
      </c>
      <c r="C707" s="137" t="s">
        <v>1086</v>
      </c>
      <c r="D707" s="137" t="s">
        <v>1004</v>
      </c>
      <c r="E707" s="137" t="s">
        <v>1005</v>
      </c>
      <c r="F707" s="137" t="s">
        <v>688</v>
      </c>
      <c r="G707" s="137" t="s">
        <v>141</v>
      </c>
      <c r="H707" s="137">
        <v>29</v>
      </c>
      <c r="I707" s="137" t="s">
        <v>11421</v>
      </c>
      <c r="J707" s="137" t="s">
        <v>6702</v>
      </c>
      <c r="K707" s="137" t="s">
        <v>5220</v>
      </c>
      <c r="L707" s="139" t="str">
        <f t="shared" ref="L707:L770" si="33">D707&amp;" ("&amp;G707&amp;")"</f>
        <v>下　結香 (5)</v>
      </c>
      <c r="M707" s="139" t="str">
        <f t="shared" ref="M707:M770" si="34">J707&amp;" "&amp;I707&amp;" ("&amp;O707&amp;")"</f>
        <v>Yuika SHIMO (98)</v>
      </c>
      <c r="N707" s="216">
        <v>200000705</v>
      </c>
      <c r="O707" s="216" t="str">
        <f t="shared" ref="O707:O770" si="35">LEFT(F707,2)</f>
        <v>98</v>
      </c>
    </row>
    <row r="708" spans="1:15" x14ac:dyDescent="0.15">
      <c r="A708" s="248">
        <v>765</v>
      </c>
      <c r="B708" s="137" t="s">
        <v>5266</v>
      </c>
      <c r="C708" s="137" t="s">
        <v>1086</v>
      </c>
      <c r="D708" s="137" t="s">
        <v>6521</v>
      </c>
      <c r="E708" s="137" t="s">
        <v>6522</v>
      </c>
      <c r="F708" s="137" t="s">
        <v>6523</v>
      </c>
      <c r="G708" s="137" t="s">
        <v>146</v>
      </c>
      <c r="H708" s="137">
        <v>29</v>
      </c>
      <c r="I708" s="137" t="s">
        <v>13584</v>
      </c>
      <c r="J708" s="137" t="s">
        <v>9548</v>
      </c>
      <c r="K708" s="137" t="s">
        <v>5220</v>
      </c>
      <c r="L708" s="139" t="str">
        <f t="shared" si="33"/>
        <v>時永　志帆 (4)</v>
      </c>
      <c r="M708" s="139" t="str">
        <f t="shared" si="34"/>
        <v>Shiho TOKINAGA (99)</v>
      </c>
      <c r="N708" s="216">
        <v>200000706</v>
      </c>
      <c r="O708" s="216" t="str">
        <f t="shared" si="35"/>
        <v>99</v>
      </c>
    </row>
    <row r="709" spans="1:15" x14ac:dyDescent="0.15">
      <c r="A709" s="248">
        <v>766</v>
      </c>
      <c r="B709" s="137" t="s">
        <v>5266</v>
      </c>
      <c r="C709" s="137" t="s">
        <v>1086</v>
      </c>
      <c r="D709" s="137" t="s">
        <v>6524</v>
      </c>
      <c r="E709" s="137" t="s">
        <v>6525</v>
      </c>
      <c r="F709" s="137" t="s">
        <v>6526</v>
      </c>
      <c r="G709" s="137" t="s">
        <v>146</v>
      </c>
      <c r="H709" s="137">
        <v>29</v>
      </c>
      <c r="I709" s="137" t="s">
        <v>13585</v>
      </c>
      <c r="J709" s="137" t="s">
        <v>13772</v>
      </c>
      <c r="K709" s="137" t="s">
        <v>5220</v>
      </c>
      <c r="L709" s="139" t="str">
        <f t="shared" si="33"/>
        <v>米田　江里奈 (4)</v>
      </c>
      <c r="M709" s="139" t="str">
        <f t="shared" si="34"/>
        <v>Erina KOMEDA (00)</v>
      </c>
      <c r="N709" s="216">
        <v>200000707</v>
      </c>
      <c r="O709" s="216" t="str">
        <f t="shared" si="35"/>
        <v>00</v>
      </c>
    </row>
    <row r="710" spans="1:15" x14ac:dyDescent="0.15">
      <c r="A710" s="248">
        <v>767</v>
      </c>
      <c r="B710" s="137" t="s">
        <v>5266</v>
      </c>
      <c r="C710" s="137" t="s">
        <v>1086</v>
      </c>
      <c r="D710" s="137" t="s">
        <v>6527</v>
      </c>
      <c r="E710" s="137" t="s">
        <v>6528</v>
      </c>
      <c r="F710" s="137" t="s">
        <v>2446</v>
      </c>
      <c r="G710" s="137" t="s">
        <v>146</v>
      </c>
      <c r="H710" s="137">
        <v>29</v>
      </c>
      <c r="I710" s="137" t="s">
        <v>11478</v>
      </c>
      <c r="J710" s="137" t="s">
        <v>6717</v>
      </c>
      <c r="K710" s="137" t="s">
        <v>5220</v>
      </c>
      <c r="L710" s="139" t="str">
        <f t="shared" si="33"/>
        <v>澤田　愛 (4)</v>
      </c>
      <c r="M710" s="139" t="str">
        <f t="shared" si="34"/>
        <v>Ai SAWADA (99)</v>
      </c>
      <c r="N710" s="216">
        <v>200000708</v>
      </c>
      <c r="O710" s="216" t="str">
        <f t="shared" si="35"/>
        <v>99</v>
      </c>
    </row>
    <row r="711" spans="1:15" x14ac:dyDescent="0.15">
      <c r="A711" s="248">
        <v>768</v>
      </c>
      <c r="B711" s="137" t="s">
        <v>5266</v>
      </c>
      <c r="C711" s="137" t="s">
        <v>1086</v>
      </c>
      <c r="D711" s="137" t="s">
        <v>6529</v>
      </c>
      <c r="E711" s="137" t="s">
        <v>6530</v>
      </c>
      <c r="F711" s="137" t="s">
        <v>3762</v>
      </c>
      <c r="G711" s="137" t="s">
        <v>164</v>
      </c>
      <c r="H711" s="137">
        <v>29</v>
      </c>
      <c r="I711" s="137" t="s">
        <v>13586</v>
      </c>
      <c r="J711" s="137" t="s">
        <v>6700</v>
      </c>
      <c r="K711" s="137" t="s">
        <v>5220</v>
      </c>
      <c r="L711" s="139" t="str">
        <f t="shared" si="33"/>
        <v>由肥　くるみ (3)</v>
      </c>
      <c r="M711" s="139" t="str">
        <f t="shared" si="34"/>
        <v>Kurumi YUHI (00)</v>
      </c>
      <c r="N711" s="216">
        <v>200000709</v>
      </c>
      <c r="O711" s="216" t="str">
        <f t="shared" si="35"/>
        <v>00</v>
      </c>
    </row>
    <row r="712" spans="1:15" x14ac:dyDescent="0.15">
      <c r="A712" s="248">
        <v>769</v>
      </c>
      <c r="B712" s="137" t="s">
        <v>5266</v>
      </c>
      <c r="C712" s="137" t="s">
        <v>1086</v>
      </c>
      <c r="D712" s="137" t="s">
        <v>6531</v>
      </c>
      <c r="E712" s="137" t="s">
        <v>6532</v>
      </c>
      <c r="F712" s="137" t="s">
        <v>1438</v>
      </c>
      <c r="G712" s="137" t="s">
        <v>164</v>
      </c>
      <c r="H712" s="137">
        <v>29</v>
      </c>
      <c r="I712" s="137" t="s">
        <v>5208</v>
      </c>
      <c r="J712" s="137" t="s">
        <v>6771</v>
      </c>
      <c r="K712" s="137" t="s">
        <v>5220</v>
      </c>
      <c r="L712" s="139" t="str">
        <f t="shared" si="33"/>
        <v>前田　七海 (3)</v>
      </c>
      <c r="M712" s="139" t="str">
        <f t="shared" si="34"/>
        <v>Nanami MAEDA (00)</v>
      </c>
      <c r="N712" s="216">
        <v>200000710</v>
      </c>
      <c r="O712" s="216" t="str">
        <f t="shared" si="35"/>
        <v>00</v>
      </c>
    </row>
    <row r="713" spans="1:15" x14ac:dyDescent="0.15">
      <c r="A713" s="248">
        <v>770</v>
      </c>
      <c r="B713" s="137" t="s">
        <v>5266</v>
      </c>
      <c r="C713" s="137" t="s">
        <v>1086</v>
      </c>
      <c r="D713" s="137" t="s">
        <v>6533</v>
      </c>
      <c r="E713" s="137" t="s">
        <v>6534</v>
      </c>
      <c r="F713" s="137" t="s">
        <v>6313</v>
      </c>
      <c r="G713" s="137" t="s">
        <v>164</v>
      </c>
      <c r="H713" s="137">
        <v>29</v>
      </c>
      <c r="I713" s="137" t="s">
        <v>11495</v>
      </c>
      <c r="J713" s="137" t="s">
        <v>6761</v>
      </c>
      <c r="K713" s="137" t="s">
        <v>5220</v>
      </c>
      <c r="L713" s="139" t="str">
        <f t="shared" si="33"/>
        <v>中　萌々佳 (3)</v>
      </c>
      <c r="M713" s="139" t="str">
        <f t="shared" si="34"/>
        <v>Momoka NAKA (00)</v>
      </c>
      <c r="N713" s="216">
        <v>200000711</v>
      </c>
      <c r="O713" s="216" t="str">
        <f t="shared" si="35"/>
        <v>00</v>
      </c>
    </row>
    <row r="714" spans="1:15" x14ac:dyDescent="0.15">
      <c r="A714" s="248">
        <v>771</v>
      </c>
      <c r="B714" s="137" t="s">
        <v>437</v>
      </c>
      <c r="C714" s="137" t="s">
        <v>1080</v>
      </c>
      <c r="D714" s="137" t="s">
        <v>12842</v>
      </c>
      <c r="E714" s="137" t="s">
        <v>6436</v>
      </c>
      <c r="F714" s="137" t="s">
        <v>5472</v>
      </c>
      <c r="G714" s="137" t="s">
        <v>164</v>
      </c>
      <c r="H714" s="137">
        <v>25</v>
      </c>
      <c r="I714" s="137" t="s">
        <v>11965</v>
      </c>
      <c r="J714" s="137" t="s">
        <v>9547</v>
      </c>
      <c r="K714" s="137" t="s">
        <v>5220</v>
      </c>
      <c r="L714" s="139" t="str">
        <f t="shared" si="33"/>
        <v>川勝　裕夏 (3)</v>
      </c>
      <c r="M714" s="139" t="str">
        <f t="shared" si="34"/>
        <v>Yuka KAWAKATSU (00)</v>
      </c>
      <c r="N714" s="216">
        <v>200000712</v>
      </c>
      <c r="O714" s="216" t="str">
        <f t="shared" si="35"/>
        <v>00</v>
      </c>
    </row>
    <row r="715" spans="1:15" x14ac:dyDescent="0.15">
      <c r="A715" s="248">
        <v>772</v>
      </c>
      <c r="B715" s="137" t="s">
        <v>437</v>
      </c>
      <c r="C715" s="137" t="s">
        <v>1080</v>
      </c>
      <c r="D715" s="137" t="s">
        <v>12843</v>
      </c>
      <c r="E715" s="137" t="s">
        <v>13145</v>
      </c>
      <c r="F715" s="137" t="s">
        <v>4455</v>
      </c>
      <c r="G715" s="137" t="s">
        <v>168</v>
      </c>
      <c r="H715" s="137">
        <v>25</v>
      </c>
      <c r="I715" s="137" t="s">
        <v>13587</v>
      </c>
      <c r="J715" s="137" t="s">
        <v>6764</v>
      </c>
      <c r="K715" s="137" t="s">
        <v>5220</v>
      </c>
      <c r="L715" s="139" t="str">
        <f t="shared" si="33"/>
        <v>野一色　玲花 (2)</v>
      </c>
      <c r="M715" s="139" t="str">
        <f t="shared" si="34"/>
        <v>Reika NOISHIKI (01)</v>
      </c>
      <c r="N715" s="216">
        <v>200000713</v>
      </c>
      <c r="O715" s="216" t="str">
        <f t="shared" si="35"/>
        <v>01</v>
      </c>
    </row>
    <row r="716" spans="1:15" x14ac:dyDescent="0.15">
      <c r="A716" s="248">
        <v>773</v>
      </c>
      <c r="B716" s="137" t="s">
        <v>437</v>
      </c>
      <c r="C716" s="137" t="s">
        <v>1080</v>
      </c>
      <c r="D716" s="137" t="s">
        <v>12844</v>
      </c>
      <c r="E716" s="137" t="s">
        <v>13146</v>
      </c>
      <c r="F716" s="137" t="s">
        <v>6423</v>
      </c>
      <c r="G716" s="137" t="s">
        <v>168</v>
      </c>
      <c r="H716" s="137">
        <v>25</v>
      </c>
      <c r="I716" s="137" t="s">
        <v>5120</v>
      </c>
      <c r="J716" s="137" t="s">
        <v>6770</v>
      </c>
      <c r="K716" s="137" t="s">
        <v>5220</v>
      </c>
      <c r="L716" s="139" t="str">
        <f t="shared" si="33"/>
        <v>西田　葉夏 (2)</v>
      </c>
      <c r="M716" s="139" t="str">
        <f t="shared" si="34"/>
        <v>Hana NISHIDA (01)</v>
      </c>
      <c r="N716" s="216">
        <v>200000714</v>
      </c>
      <c r="O716" s="216" t="str">
        <f t="shared" si="35"/>
        <v>01</v>
      </c>
    </row>
    <row r="717" spans="1:15" x14ac:dyDescent="0.15">
      <c r="A717" s="248">
        <v>774</v>
      </c>
      <c r="B717" s="137" t="s">
        <v>437</v>
      </c>
      <c r="C717" s="137" t="s">
        <v>1080</v>
      </c>
      <c r="D717" s="137" t="s">
        <v>12845</v>
      </c>
      <c r="E717" s="137" t="s">
        <v>13147</v>
      </c>
      <c r="F717" s="137" t="s">
        <v>2848</v>
      </c>
      <c r="G717" s="137" t="s">
        <v>168</v>
      </c>
      <c r="H717" s="137">
        <v>27</v>
      </c>
      <c r="I717" s="137" t="s">
        <v>11741</v>
      </c>
      <c r="J717" s="137" t="s">
        <v>13681</v>
      </c>
      <c r="K717" s="137" t="s">
        <v>5220</v>
      </c>
      <c r="L717" s="139" t="str">
        <f t="shared" si="33"/>
        <v>長谷部　那菜 (2)</v>
      </c>
      <c r="M717" s="139" t="str">
        <f t="shared" si="34"/>
        <v>Nana HASEBE (01)</v>
      </c>
      <c r="N717" s="216">
        <v>200000715</v>
      </c>
      <c r="O717" s="216" t="str">
        <f t="shared" si="35"/>
        <v>01</v>
      </c>
    </row>
    <row r="718" spans="1:15" x14ac:dyDescent="0.15">
      <c r="A718" s="248">
        <v>775</v>
      </c>
      <c r="B718" s="137" t="s">
        <v>437</v>
      </c>
      <c r="C718" s="137" t="s">
        <v>1080</v>
      </c>
      <c r="D718" s="137" t="s">
        <v>6656</v>
      </c>
      <c r="E718" s="137" t="s">
        <v>6657</v>
      </c>
      <c r="F718" s="137" t="s">
        <v>4530</v>
      </c>
      <c r="G718" s="137" t="s">
        <v>168</v>
      </c>
      <c r="H718" s="137">
        <v>27</v>
      </c>
      <c r="I718" s="137" t="s">
        <v>5110</v>
      </c>
      <c r="J718" s="137" t="s">
        <v>6771</v>
      </c>
      <c r="K718" s="137" t="s">
        <v>5220</v>
      </c>
      <c r="L718" s="139" t="str">
        <f t="shared" si="33"/>
        <v>森　七海 (2)</v>
      </c>
      <c r="M718" s="139" t="str">
        <f t="shared" si="34"/>
        <v>Nanami MORI (01)</v>
      </c>
      <c r="N718" s="216">
        <v>200000716</v>
      </c>
      <c r="O718" s="216" t="str">
        <f t="shared" si="35"/>
        <v>01</v>
      </c>
    </row>
    <row r="719" spans="1:15" x14ac:dyDescent="0.15">
      <c r="A719" s="248">
        <v>776</v>
      </c>
      <c r="B719" s="137" t="s">
        <v>437</v>
      </c>
      <c r="C719" s="137" t="s">
        <v>1080</v>
      </c>
      <c r="D719" s="137" t="s">
        <v>6653</v>
      </c>
      <c r="E719" s="137" t="s">
        <v>6654</v>
      </c>
      <c r="F719" s="137" t="s">
        <v>6655</v>
      </c>
      <c r="G719" s="137" t="s">
        <v>164</v>
      </c>
      <c r="H719" s="137">
        <v>25</v>
      </c>
      <c r="I719" s="137" t="s">
        <v>4821</v>
      </c>
      <c r="J719" s="137" t="s">
        <v>6770</v>
      </c>
      <c r="K719" s="137" t="s">
        <v>5220</v>
      </c>
      <c r="L719" s="139" t="str">
        <f t="shared" si="33"/>
        <v>山本　華 (3)</v>
      </c>
      <c r="M719" s="139" t="str">
        <f t="shared" si="34"/>
        <v>Hana YAMAMOTO (00)</v>
      </c>
      <c r="N719" s="216">
        <v>200000717</v>
      </c>
      <c r="O719" s="216" t="str">
        <f t="shared" si="35"/>
        <v>00</v>
      </c>
    </row>
    <row r="720" spans="1:15" x14ac:dyDescent="0.15">
      <c r="A720" s="248">
        <v>777</v>
      </c>
      <c r="B720" s="137" t="s">
        <v>437</v>
      </c>
      <c r="C720" s="137" t="s">
        <v>1080</v>
      </c>
      <c r="D720" s="137" t="s">
        <v>6437</v>
      </c>
      <c r="E720" s="137" t="s">
        <v>6438</v>
      </c>
      <c r="F720" s="137" t="s">
        <v>2351</v>
      </c>
      <c r="G720" s="137" t="s">
        <v>164</v>
      </c>
      <c r="H720" s="137">
        <v>25</v>
      </c>
      <c r="I720" s="137" t="s">
        <v>11454</v>
      </c>
      <c r="J720" s="137" t="s">
        <v>13822</v>
      </c>
      <c r="K720" s="137" t="s">
        <v>5220</v>
      </c>
      <c r="L720" s="139" t="str">
        <f t="shared" si="33"/>
        <v>金光　萌恵 (3)</v>
      </c>
      <c r="M720" s="139" t="str">
        <f t="shared" si="34"/>
        <v>Moe KANEMITSU (00)</v>
      </c>
      <c r="N720" s="216">
        <v>200000718</v>
      </c>
      <c r="O720" s="216" t="str">
        <f t="shared" si="35"/>
        <v>00</v>
      </c>
    </row>
    <row r="721" spans="1:15" x14ac:dyDescent="0.15">
      <c r="A721" s="248">
        <v>778</v>
      </c>
      <c r="B721" s="137" t="s">
        <v>437</v>
      </c>
      <c r="C721" s="137" t="s">
        <v>1080</v>
      </c>
      <c r="D721" s="137" t="s">
        <v>9305</v>
      </c>
      <c r="E721" s="137" t="s">
        <v>9306</v>
      </c>
      <c r="F721" s="137" t="s">
        <v>4058</v>
      </c>
      <c r="G721" s="137" t="s">
        <v>168</v>
      </c>
      <c r="H721" s="137">
        <v>25</v>
      </c>
      <c r="I721" s="137" t="s">
        <v>4989</v>
      </c>
      <c r="J721" s="137" t="s">
        <v>9323</v>
      </c>
      <c r="K721" s="137" t="s">
        <v>5220</v>
      </c>
      <c r="L721" s="139" t="str">
        <f t="shared" si="33"/>
        <v>坂本　里利香 (2)</v>
      </c>
      <c r="M721" s="139" t="str">
        <f t="shared" si="34"/>
        <v>Ririka SAKAMOTO (02)</v>
      </c>
      <c r="N721" s="216">
        <v>200000719</v>
      </c>
      <c r="O721" s="216" t="str">
        <f t="shared" si="35"/>
        <v>02</v>
      </c>
    </row>
    <row r="722" spans="1:15" x14ac:dyDescent="0.15">
      <c r="A722" s="248">
        <v>779</v>
      </c>
      <c r="B722" s="137" t="s">
        <v>5257</v>
      </c>
      <c r="C722" s="137" t="s">
        <v>1077</v>
      </c>
      <c r="D722" s="137" t="s">
        <v>1026</v>
      </c>
      <c r="E722" s="137" t="s">
        <v>1027</v>
      </c>
      <c r="F722" s="137" t="s">
        <v>906</v>
      </c>
      <c r="G722" s="137" t="s">
        <v>141</v>
      </c>
      <c r="H722" s="137">
        <v>26</v>
      </c>
      <c r="I722" s="137" t="s">
        <v>4819</v>
      </c>
      <c r="J722" s="137" t="s">
        <v>13874</v>
      </c>
      <c r="K722" s="137" t="s">
        <v>5220</v>
      </c>
      <c r="L722" s="139" t="str">
        <f t="shared" si="33"/>
        <v>西岡　香絵 (5)</v>
      </c>
      <c r="M722" s="139" t="str">
        <f t="shared" si="34"/>
        <v>Kae NISHIOKA (98)</v>
      </c>
      <c r="N722" s="216">
        <v>200000720</v>
      </c>
      <c r="O722" s="216" t="str">
        <f t="shared" si="35"/>
        <v>98</v>
      </c>
    </row>
    <row r="723" spans="1:15" x14ac:dyDescent="0.15">
      <c r="A723" s="248">
        <v>780</v>
      </c>
      <c r="B723" s="137" t="s">
        <v>5257</v>
      </c>
      <c r="C723" s="137" t="s">
        <v>1077</v>
      </c>
      <c r="D723" s="137" t="s">
        <v>6285</v>
      </c>
      <c r="E723" s="137" t="s">
        <v>6286</v>
      </c>
      <c r="F723" s="137" t="s">
        <v>1874</v>
      </c>
      <c r="G723" s="137" t="s">
        <v>164</v>
      </c>
      <c r="H723" s="137">
        <v>26</v>
      </c>
      <c r="I723" s="137" t="s">
        <v>13588</v>
      </c>
      <c r="J723" s="137" t="s">
        <v>13722</v>
      </c>
      <c r="K723" s="137" t="s">
        <v>5220</v>
      </c>
      <c r="L723" s="139" t="str">
        <f t="shared" si="33"/>
        <v>秋永　彩華 (3)</v>
      </c>
      <c r="M723" s="139" t="str">
        <f t="shared" si="34"/>
        <v>Ayaka AKINAGA (00)</v>
      </c>
      <c r="N723" s="216">
        <v>200000721</v>
      </c>
      <c r="O723" s="216" t="str">
        <f t="shared" si="35"/>
        <v>00</v>
      </c>
    </row>
    <row r="724" spans="1:15" x14ac:dyDescent="0.15">
      <c r="A724" s="248">
        <v>781</v>
      </c>
      <c r="B724" s="137" t="s">
        <v>5257</v>
      </c>
      <c r="C724" s="137" t="s">
        <v>1077</v>
      </c>
      <c r="D724" s="137" t="s">
        <v>6287</v>
      </c>
      <c r="E724" s="137" t="s">
        <v>6288</v>
      </c>
      <c r="F724" s="137" t="s">
        <v>6289</v>
      </c>
      <c r="G724" s="137" t="s">
        <v>164</v>
      </c>
      <c r="H724" s="137">
        <v>26</v>
      </c>
      <c r="I724" s="137" t="s">
        <v>13482</v>
      </c>
      <c r="J724" s="137" t="s">
        <v>13712</v>
      </c>
      <c r="K724" s="137" t="s">
        <v>5220</v>
      </c>
      <c r="L724" s="139" t="str">
        <f t="shared" si="33"/>
        <v>飯田　志乃 (3)</v>
      </c>
      <c r="M724" s="139" t="str">
        <f t="shared" si="34"/>
        <v>Shino IDA (99)</v>
      </c>
      <c r="N724" s="216">
        <v>200000722</v>
      </c>
      <c r="O724" s="216" t="str">
        <f t="shared" si="35"/>
        <v>99</v>
      </c>
    </row>
    <row r="725" spans="1:15" x14ac:dyDescent="0.15">
      <c r="A725" s="248">
        <v>782</v>
      </c>
      <c r="B725" s="137" t="s">
        <v>5257</v>
      </c>
      <c r="C725" s="137" t="s">
        <v>1077</v>
      </c>
      <c r="D725" s="137" t="s">
        <v>6290</v>
      </c>
      <c r="E725" s="137" t="s">
        <v>6291</v>
      </c>
      <c r="F725" s="137" t="s">
        <v>1685</v>
      </c>
      <c r="G725" s="137" t="s">
        <v>164</v>
      </c>
      <c r="H725" s="137">
        <v>26</v>
      </c>
      <c r="I725" s="137" t="s">
        <v>4852</v>
      </c>
      <c r="J725" s="137" t="s">
        <v>9313</v>
      </c>
      <c r="K725" s="137" t="s">
        <v>5220</v>
      </c>
      <c r="L725" s="139" t="str">
        <f t="shared" si="33"/>
        <v>小谷　真央 (3)</v>
      </c>
      <c r="M725" s="139" t="str">
        <f t="shared" si="34"/>
        <v>Mao KOTANI (00)</v>
      </c>
      <c r="N725" s="216">
        <v>200000723</v>
      </c>
      <c r="O725" s="216" t="str">
        <f t="shared" si="35"/>
        <v>00</v>
      </c>
    </row>
    <row r="726" spans="1:15" x14ac:dyDescent="0.15">
      <c r="A726" s="248">
        <v>783</v>
      </c>
      <c r="B726" s="137" t="s">
        <v>5257</v>
      </c>
      <c r="C726" s="137" t="s">
        <v>1077</v>
      </c>
      <c r="D726" s="137" t="s">
        <v>6292</v>
      </c>
      <c r="E726" s="137" t="s">
        <v>6293</v>
      </c>
      <c r="F726" s="137" t="s">
        <v>2642</v>
      </c>
      <c r="G726" s="137" t="s">
        <v>164</v>
      </c>
      <c r="H726" s="137">
        <v>29</v>
      </c>
      <c r="I726" s="137" t="s">
        <v>4989</v>
      </c>
      <c r="J726" s="137" t="s">
        <v>13769</v>
      </c>
      <c r="K726" s="137" t="s">
        <v>5220</v>
      </c>
      <c r="L726" s="139" t="str">
        <f t="shared" si="33"/>
        <v>阪本　圭織 (3)</v>
      </c>
      <c r="M726" s="139" t="str">
        <f t="shared" si="34"/>
        <v>Kaori SAKAMOTO (99)</v>
      </c>
      <c r="N726" s="216">
        <v>200000724</v>
      </c>
      <c r="O726" s="216" t="str">
        <f t="shared" si="35"/>
        <v>99</v>
      </c>
    </row>
    <row r="727" spans="1:15" x14ac:dyDescent="0.15">
      <c r="A727" s="248">
        <v>784</v>
      </c>
      <c r="B727" s="137" t="s">
        <v>5257</v>
      </c>
      <c r="C727" s="137" t="s">
        <v>1077</v>
      </c>
      <c r="D727" s="137" t="s">
        <v>993</v>
      </c>
      <c r="E727" s="137" t="s">
        <v>994</v>
      </c>
      <c r="F727" s="137" t="s">
        <v>745</v>
      </c>
      <c r="G727" s="137" t="s">
        <v>188</v>
      </c>
      <c r="H727" s="137">
        <v>26</v>
      </c>
      <c r="I727" s="137" t="s">
        <v>12110</v>
      </c>
      <c r="J727" s="137" t="s">
        <v>13738</v>
      </c>
      <c r="K727" s="137" t="s">
        <v>5220</v>
      </c>
      <c r="L727" s="139" t="str">
        <f t="shared" si="33"/>
        <v>嵯峨山　理紗 (6)</v>
      </c>
      <c r="M727" s="139" t="str">
        <f t="shared" si="34"/>
        <v>Risa SAGAYAMA (97)</v>
      </c>
      <c r="N727" s="216">
        <v>200000725</v>
      </c>
      <c r="O727" s="216" t="str">
        <f t="shared" si="35"/>
        <v>97</v>
      </c>
    </row>
    <row r="728" spans="1:15" x14ac:dyDescent="0.15">
      <c r="A728" s="248">
        <v>785</v>
      </c>
      <c r="B728" s="137" t="s">
        <v>5257</v>
      </c>
      <c r="C728" s="137" t="s">
        <v>1077</v>
      </c>
      <c r="D728" s="137" t="s">
        <v>1028</v>
      </c>
      <c r="E728" s="137" t="s">
        <v>1029</v>
      </c>
      <c r="F728" s="137" t="s">
        <v>781</v>
      </c>
      <c r="G728" s="137" t="s">
        <v>141</v>
      </c>
      <c r="H728" s="137">
        <v>26</v>
      </c>
      <c r="I728" s="137" t="s">
        <v>4865</v>
      </c>
      <c r="J728" s="137" t="s">
        <v>6664</v>
      </c>
      <c r="K728" s="137" t="s">
        <v>5220</v>
      </c>
      <c r="L728" s="139" t="str">
        <f t="shared" si="33"/>
        <v>田中　里奈 (5)</v>
      </c>
      <c r="M728" s="139" t="str">
        <f t="shared" si="34"/>
        <v>Rina TANAKA (98)</v>
      </c>
      <c r="N728" s="216">
        <v>200000726</v>
      </c>
      <c r="O728" s="216" t="str">
        <f t="shared" si="35"/>
        <v>98</v>
      </c>
    </row>
    <row r="729" spans="1:15" x14ac:dyDescent="0.15">
      <c r="A729" s="248">
        <v>786</v>
      </c>
      <c r="B729" s="137" t="s">
        <v>5257</v>
      </c>
      <c r="C729" s="137" t="s">
        <v>1077</v>
      </c>
      <c r="D729" s="137" t="s">
        <v>6294</v>
      </c>
      <c r="E729" s="137" t="s">
        <v>6295</v>
      </c>
      <c r="F729" s="137" t="s">
        <v>5272</v>
      </c>
      <c r="G729" s="137" t="s">
        <v>164</v>
      </c>
      <c r="H729" s="137">
        <v>26</v>
      </c>
      <c r="I729" s="137" t="s">
        <v>13589</v>
      </c>
      <c r="J729" s="137" t="s">
        <v>6733</v>
      </c>
      <c r="K729" s="137" t="s">
        <v>5220</v>
      </c>
      <c r="L729" s="139" t="str">
        <f t="shared" si="33"/>
        <v>辻川　桜 (3)</v>
      </c>
      <c r="M729" s="139" t="str">
        <f t="shared" si="34"/>
        <v>Sakura TSUJIKAWA (99)</v>
      </c>
      <c r="N729" s="216">
        <v>200000727</v>
      </c>
      <c r="O729" s="216" t="str">
        <f t="shared" si="35"/>
        <v>99</v>
      </c>
    </row>
    <row r="730" spans="1:15" x14ac:dyDescent="0.15">
      <c r="A730" s="248">
        <v>787</v>
      </c>
      <c r="B730" s="137" t="s">
        <v>5257</v>
      </c>
      <c r="C730" s="137" t="s">
        <v>1077</v>
      </c>
      <c r="D730" s="137" t="s">
        <v>6296</v>
      </c>
      <c r="E730" s="137" t="s">
        <v>6297</v>
      </c>
      <c r="F730" s="137" t="s">
        <v>3194</v>
      </c>
      <c r="G730" s="137" t="s">
        <v>164</v>
      </c>
      <c r="H730" s="137">
        <v>26</v>
      </c>
      <c r="I730" s="137" t="s">
        <v>5030</v>
      </c>
      <c r="J730" s="137" t="s">
        <v>9316</v>
      </c>
      <c r="K730" s="137" t="s">
        <v>5220</v>
      </c>
      <c r="L730" s="139" t="str">
        <f t="shared" si="33"/>
        <v>中西　未来 (3)</v>
      </c>
      <c r="M730" s="139" t="str">
        <f t="shared" si="34"/>
        <v>Miku NAKANISHI (01)</v>
      </c>
      <c r="N730" s="216">
        <v>200000728</v>
      </c>
      <c r="O730" s="216" t="str">
        <f t="shared" si="35"/>
        <v>01</v>
      </c>
    </row>
    <row r="731" spans="1:15" x14ac:dyDescent="0.15">
      <c r="A731" s="248">
        <v>788</v>
      </c>
      <c r="B731" s="137" t="s">
        <v>5257</v>
      </c>
      <c r="C731" s="137" t="s">
        <v>1077</v>
      </c>
      <c r="D731" s="137" t="s">
        <v>6298</v>
      </c>
      <c r="E731" s="137" t="s">
        <v>6299</v>
      </c>
      <c r="F731" s="137" t="s">
        <v>1727</v>
      </c>
      <c r="G731" s="137" t="s">
        <v>164</v>
      </c>
      <c r="H731" s="137">
        <v>26</v>
      </c>
      <c r="I731" s="137" t="s">
        <v>5067</v>
      </c>
      <c r="J731" s="137" t="s">
        <v>6680</v>
      </c>
      <c r="K731" s="137" t="s">
        <v>5220</v>
      </c>
      <c r="L731" s="139" t="str">
        <f t="shared" si="33"/>
        <v>林　佳奈 (3)</v>
      </c>
      <c r="M731" s="139" t="str">
        <f t="shared" si="34"/>
        <v>Kana HAYASHI (00)</v>
      </c>
      <c r="N731" s="216">
        <v>200000729</v>
      </c>
      <c r="O731" s="216" t="str">
        <f t="shared" si="35"/>
        <v>00</v>
      </c>
    </row>
    <row r="732" spans="1:15" x14ac:dyDescent="0.15">
      <c r="A732" s="248">
        <v>789</v>
      </c>
      <c r="B732" s="137" t="s">
        <v>5257</v>
      </c>
      <c r="C732" s="137" t="s">
        <v>1077</v>
      </c>
      <c r="D732" s="137" t="s">
        <v>6300</v>
      </c>
      <c r="E732" s="137" t="s">
        <v>6301</v>
      </c>
      <c r="F732" s="137" t="s">
        <v>2621</v>
      </c>
      <c r="G732" s="137" t="s">
        <v>164</v>
      </c>
      <c r="H732" s="137">
        <v>26</v>
      </c>
      <c r="I732" s="137" t="s">
        <v>13590</v>
      </c>
      <c r="J732" s="137" t="s">
        <v>6761</v>
      </c>
      <c r="K732" s="137" t="s">
        <v>5220</v>
      </c>
      <c r="L732" s="139" t="str">
        <f t="shared" si="33"/>
        <v>東堤　桃花 (3)</v>
      </c>
      <c r="M732" s="139" t="str">
        <f t="shared" si="34"/>
        <v>Momoka HIGASHITSUTSUMI (00)</v>
      </c>
      <c r="N732" s="216">
        <v>200000730</v>
      </c>
      <c r="O732" s="216" t="str">
        <f t="shared" si="35"/>
        <v>00</v>
      </c>
    </row>
    <row r="733" spans="1:15" x14ac:dyDescent="0.15">
      <c r="A733" s="248">
        <v>790</v>
      </c>
      <c r="B733" s="137" t="s">
        <v>5257</v>
      </c>
      <c r="C733" s="137" t="s">
        <v>1077</v>
      </c>
      <c r="D733" s="137" t="s">
        <v>6302</v>
      </c>
      <c r="E733" s="137" t="s">
        <v>6303</v>
      </c>
      <c r="F733" s="137" t="s">
        <v>2357</v>
      </c>
      <c r="G733" s="137" t="s">
        <v>164</v>
      </c>
      <c r="H733" s="137">
        <v>26</v>
      </c>
      <c r="I733" s="137" t="s">
        <v>4903</v>
      </c>
      <c r="J733" s="137" t="s">
        <v>13785</v>
      </c>
      <c r="K733" s="137" t="s">
        <v>5220</v>
      </c>
      <c r="L733" s="139" t="str">
        <f t="shared" si="33"/>
        <v>藤本　紗綺 (3)</v>
      </c>
      <c r="M733" s="139" t="str">
        <f t="shared" si="34"/>
        <v>Saki FUJIMOTO (01)</v>
      </c>
      <c r="N733" s="216">
        <v>200000731</v>
      </c>
      <c r="O733" s="216" t="str">
        <f t="shared" si="35"/>
        <v>01</v>
      </c>
    </row>
    <row r="734" spans="1:15" x14ac:dyDescent="0.15">
      <c r="A734" s="248">
        <v>791</v>
      </c>
      <c r="B734" s="137" t="s">
        <v>5257</v>
      </c>
      <c r="C734" s="137" t="s">
        <v>1077</v>
      </c>
      <c r="D734" s="137" t="s">
        <v>6304</v>
      </c>
      <c r="E734" s="137" t="s">
        <v>6305</v>
      </c>
      <c r="F734" s="137" t="s">
        <v>1762</v>
      </c>
      <c r="G734" s="137" t="s">
        <v>164</v>
      </c>
      <c r="H734" s="137">
        <v>26</v>
      </c>
      <c r="I734" s="137" t="s">
        <v>13591</v>
      </c>
      <c r="J734" s="137" t="s">
        <v>13825</v>
      </c>
      <c r="K734" s="137" t="s">
        <v>5220</v>
      </c>
      <c r="L734" s="139" t="str">
        <f t="shared" si="33"/>
        <v>古海　薫子 (3)</v>
      </c>
      <c r="M734" s="139" t="str">
        <f t="shared" si="34"/>
        <v>Yukiko FURUMI (00)</v>
      </c>
      <c r="N734" s="216">
        <v>200000732</v>
      </c>
      <c r="O734" s="216" t="str">
        <f t="shared" si="35"/>
        <v>00</v>
      </c>
    </row>
    <row r="735" spans="1:15" x14ac:dyDescent="0.15">
      <c r="A735" s="248">
        <v>792</v>
      </c>
      <c r="B735" s="137" t="s">
        <v>5257</v>
      </c>
      <c r="C735" s="137" t="s">
        <v>1077</v>
      </c>
      <c r="D735" s="137" t="s">
        <v>6306</v>
      </c>
      <c r="E735" s="137" t="s">
        <v>6307</v>
      </c>
      <c r="F735" s="137" t="s">
        <v>2913</v>
      </c>
      <c r="G735" s="137" t="s">
        <v>164</v>
      </c>
      <c r="H735" s="137">
        <v>26</v>
      </c>
      <c r="I735" s="137" t="s">
        <v>4884</v>
      </c>
      <c r="J735" s="137" t="s">
        <v>13755</v>
      </c>
      <c r="K735" s="137" t="s">
        <v>5220</v>
      </c>
      <c r="L735" s="139" t="str">
        <f t="shared" si="33"/>
        <v>増田　真帆 (3)</v>
      </c>
      <c r="M735" s="139" t="str">
        <f t="shared" si="34"/>
        <v>Maho MASUDA (01)</v>
      </c>
      <c r="N735" s="216">
        <v>200000733</v>
      </c>
      <c r="O735" s="216" t="str">
        <f t="shared" si="35"/>
        <v>01</v>
      </c>
    </row>
    <row r="736" spans="1:15" x14ac:dyDescent="0.15">
      <c r="A736" s="248">
        <v>793</v>
      </c>
      <c r="B736" s="137" t="s">
        <v>5257</v>
      </c>
      <c r="C736" s="137" t="s">
        <v>1077</v>
      </c>
      <c r="D736" s="137" t="s">
        <v>6308</v>
      </c>
      <c r="E736" s="137" t="s">
        <v>6309</v>
      </c>
      <c r="F736" s="137" t="s">
        <v>2479</v>
      </c>
      <c r="G736" s="137" t="s">
        <v>164</v>
      </c>
      <c r="H736" s="137">
        <v>26</v>
      </c>
      <c r="I736" s="137" t="s">
        <v>11339</v>
      </c>
      <c r="J736" s="137" t="s">
        <v>13687</v>
      </c>
      <c r="K736" s="137" t="s">
        <v>5220</v>
      </c>
      <c r="L736" s="139" t="str">
        <f t="shared" si="33"/>
        <v>松尾　茉祐 (3)</v>
      </c>
      <c r="M736" s="139" t="str">
        <f t="shared" si="34"/>
        <v>Mayu MATSUO (00)</v>
      </c>
      <c r="N736" s="216">
        <v>200000734</v>
      </c>
      <c r="O736" s="216" t="str">
        <f t="shared" si="35"/>
        <v>00</v>
      </c>
    </row>
    <row r="737" spans="1:15" x14ac:dyDescent="0.15">
      <c r="A737" s="248">
        <v>794</v>
      </c>
      <c r="B737" s="137" t="s">
        <v>5257</v>
      </c>
      <c r="C737" s="137" t="s">
        <v>1077</v>
      </c>
      <c r="D737" s="137" t="s">
        <v>6310</v>
      </c>
      <c r="E737" s="137" t="s">
        <v>6311</v>
      </c>
      <c r="F737" s="137" t="s">
        <v>2993</v>
      </c>
      <c r="G737" s="137" t="s">
        <v>164</v>
      </c>
      <c r="H737" s="137">
        <v>27</v>
      </c>
      <c r="I737" s="137" t="s">
        <v>4889</v>
      </c>
      <c r="J737" s="137" t="s">
        <v>13889</v>
      </c>
      <c r="K737" s="137" t="s">
        <v>5220</v>
      </c>
      <c r="L737" s="139" t="str">
        <f t="shared" si="33"/>
        <v>山崎　理香子 (3)</v>
      </c>
      <c r="M737" s="139" t="str">
        <f t="shared" si="34"/>
        <v>Rikako YAMAZAKI (00)</v>
      </c>
      <c r="N737" s="216">
        <v>200000735</v>
      </c>
      <c r="O737" s="216" t="str">
        <f t="shared" si="35"/>
        <v>00</v>
      </c>
    </row>
    <row r="738" spans="1:15" x14ac:dyDescent="0.15">
      <c r="A738" s="248">
        <v>795</v>
      </c>
      <c r="B738" s="137" t="s">
        <v>5257</v>
      </c>
      <c r="C738" s="137" t="s">
        <v>1077</v>
      </c>
      <c r="D738" s="137" t="s">
        <v>12846</v>
      </c>
      <c r="E738" s="137" t="s">
        <v>13148</v>
      </c>
      <c r="F738" s="137" t="s">
        <v>11112</v>
      </c>
      <c r="G738" s="137" t="s">
        <v>168</v>
      </c>
      <c r="H738" s="137">
        <v>26</v>
      </c>
      <c r="I738" s="137" t="s">
        <v>4991</v>
      </c>
      <c r="J738" s="137" t="s">
        <v>6765</v>
      </c>
      <c r="K738" s="137" t="s">
        <v>5220</v>
      </c>
      <c r="L738" s="139" t="str">
        <f t="shared" si="33"/>
        <v>池田　芽以 (2)</v>
      </c>
      <c r="M738" s="139" t="str">
        <f t="shared" si="34"/>
        <v>Mei IKEDA (02)</v>
      </c>
      <c r="N738" s="216">
        <v>200000736</v>
      </c>
      <c r="O738" s="216" t="str">
        <f t="shared" si="35"/>
        <v>02</v>
      </c>
    </row>
    <row r="739" spans="1:15" x14ac:dyDescent="0.15">
      <c r="A739" s="248">
        <v>796</v>
      </c>
      <c r="B739" s="137" t="s">
        <v>5257</v>
      </c>
      <c r="C739" s="137" t="s">
        <v>1077</v>
      </c>
      <c r="D739" s="137" t="s">
        <v>12847</v>
      </c>
      <c r="E739" s="137" t="s">
        <v>13149</v>
      </c>
      <c r="F739" s="137" t="s">
        <v>4450</v>
      </c>
      <c r="G739" s="137" t="s">
        <v>168</v>
      </c>
      <c r="H739" s="137">
        <v>26</v>
      </c>
      <c r="I739" s="137" t="s">
        <v>13592</v>
      </c>
      <c r="J739" s="137" t="s">
        <v>13890</v>
      </c>
      <c r="K739" s="137" t="s">
        <v>5220</v>
      </c>
      <c r="L739" s="139" t="str">
        <f t="shared" si="33"/>
        <v>西口　真美生 (2)</v>
      </c>
      <c r="M739" s="139" t="str">
        <f t="shared" si="34"/>
        <v>Mamii NISHIGUCHI (02)</v>
      </c>
      <c r="N739" s="216">
        <v>200000737</v>
      </c>
      <c r="O739" s="216" t="str">
        <f t="shared" si="35"/>
        <v>02</v>
      </c>
    </row>
    <row r="740" spans="1:15" x14ac:dyDescent="0.15">
      <c r="A740" s="248">
        <v>797</v>
      </c>
      <c r="B740" s="137" t="s">
        <v>5257</v>
      </c>
      <c r="C740" s="137" t="s">
        <v>1077</v>
      </c>
      <c r="D740" s="137" t="s">
        <v>12848</v>
      </c>
      <c r="E740" s="137" t="s">
        <v>13150</v>
      </c>
      <c r="F740" s="137" t="s">
        <v>5589</v>
      </c>
      <c r="G740" s="137" t="s">
        <v>168</v>
      </c>
      <c r="H740" s="137">
        <v>26</v>
      </c>
      <c r="I740" s="137" t="s">
        <v>13447</v>
      </c>
      <c r="J740" s="137" t="s">
        <v>13891</v>
      </c>
      <c r="K740" s="137" t="s">
        <v>5220</v>
      </c>
      <c r="L740" s="139" t="str">
        <f t="shared" si="33"/>
        <v>小澤　彩奈 (2)</v>
      </c>
      <c r="M740" s="139" t="str">
        <f t="shared" si="34"/>
        <v>Sana OZAWA (02)</v>
      </c>
      <c r="N740" s="216">
        <v>200000738</v>
      </c>
      <c r="O740" s="216" t="str">
        <f t="shared" si="35"/>
        <v>02</v>
      </c>
    </row>
    <row r="741" spans="1:15" x14ac:dyDescent="0.15">
      <c r="A741" s="248">
        <v>798</v>
      </c>
      <c r="B741" s="137" t="s">
        <v>5257</v>
      </c>
      <c r="C741" s="137" t="s">
        <v>1077</v>
      </c>
      <c r="D741" s="137" t="s">
        <v>12849</v>
      </c>
      <c r="E741" s="137" t="s">
        <v>13151</v>
      </c>
      <c r="F741" s="137" t="s">
        <v>11112</v>
      </c>
      <c r="G741" s="137" t="s">
        <v>168</v>
      </c>
      <c r="H741" s="137">
        <v>26</v>
      </c>
      <c r="I741" s="137" t="s">
        <v>11659</v>
      </c>
      <c r="J741" s="137" t="s">
        <v>13892</v>
      </c>
      <c r="K741" s="137" t="s">
        <v>5220</v>
      </c>
      <c r="L741" s="139" t="str">
        <f t="shared" si="33"/>
        <v>北田　結子 (2)</v>
      </c>
      <c r="M741" s="139" t="str">
        <f t="shared" si="34"/>
        <v>Yuiko KITADA (02)</v>
      </c>
      <c r="N741" s="216">
        <v>200000739</v>
      </c>
      <c r="O741" s="216" t="str">
        <f t="shared" si="35"/>
        <v>02</v>
      </c>
    </row>
    <row r="742" spans="1:15" x14ac:dyDescent="0.15">
      <c r="A742" s="248">
        <v>799</v>
      </c>
      <c r="B742" s="137" t="s">
        <v>5257</v>
      </c>
      <c r="C742" s="137" t="s">
        <v>1077</v>
      </c>
      <c r="D742" s="137" t="s">
        <v>12850</v>
      </c>
      <c r="E742" s="137" t="s">
        <v>13152</v>
      </c>
      <c r="F742" s="137" t="s">
        <v>4631</v>
      </c>
      <c r="G742" s="137" t="s">
        <v>168</v>
      </c>
      <c r="H742" s="137">
        <v>26</v>
      </c>
      <c r="I742" s="137" t="s">
        <v>5120</v>
      </c>
      <c r="J742" s="137" t="s">
        <v>4922</v>
      </c>
      <c r="K742" s="137" t="s">
        <v>5220</v>
      </c>
      <c r="L742" s="139" t="str">
        <f t="shared" si="33"/>
        <v>西田　佑季 (2)</v>
      </c>
      <c r="M742" s="139" t="str">
        <f t="shared" si="34"/>
        <v>Yuki NISHIDA (02)</v>
      </c>
      <c r="N742" s="216">
        <v>200000740</v>
      </c>
      <c r="O742" s="216" t="str">
        <f t="shared" si="35"/>
        <v>02</v>
      </c>
    </row>
    <row r="743" spans="1:15" x14ac:dyDescent="0.15">
      <c r="A743" s="248">
        <v>800</v>
      </c>
      <c r="B743" s="137" t="s">
        <v>194</v>
      </c>
      <c r="C743" s="137" t="s">
        <v>1073</v>
      </c>
      <c r="D743" s="137" t="s">
        <v>974</v>
      </c>
      <c r="E743" s="137" t="s">
        <v>975</v>
      </c>
      <c r="F743" s="137" t="s">
        <v>976</v>
      </c>
      <c r="G743" s="137" t="s">
        <v>185</v>
      </c>
      <c r="H743" s="137">
        <v>26</v>
      </c>
      <c r="I743" s="137" t="s">
        <v>13593</v>
      </c>
      <c r="J743" s="137" t="s">
        <v>13785</v>
      </c>
      <c r="K743" s="137" t="s">
        <v>5220</v>
      </c>
      <c r="L743" s="139" t="str">
        <f t="shared" si="33"/>
        <v>下野　紗希 (M2)</v>
      </c>
      <c r="M743" s="139" t="str">
        <f t="shared" si="34"/>
        <v>Saki SHIMONO (97)</v>
      </c>
      <c r="N743" s="216">
        <v>200000741</v>
      </c>
      <c r="O743" s="216" t="str">
        <f t="shared" si="35"/>
        <v>97</v>
      </c>
    </row>
    <row r="744" spans="1:15" x14ac:dyDescent="0.15">
      <c r="A744" s="248">
        <v>801</v>
      </c>
      <c r="B744" s="137" t="s">
        <v>194</v>
      </c>
      <c r="C744" s="137" t="s">
        <v>1073</v>
      </c>
      <c r="D744" s="137" t="s">
        <v>6206</v>
      </c>
      <c r="E744" s="137" t="s">
        <v>6207</v>
      </c>
      <c r="F744" s="137" t="s">
        <v>6208</v>
      </c>
      <c r="G744" s="137">
        <v>4</v>
      </c>
      <c r="H744" s="137">
        <v>27</v>
      </c>
      <c r="I744" s="137" t="s">
        <v>11521</v>
      </c>
      <c r="J744" s="137" t="s">
        <v>6769</v>
      </c>
      <c r="K744" s="137" t="s">
        <v>5220</v>
      </c>
      <c r="L744" s="139" t="str">
        <f t="shared" si="33"/>
        <v>竹田　有香里 (4)</v>
      </c>
      <c r="M744" s="139" t="str">
        <f t="shared" si="34"/>
        <v>Akari TAKEDA (00)</v>
      </c>
      <c r="N744" s="216">
        <v>200000742</v>
      </c>
      <c r="O744" s="216" t="str">
        <f t="shared" si="35"/>
        <v>00</v>
      </c>
    </row>
    <row r="745" spans="1:15" x14ac:dyDescent="0.15">
      <c r="A745" s="248">
        <v>802</v>
      </c>
      <c r="B745" s="137" t="s">
        <v>194</v>
      </c>
      <c r="C745" s="137" t="s">
        <v>1073</v>
      </c>
      <c r="D745" s="137" t="s">
        <v>6209</v>
      </c>
      <c r="E745" s="137" t="s">
        <v>6210</v>
      </c>
      <c r="F745" s="137" t="s">
        <v>3589</v>
      </c>
      <c r="G745" s="137">
        <v>4</v>
      </c>
      <c r="H745" s="137">
        <v>26</v>
      </c>
      <c r="I745" s="137" t="s">
        <v>13594</v>
      </c>
      <c r="J745" s="137" t="s">
        <v>13893</v>
      </c>
      <c r="K745" s="137" t="s">
        <v>5220</v>
      </c>
      <c r="L745" s="139" t="str">
        <f t="shared" si="33"/>
        <v>岸口　輝美 (4)</v>
      </c>
      <c r="M745" s="139" t="str">
        <f t="shared" si="34"/>
        <v>Terumi KISHIGUCHI (99)</v>
      </c>
      <c r="N745" s="216">
        <v>200000743</v>
      </c>
      <c r="O745" s="216" t="str">
        <f t="shared" si="35"/>
        <v>99</v>
      </c>
    </row>
    <row r="746" spans="1:15" x14ac:dyDescent="0.15">
      <c r="A746" s="248">
        <v>803</v>
      </c>
      <c r="B746" s="137" t="s">
        <v>194</v>
      </c>
      <c r="C746" s="137" t="s">
        <v>1073</v>
      </c>
      <c r="D746" s="137" t="s">
        <v>6211</v>
      </c>
      <c r="E746" s="137" t="s">
        <v>6212</v>
      </c>
      <c r="F746" s="137">
        <v>990702</v>
      </c>
      <c r="G746" s="137">
        <v>4</v>
      </c>
      <c r="H746" s="137">
        <v>26</v>
      </c>
      <c r="I746" s="137" t="s">
        <v>4926</v>
      </c>
      <c r="J746" s="137" t="s">
        <v>13894</v>
      </c>
      <c r="K746" s="137" t="s">
        <v>5220</v>
      </c>
      <c r="L746" s="139" t="str">
        <f t="shared" si="33"/>
        <v>岡本　真悠子 (4)</v>
      </c>
      <c r="M746" s="139" t="str">
        <f t="shared" si="34"/>
        <v>Mayuko OKAMOTO (99)</v>
      </c>
      <c r="N746" s="216">
        <v>200000744</v>
      </c>
      <c r="O746" s="216" t="str">
        <f t="shared" si="35"/>
        <v>99</v>
      </c>
    </row>
    <row r="747" spans="1:15" x14ac:dyDescent="0.15">
      <c r="A747" s="248">
        <v>804</v>
      </c>
      <c r="B747" s="137" t="s">
        <v>194</v>
      </c>
      <c r="C747" s="137" t="s">
        <v>1073</v>
      </c>
      <c r="D747" s="137" t="s">
        <v>6213</v>
      </c>
      <c r="E747" s="137" t="s">
        <v>6214</v>
      </c>
      <c r="F747" s="137" t="s">
        <v>515</v>
      </c>
      <c r="G747" s="137">
        <v>4</v>
      </c>
      <c r="H747" s="137">
        <v>26</v>
      </c>
      <c r="I747" s="137" t="s">
        <v>13595</v>
      </c>
      <c r="J747" s="137" t="s">
        <v>13895</v>
      </c>
      <c r="K747" s="137" t="s">
        <v>5220</v>
      </c>
      <c r="L747" s="139" t="str">
        <f t="shared" si="33"/>
        <v>加芝　有和 (4)</v>
      </c>
      <c r="M747" s="139" t="str">
        <f t="shared" si="34"/>
        <v>Arina KASHIBA (98)</v>
      </c>
      <c r="N747" s="216">
        <v>200000745</v>
      </c>
      <c r="O747" s="216" t="str">
        <f t="shared" si="35"/>
        <v>98</v>
      </c>
    </row>
    <row r="748" spans="1:15" x14ac:dyDescent="0.15">
      <c r="A748" s="248">
        <v>805</v>
      </c>
      <c r="B748" s="137" t="s">
        <v>194</v>
      </c>
      <c r="C748" s="137" t="s">
        <v>1073</v>
      </c>
      <c r="D748" s="137" t="s">
        <v>6215</v>
      </c>
      <c r="E748" s="137" t="s">
        <v>6216</v>
      </c>
      <c r="F748" s="137" t="s">
        <v>5711</v>
      </c>
      <c r="G748" s="137">
        <v>4</v>
      </c>
      <c r="H748" s="137">
        <v>22</v>
      </c>
      <c r="I748" s="137" t="s">
        <v>13596</v>
      </c>
      <c r="J748" s="137" t="s">
        <v>13762</v>
      </c>
      <c r="K748" s="137" t="s">
        <v>5220</v>
      </c>
      <c r="L748" s="139" t="str">
        <f t="shared" si="33"/>
        <v>増野　加奈子 (4)</v>
      </c>
      <c r="M748" s="139" t="str">
        <f t="shared" si="34"/>
        <v>Kanako MASHINO (99)</v>
      </c>
      <c r="N748" s="216">
        <v>200000746</v>
      </c>
      <c r="O748" s="216" t="str">
        <f t="shared" si="35"/>
        <v>99</v>
      </c>
    </row>
    <row r="749" spans="1:15" x14ac:dyDescent="0.15">
      <c r="A749" s="248">
        <v>806</v>
      </c>
      <c r="B749" s="137" t="s">
        <v>194</v>
      </c>
      <c r="C749" s="137" t="s">
        <v>1073</v>
      </c>
      <c r="D749" s="137" t="s">
        <v>6221</v>
      </c>
      <c r="E749" s="137" t="s">
        <v>6222</v>
      </c>
      <c r="F749" s="137" t="s">
        <v>2884</v>
      </c>
      <c r="G749" s="137" t="s">
        <v>146</v>
      </c>
      <c r="H749" s="137">
        <v>27</v>
      </c>
      <c r="I749" s="137" t="s">
        <v>13398</v>
      </c>
      <c r="J749" s="137" t="s">
        <v>13791</v>
      </c>
      <c r="K749" s="137" t="s">
        <v>5220</v>
      </c>
      <c r="L749" s="139" t="str">
        <f t="shared" si="33"/>
        <v>野口　三奈 (4)</v>
      </c>
      <c r="M749" s="139" t="str">
        <f t="shared" si="34"/>
        <v>Mina NOGUCHI (99)</v>
      </c>
      <c r="N749" s="216">
        <v>200000747</v>
      </c>
      <c r="O749" s="216" t="str">
        <f t="shared" si="35"/>
        <v>99</v>
      </c>
    </row>
    <row r="750" spans="1:15" x14ac:dyDescent="0.15">
      <c r="A750" s="248">
        <v>807</v>
      </c>
      <c r="B750" s="137" t="s">
        <v>194</v>
      </c>
      <c r="C750" s="137" t="s">
        <v>1073</v>
      </c>
      <c r="D750" s="137" t="s">
        <v>6217</v>
      </c>
      <c r="E750" s="137" t="s">
        <v>6218</v>
      </c>
      <c r="F750" s="137" t="s">
        <v>1526</v>
      </c>
      <c r="G750" s="137" t="s">
        <v>164</v>
      </c>
      <c r="H750" s="137">
        <v>21</v>
      </c>
      <c r="I750" s="137" t="s">
        <v>13597</v>
      </c>
      <c r="J750" s="137" t="s">
        <v>13896</v>
      </c>
      <c r="K750" s="137" t="s">
        <v>5220</v>
      </c>
      <c r="L750" s="139" t="str">
        <f t="shared" si="33"/>
        <v>下畑　文乃 (3)</v>
      </c>
      <c r="M750" s="139" t="str">
        <f t="shared" si="34"/>
        <v>Fumino SHIMOHATA (00)</v>
      </c>
      <c r="N750" s="216">
        <v>200000748</v>
      </c>
      <c r="O750" s="216" t="str">
        <f t="shared" si="35"/>
        <v>00</v>
      </c>
    </row>
    <row r="751" spans="1:15" x14ac:dyDescent="0.15">
      <c r="A751" s="248">
        <v>808</v>
      </c>
      <c r="B751" s="137" t="s">
        <v>194</v>
      </c>
      <c r="C751" s="137" t="s">
        <v>1073</v>
      </c>
      <c r="D751" s="137" t="s">
        <v>6219</v>
      </c>
      <c r="E751" s="137" t="s">
        <v>6220</v>
      </c>
      <c r="F751" s="137" t="s">
        <v>1460</v>
      </c>
      <c r="G751" s="137" t="s">
        <v>164</v>
      </c>
      <c r="H751" s="137">
        <v>26</v>
      </c>
      <c r="I751" s="137" t="s">
        <v>13598</v>
      </c>
      <c r="J751" s="137" t="s">
        <v>13897</v>
      </c>
      <c r="K751" s="137" t="s">
        <v>5220</v>
      </c>
      <c r="L751" s="139" t="str">
        <f t="shared" si="33"/>
        <v>上羽　萌 (3)</v>
      </c>
      <c r="M751" s="139" t="str">
        <f t="shared" si="34"/>
        <v>Moegi UWABA (01)</v>
      </c>
      <c r="N751" s="216">
        <v>200000749</v>
      </c>
      <c r="O751" s="216" t="str">
        <f t="shared" si="35"/>
        <v>01</v>
      </c>
    </row>
    <row r="752" spans="1:15" x14ac:dyDescent="0.15">
      <c r="A752" s="248">
        <v>809</v>
      </c>
      <c r="B752" s="137" t="s">
        <v>194</v>
      </c>
      <c r="C752" s="137" t="s">
        <v>1073</v>
      </c>
      <c r="D752" s="137" t="s">
        <v>6223</v>
      </c>
      <c r="E752" s="137" t="s">
        <v>6224</v>
      </c>
      <c r="F752" s="137" t="s">
        <v>1169</v>
      </c>
      <c r="G752" s="137" t="s">
        <v>164</v>
      </c>
      <c r="H752" s="137">
        <v>26</v>
      </c>
      <c r="I752" s="137" t="s">
        <v>13599</v>
      </c>
      <c r="J752" s="137" t="s">
        <v>13691</v>
      </c>
      <c r="K752" s="137" t="s">
        <v>5220</v>
      </c>
      <c r="L752" s="139" t="str">
        <f t="shared" si="33"/>
        <v>中尾　茜 (3)</v>
      </c>
      <c r="M752" s="139" t="str">
        <f t="shared" si="34"/>
        <v>Akane NAKAO  (99)</v>
      </c>
      <c r="N752" s="216">
        <v>200000750</v>
      </c>
      <c r="O752" s="216" t="str">
        <f t="shared" si="35"/>
        <v>99</v>
      </c>
    </row>
    <row r="753" spans="1:15" x14ac:dyDescent="0.15">
      <c r="A753" s="248">
        <v>810</v>
      </c>
      <c r="B753" s="137" t="s">
        <v>194</v>
      </c>
      <c r="C753" s="137" t="s">
        <v>1073</v>
      </c>
      <c r="D753" s="137" t="s">
        <v>12851</v>
      </c>
      <c r="E753" s="137" t="s">
        <v>13153</v>
      </c>
      <c r="F753" s="137" t="s">
        <v>5469</v>
      </c>
      <c r="G753" s="137" t="s">
        <v>164</v>
      </c>
      <c r="H753" s="137">
        <v>25</v>
      </c>
      <c r="I753" s="137" t="s">
        <v>11329</v>
      </c>
      <c r="J753" s="137" t="s">
        <v>9313</v>
      </c>
      <c r="K753" s="137" t="s">
        <v>5220</v>
      </c>
      <c r="L753" s="139" t="str">
        <f t="shared" si="33"/>
        <v>森田　真緒 (3)</v>
      </c>
      <c r="M753" s="139" t="str">
        <f t="shared" si="34"/>
        <v>Mao MORITA (00)</v>
      </c>
      <c r="N753" s="216">
        <v>200000751</v>
      </c>
      <c r="O753" s="216" t="str">
        <f t="shared" si="35"/>
        <v>00</v>
      </c>
    </row>
    <row r="754" spans="1:15" x14ac:dyDescent="0.15">
      <c r="A754" s="248">
        <v>811</v>
      </c>
      <c r="B754" s="137" t="s">
        <v>194</v>
      </c>
      <c r="C754" s="137" t="s">
        <v>1073</v>
      </c>
      <c r="D754" s="137" t="s">
        <v>12852</v>
      </c>
      <c r="E754" s="137" t="s">
        <v>13154</v>
      </c>
      <c r="F754" s="137" t="s">
        <v>13338</v>
      </c>
      <c r="G754" s="137" t="s">
        <v>164</v>
      </c>
      <c r="H754" s="137">
        <v>31</v>
      </c>
      <c r="I754" s="137" t="s">
        <v>11919</v>
      </c>
      <c r="J754" s="137" t="s">
        <v>13848</v>
      </c>
      <c r="K754" s="137" t="s">
        <v>5220</v>
      </c>
      <c r="L754" s="139" t="str">
        <f t="shared" si="33"/>
        <v>徳田　絢子 (3)</v>
      </c>
      <c r="M754" s="139" t="str">
        <f t="shared" si="34"/>
        <v>Ayako TOKUDA (00)</v>
      </c>
      <c r="N754" s="216">
        <v>200000752</v>
      </c>
      <c r="O754" s="216" t="str">
        <f t="shared" si="35"/>
        <v>00</v>
      </c>
    </row>
    <row r="755" spans="1:15" x14ac:dyDescent="0.15">
      <c r="A755" s="248">
        <v>812</v>
      </c>
      <c r="B755" s="137" t="s">
        <v>194</v>
      </c>
      <c r="C755" s="137" t="s">
        <v>1073</v>
      </c>
      <c r="D755" s="137" t="s">
        <v>6225</v>
      </c>
      <c r="E755" s="137" t="s">
        <v>6226</v>
      </c>
      <c r="F755" s="137" t="s">
        <v>3710</v>
      </c>
      <c r="G755" s="137" t="s">
        <v>168</v>
      </c>
      <c r="H755" s="137">
        <v>29</v>
      </c>
      <c r="I755" s="137" t="s">
        <v>11911</v>
      </c>
      <c r="J755" s="137" t="s">
        <v>13730</v>
      </c>
      <c r="K755" s="137" t="s">
        <v>5220</v>
      </c>
      <c r="L755" s="139" t="str">
        <f t="shared" si="33"/>
        <v>原口　由子 (2)</v>
      </c>
      <c r="M755" s="139" t="str">
        <f t="shared" si="34"/>
        <v>Yuko HARAGUCHI (01)</v>
      </c>
      <c r="N755" s="216">
        <v>200000753</v>
      </c>
      <c r="O755" s="216" t="str">
        <f t="shared" si="35"/>
        <v>01</v>
      </c>
    </row>
    <row r="756" spans="1:15" x14ac:dyDescent="0.15">
      <c r="A756" s="248">
        <v>813</v>
      </c>
      <c r="B756" s="137" t="s">
        <v>194</v>
      </c>
      <c r="C756" s="137" t="s">
        <v>1073</v>
      </c>
      <c r="D756" s="137" t="s">
        <v>6581</v>
      </c>
      <c r="E756" s="137" t="s">
        <v>6582</v>
      </c>
      <c r="F756" s="137" t="s">
        <v>6583</v>
      </c>
      <c r="G756" s="137" t="s">
        <v>168</v>
      </c>
      <c r="H756" s="137">
        <v>37</v>
      </c>
      <c r="I756" s="137" t="s">
        <v>4989</v>
      </c>
      <c r="J756" s="137" t="s">
        <v>6714</v>
      </c>
      <c r="K756" s="137" t="s">
        <v>5220</v>
      </c>
      <c r="L756" s="139" t="str">
        <f t="shared" si="33"/>
        <v>坂本　聡美 (2)</v>
      </c>
      <c r="M756" s="139" t="str">
        <f t="shared" si="34"/>
        <v>Satomi SAKAMOTO (01)</v>
      </c>
      <c r="N756" s="216">
        <v>200000754</v>
      </c>
      <c r="O756" s="216" t="str">
        <f t="shared" si="35"/>
        <v>01</v>
      </c>
    </row>
    <row r="757" spans="1:15" x14ac:dyDescent="0.15">
      <c r="A757" s="248">
        <v>814</v>
      </c>
      <c r="B757" s="137" t="s">
        <v>194</v>
      </c>
      <c r="C757" s="137" t="s">
        <v>1073</v>
      </c>
      <c r="D757" s="137" t="s">
        <v>6584</v>
      </c>
      <c r="E757" s="137" t="s">
        <v>6585</v>
      </c>
      <c r="F757" s="137" t="s">
        <v>2585</v>
      </c>
      <c r="G757" s="137" t="s">
        <v>168</v>
      </c>
      <c r="H757" s="137">
        <v>26</v>
      </c>
      <c r="I757" s="137" t="s">
        <v>6715</v>
      </c>
      <c r="J757" s="137" t="s">
        <v>6666</v>
      </c>
      <c r="K757" s="137" t="s">
        <v>5220</v>
      </c>
      <c r="L757" s="139" t="str">
        <f t="shared" si="33"/>
        <v>是枝　和佳奈 (2)</v>
      </c>
      <c r="M757" s="139" t="str">
        <f t="shared" si="34"/>
        <v>Wakana KOREEDA (01)</v>
      </c>
      <c r="N757" s="216">
        <v>200000755</v>
      </c>
      <c r="O757" s="216" t="str">
        <f t="shared" si="35"/>
        <v>01</v>
      </c>
    </row>
    <row r="758" spans="1:15" x14ac:dyDescent="0.15">
      <c r="A758" s="248">
        <v>815</v>
      </c>
      <c r="B758" s="137" t="s">
        <v>194</v>
      </c>
      <c r="C758" s="137" t="s">
        <v>1073</v>
      </c>
      <c r="D758" s="137" t="s">
        <v>12853</v>
      </c>
      <c r="E758" s="137" t="s">
        <v>13155</v>
      </c>
      <c r="F758" s="137" t="s">
        <v>4667</v>
      </c>
      <c r="G758" s="137" t="s">
        <v>168</v>
      </c>
      <c r="H758" s="137">
        <v>26</v>
      </c>
      <c r="I758" s="137" t="s">
        <v>11460</v>
      </c>
      <c r="J758" s="137" t="s">
        <v>12290</v>
      </c>
      <c r="K758" s="137" t="s">
        <v>5220</v>
      </c>
      <c r="L758" s="139" t="str">
        <f t="shared" si="33"/>
        <v>小畑　真稀 (2)</v>
      </c>
      <c r="M758" s="139" t="str">
        <f t="shared" si="34"/>
        <v>Maki OBATA (01)</v>
      </c>
      <c r="N758" s="216">
        <v>200000756</v>
      </c>
      <c r="O758" s="216" t="str">
        <f t="shared" si="35"/>
        <v>01</v>
      </c>
    </row>
    <row r="759" spans="1:15" x14ac:dyDescent="0.15">
      <c r="A759" s="248">
        <v>816</v>
      </c>
      <c r="B759" s="137" t="s">
        <v>5256</v>
      </c>
      <c r="C759" s="137" t="s">
        <v>1076</v>
      </c>
      <c r="D759" s="137" t="s">
        <v>6274</v>
      </c>
      <c r="E759" s="137" t="s">
        <v>6275</v>
      </c>
      <c r="F759" s="137" t="s">
        <v>726</v>
      </c>
      <c r="G759" s="137" t="s">
        <v>188</v>
      </c>
      <c r="H759" s="137">
        <v>26</v>
      </c>
      <c r="I759" s="137" t="s">
        <v>4921</v>
      </c>
      <c r="J759" s="137" t="s">
        <v>13840</v>
      </c>
      <c r="K759" s="137" t="s">
        <v>5220</v>
      </c>
      <c r="L759" s="139" t="str">
        <f t="shared" si="33"/>
        <v>安田　結実 (6)</v>
      </c>
      <c r="M759" s="139" t="str">
        <f t="shared" si="34"/>
        <v>Yumi YASUDA (97)</v>
      </c>
      <c r="N759" s="216">
        <v>200000757</v>
      </c>
      <c r="O759" s="216" t="str">
        <f t="shared" si="35"/>
        <v>97</v>
      </c>
    </row>
    <row r="760" spans="1:15" x14ac:dyDescent="0.15">
      <c r="A760" s="248">
        <v>817</v>
      </c>
      <c r="B760" s="137" t="s">
        <v>5256</v>
      </c>
      <c r="C760" s="137" t="s">
        <v>1076</v>
      </c>
      <c r="D760" s="137" t="s">
        <v>6276</v>
      </c>
      <c r="E760" s="137" t="s">
        <v>6277</v>
      </c>
      <c r="F760" s="137" t="s">
        <v>598</v>
      </c>
      <c r="G760" s="137" t="s">
        <v>141</v>
      </c>
      <c r="H760" s="137">
        <v>26</v>
      </c>
      <c r="I760" s="137" t="s">
        <v>13600</v>
      </c>
      <c r="J760" s="137" t="s">
        <v>13898</v>
      </c>
      <c r="K760" s="137" t="s">
        <v>5220</v>
      </c>
      <c r="L760" s="139" t="str">
        <f t="shared" si="33"/>
        <v>嶋川　沙野子 (5)</v>
      </c>
      <c r="M760" s="139" t="str">
        <f t="shared" si="34"/>
        <v>Sayako SHIMAKAWA (97)</v>
      </c>
      <c r="N760" s="216">
        <v>200000758</v>
      </c>
      <c r="O760" s="216" t="str">
        <f t="shared" si="35"/>
        <v>97</v>
      </c>
    </row>
    <row r="761" spans="1:15" x14ac:dyDescent="0.15">
      <c r="A761" s="248">
        <v>818</v>
      </c>
      <c r="B761" s="137" t="s">
        <v>5256</v>
      </c>
      <c r="C761" s="137" t="s">
        <v>1076</v>
      </c>
      <c r="D761" s="137" t="s">
        <v>6278</v>
      </c>
      <c r="E761" s="137" t="s">
        <v>6279</v>
      </c>
      <c r="F761" s="137" t="s">
        <v>685</v>
      </c>
      <c r="G761" s="137" t="s">
        <v>141</v>
      </c>
      <c r="H761" s="137">
        <v>26</v>
      </c>
      <c r="I761" s="137" t="s">
        <v>13601</v>
      </c>
      <c r="J761" s="137" t="s">
        <v>9539</v>
      </c>
      <c r="K761" s="137" t="s">
        <v>5220</v>
      </c>
      <c r="L761" s="139" t="str">
        <f t="shared" si="33"/>
        <v>福岡　七海 (5)</v>
      </c>
      <c r="M761" s="139" t="str">
        <f t="shared" si="34"/>
        <v>Natsumi FUKUOKA (97)</v>
      </c>
      <c r="N761" s="216">
        <v>200000759</v>
      </c>
      <c r="O761" s="216" t="str">
        <f t="shared" si="35"/>
        <v>97</v>
      </c>
    </row>
    <row r="762" spans="1:15" x14ac:dyDescent="0.15">
      <c r="A762" s="248">
        <v>819</v>
      </c>
      <c r="B762" s="137" t="s">
        <v>5256</v>
      </c>
      <c r="C762" s="137" t="s">
        <v>1076</v>
      </c>
      <c r="D762" s="137" t="s">
        <v>12854</v>
      </c>
      <c r="E762" s="137" t="s">
        <v>5326</v>
      </c>
      <c r="F762" s="137" t="s">
        <v>4575</v>
      </c>
      <c r="G762" s="137" t="s">
        <v>164</v>
      </c>
      <c r="H762" s="137">
        <v>26</v>
      </c>
      <c r="I762" s="137" t="s">
        <v>4838</v>
      </c>
      <c r="J762" s="137" t="s">
        <v>4922</v>
      </c>
      <c r="K762" s="137" t="s">
        <v>5220</v>
      </c>
      <c r="L762" s="139" t="str">
        <f t="shared" si="33"/>
        <v>上田　有希 (3)</v>
      </c>
      <c r="M762" s="139" t="str">
        <f t="shared" si="34"/>
        <v>Yuki UEDA (00)</v>
      </c>
      <c r="N762" s="216">
        <v>200000760</v>
      </c>
      <c r="O762" s="216" t="str">
        <f t="shared" si="35"/>
        <v>00</v>
      </c>
    </row>
    <row r="763" spans="1:15" x14ac:dyDescent="0.15">
      <c r="A763" s="248">
        <v>820</v>
      </c>
      <c r="B763" s="137" t="s">
        <v>5256</v>
      </c>
      <c r="C763" s="137" t="s">
        <v>1076</v>
      </c>
      <c r="D763" s="137" t="s">
        <v>12855</v>
      </c>
      <c r="E763" s="137" t="s">
        <v>13156</v>
      </c>
      <c r="F763" s="137" t="s">
        <v>1529</v>
      </c>
      <c r="G763" s="137" t="s">
        <v>164</v>
      </c>
      <c r="H763" s="137">
        <v>26</v>
      </c>
      <c r="I763" s="137" t="s">
        <v>4943</v>
      </c>
      <c r="J763" s="137" t="s">
        <v>6764</v>
      </c>
      <c r="K763" s="137" t="s">
        <v>5220</v>
      </c>
      <c r="L763" s="139" t="str">
        <f t="shared" si="33"/>
        <v>柴田　麗華 (3)</v>
      </c>
      <c r="M763" s="139" t="str">
        <f t="shared" si="34"/>
        <v>Reika SHIBATA (00)</v>
      </c>
      <c r="N763" s="216">
        <v>200000761</v>
      </c>
      <c r="O763" s="216" t="str">
        <f t="shared" si="35"/>
        <v>00</v>
      </c>
    </row>
    <row r="764" spans="1:15" x14ac:dyDescent="0.15">
      <c r="A764" s="248">
        <v>821</v>
      </c>
      <c r="B764" s="137" t="s">
        <v>211</v>
      </c>
      <c r="C764" s="137" t="s">
        <v>1070</v>
      </c>
      <c r="D764" s="137" t="s">
        <v>1014</v>
      </c>
      <c r="E764" s="137" t="s">
        <v>1015</v>
      </c>
      <c r="F764" s="137" t="s">
        <v>579</v>
      </c>
      <c r="G764" s="137" t="s">
        <v>141</v>
      </c>
      <c r="H764" s="137">
        <v>25</v>
      </c>
      <c r="I764" s="137" t="s">
        <v>11568</v>
      </c>
      <c r="J764" s="137" t="s">
        <v>4922</v>
      </c>
      <c r="K764" s="137" t="s">
        <v>5220</v>
      </c>
      <c r="L764" s="139" t="str">
        <f t="shared" si="33"/>
        <v>吉岡　優希 (5)</v>
      </c>
      <c r="M764" s="139" t="str">
        <f t="shared" si="34"/>
        <v>Yuki YOSHIOKA (96)</v>
      </c>
      <c r="N764" s="216">
        <v>200000762</v>
      </c>
      <c r="O764" s="216" t="str">
        <f t="shared" si="35"/>
        <v>96</v>
      </c>
    </row>
    <row r="765" spans="1:15" x14ac:dyDescent="0.15">
      <c r="A765" s="248">
        <v>822</v>
      </c>
      <c r="B765" s="137" t="s">
        <v>211</v>
      </c>
      <c r="C765" s="137" t="s">
        <v>1070</v>
      </c>
      <c r="D765" s="137" t="s">
        <v>1016</v>
      </c>
      <c r="E765" s="137" t="s">
        <v>1017</v>
      </c>
      <c r="F765" s="137" t="s">
        <v>1018</v>
      </c>
      <c r="G765" s="137" t="s">
        <v>141</v>
      </c>
      <c r="H765" s="137">
        <v>25</v>
      </c>
      <c r="I765" s="137" t="s">
        <v>13602</v>
      </c>
      <c r="J765" s="137" t="s">
        <v>5184</v>
      </c>
      <c r="K765" s="137" t="s">
        <v>5220</v>
      </c>
      <c r="L765" s="139" t="str">
        <f t="shared" si="33"/>
        <v>阿坂　玲 (5)</v>
      </c>
      <c r="M765" s="139" t="str">
        <f t="shared" si="34"/>
        <v>Rei ASAKA (99)</v>
      </c>
      <c r="N765" s="216">
        <v>200000763</v>
      </c>
      <c r="O765" s="216" t="str">
        <f t="shared" si="35"/>
        <v>99</v>
      </c>
    </row>
    <row r="766" spans="1:15" x14ac:dyDescent="0.15">
      <c r="A766" s="248">
        <v>823</v>
      </c>
      <c r="B766" s="137" t="s">
        <v>211</v>
      </c>
      <c r="C766" s="137" t="s">
        <v>1070</v>
      </c>
      <c r="D766" s="137" t="s">
        <v>1019</v>
      </c>
      <c r="E766" s="137" t="s">
        <v>1020</v>
      </c>
      <c r="F766" s="137" t="s">
        <v>880</v>
      </c>
      <c r="G766" s="137" t="s">
        <v>141</v>
      </c>
      <c r="H766" s="137">
        <v>25</v>
      </c>
      <c r="I766" s="137" t="s">
        <v>4876</v>
      </c>
      <c r="J766" s="137" t="s">
        <v>6663</v>
      </c>
      <c r="K766" s="137" t="s">
        <v>5220</v>
      </c>
      <c r="L766" s="139" t="str">
        <f t="shared" si="33"/>
        <v>中村　優月 (5)</v>
      </c>
      <c r="M766" s="139" t="str">
        <f t="shared" si="34"/>
        <v>Yuzuki NAKAMURA (98)</v>
      </c>
      <c r="N766" s="216">
        <v>200000764</v>
      </c>
      <c r="O766" s="216" t="str">
        <f t="shared" si="35"/>
        <v>98</v>
      </c>
    </row>
    <row r="767" spans="1:15" x14ac:dyDescent="0.15">
      <c r="A767" s="248">
        <v>824</v>
      </c>
      <c r="B767" s="137" t="s">
        <v>211</v>
      </c>
      <c r="C767" s="137" t="s">
        <v>1070</v>
      </c>
      <c r="D767" s="137" t="s">
        <v>1021</v>
      </c>
      <c r="E767" s="137" t="s">
        <v>1022</v>
      </c>
      <c r="F767" s="137" t="s">
        <v>698</v>
      </c>
      <c r="G767" s="137" t="s">
        <v>141</v>
      </c>
      <c r="H767" s="137">
        <v>25</v>
      </c>
      <c r="I767" s="137" t="s">
        <v>4819</v>
      </c>
      <c r="J767" s="137" t="s">
        <v>9538</v>
      </c>
      <c r="K767" s="137" t="s">
        <v>5220</v>
      </c>
      <c r="L767" s="139" t="str">
        <f t="shared" si="33"/>
        <v>西岡　唯 (5)</v>
      </c>
      <c r="M767" s="139" t="str">
        <f t="shared" si="34"/>
        <v>Yui NISHIOKA (98)</v>
      </c>
      <c r="N767" s="216">
        <v>200000765</v>
      </c>
      <c r="O767" s="216" t="str">
        <f t="shared" si="35"/>
        <v>98</v>
      </c>
    </row>
    <row r="768" spans="1:15" x14ac:dyDescent="0.15">
      <c r="A768" s="248">
        <v>825</v>
      </c>
      <c r="B768" s="137" t="s">
        <v>211</v>
      </c>
      <c r="C768" s="137" t="s">
        <v>1070</v>
      </c>
      <c r="D768" s="137" t="s">
        <v>6188</v>
      </c>
      <c r="E768" s="137" t="s">
        <v>6189</v>
      </c>
      <c r="F768" s="137" t="s">
        <v>5520</v>
      </c>
      <c r="G768" s="137" t="s">
        <v>164</v>
      </c>
      <c r="H768" s="137">
        <v>25</v>
      </c>
      <c r="I768" s="137" t="s">
        <v>11636</v>
      </c>
      <c r="J768" s="137" t="s">
        <v>13862</v>
      </c>
      <c r="K768" s="137" t="s">
        <v>5220</v>
      </c>
      <c r="L768" s="139" t="str">
        <f t="shared" si="33"/>
        <v>佐野　芳珠季 (3)</v>
      </c>
      <c r="M768" s="139" t="str">
        <f t="shared" si="34"/>
        <v>Hazuki SANO (99)</v>
      </c>
      <c r="N768" s="216">
        <v>200000766</v>
      </c>
      <c r="O768" s="216" t="str">
        <f t="shared" si="35"/>
        <v>99</v>
      </c>
    </row>
    <row r="769" spans="1:15" x14ac:dyDescent="0.15">
      <c r="A769" s="248">
        <v>826</v>
      </c>
      <c r="B769" s="137" t="s">
        <v>211</v>
      </c>
      <c r="C769" s="137" t="s">
        <v>1070</v>
      </c>
      <c r="D769" s="137" t="s">
        <v>12856</v>
      </c>
      <c r="E769" s="137" t="s">
        <v>13157</v>
      </c>
      <c r="F769" s="137" t="s">
        <v>4413</v>
      </c>
      <c r="G769" s="137" t="s">
        <v>168</v>
      </c>
      <c r="H769" s="137">
        <v>25</v>
      </c>
      <c r="I769" s="137" t="s">
        <v>6743</v>
      </c>
      <c r="J769" s="137" t="s">
        <v>6712</v>
      </c>
      <c r="K769" s="137" t="s">
        <v>5220</v>
      </c>
      <c r="L769" s="139" t="str">
        <f t="shared" si="33"/>
        <v>片山　優奈 (2)</v>
      </c>
      <c r="M769" s="139" t="str">
        <f t="shared" si="34"/>
        <v>Yuna KATAYAMA (01)</v>
      </c>
      <c r="N769" s="216">
        <v>200000767</v>
      </c>
      <c r="O769" s="216" t="str">
        <f t="shared" si="35"/>
        <v>01</v>
      </c>
    </row>
    <row r="770" spans="1:15" x14ac:dyDescent="0.15">
      <c r="A770" s="248">
        <v>827</v>
      </c>
      <c r="B770" s="137" t="s">
        <v>211</v>
      </c>
      <c r="C770" s="137" t="s">
        <v>1070</v>
      </c>
      <c r="D770" s="137" t="s">
        <v>12857</v>
      </c>
      <c r="E770" s="137" t="s">
        <v>13158</v>
      </c>
      <c r="F770" s="137" t="s">
        <v>2231</v>
      </c>
      <c r="G770" s="137" t="s">
        <v>168</v>
      </c>
      <c r="H770" s="137">
        <v>25</v>
      </c>
      <c r="I770" s="137" t="s">
        <v>5104</v>
      </c>
      <c r="J770" s="137" t="s">
        <v>13873</v>
      </c>
      <c r="K770" s="137" t="s">
        <v>5220</v>
      </c>
      <c r="L770" s="139" t="str">
        <f t="shared" si="33"/>
        <v>伊藤　亜友加 (2)</v>
      </c>
      <c r="M770" s="139" t="str">
        <f t="shared" si="34"/>
        <v>Ayuka ITO (01)</v>
      </c>
      <c r="N770" s="216">
        <v>200000768</v>
      </c>
      <c r="O770" s="216" t="str">
        <f t="shared" si="35"/>
        <v>01</v>
      </c>
    </row>
    <row r="771" spans="1:15" x14ac:dyDescent="0.15">
      <c r="A771" s="248">
        <v>828</v>
      </c>
      <c r="B771" s="137" t="s">
        <v>211</v>
      </c>
      <c r="C771" s="137" t="s">
        <v>1070</v>
      </c>
      <c r="D771" s="137" t="s">
        <v>12858</v>
      </c>
      <c r="E771" s="137" t="s">
        <v>13159</v>
      </c>
      <c r="F771" s="137" t="s">
        <v>4231</v>
      </c>
      <c r="G771" s="137" t="s">
        <v>168</v>
      </c>
      <c r="H771" s="137">
        <v>25</v>
      </c>
      <c r="I771" s="137" t="s">
        <v>11863</v>
      </c>
      <c r="J771" s="137" t="s">
        <v>13725</v>
      </c>
      <c r="K771" s="137" t="s">
        <v>5220</v>
      </c>
      <c r="L771" s="139" t="str">
        <f t="shared" ref="L771:L834" si="36">D771&amp;" ("&amp;G771&amp;")"</f>
        <v>尾上　萌花 (2)</v>
      </c>
      <c r="M771" s="139" t="str">
        <f t="shared" ref="M771:M834" si="37">J771&amp;" "&amp;I771&amp;" ("&amp;O771&amp;")"</f>
        <v>Honoka ONOUE (01)</v>
      </c>
      <c r="N771" s="216">
        <v>200000769</v>
      </c>
      <c r="O771" s="216" t="str">
        <f t="shared" ref="O771:O834" si="38">LEFT(F771,2)</f>
        <v>01</v>
      </c>
    </row>
    <row r="772" spans="1:15" x14ac:dyDescent="0.15">
      <c r="A772" s="248">
        <v>829</v>
      </c>
      <c r="B772" s="137" t="s">
        <v>5262</v>
      </c>
      <c r="C772" s="137" t="s">
        <v>5263</v>
      </c>
      <c r="D772" s="137" t="s">
        <v>6439</v>
      </c>
      <c r="E772" s="137" t="s">
        <v>6440</v>
      </c>
      <c r="F772" s="137" t="s">
        <v>3197</v>
      </c>
      <c r="G772" s="137" t="s">
        <v>146</v>
      </c>
      <c r="H772" s="137">
        <v>37</v>
      </c>
      <c r="I772" s="137" t="s">
        <v>5180</v>
      </c>
      <c r="J772" s="137" t="s">
        <v>13683</v>
      </c>
      <c r="K772" s="137" t="s">
        <v>5220</v>
      </c>
      <c r="L772" s="139" t="str">
        <f t="shared" si="36"/>
        <v>岡田　紗宝 (4)</v>
      </c>
      <c r="M772" s="139" t="str">
        <f t="shared" si="37"/>
        <v>Saho OKADA (99)</v>
      </c>
      <c r="N772" s="216">
        <v>200000770</v>
      </c>
      <c r="O772" s="216" t="str">
        <f t="shared" si="38"/>
        <v>99</v>
      </c>
    </row>
    <row r="773" spans="1:15" x14ac:dyDescent="0.15">
      <c r="A773" s="248">
        <v>830</v>
      </c>
      <c r="B773" s="137" t="s">
        <v>5262</v>
      </c>
      <c r="C773" s="137" t="s">
        <v>5263</v>
      </c>
      <c r="D773" s="137" t="s">
        <v>6441</v>
      </c>
      <c r="E773" s="137" t="s">
        <v>6442</v>
      </c>
      <c r="F773" s="137" t="s">
        <v>6443</v>
      </c>
      <c r="G773" s="137" t="s">
        <v>146</v>
      </c>
      <c r="H773" s="137">
        <v>26</v>
      </c>
      <c r="I773" s="137" t="s">
        <v>13603</v>
      </c>
      <c r="J773" s="137" t="s">
        <v>13700</v>
      </c>
      <c r="K773" s="137" t="s">
        <v>5220</v>
      </c>
      <c r="L773" s="139" t="str">
        <f t="shared" si="36"/>
        <v>小梶　詩織 (4)</v>
      </c>
      <c r="M773" s="139" t="str">
        <f t="shared" si="37"/>
        <v>Shiori KOKAJI (99)</v>
      </c>
      <c r="N773" s="216">
        <v>200000771</v>
      </c>
      <c r="O773" s="216" t="str">
        <f t="shared" si="38"/>
        <v>99</v>
      </c>
    </row>
    <row r="774" spans="1:15" x14ac:dyDescent="0.15">
      <c r="A774" s="248">
        <v>831</v>
      </c>
      <c r="B774" s="137" t="s">
        <v>5262</v>
      </c>
      <c r="C774" s="137" t="s">
        <v>5263</v>
      </c>
      <c r="D774" s="137" t="s">
        <v>6444</v>
      </c>
      <c r="E774" s="137" t="s">
        <v>6445</v>
      </c>
      <c r="F774" s="137" t="s">
        <v>2645</v>
      </c>
      <c r="G774" s="137" t="s">
        <v>146</v>
      </c>
      <c r="H774" s="137">
        <v>26</v>
      </c>
      <c r="I774" s="137" t="s">
        <v>13604</v>
      </c>
      <c r="J774" s="137" t="s">
        <v>13899</v>
      </c>
      <c r="K774" s="137" t="s">
        <v>5220</v>
      </c>
      <c r="L774" s="139" t="str">
        <f t="shared" si="36"/>
        <v>髙倉　美音 (4)</v>
      </c>
      <c r="M774" s="139" t="str">
        <f t="shared" si="37"/>
        <v>Mion TAKAKURA (00)</v>
      </c>
      <c r="N774" s="216">
        <v>200000772</v>
      </c>
      <c r="O774" s="216" t="str">
        <f t="shared" si="38"/>
        <v>00</v>
      </c>
    </row>
    <row r="775" spans="1:15" x14ac:dyDescent="0.15">
      <c r="A775" s="248">
        <v>832</v>
      </c>
      <c r="B775" s="137" t="s">
        <v>5262</v>
      </c>
      <c r="C775" s="137" t="s">
        <v>5263</v>
      </c>
      <c r="D775" s="137" t="s">
        <v>6446</v>
      </c>
      <c r="E775" s="137" t="s">
        <v>6447</v>
      </c>
      <c r="F775" s="137" t="s">
        <v>2002</v>
      </c>
      <c r="G775" s="137" t="s">
        <v>146</v>
      </c>
      <c r="H775" s="137">
        <v>21</v>
      </c>
      <c r="I775" s="137" t="s">
        <v>13605</v>
      </c>
      <c r="J775" s="137" t="s">
        <v>6739</v>
      </c>
      <c r="K775" s="137" t="s">
        <v>5220</v>
      </c>
      <c r="L775" s="139" t="str">
        <f t="shared" si="36"/>
        <v>田瀬　知佳 (4)</v>
      </c>
      <c r="M775" s="139" t="str">
        <f t="shared" si="37"/>
        <v>Tomoka TASE (00)</v>
      </c>
      <c r="N775" s="216">
        <v>200000773</v>
      </c>
      <c r="O775" s="216" t="str">
        <f t="shared" si="38"/>
        <v>00</v>
      </c>
    </row>
    <row r="776" spans="1:15" x14ac:dyDescent="0.15">
      <c r="A776" s="248">
        <v>833</v>
      </c>
      <c r="B776" s="137" t="s">
        <v>5262</v>
      </c>
      <c r="C776" s="137" t="s">
        <v>5263</v>
      </c>
      <c r="D776" s="137" t="s">
        <v>6448</v>
      </c>
      <c r="E776" s="137" t="s">
        <v>6449</v>
      </c>
      <c r="F776" s="137" t="s">
        <v>6450</v>
      </c>
      <c r="G776" s="137" t="s">
        <v>146</v>
      </c>
      <c r="H776" s="137">
        <v>18</v>
      </c>
      <c r="I776" s="137" t="s">
        <v>11457</v>
      </c>
      <c r="J776" s="137" t="s">
        <v>13836</v>
      </c>
      <c r="K776" s="137" t="s">
        <v>5220</v>
      </c>
      <c r="L776" s="139" t="str">
        <f t="shared" si="36"/>
        <v>橋本　はなえ (4)</v>
      </c>
      <c r="M776" s="139" t="str">
        <f t="shared" si="37"/>
        <v>Hanae HASHIMOTO (00)</v>
      </c>
      <c r="N776" s="216">
        <v>200000774</v>
      </c>
      <c r="O776" s="216" t="str">
        <f t="shared" si="38"/>
        <v>00</v>
      </c>
    </row>
    <row r="777" spans="1:15" x14ac:dyDescent="0.15">
      <c r="A777" s="248">
        <v>834</v>
      </c>
      <c r="B777" s="137" t="s">
        <v>5262</v>
      </c>
      <c r="C777" s="137" t="s">
        <v>5263</v>
      </c>
      <c r="D777" s="137" t="s">
        <v>6451</v>
      </c>
      <c r="E777" s="137" t="s">
        <v>6452</v>
      </c>
      <c r="F777" s="137" t="s">
        <v>6453</v>
      </c>
      <c r="G777" s="137" t="s">
        <v>146</v>
      </c>
      <c r="H777" s="137">
        <v>26</v>
      </c>
      <c r="I777" s="137" t="s">
        <v>11642</v>
      </c>
      <c r="J777" s="137" t="s">
        <v>5212</v>
      </c>
      <c r="K777" s="137" t="s">
        <v>5220</v>
      </c>
      <c r="L777" s="139" t="str">
        <f t="shared" si="36"/>
        <v>矢野　瑞季 (4)</v>
      </c>
      <c r="M777" s="139" t="str">
        <f t="shared" si="37"/>
        <v>Mizuki YANO (99)</v>
      </c>
      <c r="N777" s="216">
        <v>200000775</v>
      </c>
      <c r="O777" s="216" t="str">
        <f t="shared" si="38"/>
        <v>99</v>
      </c>
    </row>
    <row r="778" spans="1:15" x14ac:dyDescent="0.15">
      <c r="A778" s="248">
        <v>835</v>
      </c>
      <c r="B778" s="137" t="s">
        <v>5262</v>
      </c>
      <c r="C778" s="137" t="s">
        <v>5263</v>
      </c>
      <c r="D778" s="137" t="s">
        <v>6454</v>
      </c>
      <c r="E778" s="137" t="s">
        <v>6455</v>
      </c>
      <c r="F778" s="137" t="s">
        <v>2417</v>
      </c>
      <c r="G778" s="137" t="s">
        <v>146</v>
      </c>
      <c r="H778" s="137">
        <v>26</v>
      </c>
      <c r="I778" s="137" t="s">
        <v>4821</v>
      </c>
      <c r="J778" s="137" t="s">
        <v>6769</v>
      </c>
      <c r="K778" s="137" t="s">
        <v>5220</v>
      </c>
      <c r="L778" s="139" t="str">
        <f t="shared" si="36"/>
        <v>山本　亜加梨 (4)</v>
      </c>
      <c r="M778" s="139" t="str">
        <f t="shared" si="37"/>
        <v>Akari YAMAMOTO (99)</v>
      </c>
      <c r="N778" s="216">
        <v>200000776</v>
      </c>
      <c r="O778" s="216" t="str">
        <f t="shared" si="38"/>
        <v>99</v>
      </c>
    </row>
    <row r="779" spans="1:15" x14ac:dyDescent="0.15">
      <c r="A779" s="248">
        <v>836</v>
      </c>
      <c r="B779" s="137" t="s">
        <v>5262</v>
      </c>
      <c r="C779" s="137" t="s">
        <v>5263</v>
      </c>
      <c r="D779" s="137" t="s">
        <v>989</v>
      </c>
      <c r="E779" s="137" t="s">
        <v>990</v>
      </c>
      <c r="F779" s="137" t="s">
        <v>987</v>
      </c>
      <c r="G779" s="137" t="s">
        <v>146</v>
      </c>
      <c r="H779" s="137">
        <v>26</v>
      </c>
      <c r="I779" s="137" t="s">
        <v>4915</v>
      </c>
      <c r="J779" s="137" t="s">
        <v>13776</v>
      </c>
      <c r="K779" s="137" t="s">
        <v>5220</v>
      </c>
      <c r="L779" s="139" t="str">
        <f t="shared" si="36"/>
        <v>藤田　彩有里 (4)</v>
      </c>
      <c r="M779" s="139" t="str">
        <f t="shared" si="37"/>
        <v>Sayuri FUJITA (99)</v>
      </c>
      <c r="N779" s="216">
        <v>200000777</v>
      </c>
      <c r="O779" s="216" t="str">
        <f t="shared" si="38"/>
        <v>99</v>
      </c>
    </row>
    <row r="780" spans="1:15" x14ac:dyDescent="0.15">
      <c r="A780" s="248">
        <v>837</v>
      </c>
      <c r="B780" s="137" t="s">
        <v>5262</v>
      </c>
      <c r="C780" s="137" t="s">
        <v>5263</v>
      </c>
      <c r="D780" s="137" t="s">
        <v>6456</v>
      </c>
      <c r="E780" s="137" t="s">
        <v>6457</v>
      </c>
      <c r="F780" s="137" t="s">
        <v>5573</v>
      </c>
      <c r="G780" s="137" t="s">
        <v>164</v>
      </c>
      <c r="H780" s="137">
        <v>26</v>
      </c>
      <c r="I780" s="137" t="s">
        <v>13606</v>
      </c>
      <c r="J780" s="137" t="s">
        <v>13900</v>
      </c>
      <c r="K780" s="137" t="s">
        <v>5220</v>
      </c>
      <c r="L780" s="139" t="str">
        <f t="shared" si="36"/>
        <v>猪阪　幸花 (3)</v>
      </c>
      <c r="M780" s="139" t="str">
        <f t="shared" si="37"/>
        <v>Sachika INOSAKA (00)</v>
      </c>
      <c r="N780" s="216">
        <v>200000778</v>
      </c>
      <c r="O780" s="216" t="str">
        <f t="shared" si="38"/>
        <v>00</v>
      </c>
    </row>
    <row r="781" spans="1:15" x14ac:dyDescent="0.15">
      <c r="A781" s="248">
        <v>838</v>
      </c>
      <c r="B781" s="137" t="s">
        <v>5262</v>
      </c>
      <c r="C781" s="137" t="s">
        <v>5263</v>
      </c>
      <c r="D781" s="137" t="s">
        <v>6458</v>
      </c>
      <c r="E781" s="137" t="s">
        <v>6459</v>
      </c>
      <c r="F781" s="137" t="s">
        <v>3195</v>
      </c>
      <c r="G781" s="137" t="s">
        <v>164</v>
      </c>
      <c r="H781" s="137">
        <v>26</v>
      </c>
      <c r="I781" s="137" t="s">
        <v>13607</v>
      </c>
      <c r="J781" s="137" t="s">
        <v>13754</v>
      </c>
      <c r="K781" s="137" t="s">
        <v>5220</v>
      </c>
      <c r="L781" s="139" t="str">
        <f t="shared" si="36"/>
        <v>肥塚　真実 (3)</v>
      </c>
      <c r="M781" s="139" t="str">
        <f t="shared" si="37"/>
        <v>Mami KOEZUKA (01)</v>
      </c>
      <c r="N781" s="216">
        <v>200000779</v>
      </c>
      <c r="O781" s="216" t="str">
        <f t="shared" si="38"/>
        <v>01</v>
      </c>
    </row>
    <row r="782" spans="1:15" x14ac:dyDescent="0.15">
      <c r="A782" s="248">
        <v>839</v>
      </c>
      <c r="B782" s="137" t="s">
        <v>5262</v>
      </c>
      <c r="C782" s="137" t="s">
        <v>5263</v>
      </c>
      <c r="D782" s="137" t="s">
        <v>6475</v>
      </c>
      <c r="E782" s="137" t="s">
        <v>6476</v>
      </c>
      <c r="F782" s="137" t="s">
        <v>3343</v>
      </c>
      <c r="G782" s="137" t="s">
        <v>164</v>
      </c>
      <c r="H782" s="137">
        <v>26</v>
      </c>
      <c r="I782" s="137" t="s">
        <v>5120</v>
      </c>
      <c r="J782" s="137" t="s">
        <v>6680</v>
      </c>
      <c r="K782" s="137" t="s">
        <v>5220</v>
      </c>
      <c r="L782" s="139" t="str">
        <f t="shared" si="36"/>
        <v>西田　華奈 (3)</v>
      </c>
      <c r="M782" s="139" t="str">
        <f t="shared" si="37"/>
        <v>Kana NISHIDA (00)</v>
      </c>
      <c r="N782" s="216">
        <v>200000780</v>
      </c>
      <c r="O782" s="216" t="str">
        <f t="shared" si="38"/>
        <v>00</v>
      </c>
    </row>
    <row r="783" spans="1:15" x14ac:dyDescent="0.15">
      <c r="A783" s="248">
        <v>840</v>
      </c>
      <c r="B783" s="137" t="s">
        <v>5262</v>
      </c>
      <c r="C783" s="137" t="s">
        <v>5263</v>
      </c>
      <c r="D783" s="137" t="s">
        <v>6460</v>
      </c>
      <c r="E783" s="137" t="s">
        <v>6461</v>
      </c>
      <c r="F783" s="137" t="s">
        <v>2363</v>
      </c>
      <c r="G783" s="137" t="s">
        <v>164</v>
      </c>
      <c r="H783" s="137">
        <v>26</v>
      </c>
      <c r="I783" s="137" t="s">
        <v>13540</v>
      </c>
      <c r="J783" s="137" t="s">
        <v>13739</v>
      </c>
      <c r="K783" s="137" t="s">
        <v>5220</v>
      </c>
      <c r="L783" s="139" t="str">
        <f t="shared" si="36"/>
        <v>水田　京佳 (3)</v>
      </c>
      <c r="M783" s="139" t="str">
        <f t="shared" si="37"/>
        <v>Kyoka MIZUTA (00)</v>
      </c>
      <c r="N783" s="216">
        <v>200000781</v>
      </c>
      <c r="O783" s="216" t="str">
        <f t="shared" si="38"/>
        <v>00</v>
      </c>
    </row>
    <row r="784" spans="1:15" x14ac:dyDescent="0.15">
      <c r="A784" s="248">
        <v>841</v>
      </c>
      <c r="B784" s="137" t="s">
        <v>5262</v>
      </c>
      <c r="C784" s="137" t="s">
        <v>5263</v>
      </c>
      <c r="D784" s="137" t="s">
        <v>6462</v>
      </c>
      <c r="E784" s="137" t="s">
        <v>6463</v>
      </c>
      <c r="F784" s="137" t="s">
        <v>5406</v>
      </c>
      <c r="G784" s="137" t="s">
        <v>164</v>
      </c>
      <c r="H784" s="137">
        <v>36</v>
      </c>
      <c r="I784" s="137" t="s">
        <v>12189</v>
      </c>
      <c r="J784" s="137" t="s">
        <v>13738</v>
      </c>
      <c r="K784" s="137" t="s">
        <v>5220</v>
      </c>
      <c r="L784" s="139" t="str">
        <f t="shared" si="36"/>
        <v>溝内　里紗 (3)</v>
      </c>
      <c r="M784" s="139" t="str">
        <f t="shared" si="37"/>
        <v>Risa MIZOUCHI (00)</v>
      </c>
      <c r="N784" s="216">
        <v>200000782</v>
      </c>
      <c r="O784" s="216" t="str">
        <f t="shared" si="38"/>
        <v>00</v>
      </c>
    </row>
    <row r="785" spans="1:15" x14ac:dyDescent="0.15">
      <c r="A785" s="248">
        <v>842</v>
      </c>
      <c r="B785" s="137" t="s">
        <v>5262</v>
      </c>
      <c r="C785" s="137" t="s">
        <v>5263</v>
      </c>
      <c r="D785" s="137" t="s">
        <v>6464</v>
      </c>
      <c r="E785" s="137" t="s">
        <v>6465</v>
      </c>
      <c r="F785" s="137" t="s">
        <v>1318</v>
      </c>
      <c r="G785" s="137" t="s">
        <v>168</v>
      </c>
      <c r="H785" s="137">
        <v>26</v>
      </c>
      <c r="I785" s="137" t="s">
        <v>13608</v>
      </c>
      <c r="J785" s="137" t="s">
        <v>6733</v>
      </c>
      <c r="K785" s="137" t="s">
        <v>5220</v>
      </c>
      <c r="L785" s="139" t="str">
        <f t="shared" si="36"/>
        <v>宇都　さくら (2)</v>
      </c>
      <c r="M785" s="139" t="str">
        <f t="shared" si="37"/>
        <v>Sakura UTO (01)</v>
      </c>
      <c r="N785" s="216">
        <v>200000783</v>
      </c>
      <c r="O785" s="216" t="str">
        <f t="shared" si="38"/>
        <v>01</v>
      </c>
    </row>
    <row r="786" spans="1:15" x14ac:dyDescent="0.15">
      <c r="A786" s="248">
        <v>843</v>
      </c>
      <c r="B786" s="137" t="s">
        <v>5262</v>
      </c>
      <c r="C786" s="137" t="s">
        <v>5263</v>
      </c>
      <c r="D786" s="137" t="s">
        <v>6466</v>
      </c>
      <c r="E786" s="137" t="s">
        <v>6467</v>
      </c>
      <c r="F786" s="137" t="s">
        <v>2219</v>
      </c>
      <c r="G786" s="137" t="s">
        <v>168</v>
      </c>
      <c r="H786" s="137">
        <v>26</v>
      </c>
      <c r="I786" s="137" t="s">
        <v>13609</v>
      </c>
      <c r="J786" s="137" t="s">
        <v>13754</v>
      </c>
      <c r="K786" s="137" t="s">
        <v>5220</v>
      </c>
      <c r="L786" s="139" t="str">
        <f t="shared" si="36"/>
        <v>奥田　真実 (2)</v>
      </c>
      <c r="M786" s="139" t="str">
        <f t="shared" si="37"/>
        <v>Mami OKUDA (01)</v>
      </c>
      <c r="N786" s="216">
        <v>200000784</v>
      </c>
      <c r="O786" s="216" t="str">
        <f t="shared" si="38"/>
        <v>01</v>
      </c>
    </row>
    <row r="787" spans="1:15" x14ac:dyDescent="0.15">
      <c r="A787" s="248">
        <v>844</v>
      </c>
      <c r="B787" s="137" t="s">
        <v>5262</v>
      </c>
      <c r="C787" s="137" t="s">
        <v>5263</v>
      </c>
      <c r="D787" s="137" t="s">
        <v>6468</v>
      </c>
      <c r="E787" s="137" t="s">
        <v>6469</v>
      </c>
      <c r="F787" s="137" t="s">
        <v>4334</v>
      </c>
      <c r="G787" s="137" t="s">
        <v>168</v>
      </c>
      <c r="H787" s="137">
        <v>26</v>
      </c>
      <c r="I787" s="137" t="s">
        <v>13610</v>
      </c>
      <c r="J787" s="137" t="s">
        <v>13725</v>
      </c>
      <c r="K787" s="137" t="s">
        <v>5220</v>
      </c>
      <c r="L787" s="139" t="str">
        <f t="shared" si="36"/>
        <v>片桐　穂乃香 (2)</v>
      </c>
      <c r="M787" s="139" t="str">
        <f t="shared" si="37"/>
        <v>Honoka KATAGIRI (01)</v>
      </c>
      <c r="N787" s="216">
        <v>200000785</v>
      </c>
      <c r="O787" s="216" t="str">
        <f t="shared" si="38"/>
        <v>01</v>
      </c>
    </row>
    <row r="788" spans="1:15" x14ac:dyDescent="0.15">
      <c r="A788" s="248">
        <v>845</v>
      </c>
      <c r="B788" s="137" t="s">
        <v>5262</v>
      </c>
      <c r="C788" s="137" t="s">
        <v>5263</v>
      </c>
      <c r="D788" s="137" t="s">
        <v>6470</v>
      </c>
      <c r="E788" s="137" t="s">
        <v>6471</v>
      </c>
      <c r="F788" s="137" t="s">
        <v>6472</v>
      </c>
      <c r="G788" s="137" t="s">
        <v>168</v>
      </c>
      <c r="H788" s="137">
        <v>26</v>
      </c>
      <c r="I788" s="137" t="s">
        <v>4874</v>
      </c>
      <c r="J788" s="137" t="s">
        <v>13688</v>
      </c>
      <c r="K788" s="137" t="s">
        <v>5220</v>
      </c>
      <c r="L788" s="139" t="str">
        <f t="shared" si="36"/>
        <v>冨田　彩水 (2)</v>
      </c>
      <c r="M788" s="139" t="str">
        <f t="shared" si="37"/>
        <v>Ami TOMITA (01)</v>
      </c>
      <c r="N788" s="216">
        <v>200000786</v>
      </c>
      <c r="O788" s="216" t="str">
        <f t="shared" si="38"/>
        <v>01</v>
      </c>
    </row>
    <row r="789" spans="1:15" x14ac:dyDescent="0.15">
      <c r="A789" s="248">
        <v>846</v>
      </c>
      <c r="B789" s="137" t="s">
        <v>5262</v>
      </c>
      <c r="C789" s="137" t="s">
        <v>5263</v>
      </c>
      <c r="D789" s="137" t="s">
        <v>6473</v>
      </c>
      <c r="E789" s="137" t="s">
        <v>6474</v>
      </c>
      <c r="F789" s="137" t="s">
        <v>4739</v>
      </c>
      <c r="G789" s="137" t="s">
        <v>168</v>
      </c>
      <c r="H789" s="137">
        <v>30</v>
      </c>
      <c r="I789" s="137" t="s">
        <v>5067</v>
      </c>
      <c r="J789" s="137" t="s">
        <v>13901</v>
      </c>
      <c r="K789" s="137" t="s">
        <v>5220</v>
      </c>
      <c r="L789" s="139" t="str">
        <f t="shared" si="36"/>
        <v>林　静里奈 (2)</v>
      </c>
      <c r="M789" s="139" t="str">
        <f t="shared" si="37"/>
        <v>Serina HAYASHI (01)</v>
      </c>
      <c r="N789" s="216">
        <v>200000787</v>
      </c>
      <c r="O789" s="216" t="str">
        <f t="shared" si="38"/>
        <v>01</v>
      </c>
    </row>
    <row r="790" spans="1:15" x14ac:dyDescent="0.15">
      <c r="A790" s="248">
        <v>847</v>
      </c>
      <c r="B790" s="137" t="s">
        <v>5262</v>
      </c>
      <c r="C790" s="137" t="s">
        <v>5263</v>
      </c>
      <c r="D790" s="137" t="s">
        <v>6016</v>
      </c>
      <c r="E790" s="137" t="s">
        <v>6017</v>
      </c>
      <c r="F790" s="137" t="s">
        <v>3441</v>
      </c>
      <c r="G790" s="137" t="s">
        <v>168</v>
      </c>
      <c r="H790" s="137">
        <v>21</v>
      </c>
      <c r="I790" s="137" t="s">
        <v>11606</v>
      </c>
      <c r="J790" s="137" t="s">
        <v>9538</v>
      </c>
      <c r="K790" s="137" t="s">
        <v>5220</v>
      </c>
      <c r="L790" s="139" t="str">
        <f t="shared" si="36"/>
        <v>吉村　唯 (2)</v>
      </c>
      <c r="M790" s="139" t="str">
        <f t="shared" si="37"/>
        <v>Yui YOSHIMURA (01)</v>
      </c>
      <c r="N790" s="216">
        <v>200000788</v>
      </c>
      <c r="O790" s="216" t="str">
        <f t="shared" si="38"/>
        <v>01</v>
      </c>
    </row>
    <row r="791" spans="1:15" x14ac:dyDescent="0.15">
      <c r="A791" s="248">
        <v>848</v>
      </c>
      <c r="B791" s="137" t="s">
        <v>5262</v>
      </c>
      <c r="C791" s="137" t="s">
        <v>5263</v>
      </c>
      <c r="D791" s="137" t="s">
        <v>12859</v>
      </c>
      <c r="E791" s="137" t="s">
        <v>13160</v>
      </c>
      <c r="F791" s="137" t="s">
        <v>13339</v>
      </c>
      <c r="G791" s="137" t="s">
        <v>173</v>
      </c>
      <c r="H791" s="137">
        <v>33</v>
      </c>
      <c r="I791" s="137" t="s">
        <v>9463</v>
      </c>
      <c r="J791" s="137" t="s">
        <v>13902</v>
      </c>
      <c r="K791" s="137" t="s">
        <v>5220</v>
      </c>
      <c r="L791" s="139" t="str">
        <f t="shared" si="36"/>
        <v>谷口　萌優 (1)</v>
      </c>
      <c r="M791" s="139" t="str">
        <f t="shared" si="37"/>
        <v>Moyu TANIGUCHI (02)</v>
      </c>
      <c r="N791" s="216">
        <v>200000789</v>
      </c>
      <c r="O791" s="216" t="str">
        <f t="shared" si="38"/>
        <v>02</v>
      </c>
    </row>
    <row r="792" spans="1:15" x14ac:dyDescent="0.15">
      <c r="A792" s="248">
        <v>849</v>
      </c>
      <c r="B792" s="137" t="s">
        <v>5262</v>
      </c>
      <c r="C792" s="137" t="s">
        <v>5263</v>
      </c>
      <c r="D792" s="137" t="s">
        <v>12860</v>
      </c>
      <c r="E792" s="137" t="s">
        <v>13161</v>
      </c>
      <c r="F792" s="137" t="s">
        <v>11124</v>
      </c>
      <c r="G792" s="137" t="s">
        <v>173</v>
      </c>
      <c r="H792" s="137">
        <v>18</v>
      </c>
      <c r="I792" s="137" t="s">
        <v>4915</v>
      </c>
      <c r="J792" s="137" t="s">
        <v>13822</v>
      </c>
      <c r="K792" s="137" t="s">
        <v>5220</v>
      </c>
      <c r="L792" s="139" t="str">
        <f t="shared" si="36"/>
        <v>藤田　百詠 (1)</v>
      </c>
      <c r="M792" s="139" t="str">
        <f t="shared" si="37"/>
        <v>Moe FUJITA (02)</v>
      </c>
      <c r="N792" s="216">
        <v>200000790</v>
      </c>
      <c r="O792" s="216" t="str">
        <f t="shared" si="38"/>
        <v>02</v>
      </c>
    </row>
    <row r="793" spans="1:15" x14ac:dyDescent="0.15">
      <c r="A793" s="248">
        <v>850</v>
      </c>
      <c r="B793" s="137" t="s">
        <v>5262</v>
      </c>
      <c r="C793" s="137" t="s">
        <v>5263</v>
      </c>
      <c r="D793" s="137" t="s">
        <v>12861</v>
      </c>
      <c r="E793" s="137" t="s">
        <v>13162</v>
      </c>
      <c r="F793" s="137" t="s">
        <v>11108</v>
      </c>
      <c r="G793" s="137" t="s">
        <v>173</v>
      </c>
      <c r="H793" s="137" t="s">
        <v>6661</v>
      </c>
      <c r="I793" s="137" t="s">
        <v>5174</v>
      </c>
      <c r="J793" s="137" t="s">
        <v>6683</v>
      </c>
      <c r="K793" s="137" t="s">
        <v>5220</v>
      </c>
      <c r="L793" s="139" t="str">
        <f t="shared" si="36"/>
        <v>渡辺　望美 (1)</v>
      </c>
      <c r="M793" s="139" t="str">
        <f t="shared" si="37"/>
        <v>Nozomi WATANABE (02)</v>
      </c>
      <c r="N793" s="216">
        <v>200000791</v>
      </c>
      <c r="O793" s="216" t="str">
        <f t="shared" si="38"/>
        <v>02</v>
      </c>
    </row>
    <row r="794" spans="1:15" x14ac:dyDescent="0.15">
      <c r="A794" s="248">
        <v>851</v>
      </c>
      <c r="B794" s="137" t="s">
        <v>5255</v>
      </c>
      <c r="C794" s="137" t="s">
        <v>1075</v>
      </c>
      <c r="D794" s="137" t="s">
        <v>6227</v>
      </c>
      <c r="E794" s="137" t="s">
        <v>6228</v>
      </c>
      <c r="F794" s="137" t="s">
        <v>1325</v>
      </c>
      <c r="G794" s="137" t="s">
        <v>146</v>
      </c>
      <c r="H794" s="137">
        <v>26</v>
      </c>
      <c r="I794" s="137" t="s">
        <v>13611</v>
      </c>
      <c r="J794" s="137" t="s">
        <v>13697</v>
      </c>
      <c r="K794" s="137" t="s">
        <v>5220</v>
      </c>
      <c r="L794" s="139" t="str">
        <f t="shared" si="36"/>
        <v>青松　真那 (4)</v>
      </c>
      <c r="M794" s="139" t="str">
        <f t="shared" si="37"/>
        <v>Mana AOMATSU (00)</v>
      </c>
      <c r="N794" s="216">
        <v>200000792</v>
      </c>
      <c r="O794" s="216" t="str">
        <f t="shared" si="38"/>
        <v>00</v>
      </c>
    </row>
    <row r="795" spans="1:15" x14ac:dyDescent="0.15">
      <c r="A795" s="248">
        <v>852</v>
      </c>
      <c r="B795" s="137" t="s">
        <v>5255</v>
      </c>
      <c r="C795" s="137" t="s">
        <v>1075</v>
      </c>
      <c r="D795" s="137" t="s">
        <v>6229</v>
      </c>
      <c r="E795" s="137" t="s">
        <v>6230</v>
      </c>
      <c r="F795" s="137" t="s">
        <v>5272</v>
      </c>
      <c r="G795" s="137" t="s">
        <v>146</v>
      </c>
      <c r="H795" s="137">
        <v>28</v>
      </c>
      <c r="I795" s="137" t="s">
        <v>13482</v>
      </c>
      <c r="J795" s="137" t="s">
        <v>13903</v>
      </c>
      <c r="K795" s="137" t="s">
        <v>5220</v>
      </c>
      <c r="L795" s="139" t="str">
        <f t="shared" si="36"/>
        <v>井田　まり子 (4)</v>
      </c>
      <c r="M795" s="139" t="str">
        <f t="shared" si="37"/>
        <v>Mariko IDA (99)</v>
      </c>
      <c r="N795" s="216">
        <v>200000793</v>
      </c>
      <c r="O795" s="216" t="str">
        <f t="shared" si="38"/>
        <v>99</v>
      </c>
    </row>
    <row r="796" spans="1:15" x14ac:dyDescent="0.15">
      <c r="A796" s="248">
        <v>853</v>
      </c>
      <c r="B796" s="137" t="s">
        <v>5255</v>
      </c>
      <c r="C796" s="137" t="s">
        <v>1075</v>
      </c>
      <c r="D796" s="137" t="s">
        <v>6234</v>
      </c>
      <c r="E796" s="137" t="s">
        <v>6235</v>
      </c>
      <c r="F796" s="137" t="s">
        <v>2495</v>
      </c>
      <c r="G796" s="137" t="s">
        <v>146</v>
      </c>
      <c r="H796" s="137">
        <v>16</v>
      </c>
      <c r="I796" s="137" t="s">
        <v>11697</v>
      </c>
      <c r="J796" s="137" t="s">
        <v>13904</v>
      </c>
      <c r="K796" s="137" t="s">
        <v>5220</v>
      </c>
      <c r="L796" s="139" t="str">
        <f t="shared" si="36"/>
        <v>垣内　うらら (4)</v>
      </c>
      <c r="M796" s="139" t="str">
        <f t="shared" si="37"/>
        <v>Urara KAKIUCHI (99)</v>
      </c>
      <c r="N796" s="216">
        <v>200000794</v>
      </c>
      <c r="O796" s="216" t="str">
        <f t="shared" si="38"/>
        <v>99</v>
      </c>
    </row>
    <row r="797" spans="1:15" x14ac:dyDescent="0.15">
      <c r="A797" s="248">
        <v>854</v>
      </c>
      <c r="B797" s="137" t="s">
        <v>5255</v>
      </c>
      <c r="C797" s="137" t="s">
        <v>1075</v>
      </c>
      <c r="D797" s="137" t="s">
        <v>6238</v>
      </c>
      <c r="E797" s="137" t="s">
        <v>6239</v>
      </c>
      <c r="F797" s="137" t="s">
        <v>3169</v>
      </c>
      <c r="G797" s="137" t="s">
        <v>146</v>
      </c>
      <c r="H797" s="137">
        <v>44</v>
      </c>
      <c r="I797" s="137" t="s">
        <v>11387</v>
      </c>
      <c r="J797" s="137" t="s">
        <v>13697</v>
      </c>
      <c r="K797" s="137" t="s">
        <v>5220</v>
      </c>
      <c r="L797" s="139" t="str">
        <f t="shared" si="36"/>
        <v>平塚　真菜 (4)</v>
      </c>
      <c r="M797" s="139" t="str">
        <f t="shared" si="37"/>
        <v>Mana HIRATSUKA (99)</v>
      </c>
      <c r="N797" s="216">
        <v>200000795</v>
      </c>
      <c r="O797" s="216" t="str">
        <f t="shared" si="38"/>
        <v>99</v>
      </c>
    </row>
    <row r="798" spans="1:15" x14ac:dyDescent="0.15">
      <c r="A798" s="248">
        <v>855</v>
      </c>
      <c r="B798" s="137" t="s">
        <v>5255</v>
      </c>
      <c r="C798" s="137" t="s">
        <v>1075</v>
      </c>
      <c r="D798" s="137" t="s">
        <v>6231</v>
      </c>
      <c r="E798" s="137" t="s">
        <v>6232</v>
      </c>
      <c r="F798" s="137" t="s">
        <v>6233</v>
      </c>
      <c r="G798" s="137" t="s">
        <v>146</v>
      </c>
      <c r="H798" s="137">
        <v>43</v>
      </c>
      <c r="I798" s="137" t="s">
        <v>4926</v>
      </c>
      <c r="J798" s="137" t="s">
        <v>13905</v>
      </c>
      <c r="K798" s="137" t="s">
        <v>5220</v>
      </c>
      <c r="L798" s="139" t="str">
        <f t="shared" si="36"/>
        <v>岡本　佳奈絵 (4)</v>
      </c>
      <c r="M798" s="139" t="str">
        <f t="shared" si="37"/>
        <v>Kanae OKAMOTO (99)</v>
      </c>
      <c r="N798" s="216">
        <v>200000796</v>
      </c>
      <c r="O798" s="216" t="str">
        <f t="shared" si="38"/>
        <v>99</v>
      </c>
    </row>
    <row r="799" spans="1:15" x14ac:dyDescent="0.15">
      <c r="A799" s="248">
        <v>856</v>
      </c>
      <c r="B799" s="137" t="s">
        <v>5255</v>
      </c>
      <c r="C799" s="137" t="s">
        <v>1075</v>
      </c>
      <c r="D799" s="137" t="s">
        <v>6236</v>
      </c>
      <c r="E799" s="137" t="s">
        <v>6237</v>
      </c>
      <c r="F799" s="137" t="s">
        <v>5669</v>
      </c>
      <c r="G799" s="137" t="s">
        <v>146</v>
      </c>
      <c r="H799" s="137">
        <v>28</v>
      </c>
      <c r="I799" s="137" t="s">
        <v>13612</v>
      </c>
      <c r="J799" s="137" t="s">
        <v>13682</v>
      </c>
      <c r="K799" s="137" t="s">
        <v>5220</v>
      </c>
      <c r="L799" s="139" t="str">
        <f t="shared" si="36"/>
        <v>芝本　涼花 (4)</v>
      </c>
      <c r="M799" s="139" t="str">
        <f t="shared" si="37"/>
        <v>Suzuka SHIBAMOTO (99)</v>
      </c>
      <c r="N799" s="216">
        <v>200000797</v>
      </c>
      <c r="O799" s="216" t="str">
        <f t="shared" si="38"/>
        <v>99</v>
      </c>
    </row>
    <row r="800" spans="1:15" x14ac:dyDescent="0.15">
      <c r="A800" s="248">
        <v>857</v>
      </c>
      <c r="B800" s="137" t="s">
        <v>5255</v>
      </c>
      <c r="C800" s="137" t="s">
        <v>1075</v>
      </c>
      <c r="D800" s="137" t="s">
        <v>6240</v>
      </c>
      <c r="E800" s="137" t="s">
        <v>6241</v>
      </c>
      <c r="F800" s="137" t="s">
        <v>1140</v>
      </c>
      <c r="G800" s="137" t="s">
        <v>146</v>
      </c>
      <c r="H800" s="137">
        <v>28</v>
      </c>
      <c r="I800" s="137" t="s">
        <v>11936</v>
      </c>
      <c r="J800" s="137" t="s">
        <v>13777</v>
      </c>
      <c r="K800" s="137" t="s">
        <v>5220</v>
      </c>
      <c r="L800" s="139" t="str">
        <f t="shared" si="36"/>
        <v>古田　望緒 (4)</v>
      </c>
      <c r="M800" s="139" t="str">
        <f t="shared" si="37"/>
        <v>Mio FURUTA (99)</v>
      </c>
      <c r="N800" s="216">
        <v>200000798</v>
      </c>
      <c r="O800" s="216" t="str">
        <f t="shared" si="38"/>
        <v>99</v>
      </c>
    </row>
    <row r="801" spans="1:15" x14ac:dyDescent="0.15">
      <c r="A801" s="248">
        <v>858</v>
      </c>
      <c r="B801" s="137" t="s">
        <v>5255</v>
      </c>
      <c r="C801" s="137" t="s">
        <v>1075</v>
      </c>
      <c r="D801" s="137" t="s">
        <v>6242</v>
      </c>
      <c r="E801" s="137" t="s">
        <v>6243</v>
      </c>
      <c r="F801" s="137" t="s">
        <v>5466</v>
      </c>
      <c r="G801" s="137" t="s">
        <v>164</v>
      </c>
      <c r="H801" s="137">
        <v>26</v>
      </c>
      <c r="I801" s="137" t="s">
        <v>13423</v>
      </c>
      <c r="J801" s="137" t="s">
        <v>6690</v>
      </c>
      <c r="K801" s="137" t="s">
        <v>5220</v>
      </c>
      <c r="L801" s="139" t="str">
        <f t="shared" si="36"/>
        <v>大坂　朋世 (3)</v>
      </c>
      <c r="M801" s="139" t="str">
        <f t="shared" si="37"/>
        <v>Tomoyo OSAKA (00)</v>
      </c>
      <c r="N801" s="216">
        <v>200000799</v>
      </c>
      <c r="O801" s="216" t="str">
        <f t="shared" si="38"/>
        <v>00</v>
      </c>
    </row>
    <row r="802" spans="1:15" x14ac:dyDescent="0.15">
      <c r="A802" s="248">
        <v>859</v>
      </c>
      <c r="B802" s="137" t="s">
        <v>5255</v>
      </c>
      <c r="C802" s="137" t="s">
        <v>1075</v>
      </c>
      <c r="D802" s="137" t="s">
        <v>6244</v>
      </c>
      <c r="E802" s="137" t="s">
        <v>6245</v>
      </c>
      <c r="F802" s="137" t="s">
        <v>2961</v>
      </c>
      <c r="G802" s="137" t="s">
        <v>164</v>
      </c>
      <c r="H802" s="137">
        <v>26</v>
      </c>
      <c r="I802" s="137" t="s">
        <v>13613</v>
      </c>
      <c r="J802" s="137" t="s">
        <v>6712</v>
      </c>
      <c r="K802" s="137" t="s">
        <v>5220</v>
      </c>
      <c r="L802" s="139" t="str">
        <f t="shared" si="36"/>
        <v>久木　柚奈 (3)</v>
      </c>
      <c r="M802" s="139" t="str">
        <f t="shared" si="37"/>
        <v>Yuna KYUKI (00)</v>
      </c>
      <c r="N802" s="216">
        <v>200000800</v>
      </c>
      <c r="O802" s="216" t="str">
        <f t="shared" si="38"/>
        <v>00</v>
      </c>
    </row>
    <row r="803" spans="1:15" x14ac:dyDescent="0.15">
      <c r="A803" s="248">
        <v>860</v>
      </c>
      <c r="B803" s="137" t="s">
        <v>5255</v>
      </c>
      <c r="C803" s="137" t="s">
        <v>1075</v>
      </c>
      <c r="D803" s="137" t="s">
        <v>6246</v>
      </c>
      <c r="E803" s="137" t="s">
        <v>6247</v>
      </c>
      <c r="F803" s="137" t="s">
        <v>5533</v>
      </c>
      <c r="G803" s="137" t="s">
        <v>164</v>
      </c>
      <c r="H803" s="137">
        <v>25</v>
      </c>
      <c r="I803" s="137" t="s">
        <v>11521</v>
      </c>
      <c r="J803" s="137" t="s">
        <v>13906</v>
      </c>
      <c r="K803" s="137" t="s">
        <v>5220</v>
      </c>
      <c r="L803" s="139" t="str">
        <f t="shared" si="36"/>
        <v>武田　愛生 (3)</v>
      </c>
      <c r="M803" s="139" t="str">
        <f t="shared" si="37"/>
        <v>Aimi TAKEDA (00)</v>
      </c>
      <c r="N803" s="216">
        <v>200000801</v>
      </c>
      <c r="O803" s="216" t="str">
        <f t="shared" si="38"/>
        <v>00</v>
      </c>
    </row>
    <row r="804" spans="1:15" x14ac:dyDescent="0.15">
      <c r="A804" s="248">
        <v>861</v>
      </c>
      <c r="B804" s="137" t="s">
        <v>5255</v>
      </c>
      <c r="C804" s="137" t="s">
        <v>1075</v>
      </c>
      <c r="D804" s="137" t="s">
        <v>6248</v>
      </c>
      <c r="E804" s="137" t="s">
        <v>6249</v>
      </c>
      <c r="F804" s="137" t="s">
        <v>1699</v>
      </c>
      <c r="G804" s="137" t="s">
        <v>164</v>
      </c>
      <c r="H804" s="137">
        <v>38</v>
      </c>
      <c r="I804" s="137" t="s">
        <v>11393</v>
      </c>
      <c r="J804" s="137" t="s">
        <v>13735</v>
      </c>
      <c r="K804" s="137" t="s">
        <v>5220</v>
      </c>
      <c r="L804" s="139" t="str">
        <f t="shared" si="36"/>
        <v>原田　萌花 (3)</v>
      </c>
      <c r="M804" s="139" t="str">
        <f t="shared" si="37"/>
        <v>Moeka HARADA (00)</v>
      </c>
      <c r="N804" s="216">
        <v>200000802</v>
      </c>
      <c r="O804" s="216" t="str">
        <f t="shared" si="38"/>
        <v>00</v>
      </c>
    </row>
    <row r="805" spans="1:15" x14ac:dyDescent="0.15">
      <c r="A805" s="248">
        <v>862</v>
      </c>
      <c r="B805" s="137" t="s">
        <v>5255</v>
      </c>
      <c r="C805" s="137" t="s">
        <v>1075</v>
      </c>
      <c r="D805" s="137" t="s">
        <v>6250</v>
      </c>
      <c r="E805" s="137" t="s">
        <v>6251</v>
      </c>
      <c r="F805" s="137" t="s">
        <v>2315</v>
      </c>
      <c r="G805" s="137" t="s">
        <v>164</v>
      </c>
      <c r="H805" s="137">
        <v>38</v>
      </c>
      <c r="I805" s="137" t="s">
        <v>5087</v>
      </c>
      <c r="J805" s="137" t="s">
        <v>13907</v>
      </c>
      <c r="K805" s="137" t="s">
        <v>5220</v>
      </c>
      <c r="L805" s="139" t="str">
        <f t="shared" si="36"/>
        <v>山岡　美沙子 (3)</v>
      </c>
      <c r="M805" s="139" t="str">
        <f t="shared" si="37"/>
        <v>Misako YAMAOKA (00)</v>
      </c>
      <c r="N805" s="216">
        <v>200000803</v>
      </c>
      <c r="O805" s="216" t="str">
        <f t="shared" si="38"/>
        <v>00</v>
      </c>
    </row>
    <row r="806" spans="1:15" x14ac:dyDescent="0.15">
      <c r="A806" s="248">
        <v>863</v>
      </c>
      <c r="B806" s="137" t="s">
        <v>5255</v>
      </c>
      <c r="C806" s="137" t="s">
        <v>1075</v>
      </c>
      <c r="D806" s="137" t="s">
        <v>6252</v>
      </c>
      <c r="E806" s="137" t="s">
        <v>6253</v>
      </c>
      <c r="F806" s="137" t="s">
        <v>1383</v>
      </c>
      <c r="G806" s="137" t="s">
        <v>164</v>
      </c>
      <c r="H806" s="137">
        <v>18</v>
      </c>
      <c r="I806" s="137" t="s">
        <v>5089</v>
      </c>
      <c r="J806" s="137" t="s">
        <v>13704</v>
      </c>
      <c r="K806" s="137" t="s">
        <v>5220</v>
      </c>
      <c r="L806" s="139" t="str">
        <f t="shared" si="36"/>
        <v>山田　さやか (3)</v>
      </c>
      <c r="M806" s="139" t="str">
        <f t="shared" si="37"/>
        <v>Sayaka YAMADA (00)</v>
      </c>
      <c r="N806" s="216">
        <v>200000804</v>
      </c>
      <c r="O806" s="216" t="str">
        <f t="shared" si="38"/>
        <v>00</v>
      </c>
    </row>
    <row r="807" spans="1:15" x14ac:dyDescent="0.15">
      <c r="A807" s="248">
        <v>864</v>
      </c>
      <c r="B807" s="137" t="s">
        <v>5255</v>
      </c>
      <c r="C807" s="137" t="s">
        <v>1075</v>
      </c>
      <c r="D807" s="137" t="s">
        <v>6260</v>
      </c>
      <c r="E807" s="137" t="s">
        <v>6261</v>
      </c>
      <c r="F807" s="137" t="s">
        <v>6262</v>
      </c>
      <c r="G807" s="137" t="s">
        <v>168</v>
      </c>
      <c r="H807" s="137">
        <v>33</v>
      </c>
      <c r="I807" s="137" t="s">
        <v>13614</v>
      </c>
      <c r="J807" s="137" t="s">
        <v>13908</v>
      </c>
      <c r="K807" s="137" t="s">
        <v>5220</v>
      </c>
      <c r="L807" s="139" t="str">
        <f t="shared" si="36"/>
        <v>市本　桃子 (2)</v>
      </c>
      <c r="M807" s="139" t="str">
        <f t="shared" si="37"/>
        <v>,momoko ICHIMOTO (01)</v>
      </c>
      <c r="N807" s="216">
        <v>200000805</v>
      </c>
      <c r="O807" s="216" t="str">
        <f t="shared" si="38"/>
        <v>01</v>
      </c>
    </row>
    <row r="808" spans="1:15" x14ac:dyDescent="0.15">
      <c r="A808" s="248">
        <v>865</v>
      </c>
      <c r="B808" s="137" t="s">
        <v>5255</v>
      </c>
      <c r="C808" s="137" t="s">
        <v>1075</v>
      </c>
      <c r="D808" s="137" t="s">
        <v>6263</v>
      </c>
      <c r="E808" s="137" t="s">
        <v>6264</v>
      </c>
      <c r="F808" s="137" t="s">
        <v>4085</v>
      </c>
      <c r="G808" s="137" t="s">
        <v>168</v>
      </c>
      <c r="H808" s="137">
        <v>25</v>
      </c>
      <c r="I808" s="137" t="s">
        <v>4858</v>
      </c>
      <c r="J808" s="137" t="s">
        <v>13726</v>
      </c>
      <c r="K808" s="137" t="s">
        <v>5220</v>
      </c>
      <c r="L808" s="139" t="str">
        <f t="shared" si="36"/>
        <v>清水　ひなた (2)</v>
      </c>
      <c r="M808" s="139" t="str">
        <f t="shared" si="37"/>
        <v>Hinata SHIMIZU (01)</v>
      </c>
      <c r="N808" s="216">
        <v>200000806</v>
      </c>
      <c r="O808" s="216" t="str">
        <f t="shared" si="38"/>
        <v>01</v>
      </c>
    </row>
    <row r="809" spans="1:15" x14ac:dyDescent="0.15">
      <c r="A809" s="248">
        <v>866</v>
      </c>
      <c r="B809" s="137" t="s">
        <v>5255</v>
      </c>
      <c r="C809" s="137" t="s">
        <v>1075</v>
      </c>
      <c r="D809" s="137" t="s">
        <v>6265</v>
      </c>
      <c r="E809" s="137" t="s">
        <v>6266</v>
      </c>
      <c r="F809" s="137" t="s">
        <v>4460</v>
      </c>
      <c r="G809" s="137" t="s">
        <v>168</v>
      </c>
      <c r="H809" s="137">
        <v>25</v>
      </c>
      <c r="I809" s="137" t="s">
        <v>13615</v>
      </c>
      <c r="J809" s="137" t="s">
        <v>13785</v>
      </c>
      <c r="K809" s="137" t="s">
        <v>5220</v>
      </c>
      <c r="L809" s="139" t="str">
        <f t="shared" si="36"/>
        <v>志村　咲季 (2)</v>
      </c>
      <c r="M809" s="139" t="str">
        <f t="shared" si="37"/>
        <v>Saki SHIMURA (01)</v>
      </c>
      <c r="N809" s="216">
        <v>200000807</v>
      </c>
      <c r="O809" s="216" t="str">
        <f t="shared" si="38"/>
        <v>01</v>
      </c>
    </row>
    <row r="810" spans="1:15" x14ac:dyDescent="0.15">
      <c r="A810" s="248">
        <v>867</v>
      </c>
      <c r="B810" s="137" t="s">
        <v>5255</v>
      </c>
      <c r="C810" s="137" t="s">
        <v>1075</v>
      </c>
      <c r="D810" s="137" t="s">
        <v>6267</v>
      </c>
      <c r="E810" s="137" t="s">
        <v>6268</v>
      </c>
      <c r="F810" s="137" t="s">
        <v>11263</v>
      </c>
      <c r="G810" s="137" t="s">
        <v>168</v>
      </c>
      <c r="H810" s="137">
        <v>26</v>
      </c>
      <c r="I810" s="137" t="s">
        <v>13616</v>
      </c>
      <c r="J810" s="137" t="s">
        <v>6666</v>
      </c>
      <c r="K810" s="137" t="s">
        <v>5220</v>
      </c>
      <c r="L810" s="139" t="str">
        <f t="shared" si="36"/>
        <v>千賀　若奈 (2)</v>
      </c>
      <c r="M810" s="139" t="str">
        <f t="shared" si="37"/>
        <v>Wakana SENGA (02)</v>
      </c>
      <c r="N810" s="216">
        <v>200000808</v>
      </c>
      <c r="O810" s="216" t="str">
        <f t="shared" si="38"/>
        <v>02</v>
      </c>
    </row>
    <row r="811" spans="1:15" x14ac:dyDescent="0.15">
      <c r="A811" s="248">
        <v>868</v>
      </c>
      <c r="B811" s="137" t="s">
        <v>5255</v>
      </c>
      <c r="C811" s="137" t="s">
        <v>1075</v>
      </c>
      <c r="D811" s="137" t="s">
        <v>6269</v>
      </c>
      <c r="E811" s="137" t="s">
        <v>6257</v>
      </c>
      <c r="F811" s="137" t="s">
        <v>4286</v>
      </c>
      <c r="G811" s="137" t="s">
        <v>168</v>
      </c>
      <c r="H811" s="137">
        <v>17</v>
      </c>
      <c r="I811" s="137" t="s">
        <v>5094</v>
      </c>
      <c r="J811" s="137" t="s">
        <v>5212</v>
      </c>
      <c r="K811" s="137" t="s">
        <v>5220</v>
      </c>
      <c r="L811" s="139" t="str">
        <f t="shared" si="36"/>
        <v>中川　瑞稀 (2)</v>
      </c>
      <c r="M811" s="139" t="str">
        <f t="shared" si="37"/>
        <v>Mizuki NAKAGAWA (02)</v>
      </c>
      <c r="N811" s="216">
        <v>200000809</v>
      </c>
      <c r="O811" s="216" t="str">
        <f t="shared" si="38"/>
        <v>02</v>
      </c>
    </row>
    <row r="812" spans="1:15" x14ac:dyDescent="0.15">
      <c r="A812" s="248">
        <v>869</v>
      </c>
      <c r="B812" s="137" t="s">
        <v>5255</v>
      </c>
      <c r="C812" s="137" t="s">
        <v>1075</v>
      </c>
      <c r="D812" s="137" t="s">
        <v>6270</v>
      </c>
      <c r="E812" s="137" t="s">
        <v>6271</v>
      </c>
      <c r="F812" s="137" t="s">
        <v>6272</v>
      </c>
      <c r="G812" s="137" t="s">
        <v>168</v>
      </c>
      <c r="H812" s="137">
        <v>25</v>
      </c>
      <c r="I812" s="137" t="s">
        <v>5122</v>
      </c>
      <c r="J812" s="137" t="s">
        <v>6722</v>
      </c>
      <c r="K812" s="137" t="s">
        <v>5220</v>
      </c>
      <c r="L812" s="139" t="str">
        <f t="shared" si="36"/>
        <v>三浦　瞳 (2)</v>
      </c>
      <c r="M812" s="139" t="str">
        <f t="shared" si="37"/>
        <v>Hitomi MIURA (01)</v>
      </c>
      <c r="N812" s="216">
        <v>200000810</v>
      </c>
      <c r="O812" s="216" t="str">
        <f t="shared" si="38"/>
        <v>01</v>
      </c>
    </row>
    <row r="813" spans="1:15" x14ac:dyDescent="0.15">
      <c r="A813" s="248">
        <v>870</v>
      </c>
      <c r="B813" s="137" t="s">
        <v>5255</v>
      </c>
      <c r="C813" s="137" t="s">
        <v>1075</v>
      </c>
      <c r="D813" s="137" t="s">
        <v>12862</v>
      </c>
      <c r="E813" s="137" t="s">
        <v>6273</v>
      </c>
      <c r="F813" s="137" t="s">
        <v>4694</v>
      </c>
      <c r="G813" s="137" t="s">
        <v>168</v>
      </c>
      <c r="H813" s="137">
        <v>30</v>
      </c>
      <c r="I813" s="137" t="s">
        <v>6736</v>
      </c>
      <c r="J813" s="137" t="s">
        <v>6717</v>
      </c>
      <c r="K813" s="137" t="s">
        <v>5220</v>
      </c>
      <c r="L813" s="139" t="str">
        <f t="shared" si="36"/>
        <v>吉田　藍 (2)</v>
      </c>
      <c r="M813" s="139" t="str">
        <f t="shared" si="37"/>
        <v>Ai YOSHIDA (01)</v>
      </c>
      <c r="N813" s="216">
        <v>200000811</v>
      </c>
      <c r="O813" s="216" t="str">
        <f t="shared" si="38"/>
        <v>01</v>
      </c>
    </row>
    <row r="814" spans="1:15" x14ac:dyDescent="0.15">
      <c r="A814" s="248">
        <v>871</v>
      </c>
      <c r="B814" s="137" t="s">
        <v>5255</v>
      </c>
      <c r="C814" s="137" t="s">
        <v>1075</v>
      </c>
      <c r="D814" s="137" t="s">
        <v>12863</v>
      </c>
      <c r="E814" s="137" t="s">
        <v>13163</v>
      </c>
      <c r="F814" s="137" t="s">
        <v>13340</v>
      </c>
      <c r="G814" s="137" t="s">
        <v>168</v>
      </c>
      <c r="H814" s="137">
        <v>26</v>
      </c>
      <c r="I814" s="137" t="s">
        <v>4991</v>
      </c>
      <c r="J814" s="137" t="s">
        <v>6769</v>
      </c>
      <c r="K814" s="137" t="s">
        <v>5220</v>
      </c>
      <c r="L814" s="139" t="str">
        <f t="shared" si="36"/>
        <v>池田　朱里 (2)</v>
      </c>
      <c r="M814" s="139" t="str">
        <f t="shared" si="37"/>
        <v>Akari IKEDA (02)</v>
      </c>
      <c r="N814" s="216">
        <v>200000812</v>
      </c>
      <c r="O814" s="216" t="str">
        <f t="shared" si="38"/>
        <v>02</v>
      </c>
    </row>
    <row r="815" spans="1:15" x14ac:dyDescent="0.15">
      <c r="A815" s="248">
        <v>872</v>
      </c>
      <c r="B815" s="137" t="s">
        <v>5255</v>
      </c>
      <c r="C815" s="137" t="s">
        <v>1075</v>
      </c>
      <c r="D815" s="137" t="s">
        <v>12864</v>
      </c>
      <c r="E815" s="137" t="s">
        <v>13164</v>
      </c>
      <c r="F815" s="137" t="s">
        <v>11046</v>
      </c>
      <c r="G815" s="137" t="s">
        <v>173</v>
      </c>
      <c r="H815" s="137">
        <v>31</v>
      </c>
      <c r="I815" s="137" t="s">
        <v>4838</v>
      </c>
      <c r="J815" s="137" t="s">
        <v>13822</v>
      </c>
      <c r="K815" s="137" t="s">
        <v>5220</v>
      </c>
      <c r="L815" s="139" t="str">
        <f t="shared" si="36"/>
        <v>植田　萌恵 (1)</v>
      </c>
      <c r="M815" s="139" t="str">
        <f t="shared" si="37"/>
        <v>Moe UEDA (02)</v>
      </c>
      <c r="N815" s="216">
        <v>200000813</v>
      </c>
      <c r="O815" s="216" t="str">
        <f t="shared" si="38"/>
        <v>02</v>
      </c>
    </row>
    <row r="816" spans="1:15" x14ac:dyDescent="0.15">
      <c r="A816" s="248">
        <v>875</v>
      </c>
      <c r="B816" s="137" t="s">
        <v>5255</v>
      </c>
      <c r="C816" s="137" t="s">
        <v>1075</v>
      </c>
      <c r="D816" s="137" t="s">
        <v>12865</v>
      </c>
      <c r="E816" s="137" t="s">
        <v>13165</v>
      </c>
      <c r="F816" s="137" t="s">
        <v>11207</v>
      </c>
      <c r="G816" s="137" t="s">
        <v>173</v>
      </c>
      <c r="H816" s="137">
        <v>25</v>
      </c>
      <c r="I816" s="137" t="s">
        <v>12060</v>
      </c>
      <c r="J816" s="137" t="s">
        <v>6664</v>
      </c>
      <c r="K816" s="137" t="s">
        <v>5220</v>
      </c>
      <c r="L816" s="139" t="str">
        <f t="shared" si="36"/>
        <v>北川　莉那 (1)</v>
      </c>
      <c r="M816" s="139" t="str">
        <f t="shared" si="37"/>
        <v>Rina KITAGAWA (02)</v>
      </c>
      <c r="N816" s="216">
        <v>200000814</v>
      </c>
      <c r="O816" s="216" t="str">
        <f t="shared" si="38"/>
        <v>02</v>
      </c>
    </row>
    <row r="817" spans="1:15" x14ac:dyDescent="0.15">
      <c r="A817" s="248">
        <v>876</v>
      </c>
      <c r="B817" s="137" t="s">
        <v>5255</v>
      </c>
      <c r="C817" s="137" t="s">
        <v>1075</v>
      </c>
      <c r="D817" s="137" t="s">
        <v>12866</v>
      </c>
      <c r="E817" s="137" t="s">
        <v>13166</v>
      </c>
      <c r="F817" s="137" t="s">
        <v>13341</v>
      </c>
      <c r="G817" s="137" t="s">
        <v>173</v>
      </c>
      <c r="H817" s="137">
        <v>28</v>
      </c>
      <c r="I817" s="137" t="s">
        <v>13512</v>
      </c>
      <c r="J817" s="137" t="s">
        <v>13765</v>
      </c>
      <c r="K817" s="137" t="s">
        <v>5220</v>
      </c>
      <c r="L817" s="139" t="str">
        <f t="shared" si="36"/>
        <v>国本　陽菜 (1)</v>
      </c>
      <c r="M817" s="139" t="str">
        <f t="shared" si="37"/>
        <v>Haruna KUNIMOTO (03)</v>
      </c>
      <c r="N817" s="216">
        <v>200000815</v>
      </c>
      <c r="O817" s="216" t="str">
        <f t="shared" si="38"/>
        <v>03</v>
      </c>
    </row>
    <row r="818" spans="1:15" x14ac:dyDescent="0.15">
      <c r="A818" s="248">
        <v>877</v>
      </c>
      <c r="B818" s="137" t="s">
        <v>5255</v>
      </c>
      <c r="C818" s="137" t="s">
        <v>1075</v>
      </c>
      <c r="D818" s="137" t="s">
        <v>12867</v>
      </c>
      <c r="E818" s="137" t="s">
        <v>13167</v>
      </c>
      <c r="F818" s="137" t="s">
        <v>13342</v>
      </c>
      <c r="G818" s="137" t="s">
        <v>173</v>
      </c>
      <c r="H818" s="137">
        <v>18</v>
      </c>
      <c r="I818" s="137" t="s">
        <v>12236</v>
      </c>
      <c r="J818" s="137" t="s">
        <v>6663</v>
      </c>
      <c r="K818" s="137" t="s">
        <v>5220</v>
      </c>
      <c r="L818" s="139" t="str">
        <f t="shared" si="36"/>
        <v>高瀨　優月 (1)</v>
      </c>
      <c r="M818" s="139" t="str">
        <f t="shared" si="37"/>
        <v>Yuzuki TAKASE (03)</v>
      </c>
      <c r="N818" s="216">
        <v>200000816</v>
      </c>
      <c r="O818" s="216" t="str">
        <f t="shared" si="38"/>
        <v>03</v>
      </c>
    </row>
    <row r="819" spans="1:15" x14ac:dyDescent="0.15">
      <c r="A819" s="248">
        <v>878</v>
      </c>
      <c r="B819" s="137" t="s">
        <v>5255</v>
      </c>
      <c r="C819" s="137" t="s">
        <v>1075</v>
      </c>
      <c r="D819" s="137" t="s">
        <v>12868</v>
      </c>
      <c r="E819" s="137" t="s">
        <v>13168</v>
      </c>
      <c r="F819" s="137" t="s">
        <v>11046</v>
      </c>
      <c r="G819" s="137" t="s">
        <v>173</v>
      </c>
      <c r="H819" s="137">
        <v>40</v>
      </c>
      <c r="I819" s="137" t="s">
        <v>13617</v>
      </c>
      <c r="J819" s="137" t="s">
        <v>13909</v>
      </c>
      <c r="K819" s="137" t="s">
        <v>5220</v>
      </c>
      <c r="L819" s="139" t="str">
        <f t="shared" si="36"/>
        <v>髙田　陽織 (1)</v>
      </c>
      <c r="M819" s="139" t="str">
        <f t="shared" si="37"/>
        <v>Hiori TAKADA  (02)</v>
      </c>
      <c r="N819" s="216">
        <v>200000817</v>
      </c>
      <c r="O819" s="216" t="str">
        <f t="shared" si="38"/>
        <v>02</v>
      </c>
    </row>
    <row r="820" spans="1:15" x14ac:dyDescent="0.15">
      <c r="A820" s="248">
        <v>879</v>
      </c>
      <c r="B820" s="137" t="s">
        <v>5255</v>
      </c>
      <c r="C820" s="137" t="s">
        <v>1075</v>
      </c>
      <c r="D820" s="137" t="s">
        <v>12869</v>
      </c>
      <c r="E820" s="137" t="s">
        <v>13169</v>
      </c>
      <c r="F820" s="137" t="s">
        <v>11296</v>
      </c>
      <c r="G820" s="137" t="s">
        <v>173</v>
      </c>
      <c r="H820" s="137">
        <v>23</v>
      </c>
      <c r="I820" s="137" t="s">
        <v>5110</v>
      </c>
      <c r="J820" s="137" t="s">
        <v>13832</v>
      </c>
      <c r="K820" s="137" t="s">
        <v>5220</v>
      </c>
      <c r="L820" s="139" t="str">
        <f t="shared" si="36"/>
        <v>森　乙葉 (1)</v>
      </c>
      <c r="M820" s="139" t="str">
        <f t="shared" si="37"/>
        <v>Otoha MORI (02)</v>
      </c>
      <c r="N820" s="216">
        <v>200000818</v>
      </c>
      <c r="O820" s="216" t="str">
        <f t="shared" si="38"/>
        <v>02</v>
      </c>
    </row>
    <row r="821" spans="1:15" x14ac:dyDescent="0.15">
      <c r="A821" s="248">
        <v>880</v>
      </c>
      <c r="B821" s="137" t="s">
        <v>5255</v>
      </c>
      <c r="C821" s="137" t="s">
        <v>1075</v>
      </c>
      <c r="D821" s="137" t="s">
        <v>6254</v>
      </c>
      <c r="E821" s="137" t="s">
        <v>6255</v>
      </c>
      <c r="F821" s="137" t="s">
        <v>2369</v>
      </c>
      <c r="G821" s="137" t="s">
        <v>164</v>
      </c>
      <c r="H821" s="137">
        <v>25</v>
      </c>
      <c r="I821" s="137" t="s">
        <v>13618</v>
      </c>
      <c r="J821" s="137" t="s">
        <v>13910</v>
      </c>
      <c r="K821" s="137" t="s">
        <v>5220</v>
      </c>
      <c r="L821" s="139" t="str">
        <f t="shared" si="36"/>
        <v>牛澤　美織 (3)</v>
      </c>
      <c r="M821" s="139" t="str">
        <f t="shared" si="37"/>
        <v>Miori USHIZAWA (00)</v>
      </c>
      <c r="N821" s="216">
        <v>200000819</v>
      </c>
      <c r="O821" s="216" t="str">
        <f t="shared" si="38"/>
        <v>00</v>
      </c>
    </row>
    <row r="822" spans="1:15" x14ac:dyDescent="0.15">
      <c r="A822" s="248">
        <v>881</v>
      </c>
      <c r="B822" s="137" t="s">
        <v>5255</v>
      </c>
      <c r="C822" s="137" t="s">
        <v>1075</v>
      </c>
      <c r="D822" s="137" t="s">
        <v>6256</v>
      </c>
      <c r="E822" s="137" t="s">
        <v>6257</v>
      </c>
      <c r="F822" s="137" t="s">
        <v>1685</v>
      </c>
      <c r="G822" s="137" t="s">
        <v>164</v>
      </c>
      <c r="H822" s="137">
        <v>27</v>
      </c>
      <c r="I822" s="137" t="s">
        <v>5094</v>
      </c>
      <c r="J822" s="137" t="s">
        <v>5212</v>
      </c>
      <c r="K822" s="137" t="s">
        <v>5220</v>
      </c>
      <c r="L822" s="139" t="str">
        <f t="shared" si="36"/>
        <v>中川　瑞希 (3)</v>
      </c>
      <c r="M822" s="139" t="str">
        <f t="shared" si="37"/>
        <v>Mizuki NAKAGAWA (00)</v>
      </c>
      <c r="N822" s="216">
        <v>200000820</v>
      </c>
      <c r="O822" s="216" t="str">
        <f t="shared" si="38"/>
        <v>00</v>
      </c>
    </row>
    <row r="823" spans="1:15" x14ac:dyDescent="0.15">
      <c r="A823" s="248">
        <v>882</v>
      </c>
      <c r="B823" s="137" t="s">
        <v>5255</v>
      </c>
      <c r="C823" s="137" t="s">
        <v>1075</v>
      </c>
      <c r="D823" s="137" t="s">
        <v>6258</v>
      </c>
      <c r="E823" s="137" t="s">
        <v>6259</v>
      </c>
      <c r="F823" s="137" t="s">
        <v>2703</v>
      </c>
      <c r="G823" s="137" t="s">
        <v>164</v>
      </c>
      <c r="H823" s="137">
        <v>25</v>
      </c>
      <c r="I823" s="137" t="s">
        <v>13619</v>
      </c>
      <c r="J823" s="137" t="s">
        <v>4802</v>
      </c>
      <c r="K823" s="137" t="s">
        <v>5220</v>
      </c>
      <c r="L823" s="139" t="str">
        <f t="shared" si="36"/>
        <v>丸野　温紀 (3)</v>
      </c>
      <c r="M823" s="139" t="str">
        <f t="shared" si="37"/>
        <v>Haruki MARUNO (00)</v>
      </c>
      <c r="N823" s="216">
        <v>200000821</v>
      </c>
      <c r="O823" s="216" t="str">
        <f t="shared" si="38"/>
        <v>00</v>
      </c>
    </row>
    <row r="824" spans="1:15" x14ac:dyDescent="0.15">
      <c r="A824" s="248">
        <v>883</v>
      </c>
      <c r="B824" s="137" t="s">
        <v>5255</v>
      </c>
      <c r="C824" s="137" t="s">
        <v>1075</v>
      </c>
      <c r="D824" s="137" t="s">
        <v>6599</v>
      </c>
      <c r="E824" s="137" t="s">
        <v>6600</v>
      </c>
      <c r="F824" s="137" t="s">
        <v>3701</v>
      </c>
      <c r="G824" s="137" t="s">
        <v>168</v>
      </c>
      <c r="H824" s="137">
        <v>25</v>
      </c>
      <c r="I824" s="137" t="s">
        <v>13620</v>
      </c>
      <c r="J824" s="137" t="s">
        <v>6727</v>
      </c>
      <c r="K824" s="137" t="s">
        <v>5220</v>
      </c>
      <c r="L824" s="139" t="str">
        <f t="shared" si="36"/>
        <v>三辻　菜月 (2)</v>
      </c>
      <c r="M824" s="139" t="str">
        <f t="shared" si="37"/>
        <v>Natsuki MITSUJI (02)</v>
      </c>
      <c r="N824" s="216">
        <v>200000822</v>
      </c>
      <c r="O824" s="216" t="str">
        <f t="shared" si="38"/>
        <v>02</v>
      </c>
    </row>
    <row r="825" spans="1:15" x14ac:dyDescent="0.15">
      <c r="A825" s="248">
        <v>884</v>
      </c>
      <c r="B825" s="137" t="s">
        <v>5255</v>
      </c>
      <c r="C825" s="137" t="s">
        <v>1075</v>
      </c>
      <c r="D825" s="137" t="s">
        <v>982</v>
      </c>
      <c r="E825" s="137" t="s">
        <v>983</v>
      </c>
      <c r="F825" s="137" t="s">
        <v>984</v>
      </c>
      <c r="G825" s="137" t="s">
        <v>146</v>
      </c>
      <c r="H825" s="137">
        <v>28</v>
      </c>
      <c r="I825" s="137" t="s">
        <v>6689</v>
      </c>
      <c r="J825" s="137" t="s">
        <v>6690</v>
      </c>
      <c r="K825" s="137" t="s">
        <v>5220</v>
      </c>
      <c r="L825" s="139" t="str">
        <f t="shared" si="36"/>
        <v>畑　ともよ (4)</v>
      </c>
      <c r="M825" s="139" t="str">
        <f t="shared" si="37"/>
        <v>Tomoyo HATA (97)</v>
      </c>
      <c r="N825" s="216">
        <v>200000823</v>
      </c>
      <c r="O825" s="216" t="str">
        <f t="shared" si="38"/>
        <v>97</v>
      </c>
    </row>
    <row r="826" spans="1:15" x14ac:dyDescent="0.15">
      <c r="A826" s="248">
        <v>885</v>
      </c>
      <c r="B826" s="137" t="s">
        <v>5259</v>
      </c>
      <c r="C826" s="137" t="s">
        <v>1079</v>
      </c>
      <c r="D826" s="137" t="s">
        <v>6334</v>
      </c>
      <c r="E826" s="137" t="s">
        <v>6335</v>
      </c>
      <c r="F826" s="137" t="s">
        <v>5680</v>
      </c>
      <c r="G826" s="137" t="s">
        <v>146</v>
      </c>
      <c r="H826" s="137">
        <v>33</v>
      </c>
      <c r="I826" s="137" t="s">
        <v>13621</v>
      </c>
      <c r="J826" s="137" t="s">
        <v>13862</v>
      </c>
      <c r="K826" s="137" t="s">
        <v>5220</v>
      </c>
      <c r="L826" s="139" t="str">
        <f t="shared" si="36"/>
        <v>冨部　春月 (4)</v>
      </c>
      <c r="M826" s="139" t="str">
        <f t="shared" si="37"/>
        <v>Hazuki TOMBE (00)</v>
      </c>
      <c r="N826" s="216">
        <v>200000824</v>
      </c>
      <c r="O826" s="216" t="str">
        <f t="shared" si="38"/>
        <v>00</v>
      </c>
    </row>
    <row r="827" spans="1:15" x14ac:dyDescent="0.15">
      <c r="A827" s="248">
        <v>886</v>
      </c>
      <c r="B827" s="137" t="s">
        <v>5259</v>
      </c>
      <c r="C827" s="137" t="s">
        <v>1079</v>
      </c>
      <c r="D827" s="137" t="s">
        <v>6332</v>
      </c>
      <c r="E827" s="137" t="s">
        <v>6333</v>
      </c>
      <c r="F827" s="137" t="s">
        <v>13343</v>
      </c>
      <c r="G827" s="137" t="s">
        <v>146</v>
      </c>
      <c r="H827" s="137">
        <v>27</v>
      </c>
      <c r="I827" s="137" t="s">
        <v>13622</v>
      </c>
      <c r="J827" s="137" t="s">
        <v>13785</v>
      </c>
      <c r="K827" s="137" t="s">
        <v>5220</v>
      </c>
      <c r="L827" s="139" t="str">
        <f t="shared" si="36"/>
        <v>高本　早紀 (4)</v>
      </c>
      <c r="M827" s="139" t="str">
        <f t="shared" si="37"/>
        <v>Saki TAKAMOTO (99)</v>
      </c>
      <c r="N827" s="216">
        <v>200000825</v>
      </c>
      <c r="O827" s="216" t="str">
        <f t="shared" si="38"/>
        <v>99</v>
      </c>
    </row>
    <row r="828" spans="1:15" x14ac:dyDescent="0.15">
      <c r="A828" s="248">
        <v>887</v>
      </c>
      <c r="B828" s="137" t="s">
        <v>5259</v>
      </c>
      <c r="C828" s="137" t="s">
        <v>1079</v>
      </c>
      <c r="D828" s="137" t="s">
        <v>6339</v>
      </c>
      <c r="E828" s="137" t="s">
        <v>6340</v>
      </c>
      <c r="F828" s="137" t="s">
        <v>3346</v>
      </c>
      <c r="G828" s="137" t="s">
        <v>146</v>
      </c>
      <c r="H828" s="137">
        <v>26</v>
      </c>
      <c r="I828" s="137" t="s">
        <v>13623</v>
      </c>
      <c r="J828" s="137" t="s">
        <v>13822</v>
      </c>
      <c r="K828" s="137" t="s">
        <v>5220</v>
      </c>
      <c r="L828" s="139" t="str">
        <f t="shared" si="36"/>
        <v>村井　萌恵 (4)</v>
      </c>
      <c r="M828" s="139" t="str">
        <f t="shared" si="37"/>
        <v>Moe MURAI (99)</v>
      </c>
      <c r="N828" s="216">
        <v>200000826</v>
      </c>
      <c r="O828" s="216" t="str">
        <f t="shared" si="38"/>
        <v>99</v>
      </c>
    </row>
    <row r="829" spans="1:15" x14ac:dyDescent="0.15">
      <c r="A829" s="248">
        <v>888</v>
      </c>
      <c r="B829" s="137" t="s">
        <v>5259</v>
      </c>
      <c r="C829" s="137" t="s">
        <v>1079</v>
      </c>
      <c r="D829" s="137" t="s">
        <v>6336</v>
      </c>
      <c r="E829" s="137" t="s">
        <v>6337</v>
      </c>
      <c r="F829" s="137" t="s">
        <v>6338</v>
      </c>
      <c r="G829" s="137" t="s">
        <v>146</v>
      </c>
      <c r="H829" s="137">
        <v>30</v>
      </c>
      <c r="I829" s="137" t="s">
        <v>13624</v>
      </c>
      <c r="J829" s="137" t="s">
        <v>6769</v>
      </c>
      <c r="K829" s="137" t="s">
        <v>5220</v>
      </c>
      <c r="L829" s="139" t="str">
        <f t="shared" si="36"/>
        <v>平澤　明莉 (4)</v>
      </c>
      <c r="M829" s="139" t="str">
        <f t="shared" si="37"/>
        <v>Akari HIRASAWA (00)</v>
      </c>
      <c r="N829" s="216">
        <v>200000827</v>
      </c>
      <c r="O829" s="216" t="str">
        <f t="shared" si="38"/>
        <v>00</v>
      </c>
    </row>
    <row r="830" spans="1:15" x14ac:dyDescent="0.15">
      <c r="A830" s="248">
        <v>889</v>
      </c>
      <c r="B830" s="137" t="s">
        <v>5259</v>
      </c>
      <c r="C830" s="137" t="s">
        <v>1079</v>
      </c>
      <c r="D830" s="137" t="s">
        <v>5759</v>
      </c>
      <c r="E830" s="137" t="s">
        <v>5760</v>
      </c>
      <c r="F830" s="137" t="s">
        <v>3548</v>
      </c>
      <c r="G830" s="137" t="s">
        <v>146</v>
      </c>
      <c r="H830" s="137">
        <v>37</v>
      </c>
      <c r="I830" s="137" t="s">
        <v>4821</v>
      </c>
      <c r="J830" s="137" t="s">
        <v>13860</v>
      </c>
      <c r="K830" s="137" t="s">
        <v>5220</v>
      </c>
      <c r="L830" s="139" t="str">
        <f t="shared" si="36"/>
        <v>山本　怜奈 (4)</v>
      </c>
      <c r="M830" s="139" t="str">
        <f t="shared" si="37"/>
        <v>Reina YAMAMOTO (99)</v>
      </c>
      <c r="N830" s="216">
        <v>200000828</v>
      </c>
      <c r="O830" s="216" t="str">
        <f t="shared" si="38"/>
        <v>99</v>
      </c>
    </row>
    <row r="831" spans="1:15" x14ac:dyDescent="0.15">
      <c r="A831" s="248">
        <v>890</v>
      </c>
      <c r="B831" s="137" t="s">
        <v>5259</v>
      </c>
      <c r="C831" s="137" t="s">
        <v>1079</v>
      </c>
      <c r="D831" s="137" t="s">
        <v>6343</v>
      </c>
      <c r="E831" s="137" t="s">
        <v>6344</v>
      </c>
      <c r="F831" s="137" t="s">
        <v>2832</v>
      </c>
      <c r="G831" s="137" t="s">
        <v>146</v>
      </c>
      <c r="H831" s="137">
        <v>27</v>
      </c>
      <c r="I831" s="137" t="s">
        <v>13625</v>
      </c>
      <c r="J831" s="137" t="s">
        <v>13911</v>
      </c>
      <c r="K831" s="137" t="s">
        <v>5220</v>
      </c>
      <c r="L831" s="139" t="str">
        <f t="shared" si="36"/>
        <v>日比　亜月 (4)</v>
      </c>
      <c r="M831" s="139" t="str">
        <f t="shared" si="37"/>
        <v>Azuki HIBI (99)</v>
      </c>
      <c r="N831" s="216">
        <v>200000829</v>
      </c>
      <c r="O831" s="216" t="str">
        <f t="shared" si="38"/>
        <v>99</v>
      </c>
    </row>
    <row r="832" spans="1:15" x14ac:dyDescent="0.15">
      <c r="A832" s="248">
        <v>891</v>
      </c>
      <c r="B832" s="137" t="s">
        <v>5259</v>
      </c>
      <c r="C832" s="137" t="s">
        <v>1079</v>
      </c>
      <c r="D832" s="137" t="s">
        <v>6330</v>
      </c>
      <c r="E832" s="137" t="s">
        <v>6331</v>
      </c>
      <c r="F832" s="137" t="s">
        <v>13344</v>
      </c>
      <c r="G832" s="137" t="s">
        <v>146</v>
      </c>
      <c r="H832" s="137">
        <v>28</v>
      </c>
      <c r="I832" s="137" t="s">
        <v>11513</v>
      </c>
      <c r="J832" s="137" t="s">
        <v>13700</v>
      </c>
      <c r="K832" s="137" t="s">
        <v>5220</v>
      </c>
      <c r="L832" s="139" t="str">
        <f t="shared" si="36"/>
        <v>内田　汐里 (4)</v>
      </c>
      <c r="M832" s="139" t="str">
        <f t="shared" si="37"/>
        <v>Shiori UCHIDA (99)</v>
      </c>
      <c r="N832" s="216">
        <v>200000830</v>
      </c>
      <c r="O832" s="216" t="str">
        <f t="shared" si="38"/>
        <v>99</v>
      </c>
    </row>
    <row r="833" spans="1:15" x14ac:dyDescent="0.15">
      <c r="A833" s="248">
        <v>892</v>
      </c>
      <c r="B833" s="137" t="s">
        <v>5259</v>
      </c>
      <c r="C833" s="137" t="s">
        <v>1079</v>
      </c>
      <c r="D833" s="137" t="s">
        <v>6341</v>
      </c>
      <c r="E833" s="137" t="s">
        <v>6342</v>
      </c>
      <c r="F833" s="137" t="s">
        <v>1825</v>
      </c>
      <c r="G833" s="137" t="s">
        <v>146</v>
      </c>
      <c r="H833" s="137">
        <v>31</v>
      </c>
      <c r="I833" s="137" t="s">
        <v>13562</v>
      </c>
      <c r="J833" s="137" t="s">
        <v>13912</v>
      </c>
      <c r="K833" s="137" t="s">
        <v>5220</v>
      </c>
      <c r="L833" s="139" t="str">
        <f t="shared" si="36"/>
        <v>入江　みはゆ (4)</v>
      </c>
      <c r="M833" s="139" t="str">
        <f t="shared" si="37"/>
        <v>Mihayu IRIE (99)</v>
      </c>
      <c r="N833" s="216">
        <v>200000831</v>
      </c>
      <c r="O833" s="216" t="str">
        <f t="shared" si="38"/>
        <v>99</v>
      </c>
    </row>
    <row r="834" spans="1:15" x14ac:dyDescent="0.15">
      <c r="A834" s="248">
        <v>893</v>
      </c>
      <c r="B834" s="137" t="s">
        <v>5259</v>
      </c>
      <c r="C834" s="137" t="s">
        <v>1079</v>
      </c>
      <c r="D834" s="137" t="s">
        <v>6347</v>
      </c>
      <c r="E834" s="137" t="s">
        <v>6348</v>
      </c>
      <c r="F834" s="137" t="s">
        <v>1679</v>
      </c>
      <c r="G834" s="137" t="s">
        <v>164</v>
      </c>
      <c r="H834" s="137">
        <v>28</v>
      </c>
      <c r="I834" s="137" t="s">
        <v>13626</v>
      </c>
      <c r="J834" s="137" t="s">
        <v>13913</v>
      </c>
      <c r="K834" s="137" t="s">
        <v>5220</v>
      </c>
      <c r="L834" s="139" t="str">
        <f t="shared" si="36"/>
        <v>植原　千絢 (3)</v>
      </c>
      <c r="M834" s="139" t="str">
        <f t="shared" si="37"/>
        <v>Chiaya UEHARA (00)</v>
      </c>
      <c r="N834" s="216">
        <v>200000832</v>
      </c>
      <c r="O834" s="216" t="str">
        <f t="shared" si="38"/>
        <v>00</v>
      </c>
    </row>
    <row r="835" spans="1:15" x14ac:dyDescent="0.15">
      <c r="A835" s="248">
        <v>894</v>
      </c>
      <c r="B835" s="137" t="s">
        <v>5259</v>
      </c>
      <c r="C835" s="137" t="s">
        <v>1079</v>
      </c>
      <c r="D835" s="137" t="s">
        <v>6345</v>
      </c>
      <c r="E835" s="137" t="s">
        <v>6346</v>
      </c>
      <c r="F835" s="137" t="s">
        <v>2327</v>
      </c>
      <c r="G835" s="137" t="s">
        <v>164</v>
      </c>
      <c r="H835" s="137">
        <v>31</v>
      </c>
      <c r="I835" s="137" t="s">
        <v>13627</v>
      </c>
      <c r="J835" s="137" t="s">
        <v>13914</v>
      </c>
      <c r="K835" s="137" t="s">
        <v>5220</v>
      </c>
      <c r="L835" s="139" t="str">
        <f t="shared" ref="L835:L898" si="39">D835&amp;" ("&amp;G835&amp;")"</f>
        <v>赤堀　仁美 (3)</v>
      </c>
      <c r="M835" s="139" t="str">
        <f t="shared" ref="M835:M898" si="40">J835&amp;" "&amp;I835&amp;" ("&amp;O835&amp;")"</f>
        <v>Norimi AKAHORI (00)</v>
      </c>
      <c r="N835" s="216">
        <v>200000833</v>
      </c>
      <c r="O835" s="216" t="str">
        <f t="shared" ref="O835:O898" si="41">LEFT(F835,2)</f>
        <v>00</v>
      </c>
    </row>
    <row r="836" spans="1:15" x14ac:dyDescent="0.15">
      <c r="A836" s="248">
        <v>895</v>
      </c>
      <c r="B836" s="137" t="s">
        <v>5259</v>
      </c>
      <c r="C836" s="137" t="s">
        <v>1079</v>
      </c>
      <c r="D836" s="137" t="s">
        <v>6349</v>
      </c>
      <c r="E836" s="137" t="s">
        <v>6350</v>
      </c>
      <c r="F836" s="137" t="s">
        <v>3526</v>
      </c>
      <c r="G836" s="137" t="s">
        <v>164</v>
      </c>
      <c r="H836" s="137">
        <v>26</v>
      </c>
      <c r="I836" s="137" t="s">
        <v>13628</v>
      </c>
      <c r="J836" s="137" t="s">
        <v>13688</v>
      </c>
      <c r="K836" s="137" t="s">
        <v>5220</v>
      </c>
      <c r="L836" s="139" t="str">
        <f t="shared" si="39"/>
        <v>浦谷　愛未 (3)</v>
      </c>
      <c r="M836" s="139" t="str">
        <f t="shared" si="40"/>
        <v>Ami URATANI (01)</v>
      </c>
      <c r="N836" s="216">
        <v>200000834</v>
      </c>
      <c r="O836" s="216" t="str">
        <f t="shared" si="41"/>
        <v>01</v>
      </c>
    </row>
    <row r="837" spans="1:15" x14ac:dyDescent="0.15">
      <c r="A837" s="248">
        <v>896</v>
      </c>
      <c r="B837" s="137" t="s">
        <v>5259</v>
      </c>
      <c r="C837" s="137" t="s">
        <v>1079</v>
      </c>
      <c r="D837" s="137" t="s">
        <v>6352</v>
      </c>
      <c r="E837" s="137" t="s">
        <v>6353</v>
      </c>
      <c r="F837" s="137" t="s">
        <v>1940</v>
      </c>
      <c r="G837" s="137" t="s">
        <v>164</v>
      </c>
      <c r="H837" s="137">
        <v>24</v>
      </c>
      <c r="I837" s="137" t="s">
        <v>5051</v>
      </c>
      <c r="J837" s="137" t="s">
        <v>13827</v>
      </c>
      <c r="K837" s="137" t="s">
        <v>5220</v>
      </c>
      <c r="L837" s="139" t="str">
        <f t="shared" si="39"/>
        <v>早川　朋実 (3)</v>
      </c>
      <c r="M837" s="139" t="str">
        <f t="shared" si="40"/>
        <v>Tomomi HAYAKAWA (00)</v>
      </c>
      <c r="N837" s="216">
        <v>200000835</v>
      </c>
      <c r="O837" s="216" t="str">
        <f t="shared" si="41"/>
        <v>00</v>
      </c>
    </row>
    <row r="838" spans="1:15" x14ac:dyDescent="0.15">
      <c r="A838" s="249">
        <v>897</v>
      </c>
      <c r="B838" s="138" t="s">
        <v>5259</v>
      </c>
      <c r="C838" s="138" t="s">
        <v>1079</v>
      </c>
      <c r="D838" s="138" t="s">
        <v>12870</v>
      </c>
      <c r="E838" s="138" t="s">
        <v>6351</v>
      </c>
      <c r="F838" s="138" t="s">
        <v>2708</v>
      </c>
      <c r="G838" s="138" t="s">
        <v>164</v>
      </c>
      <c r="H838" s="138">
        <v>26</v>
      </c>
      <c r="I838" s="138" t="s">
        <v>11477</v>
      </c>
      <c r="J838" s="138" t="s">
        <v>9543</v>
      </c>
      <c r="K838" s="138" t="s">
        <v>5220</v>
      </c>
      <c r="L838" s="139" t="str">
        <f t="shared" si="39"/>
        <v>堤　怜奈 (3)</v>
      </c>
      <c r="M838" s="139" t="str">
        <f t="shared" si="40"/>
        <v>Rena TSUTSUMI (00)</v>
      </c>
      <c r="N838" s="216">
        <v>200000836</v>
      </c>
      <c r="O838" s="216" t="str">
        <f t="shared" si="41"/>
        <v>00</v>
      </c>
    </row>
    <row r="839" spans="1:15" x14ac:dyDescent="0.15">
      <c r="A839" s="249">
        <v>898</v>
      </c>
      <c r="B839" s="138" t="s">
        <v>5259</v>
      </c>
      <c r="C839" s="138" t="s">
        <v>1079</v>
      </c>
      <c r="D839" s="138" t="s">
        <v>6356</v>
      </c>
      <c r="E839" s="138" t="s">
        <v>6357</v>
      </c>
      <c r="F839" s="138" t="s">
        <v>5327</v>
      </c>
      <c r="G839" s="138" t="s">
        <v>164</v>
      </c>
      <c r="H839" s="138">
        <v>28</v>
      </c>
      <c r="I839" s="138" t="s">
        <v>4884</v>
      </c>
      <c r="J839" s="138" t="s">
        <v>6770</v>
      </c>
      <c r="K839" s="138" t="s">
        <v>5220</v>
      </c>
      <c r="L839" s="139" t="str">
        <f t="shared" si="39"/>
        <v>舛田　華 (3)</v>
      </c>
      <c r="M839" s="139" t="str">
        <f t="shared" si="40"/>
        <v>Hana MASUDA (00)</v>
      </c>
      <c r="N839" s="216">
        <v>200000837</v>
      </c>
      <c r="O839" s="216" t="str">
        <f t="shared" si="41"/>
        <v>00</v>
      </c>
    </row>
    <row r="840" spans="1:15" x14ac:dyDescent="0.15">
      <c r="A840" s="249">
        <v>899</v>
      </c>
      <c r="B840" s="138" t="s">
        <v>5259</v>
      </c>
      <c r="C840" s="138" t="s">
        <v>1079</v>
      </c>
      <c r="D840" s="138" t="s">
        <v>6354</v>
      </c>
      <c r="E840" s="138" t="s">
        <v>6355</v>
      </c>
      <c r="F840" s="138" t="s">
        <v>3742</v>
      </c>
      <c r="G840" s="138" t="s">
        <v>164</v>
      </c>
      <c r="H840" s="138" t="s">
        <v>4795</v>
      </c>
      <c r="I840" s="138" t="s">
        <v>13629</v>
      </c>
      <c r="J840" s="138" t="s">
        <v>13691</v>
      </c>
      <c r="K840" s="138" t="s">
        <v>5220</v>
      </c>
      <c r="L840" s="139" t="str">
        <f t="shared" si="39"/>
        <v>長沼　明音 (3)</v>
      </c>
      <c r="M840" s="139" t="str">
        <f t="shared" si="40"/>
        <v>Akane NAGANUMA (00)</v>
      </c>
      <c r="N840" s="216">
        <v>200000838</v>
      </c>
      <c r="O840" s="216" t="str">
        <f t="shared" si="41"/>
        <v>00</v>
      </c>
    </row>
    <row r="841" spans="1:15" x14ac:dyDescent="0.15">
      <c r="A841" s="249">
        <v>900</v>
      </c>
      <c r="B841" s="138" t="s">
        <v>5259</v>
      </c>
      <c r="C841" s="138" t="s">
        <v>1079</v>
      </c>
      <c r="D841" s="138" t="s">
        <v>6358</v>
      </c>
      <c r="E841" s="138" t="s">
        <v>6359</v>
      </c>
      <c r="F841" s="138" t="s">
        <v>2498</v>
      </c>
      <c r="G841" s="138" t="s">
        <v>164</v>
      </c>
      <c r="H841" s="138">
        <v>47</v>
      </c>
      <c r="I841" s="138" t="s">
        <v>13630</v>
      </c>
      <c r="J841" s="138" t="s">
        <v>13915</v>
      </c>
      <c r="K841" s="138" t="s">
        <v>5220</v>
      </c>
      <c r="L841" s="139" t="str">
        <f t="shared" si="39"/>
        <v>座覇　蘭 (3)</v>
      </c>
      <c r="M841" s="139" t="str">
        <f t="shared" si="40"/>
        <v>Ran ZAHA (00)</v>
      </c>
      <c r="N841" s="216">
        <v>200000839</v>
      </c>
      <c r="O841" s="216" t="str">
        <f t="shared" si="41"/>
        <v>00</v>
      </c>
    </row>
    <row r="842" spans="1:15" x14ac:dyDescent="0.15">
      <c r="A842" s="249">
        <v>901</v>
      </c>
      <c r="B842" s="138" t="s">
        <v>5259</v>
      </c>
      <c r="C842" s="138" t="s">
        <v>1079</v>
      </c>
      <c r="D842" s="138" t="s">
        <v>6328</v>
      </c>
      <c r="E842" s="138" t="s">
        <v>6329</v>
      </c>
      <c r="F842" s="138" t="s">
        <v>2582</v>
      </c>
      <c r="G842" s="138" t="s">
        <v>168</v>
      </c>
      <c r="H842" s="138">
        <v>42</v>
      </c>
      <c r="I842" s="138" t="s">
        <v>4937</v>
      </c>
      <c r="J842" s="138" t="s">
        <v>6718</v>
      </c>
      <c r="K842" s="138" t="s">
        <v>5220</v>
      </c>
      <c r="L842" s="139" t="str">
        <f t="shared" si="39"/>
        <v>藤山　愛美 (2)</v>
      </c>
      <c r="M842" s="139" t="str">
        <f t="shared" si="40"/>
        <v>Manami FUJIYAMA (01)</v>
      </c>
      <c r="N842" s="216">
        <v>200000840</v>
      </c>
      <c r="O842" s="216" t="str">
        <f t="shared" si="41"/>
        <v>01</v>
      </c>
    </row>
    <row r="843" spans="1:15" x14ac:dyDescent="0.15">
      <c r="A843" s="249">
        <v>902</v>
      </c>
      <c r="B843" s="138" t="s">
        <v>5259</v>
      </c>
      <c r="C843" s="138" t="s">
        <v>1079</v>
      </c>
      <c r="D843" s="138" t="s">
        <v>6326</v>
      </c>
      <c r="E843" s="138" t="s">
        <v>6327</v>
      </c>
      <c r="F843" s="138" t="s">
        <v>6179</v>
      </c>
      <c r="G843" s="138" t="s">
        <v>168</v>
      </c>
      <c r="H843" s="138">
        <v>43</v>
      </c>
      <c r="I843" s="138" t="s">
        <v>4886</v>
      </c>
      <c r="J843" s="138" t="s">
        <v>13696</v>
      </c>
      <c r="K843" s="138" t="s">
        <v>5220</v>
      </c>
      <c r="L843" s="139" t="str">
        <f t="shared" si="39"/>
        <v>松本　まどか (2)</v>
      </c>
      <c r="M843" s="139" t="str">
        <f t="shared" si="40"/>
        <v>Madoka MATSUMOTO (02)</v>
      </c>
      <c r="N843" s="216">
        <v>200000841</v>
      </c>
      <c r="O843" s="216" t="str">
        <f t="shared" si="41"/>
        <v>02</v>
      </c>
    </row>
    <row r="844" spans="1:15" x14ac:dyDescent="0.15">
      <c r="A844" s="249">
        <v>903</v>
      </c>
      <c r="B844" s="138" t="s">
        <v>5259</v>
      </c>
      <c r="C844" s="138" t="s">
        <v>1079</v>
      </c>
      <c r="D844" s="138" t="s">
        <v>6316</v>
      </c>
      <c r="E844" s="138" t="s">
        <v>6317</v>
      </c>
      <c r="F844" s="138" t="s">
        <v>4505</v>
      </c>
      <c r="G844" s="138" t="s">
        <v>168</v>
      </c>
      <c r="H844" s="138">
        <v>29</v>
      </c>
      <c r="I844" s="138" t="s">
        <v>13631</v>
      </c>
      <c r="J844" s="138" t="s">
        <v>13871</v>
      </c>
      <c r="K844" s="138" t="s">
        <v>5220</v>
      </c>
      <c r="L844" s="139" t="str">
        <f t="shared" si="39"/>
        <v>茨本　菜々子 (2)</v>
      </c>
      <c r="M844" s="139" t="str">
        <f t="shared" si="40"/>
        <v>Nanako IBARAMOTO (01)</v>
      </c>
      <c r="N844" s="216">
        <v>200000842</v>
      </c>
      <c r="O844" s="216" t="str">
        <f t="shared" si="41"/>
        <v>01</v>
      </c>
    </row>
    <row r="845" spans="1:15" x14ac:dyDescent="0.15">
      <c r="A845" s="249">
        <v>904</v>
      </c>
      <c r="B845" s="138" t="s">
        <v>5259</v>
      </c>
      <c r="C845" s="138" t="s">
        <v>1079</v>
      </c>
      <c r="D845" s="138" t="s">
        <v>12871</v>
      </c>
      <c r="E845" s="138" t="s">
        <v>6560</v>
      </c>
      <c r="F845" s="138" t="s">
        <v>2219</v>
      </c>
      <c r="G845" s="138" t="s">
        <v>168</v>
      </c>
      <c r="H845" s="138">
        <v>22</v>
      </c>
      <c r="I845" s="138" t="s">
        <v>6695</v>
      </c>
      <c r="J845" s="138" t="s">
        <v>6696</v>
      </c>
      <c r="K845" s="138" t="s">
        <v>5220</v>
      </c>
      <c r="L845" s="139" t="str">
        <f t="shared" si="39"/>
        <v>角谷　美湖 (2)</v>
      </c>
      <c r="M845" s="139" t="str">
        <f t="shared" si="40"/>
        <v>Miko KAKUYA (01)</v>
      </c>
      <c r="N845" s="216">
        <v>200000843</v>
      </c>
      <c r="O845" s="216" t="str">
        <f t="shared" si="41"/>
        <v>01</v>
      </c>
    </row>
    <row r="846" spans="1:15" x14ac:dyDescent="0.15">
      <c r="A846" s="249">
        <v>905</v>
      </c>
      <c r="B846" s="138" t="s">
        <v>5259</v>
      </c>
      <c r="C846" s="138" t="s">
        <v>1079</v>
      </c>
      <c r="D846" s="138" t="s">
        <v>6318</v>
      </c>
      <c r="E846" s="138" t="s">
        <v>6319</v>
      </c>
      <c r="F846" s="138" t="s">
        <v>4172</v>
      </c>
      <c r="G846" s="138" t="s">
        <v>168</v>
      </c>
      <c r="H846" s="138">
        <v>36</v>
      </c>
      <c r="I846" s="138" t="s">
        <v>13632</v>
      </c>
      <c r="J846" s="138" t="s">
        <v>6759</v>
      </c>
      <c r="K846" s="138" t="s">
        <v>5220</v>
      </c>
      <c r="L846" s="139" t="str">
        <f t="shared" si="39"/>
        <v>森岡　美羽 (2)</v>
      </c>
      <c r="M846" s="139" t="str">
        <f t="shared" si="40"/>
        <v>Miu MORIOKA (02)</v>
      </c>
      <c r="N846" s="216">
        <v>200000844</v>
      </c>
      <c r="O846" s="216" t="str">
        <f t="shared" si="41"/>
        <v>02</v>
      </c>
    </row>
    <row r="847" spans="1:15" x14ac:dyDescent="0.15">
      <c r="A847" s="249">
        <v>906</v>
      </c>
      <c r="B847" s="138" t="s">
        <v>5259</v>
      </c>
      <c r="C847" s="138" t="s">
        <v>1079</v>
      </c>
      <c r="D847" s="138" t="s">
        <v>6322</v>
      </c>
      <c r="E847" s="138" t="s">
        <v>6323</v>
      </c>
      <c r="F847" s="138" t="s">
        <v>4214</v>
      </c>
      <c r="G847" s="138" t="s">
        <v>168</v>
      </c>
      <c r="H847" s="138">
        <v>26</v>
      </c>
      <c r="I847" s="138" t="s">
        <v>6665</v>
      </c>
      <c r="J847" s="138" t="s">
        <v>4981</v>
      </c>
      <c r="K847" s="138" t="s">
        <v>5220</v>
      </c>
      <c r="L847" s="139" t="str">
        <f t="shared" si="39"/>
        <v>小山　空 (2)</v>
      </c>
      <c r="M847" s="139" t="str">
        <f t="shared" si="40"/>
        <v>Sora KOYAMA (01)</v>
      </c>
      <c r="N847" s="216">
        <v>200000845</v>
      </c>
      <c r="O847" s="216" t="str">
        <f t="shared" si="41"/>
        <v>01</v>
      </c>
    </row>
    <row r="848" spans="1:15" x14ac:dyDescent="0.15">
      <c r="A848" s="249">
        <v>907</v>
      </c>
      <c r="B848" s="138" t="s">
        <v>5259</v>
      </c>
      <c r="C848" s="138" t="s">
        <v>1079</v>
      </c>
      <c r="D848" s="138" t="s">
        <v>6324</v>
      </c>
      <c r="E848" s="138" t="s">
        <v>6325</v>
      </c>
      <c r="F848" s="138" t="s">
        <v>2380</v>
      </c>
      <c r="G848" s="138" t="s">
        <v>168</v>
      </c>
      <c r="H848" s="138">
        <v>33</v>
      </c>
      <c r="I848" s="138" t="s">
        <v>4915</v>
      </c>
      <c r="J848" s="138" t="s">
        <v>13785</v>
      </c>
      <c r="K848" s="138" t="s">
        <v>5220</v>
      </c>
      <c r="L848" s="139" t="str">
        <f t="shared" si="39"/>
        <v>藤田　彩希 (2)</v>
      </c>
      <c r="M848" s="139" t="str">
        <f t="shared" si="40"/>
        <v>Saki FUJITA (01)</v>
      </c>
      <c r="N848" s="216">
        <v>200000846</v>
      </c>
      <c r="O848" s="216" t="str">
        <f t="shared" si="41"/>
        <v>01</v>
      </c>
    </row>
    <row r="849" spans="1:15" x14ac:dyDescent="0.15">
      <c r="A849" s="249">
        <v>908</v>
      </c>
      <c r="B849" s="138" t="s">
        <v>5259</v>
      </c>
      <c r="C849" s="138" t="s">
        <v>1079</v>
      </c>
      <c r="D849" s="138" t="s">
        <v>6558</v>
      </c>
      <c r="E849" s="138" t="s">
        <v>6559</v>
      </c>
      <c r="F849" s="138" t="s">
        <v>4535</v>
      </c>
      <c r="G849" s="138" t="s">
        <v>168</v>
      </c>
      <c r="H849" s="138">
        <v>28</v>
      </c>
      <c r="I849" s="138" t="s">
        <v>6693</v>
      </c>
      <c r="J849" s="138" t="s">
        <v>6694</v>
      </c>
      <c r="K849" s="138" t="s">
        <v>5220</v>
      </c>
      <c r="L849" s="139" t="str">
        <f t="shared" si="39"/>
        <v>堀　彩美 (2)</v>
      </c>
      <c r="M849" s="139" t="str">
        <f t="shared" si="40"/>
        <v>Ayami HORI (01)</v>
      </c>
      <c r="N849" s="216">
        <v>200000847</v>
      </c>
      <c r="O849" s="216" t="str">
        <f t="shared" si="41"/>
        <v>01</v>
      </c>
    </row>
    <row r="850" spans="1:15" x14ac:dyDescent="0.15">
      <c r="A850" s="249">
        <v>909</v>
      </c>
      <c r="B850" s="138" t="s">
        <v>5259</v>
      </c>
      <c r="C850" s="138" t="s">
        <v>1079</v>
      </c>
      <c r="D850" s="138" t="s">
        <v>6320</v>
      </c>
      <c r="E850" s="138" t="s">
        <v>6321</v>
      </c>
      <c r="F850" s="138" t="s">
        <v>2722</v>
      </c>
      <c r="G850" s="138" t="s">
        <v>168</v>
      </c>
      <c r="H850" s="138">
        <v>26</v>
      </c>
      <c r="I850" s="138" t="s">
        <v>9531</v>
      </c>
      <c r="J850" s="138" t="s">
        <v>13838</v>
      </c>
      <c r="K850" s="138" t="s">
        <v>5220</v>
      </c>
      <c r="L850" s="139" t="str">
        <f t="shared" si="39"/>
        <v>三好　ひなの (2)</v>
      </c>
      <c r="M850" s="139" t="str">
        <f t="shared" si="40"/>
        <v>Hinano MIYOSHI (02)</v>
      </c>
      <c r="N850" s="216">
        <v>200000848</v>
      </c>
      <c r="O850" s="216" t="str">
        <f t="shared" si="41"/>
        <v>02</v>
      </c>
    </row>
    <row r="851" spans="1:15" x14ac:dyDescent="0.15">
      <c r="A851" s="249">
        <v>910</v>
      </c>
      <c r="B851" s="138" t="s">
        <v>5259</v>
      </c>
      <c r="C851" s="138" t="s">
        <v>1079</v>
      </c>
      <c r="D851" s="138" t="s">
        <v>9501</v>
      </c>
      <c r="E851" s="138" t="s">
        <v>9513</v>
      </c>
      <c r="F851" s="138" t="s">
        <v>4366</v>
      </c>
      <c r="G851" s="138" t="s">
        <v>168</v>
      </c>
      <c r="H851" s="138">
        <v>26</v>
      </c>
      <c r="I851" s="138" t="s">
        <v>9529</v>
      </c>
      <c r="J851" s="138" t="s">
        <v>4833</v>
      </c>
      <c r="K851" s="138" t="s">
        <v>5220</v>
      </c>
      <c r="L851" s="139" t="str">
        <f t="shared" si="39"/>
        <v>水沼　千紘 (2)</v>
      </c>
      <c r="M851" s="139" t="str">
        <f t="shared" si="40"/>
        <v>Chihiro MIZUNUMA (01)</v>
      </c>
      <c r="N851" s="216">
        <v>200000849</v>
      </c>
      <c r="O851" s="216" t="str">
        <f t="shared" si="41"/>
        <v>01</v>
      </c>
    </row>
    <row r="852" spans="1:15" x14ac:dyDescent="0.15">
      <c r="A852" s="249">
        <v>911</v>
      </c>
      <c r="B852" s="138" t="s">
        <v>5259</v>
      </c>
      <c r="C852" s="138" t="s">
        <v>1079</v>
      </c>
      <c r="D852" s="138" t="s">
        <v>12872</v>
      </c>
      <c r="E852" s="138" t="s">
        <v>13170</v>
      </c>
      <c r="F852" s="138" t="s">
        <v>11078</v>
      </c>
      <c r="G852" s="138" t="s">
        <v>173</v>
      </c>
      <c r="H852" s="138">
        <v>26</v>
      </c>
      <c r="I852" s="138" t="s">
        <v>13633</v>
      </c>
      <c r="J852" s="138" t="s">
        <v>13916</v>
      </c>
      <c r="K852" s="138" t="s">
        <v>13961</v>
      </c>
      <c r="L852" s="139" t="str">
        <f t="shared" si="39"/>
        <v>シェイラ・チェロティチ (1)</v>
      </c>
      <c r="M852" s="139" t="str">
        <f t="shared" si="40"/>
        <v>Cerotich SHEILA (03)</v>
      </c>
      <c r="N852" s="216">
        <v>200000850</v>
      </c>
      <c r="O852" s="216" t="str">
        <f t="shared" si="41"/>
        <v>03</v>
      </c>
    </row>
    <row r="853" spans="1:15" x14ac:dyDescent="0.15">
      <c r="A853" s="249">
        <v>912</v>
      </c>
      <c r="B853" s="138" t="s">
        <v>5259</v>
      </c>
      <c r="C853" s="138" t="s">
        <v>1079</v>
      </c>
      <c r="D853" s="138" t="s">
        <v>12873</v>
      </c>
      <c r="E853" s="138" t="s">
        <v>13171</v>
      </c>
      <c r="F853" s="138" t="s">
        <v>13345</v>
      </c>
      <c r="G853" s="138" t="s">
        <v>173</v>
      </c>
      <c r="H853" s="138">
        <v>35</v>
      </c>
      <c r="I853" s="138" t="s">
        <v>9452</v>
      </c>
      <c r="J853" s="138" t="s">
        <v>13917</v>
      </c>
      <c r="K853" s="138" t="s">
        <v>5220</v>
      </c>
      <c r="L853" s="139" t="str">
        <f t="shared" si="39"/>
        <v>本田　芽吹 (1)</v>
      </c>
      <c r="M853" s="139" t="str">
        <f t="shared" si="40"/>
        <v>Mebuki HONDA (02)</v>
      </c>
      <c r="N853" s="216">
        <v>200000851</v>
      </c>
      <c r="O853" s="216" t="str">
        <f t="shared" si="41"/>
        <v>02</v>
      </c>
    </row>
    <row r="854" spans="1:15" x14ac:dyDescent="0.15">
      <c r="A854" s="249">
        <v>914</v>
      </c>
      <c r="B854" s="138" t="s">
        <v>5259</v>
      </c>
      <c r="C854" s="138" t="s">
        <v>1079</v>
      </c>
      <c r="D854" s="138" t="s">
        <v>12874</v>
      </c>
      <c r="E854" s="138" t="s">
        <v>13172</v>
      </c>
      <c r="F854" s="138" t="s">
        <v>13301</v>
      </c>
      <c r="G854" s="138" t="s">
        <v>173</v>
      </c>
      <c r="H854" s="138">
        <v>46</v>
      </c>
      <c r="I854" s="138" t="s">
        <v>11983</v>
      </c>
      <c r="J854" s="138" t="s">
        <v>9318</v>
      </c>
      <c r="K854" s="138" t="s">
        <v>5220</v>
      </c>
      <c r="L854" s="139" t="str">
        <f t="shared" si="39"/>
        <v>金沢　杏音 (1)</v>
      </c>
      <c r="M854" s="139" t="str">
        <f t="shared" si="40"/>
        <v>Momone KANAZAWA (02)</v>
      </c>
      <c r="N854" s="216">
        <v>200000852</v>
      </c>
      <c r="O854" s="216" t="str">
        <f t="shared" si="41"/>
        <v>02</v>
      </c>
    </row>
    <row r="855" spans="1:15" x14ac:dyDescent="0.15">
      <c r="A855" s="249">
        <v>915</v>
      </c>
      <c r="B855" s="138" t="s">
        <v>5259</v>
      </c>
      <c r="C855" s="138" t="s">
        <v>1079</v>
      </c>
      <c r="D855" s="138" t="s">
        <v>12875</v>
      </c>
      <c r="E855" s="138" t="s">
        <v>13173</v>
      </c>
      <c r="F855" s="138" t="s">
        <v>11211</v>
      </c>
      <c r="G855" s="138" t="s">
        <v>173</v>
      </c>
      <c r="H855" s="138">
        <v>24</v>
      </c>
      <c r="I855" s="138" t="s">
        <v>11508</v>
      </c>
      <c r="J855" s="138" t="s">
        <v>13918</v>
      </c>
      <c r="K855" s="138" t="s">
        <v>5220</v>
      </c>
      <c r="L855" s="139" t="str">
        <f t="shared" si="39"/>
        <v>濱口　真幸 (1)</v>
      </c>
      <c r="M855" s="139" t="str">
        <f t="shared" si="40"/>
        <v>Mayuki HAMAGUCHI (03)</v>
      </c>
      <c r="N855" s="216">
        <v>200000853</v>
      </c>
      <c r="O855" s="216" t="str">
        <f t="shared" si="41"/>
        <v>03</v>
      </c>
    </row>
    <row r="856" spans="1:15" x14ac:dyDescent="0.15">
      <c r="A856" s="249">
        <v>916</v>
      </c>
      <c r="B856" s="138" t="s">
        <v>5259</v>
      </c>
      <c r="C856" s="138" t="s">
        <v>1079</v>
      </c>
      <c r="D856" s="138" t="s">
        <v>12876</v>
      </c>
      <c r="E856" s="138" t="s">
        <v>13174</v>
      </c>
      <c r="F856" s="138" t="s">
        <v>13339</v>
      </c>
      <c r="G856" s="138" t="s">
        <v>173</v>
      </c>
      <c r="H856" s="138">
        <v>27</v>
      </c>
      <c r="I856" s="138" t="s">
        <v>13634</v>
      </c>
      <c r="J856" s="138" t="s">
        <v>5066</v>
      </c>
      <c r="K856" s="138" t="s">
        <v>5220</v>
      </c>
      <c r="L856" s="139" t="str">
        <f t="shared" si="39"/>
        <v>梛野　響木 (1)</v>
      </c>
      <c r="M856" s="139" t="str">
        <f t="shared" si="40"/>
        <v>Hibiki NAGINO (02)</v>
      </c>
      <c r="N856" s="216">
        <v>200000854</v>
      </c>
      <c r="O856" s="216" t="str">
        <f t="shared" si="41"/>
        <v>02</v>
      </c>
    </row>
    <row r="857" spans="1:15" x14ac:dyDescent="0.15">
      <c r="A857" s="249">
        <v>917</v>
      </c>
      <c r="B857" s="138" t="s">
        <v>5259</v>
      </c>
      <c r="C857" s="138" t="s">
        <v>1079</v>
      </c>
      <c r="D857" s="138" t="s">
        <v>12877</v>
      </c>
      <c r="E857" s="138" t="s">
        <v>13175</v>
      </c>
      <c r="F857" s="138" t="s">
        <v>13332</v>
      </c>
      <c r="G857" s="138" t="s">
        <v>173</v>
      </c>
      <c r="H857" s="138">
        <v>25</v>
      </c>
      <c r="I857" s="138" t="s">
        <v>5073</v>
      </c>
      <c r="J857" s="138" t="s">
        <v>13919</v>
      </c>
      <c r="K857" s="138" t="s">
        <v>5220</v>
      </c>
      <c r="L857" s="139" t="str">
        <f t="shared" si="39"/>
        <v>杉野　樹里海 (1)</v>
      </c>
      <c r="M857" s="139" t="str">
        <f t="shared" si="40"/>
        <v>Juria SUGINO (03)</v>
      </c>
      <c r="N857" s="216">
        <v>200000855</v>
      </c>
      <c r="O857" s="216" t="str">
        <f t="shared" si="41"/>
        <v>03</v>
      </c>
    </row>
    <row r="858" spans="1:15" x14ac:dyDescent="0.15">
      <c r="A858" s="249">
        <v>918</v>
      </c>
      <c r="B858" s="138" t="s">
        <v>5253</v>
      </c>
      <c r="C858" s="138" t="s">
        <v>1071</v>
      </c>
      <c r="D858" s="138" t="s">
        <v>6194</v>
      </c>
      <c r="E858" s="138" t="s">
        <v>6195</v>
      </c>
      <c r="F858" s="138" t="s">
        <v>1374</v>
      </c>
      <c r="G858" s="138" t="s">
        <v>146</v>
      </c>
      <c r="H858" s="138">
        <v>25</v>
      </c>
      <c r="I858" s="138" t="s">
        <v>13635</v>
      </c>
      <c r="J858" s="138" t="s">
        <v>9538</v>
      </c>
      <c r="K858" s="138" t="s">
        <v>5220</v>
      </c>
      <c r="L858" s="139" t="str">
        <f t="shared" si="39"/>
        <v>澁谷　柚衣 (4)</v>
      </c>
      <c r="M858" s="139" t="str">
        <f t="shared" si="40"/>
        <v>Yui SHIBUTANI (00)</v>
      </c>
      <c r="N858" s="216">
        <v>200000856</v>
      </c>
      <c r="O858" s="216" t="str">
        <f t="shared" si="41"/>
        <v>00</v>
      </c>
    </row>
    <row r="859" spans="1:15" x14ac:dyDescent="0.15">
      <c r="A859" s="249">
        <v>919</v>
      </c>
      <c r="B859" s="138" t="s">
        <v>5253</v>
      </c>
      <c r="C859" s="138" t="s">
        <v>1071</v>
      </c>
      <c r="D859" s="138" t="s">
        <v>6196</v>
      </c>
      <c r="E859" s="138" t="s">
        <v>6197</v>
      </c>
      <c r="F859" s="138" t="s">
        <v>2301</v>
      </c>
      <c r="G859" s="138" t="s">
        <v>164</v>
      </c>
      <c r="H859" s="138">
        <v>26</v>
      </c>
      <c r="I859" s="138" t="s">
        <v>13636</v>
      </c>
      <c r="J859" s="138" t="s">
        <v>9543</v>
      </c>
      <c r="K859" s="138" t="s">
        <v>5220</v>
      </c>
      <c r="L859" s="139" t="str">
        <f t="shared" si="39"/>
        <v>布施　玲奈 (3)</v>
      </c>
      <c r="M859" s="139" t="str">
        <f t="shared" si="40"/>
        <v>Rena FUSE (00)</v>
      </c>
      <c r="N859" s="216">
        <v>200000857</v>
      </c>
      <c r="O859" s="216" t="str">
        <f t="shared" si="41"/>
        <v>00</v>
      </c>
    </row>
    <row r="860" spans="1:15" x14ac:dyDescent="0.15">
      <c r="A860" s="249">
        <v>920</v>
      </c>
      <c r="B860" s="138" t="s">
        <v>5264</v>
      </c>
      <c r="C860" s="138" t="s">
        <v>1082</v>
      </c>
      <c r="D860" s="138" t="s">
        <v>6496</v>
      </c>
      <c r="E860" s="138" t="s">
        <v>6497</v>
      </c>
      <c r="F860" s="138" t="s">
        <v>1114</v>
      </c>
      <c r="G860" s="138" t="s">
        <v>146</v>
      </c>
      <c r="H860" s="138">
        <v>27</v>
      </c>
      <c r="I860" s="138" t="s">
        <v>11432</v>
      </c>
      <c r="J860" s="138" t="s">
        <v>13722</v>
      </c>
      <c r="K860" s="138" t="s">
        <v>5220</v>
      </c>
      <c r="L860" s="139" t="str">
        <f t="shared" si="39"/>
        <v>川田　朱夏 (4)</v>
      </c>
      <c r="M860" s="139" t="str">
        <f t="shared" si="40"/>
        <v>Ayaka KAWATA (99)</v>
      </c>
      <c r="N860" s="216">
        <v>200000858</v>
      </c>
      <c r="O860" s="216" t="str">
        <f t="shared" si="41"/>
        <v>99</v>
      </c>
    </row>
    <row r="861" spans="1:15" x14ac:dyDescent="0.15">
      <c r="A861" s="249">
        <v>921</v>
      </c>
      <c r="B861" s="138" t="s">
        <v>5264</v>
      </c>
      <c r="C861" s="138" t="s">
        <v>1082</v>
      </c>
      <c r="D861" s="138" t="s">
        <v>6498</v>
      </c>
      <c r="E861" s="138" t="s">
        <v>6499</v>
      </c>
      <c r="F861" s="138" t="s">
        <v>2157</v>
      </c>
      <c r="G861" s="138" t="s">
        <v>146</v>
      </c>
      <c r="H861" s="138">
        <v>27</v>
      </c>
      <c r="I861" s="138" t="s">
        <v>13637</v>
      </c>
      <c r="J861" s="138" t="s">
        <v>13920</v>
      </c>
      <c r="K861" s="138" t="s">
        <v>5220</v>
      </c>
      <c r="L861" s="139" t="str">
        <f t="shared" si="39"/>
        <v>神薗　芽衣子 (4)</v>
      </c>
      <c r="M861" s="139" t="str">
        <f t="shared" si="40"/>
        <v>Meiko KAMIZONO (00)</v>
      </c>
      <c r="N861" s="216">
        <v>200000859</v>
      </c>
      <c r="O861" s="216" t="str">
        <f t="shared" si="41"/>
        <v>00</v>
      </c>
    </row>
    <row r="862" spans="1:15" x14ac:dyDescent="0.15">
      <c r="A862" s="249">
        <v>922</v>
      </c>
      <c r="B862" s="138" t="s">
        <v>5264</v>
      </c>
      <c r="C862" s="138" t="s">
        <v>1082</v>
      </c>
      <c r="D862" s="138" t="s">
        <v>6500</v>
      </c>
      <c r="E862" s="138" t="s">
        <v>6501</v>
      </c>
      <c r="F862" s="138" t="s">
        <v>6502</v>
      </c>
      <c r="G862" s="138" t="s">
        <v>146</v>
      </c>
      <c r="H862" s="138">
        <v>27</v>
      </c>
      <c r="I862" s="138" t="s">
        <v>13638</v>
      </c>
      <c r="J862" s="138" t="s">
        <v>5121</v>
      </c>
      <c r="K862" s="138" t="s">
        <v>5220</v>
      </c>
      <c r="L862" s="139" t="str">
        <f t="shared" si="39"/>
        <v>小路　美咲 (4)</v>
      </c>
      <c r="M862" s="139" t="str">
        <f t="shared" si="40"/>
        <v>Misaki SHOJI (00)</v>
      </c>
      <c r="N862" s="216">
        <v>200000860</v>
      </c>
      <c r="O862" s="216" t="str">
        <f t="shared" si="41"/>
        <v>00</v>
      </c>
    </row>
    <row r="863" spans="1:15" x14ac:dyDescent="0.15">
      <c r="A863" s="249">
        <v>923</v>
      </c>
      <c r="B863" s="138" t="s">
        <v>5264</v>
      </c>
      <c r="C863" s="138" t="s">
        <v>1082</v>
      </c>
      <c r="D863" s="138" t="s">
        <v>6503</v>
      </c>
      <c r="E863" s="138" t="s">
        <v>6504</v>
      </c>
      <c r="F863" s="138" t="s">
        <v>3200</v>
      </c>
      <c r="G863" s="138" t="s">
        <v>164</v>
      </c>
      <c r="H863" s="138">
        <v>27</v>
      </c>
      <c r="I863" s="138" t="s">
        <v>5023</v>
      </c>
      <c r="J863" s="138" t="s">
        <v>13921</v>
      </c>
      <c r="K863" s="138" t="s">
        <v>5220</v>
      </c>
      <c r="L863" s="139" t="str">
        <f t="shared" si="39"/>
        <v>大西　愛永 (3)</v>
      </c>
      <c r="M863" s="139" t="str">
        <f t="shared" si="40"/>
        <v>Manae ONISHI (00)</v>
      </c>
      <c r="N863" s="216">
        <v>200000861</v>
      </c>
      <c r="O863" s="216" t="str">
        <f t="shared" si="41"/>
        <v>00</v>
      </c>
    </row>
    <row r="864" spans="1:15" x14ac:dyDescent="0.15">
      <c r="A864" s="249">
        <v>924</v>
      </c>
      <c r="B864" s="138" t="s">
        <v>5264</v>
      </c>
      <c r="C864" s="138" t="s">
        <v>1082</v>
      </c>
      <c r="D864" s="138" t="s">
        <v>6505</v>
      </c>
      <c r="E864" s="138" t="s">
        <v>6506</v>
      </c>
      <c r="F864" s="138" t="s">
        <v>2363</v>
      </c>
      <c r="G864" s="138" t="s">
        <v>164</v>
      </c>
      <c r="H864" s="138">
        <v>27</v>
      </c>
      <c r="I864" s="138" t="s">
        <v>13639</v>
      </c>
      <c r="J864" s="138" t="s">
        <v>13922</v>
      </c>
      <c r="K864" s="138" t="s">
        <v>5220</v>
      </c>
      <c r="L864" s="139" t="str">
        <f t="shared" si="39"/>
        <v>畑田　星来 (3)</v>
      </c>
      <c r="M864" s="139" t="str">
        <f t="shared" si="40"/>
        <v>Sera HATADA (00)</v>
      </c>
      <c r="N864" s="216">
        <v>200000862</v>
      </c>
      <c r="O864" s="216" t="str">
        <f t="shared" si="41"/>
        <v>00</v>
      </c>
    </row>
    <row r="865" spans="1:15" x14ac:dyDescent="0.15">
      <c r="A865" s="249">
        <v>925</v>
      </c>
      <c r="B865" s="138" t="s">
        <v>5264</v>
      </c>
      <c r="C865" s="138" t="s">
        <v>1082</v>
      </c>
      <c r="D865" s="138" t="s">
        <v>6507</v>
      </c>
      <c r="E865" s="138" t="s">
        <v>6508</v>
      </c>
      <c r="F865" s="138" t="s">
        <v>6509</v>
      </c>
      <c r="G865" s="138" t="s">
        <v>164</v>
      </c>
      <c r="H865" s="138">
        <v>29</v>
      </c>
      <c r="I865" s="138" t="s">
        <v>13640</v>
      </c>
      <c r="J865" s="138" t="s">
        <v>6664</v>
      </c>
      <c r="K865" s="138" t="s">
        <v>5220</v>
      </c>
      <c r="L865" s="139" t="str">
        <f t="shared" si="39"/>
        <v>木虎　莉奈 (3)</v>
      </c>
      <c r="M865" s="139" t="str">
        <f t="shared" si="40"/>
        <v>Rina KITORA (01)</v>
      </c>
      <c r="N865" s="216">
        <v>200000863</v>
      </c>
      <c r="O865" s="216" t="str">
        <f t="shared" si="41"/>
        <v>01</v>
      </c>
    </row>
    <row r="866" spans="1:15" x14ac:dyDescent="0.15">
      <c r="A866" s="249">
        <v>926</v>
      </c>
      <c r="B866" s="138" t="s">
        <v>5264</v>
      </c>
      <c r="C866" s="138" t="s">
        <v>1082</v>
      </c>
      <c r="D866" s="138" t="s">
        <v>12878</v>
      </c>
      <c r="E866" s="138" t="s">
        <v>6510</v>
      </c>
      <c r="F866" s="138" t="s">
        <v>4088</v>
      </c>
      <c r="G866" s="138" t="s">
        <v>168</v>
      </c>
      <c r="H866" s="138">
        <v>27</v>
      </c>
      <c r="I866" s="138" t="s">
        <v>13641</v>
      </c>
      <c r="J866" s="138" t="s">
        <v>9323</v>
      </c>
      <c r="K866" s="138" t="s">
        <v>5220</v>
      </c>
      <c r="L866" s="139" t="str">
        <f t="shared" si="39"/>
        <v>有廣　璃々香 (2)</v>
      </c>
      <c r="M866" s="139" t="str">
        <f t="shared" si="40"/>
        <v>Ririka ARIHIRO (01)</v>
      </c>
      <c r="N866" s="216">
        <v>200000864</v>
      </c>
      <c r="O866" s="216" t="str">
        <f t="shared" si="41"/>
        <v>01</v>
      </c>
    </row>
    <row r="867" spans="1:15" x14ac:dyDescent="0.15">
      <c r="A867" s="249">
        <v>927</v>
      </c>
      <c r="B867" s="138" t="s">
        <v>5264</v>
      </c>
      <c r="C867" s="138" t="s">
        <v>1082</v>
      </c>
      <c r="D867" s="138" t="s">
        <v>6511</v>
      </c>
      <c r="E867" s="138" t="s">
        <v>6512</v>
      </c>
      <c r="F867" s="138" t="s">
        <v>4460</v>
      </c>
      <c r="G867" s="138" t="s">
        <v>168</v>
      </c>
      <c r="H867" s="138">
        <v>27</v>
      </c>
      <c r="I867" s="138" t="s">
        <v>11757</v>
      </c>
      <c r="J867" s="138" t="s">
        <v>5121</v>
      </c>
      <c r="K867" s="138" t="s">
        <v>5220</v>
      </c>
      <c r="L867" s="139" t="str">
        <f t="shared" si="39"/>
        <v>窪　美咲 (2)</v>
      </c>
      <c r="M867" s="139" t="str">
        <f t="shared" si="40"/>
        <v>Misaki KUBO (01)</v>
      </c>
      <c r="N867" s="216">
        <v>200000865</v>
      </c>
      <c r="O867" s="216" t="str">
        <f t="shared" si="41"/>
        <v>01</v>
      </c>
    </row>
    <row r="868" spans="1:15" x14ac:dyDescent="0.15">
      <c r="A868" s="249">
        <v>928</v>
      </c>
      <c r="B868" s="138" t="s">
        <v>5264</v>
      </c>
      <c r="C868" s="138" t="s">
        <v>1082</v>
      </c>
      <c r="D868" s="138" t="s">
        <v>6513</v>
      </c>
      <c r="E868" s="138" t="s">
        <v>6514</v>
      </c>
      <c r="F868" s="138" t="s">
        <v>6423</v>
      </c>
      <c r="G868" s="138" t="s">
        <v>168</v>
      </c>
      <c r="H868" s="138">
        <v>27</v>
      </c>
      <c r="I868" s="138" t="s">
        <v>13601</v>
      </c>
      <c r="J868" s="138" t="s">
        <v>13923</v>
      </c>
      <c r="K868" s="138" t="s">
        <v>5220</v>
      </c>
      <c r="L868" s="139" t="str">
        <f t="shared" si="39"/>
        <v>福岡　真悠莉 (2)</v>
      </c>
      <c r="M868" s="139" t="str">
        <f t="shared" si="40"/>
        <v>Mayuri FUKUOKA (01)</v>
      </c>
      <c r="N868" s="216">
        <v>200000866</v>
      </c>
      <c r="O868" s="216" t="str">
        <f t="shared" si="41"/>
        <v>01</v>
      </c>
    </row>
    <row r="869" spans="1:15" x14ac:dyDescent="0.15">
      <c r="A869" s="249">
        <v>929</v>
      </c>
      <c r="B869" s="138" t="s">
        <v>5264</v>
      </c>
      <c r="C869" s="138" t="s">
        <v>1082</v>
      </c>
      <c r="D869" s="138" t="s">
        <v>6515</v>
      </c>
      <c r="E869" s="138" t="s">
        <v>6516</v>
      </c>
      <c r="F869" s="138" t="s">
        <v>4460</v>
      </c>
      <c r="G869" s="138" t="s">
        <v>168</v>
      </c>
      <c r="H869" s="138">
        <v>27</v>
      </c>
      <c r="I869" s="138" t="s">
        <v>13642</v>
      </c>
      <c r="J869" s="138" t="s">
        <v>13924</v>
      </c>
      <c r="K869" s="138" t="s">
        <v>5220</v>
      </c>
      <c r="L869" s="139" t="str">
        <f t="shared" si="39"/>
        <v>外山　桃 (2)</v>
      </c>
      <c r="M869" s="139" t="str">
        <f t="shared" si="40"/>
        <v>Momo TOYAMA (01)</v>
      </c>
      <c r="N869" s="216">
        <v>200000867</v>
      </c>
      <c r="O869" s="216" t="str">
        <f t="shared" si="41"/>
        <v>01</v>
      </c>
    </row>
    <row r="870" spans="1:15" x14ac:dyDescent="0.15">
      <c r="A870" s="249">
        <v>930</v>
      </c>
      <c r="B870" s="138" t="s">
        <v>5264</v>
      </c>
      <c r="C870" s="138" t="s">
        <v>1082</v>
      </c>
      <c r="D870" s="138" t="s">
        <v>6517</v>
      </c>
      <c r="E870" s="138" t="s">
        <v>6518</v>
      </c>
      <c r="F870" s="138" t="s">
        <v>2221</v>
      </c>
      <c r="G870" s="138" t="s">
        <v>168</v>
      </c>
      <c r="H870" s="138">
        <v>27</v>
      </c>
      <c r="I870" s="138" t="s">
        <v>4809</v>
      </c>
      <c r="J870" s="138" t="s">
        <v>13925</v>
      </c>
      <c r="K870" s="138" t="s">
        <v>5220</v>
      </c>
      <c r="L870" s="139" t="str">
        <f t="shared" si="39"/>
        <v>辻　歩理 (2)</v>
      </c>
      <c r="M870" s="139" t="str">
        <f t="shared" si="40"/>
        <v>Ayuri TSUJI (02)</v>
      </c>
      <c r="N870" s="216">
        <v>200000868</v>
      </c>
      <c r="O870" s="216" t="str">
        <f t="shared" si="41"/>
        <v>02</v>
      </c>
    </row>
    <row r="871" spans="1:15" x14ac:dyDescent="0.15">
      <c r="A871" s="249">
        <v>931</v>
      </c>
      <c r="B871" s="138" t="s">
        <v>5264</v>
      </c>
      <c r="C871" s="138" t="s">
        <v>1082</v>
      </c>
      <c r="D871" s="138" t="s">
        <v>12879</v>
      </c>
      <c r="E871" s="138" t="s">
        <v>13176</v>
      </c>
      <c r="F871" s="138" t="s">
        <v>6208</v>
      </c>
      <c r="G871" s="138" t="s">
        <v>173</v>
      </c>
      <c r="H871" s="138">
        <v>27</v>
      </c>
      <c r="I871" s="138" t="s">
        <v>4809</v>
      </c>
      <c r="J871" s="138" t="s">
        <v>13813</v>
      </c>
      <c r="K871" s="138" t="s">
        <v>5220</v>
      </c>
      <c r="L871" s="139" t="str">
        <f t="shared" si="39"/>
        <v>辻　有咲 (1)</v>
      </c>
      <c r="M871" s="139" t="str">
        <f t="shared" si="40"/>
        <v>Arisa TSUJI (00)</v>
      </c>
      <c r="N871" s="216">
        <v>200000869</v>
      </c>
      <c r="O871" s="216" t="str">
        <f t="shared" si="41"/>
        <v>00</v>
      </c>
    </row>
    <row r="872" spans="1:15" x14ac:dyDescent="0.15">
      <c r="A872" s="249">
        <v>932</v>
      </c>
      <c r="B872" s="138" t="s">
        <v>5264</v>
      </c>
      <c r="C872" s="138" t="s">
        <v>1082</v>
      </c>
      <c r="D872" s="138" t="s">
        <v>12880</v>
      </c>
      <c r="E872" s="138" t="s">
        <v>13177</v>
      </c>
      <c r="F872" s="138" t="s">
        <v>13333</v>
      </c>
      <c r="G872" s="138" t="s">
        <v>173</v>
      </c>
      <c r="H872" s="138">
        <v>27</v>
      </c>
      <c r="I872" s="138" t="s">
        <v>6732</v>
      </c>
      <c r="J872" s="138" t="s">
        <v>13702</v>
      </c>
      <c r="K872" s="138" t="s">
        <v>5220</v>
      </c>
      <c r="L872" s="139" t="str">
        <f t="shared" si="39"/>
        <v>筒井　心桜 (1)</v>
      </c>
      <c r="M872" s="139" t="str">
        <f t="shared" si="40"/>
        <v>Koharu TSUTSUI (03)</v>
      </c>
      <c r="N872" s="216">
        <v>200000870</v>
      </c>
      <c r="O872" s="216" t="str">
        <f t="shared" si="41"/>
        <v>03</v>
      </c>
    </row>
    <row r="873" spans="1:15" x14ac:dyDescent="0.15">
      <c r="A873" s="249">
        <v>933</v>
      </c>
      <c r="B873" s="138" t="s">
        <v>5264</v>
      </c>
      <c r="C873" s="138" t="s">
        <v>1082</v>
      </c>
      <c r="D873" s="138" t="s">
        <v>12881</v>
      </c>
      <c r="E873" s="138" t="s">
        <v>13178</v>
      </c>
      <c r="F873" s="138" t="s">
        <v>11076</v>
      </c>
      <c r="G873" s="138" t="s">
        <v>173</v>
      </c>
      <c r="H873" s="138">
        <v>27</v>
      </c>
      <c r="I873" s="138" t="s">
        <v>9472</v>
      </c>
      <c r="J873" s="138" t="s">
        <v>13691</v>
      </c>
      <c r="K873" s="138" t="s">
        <v>5220</v>
      </c>
      <c r="L873" s="139" t="str">
        <f t="shared" si="39"/>
        <v>宮崎　明音 (1)</v>
      </c>
      <c r="M873" s="139" t="str">
        <f t="shared" si="40"/>
        <v>Akane MIYAZAKI (03)</v>
      </c>
      <c r="N873" s="216">
        <v>200000871</v>
      </c>
      <c r="O873" s="216" t="str">
        <f t="shared" si="41"/>
        <v>03</v>
      </c>
    </row>
    <row r="874" spans="1:15" x14ac:dyDescent="0.15">
      <c r="A874" s="249">
        <v>934</v>
      </c>
      <c r="B874" s="138" t="s">
        <v>5264</v>
      </c>
      <c r="C874" s="138" t="s">
        <v>1082</v>
      </c>
      <c r="D874" s="138" t="s">
        <v>12882</v>
      </c>
      <c r="E874" s="138" t="s">
        <v>13179</v>
      </c>
      <c r="F874" s="138" t="s">
        <v>11263</v>
      </c>
      <c r="G874" s="138" t="s">
        <v>173</v>
      </c>
      <c r="H874" s="138">
        <v>27</v>
      </c>
      <c r="I874" s="138" t="s">
        <v>13470</v>
      </c>
      <c r="J874" s="138" t="s">
        <v>13926</v>
      </c>
      <c r="K874" s="138" t="s">
        <v>5220</v>
      </c>
      <c r="L874" s="139" t="str">
        <f t="shared" si="39"/>
        <v>福井　友葉 (1)</v>
      </c>
      <c r="M874" s="139" t="str">
        <f t="shared" si="40"/>
        <v>Tomoha FUKUI (02)</v>
      </c>
      <c r="N874" s="216">
        <v>200000872</v>
      </c>
      <c r="O874" s="216" t="str">
        <f t="shared" si="41"/>
        <v>02</v>
      </c>
    </row>
    <row r="875" spans="1:15" x14ac:dyDescent="0.15">
      <c r="A875" s="249">
        <v>935</v>
      </c>
      <c r="B875" s="138" t="s">
        <v>5264</v>
      </c>
      <c r="C875" s="138" t="s">
        <v>1082</v>
      </c>
      <c r="D875" s="138" t="s">
        <v>12883</v>
      </c>
      <c r="E875" s="138" t="s">
        <v>13180</v>
      </c>
      <c r="F875" s="138" t="s">
        <v>11088</v>
      </c>
      <c r="G875" s="138" t="s">
        <v>173</v>
      </c>
      <c r="H875" s="138">
        <v>27</v>
      </c>
      <c r="I875" s="138" t="s">
        <v>5159</v>
      </c>
      <c r="J875" s="138" t="s">
        <v>9539</v>
      </c>
      <c r="K875" s="138" t="s">
        <v>5220</v>
      </c>
      <c r="L875" s="139" t="str">
        <f t="shared" si="39"/>
        <v>邨田　菜摘 (1)</v>
      </c>
      <c r="M875" s="139" t="str">
        <f t="shared" si="40"/>
        <v>Natsumi MURATA (02)</v>
      </c>
      <c r="N875" s="216">
        <v>200000873</v>
      </c>
      <c r="O875" s="216" t="str">
        <f t="shared" si="41"/>
        <v>02</v>
      </c>
    </row>
    <row r="876" spans="1:15" x14ac:dyDescent="0.15">
      <c r="A876" s="249">
        <v>936</v>
      </c>
      <c r="B876" s="138" t="s">
        <v>5264</v>
      </c>
      <c r="C876" s="138" t="s">
        <v>1082</v>
      </c>
      <c r="D876" s="138" t="s">
        <v>12884</v>
      </c>
      <c r="E876" s="138" t="s">
        <v>13181</v>
      </c>
      <c r="F876" s="138" t="s">
        <v>11221</v>
      </c>
      <c r="G876" s="138" t="s">
        <v>173</v>
      </c>
      <c r="H876" s="138">
        <v>27</v>
      </c>
      <c r="I876" s="138" t="s">
        <v>13643</v>
      </c>
      <c r="J876" s="138" t="s">
        <v>13697</v>
      </c>
      <c r="K876" s="138" t="s">
        <v>5220</v>
      </c>
      <c r="L876" s="139" t="str">
        <f t="shared" si="39"/>
        <v>中地　真菜 (1)</v>
      </c>
      <c r="M876" s="139" t="str">
        <f t="shared" si="40"/>
        <v>Mana NAKAJI (02)</v>
      </c>
      <c r="N876" s="216">
        <v>200000874</v>
      </c>
      <c r="O876" s="216" t="str">
        <f t="shared" si="41"/>
        <v>02</v>
      </c>
    </row>
    <row r="877" spans="1:15" x14ac:dyDescent="0.15">
      <c r="A877" s="249">
        <v>937</v>
      </c>
      <c r="B877" s="138" t="s">
        <v>5264</v>
      </c>
      <c r="C877" s="138" t="s">
        <v>1082</v>
      </c>
      <c r="D877" s="138" t="s">
        <v>12885</v>
      </c>
      <c r="E877" s="138" t="s">
        <v>13182</v>
      </c>
      <c r="F877" s="138" t="s">
        <v>13316</v>
      </c>
      <c r="G877" s="138" t="s">
        <v>173</v>
      </c>
      <c r="H877" s="138">
        <v>27</v>
      </c>
      <c r="I877" s="138" t="s">
        <v>4876</v>
      </c>
      <c r="J877" s="138" t="s">
        <v>5184</v>
      </c>
      <c r="K877" s="138" t="s">
        <v>5220</v>
      </c>
      <c r="L877" s="139" t="str">
        <f t="shared" si="39"/>
        <v>中村　怜 (1)</v>
      </c>
      <c r="M877" s="139" t="str">
        <f t="shared" si="40"/>
        <v>Rei NAKAMURA (03)</v>
      </c>
      <c r="N877" s="216">
        <v>200000875</v>
      </c>
      <c r="O877" s="216" t="str">
        <f t="shared" si="41"/>
        <v>03</v>
      </c>
    </row>
    <row r="878" spans="1:15" x14ac:dyDescent="0.15">
      <c r="A878" s="249">
        <v>938</v>
      </c>
      <c r="B878" s="138" t="s">
        <v>5264</v>
      </c>
      <c r="C878" s="138" t="s">
        <v>1082</v>
      </c>
      <c r="D878" s="138" t="s">
        <v>12886</v>
      </c>
      <c r="E878" s="138" t="s">
        <v>13183</v>
      </c>
      <c r="F878" s="138" t="s">
        <v>11149</v>
      </c>
      <c r="G878" s="138" t="s">
        <v>173</v>
      </c>
      <c r="H878" s="138">
        <v>27</v>
      </c>
      <c r="I878" s="138" t="s">
        <v>13398</v>
      </c>
      <c r="J878" s="138" t="s">
        <v>6769</v>
      </c>
      <c r="K878" s="138" t="s">
        <v>5220</v>
      </c>
      <c r="L878" s="139" t="str">
        <f t="shared" si="39"/>
        <v>野口　明花里 (1)</v>
      </c>
      <c r="M878" s="139" t="str">
        <f t="shared" si="40"/>
        <v>Akari NOGUCHI (02)</v>
      </c>
      <c r="N878" s="216">
        <v>200000876</v>
      </c>
      <c r="O878" s="216" t="str">
        <f t="shared" si="41"/>
        <v>02</v>
      </c>
    </row>
    <row r="879" spans="1:15" x14ac:dyDescent="0.15">
      <c r="A879" s="249">
        <v>939</v>
      </c>
      <c r="B879" s="138" t="s">
        <v>5264</v>
      </c>
      <c r="C879" s="138" t="s">
        <v>1082</v>
      </c>
      <c r="D879" s="138" t="s">
        <v>12887</v>
      </c>
      <c r="E879" s="138" t="s">
        <v>13184</v>
      </c>
      <c r="F879" s="138" t="s">
        <v>11149</v>
      </c>
      <c r="G879" s="138" t="s">
        <v>173</v>
      </c>
      <c r="H879" s="138">
        <v>27</v>
      </c>
      <c r="I879" s="138" t="s">
        <v>5209</v>
      </c>
      <c r="J879" s="138" t="s">
        <v>13755</v>
      </c>
      <c r="K879" s="138" t="s">
        <v>5220</v>
      </c>
      <c r="L879" s="139" t="str">
        <f t="shared" si="39"/>
        <v>濱田　真帆 (1)</v>
      </c>
      <c r="M879" s="139" t="str">
        <f t="shared" si="40"/>
        <v>Maho HAMADA (02)</v>
      </c>
      <c r="N879" s="216">
        <v>200000877</v>
      </c>
      <c r="O879" s="216" t="str">
        <f t="shared" si="41"/>
        <v>02</v>
      </c>
    </row>
    <row r="880" spans="1:15" x14ac:dyDescent="0.15">
      <c r="A880" s="249">
        <v>940</v>
      </c>
      <c r="B880" s="138" t="s">
        <v>5254</v>
      </c>
      <c r="C880" s="138" t="s">
        <v>1072</v>
      </c>
      <c r="D880" s="138" t="s">
        <v>6204</v>
      </c>
      <c r="E880" s="138" t="s">
        <v>6205</v>
      </c>
      <c r="F880" s="138" t="s">
        <v>5479</v>
      </c>
      <c r="G880" s="138" t="s">
        <v>146</v>
      </c>
      <c r="H880" s="138">
        <v>26</v>
      </c>
      <c r="I880" s="138" t="s">
        <v>11463</v>
      </c>
      <c r="J880" s="138" t="s">
        <v>6738</v>
      </c>
      <c r="K880" s="138" t="s">
        <v>5220</v>
      </c>
      <c r="L880" s="139" t="str">
        <f t="shared" si="39"/>
        <v>高岡　真香 (4)</v>
      </c>
      <c r="M880" s="139" t="str">
        <f t="shared" si="40"/>
        <v>Manaka TAKAOKA (99)</v>
      </c>
      <c r="N880" s="216">
        <v>200000878</v>
      </c>
      <c r="O880" s="216" t="str">
        <f t="shared" si="41"/>
        <v>99</v>
      </c>
    </row>
    <row r="881" spans="1:15" x14ac:dyDescent="0.15">
      <c r="A881" s="249">
        <v>941</v>
      </c>
      <c r="B881" s="138" t="s">
        <v>5254</v>
      </c>
      <c r="C881" s="138" t="s">
        <v>1072</v>
      </c>
      <c r="D881" s="138" t="s">
        <v>12888</v>
      </c>
      <c r="E881" s="138" t="s">
        <v>13185</v>
      </c>
      <c r="F881" s="138" t="s">
        <v>11108</v>
      </c>
      <c r="G881" s="138" t="s">
        <v>173</v>
      </c>
      <c r="H881" s="138">
        <v>29</v>
      </c>
      <c r="I881" s="138" t="s">
        <v>11384</v>
      </c>
      <c r="J881" s="138" t="s">
        <v>13883</v>
      </c>
      <c r="K881" s="138" t="s">
        <v>5220</v>
      </c>
      <c r="L881" s="139" t="str">
        <f t="shared" si="39"/>
        <v>近藤　瑠奈 (1)</v>
      </c>
      <c r="M881" s="139" t="str">
        <f t="shared" si="40"/>
        <v>Runa KONDO (02)</v>
      </c>
      <c r="N881" s="216">
        <v>200000879</v>
      </c>
      <c r="O881" s="216" t="str">
        <f t="shared" si="41"/>
        <v>02</v>
      </c>
    </row>
    <row r="882" spans="1:15" x14ac:dyDescent="0.15">
      <c r="A882" s="249">
        <v>942</v>
      </c>
      <c r="B882" s="138" t="s">
        <v>5254</v>
      </c>
      <c r="C882" s="138" t="s">
        <v>1072</v>
      </c>
      <c r="D882" s="138" t="s">
        <v>12889</v>
      </c>
      <c r="E882" s="138" t="s">
        <v>13186</v>
      </c>
      <c r="F882" s="138" t="s">
        <v>13323</v>
      </c>
      <c r="G882" s="138" t="s">
        <v>173</v>
      </c>
      <c r="H882" s="138">
        <v>25</v>
      </c>
      <c r="I882" s="138" t="s">
        <v>4915</v>
      </c>
      <c r="J882" s="138" t="s">
        <v>13753</v>
      </c>
      <c r="K882" s="138" t="s">
        <v>5220</v>
      </c>
      <c r="L882" s="139" t="str">
        <f t="shared" si="39"/>
        <v>藤田　日菜 (1)</v>
      </c>
      <c r="M882" s="139" t="str">
        <f t="shared" si="40"/>
        <v>Hina FUJITA (02)</v>
      </c>
      <c r="N882" s="216">
        <v>200000880</v>
      </c>
      <c r="O882" s="216" t="str">
        <f t="shared" si="41"/>
        <v>02</v>
      </c>
    </row>
    <row r="883" spans="1:15" x14ac:dyDescent="0.15">
      <c r="A883" s="249">
        <v>943</v>
      </c>
      <c r="B883" s="138" t="s">
        <v>5254</v>
      </c>
      <c r="C883" s="138" t="s">
        <v>1072</v>
      </c>
      <c r="D883" s="138" t="s">
        <v>6198</v>
      </c>
      <c r="E883" s="138" t="s">
        <v>6199</v>
      </c>
      <c r="F883" s="138" t="s">
        <v>3995</v>
      </c>
      <c r="G883" s="138" t="s">
        <v>146</v>
      </c>
      <c r="H883" s="138">
        <v>25</v>
      </c>
      <c r="I883" s="138" t="s">
        <v>11789</v>
      </c>
      <c r="J883" s="138" t="s">
        <v>5121</v>
      </c>
      <c r="K883" s="138" t="s">
        <v>5220</v>
      </c>
      <c r="L883" s="139" t="str">
        <f t="shared" si="39"/>
        <v>向　美咲 (4)</v>
      </c>
      <c r="M883" s="139" t="str">
        <f t="shared" si="40"/>
        <v>Misaki MUKAI (99)</v>
      </c>
      <c r="N883" s="216">
        <v>200000881</v>
      </c>
      <c r="O883" s="216" t="str">
        <f t="shared" si="41"/>
        <v>99</v>
      </c>
    </row>
    <row r="884" spans="1:15" x14ac:dyDescent="0.15">
      <c r="A884" s="249">
        <v>944</v>
      </c>
      <c r="B884" s="138" t="s">
        <v>5254</v>
      </c>
      <c r="C884" s="138" t="s">
        <v>1072</v>
      </c>
      <c r="D884" s="138" t="s">
        <v>6200</v>
      </c>
      <c r="E884" s="138" t="s">
        <v>6201</v>
      </c>
      <c r="F884" s="138" t="s">
        <v>1441</v>
      </c>
      <c r="G884" s="138" t="s">
        <v>164</v>
      </c>
      <c r="H884" s="138">
        <v>25</v>
      </c>
      <c r="I884" s="138" t="s">
        <v>4991</v>
      </c>
      <c r="J884" s="138" t="s">
        <v>13927</v>
      </c>
      <c r="K884" s="138" t="s">
        <v>5220</v>
      </c>
      <c r="L884" s="139" t="str">
        <f t="shared" si="39"/>
        <v>池田　笑愛 (3)</v>
      </c>
      <c r="M884" s="139" t="str">
        <f t="shared" si="40"/>
        <v>Ema IKEDA (00)</v>
      </c>
      <c r="N884" s="216">
        <v>200000882</v>
      </c>
      <c r="O884" s="216" t="str">
        <f t="shared" si="41"/>
        <v>00</v>
      </c>
    </row>
    <row r="885" spans="1:15" x14ac:dyDescent="0.15">
      <c r="A885" s="249">
        <v>945</v>
      </c>
      <c r="B885" s="138" t="s">
        <v>5254</v>
      </c>
      <c r="C885" s="138" t="s">
        <v>1072</v>
      </c>
      <c r="D885" s="138" t="s">
        <v>6202</v>
      </c>
      <c r="E885" s="138" t="s">
        <v>6203</v>
      </c>
      <c r="F885" s="138" t="s">
        <v>3931</v>
      </c>
      <c r="G885" s="138" t="s">
        <v>164</v>
      </c>
      <c r="H885" s="138">
        <v>25</v>
      </c>
      <c r="I885" s="138" t="s">
        <v>11747</v>
      </c>
      <c r="J885" s="138" t="s">
        <v>6664</v>
      </c>
      <c r="K885" s="138" t="s">
        <v>5220</v>
      </c>
      <c r="L885" s="139" t="str">
        <f t="shared" si="39"/>
        <v>川崎　莉奈 (3)</v>
      </c>
      <c r="M885" s="139" t="str">
        <f t="shared" si="40"/>
        <v>Rina KAWASAKI (00)</v>
      </c>
      <c r="N885" s="216">
        <v>200000883</v>
      </c>
      <c r="O885" s="216" t="str">
        <f t="shared" si="41"/>
        <v>00</v>
      </c>
    </row>
    <row r="886" spans="1:15" x14ac:dyDescent="0.15">
      <c r="A886" s="249">
        <v>946</v>
      </c>
      <c r="B886" s="138" t="s">
        <v>5254</v>
      </c>
      <c r="C886" s="138" t="s">
        <v>1072</v>
      </c>
      <c r="D886" s="138" t="s">
        <v>12890</v>
      </c>
      <c r="E886" s="138" t="s">
        <v>13187</v>
      </c>
      <c r="F886" s="138" t="s">
        <v>4421</v>
      </c>
      <c r="G886" s="138" t="s">
        <v>168</v>
      </c>
      <c r="H886" s="138">
        <v>25</v>
      </c>
      <c r="I886" s="138" t="s">
        <v>5002</v>
      </c>
      <c r="J886" s="138" t="s">
        <v>13883</v>
      </c>
      <c r="K886" s="138" t="s">
        <v>5220</v>
      </c>
      <c r="L886" s="139" t="str">
        <f t="shared" si="39"/>
        <v>北村　留菜 (2)</v>
      </c>
      <c r="M886" s="139" t="str">
        <f t="shared" si="40"/>
        <v>Runa KITAMURA (01)</v>
      </c>
      <c r="N886" s="216">
        <v>200000884</v>
      </c>
      <c r="O886" s="216" t="str">
        <f t="shared" si="41"/>
        <v>01</v>
      </c>
    </row>
    <row r="887" spans="1:15" x14ac:dyDescent="0.15">
      <c r="A887" s="249">
        <v>947</v>
      </c>
      <c r="B887" s="138" t="s">
        <v>12676</v>
      </c>
      <c r="C887" s="138" t="s">
        <v>9598</v>
      </c>
      <c r="D887" s="138" t="s">
        <v>12891</v>
      </c>
      <c r="E887" s="138" t="s">
        <v>13188</v>
      </c>
      <c r="F887" s="138" t="s">
        <v>6414</v>
      </c>
      <c r="G887" s="138" t="s">
        <v>168</v>
      </c>
      <c r="H887" s="138">
        <v>28</v>
      </c>
      <c r="I887" s="138" t="s">
        <v>4905</v>
      </c>
      <c r="J887" s="138" t="s">
        <v>9539</v>
      </c>
      <c r="K887" s="138" t="s">
        <v>5220</v>
      </c>
      <c r="L887" s="139" t="str">
        <f t="shared" si="39"/>
        <v>山口　菜摘 (2)</v>
      </c>
      <c r="M887" s="139" t="str">
        <f t="shared" si="40"/>
        <v>Natsumi YAMAGUCHI (01)</v>
      </c>
      <c r="N887" s="216">
        <v>200000885</v>
      </c>
      <c r="O887" s="216" t="str">
        <f t="shared" si="41"/>
        <v>01</v>
      </c>
    </row>
    <row r="888" spans="1:15" x14ac:dyDescent="0.15">
      <c r="A888" s="249">
        <v>948</v>
      </c>
      <c r="B888" s="138" t="s">
        <v>12676</v>
      </c>
      <c r="C888" s="138" t="s">
        <v>9598</v>
      </c>
      <c r="D888" s="138" t="s">
        <v>12892</v>
      </c>
      <c r="E888" s="138" t="s">
        <v>13189</v>
      </c>
      <c r="F888" s="138" t="s">
        <v>4739</v>
      </c>
      <c r="G888" s="138" t="s">
        <v>168</v>
      </c>
      <c r="H888" s="138">
        <v>28</v>
      </c>
      <c r="I888" s="138" t="s">
        <v>12130</v>
      </c>
      <c r="J888" s="138" t="s">
        <v>13928</v>
      </c>
      <c r="K888" s="138" t="s">
        <v>5220</v>
      </c>
      <c r="L888" s="139" t="str">
        <f t="shared" si="39"/>
        <v>岸　幸奈 (2)</v>
      </c>
      <c r="M888" s="139" t="str">
        <f t="shared" si="40"/>
        <v>Yukina KISHI (01)</v>
      </c>
      <c r="N888" s="216">
        <v>200000886</v>
      </c>
      <c r="O888" s="216" t="str">
        <f t="shared" si="41"/>
        <v>01</v>
      </c>
    </row>
    <row r="889" spans="1:15" x14ac:dyDescent="0.15">
      <c r="A889" s="249">
        <v>949</v>
      </c>
      <c r="B889" s="138" t="s">
        <v>12676</v>
      </c>
      <c r="C889" s="138" t="s">
        <v>9598</v>
      </c>
      <c r="D889" s="138" t="s">
        <v>12893</v>
      </c>
      <c r="E889" s="138" t="s">
        <v>13190</v>
      </c>
      <c r="F889" s="138" t="s">
        <v>2621</v>
      </c>
      <c r="G889" s="138" t="s">
        <v>168</v>
      </c>
      <c r="H889" s="138">
        <v>28</v>
      </c>
      <c r="I889" s="138" t="s">
        <v>13644</v>
      </c>
      <c r="J889" s="138" t="s">
        <v>6767</v>
      </c>
      <c r="K889" s="138" t="s">
        <v>5220</v>
      </c>
      <c r="L889" s="139" t="str">
        <f t="shared" si="39"/>
        <v>高場　茄乃 (2)</v>
      </c>
      <c r="M889" s="139" t="str">
        <f t="shared" si="40"/>
        <v>Kano TAKABA (00)</v>
      </c>
      <c r="N889" s="216">
        <v>200000887</v>
      </c>
      <c r="O889" s="216" t="str">
        <f t="shared" si="41"/>
        <v>00</v>
      </c>
    </row>
    <row r="890" spans="1:15" x14ac:dyDescent="0.15">
      <c r="A890" s="249">
        <v>950</v>
      </c>
      <c r="B890" s="138">
        <v>492232</v>
      </c>
      <c r="C890" s="138" t="s">
        <v>1031</v>
      </c>
      <c r="D890" s="138" t="s">
        <v>12894</v>
      </c>
      <c r="E890" s="138" t="s">
        <v>13191</v>
      </c>
      <c r="F890" s="138" t="s">
        <v>13346</v>
      </c>
      <c r="G890" s="138" t="s">
        <v>173</v>
      </c>
      <c r="H890" s="138">
        <v>28</v>
      </c>
      <c r="I890" s="138" t="s">
        <v>13535</v>
      </c>
      <c r="J890" s="138" t="s">
        <v>13929</v>
      </c>
      <c r="K890" s="138" t="s">
        <v>5220</v>
      </c>
      <c r="L890" s="139" t="str">
        <f t="shared" si="39"/>
        <v>秋元　由良 (1)</v>
      </c>
      <c r="M890" s="139" t="str">
        <f t="shared" si="40"/>
        <v>Yura AKIMOTO (02)</v>
      </c>
      <c r="N890" s="216">
        <v>200000888</v>
      </c>
      <c r="O890" s="216" t="str">
        <f t="shared" si="41"/>
        <v>02</v>
      </c>
    </row>
    <row r="891" spans="1:15" x14ac:dyDescent="0.15">
      <c r="A891" s="249">
        <v>951</v>
      </c>
      <c r="B891" s="138">
        <v>492232</v>
      </c>
      <c r="C891" s="138" t="s">
        <v>1031</v>
      </c>
      <c r="D891" s="138" t="s">
        <v>12895</v>
      </c>
      <c r="E891" s="138" t="s">
        <v>13192</v>
      </c>
      <c r="F891" s="138" t="s">
        <v>11106</v>
      </c>
      <c r="G891" s="138">
        <v>1</v>
      </c>
      <c r="H891" s="138">
        <v>28</v>
      </c>
      <c r="I891" s="138" t="s">
        <v>11840</v>
      </c>
      <c r="J891" s="138" t="s">
        <v>13738</v>
      </c>
      <c r="K891" s="138" t="s">
        <v>5220</v>
      </c>
      <c r="L891" s="139" t="str">
        <f t="shared" si="39"/>
        <v>松永　理沙ジェニファー (1)</v>
      </c>
      <c r="M891" s="139" t="str">
        <f t="shared" si="40"/>
        <v>Risa MATSUNAGA (02)</v>
      </c>
      <c r="N891" s="216">
        <v>200000889</v>
      </c>
      <c r="O891" s="216" t="str">
        <f t="shared" si="41"/>
        <v>02</v>
      </c>
    </row>
    <row r="892" spans="1:15" x14ac:dyDescent="0.15">
      <c r="A892" s="249">
        <v>952</v>
      </c>
      <c r="B892" s="138" t="s">
        <v>1035</v>
      </c>
      <c r="C892" s="138" t="s">
        <v>1034</v>
      </c>
      <c r="D892" s="138" t="s">
        <v>12896</v>
      </c>
      <c r="E892" s="138" t="s">
        <v>13193</v>
      </c>
      <c r="F892" s="138" t="s">
        <v>11309</v>
      </c>
      <c r="G892" s="138" t="s">
        <v>173</v>
      </c>
      <c r="H892" s="138">
        <v>27</v>
      </c>
      <c r="I892" s="138" t="s">
        <v>13645</v>
      </c>
      <c r="J892" s="138" t="s">
        <v>13930</v>
      </c>
      <c r="K892" s="138" t="s">
        <v>5220</v>
      </c>
      <c r="L892" s="139" t="str">
        <f t="shared" si="39"/>
        <v>岐部　あみか (1)</v>
      </c>
      <c r="M892" s="139" t="str">
        <f t="shared" si="40"/>
        <v>Amika KIBE (02)</v>
      </c>
      <c r="N892" s="216">
        <v>200000890</v>
      </c>
      <c r="O892" s="216" t="str">
        <f t="shared" si="41"/>
        <v>02</v>
      </c>
    </row>
    <row r="893" spans="1:15" x14ac:dyDescent="0.15">
      <c r="A893" s="249">
        <v>953</v>
      </c>
      <c r="B893" s="138" t="s">
        <v>1035</v>
      </c>
      <c r="C893" s="138" t="s">
        <v>1034</v>
      </c>
      <c r="D893" s="138" t="s">
        <v>12897</v>
      </c>
      <c r="E893" s="138" t="s">
        <v>13194</v>
      </c>
      <c r="F893" s="138" t="s">
        <v>4656</v>
      </c>
      <c r="G893" s="138" t="s">
        <v>173</v>
      </c>
      <c r="H893" s="138">
        <v>30</v>
      </c>
      <c r="I893" s="138" t="s">
        <v>13646</v>
      </c>
      <c r="J893" s="138" t="s">
        <v>5121</v>
      </c>
      <c r="K893" s="138" t="s">
        <v>5220</v>
      </c>
      <c r="L893" s="139" t="str">
        <f t="shared" si="39"/>
        <v>田渕　美沙紀 (1)</v>
      </c>
      <c r="M893" s="139" t="str">
        <f t="shared" si="40"/>
        <v>Misaki TABUCHI (01)</v>
      </c>
      <c r="N893" s="216">
        <v>200000891</v>
      </c>
      <c r="O893" s="216" t="str">
        <f t="shared" si="41"/>
        <v>01</v>
      </c>
    </row>
    <row r="894" spans="1:15" x14ac:dyDescent="0.15">
      <c r="A894" s="249">
        <v>954</v>
      </c>
      <c r="B894" s="138" t="s">
        <v>1035</v>
      </c>
      <c r="C894" s="138" t="s">
        <v>1034</v>
      </c>
      <c r="D894" s="138" t="s">
        <v>12898</v>
      </c>
      <c r="E894" s="138" t="s">
        <v>13195</v>
      </c>
      <c r="F894" s="138" t="s">
        <v>11227</v>
      </c>
      <c r="G894" s="138" t="s">
        <v>173</v>
      </c>
      <c r="H894" s="138">
        <v>22</v>
      </c>
      <c r="I894" s="138" t="s">
        <v>11329</v>
      </c>
      <c r="J894" s="138" t="s">
        <v>13832</v>
      </c>
      <c r="K894" s="138" t="s">
        <v>5220</v>
      </c>
      <c r="L894" s="139" t="str">
        <f t="shared" si="39"/>
        <v>森田　音羽 (1)</v>
      </c>
      <c r="M894" s="139" t="str">
        <f t="shared" si="40"/>
        <v>Otoha MORITA (03)</v>
      </c>
      <c r="N894" s="216">
        <v>200000892</v>
      </c>
      <c r="O894" s="216" t="str">
        <f t="shared" si="41"/>
        <v>03</v>
      </c>
    </row>
    <row r="895" spans="1:15" x14ac:dyDescent="0.15">
      <c r="A895" s="249">
        <v>955</v>
      </c>
      <c r="B895" s="138" t="s">
        <v>1035</v>
      </c>
      <c r="C895" s="138" t="s">
        <v>1034</v>
      </c>
      <c r="D895" s="138" t="s">
        <v>12899</v>
      </c>
      <c r="E895" s="138" t="s">
        <v>13196</v>
      </c>
      <c r="F895" s="138" t="s">
        <v>11027</v>
      </c>
      <c r="G895" s="138" t="s">
        <v>173</v>
      </c>
      <c r="H895" s="138">
        <v>30</v>
      </c>
      <c r="I895" s="138" t="s">
        <v>13647</v>
      </c>
      <c r="J895" s="138" t="s">
        <v>9538</v>
      </c>
      <c r="K895" s="138" t="s">
        <v>5220</v>
      </c>
      <c r="L895" s="139" t="str">
        <f t="shared" si="39"/>
        <v>青海　夢生 (1)</v>
      </c>
      <c r="M895" s="139" t="str">
        <f t="shared" si="40"/>
        <v>Yui AOI (02)</v>
      </c>
      <c r="N895" s="216">
        <v>200000893</v>
      </c>
      <c r="O895" s="216" t="str">
        <f t="shared" si="41"/>
        <v>02</v>
      </c>
    </row>
    <row r="896" spans="1:15" x14ac:dyDescent="0.15">
      <c r="A896" s="249">
        <v>956</v>
      </c>
      <c r="B896" s="138" t="s">
        <v>1035</v>
      </c>
      <c r="C896" s="138" t="s">
        <v>1034</v>
      </c>
      <c r="D896" s="138" t="s">
        <v>12900</v>
      </c>
      <c r="E896" s="138" t="s">
        <v>13197</v>
      </c>
      <c r="F896" s="138" t="s">
        <v>11286</v>
      </c>
      <c r="G896" s="138" t="s">
        <v>173</v>
      </c>
      <c r="H896" s="138">
        <v>27</v>
      </c>
      <c r="I896" s="138" t="s">
        <v>13648</v>
      </c>
      <c r="J896" s="138" t="s">
        <v>13800</v>
      </c>
      <c r="K896" s="138" t="s">
        <v>5220</v>
      </c>
      <c r="L896" s="139" t="str">
        <f t="shared" si="39"/>
        <v>津田　明翔 (1)</v>
      </c>
      <c r="M896" s="139" t="str">
        <f t="shared" si="40"/>
        <v>Asuka TUDA (03)</v>
      </c>
      <c r="N896" s="216">
        <v>200000894</v>
      </c>
      <c r="O896" s="216" t="str">
        <f t="shared" si="41"/>
        <v>03</v>
      </c>
    </row>
    <row r="897" spans="1:15" x14ac:dyDescent="0.15">
      <c r="A897" s="249">
        <v>957</v>
      </c>
      <c r="B897" s="138" t="s">
        <v>1035</v>
      </c>
      <c r="C897" s="138" t="s">
        <v>1034</v>
      </c>
      <c r="D897" s="138" t="s">
        <v>12901</v>
      </c>
      <c r="E897" s="138" t="s">
        <v>13198</v>
      </c>
      <c r="F897" s="138" t="s">
        <v>13347</v>
      </c>
      <c r="G897" s="138" t="s">
        <v>173</v>
      </c>
      <c r="H897" s="138">
        <v>27</v>
      </c>
      <c r="I897" s="138" t="s">
        <v>13632</v>
      </c>
      <c r="J897" s="138" t="s">
        <v>6713</v>
      </c>
      <c r="K897" s="138" t="s">
        <v>5220</v>
      </c>
      <c r="L897" s="139" t="str">
        <f t="shared" si="39"/>
        <v>森岡　未優 (1)</v>
      </c>
      <c r="M897" s="139" t="str">
        <f t="shared" si="40"/>
        <v>Miyu MORIOKA (02)</v>
      </c>
      <c r="N897" s="216">
        <v>200000895</v>
      </c>
      <c r="O897" s="216" t="str">
        <f t="shared" si="41"/>
        <v>02</v>
      </c>
    </row>
    <row r="898" spans="1:15" x14ac:dyDescent="0.15">
      <c r="A898" s="249">
        <v>958</v>
      </c>
      <c r="B898" s="138" t="s">
        <v>1035</v>
      </c>
      <c r="C898" s="138" t="s">
        <v>1034</v>
      </c>
      <c r="D898" s="138" t="s">
        <v>12902</v>
      </c>
      <c r="E898" s="138" t="s">
        <v>13199</v>
      </c>
      <c r="F898" s="138" t="s">
        <v>11026</v>
      </c>
      <c r="G898" s="138" t="s">
        <v>173</v>
      </c>
      <c r="H898" s="138">
        <v>27</v>
      </c>
      <c r="I898" s="138" t="s">
        <v>13649</v>
      </c>
      <c r="J898" s="138" t="s">
        <v>13931</v>
      </c>
      <c r="K898" s="138" t="s">
        <v>5220</v>
      </c>
      <c r="L898" s="139" t="str">
        <f t="shared" si="39"/>
        <v>貴島　萌夏美 (1)</v>
      </c>
      <c r="M898" s="139" t="str">
        <f t="shared" si="40"/>
        <v>Monami KIJIMA (02)</v>
      </c>
      <c r="N898" s="216">
        <v>200000896</v>
      </c>
      <c r="O898" s="216" t="str">
        <f t="shared" si="41"/>
        <v>02</v>
      </c>
    </row>
    <row r="899" spans="1:15" x14ac:dyDescent="0.15">
      <c r="A899" s="249">
        <v>959</v>
      </c>
      <c r="B899" s="138" t="s">
        <v>1035</v>
      </c>
      <c r="C899" s="138" t="s">
        <v>1034</v>
      </c>
      <c r="D899" s="138" t="s">
        <v>12903</v>
      </c>
      <c r="E899" s="138" t="s">
        <v>13200</v>
      </c>
      <c r="F899" s="138" t="s">
        <v>13309</v>
      </c>
      <c r="G899" s="138" t="s">
        <v>173</v>
      </c>
      <c r="H899" s="138">
        <v>26</v>
      </c>
      <c r="I899" s="138" t="s">
        <v>5132</v>
      </c>
      <c r="J899" s="138" t="s">
        <v>13932</v>
      </c>
      <c r="K899" s="138" t="s">
        <v>5220</v>
      </c>
      <c r="L899" s="139" t="str">
        <f t="shared" ref="L899:L962" si="42">D899&amp;" ("&amp;G899&amp;")"</f>
        <v>加地　真侑 (1)</v>
      </c>
      <c r="M899" s="139" t="str">
        <f t="shared" ref="M899:M962" si="43">J899&amp;" "&amp;I899&amp;" ("&amp;O899&amp;")"</f>
        <v>Mayuu KAJI (02)</v>
      </c>
      <c r="N899" s="216">
        <v>200000897</v>
      </c>
      <c r="O899" s="216" t="str">
        <f t="shared" ref="O899:O962" si="44">LEFT(F899,2)</f>
        <v>02</v>
      </c>
    </row>
    <row r="900" spans="1:15" x14ac:dyDescent="0.15">
      <c r="A900" s="249">
        <v>960</v>
      </c>
      <c r="B900" s="138" t="s">
        <v>1035</v>
      </c>
      <c r="C900" s="138" t="s">
        <v>1034</v>
      </c>
      <c r="D900" s="138" t="s">
        <v>12904</v>
      </c>
      <c r="E900" s="138" t="s">
        <v>13201</v>
      </c>
      <c r="F900" s="138" t="s">
        <v>13348</v>
      </c>
      <c r="G900" s="138" t="s">
        <v>173</v>
      </c>
      <c r="H900" s="138">
        <v>27</v>
      </c>
      <c r="I900" s="138" t="s">
        <v>5045</v>
      </c>
      <c r="J900" s="138" t="s">
        <v>13933</v>
      </c>
      <c r="K900" s="138" t="s">
        <v>5220</v>
      </c>
      <c r="L900" s="139" t="str">
        <f t="shared" si="42"/>
        <v>小林　美音 (1)</v>
      </c>
      <c r="M900" s="139" t="str">
        <f t="shared" si="43"/>
        <v>Minon KOBAYASHI (03)</v>
      </c>
      <c r="N900" s="216">
        <v>200000898</v>
      </c>
      <c r="O900" s="216" t="str">
        <f t="shared" si="44"/>
        <v>03</v>
      </c>
    </row>
    <row r="901" spans="1:15" x14ac:dyDescent="0.15">
      <c r="A901" s="249">
        <v>961</v>
      </c>
      <c r="B901" s="138" t="s">
        <v>1035</v>
      </c>
      <c r="C901" s="138" t="s">
        <v>1034</v>
      </c>
      <c r="D901" s="138" t="s">
        <v>12905</v>
      </c>
      <c r="E901" s="138" t="s">
        <v>13202</v>
      </c>
      <c r="F901" s="138" t="s">
        <v>11066</v>
      </c>
      <c r="G901" s="138" t="s">
        <v>173</v>
      </c>
      <c r="H901" s="138">
        <v>27</v>
      </c>
      <c r="I901" s="138" t="s">
        <v>13650</v>
      </c>
      <c r="J901" s="138" t="s">
        <v>6729</v>
      </c>
      <c r="K901" s="138" t="s">
        <v>5220</v>
      </c>
      <c r="L901" s="139" t="str">
        <f t="shared" si="42"/>
        <v>門林　歩 (1)</v>
      </c>
      <c r="M901" s="139" t="str">
        <f t="shared" si="43"/>
        <v>Ayumi KADOBAYASHI (02)</v>
      </c>
      <c r="N901" s="216">
        <v>200000899</v>
      </c>
      <c r="O901" s="216" t="str">
        <f t="shared" si="44"/>
        <v>02</v>
      </c>
    </row>
    <row r="902" spans="1:15" x14ac:dyDescent="0.15">
      <c r="A902" s="249">
        <v>962</v>
      </c>
      <c r="B902" s="138" t="s">
        <v>1035</v>
      </c>
      <c r="C902" s="138" t="s">
        <v>1034</v>
      </c>
      <c r="D902" s="138" t="s">
        <v>12906</v>
      </c>
      <c r="E902" s="138" t="s">
        <v>13203</v>
      </c>
      <c r="F902" s="138" t="s">
        <v>11286</v>
      </c>
      <c r="G902" s="138" t="s">
        <v>173</v>
      </c>
      <c r="H902" s="138">
        <v>27</v>
      </c>
      <c r="I902" s="138" t="s">
        <v>11439</v>
      </c>
      <c r="J902" s="138" t="s">
        <v>6761</v>
      </c>
      <c r="K902" s="138" t="s">
        <v>5220</v>
      </c>
      <c r="L902" s="139" t="str">
        <f t="shared" si="42"/>
        <v>津田　百翔 (1)</v>
      </c>
      <c r="M902" s="139" t="str">
        <f t="shared" si="43"/>
        <v>Momoka TSUDA (03)</v>
      </c>
      <c r="N902" s="216">
        <v>200000900</v>
      </c>
      <c r="O902" s="216" t="str">
        <f t="shared" si="44"/>
        <v>03</v>
      </c>
    </row>
    <row r="903" spans="1:15" x14ac:dyDescent="0.15">
      <c r="A903" s="249">
        <v>963</v>
      </c>
      <c r="B903" s="138" t="s">
        <v>1035</v>
      </c>
      <c r="C903" s="138" t="s">
        <v>1034</v>
      </c>
      <c r="D903" s="138" t="s">
        <v>12907</v>
      </c>
      <c r="E903" s="138" t="s">
        <v>13204</v>
      </c>
      <c r="F903" s="138" t="s">
        <v>11197</v>
      </c>
      <c r="G903" s="138" t="s">
        <v>173</v>
      </c>
      <c r="H903" s="138">
        <v>24</v>
      </c>
      <c r="I903" s="138" t="s">
        <v>11929</v>
      </c>
      <c r="J903" s="138" t="s">
        <v>6702</v>
      </c>
      <c r="K903" s="138" t="s">
        <v>5220</v>
      </c>
      <c r="L903" s="139" t="str">
        <f t="shared" si="42"/>
        <v>横山　結香 (1)</v>
      </c>
      <c r="M903" s="139" t="str">
        <f t="shared" si="43"/>
        <v>Yuika YOKOYAMA (02)</v>
      </c>
      <c r="N903" s="216">
        <v>200000901</v>
      </c>
      <c r="O903" s="216" t="str">
        <f t="shared" si="44"/>
        <v>02</v>
      </c>
    </row>
    <row r="904" spans="1:15" x14ac:dyDescent="0.15">
      <c r="A904" s="249">
        <v>964</v>
      </c>
      <c r="B904" s="138" t="s">
        <v>1035</v>
      </c>
      <c r="C904" s="138" t="s">
        <v>1034</v>
      </c>
      <c r="D904" s="138" t="s">
        <v>12908</v>
      </c>
      <c r="E904" s="138" t="s">
        <v>13205</v>
      </c>
      <c r="F904" s="138" t="s">
        <v>11315</v>
      </c>
      <c r="G904" s="138" t="s">
        <v>173</v>
      </c>
      <c r="H904" s="138">
        <v>27</v>
      </c>
      <c r="I904" s="138" t="s">
        <v>5023</v>
      </c>
      <c r="J904" s="138" t="s">
        <v>9540</v>
      </c>
      <c r="K904" s="138" t="s">
        <v>5220</v>
      </c>
      <c r="L904" s="139" t="str">
        <f t="shared" si="42"/>
        <v>大西　愛莉 (1)</v>
      </c>
      <c r="M904" s="139" t="str">
        <f t="shared" si="43"/>
        <v>Airi ONISHI (02)</v>
      </c>
      <c r="N904" s="216">
        <v>200000902</v>
      </c>
      <c r="O904" s="216" t="str">
        <f t="shared" si="44"/>
        <v>02</v>
      </c>
    </row>
    <row r="905" spans="1:15" x14ac:dyDescent="0.15">
      <c r="A905" s="249">
        <v>965</v>
      </c>
      <c r="B905" s="138" t="s">
        <v>1035</v>
      </c>
      <c r="C905" s="138" t="s">
        <v>1034</v>
      </c>
      <c r="D905" s="138" t="s">
        <v>12909</v>
      </c>
      <c r="E905" s="138" t="s">
        <v>13206</v>
      </c>
      <c r="F905" s="138" t="s">
        <v>13336</v>
      </c>
      <c r="G905" s="138" t="s">
        <v>173</v>
      </c>
      <c r="H905" s="138">
        <v>27</v>
      </c>
      <c r="I905" s="138" t="s">
        <v>4921</v>
      </c>
      <c r="J905" s="138" t="s">
        <v>13687</v>
      </c>
      <c r="K905" s="138" t="s">
        <v>5220</v>
      </c>
      <c r="L905" s="139" t="str">
        <f t="shared" si="42"/>
        <v>保田　真優 (1)</v>
      </c>
      <c r="M905" s="139" t="str">
        <f t="shared" si="43"/>
        <v>Mayu YASUDA (02)</v>
      </c>
      <c r="N905" s="216">
        <v>200000903</v>
      </c>
      <c r="O905" s="216" t="str">
        <f t="shared" si="44"/>
        <v>02</v>
      </c>
    </row>
    <row r="906" spans="1:15" x14ac:dyDescent="0.15">
      <c r="A906" s="249">
        <v>966</v>
      </c>
      <c r="B906" s="138" t="s">
        <v>1035</v>
      </c>
      <c r="C906" s="138" t="s">
        <v>1034</v>
      </c>
      <c r="D906" s="138" t="s">
        <v>12910</v>
      </c>
      <c r="E906" s="138" t="s">
        <v>13207</v>
      </c>
      <c r="F906" s="138" t="s">
        <v>11305</v>
      </c>
      <c r="G906" s="138" t="s">
        <v>173</v>
      </c>
      <c r="H906" s="138">
        <v>43</v>
      </c>
      <c r="I906" s="138" t="s">
        <v>11972</v>
      </c>
      <c r="J906" s="138" t="s">
        <v>6713</v>
      </c>
      <c r="K906" s="138" t="s">
        <v>5220</v>
      </c>
      <c r="L906" s="139" t="str">
        <f t="shared" si="42"/>
        <v>大濱　未結 (1)</v>
      </c>
      <c r="M906" s="139" t="str">
        <f t="shared" si="43"/>
        <v>Miyu OHAMA (03)</v>
      </c>
      <c r="N906" s="216">
        <v>200000904</v>
      </c>
      <c r="O906" s="216" t="str">
        <f t="shared" si="44"/>
        <v>03</v>
      </c>
    </row>
    <row r="907" spans="1:15" x14ac:dyDescent="0.15">
      <c r="A907" s="249">
        <v>967</v>
      </c>
      <c r="B907" s="138" t="s">
        <v>1035</v>
      </c>
      <c r="C907" s="138" t="s">
        <v>1034</v>
      </c>
      <c r="D907" s="138" t="s">
        <v>12911</v>
      </c>
      <c r="E907" s="138" t="s">
        <v>13208</v>
      </c>
      <c r="F907" s="138" t="s">
        <v>11198</v>
      </c>
      <c r="G907" s="138" t="s">
        <v>173</v>
      </c>
      <c r="H907" s="138">
        <v>27</v>
      </c>
      <c r="I907" s="138" t="s">
        <v>13385</v>
      </c>
      <c r="J907" s="138" t="s">
        <v>6744</v>
      </c>
      <c r="K907" s="138" t="s">
        <v>5220</v>
      </c>
      <c r="L907" s="139" t="str">
        <f t="shared" si="42"/>
        <v>福永　涼華 (1)</v>
      </c>
      <c r="M907" s="139" t="str">
        <f t="shared" si="43"/>
        <v>Ryoka FUKUNAGA (02)</v>
      </c>
      <c r="N907" s="216">
        <v>200000905</v>
      </c>
      <c r="O907" s="216" t="str">
        <f t="shared" si="44"/>
        <v>02</v>
      </c>
    </row>
    <row r="908" spans="1:15" x14ac:dyDescent="0.15">
      <c r="A908" s="250">
        <v>968</v>
      </c>
      <c r="B908" s="136" t="s">
        <v>1035</v>
      </c>
      <c r="C908" s="136" t="s">
        <v>1034</v>
      </c>
      <c r="D908" s="136" t="s">
        <v>12912</v>
      </c>
      <c r="E908" s="136" t="s">
        <v>13209</v>
      </c>
      <c r="F908" s="136" t="s">
        <v>11171</v>
      </c>
      <c r="G908" s="136" t="s">
        <v>173</v>
      </c>
      <c r="H908" s="136">
        <v>25</v>
      </c>
      <c r="I908" s="136" t="s">
        <v>13651</v>
      </c>
      <c r="J908" s="136" t="s">
        <v>13687</v>
      </c>
      <c r="K908" s="136" t="s">
        <v>5220</v>
      </c>
      <c r="L908" s="139" t="str">
        <f t="shared" si="42"/>
        <v>塩尻　真結 (1)</v>
      </c>
      <c r="M908" s="139" t="str">
        <f t="shared" si="43"/>
        <v>Mayu SHIOJIRI (03)</v>
      </c>
      <c r="N908" s="216">
        <v>200000906</v>
      </c>
      <c r="O908" s="216" t="str">
        <f t="shared" si="44"/>
        <v>03</v>
      </c>
    </row>
    <row r="909" spans="1:15" x14ac:dyDescent="0.15">
      <c r="A909" s="250">
        <v>969</v>
      </c>
      <c r="B909" s="136" t="s">
        <v>1035</v>
      </c>
      <c r="C909" s="136" t="s">
        <v>1034</v>
      </c>
      <c r="D909" s="136" t="s">
        <v>12913</v>
      </c>
      <c r="E909" s="136" t="s">
        <v>13210</v>
      </c>
      <c r="F909" s="136" t="s">
        <v>11234</v>
      </c>
      <c r="G909" s="136" t="s">
        <v>173</v>
      </c>
      <c r="H909" s="136">
        <v>30</v>
      </c>
      <c r="I909" s="136" t="s">
        <v>13652</v>
      </c>
      <c r="J909" s="136" t="s">
        <v>9539</v>
      </c>
      <c r="K909" s="136" t="s">
        <v>5220</v>
      </c>
      <c r="L909" s="139" t="str">
        <f t="shared" si="42"/>
        <v>野間　名津巳 (1)</v>
      </c>
      <c r="M909" s="139" t="str">
        <f t="shared" si="43"/>
        <v>Natsumi NOMA (02)</v>
      </c>
      <c r="N909" s="216">
        <v>200000907</v>
      </c>
      <c r="O909" s="216" t="str">
        <f t="shared" si="44"/>
        <v>02</v>
      </c>
    </row>
    <row r="910" spans="1:15" x14ac:dyDescent="0.15">
      <c r="A910" s="250">
        <v>970</v>
      </c>
      <c r="B910" s="136" t="s">
        <v>5258</v>
      </c>
      <c r="C910" s="136" t="s">
        <v>1078</v>
      </c>
      <c r="D910" s="136" t="s">
        <v>12914</v>
      </c>
      <c r="E910" s="136" t="s">
        <v>13211</v>
      </c>
      <c r="F910" s="136" t="s">
        <v>2511</v>
      </c>
      <c r="G910" s="136" t="s">
        <v>168</v>
      </c>
      <c r="H910" s="136">
        <v>20</v>
      </c>
      <c r="I910" s="136" t="s">
        <v>5045</v>
      </c>
      <c r="J910" s="136" t="s">
        <v>13741</v>
      </c>
      <c r="K910" s="136" t="s">
        <v>5220</v>
      </c>
      <c r="L910" s="139" t="str">
        <f t="shared" si="42"/>
        <v>小林　叶音 (2)</v>
      </c>
      <c r="M910" s="139" t="str">
        <f t="shared" si="43"/>
        <v>Kanon KOBAYASHI (00)</v>
      </c>
      <c r="N910" s="216">
        <v>200000908</v>
      </c>
      <c r="O910" s="216" t="str">
        <f t="shared" si="44"/>
        <v>00</v>
      </c>
    </row>
    <row r="911" spans="1:15" x14ac:dyDescent="0.15">
      <c r="A911" s="250">
        <v>971</v>
      </c>
      <c r="B911" s="136" t="s">
        <v>5258</v>
      </c>
      <c r="C911" s="136" t="s">
        <v>1078</v>
      </c>
      <c r="D911" s="136" t="s">
        <v>12915</v>
      </c>
      <c r="E911" s="136" t="s">
        <v>13212</v>
      </c>
      <c r="F911" s="136" t="s">
        <v>4631</v>
      </c>
      <c r="G911" s="136" t="s">
        <v>168</v>
      </c>
      <c r="H911" s="136">
        <v>26</v>
      </c>
      <c r="I911" s="136" t="s">
        <v>11987</v>
      </c>
      <c r="J911" s="136" t="s">
        <v>6717</v>
      </c>
      <c r="K911" s="136" t="s">
        <v>5220</v>
      </c>
      <c r="L911" s="139" t="str">
        <f t="shared" si="42"/>
        <v>吉原　愛 (2)</v>
      </c>
      <c r="M911" s="139" t="str">
        <f t="shared" si="43"/>
        <v>Ai YOSHIHARA (02)</v>
      </c>
      <c r="N911" s="216">
        <v>200000909</v>
      </c>
      <c r="O911" s="216" t="str">
        <f t="shared" si="44"/>
        <v>02</v>
      </c>
    </row>
    <row r="912" spans="1:15" x14ac:dyDescent="0.15">
      <c r="A912" s="250">
        <v>972</v>
      </c>
      <c r="B912" s="136" t="s">
        <v>5258</v>
      </c>
      <c r="C912" s="136" t="s">
        <v>1078</v>
      </c>
      <c r="D912" s="136" t="s">
        <v>6314</v>
      </c>
      <c r="E912" s="136" t="s">
        <v>6315</v>
      </c>
      <c r="F912" s="136" t="s">
        <v>2327</v>
      </c>
      <c r="G912" s="136" t="s">
        <v>164</v>
      </c>
      <c r="H912" s="136">
        <v>31</v>
      </c>
      <c r="I912" s="136" t="s">
        <v>13653</v>
      </c>
      <c r="J912" s="136" t="s">
        <v>13738</v>
      </c>
      <c r="K912" s="136" t="s">
        <v>5220</v>
      </c>
      <c r="L912" s="139" t="str">
        <f t="shared" si="42"/>
        <v>清家　里紗 (3)</v>
      </c>
      <c r="M912" s="139" t="str">
        <f t="shared" si="43"/>
        <v>Risa SEIKE (00)</v>
      </c>
      <c r="N912" s="216">
        <v>200000910</v>
      </c>
      <c r="O912" s="216" t="str">
        <f t="shared" si="44"/>
        <v>00</v>
      </c>
    </row>
    <row r="913" spans="1:15" x14ac:dyDescent="0.15">
      <c r="A913" s="250">
        <v>973</v>
      </c>
      <c r="B913" s="136" t="s">
        <v>5227</v>
      </c>
      <c r="C913" s="136" t="s">
        <v>1042</v>
      </c>
      <c r="D913" s="136" t="s">
        <v>12916</v>
      </c>
      <c r="E913" s="136" t="s">
        <v>13213</v>
      </c>
      <c r="F913" s="136" t="s">
        <v>11190</v>
      </c>
      <c r="G913" s="136" t="s">
        <v>173</v>
      </c>
      <c r="H913" s="136">
        <v>26</v>
      </c>
      <c r="I913" s="136" t="s">
        <v>5110</v>
      </c>
      <c r="J913" s="136" t="s">
        <v>13934</v>
      </c>
      <c r="K913" s="136" t="s">
        <v>5220</v>
      </c>
      <c r="L913" s="139" t="str">
        <f t="shared" si="42"/>
        <v>森　望来 (1)</v>
      </c>
      <c r="M913" s="139" t="str">
        <f t="shared" si="43"/>
        <v>Mirai MORI (02)</v>
      </c>
      <c r="N913" s="216">
        <v>200000911</v>
      </c>
      <c r="O913" s="216" t="str">
        <f t="shared" si="44"/>
        <v>02</v>
      </c>
    </row>
    <row r="914" spans="1:15" x14ac:dyDescent="0.15">
      <c r="A914" s="250">
        <v>974</v>
      </c>
      <c r="B914" s="136" t="s">
        <v>1035</v>
      </c>
      <c r="C914" s="136" t="s">
        <v>1034</v>
      </c>
      <c r="D914" s="136" t="s">
        <v>12917</v>
      </c>
      <c r="E914" s="136" t="s">
        <v>13214</v>
      </c>
      <c r="F914" s="136" t="s">
        <v>11183</v>
      </c>
      <c r="G914" s="136" t="s">
        <v>173</v>
      </c>
      <c r="H914" s="136">
        <v>40</v>
      </c>
      <c r="I914" s="136" t="s">
        <v>13654</v>
      </c>
      <c r="J914" s="136" t="s">
        <v>13798</v>
      </c>
      <c r="K914" s="136" t="s">
        <v>5220</v>
      </c>
      <c r="L914" s="139" t="str">
        <f t="shared" si="42"/>
        <v>浦尾　凛 (1)</v>
      </c>
      <c r="M914" s="139" t="str">
        <f t="shared" si="43"/>
        <v>Rin URAO (02)</v>
      </c>
      <c r="N914" s="216">
        <v>200000912</v>
      </c>
      <c r="O914" s="216" t="str">
        <f t="shared" si="44"/>
        <v>02</v>
      </c>
    </row>
    <row r="915" spans="1:15" x14ac:dyDescent="0.15">
      <c r="A915" s="250">
        <v>975</v>
      </c>
      <c r="B915" s="136" t="s">
        <v>1035</v>
      </c>
      <c r="C915" s="136" t="s">
        <v>1034</v>
      </c>
      <c r="D915" s="136" t="s">
        <v>12918</v>
      </c>
      <c r="E915" s="136" t="s">
        <v>13215</v>
      </c>
      <c r="F915" s="136" t="s">
        <v>13349</v>
      </c>
      <c r="G915" s="136" t="s">
        <v>173</v>
      </c>
      <c r="H915" s="136">
        <v>21</v>
      </c>
      <c r="I915" s="136" t="s">
        <v>9452</v>
      </c>
      <c r="J915" s="136" t="s">
        <v>13892</v>
      </c>
      <c r="K915" s="136" t="s">
        <v>5220</v>
      </c>
      <c r="L915" s="139" t="str">
        <f t="shared" si="42"/>
        <v>本田　結子 (1)</v>
      </c>
      <c r="M915" s="139" t="str">
        <f t="shared" si="43"/>
        <v>Yuiko HONDA (02)</v>
      </c>
      <c r="N915" s="216">
        <v>200000913</v>
      </c>
      <c r="O915" s="216" t="str">
        <f t="shared" si="44"/>
        <v>02</v>
      </c>
    </row>
    <row r="916" spans="1:15" x14ac:dyDescent="0.15">
      <c r="A916" s="250">
        <v>976</v>
      </c>
      <c r="B916" s="136" t="s">
        <v>1035</v>
      </c>
      <c r="C916" s="136" t="s">
        <v>1034</v>
      </c>
      <c r="D916" s="136" t="s">
        <v>12919</v>
      </c>
      <c r="E916" s="136" t="s">
        <v>13216</v>
      </c>
      <c r="F916" s="136" t="s">
        <v>11297</v>
      </c>
      <c r="G916" s="136" t="s">
        <v>173</v>
      </c>
      <c r="H916" s="136">
        <v>37</v>
      </c>
      <c r="I916" s="136" t="s">
        <v>5104</v>
      </c>
      <c r="J916" s="136" t="s">
        <v>13722</v>
      </c>
      <c r="K916" s="136" t="s">
        <v>5220</v>
      </c>
      <c r="L916" s="139" t="str">
        <f t="shared" si="42"/>
        <v>伊藤　彩花 (1)</v>
      </c>
      <c r="M916" s="139" t="str">
        <f t="shared" si="43"/>
        <v>Ayaka ITO (02)</v>
      </c>
      <c r="N916" s="216">
        <v>200000914</v>
      </c>
      <c r="O916" s="216" t="str">
        <f t="shared" si="44"/>
        <v>02</v>
      </c>
    </row>
    <row r="917" spans="1:15" x14ac:dyDescent="0.15">
      <c r="A917" s="250">
        <v>977</v>
      </c>
      <c r="B917" s="136" t="s">
        <v>233</v>
      </c>
      <c r="C917" s="136" t="s">
        <v>1041</v>
      </c>
      <c r="D917" s="136" t="s">
        <v>12920</v>
      </c>
      <c r="E917" s="136" t="s">
        <v>13217</v>
      </c>
      <c r="F917" s="136" t="s">
        <v>4106</v>
      </c>
      <c r="G917" s="136" t="s">
        <v>173</v>
      </c>
      <c r="H917" s="136">
        <v>26</v>
      </c>
      <c r="I917" s="136" t="s">
        <v>13407</v>
      </c>
      <c r="J917" s="136" t="s">
        <v>6729</v>
      </c>
      <c r="K917" s="136" t="s">
        <v>5220</v>
      </c>
      <c r="L917" s="139" t="str">
        <f t="shared" si="42"/>
        <v>新保　歩 (1)</v>
      </c>
      <c r="M917" s="139" t="str">
        <f t="shared" si="43"/>
        <v>Ayumi SHIMBO (01)</v>
      </c>
      <c r="N917" s="216">
        <v>200000915</v>
      </c>
      <c r="O917" s="216" t="str">
        <f t="shared" si="44"/>
        <v>01</v>
      </c>
    </row>
    <row r="918" spans="1:15" x14ac:dyDescent="0.15">
      <c r="A918" s="250">
        <v>978</v>
      </c>
      <c r="B918" s="136" t="s">
        <v>5223</v>
      </c>
      <c r="C918" s="136" t="s">
        <v>1033</v>
      </c>
      <c r="D918" s="136" t="s">
        <v>12921</v>
      </c>
      <c r="E918" s="136" t="s">
        <v>13218</v>
      </c>
      <c r="F918" s="136" t="s">
        <v>13350</v>
      </c>
      <c r="G918" s="136" t="s">
        <v>173</v>
      </c>
      <c r="H918" s="136">
        <v>37</v>
      </c>
      <c r="I918" s="136" t="s">
        <v>13655</v>
      </c>
      <c r="J918" s="136" t="s">
        <v>5066</v>
      </c>
      <c r="K918" s="136" t="s">
        <v>5220</v>
      </c>
      <c r="L918" s="139" t="str">
        <f t="shared" si="42"/>
        <v>椿原　響 (1)</v>
      </c>
      <c r="M918" s="139" t="str">
        <f t="shared" si="43"/>
        <v>Hibiki TUBAKIHARA (02)</v>
      </c>
      <c r="N918" s="216">
        <v>200000916</v>
      </c>
      <c r="O918" s="216" t="str">
        <f t="shared" si="44"/>
        <v>02</v>
      </c>
    </row>
    <row r="919" spans="1:15" x14ac:dyDescent="0.15">
      <c r="A919" s="250">
        <v>979</v>
      </c>
      <c r="B919" s="136" t="s">
        <v>5223</v>
      </c>
      <c r="C919" s="136" t="s">
        <v>1033</v>
      </c>
      <c r="D919" s="136" t="s">
        <v>12922</v>
      </c>
      <c r="E919" s="136" t="s">
        <v>13219</v>
      </c>
      <c r="F919" s="136" t="s">
        <v>11203</v>
      </c>
      <c r="G919" s="136" t="s">
        <v>173</v>
      </c>
      <c r="H919" s="136">
        <v>23</v>
      </c>
      <c r="I919" s="136" t="s">
        <v>11892</v>
      </c>
      <c r="J919" s="136" t="s">
        <v>13871</v>
      </c>
      <c r="K919" s="136" t="s">
        <v>5220</v>
      </c>
      <c r="L919" s="139" t="str">
        <f t="shared" si="42"/>
        <v>服部　七子 (1)</v>
      </c>
      <c r="M919" s="139" t="str">
        <f t="shared" si="43"/>
        <v>Nanako HATTORI (02)</v>
      </c>
      <c r="N919" s="216">
        <v>200000917</v>
      </c>
      <c r="O919" s="216" t="str">
        <f t="shared" si="44"/>
        <v>02</v>
      </c>
    </row>
    <row r="920" spans="1:15" x14ac:dyDescent="0.15">
      <c r="A920" s="250">
        <v>980</v>
      </c>
      <c r="B920" s="136" t="s">
        <v>5223</v>
      </c>
      <c r="C920" s="136" t="s">
        <v>1033</v>
      </c>
      <c r="D920" s="136" t="s">
        <v>12923</v>
      </c>
      <c r="E920" s="136" t="s">
        <v>13220</v>
      </c>
      <c r="F920" s="136" t="s">
        <v>13322</v>
      </c>
      <c r="G920" s="136" t="s">
        <v>173</v>
      </c>
      <c r="H920" s="136">
        <v>28</v>
      </c>
      <c r="I920" s="136" t="s">
        <v>9237</v>
      </c>
      <c r="J920" s="136" t="s">
        <v>13745</v>
      </c>
      <c r="K920" s="136" t="s">
        <v>5220</v>
      </c>
      <c r="L920" s="139" t="str">
        <f t="shared" si="42"/>
        <v>谷　奈美 (1)</v>
      </c>
      <c r="M920" s="139" t="str">
        <f t="shared" si="43"/>
        <v>Nami TANI (03)</v>
      </c>
      <c r="N920" s="216">
        <v>200000918</v>
      </c>
      <c r="O920" s="216" t="str">
        <f t="shared" si="44"/>
        <v>03</v>
      </c>
    </row>
    <row r="921" spans="1:15" x14ac:dyDescent="0.15">
      <c r="A921" s="250">
        <v>981</v>
      </c>
      <c r="B921" s="136" t="s">
        <v>5224</v>
      </c>
      <c r="C921" s="136" t="s">
        <v>5225</v>
      </c>
      <c r="D921" s="136" t="s">
        <v>12924</v>
      </c>
      <c r="E921" s="136" t="s">
        <v>13221</v>
      </c>
      <c r="F921" s="136" t="s">
        <v>11054</v>
      </c>
      <c r="G921" s="136" t="s">
        <v>173</v>
      </c>
      <c r="H921" s="136">
        <v>27</v>
      </c>
      <c r="I921" s="136" t="s">
        <v>11353</v>
      </c>
      <c r="J921" s="136" t="s">
        <v>13753</v>
      </c>
      <c r="K921" s="136" t="s">
        <v>5220</v>
      </c>
      <c r="L921" s="139" t="str">
        <f t="shared" si="42"/>
        <v>安藤　妃那 (1)</v>
      </c>
      <c r="M921" s="139" t="str">
        <f t="shared" si="43"/>
        <v>Hina ANDO (02)</v>
      </c>
      <c r="N921" s="216">
        <v>200000919</v>
      </c>
      <c r="O921" s="216" t="str">
        <f t="shared" si="44"/>
        <v>02</v>
      </c>
    </row>
    <row r="922" spans="1:15" x14ac:dyDescent="0.15">
      <c r="A922" s="250">
        <v>982</v>
      </c>
      <c r="B922" s="136" t="s">
        <v>5224</v>
      </c>
      <c r="C922" s="136" t="s">
        <v>5225</v>
      </c>
      <c r="D922" s="136" t="s">
        <v>12925</v>
      </c>
      <c r="E922" s="136" t="s">
        <v>13222</v>
      </c>
      <c r="F922" s="136" t="s">
        <v>11260</v>
      </c>
      <c r="G922" s="136" t="s">
        <v>173</v>
      </c>
      <c r="H922" s="136">
        <v>27</v>
      </c>
      <c r="I922" s="136" t="s">
        <v>13656</v>
      </c>
      <c r="J922" s="136" t="s">
        <v>13935</v>
      </c>
      <c r="K922" s="136" t="s">
        <v>5220</v>
      </c>
      <c r="L922" s="139" t="str">
        <f t="shared" si="42"/>
        <v>竹　優花 (1)</v>
      </c>
      <c r="M922" s="139" t="str">
        <f t="shared" si="43"/>
        <v>Yuuka TAKE (02)</v>
      </c>
      <c r="N922" s="216">
        <v>200000920</v>
      </c>
      <c r="O922" s="216" t="str">
        <f t="shared" si="44"/>
        <v>02</v>
      </c>
    </row>
    <row r="923" spans="1:15" x14ac:dyDescent="0.15">
      <c r="A923" s="250">
        <v>983</v>
      </c>
      <c r="B923" s="136" t="s">
        <v>5224</v>
      </c>
      <c r="C923" s="136" t="s">
        <v>5225</v>
      </c>
      <c r="D923" s="136" t="s">
        <v>12926</v>
      </c>
      <c r="E923" s="136" t="s">
        <v>13223</v>
      </c>
      <c r="F923" s="136" t="s">
        <v>13351</v>
      </c>
      <c r="G923" s="136" t="s">
        <v>173</v>
      </c>
      <c r="H923" s="136">
        <v>28</v>
      </c>
      <c r="I923" s="136" t="s">
        <v>11491</v>
      </c>
      <c r="J923" s="136" t="s">
        <v>13936</v>
      </c>
      <c r="K923" s="136" t="s">
        <v>5220</v>
      </c>
      <c r="L923" s="139" t="str">
        <f t="shared" si="42"/>
        <v>三木　優里奈 (1)</v>
      </c>
      <c r="M923" s="139" t="str">
        <f t="shared" si="43"/>
        <v>Yurina MIKI (02)</v>
      </c>
      <c r="N923" s="216">
        <v>200000921</v>
      </c>
      <c r="O923" s="216" t="str">
        <f t="shared" si="44"/>
        <v>02</v>
      </c>
    </row>
    <row r="924" spans="1:15" x14ac:dyDescent="0.15">
      <c r="A924" s="250">
        <v>984</v>
      </c>
      <c r="B924" s="136" t="s">
        <v>198</v>
      </c>
      <c r="C924" s="136" t="s">
        <v>1067</v>
      </c>
      <c r="D924" s="136" t="s">
        <v>12927</v>
      </c>
      <c r="E924" s="136" t="s">
        <v>13224</v>
      </c>
      <c r="F924" s="136" t="s">
        <v>13352</v>
      </c>
      <c r="G924" s="136" t="s">
        <v>173</v>
      </c>
      <c r="H924" s="136">
        <v>28</v>
      </c>
      <c r="I924" s="136" t="s">
        <v>13657</v>
      </c>
      <c r="J924" s="136" t="s">
        <v>9538</v>
      </c>
      <c r="K924" s="136" t="s">
        <v>5220</v>
      </c>
      <c r="L924" s="139" t="str">
        <f t="shared" si="42"/>
        <v>次郎垣内　友依 (1)</v>
      </c>
      <c r="M924" s="139" t="str">
        <f t="shared" si="43"/>
        <v>Yui JIROGAICHI (03)</v>
      </c>
      <c r="N924" s="216">
        <v>200000922</v>
      </c>
      <c r="O924" s="216" t="str">
        <f t="shared" si="44"/>
        <v>03</v>
      </c>
    </row>
    <row r="925" spans="1:15" x14ac:dyDescent="0.15">
      <c r="A925" s="250">
        <v>985</v>
      </c>
      <c r="B925" s="136" t="s">
        <v>5256</v>
      </c>
      <c r="C925" s="136" t="s">
        <v>1076</v>
      </c>
      <c r="D925" s="136" t="s">
        <v>6280</v>
      </c>
      <c r="E925" s="136" t="s">
        <v>6281</v>
      </c>
      <c r="F925" s="136" t="s">
        <v>6282</v>
      </c>
      <c r="G925" s="136" t="s">
        <v>146</v>
      </c>
      <c r="H925" s="136">
        <v>26</v>
      </c>
      <c r="I925" s="136" t="s">
        <v>5122</v>
      </c>
      <c r="J925" s="136" t="s">
        <v>13859</v>
      </c>
      <c r="K925" s="136" t="s">
        <v>5220</v>
      </c>
      <c r="L925" s="139" t="str">
        <f t="shared" si="42"/>
        <v>三浦　るか (4)</v>
      </c>
      <c r="M925" s="139" t="str">
        <f t="shared" si="43"/>
        <v>Ruka MIURA (99)</v>
      </c>
      <c r="N925" s="216">
        <v>200000923</v>
      </c>
      <c r="O925" s="216" t="str">
        <f t="shared" si="44"/>
        <v>99</v>
      </c>
    </row>
    <row r="926" spans="1:15" x14ac:dyDescent="0.15">
      <c r="A926" s="250">
        <v>986</v>
      </c>
      <c r="B926" s="136" t="s">
        <v>5260</v>
      </c>
      <c r="C926" s="136" t="s">
        <v>5261</v>
      </c>
      <c r="D926" s="136" t="s">
        <v>12928</v>
      </c>
      <c r="E926" s="136" t="s">
        <v>13225</v>
      </c>
      <c r="F926" s="136" t="s">
        <v>3898</v>
      </c>
      <c r="G926" s="136" t="s">
        <v>146</v>
      </c>
      <c r="H926" s="136">
        <v>28</v>
      </c>
      <c r="I926" s="136" t="s">
        <v>11757</v>
      </c>
      <c r="J926" s="136" t="s">
        <v>13813</v>
      </c>
      <c r="K926" s="136" t="s">
        <v>5220</v>
      </c>
      <c r="L926" s="139" t="str">
        <f t="shared" si="42"/>
        <v>久保　亜梨沙 (4)</v>
      </c>
      <c r="M926" s="139" t="str">
        <f t="shared" si="43"/>
        <v>Arisa KUBO (99)</v>
      </c>
      <c r="N926" s="216">
        <v>200000924</v>
      </c>
      <c r="O926" s="216" t="str">
        <f t="shared" si="44"/>
        <v>99</v>
      </c>
    </row>
    <row r="927" spans="1:15" x14ac:dyDescent="0.15">
      <c r="A927" s="250">
        <v>987</v>
      </c>
      <c r="B927" s="136" t="s">
        <v>5260</v>
      </c>
      <c r="C927" s="136" t="s">
        <v>5261</v>
      </c>
      <c r="D927" s="136" t="s">
        <v>12929</v>
      </c>
      <c r="E927" s="136" t="s">
        <v>13226</v>
      </c>
      <c r="F927" s="136" t="s">
        <v>13346</v>
      </c>
      <c r="G927" s="136" t="s">
        <v>173</v>
      </c>
      <c r="H927" s="136">
        <v>30</v>
      </c>
      <c r="I927" s="136" t="s">
        <v>5058</v>
      </c>
      <c r="J927" s="136" t="s">
        <v>13937</v>
      </c>
      <c r="K927" s="136" t="s">
        <v>5220</v>
      </c>
      <c r="L927" s="139" t="str">
        <f t="shared" si="42"/>
        <v>齊藤　麻乃花 (1)</v>
      </c>
      <c r="M927" s="139" t="str">
        <f t="shared" si="43"/>
        <v>Manoka SAITO (02)</v>
      </c>
      <c r="N927" s="216">
        <v>200000925</v>
      </c>
      <c r="O927" s="216" t="str">
        <f t="shared" si="44"/>
        <v>02</v>
      </c>
    </row>
    <row r="928" spans="1:15" x14ac:dyDescent="0.15">
      <c r="A928" s="250">
        <v>988</v>
      </c>
      <c r="B928" s="136" t="s">
        <v>5260</v>
      </c>
      <c r="C928" s="136" t="s">
        <v>5261</v>
      </c>
      <c r="D928" s="136" t="s">
        <v>12930</v>
      </c>
      <c r="E928" s="136" t="s">
        <v>13227</v>
      </c>
      <c r="F928" s="136" t="s">
        <v>13353</v>
      </c>
      <c r="G928" s="136" t="s">
        <v>173</v>
      </c>
      <c r="H928" s="136">
        <v>27</v>
      </c>
      <c r="I928" s="136" t="s">
        <v>13658</v>
      </c>
      <c r="J928" s="136" t="s">
        <v>13938</v>
      </c>
      <c r="K928" s="136" t="s">
        <v>5220</v>
      </c>
      <c r="L928" s="139" t="str">
        <f t="shared" si="42"/>
        <v>室永　実那依 (1)</v>
      </c>
      <c r="M928" s="139" t="str">
        <f t="shared" si="43"/>
        <v>Minae MURONAGA (03)</v>
      </c>
      <c r="N928" s="216">
        <v>200000926</v>
      </c>
      <c r="O928" s="216" t="str">
        <f t="shared" si="44"/>
        <v>03</v>
      </c>
    </row>
    <row r="929" spans="1:15" x14ac:dyDescent="0.15">
      <c r="A929" s="250">
        <v>989</v>
      </c>
      <c r="B929" s="136" t="s">
        <v>5260</v>
      </c>
      <c r="C929" s="136" t="s">
        <v>5261</v>
      </c>
      <c r="D929" s="136" t="s">
        <v>12931</v>
      </c>
      <c r="E929" s="136" t="s">
        <v>13228</v>
      </c>
      <c r="F929" s="136" t="s">
        <v>13308</v>
      </c>
      <c r="G929" s="136" t="s">
        <v>173</v>
      </c>
      <c r="H929" s="136">
        <v>28</v>
      </c>
      <c r="I929" s="136" t="s">
        <v>13659</v>
      </c>
      <c r="J929" s="136" t="s">
        <v>13762</v>
      </c>
      <c r="K929" s="136" t="s">
        <v>5220</v>
      </c>
      <c r="L929" s="139" t="str">
        <f t="shared" si="42"/>
        <v>豆板　佳那子 (1)</v>
      </c>
      <c r="M929" s="139" t="str">
        <f t="shared" si="43"/>
        <v>Kanako MAMEITA (02)</v>
      </c>
      <c r="N929" s="216">
        <v>200000927</v>
      </c>
      <c r="O929" s="216" t="str">
        <f t="shared" si="44"/>
        <v>02</v>
      </c>
    </row>
    <row r="930" spans="1:15" x14ac:dyDescent="0.15">
      <c r="A930" s="250">
        <v>990</v>
      </c>
      <c r="B930" s="136" t="s">
        <v>5221</v>
      </c>
      <c r="C930" s="136" t="s">
        <v>1031</v>
      </c>
      <c r="D930" s="136" t="s">
        <v>13000</v>
      </c>
      <c r="E930" s="136" t="s">
        <v>13295</v>
      </c>
      <c r="F930" s="136" t="s">
        <v>13362</v>
      </c>
      <c r="G930" s="136" t="s">
        <v>173</v>
      </c>
      <c r="H930" s="136">
        <v>28</v>
      </c>
      <c r="I930" s="136" t="s">
        <v>13680</v>
      </c>
      <c r="J930" s="136" t="s">
        <v>13894</v>
      </c>
      <c r="K930" s="136" t="s">
        <v>5220</v>
      </c>
      <c r="L930" s="139" t="str">
        <f t="shared" si="42"/>
        <v>加茂　万由子 (1)</v>
      </c>
      <c r="M930" s="139" t="str">
        <f t="shared" si="43"/>
        <v>Mayuko KAMO (03)</v>
      </c>
      <c r="N930" s="216">
        <v>200000928</v>
      </c>
      <c r="O930" s="216" t="str">
        <f t="shared" si="44"/>
        <v>03</v>
      </c>
    </row>
    <row r="931" spans="1:15" x14ac:dyDescent="0.15">
      <c r="A931" s="250">
        <v>991</v>
      </c>
      <c r="B931" s="136" t="s">
        <v>5221</v>
      </c>
      <c r="C931" s="136" t="s">
        <v>1031</v>
      </c>
      <c r="D931" s="136" t="s">
        <v>12932</v>
      </c>
      <c r="E931" s="136" t="s">
        <v>6312</v>
      </c>
      <c r="F931" s="136" t="s">
        <v>11263</v>
      </c>
      <c r="G931" s="136" t="s">
        <v>173</v>
      </c>
      <c r="H931" s="136">
        <v>28</v>
      </c>
      <c r="I931" s="136" t="s">
        <v>9308</v>
      </c>
      <c r="J931" s="136" t="s">
        <v>9538</v>
      </c>
      <c r="K931" s="136" t="s">
        <v>5220</v>
      </c>
      <c r="L931" s="139" t="str">
        <f t="shared" si="42"/>
        <v>加藤　結衣 (1)</v>
      </c>
      <c r="M931" s="139" t="str">
        <f t="shared" si="43"/>
        <v>Yui KATO (02)</v>
      </c>
      <c r="N931" s="216">
        <v>200000929</v>
      </c>
      <c r="O931" s="216" t="str">
        <f t="shared" si="44"/>
        <v>02</v>
      </c>
    </row>
    <row r="932" spans="1:15" x14ac:dyDescent="0.15">
      <c r="A932" s="250">
        <v>992</v>
      </c>
      <c r="B932" s="136" t="s">
        <v>5221</v>
      </c>
      <c r="C932" s="136" t="s">
        <v>1031</v>
      </c>
      <c r="D932" s="136" t="s">
        <v>12933</v>
      </c>
      <c r="E932" s="136" t="s">
        <v>13229</v>
      </c>
      <c r="F932" s="136" t="s">
        <v>11008</v>
      </c>
      <c r="G932" s="136" t="s">
        <v>173</v>
      </c>
      <c r="H932" s="136">
        <v>28</v>
      </c>
      <c r="I932" s="136" t="s">
        <v>13660</v>
      </c>
      <c r="J932" s="136" t="s">
        <v>6692</v>
      </c>
      <c r="K932" s="136" t="s">
        <v>5220</v>
      </c>
      <c r="L932" s="139" t="str">
        <f t="shared" si="42"/>
        <v>大熊　姫佳 (1)</v>
      </c>
      <c r="M932" s="139" t="str">
        <f t="shared" si="43"/>
        <v>Himeka OGUMA (02)</v>
      </c>
      <c r="N932" s="216">
        <v>200000930</v>
      </c>
      <c r="O932" s="216" t="str">
        <f t="shared" si="44"/>
        <v>02</v>
      </c>
    </row>
    <row r="933" spans="1:15" x14ac:dyDescent="0.15">
      <c r="A933" s="250">
        <v>993</v>
      </c>
      <c r="B933" s="136" t="s">
        <v>5221</v>
      </c>
      <c r="C933" s="136" t="s">
        <v>1031</v>
      </c>
      <c r="D933" s="136" t="s">
        <v>12934</v>
      </c>
      <c r="E933" s="136" t="s">
        <v>13230</v>
      </c>
      <c r="F933" s="136" t="s">
        <v>4354</v>
      </c>
      <c r="G933" s="136" t="s">
        <v>168</v>
      </c>
      <c r="H933" s="136">
        <v>28</v>
      </c>
      <c r="I933" s="136" t="s">
        <v>11645</v>
      </c>
      <c r="J933" s="136" t="s">
        <v>6761</v>
      </c>
      <c r="K933" s="136" t="s">
        <v>5220</v>
      </c>
      <c r="L933" s="139" t="str">
        <f t="shared" si="42"/>
        <v>土井　萌々香 (2)</v>
      </c>
      <c r="M933" s="139" t="str">
        <f t="shared" si="43"/>
        <v>Momoka DOI (01)</v>
      </c>
      <c r="N933" s="216">
        <v>200000931</v>
      </c>
      <c r="O933" s="216" t="str">
        <f t="shared" si="44"/>
        <v>01</v>
      </c>
    </row>
    <row r="934" spans="1:15" x14ac:dyDescent="0.15">
      <c r="A934" s="250">
        <v>994</v>
      </c>
      <c r="B934" s="136" t="s">
        <v>5221</v>
      </c>
      <c r="C934" s="136" t="s">
        <v>1031</v>
      </c>
      <c r="D934" s="136" t="s">
        <v>12935</v>
      </c>
      <c r="E934" s="136" t="s">
        <v>13231</v>
      </c>
      <c r="F934" s="136" t="s">
        <v>13354</v>
      </c>
      <c r="G934" s="136" t="s">
        <v>173</v>
      </c>
      <c r="H934" s="136">
        <v>16</v>
      </c>
      <c r="I934" s="136" t="s">
        <v>13661</v>
      </c>
      <c r="J934" s="136" t="s">
        <v>13702</v>
      </c>
      <c r="K934" s="136" t="s">
        <v>5220</v>
      </c>
      <c r="L934" s="139" t="str">
        <f t="shared" si="42"/>
        <v>石﨑　こはる (1)</v>
      </c>
      <c r="M934" s="139" t="str">
        <f t="shared" si="43"/>
        <v>Koharu ISHISAKI (02)</v>
      </c>
      <c r="N934" s="216">
        <v>200000932</v>
      </c>
      <c r="O934" s="216" t="str">
        <f t="shared" si="44"/>
        <v>02</v>
      </c>
    </row>
    <row r="935" spans="1:15" x14ac:dyDescent="0.15">
      <c r="A935" s="250">
        <v>995</v>
      </c>
      <c r="B935" s="136" t="s">
        <v>5221</v>
      </c>
      <c r="C935" s="136" t="s">
        <v>1031</v>
      </c>
      <c r="D935" s="136" t="s">
        <v>12936</v>
      </c>
      <c r="E935" s="136" t="s">
        <v>13232</v>
      </c>
      <c r="F935" s="136" t="s">
        <v>13355</v>
      </c>
      <c r="G935" s="136" t="s">
        <v>173</v>
      </c>
      <c r="H935" s="136">
        <v>29</v>
      </c>
      <c r="I935" s="136" t="s">
        <v>13662</v>
      </c>
      <c r="J935" s="136" t="s">
        <v>13855</v>
      </c>
      <c r="K935" s="136" t="s">
        <v>5220</v>
      </c>
      <c r="L935" s="139" t="str">
        <f t="shared" si="42"/>
        <v>辻内　杏奈 (1)</v>
      </c>
      <c r="M935" s="139" t="str">
        <f t="shared" si="43"/>
        <v>Anna TSUJIUCHI (02)</v>
      </c>
      <c r="N935" s="216">
        <v>200000933</v>
      </c>
      <c r="O935" s="216" t="str">
        <f t="shared" si="44"/>
        <v>02</v>
      </c>
    </row>
    <row r="936" spans="1:15" x14ac:dyDescent="0.15">
      <c r="A936" s="250">
        <v>996</v>
      </c>
      <c r="B936" s="136" t="s">
        <v>5221</v>
      </c>
      <c r="C936" s="136" t="s">
        <v>1031</v>
      </c>
      <c r="D936" s="136" t="s">
        <v>12937</v>
      </c>
      <c r="E936" s="136" t="s">
        <v>13233</v>
      </c>
      <c r="F936" s="136" t="s">
        <v>13347</v>
      </c>
      <c r="G936" s="136" t="s">
        <v>173</v>
      </c>
      <c r="H936" s="136">
        <v>28</v>
      </c>
      <c r="I936" s="136" t="s">
        <v>11526</v>
      </c>
      <c r="J936" s="136" t="s">
        <v>13939</v>
      </c>
      <c r="K936" s="136" t="s">
        <v>5220</v>
      </c>
      <c r="L936" s="139" t="str">
        <f t="shared" si="42"/>
        <v>市川　紗有 (1)</v>
      </c>
      <c r="M936" s="139" t="str">
        <f t="shared" si="43"/>
        <v>Sayu ICHIKAWA (02)</v>
      </c>
      <c r="N936" s="216">
        <v>200000934</v>
      </c>
      <c r="O936" s="216" t="str">
        <f t="shared" si="44"/>
        <v>02</v>
      </c>
    </row>
    <row r="937" spans="1:15" x14ac:dyDescent="0.15">
      <c r="A937" s="250">
        <v>997</v>
      </c>
      <c r="B937" s="136" t="s">
        <v>5221</v>
      </c>
      <c r="C937" s="136" t="s">
        <v>1031</v>
      </c>
      <c r="D937" s="136" t="s">
        <v>12938</v>
      </c>
      <c r="E937" s="136" t="s">
        <v>13234</v>
      </c>
      <c r="F937" s="136" t="s">
        <v>13337</v>
      </c>
      <c r="G937" s="136" t="s">
        <v>173</v>
      </c>
      <c r="H937" s="136">
        <v>28</v>
      </c>
      <c r="I937" s="136" t="s">
        <v>4886</v>
      </c>
      <c r="J937" s="136" t="s">
        <v>13834</v>
      </c>
      <c r="K937" s="136" t="s">
        <v>5220</v>
      </c>
      <c r="L937" s="139" t="str">
        <f t="shared" si="42"/>
        <v>松本　耀 (1)</v>
      </c>
      <c r="M937" s="139" t="str">
        <f t="shared" si="43"/>
        <v>Kirari MATSUMOTO (02)</v>
      </c>
      <c r="N937" s="216">
        <v>200000935</v>
      </c>
      <c r="O937" s="216" t="str">
        <f t="shared" si="44"/>
        <v>02</v>
      </c>
    </row>
    <row r="938" spans="1:15" x14ac:dyDescent="0.15">
      <c r="A938" s="250">
        <v>998</v>
      </c>
      <c r="B938" s="136" t="s">
        <v>5233</v>
      </c>
      <c r="C938" s="136" t="s">
        <v>1048</v>
      </c>
      <c r="D938" s="136" t="s">
        <v>12939</v>
      </c>
      <c r="E938" s="136" t="s">
        <v>13235</v>
      </c>
      <c r="F938" s="136" t="s">
        <v>11046</v>
      </c>
      <c r="G938" s="136" t="s">
        <v>173</v>
      </c>
      <c r="H938" s="136">
        <v>30</v>
      </c>
      <c r="I938" s="136" t="s">
        <v>9473</v>
      </c>
      <c r="J938" s="136" t="s">
        <v>13940</v>
      </c>
      <c r="K938" s="136" t="s">
        <v>5220</v>
      </c>
      <c r="L938" s="139" t="str">
        <f t="shared" si="42"/>
        <v>戸田　奈菜羽 (1)</v>
      </c>
      <c r="M938" s="139" t="str">
        <f t="shared" si="43"/>
        <v>Nanaha TODA (02)</v>
      </c>
      <c r="N938" s="216">
        <v>200000936</v>
      </c>
      <c r="O938" s="216" t="str">
        <f t="shared" si="44"/>
        <v>02</v>
      </c>
    </row>
    <row r="939" spans="1:15" x14ac:dyDescent="0.15">
      <c r="A939" s="250">
        <v>999</v>
      </c>
      <c r="B939" s="136" t="s">
        <v>5233</v>
      </c>
      <c r="C939" s="136" t="s">
        <v>1048</v>
      </c>
      <c r="D939" s="136" t="s">
        <v>12940</v>
      </c>
      <c r="E939" s="136" t="s">
        <v>13236</v>
      </c>
      <c r="F939" s="136" t="s">
        <v>11123</v>
      </c>
      <c r="G939" s="136" t="s">
        <v>173</v>
      </c>
      <c r="H939" s="136">
        <v>30</v>
      </c>
      <c r="I939" s="136" t="s">
        <v>11902</v>
      </c>
      <c r="J939" s="136" t="s">
        <v>13941</v>
      </c>
      <c r="K939" s="136" t="s">
        <v>5220</v>
      </c>
      <c r="L939" s="139" t="str">
        <f t="shared" si="42"/>
        <v>丸尾　明代 (1)</v>
      </c>
      <c r="M939" s="139" t="str">
        <f t="shared" si="43"/>
        <v>Akiyo MARUO (02)</v>
      </c>
      <c r="N939" s="216">
        <v>200000937</v>
      </c>
      <c r="O939" s="216" t="str">
        <f t="shared" si="44"/>
        <v>02</v>
      </c>
    </row>
    <row r="940" spans="1:15" x14ac:dyDescent="0.15">
      <c r="A940" s="250">
        <v>1000</v>
      </c>
      <c r="B940" s="136" t="s">
        <v>194</v>
      </c>
      <c r="C940" s="136" t="s">
        <v>1073</v>
      </c>
      <c r="D940" s="136" t="s">
        <v>12941</v>
      </c>
      <c r="E940" s="136" t="s">
        <v>13237</v>
      </c>
      <c r="F940" s="136" t="s">
        <v>11231</v>
      </c>
      <c r="G940" s="136" t="s">
        <v>173</v>
      </c>
      <c r="H940" s="136">
        <v>28</v>
      </c>
      <c r="I940" s="136" t="s">
        <v>11605</v>
      </c>
      <c r="J940" s="136" t="s">
        <v>13942</v>
      </c>
      <c r="K940" s="136" t="s">
        <v>5220</v>
      </c>
      <c r="L940" s="139" t="str">
        <f t="shared" si="42"/>
        <v>黒川　翔音 (1)</v>
      </c>
      <c r="M940" s="139" t="str">
        <f t="shared" si="43"/>
        <v>Sane KUROKAWA (02)</v>
      </c>
      <c r="N940" s="216">
        <v>200000938</v>
      </c>
      <c r="O940" s="216" t="str">
        <f t="shared" si="44"/>
        <v>02</v>
      </c>
    </row>
    <row r="941" spans="1:15" x14ac:dyDescent="0.15">
      <c r="A941" s="250">
        <v>1001</v>
      </c>
      <c r="B941" s="136" t="s">
        <v>194</v>
      </c>
      <c r="C941" s="136" t="s">
        <v>1073</v>
      </c>
      <c r="D941" s="136" t="s">
        <v>12942</v>
      </c>
      <c r="E941" s="136" t="s">
        <v>13238</v>
      </c>
      <c r="F941" s="136" t="s">
        <v>13356</v>
      </c>
      <c r="G941" s="136" t="s">
        <v>173</v>
      </c>
      <c r="H941" s="136">
        <v>26</v>
      </c>
      <c r="I941" s="136" t="s">
        <v>13663</v>
      </c>
      <c r="J941" s="136" t="s">
        <v>9547</v>
      </c>
      <c r="K941" s="136" t="s">
        <v>5220</v>
      </c>
      <c r="L941" s="139" t="str">
        <f t="shared" si="42"/>
        <v>武久　由佳 (1)</v>
      </c>
      <c r="M941" s="139" t="str">
        <f t="shared" si="43"/>
        <v>Yuka TAKEHISA (02)</v>
      </c>
      <c r="N941" s="216">
        <v>200000939</v>
      </c>
      <c r="O941" s="216" t="str">
        <f t="shared" si="44"/>
        <v>02</v>
      </c>
    </row>
    <row r="942" spans="1:15" x14ac:dyDescent="0.15">
      <c r="A942" s="250">
        <v>1002</v>
      </c>
      <c r="B942" s="136" t="s">
        <v>194</v>
      </c>
      <c r="C942" s="136" t="s">
        <v>1073</v>
      </c>
      <c r="D942" s="136" t="s">
        <v>12943</v>
      </c>
      <c r="E942" s="136" t="s">
        <v>13239</v>
      </c>
      <c r="F942" s="136" t="s">
        <v>11060</v>
      </c>
      <c r="G942" s="136" t="s">
        <v>173</v>
      </c>
      <c r="H942" s="136">
        <v>33</v>
      </c>
      <c r="I942" s="136" t="s">
        <v>13664</v>
      </c>
      <c r="J942" s="136" t="s">
        <v>13943</v>
      </c>
      <c r="K942" s="136" t="s">
        <v>5220</v>
      </c>
      <c r="L942" s="139" t="str">
        <f t="shared" si="42"/>
        <v>古屋　敦子 (1)</v>
      </c>
      <c r="M942" s="139" t="str">
        <f t="shared" si="43"/>
        <v>Atsuko FURUYA  (02)</v>
      </c>
      <c r="N942" s="216">
        <v>200000940</v>
      </c>
      <c r="O942" s="216" t="str">
        <f t="shared" si="44"/>
        <v>02</v>
      </c>
    </row>
    <row r="943" spans="1:15" x14ac:dyDescent="0.15">
      <c r="A943" s="250">
        <v>1003</v>
      </c>
      <c r="B943" s="136" t="s">
        <v>194</v>
      </c>
      <c r="C943" s="136" t="s">
        <v>1073</v>
      </c>
      <c r="D943" s="136" t="s">
        <v>12944</v>
      </c>
      <c r="E943" s="136" t="s">
        <v>13240</v>
      </c>
      <c r="F943" s="136" t="s">
        <v>11056</v>
      </c>
      <c r="G943" s="136" t="s">
        <v>173</v>
      </c>
      <c r="H943" s="136">
        <v>34</v>
      </c>
      <c r="I943" s="136" t="s">
        <v>13665</v>
      </c>
      <c r="J943" s="136" t="s">
        <v>13727</v>
      </c>
      <c r="K943" s="136" t="s">
        <v>5220</v>
      </c>
      <c r="L943" s="139" t="str">
        <f t="shared" si="42"/>
        <v>東舎　葵 (1)</v>
      </c>
      <c r="M943" s="139" t="str">
        <f t="shared" si="43"/>
        <v>Aoi HIGASHIYA (02)</v>
      </c>
      <c r="N943" s="216">
        <v>200000941</v>
      </c>
      <c r="O943" s="216" t="str">
        <f t="shared" si="44"/>
        <v>02</v>
      </c>
    </row>
    <row r="944" spans="1:15" x14ac:dyDescent="0.15">
      <c r="A944" s="250">
        <v>1004</v>
      </c>
      <c r="B944" s="136" t="s">
        <v>5226</v>
      </c>
      <c r="C944" s="136" t="s">
        <v>1036</v>
      </c>
      <c r="D944" s="136" t="s">
        <v>12945</v>
      </c>
      <c r="E944" s="136" t="s">
        <v>13241</v>
      </c>
      <c r="F944" s="136" t="s">
        <v>11272</v>
      </c>
      <c r="G944" s="136" t="s">
        <v>173</v>
      </c>
      <c r="H944" s="136">
        <v>27</v>
      </c>
      <c r="I944" s="136" t="s">
        <v>11837</v>
      </c>
      <c r="J944" s="136" t="s">
        <v>13944</v>
      </c>
      <c r="K944" s="136" t="s">
        <v>5220</v>
      </c>
      <c r="L944" s="139" t="str">
        <f t="shared" si="42"/>
        <v>島中　初音 (1)</v>
      </c>
      <c r="M944" s="139" t="str">
        <f t="shared" si="43"/>
        <v>Hatsune SHIMANAKA (03)</v>
      </c>
      <c r="N944" s="216">
        <v>200000942</v>
      </c>
      <c r="O944" s="216" t="str">
        <f t="shared" si="44"/>
        <v>03</v>
      </c>
    </row>
    <row r="945" spans="1:15" x14ac:dyDescent="0.15">
      <c r="A945" s="250">
        <v>1005</v>
      </c>
      <c r="B945" s="136" t="s">
        <v>5226</v>
      </c>
      <c r="C945" s="136" t="s">
        <v>1036</v>
      </c>
      <c r="D945" s="136" t="s">
        <v>12946</v>
      </c>
      <c r="E945" s="136" t="s">
        <v>13242</v>
      </c>
      <c r="F945" s="136" t="s">
        <v>11237</v>
      </c>
      <c r="G945" s="136" t="s">
        <v>173</v>
      </c>
      <c r="H945" s="136">
        <v>27</v>
      </c>
      <c r="I945" s="136" t="s">
        <v>13666</v>
      </c>
      <c r="J945" s="136" t="s">
        <v>6683</v>
      </c>
      <c r="K945" s="136" t="s">
        <v>5220</v>
      </c>
      <c r="L945" s="139" t="str">
        <f t="shared" si="42"/>
        <v>中藤　望 (1)</v>
      </c>
      <c r="M945" s="139" t="str">
        <f t="shared" si="43"/>
        <v>Nozomi NAKATO (02)</v>
      </c>
      <c r="N945" s="216">
        <v>200000943</v>
      </c>
      <c r="O945" s="216" t="str">
        <f t="shared" si="44"/>
        <v>02</v>
      </c>
    </row>
    <row r="946" spans="1:15" x14ac:dyDescent="0.15">
      <c r="A946" s="250">
        <v>1006</v>
      </c>
      <c r="B946" s="136" t="s">
        <v>5226</v>
      </c>
      <c r="C946" s="136" t="s">
        <v>1036</v>
      </c>
      <c r="D946" s="136" t="s">
        <v>12947</v>
      </c>
      <c r="E946" s="136" t="s">
        <v>13243</v>
      </c>
      <c r="F946" s="136" t="s">
        <v>11252</v>
      </c>
      <c r="G946" s="136" t="s">
        <v>173</v>
      </c>
      <c r="H946" s="136">
        <v>27</v>
      </c>
      <c r="I946" s="136" t="s">
        <v>5067</v>
      </c>
      <c r="J946" s="136" t="s">
        <v>6718</v>
      </c>
      <c r="K946" s="136" t="s">
        <v>5220</v>
      </c>
      <c r="L946" s="139" t="str">
        <f t="shared" si="42"/>
        <v>林　真奈美 (1)</v>
      </c>
      <c r="M946" s="139" t="str">
        <f t="shared" si="43"/>
        <v>Manami HAYASHI (02)</v>
      </c>
      <c r="N946" s="216">
        <v>200000944</v>
      </c>
      <c r="O946" s="216" t="str">
        <f t="shared" si="44"/>
        <v>02</v>
      </c>
    </row>
    <row r="947" spans="1:15" x14ac:dyDescent="0.15">
      <c r="A947" s="250">
        <v>1007</v>
      </c>
      <c r="B947" s="136" t="s">
        <v>5228</v>
      </c>
      <c r="C947" s="136" t="s">
        <v>1043</v>
      </c>
      <c r="D947" s="136" t="s">
        <v>12948</v>
      </c>
      <c r="E947" s="136" t="s">
        <v>13244</v>
      </c>
      <c r="F947" s="136" t="s">
        <v>13321</v>
      </c>
      <c r="G947" s="136" t="s">
        <v>173</v>
      </c>
      <c r="H947" s="136">
        <v>29</v>
      </c>
      <c r="I947" s="136" t="s">
        <v>4892</v>
      </c>
      <c r="J947" s="136" t="s">
        <v>13822</v>
      </c>
      <c r="K947" s="136" t="s">
        <v>5220</v>
      </c>
      <c r="L947" s="139" t="str">
        <f t="shared" si="42"/>
        <v>佐々木　萌恵 (1)</v>
      </c>
      <c r="M947" s="139" t="str">
        <f t="shared" si="43"/>
        <v>Moe SASAKI (02)</v>
      </c>
      <c r="N947" s="216">
        <v>200000945</v>
      </c>
      <c r="O947" s="216" t="str">
        <f t="shared" si="44"/>
        <v>02</v>
      </c>
    </row>
    <row r="948" spans="1:15" x14ac:dyDescent="0.15">
      <c r="A948" s="250">
        <v>1008</v>
      </c>
      <c r="B948" s="136" t="s">
        <v>5228</v>
      </c>
      <c r="C948" s="136" t="s">
        <v>1043</v>
      </c>
      <c r="D948" s="136" t="s">
        <v>12949</v>
      </c>
      <c r="E948" s="136" t="s">
        <v>13245</v>
      </c>
      <c r="F948" s="136" t="s">
        <v>13357</v>
      </c>
      <c r="G948" s="136" t="s">
        <v>173</v>
      </c>
      <c r="H948" s="136">
        <v>27</v>
      </c>
      <c r="I948" s="136" t="s">
        <v>13667</v>
      </c>
      <c r="J948" s="136" t="s">
        <v>13945</v>
      </c>
      <c r="K948" s="136" t="s">
        <v>5220</v>
      </c>
      <c r="L948" s="139" t="str">
        <f t="shared" si="42"/>
        <v>水越　青空 (1)</v>
      </c>
      <c r="M948" s="139" t="str">
        <f t="shared" si="43"/>
        <v>Aozora MIZUKOSHI (02)</v>
      </c>
      <c r="N948" s="216">
        <v>200000946</v>
      </c>
      <c r="O948" s="216" t="str">
        <f t="shared" si="44"/>
        <v>02</v>
      </c>
    </row>
    <row r="949" spans="1:15" x14ac:dyDescent="0.15">
      <c r="A949" s="250">
        <v>1009</v>
      </c>
      <c r="B949" s="136" t="s">
        <v>1037</v>
      </c>
      <c r="C949" s="136" t="s">
        <v>1038</v>
      </c>
      <c r="D949" s="136" t="s">
        <v>12950</v>
      </c>
      <c r="E949" s="136" t="s">
        <v>13246</v>
      </c>
      <c r="F949" s="136" t="s">
        <v>11128</v>
      </c>
      <c r="G949" s="136" t="s">
        <v>173</v>
      </c>
      <c r="H949" s="136">
        <v>27</v>
      </c>
      <c r="I949" s="136" t="s">
        <v>4876</v>
      </c>
      <c r="J949" s="136" t="s">
        <v>13935</v>
      </c>
      <c r="K949" s="136" t="s">
        <v>5220</v>
      </c>
      <c r="L949" s="139" t="str">
        <f t="shared" si="42"/>
        <v>中村　友香 (1)</v>
      </c>
      <c r="M949" s="139" t="str">
        <f t="shared" si="43"/>
        <v>Yuuka NAKAMURA (02)</v>
      </c>
      <c r="N949" s="216">
        <v>200000947</v>
      </c>
      <c r="O949" s="216" t="str">
        <f t="shared" si="44"/>
        <v>02</v>
      </c>
    </row>
    <row r="950" spans="1:15" x14ac:dyDescent="0.15">
      <c r="A950" s="250">
        <v>1010</v>
      </c>
      <c r="B950" s="136" t="s">
        <v>1037</v>
      </c>
      <c r="C950" s="136" t="s">
        <v>1038</v>
      </c>
      <c r="D950" s="136" t="s">
        <v>12951</v>
      </c>
      <c r="E950" s="136" t="s">
        <v>13247</v>
      </c>
      <c r="F950" s="136" t="s">
        <v>11219</v>
      </c>
      <c r="G950" s="136" t="s">
        <v>173</v>
      </c>
      <c r="H950" s="136">
        <v>28</v>
      </c>
      <c r="I950" s="136" t="s">
        <v>4886</v>
      </c>
      <c r="J950" s="136" t="s">
        <v>6667</v>
      </c>
      <c r="K950" s="136" t="s">
        <v>5220</v>
      </c>
      <c r="L950" s="139" t="str">
        <f t="shared" si="42"/>
        <v>松本　美紀 (1)</v>
      </c>
      <c r="M950" s="139" t="str">
        <f t="shared" si="43"/>
        <v>Miki MATSUMOTO (03)</v>
      </c>
      <c r="N950" s="216">
        <v>200000948</v>
      </c>
      <c r="O950" s="216" t="str">
        <f t="shared" si="44"/>
        <v>03</v>
      </c>
    </row>
    <row r="951" spans="1:15" x14ac:dyDescent="0.15">
      <c r="A951" s="250">
        <v>1011</v>
      </c>
      <c r="B951" s="136" t="s">
        <v>1037</v>
      </c>
      <c r="C951" s="136" t="s">
        <v>1038</v>
      </c>
      <c r="D951" s="136" t="s">
        <v>12952</v>
      </c>
      <c r="E951" s="136" t="s">
        <v>13248</v>
      </c>
      <c r="F951" s="136" t="s">
        <v>11232</v>
      </c>
      <c r="G951" s="136" t="s">
        <v>173</v>
      </c>
      <c r="H951" s="136">
        <v>27</v>
      </c>
      <c r="I951" s="136" t="s">
        <v>4972</v>
      </c>
      <c r="J951" s="136" t="s">
        <v>13946</v>
      </c>
      <c r="K951" s="136" t="s">
        <v>5220</v>
      </c>
      <c r="L951" s="139" t="str">
        <f t="shared" si="42"/>
        <v>鈴木　凪 (1)</v>
      </c>
      <c r="M951" s="139" t="str">
        <f t="shared" si="43"/>
        <v>Nagi SUZUKI (02)</v>
      </c>
      <c r="N951" s="216">
        <v>200000949</v>
      </c>
      <c r="O951" s="216" t="str">
        <f t="shared" si="44"/>
        <v>02</v>
      </c>
    </row>
    <row r="952" spans="1:15" x14ac:dyDescent="0.15">
      <c r="A952" s="250">
        <v>1012</v>
      </c>
      <c r="B952" s="136" t="s">
        <v>1037</v>
      </c>
      <c r="C952" s="136" t="s">
        <v>1038</v>
      </c>
      <c r="D952" s="136" t="s">
        <v>12953</v>
      </c>
      <c r="E952" s="136" t="s">
        <v>13249</v>
      </c>
      <c r="F952" s="136" t="s">
        <v>11068</v>
      </c>
      <c r="G952" s="136" t="s">
        <v>173</v>
      </c>
      <c r="H952" s="136">
        <v>27</v>
      </c>
      <c r="I952" s="136" t="s">
        <v>11452</v>
      </c>
      <c r="J952" s="136" t="s">
        <v>6680</v>
      </c>
      <c r="K952" s="136" t="s">
        <v>5220</v>
      </c>
      <c r="L952" s="139" t="str">
        <f t="shared" si="42"/>
        <v>安達　可菜 (1)</v>
      </c>
      <c r="M952" s="139" t="str">
        <f t="shared" si="43"/>
        <v>Kana ADACHI (02)</v>
      </c>
      <c r="N952" s="216">
        <v>200000950</v>
      </c>
      <c r="O952" s="216" t="str">
        <f t="shared" si="44"/>
        <v>02</v>
      </c>
    </row>
    <row r="953" spans="1:15" x14ac:dyDescent="0.15">
      <c r="A953" s="250">
        <v>1013</v>
      </c>
      <c r="B953" s="136" t="s">
        <v>1037</v>
      </c>
      <c r="C953" s="136" t="s">
        <v>1038</v>
      </c>
      <c r="D953" s="136" t="s">
        <v>12954</v>
      </c>
      <c r="E953" s="136" t="s">
        <v>13250</v>
      </c>
      <c r="F953" s="136" t="s">
        <v>13308</v>
      </c>
      <c r="G953" s="136" t="s">
        <v>173</v>
      </c>
      <c r="H953" s="136">
        <v>28</v>
      </c>
      <c r="I953" s="136" t="s">
        <v>11452</v>
      </c>
      <c r="J953" s="136" t="s">
        <v>13947</v>
      </c>
      <c r="K953" s="136" t="s">
        <v>5220</v>
      </c>
      <c r="L953" s="139" t="str">
        <f t="shared" si="42"/>
        <v>足立　弥佑華 (1)</v>
      </c>
      <c r="M953" s="139" t="str">
        <f t="shared" si="43"/>
        <v>Myuka ADACHI (02)</v>
      </c>
      <c r="N953" s="216">
        <v>200000951</v>
      </c>
      <c r="O953" s="216" t="str">
        <f t="shared" si="44"/>
        <v>02</v>
      </c>
    </row>
    <row r="954" spans="1:15" x14ac:dyDescent="0.15">
      <c r="A954" s="250">
        <v>1014</v>
      </c>
      <c r="B954" s="136" t="s">
        <v>238</v>
      </c>
      <c r="C954" s="136" t="s">
        <v>1044</v>
      </c>
      <c r="D954" s="136" t="s">
        <v>12955</v>
      </c>
      <c r="E954" s="136" t="s">
        <v>13251</v>
      </c>
      <c r="F954" s="136" t="s">
        <v>11056</v>
      </c>
      <c r="G954" s="136" t="s">
        <v>173</v>
      </c>
      <c r="H954" s="136">
        <v>33</v>
      </c>
      <c r="I954" s="136" t="s">
        <v>6719</v>
      </c>
      <c r="J954" s="136" t="s">
        <v>13948</v>
      </c>
      <c r="K954" s="136" t="s">
        <v>5220</v>
      </c>
      <c r="L954" s="139" t="str">
        <f t="shared" si="42"/>
        <v>原　佳奈穂 (1)</v>
      </c>
      <c r="M954" s="139" t="str">
        <f t="shared" si="43"/>
        <v>Kanaho HARA (02)</v>
      </c>
      <c r="N954" s="216">
        <v>200000952</v>
      </c>
      <c r="O954" s="216" t="str">
        <f t="shared" si="44"/>
        <v>02</v>
      </c>
    </row>
    <row r="955" spans="1:15" x14ac:dyDescent="0.15">
      <c r="A955" s="250">
        <v>1015</v>
      </c>
      <c r="B955" s="136" t="s">
        <v>1088</v>
      </c>
      <c r="C955" s="136" t="s">
        <v>1040</v>
      </c>
      <c r="D955" s="136" t="s">
        <v>12956</v>
      </c>
      <c r="E955" s="136" t="s">
        <v>13252</v>
      </c>
      <c r="F955" s="136" t="s">
        <v>11297</v>
      </c>
      <c r="G955" s="136" t="s">
        <v>173</v>
      </c>
      <c r="H955" s="136">
        <v>27</v>
      </c>
      <c r="I955" s="136" t="s">
        <v>11544</v>
      </c>
      <c r="J955" s="136" t="s">
        <v>13855</v>
      </c>
      <c r="K955" s="136" t="s">
        <v>5220</v>
      </c>
      <c r="L955" s="139" t="str">
        <f t="shared" si="42"/>
        <v>中島　杏奈 (1)</v>
      </c>
      <c r="M955" s="139" t="str">
        <f t="shared" si="43"/>
        <v>Anna NAKAJIMA (02)</v>
      </c>
      <c r="N955" s="216">
        <v>200000953</v>
      </c>
      <c r="O955" s="216" t="str">
        <f t="shared" si="44"/>
        <v>02</v>
      </c>
    </row>
    <row r="956" spans="1:15" x14ac:dyDescent="0.15">
      <c r="A956" s="250">
        <v>1016</v>
      </c>
      <c r="B956" s="136" t="s">
        <v>9286</v>
      </c>
      <c r="C956" s="136" t="s">
        <v>9599</v>
      </c>
      <c r="D956" s="136" t="s">
        <v>12957</v>
      </c>
      <c r="E956" s="136" t="s">
        <v>13253</v>
      </c>
      <c r="F956" s="136" t="s">
        <v>4121</v>
      </c>
      <c r="G956" s="136" t="s">
        <v>168</v>
      </c>
      <c r="H956" s="136">
        <v>29</v>
      </c>
      <c r="I956" s="136" t="s">
        <v>11836</v>
      </c>
      <c r="J956" s="136" t="s">
        <v>13741</v>
      </c>
      <c r="K956" s="136" t="s">
        <v>5220</v>
      </c>
      <c r="L956" s="139" t="str">
        <f t="shared" si="42"/>
        <v>森口　佳音 (2)</v>
      </c>
      <c r="M956" s="139" t="str">
        <f t="shared" si="43"/>
        <v>Kanon MORIGUCHI (01)</v>
      </c>
      <c r="N956" s="216">
        <v>200000954</v>
      </c>
      <c r="O956" s="216" t="str">
        <f t="shared" si="44"/>
        <v>01</v>
      </c>
    </row>
    <row r="957" spans="1:15" x14ac:dyDescent="0.15">
      <c r="A957" s="250">
        <v>1017</v>
      </c>
      <c r="B957" s="136" t="s">
        <v>9286</v>
      </c>
      <c r="C957" s="136" t="s">
        <v>9599</v>
      </c>
      <c r="D957" s="136" t="s">
        <v>12958</v>
      </c>
      <c r="E957" s="136" t="s">
        <v>13254</v>
      </c>
      <c r="F957" s="136" t="s">
        <v>1308</v>
      </c>
      <c r="G957" s="136" t="s">
        <v>168</v>
      </c>
      <c r="H957" s="136">
        <v>27</v>
      </c>
      <c r="I957" s="136" t="s">
        <v>11637</v>
      </c>
      <c r="J957" s="136" t="s">
        <v>13949</v>
      </c>
      <c r="K957" s="136" t="s">
        <v>5220</v>
      </c>
      <c r="L957" s="139" t="str">
        <f t="shared" si="42"/>
        <v>竹本　千帆海 (2)</v>
      </c>
      <c r="M957" s="139" t="str">
        <f t="shared" si="43"/>
        <v>Chihomi TAKEMOTO (01)</v>
      </c>
      <c r="N957" s="216">
        <v>200000955</v>
      </c>
      <c r="O957" s="216" t="str">
        <f t="shared" si="44"/>
        <v>01</v>
      </c>
    </row>
    <row r="958" spans="1:15" x14ac:dyDescent="0.15">
      <c r="A958" s="250">
        <v>1018</v>
      </c>
      <c r="B958" s="136" t="s">
        <v>9286</v>
      </c>
      <c r="C958" s="136" t="s">
        <v>9599</v>
      </c>
      <c r="D958" s="136" t="s">
        <v>12959</v>
      </c>
      <c r="E958" s="136" t="s">
        <v>13255</v>
      </c>
      <c r="F958" s="136" t="s">
        <v>3376</v>
      </c>
      <c r="G958" s="136" t="s">
        <v>173</v>
      </c>
      <c r="H958" s="136">
        <v>27</v>
      </c>
      <c r="I958" s="136" t="s">
        <v>11511</v>
      </c>
      <c r="J958" s="136" t="s">
        <v>13950</v>
      </c>
      <c r="K958" s="136" t="s">
        <v>5220</v>
      </c>
      <c r="L958" s="139" t="str">
        <f t="shared" si="42"/>
        <v>末永　聖佳 (1)</v>
      </c>
      <c r="M958" s="139" t="str">
        <f t="shared" si="43"/>
        <v>Kiyoka SUENAGA (01)</v>
      </c>
      <c r="N958" s="216">
        <v>200000956</v>
      </c>
      <c r="O958" s="216" t="str">
        <f t="shared" si="44"/>
        <v>01</v>
      </c>
    </row>
    <row r="959" spans="1:15" x14ac:dyDescent="0.15">
      <c r="A959" s="250">
        <v>1019</v>
      </c>
      <c r="B959" s="136" t="s">
        <v>9286</v>
      </c>
      <c r="C959" s="136" t="s">
        <v>9599</v>
      </c>
      <c r="D959" s="136" t="s">
        <v>12960</v>
      </c>
      <c r="E959" s="136" t="s">
        <v>13256</v>
      </c>
      <c r="F959" s="136" t="s">
        <v>11237</v>
      </c>
      <c r="G959" s="136" t="s">
        <v>173</v>
      </c>
      <c r="H959" s="136">
        <v>27</v>
      </c>
      <c r="I959" s="136" t="s">
        <v>13668</v>
      </c>
      <c r="J959" s="136" t="s">
        <v>13767</v>
      </c>
      <c r="K959" s="136" t="s">
        <v>5220</v>
      </c>
      <c r="L959" s="139" t="str">
        <f t="shared" si="42"/>
        <v>朝木　梨央 (1)</v>
      </c>
      <c r="M959" s="139" t="str">
        <f t="shared" si="43"/>
        <v>Rio ASAKI (02)</v>
      </c>
      <c r="N959" s="216">
        <v>200000957</v>
      </c>
      <c r="O959" s="216" t="str">
        <f t="shared" si="44"/>
        <v>02</v>
      </c>
    </row>
    <row r="960" spans="1:15" x14ac:dyDescent="0.15">
      <c r="A960" s="250">
        <v>1020</v>
      </c>
      <c r="B960" s="136"/>
      <c r="C960" s="136" t="s">
        <v>9599</v>
      </c>
      <c r="D960" s="136" t="s">
        <v>12961</v>
      </c>
      <c r="E960" s="136" t="s">
        <v>13257</v>
      </c>
      <c r="F960" s="136" t="s">
        <v>11051</v>
      </c>
      <c r="G960" s="136" t="s">
        <v>173</v>
      </c>
      <c r="H960" s="136">
        <v>27</v>
      </c>
      <c r="I960" s="136" t="s">
        <v>13669</v>
      </c>
      <c r="J960" s="136" t="s">
        <v>13951</v>
      </c>
      <c r="K960" s="136" t="s">
        <v>5220</v>
      </c>
      <c r="L960" s="139" t="str">
        <f t="shared" si="42"/>
        <v>藤田　吉乃 (1)</v>
      </c>
      <c r="M960" s="139" t="str">
        <f t="shared" si="43"/>
        <v>Yoshino FUJITA  (02)</v>
      </c>
      <c r="N960" s="216">
        <v>200000958</v>
      </c>
      <c r="O960" s="216" t="str">
        <f t="shared" si="44"/>
        <v>02</v>
      </c>
    </row>
    <row r="961" spans="1:15" x14ac:dyDescent="0.15">
      <c r="A961" s="250">
        <v>1021</v>
      </c>
      <c r="B961" s="136" t="s">
        <v>12677</v>
      </c>
      <c r="C961" s="136" t="s">
        <v>9326</v>
      </c>
      <c r="D961" s="136" t="s">
        <v>12962</v>
      </c>
      <c r="E961" s="136" t="s">
        <v>6550</v>
      </c>
      <c r="F961" s="136" t="s">
        <v>13358</v>
      </c>
      <c r="G961" s="136" t="s">
        <v>173</v>
      </c>
      <c r="H961" s="136">
        <v>27</v>
      </c>
      <c r="I961" s="136" t="s">
        <v>6679</v>
      </c>
      <c r="J961" s="136" t="s">
        <v>6680</v>
      </c>
      <c r="K961" s="136" t="s">
        <v>5220</v>
      </c>
      <c r="L961" s="139" t="str">
        <f t="shared" si="42"/>
        <v>木下　佳奈 (1)</v>
      </c>
      <c r="M961" s="139" t="str">
        <f t="shared" si="43"/>
        <v>Kana KINOSHITA (94)</v>
      </c>
      <c r="N961" s="216">
        <v>200000959</v>
      </c>
      <c r="O961" s="216" t="str">
        <f t="shared" si="44"/>
        <v>94</v>
      </c>
    </row>
    <row r="962" spans="1:15" x14ac:dyDescent="0.15">
      <c r="A962" s="250">
        <v>1022</v>
      </c>
      <c r="B962" s="136" t="s">
        <v>1087</v>
      </c>
      <c r="C962" s="136" t="s">
        <v>1047</v>
      </c>
      <c r="D962" s="136" t="s">
        <v>12963</v>
      </c>
      <c r="E962" s="136" t="s">
        <v>13258</v>
      </c>
      <c r="F962" s="136" t="s">
        <v>11055</v>
      </c>
      <c r="G962" s="136" t="s">
        <v>173</v>
      </c>
      <c r="H962" s="136">
        <v>27</v>
      </c>
      <c r="I962" s="136" t="s">
        <v>13398</v>
      </c>
      <c r="J962" s="136" t="s">
        <v>13795</v>
      </c>
      <c r="K962" s="136" t="s">
        <v>5220</v>
      </c>
      <c r="L962" s="139" t="str">
        <f t="shared" si="42"/>
        <v>野口　美琴 (1)</v>
      </c>
      <c r="M962" s="139" t="str">
        <f t="shared" si="43"/>
        <v>Mikoto NOGUCHI (02)</v>
      </c>
      <c r="N962" s="216">
        <v>200000960</v>
      </c>
      <c r="O962" s="216" t="str">
        <f t="shared" si="44"/>
        <v>02</v>
      </c>
    </row>
    <row r="963" spans="1:15" x14ac:dyDescent="0.15">
      <c r="A963" s="250">
        <v>1023</v>
      </c>
      <c r="B963" s="136" t="s">
        <v>5237</v>
      </c>
      <c r="C963" s="136" t="s">
        <v>1054</v>
      </c>
      <c r="D963" s="136" t="s">
        <v>12964</v>
      </c>
      <c r="E963" s="136" t="s">
        <v>13259</v>
      </c>
      <c r="F963" s="136" t="s">
        <v>11067</v>
      </c>
      <c r="G963" s="136" t="s">
        <v>173</v>
      </c>
      <c r="H963" s="136">
        <v>27</v>
      </c>
      <c r="I963" s="136" t="s">
        <v>13670</v>
      </c>
      <c r="J963" s="136" t="s">
        <v>13952</v>
      </c>
      <c r="K963" s="136" t="s">
        <v>5220</v>
      </c>
      <c r="L963" s="139" t="str">
        <f t="shared" ref="L963:L1026" si="45">D963&amp;" ("&amp;G963&amp;")"</f>
        <v>比嘉　理人 (1)</v>
      </c>
      <c r="M963" s="139" t="str">
        <f t="shared" ref="M963:M1026" si="46">J963&amp;" "&amp;I963&amp;" ("&amp;O963&amp;")"</f>
        <v>Rito HIGA (02)</v>
      </c>
      <c r="N963" s="216">
        <v>200000961</v>
      </c>
      <c r="O963" s="216" t="str">
        <f t="shared" ref="O963:O1026" si="47">LEFT(F963,2)</f>
        <v>02</v>
      </c>
    </row>
    <row r="964" spans="1:15" x14ac:dyDescent="0.15">
      <c r="A964" s="250">
        <v>1024</v>
      </c>
      <c r="B964" s="136" t="s">
        <v>5237</v>
      </c>
      <c r="C964" s="136" t="s">
        <v>1054</v>
      </c>
      <c r="D964" s="136" t="s">
        <v>12965</v>
      </c>
      <c r="E964" s="136" t="s">
        <v>13260</v>
      </c>
      <c r="F964" s="136" t="s">
        <v>11090</v>
      </c>
      <c r="G964" s="136" t="s">
        <v>173</v>
      </c>
      <c r="H964" s="136">
        <v>26</v>
      </c>
      <c r="I964" s="136" t="s">
        <v>4805</v>
      </c>
      <c r="J964" s="136" t="s">
        <v>13708</v>
      </c>
      <c r="K964" s="136" t="s">
        <v>5220</v>
      </c>
      <c r="L964" s="139" t="str">
        <f t="shared" si="45"/>
        <v>杉山　未帆 (1)</v>
      </c>
      <c r="M964" s="139" t="str">
        <f t="shared" si="46"/>
        <v>Miho SUGIYAMA (02)</v>
      </c>
      <c r="N964" s="216">
        <v>200000962</v>
      </c>
      <c r="O964" s="216" t="str">
        <f t="shared" si="47"/>
        <v>02</v>
      </c>
    </row>
    <row r="965" spans="1:15" x14ac:dyDescent="0.15">
      <c r="A965" s="250">
        <v>1025</v>
      </c>
      <c r="B965" s="136" t="s">
        <v>5237</v>
      </c>
      <c r="C965" s="136" t="s">
        <v>1054</v>
      </c>
      <c r="D965" s="136" t="s">
        <v>12966</v>
      </c>
      <c r="E965" s="136" t="s">
        <v>13261</v>
      </c>
      <c r="F965" s="136" t="s">
        <v>13340</v>
      </c>
      <c r="G965" s="136" t="s">
        <v>173</v>
      </c>
      <c r="H965" s="136">
        <v>27</v>
      </c>
      <c r="I965" s="136" t="s">
        <v>5104</v>
      </c>
      <c r="J965" s="136" t="s">
        <v>13813</v>
      </c>
      <c r="K965" s="136" t="s">
        <v>5220</v>
      </c>
      <c r="L965" s="139" t="str">
        <f t="shared" si="45"/>
        <v>伊藤　愛理咲 (1)</v>
      </c>
      <c r="M965" s="139" t="str">
        <f t="shared" si="46"/>
        <v>Arisa ITO (02)</v>
      </c>
      <c r="N965" s="216">
        <v>200000963</v>
      </c>
      <c r="O965" s="216" t="str">
        <f t="shared" si="47"/>
        <v>02</v>
      </c>
    </row>
    <row r="966" spans="1:15" x14ac:dyDescent="0.15">
      <c r="A966" s="250">
        <v>1026</v>
      </c>
      <c r="B966" s="136" t="s">
        <v>240</v>
      </c>
      <c r="C966" s="136" t="s">
        <v>1056</v>
      </c>
      <c r="D966" s="136" t="s">
        <v>12967</v>
      </c>
      <c r="E966" s="136" t="s">
        <v>13262</v>
      </c>
      <c r="F966" s="136" t="s">
        <v>4211</v>
      </c>
      <c r="G966" s="136" t="s">
        <v>173</v>
      </c>
      <c r="H966" s="136">
        <v>28</v>
      </c>
      <c r="I966" s="136" t="s">
        <v>5209</v>
      </c>
      <c r="J966" s="136" t="s">
        <v>9549</v>
      </c>
      <c r="K966" s="136" t="s">
        <v>5220</v>
      </c>
      <c r="L966" s="139" t="str">
        <f t="shared" si="45"/>
        <v>濱田　惠美 (1)</v>
      </c>
      <c r="M966" s="139" t="str">
        <f t="shared" si="46"/>
        <v>Emi HAMADA (01)</v>
      </c>
      <c r="N966" s="216">
        <v>200000964</v>
      </c>
      <c r="O966" s="216" t="str">
        <f t="shared" si="47"/>
        <v>01</v>
      </c>
    </row>
    <row r="967" spans="1:15" x14ac:dyDescent="0.15">
      <c r="A967" s="250">
        <v>1027</v>
      </c>
      <c r="B967" s="136" t="s">
        <v>240</v>
      </c>
      <c r="C967" s="136" t="s">
        <v>1056</v>
      </c>
      <c r="D967" s="136" t="s">
        <v>12968</v>
      </c>
      <c r="E967" s="136" t="s">
        <v>13263</v>
      </c>
      <c r="F967" s="136" t="s">
        <v>3809</v>
      </c>
      <c r="G967" s="136" t="s">
        <v>173</v>
      </c>
      <c r="H967" s="136">
        <v>27</v>
      </c>
      <c r="I967" s="136" t="s">
        <v>11623</v>
      </c>
      <c r="J967" s="136" t="s">
        <v>13953</v>
      </c>
      <c r="K967" s="136" t="s">
        <v>5220</v>
      </c>
      <c r="L967" s="139" t="str">
        <f t="shared" si="45"/>
        <v>武村　紀歩 (1)</v>
      </c>
      <c r="M967" s="139" t="str">
        <f t="shared" si="46"/>
        <v>Kiho TAKEMURA (01)</v>
      </c>
      <c r="N967" s="216">
        <v>200000965</v>
      </c>
      <c r="O967" s="216" t="str">
        <f t="shared" si="47"/>
        <v>01</v>
      </c>
    </row>
    <row r="968" spans="1:15" x14ac:dyDescent="0.15">
      <c r="A968" s="250">
        <v>1028</v>
      </c>
      <c r="B968" s="136" t="s">
        <v>240</v>
      </c>
      <c r="C968" s="136" t="s">
        <v>1056</v>
      </c>
      <c r="D968" s="136" t="s">
        <v>12969</v>
      </c>
      <c r="E968" s="136" t="s">
        <v>13264</v>
      </c>
      <c r="F968" s="136" t="s">
        <v>13322</v>
      </c>
      <c r="G968" s="136" t="s">
        <v>173</v>
      </c>
      <c r="H968" s="136">
        <v>18</v>
      </c>
      <c r="I968" s="136" t="s">
        <v>4987</v>
      </c>
      <c r="J968" s="136" t="s">
        <v>13954</v>
      </c>
      <c r="K968" s="136" t="s">
        <v>5220</v>
      </c>
      <c r="L968" s="139" t="str">
        <f t="shared" si="45"/>
        <v>小川　桃依 (1)</v>
      </c>
      <c r="M968" s="139" t="str">
        <f t="shared" si="46"/>
        <v>Momoe OGAWA (03)</v>
      </c>
      <c r="N968" s="216">
        <v>200000966</v>
      </c>
      <c r="O968" s="216" t="str">
        <f t="shared" si="47"/>
        <v>03</v>
      </c>
    </row>
    <row r="969" spans="1:15" x14ac:dyDescent="0.15">
      <c r="A969" s="250">
        <v>1029</v>
      </c>
      <c r="B969" s="136" t="s">
        <v>240</v>
      </c>
      <c r="C969" s="136" t="s">
        <v>1056</v>
      </c>
      <c r="D969" s="136" t="s">
        <v>12970</v>
      </c>
      <c r="E969" s="136" t="s">
        <v>13265</v>
      </c>
      <c r="F969" s="136" t="s">
        <v>2372</v>
      </c>
      <c r="G969" s="136" t="s">
        <v>173</v>
      </c>
      <c r="H969" s="136">
        <v>28</v>
      </c>
      <c r="I969" s="136" t="s">
        <v>9465</v>
      </c>
      <c r="J969" s="136" t="s">
        <v>13955</v>
      </c>
      <c r="K969" s="136" t="s">
        <v>5220</v>
      </c>
      <c r="L969" s="139" t="str">
        <f t="shared" si="45"/>
        <v>二井　範子 (1)</v>
      </c>
      <c r="M969" s="139" t="str">
        <f t="shared" si="46"/>
        <v>Noriko FUTAI (01)</v>
      </c>
      <c r="N969" s="216">
        <v>200000967</v>
      </c>
      <c r="O969" s="216" t="str">
        <f t="shared" si="47"/>
        <v>01</v>
      </c>
    </row>
    <row r="970" spans="1:15" x14ac:dyDescent="0.15">
      <c r="A970" s="250">
        <v>1030</v>
      </c>
      <c r="B970" s="136" t="s">
        <v>5247</v>
      </c>
      <c r="C970" s="136" t="s">
        <v>5248</v>
      </c>
      <c r="D970" s="136" t="s">
        <v>12971</v>
      </c>
      <c r="E970" s="136" t="s">
        <v>13266</v>
      </c>
      <c r="F970" s="136" t="s">
        <v>13354</v>
      </c>
      <c r="G970" s="136" t="s">
        <v>173</v>
      </c>
      <c r="H970" s="136">
        <v>28</v>
      </c>
      <c r="I970" s="136" t="s">
        <v>5104</v>
      </c>
      <c r="J970" s="136" t="s">
        <v>6663</v>
      </c>
      <c r="K970" s="136" t="s">
        <v>5220</v>
      </c>
      <c r="L970" s="139" t="str">
        <f t="shared" si="45"/>
        <v>伊藤　柚姫 (1)</v>
      </c>
      <c r="M970" s="139" t="str">
        <f t="shared" si="46"/>
        <v>Yuzuki ITO (02)</v>
      </c>
      <c r="N970" s="216">
        <v>200000968</v>
      </c>
      <c r="O970" s="216" t="str">
        <f t="shared" si="47"/>
        <v>02</v>
      </c>
    </row>
    <row r="971" spans="1:15" x14ac:dyDescent="0.15">
      <c r="A971" s="250">
        <v>1031</v>
      </c>
      <c r="B971" s="136" t="s">
        <v>5244</v>
      </c>
      <c r="C971" s="136" t="s">
        <v>1063</v>
      </c>
      <c r="D971" s="136" t="s">
        <v>12972</v>
      </c>
      <c r="E971" s="136" t="s">
        <v>13267</v>
      </c>
      <c r="F971" s="136" t="s">
        <v>11017</v>
      </c>
      <c r="G971" s="136" t="s">
        <v>173</v>
      </c>
      <c r="H971" s="136">
        <v>28</v>
      </c>
      <c r="I971" s="136" t="s">
        <v>5104</v>
      </c>
      <c r="J971" s="136" t="s">
        <v>13725</v>
      </c>
      <c r="K971" s="136" t="s">
        <v>5220</v>
      </c>
      <c r="L971" s="139" t="str">
        <f t="shared" si="45"/>
        <v>伊藤　帆乃香 (1)</v>
      </c>
      <c r="M971" s="139" t="str">
        <f t="shared" si="46"/>
        <v>Honoka ITO (03)</v>
      </c>
      <c r="N971" s="216">
        <v>200000969</v>
      </c>
      <c r="O971" s="216" t="str">
        <f t="shared" si="47"/>
        <v>03</v>
      </c>
    </row>
    <row r="972" spans="1:15" x14ac:dyDescent="0.15">
      <c r="A972" s="250">
        <v>1032</v>
      </c>
      <c r="B972" s="136" t="s">
        <v>5244</v>
      </c>
      <c r="C972" s="136" t="s">
        <v>1063</v>
      </c>
      <c r="D972" s="136" t="s">
        <v>12973</v>
      </c>
      <c r="E972" s="136" t="s">
        <v>13268</v>
      </c>
      <c r="F972" s="136" t="s">
        <v>2585</v>
      </c>
      <c r="G972" s="136" t="s">
        <v>173</v>
      </c>
      <c r="H972" s="136">
        <v>28</v>
      </c>
      <c r="I972" s="136" t="s">
        <v>13671</v>
      </c>
      <c r="J972" s="136" t="s">
        <v>6750</v>
      </c>
      <c r="K972" s="136" t="s">
        <v>5220</v>
      </c>
      <c r="L972" s="139" t="str">
        <f t="shared" si="45"/>
        <v>金武　栞菜 (1)</v>
      </c>
      <c r="M972" s="139" t="str">
        <f t="shared" si="46"/>
        <v>Kanna KANETAKE (01)</v>
      </c>
      <c r="N972" s="216">
        <v>200000970</v>
      </c>
      <c r="O972" s="216" t="str">
        <f t="shared" si="47"/>
        <v>01</v>
      </c>
    </row>
    <row r="973" spans="1:15" x14ac:dyDescent="0.15">
      <c r="A973" s="250">
        <v>1033</v>
      </c>
      <c r="B973" s="136" t="s">
        <v>5244</v>
      </c>
      <c r="C973" s="136" t="s">
        <v>1063</v>
      </c>
      <c r="D973" s="136" t="s">
        <v>12974</v>
      </c>
      <c r="E973" s="136" t="s">
        <v>13269</v>
      </c>
      <c r="F973" s="136" t="s">
        <v>11076</v>
      </c>
      <c r="G973" s="136" t="s">
        <v>173</v>
      </c>
      <c r="H973" s="136">
        <v>28</v>
      </c>
      <c r="I973" s="136" t="s">
        <v>4905</v>
      </c>
      <c r="J973" s="136" t="s">
        <v>13848</v>
      </c>
      <c r="K973" s="136" t="s">
        <v>5220</v>
      </c>
      <c r="L973" s="139" t="str">
        <f t="shared" si="45"/>
        <v>山口　絢子 (1)</v>
      </c>
      <c r="M973" s="139" t="str">
        <f t="shared" si="46"/>
        <v>Ayako YAMAGUCHI (03)</v>
      </c>
      <c r="N973" s="216">
        <v>200000971</v>
      </c>
      <c r="O973" s="216" t="str">
        <f t="shared" si="47"/>
        <v>03</v>
      </c>
    </row>
    <row r="974" spans="1:15" x14ac:dyDescent="0.15">
      <c r="A974" s="250">
        <v>1034</v>
      </c>
      <c r="B974" s="136" t="s">
        <v>5244</v>
      </c>
      <c r="C974" s="136" t="s">
        <v>1063</v>
      </c>
      <c r="D974" s="136" t="s">
        <v>12975</v>
      </c>
      <c r="E974" s="136" t="s">
        <v>13270</v>
      </c>
      <c r="F974" s="136" t="s">
        <v>13359</v>
      </c>
      <c r="G974" s="136" t="s">
        <v>173</v>
      </c>
      <c r="H974" s="136">
        <v>28</v>
      </c>
      <c r="I974" s="136" t="s">
        <v>13672</v>
      </c>
      <c r="J974" s="136" t="s">
        <v>12636</v>
      </c>
      <c r="K974" s="136" t="s">
        <v>5220</v>
      </c>
      <c r="L974" s="139" t="str">
        <f t="shared" si="45"/>
        <v>坪倉　楓 (1)</v>
      </c>
      <c r="M974" s="139" t="str">
        <f t="shared" si="46"/>
        <v>Kaede TSUBOKURA (03)</v>
      </c>
      <c r="N974" s="216">
        <v>200000972</v>
      </c>
      <c r="O974" s="216" t="str">
        <f t="shared" si="47"/>
        <v>03</v>
      </c>
    </row>
    <row r="975" spans="1:15" x14ac:dyDescent="0.15">
      <c r="A975" s="250">
        <v>1035</v>
      </c>
      <c r="B975" s="136" t="s">
        <v>5262</v>
      </c>
      <c r="C975" s="136" t="s">
        <v>5263</v>
      </c>
      <c r="D975" s="136" t="s">
        <v>12976</v>
      </c>
      <c r="E975" s="136" t="s">
        <v>13271</v>
      </c>
      <c r="F975" s="136" t="s">
        <v>13360</v>
      </c>
      <c r="G975" s="136" t="s">
        <v>173</v>
      </c>
      <c r="H975" s="136">
        <v>26</v>
      </c>
      <c r="I975" s="136" t="s">
        <v>11591</v>
      </c>
      <c r="J975" s="136" t="s">
        <v>13785</v>
      </c>
      <c r="K975" s="136" t="s">
        <v>5220</v>
      </c>
      <c r="L975" s="139" t="str">
        <f t="shared" si="45"/>
        <v>寺田　早希 (1)</v>
      </c>
      <c r="M975" s="139" t="str">
        <f t="shared" si="46"/>
        <v>Saki TERADA (02)</v>
      </c>
      <c r="N975" s="216">
        <v>200000973</v>
      </c>
      <c r="O975" s="216" t="str">
        <f t="shared" si="47"/>
        <v>02</v>
      </c>
    </row>
    <row r="976" spans="1:15" x14ac:dyDescent="0.15">
      <c r="A976" s="250">
        <v>1036</v>
      </c>
      <c r="B976" s="136" t="s">
        <v>5243</v>
      </c>
      <c r="C976" s="136" t="s">
        <v>1062</v>
      </c>
      <c r="D976" s="136" t="s">
        <v>12977</v>
      </c>
      <c r="E976" s="136" t="s">
        <v>13272</v>
      </c>
      <c r="F976" s="136" t="s">
        <v>2085</v>
      </c>
      <c r="G976" s="136" t="s">
        <v>173</v>
      </c>
      <c r="H976" s="136">
        <v>28</v>
      </c>
      <c r="I976" s="136" t="s">
        <v>5116</v>
      </c>
      <c r="J976" s="136" t="s">
        <v>13717</v>
      </c>
      <c r="K976" s="136" t="s">
        <v>5220</v>
      </c>
      <c r="L976" s="139" t="str">
        <f t="shared" si="45"/>
        <v>中澤　春香 (1)</v>
      </c>
      <c r="M976" s="139" t="str">
        <f t="shared" si="46"/>
        <v>Haruka NAKAZAWA (01)</v>
      </c>
      <c r="N976" s="216">
        <v>200000974</v>
      </c>
      <c r="O976" s="216" t="str">
        <f t="shared" si="47"/>
        <v>01</v>
      </c>
    </row>
    <row r="977" spans="1:15" x14ac:dyDescent="0.15">
      <c r="A977" s="250">
        <v>1037</v>
      </c>
      <c r="B977" s="136" t="s">
        <v>5243</v>
      </c>
      <c r="C977" s="136" t="s">
        <v>1062</v>
      </c>
      <c r="D977" s="136" t="s">
        <v>12978</v>
      </c>
      <c r="E977" s="136" t="s">
        <v>13273</v>
      </c>
      <c r="F977" s="136" t="s">
        <v>13297</v>
      </c>
      <c r="G977" s="136" t="s">
        <v>173</v>
      </c>
      <c r="H977" s="136">
        <v>28</v>
      </c>
      <c r="I977" s="136" t="s">
        <v>4901</v>
      </c>
      <c r="J977" s="136" t="s">
        <v>13698</v>
      </c>
      <c r="K977" s="136" t="s">
        <v>5220</v>
      </c>
      <c r="L977" s="139" t="str">
        <f t="shared" si="45"/>
        <v>村上　舞衣 (1)</v>
      </c>
      <c r="M977" s="139" t="str">
        <f t="shared" si="46"/>
        <v>Mai MURAKAMI (03)</v>
      </c>
      <c r="N977" s="216">
        <v>200000975</v>
      </c>
      <c r="O977" s="216" t="str">
        <f t="shared" si="47"/>
        <v>03</v>
      </c>
    </row>
    <row r="978" spans="1:15" x14ac:dyDescent="0.15">
      <c r="A978" s="250">
        <v>1038</v>
      </c>
      <c r="B978" s="136">
        <v>491054</v>
      </c>
      <c r="C978" s="136" t="s">
        <v>1074</v>
      </c>
      <c r="D978" s="136" t="s">
        <v>12979</v>
      </c>
      <c r="E978" s="136" t="s">
        <v>13274</v>
      </c>
      <c r="F978" s="136" t="s">
        <v>13330</v>
      </c>
      <c r="G978" s="136">
        <v>1</v>
      </c>
      <c r="H978" s="136">
        <v>25</v>
      </c>
      <c r="I978" s="136" t="s">
        <v>4838</v>
      </c>
      <c r="J978" s="136" t="s">
        <v>13956</v>
      </c>
      <c r="K978" s="136" t="s">
        <v>5220</v>
      </c>
      <c r="L978" s="139" t="str">
        <f t="shared" si="45"/>
        <v>上田　悠香子 (1)</v>
      </c>
      <c r="M978" s="139" t="str">
        <f t="shared" si="46"/>
        <v>Yukako UEDA (02)</v>
      </c>
      <c r="N978" s="216">
        <v>200000976</v>
      </c>
      <c r="O978" s="216" t="str">
        <f t="shared" si="47"/>
        <v>02</v>
      </c>
    </row>
    <row r="979" spans="1:15" x14ac:dyDescent="0.15">
      <c r="A979" s="250">
        <v>1039</v>
      </c>
      <c r="B979" s="136">
        <v>491054</v>
      </c>
      <c r="C979" s="136" t="s">
        <v>1074</v>
      </c>
      <c r="D979" s="136" t="s">
        <v>12980</v>
      </c>
      <c r="E979" s="136" t="s">
        <v>13275</v>
      </c>
      <c r="F979" s="136" t="s">
        <v>11193</v>
      </c>
      <c r="G979" s="136">
        <v>1</v>
      </c>
      <c r="H979" s="136">
        <v>25</v>
      </c>
      <c r="I979" s="136" t="s">
        <v>13673</v>
      </c>
      <c r="J979" s="136" t="s">
        <v>9316</v>
      </c>
      <c r="K979" s="136" t="s">
        <v>5220</v>
      </c>
      <c r="L979" s="139" t="str">
        <f t="shared" si="45"/>
        <v>久龍　未空 (1)</v>
      </c>
      <c r="M979" s="139" t="str">
        <f t="shared" si="46"/>
        <v>Miku KURYU (02)</v>
      </c>
      <c r="N979" s="216">
        <v>200000977</v>
      </c>
      <c r="O979" s="216" t="str">
        <f t="shared" si="47"/>
        <v>02</v>
      </c>
    </row>
    <row r="980" spans="1:15" x14ac:dyDescent="0.15">
      <c r="A980" s="250">
        <v>1040</v>
      </c>
      <c r="B980" s="136">
        <v>490048</v>
      </c>
      <c r="C980" s="136" t="s">
        <v>1041</v>
      </c>
      <c r="D980" s="136" t="s">
        <v>12981</v>
      </c>
      <c r="E980" s="136" t="s">
        <v>13276</v>
      </c>
      <c r="F980" s="136" t="s">
        <v>13328</v>
      </c>
      <c r="G980" s="136">
        <v>1</v>
      </c>
      <c r="H980" s="136">
        <v>26</v>
      </c>
      <c r="I980" s="136" t="s">
        <v>11360</v>
      </c>
      <c r="J980" s="136" t="s">
        <v>13785</v>
      </c>
      <c r="K980" s="136" t="s">
        <v>5220</v>
      </c>
      <c r="L980" s="139" t="str">
        <f t="shared" si="45"/>
        <v>周藤　紗季 (1)</v>
      </c>
      <c r="M980" s="139" t="str">
        <f t="shared" si="46"/>
        <v>Saki SUTO (02)</v>
      </c>
      <c r="N980" s="216">
        <v>200000978</v>
      </c>
      <c r="O980" s="216" t="str">
        <f t="shared" si="47"/>
        <v>02</v>
      </c>
    </row>
    <row r="981" spans="1:15" x14ac:dyDescent="0.15">
      <c r="A981" s="250">
        <v>1041</v>
      </c>
      <c r="B981" s="136">
        <v>490048</v>
      </c>
      <c r="C981" s="136" t="s">
        <v>1041</v>
      </c>
      <c r="D981" s="136" t="s">
        <v>12982</v>
      </c>
      <c r="E981" s="136" t="s">
        <v>13277</v>
      </c>
      <c r="F981" s="136" t="s">
        <v>11250</v>
      </c>
      <c r="G981" s="136">
        <v>1</v>
      </c>
      <c r="H981" s="136">
        <v>21</v>
      </c>
      <c r="I981" s="136" t="s">
        <v>13674</v>
      </c>
      <c r="J981" s="136" t="s">
        <v>6680</v>
      </c>
      <c r="K981" s="136" t="s">
        <v>5220</v>
      </c>
      <c r="L981" s="139" t="str">
        <f t="shared" si="45"/>
        <v>篠田　佳奈 (1)</v>
      </c>
      <c r="M981" s="139" t="str">
        <f t="shared" si="46"/>
        <v>Kana SHINODA (02)</v>
      </c>
      <c r="N981" s="216">
        <v>200000979</v>
      </c>
      <c r="O981" s="216" t="str">
        <f t="shared" si="47"/>
        <v>02</v>
      </c>
    </row>
    <row r="982" spans="1:15" x14ac:dyDescent="0.15">
      <c r="A982" s="250">
        <v>1042</v>
      </c>
      <c r="B982" s="136">
        <v>492244</v>
      </c>
      <c r="C982" s="136" t="s">
        <v>5248</v>
      </c>
      <c r="D982" s="136" t="s">
        <v>12983</v>
      </c>
      <c r="E982" s="136" t="s">
        <v>13278</v>
      </c>
      <c r="F982" s="136" t="s">
        <v>4331</v>
      </c>
      <c r="G982" s="136">
        <v>2</v>
      </c>
      <c r="H982" s="136">
        <v>28</v>
      </c>
      <c r="I982" s="136" t="s">
        <v>11852</v>
      </c>
      <c r="J982" s="136" t="s">
        <v>6678</v>
      </c>
      <c r="K982" s="136" t="s">
        <v>5220</v>
      </c>
      <c r="L982" s="139" t="str">
        <f t="shared" si="45"/>
        <v>楠本　麻弥 (2)</v>
      </c>
      <c r="M982" s="139" t="str">
        <f t="shared" si="46"/>
        <v>Maya KUSUMOTO (01)</v>
      </c>
      <c r="N982" s="216">
        <v>200000980</v>
      </c>
      <c r="O982" s="216" t="str">
        <f t="shared" si="47"/>
        <v>01</v>
      </c>
    </row>
    <row r="983" spans="1:15" x14ac:dyDescent="0.15">
      <c r="A983" s="250">
        <v>1043</v>
      </c>
      <c r="B983" s="136" t="s">
        <v>1035</v>
      </c>
      <c r="C983" s="136" t="s">
        <v>1034</v>
      </c>
      <c r="D983" s="136" t="s">
        <v>9980</v>
      </c>
      <c r="E983" s="136" t="s">
        <v>5939</v>
      </c>
      <c r="F983" s="136" t="s">
        <v>11050</v>
      </c>
      <c r="G983" s="136" t="s">
        <v>173</v>
      </c>
      <c r="H983" s="136">
        <v>25</v>
      </c>
      <c r="I983" s="136" t="s">
        <v>9308</v>
      </c>
      <c r="J983" s="136" t="s">
        <v>4922</v>
      </c>
      <c r="K983" s="136" t="s">
        <v>5220</v>
      </c>
      <c r="L983" s="139" t="str">
        <f t="shared" si="45"/>
        <v>加藤　優希 (1)</v>
      </c>
      <c r="M983" s="139" t="str">
        <f t="shared" si="46"/>
        <v>Yuki KATO (02)</v>
      </c>
      <c r="N983" s="216">
        <v>200000981</v>
      </c>
      <c r="O983" s="216" t="str">
        <f t="shared" si="47"/>
        <v>02</v>
      </c>
    </row>
    <row r="984" spans="1:15" x14ac:dyDescent="0.15">
      <c r="A984" s="250">
        <v>1044</v>
      </c>
      <c r="B984" s="136" t="s">
        <v>5221</v>
      </c>
      <c r="C984" s="136" t="s">
        <v>1031</v>
      </c>
      <c r="D984" s="136" t="s">
        <v>12984</v>
      </c>
      <c r="E984" s="136" t="s">
        <v>13279</v>
      </c>
      <c r="F984" s="136" t="s">
        <v>13347</v>
      </c>
      <c r="G984" s="136" t="s">
        <v>173</v>
      </c>
      <c r="H984" s="136">
        <v>35</v>
      </c>
      <c r="I984" s="136" t="s">
        <v>13675</v>
      </c>
      <c r="J984" s="136" t="s">
        <v>13957</v>
      </c>
      <c r="K984" s="136" t="s">
        <v>5220</v>
      </c>
      <c r="L984" s="139" t="str">
        <f t="shared" si="45"/>
        <v>中田　穂紀 (1)</v>
      </c>
      <c r="M984" s="139" t="str">
        <f t="shared" si="46"/>
        <v>Honori Nakata (02)</v>
      </c>
      <c r="N984" s="216">
        <v>200000982</v>
      </c>
      <c r="O984" s="216" t="str">
        <f t="shared" si="47"/>
        <v>02</v>
      </c>
    </row>
    <row r="985" spans="1:15" x14ac:dyDescent="0.15">
      <c r="A985" s="250">
        <v>1045</v>
      </c>
      <c r="B985" s="136" t="s">
        <v>239</v>
      </c>
      <c r="C985" s="136" t="s">
        <v>1057</v>
      </c>
      <c r="D985" s="136" t="s">
        <v>14310</v>
      </c>
      <c r="E985" s="136" t="s">
        <v>14311</v>
      </c>
      <c r="F985" s="136" t="s">
        <v>14312</v>
      </c>
      <c r="G985" s="136" t="s">
        <v>173</v>
      </c>
      <c r="H985" s="136">
        <v>29</v>
      </c>
      <c r="I985" s="136" t="s">
        <v>4958</v>
      </c>
      <c r="J985" s="136" t="s">
        <v>13727</v>
      </c>
      <c r="K985" s="136" t="s">
        <v>5220</v>
      </c>
      <c r="L985" s="139" t="str">
        <f t="shared" si="45"/>
        <v>太田　葵 (1)</v>
      </c>
      <c r="M985" s="139" t="str">
        <f t="shared" si="46"/>
        <v>Aoi OTA (01)</v>
      </c>
      <c r="N985" s="216">
        <v>200000983</v>
      </c>
      <c r="O985" s="216" t="str">
        <f t="shared" si="47"/>
        <v>01</v>
      </c>
    </row>
    <row r="986" spans="1:15" x14ac:dyDescent="0.15">
      <c r="A986" s="250">
        <v>1046</v>
      </c>
      <c r="B986" s="136" t="s">
        <v>239</v>
      </c>
      <c r="C986" s="136" t="s">
        <v>1057</v>
      </c>
      <c r="D986" s="136" t="s">
        <v>14313</v>
      </c>
      <c r="E986" s="136" t="s">
        <v>14314</v>
      </c>
      <c r="F986" s="136" t="s">
        <v>14315</v>
      </c>
      <c r="G986" s="136" t="s">
        <v>173</v>
      </c>
      <c r="H986" s="136">
        <v>29</v>
      </c>
      <c r="I986" s="136" t="s">
        <v>14365</v>
      </c>
      <c r="J986" s="136" t="s">
        <v>13717</v>
      </c>
      <c r="K986" s="136" t="s">
        <v>5220</v>
      </c>
      <c r="L986" s="139" t="str">
        <f t="shared" si="45"/>
        <v>谷尾　春果 (1)</v>
      </c>
      <c r="M986" s="139" t="str">
        <f t="shared" si="46"/>
        <v>Haruka TANIO (03)</v>
      </c>
      <c r="N986" s="216">
        <v>200000984</v>
      </c>
      <c r="O986" s="216" t="str">
        <f t="shared" si="47"/>
        <v>03</v>
      </c>
    </row>
    <row r="987" spans="1:15" x14ac:dyDescent="0.15">
      <c r="A987" s="250">
        <v>1048</v>
      </c>
      <c r="B987" s="136" t="s">
        <v>1088</v>
      </c>
      <c r="C987" s="136" t="s">
        <v>1040</v>
      </c>
      <c r="D987" s="136" t="s">
        <v>14316</v>
      </c>
      <c r="E987" s="136" t="s">
        <v>14317</v>
      </c>
      <c r="F987" s="136" t="s">
        <v>11240</v>
      </c>
      <c r="G987" s="136" t="s">
        <v>173</v>
      </c>
      <c r="H987" s="136">
        <v>34</v>
      </c>
      <c r="I987" s="136" t="s">
        <v>14366</v>
      </c>
      <c r="J987" s="136" t="s">
        <v>13785</v>
      </c>
      <c r="K987" s="136" t="s">
        <v>5220</v>
      </c>
      <c r="L987" s="139" t="str">
        <f t="shared" si="45"/>
        <v>冨田　紗妃 (1)</v>
      </c>
      <c r="M987" s="139" t="str">
        <f t="shared" si="46"/>
        <v>Saki TONDA (03)</v>
      </c>
      <c r="N987" s="216">
        <v>200000985</v>
      </c>
      <c r="O987" s="216" t="str">
        <f t="shared" si="47"/>
        <v>03</v>
      </c>
    </row>
    <row r="988" spans="1:15" x14ac:dyDescent="0.15">
      <c r="A988" s="250">
        <v>1060</v>
      </c>
      <c r="B988" s="136" t="s">
        <v>1035</v>
      </c>
      <c r="C988" s="136" t="s">
        <v>1034</v>
      </c>
      <c r="D988" s="136" t="s">
        <v>12985</v>
      </c>
      <c r="E988" s="136" t="s">
        <v>13280</v>
      </c>
      <c r="F988" s="136" t="s">
        <v>13361</v>
      </c>
      <c r="G988" s="136" t="s">
        <v>173</v>
      </c>
      <c r="H988" s="136">
        <v>27</v>
      </c>
      <c r="I988" s="136" t="s">
        <v>4926</v>
      </c>
      <c r="J988" s="136" t="s">
        <v>6664</v>
      </c>
      <c r="K988" s="136" t="s">
        <v>5220</v>
      </c>
      <c r="L988" s="139" t="str">
        <f t="shared" si="45"/>
        <v>岡本　莉奈 (1)</v>
      </c>
      <c r="M988" s="139" t="str">
        <f t="shared" si="46"/>
        <v>Rina OKAMOTO (02)</v>
      </c>
      <c r="N988" s="216">
        <v>200000986</v>
      </c>
      <c r="O988" s="216" t="str">
        <f t="shared" si="47"/>
        <v>02</v>
      </c>
    </row>
    <row r="989" spans="1:15" x14ac:dyDescent="0.15">
      <c r="A989" s="250">
        <v>1061</v>
      </c>
      <c r="B989" s="136" t="s">
        <v>1035</v>
      </c>
      <c r="C989" s="136" t="s">
        <v>1034</v>
      </c>
      <c r="D989" s="136" t="s">
        <v>12986</v>
      </c>
      <c r="E989" s="136" t="s">
        <v>13281</v>
      </c>
      <c r="F989" s="136" t="s">
        <v>11220</v>
      </c>
      <c r="G989" s="136" t="s">
        <v>173</v>
      </c>
      <c r="H989" s="136">
        <v>28</v>
      </c>
      <c r="I989" s="136" t="s">
        <v>11683</v>
      </c>
      <c r="J989" s="136" t="s">
        <v>6712</v>
      </c>
      <c r="K989" s="136" t="s">
        <v>5220</v>
      </c>
      <c r="L989" s="139" t="str">
        <f t="shared" si="45"/>
        <v>大森　夢菜 (1)</v>
      </c>
      <c r="M989" s="139" t="str">
        <f t="shared" si="46"/>
        <v>Yuna OMORI (02)</v>
      </c>
      <c r="N989" s="216">
        <v>200000987</v>
      </c>
      <c r="O989" s="216" t="str">
        <f t="shared" si="47"/>
        <v>02</v>
      </c>
    </row>
    <row r="990" spans="1:15" x14ac:dyDescent="0.15">
      <c r="A990" s="250">
        <v>1062</v>
      </c>
      <c r="B990" s="136" t="s">
        <v>1035</v>
      </c>
      <c r="C990" s="136" t="s">
        <v>1034</v>
      </c>
      <c r="D990" s="136" t="s">
        <v>12987</v>
      </c>
      <c r="E990" s="136" t="s">
        <v>13282</v>
      </c>
      <c r="F990" s="136" t="s">
        <v>11290</v>
      </c>
      <c r="G990" s="136" t="s">
        <v>173</v>
      </c>
      <c r="H990" s="136">
        <v>23</v>
      </c>
      <c r="I990" s="136" t="s">
        <v>5094</v>
      </c>
      <c r="J990" s="136" t="s">
        <v>13958</v>
      </c>
      <c r="K990" s="136" t="s">
        <v>5220</v>
      </c>
      <c r="L990" s="139" t="str">
        <f t="shared" si="45"/>
        <v>中川　満瑠 (1)</v>
      </c>
      <c r="M990" s="139" t="str">
        <f t="shared" si="46"/>
        <v>Michiru NAKAGAWA (02)</v>
      </c>
      <c r="N990" s="216">
        <v>200000988</v>
      </c>
      <c r="O990" s="216" t="str">
        <f t="shared" si="47"/>
        <v>02</v>
      </c>
    </row>
    <row r="991" spans="1:15" x14ac:dyDescent="0.15">
      <c r="A991" s="250">
        <v>1063</v>
      </c>
      <c r="B991" s="136">
        <v>490047</v>
      </c>
      <c r="C991" s="136" t="s">
        <v>1080</v>
      </c>
      <c r="D991" s="136" t="s">
        <v>12988</v>
      </c>
      <c r="E991" s="136" t="s">
        <v>13283</v>
      </c>
      <c r="F991" s="136" t="s">
        <v>11123</v>
      </c>
      <c r="G991" s="136">
        <v>1</v>
      </c>
      <c r="H991" s="136">
        <v>25</v>
      </c>
      <c r="I991" s="136" t="s">
        <v>11464</v>
      </c>
      <c r="J991" s="136" t="s">
        <v>13716</v>
      </c>
      <c r="K991" s="136" t="s">
        <v>5220</v>
      </c>
      <c r="L991" s="139" t="str">
        <f t="shared" si="45"/>
        <v>西山　愛華 (1)</v>
      </c>
      <c r="M991" s="139" t="str">
        <f t="shared" si="46"/>
        <v>Aika NISHIYAMA (02)</v>
      </c>
      <c r="N991" s="216">
        <v>200000989</v>
      </c>
      <c r="O991" s="216" t="str">
        <f t="shared" si="47"/>
        <v>02</v>
      </c>
    </row>
    <row r="992" spans="1:15" x14ac:dyDescent="0.15">
      <c r="A992" s="250">
        <v>1064</v>
      </c>
      <c r="B992" s="136" t="s">
        <v>5222</v>
      </c>
      <c r="C992" s="136" t="s">
        <v>1032</v>
      </c>
      <c r="D992" s="136" t="s">
        <v>12989</v>
      </c>
      <c r="E992" s="136" t="s">
        <v>13284</v>
      </c>
      <c r="F992" s="136" t="s">
        <v>11208</v>
      </c>
      <c r="G992" s="136" t="s">
        <v>173</v>
      </c>
      <c r="H992" s="136" t="s">
        <v>4791</v>
      </c>
      <c r="I992" s="136" t="s">
        <v>11700</v>
      </c>
      <c r="J992" s="136" t="s">
        <v>13801</v>
      </c>
      <c r="K992" s="136" t="s">
        <v>5220</v>
      </c>
      <c r="L992" s="139" t="str">
        <f t="shared" si="45"/>
        <v>田原　彩名 (1)</v>
      </c>
      <c r="M992" s="139" t="str">
        <f t="shared" si="46"/>
        <v>Ayana TAHARA (02)</v>
      </c>
      <c r="N992" s="216">
        <v>200000990</v>
      </c>
      <c r="O992" s="216" t="str">
        <f t="shared" si="47"/>
        <v>02</v>
      </c>
    </row>
    <row r="993" spans="1:19" x14ac:dyDescent="0.15">
      <c r="A993" s="250">
        <v>1065</v>
      </c>
      <c r="B993" s="136" t="s">
        <v>233</v>
      </c>
      <c r="C993" s="136" t="s">
        <v>1041</v>
      </c>
      <c r="D993" s="136" t="s">
        <v>12990</v>
      </c>
      <c r="E993" s="136" t="s">
        <v>13285</v>
      </c>
      <c r="F993" s="136" t="s">
        <v>3620</v>
      </c>
      <c r="G993" s="136" t="s">
        <v>168</v>
      </c>
      <c r="H993" s="136">
        <v>28</v>
      </c>
      <c r="I993" s="136" t="s">
        <v>13676</v>
      </c>
      <c r="J993" s="136" t="s">
        <v>5212</v>
      </c>
      <c r="K993" s="136" t="s">
        <v>5220</v>
      </c>
      <c r="L993" s="139" t="str">
        <f t="shared" si="45"/>
        <v>森尾　美月 (2)</v>
      </c>
      <c r="M993" s="139" t="str">
        <f t="shared" si="46"/>
        <v>Mizuki MORIO (01)</v>
      </c>
      <c r="N993" s="216">
        <v>200000991</v>
      </c>
      <c r="O993" s="216" t="str">
        <f t="shared" si="47"/>
        <v>01</v>
      </c>
    </row>
    <row r="994" spans="1:19" x14ac:dyDescent="0.15">
      <c r="A994" s="250">
        <v>1066</v>
      </c>
      <c r="B994" s="136" t="s">
        <v>5257</v>
      </c>
      <c r="C994" s="136" t="s">
        <v>1077</v>
      </c>
      <c r="D994" s="136" t="s">
        <v>12991</v>
      </c>
      <c r="E994" s="136" t="s">
        <v>13286</v>
      </c>
      <c r="F994" s="136" t="s">
        <v>13355</v>
      </c>
      <c r="G994" s="136" t="s">
        <v>173</v>
      </c>
      <c r="H994" s="136">
        <v>26</v>
      </c>
      <c r="I994" s="136" t="s">
        <v>5045</v>
      </c>
      <c r="J994" s="136" t="s">
        <v>13748</v>
      </c>
      <c r="K994" s="136" t="s">
        <v>5220</v>
      </c>
      <c r="L994" s="139" t="str">
        <f t="shared" si="45"/>
        <v>小林　千夏 (1)</v>
      </c>
      <c r="M994" s="139" t="str">
        <f t="shared" si="46"/>
        <v>Chinatsu KOBAYASHI (02)</v>
      </c>
      <c r="N994" s="216">
        <v>200000992</v>
      </c>
      <c r="O994" s="216" t="str">
        <f t="shared" si="47"/>
        <v>02</v>
      </c>
    </row>
    <row r="995" spans="1:19" x14ac:dyDescent="0.15">
      <c r="A995" s="250">
        <v>1067</v>
      </c>
      <c r="B995" s="136" t="s">
        <v>5257</v>
      </c>
      <c r="C995" s="136" t="s">
        <v>1077</v>
      </c>
      <c r="D995" s="136" t="s">
        <v>12992</v>
      </c>
      <c r="E995" s="136" t="s">
        <v>13287</v>
      </c>
      <c r="F995" s="136" t="s">
        <v>11026</v>
      </c>
      <c r="G995" s="136" t="s">
        <v>173</v>
      </c>
      <c r="H995" s="136">
        <v>26</v>
      </c>
      <c r="I995" s="136" t="s">
        <v>11696</v>
      </c>
      <c r="J995" s="136" t="s">
        <v>13682</v>
      </c>
      <c r="K995" s="136" t="s">
        <v>5220</v>
      </c>
      <c r="L995" s="139" t="str">
        <f t="shared" si="45"/>
        <v>笹田　涼華 (1)</v>
      </c>
      <c r="M995" s="139" t="str">
        <f t="shared" si="46"/>
        <v>Suzuka SASADA (02)</v>
      </c>
      <c r="N995" s="216">
        <v>200000993</v>
      </c>
      <c r="O995" s="216" t="str">
        <f t="shared" si="47"/>
        <v>02</v>
      </c>
    </row>
    <row r="996" spans="1:19" x14ac:dyDescent="0.15">
      <c r="A996" s="250">
        <v>1068</v>
      </c>
      <c r="B996" s="136" t="s">
        <v>5257</v>
      </c>
      <c r="C996" s="136" t="s">
        <v>1077</v>
      </c>
      <c r="D996" s="136" t="s">
        <v>12993</v>
      </c>
      <c r="E996" s="136" t="s">
        <v>13288</v>
      </c>
      <c r="F996" s="136" t="s">
        <v>13328</v>
      </c>
      <c r="G996" s="136" t="s">
        <v>173</v>
      </c>
      <c r="H996" s="136">
        <v>26</v>
      </c>
      <c r="I996" s="136" t="s">
        <v>4972</v>
      </c>
      <c r="J996" s="136" t="s">
        <v>6680</v>
      </c>
      <c r="K996" s="136" t="s">
        <v>5220</v>
      </c>
      <c r="L996" s="139" t="str">
        <f t="shared" si="45"/>
        <v>鈴木　奏 (1)</v>
      </c>
      <c r="M996" s="139" t="str">
        <f t="shared" si="46"/>
        <v>Kana SUZUKI (02)</v>
      </c>
      <c r="N996" s="216">
        <v>200000994</v>
      </c>
      <c r="O996" s="216" t="str">
        <f t="shared" si="47"/>
        <v>02</v>
      </c>
    </row>
    <row r="997" spans="1:19" x14ac:dyDescent="0.15">
      <c r="A997" s="250">
        <v>1069</v>
      </c>
      <c r="B997" s="136" t="s">
        <v>5257</v>
      </c>
      <c r="C997" s="136" t="s">
        <v>1077</v>
      </c>
      <c r="D997" s="136" t="s">
        <v>12994</v>
      </c>
      <c r="E997" s="136" t="s">
        <v>13289</v>
      </c>
      <c r="F997" s="136" t="s">
        <v>11212</v>
      </c>
      <c r="G997" s="136" t="s">
        <v>173</v>
      </c>
      <c r="H997" s="136">
        <v>26</v>
      </c>
      <c r="I997" s="136" t="s">
        <v>13677</v>
      </c>
      <c r="J997" s="136" t="s">
        <v>9313</v>
      </c>
      <c r="K997" s="136" t="s">
        <v>5220</v>
      </c>
      <c r="L997" s="139" t="str">
        <f t="shared" si="45"/>
        <v>瀧田　真央 (1)</v>
      </c>
      <c r="M997" s="139" t="str">
        <f t="shared" si="46"/>
        <v>Mao TAKIDA (02)</v>
      </c>
      <c r="N997" s="216">
        <v>200000995</v>
      </c>
      <c r="O997" s="216" t="str">
        <f t="shared" si="47"/>
        <v>02</v>
      </c>
    </row>
    <row r="998" spans="1:19" x14ac:dyDescent="0.15">
      <c r="A998" s="250">
        <v>1070</v>
      </c>
      <c r="B998" s="136" t="s">
        <v>5257</v>
      </c>
      <c r="C998" s="136" t="s">
        <v>1077</v>
      </c>
      <c r="D998" s="136" t="s">
        <v>12995</v>
      </c>
      <c r="E998" s="136" t="s">
        <v>13290</v>
      </c>
      <c r="F998" s="136" t="s">
        <v>11089</v>
      </c>
      <c r="G998" s="136" t="s">
        <v>173</v>
      </c>
      <c r="H998" s="136">
        <v>26</v>
      </c>
      <c r="I998" s="136" t="s">
        <v>13589</v>
      </c>
      <c r="J998" s="136" t="s">
        <v>13691</v>
      </c>
      <c r="K998" s="136" t="s">
        <v>5220</v>
      </c>
      <c r="L998" s="139" t="str">
        <f t="shared" si="45"/>
        <v>辻川　茜 (1)</v>
      </c>
      <c r="M998" s="139" t="str">
        <f t="shared" si="46"/>
        <v>Akane TSUJIKAWA (02)</v>
      </c>
      <c r="N998" s="216">
        <v>200000996</v>
      </c>
      <c r="O998" s="216" t="str">
        <f t="shared" si="47"/>
        <v>02</v>
      </c>
    </row>
    <row r="999" spans="1:19" x14ac:dyDescent="0.15">
      <c r="A999" s="250">
        <v>1071</v>
      </c>
      <c r="B999" s="136" t="s">
        <v>5257</v>
      </c>
      <c r="C999" s="136" t="s">
        <v>1077</v>
      </c>
      <c r="D999" s="136" t="s">
        <v>12996</v>
      </c>
      <c r="E999" s="136" t="s">
        <v>13291</v>
      </c>
      <c r="F999" s="136" t="s">
        <v>1404</v>
      </c>
      <c r="G999" s="136" t="s">
        <v>173</v>
      </c>
      <c r="H999" s="136">
        <v>26</v>
      </c>
      <c r="I999" s="136" t="s">
        <v>4891</v>
      </c>
      <c r="J999" s="136" t="s">
        <v>9548</v>
      </c>
      <c r="K999" s="136" t="s">
        <v>5220</v>
      </c>
      <c r="L999" s="139" t="str">
        <f t="shared" si="45"/>
        <v>松原　志歩 (1)</v>
      </c>
      <c r="M999" s="139" t="str">
        <f t="shared" si="46"/>
        <v>Shiho MATSUBARA (00)</v>
      </c>
      <c r="N999" s="216">
        <v>200000997</v>
      </c>
      <c r="O999" s="216" t="str">
        <f t="shared" si="47"/>
        <v>00</v>
      </c>
    </row>
    <row r="1000" spans="1:19" x14ac:dyDescent="0.15">
      <c r="A1000" s="250">
        <v>1072</v>
      </c>
      <c r="B1000" s="136" t="s">
        <v>5257</v>
      </c>
      <c r="C1000" s="136" t="s">
        <v>1077</v>
      </c>
      <c r="D1000" s="136" t="s">
        <v>12997</v>
      </c>
      <c r="E1000" s="136" t="s">
        <v>13292</v>
      </c>
      <c r="F1000" s="136" t="s">
        <v>11066</v>
      </c>
      <c r="G1000" s="136" t="s">
        <v>173</v>
      </c>
      <c r="H1000" s="136">
        <v>26</v>
      </c>
      <c r="I1000" s="136" t="s">
        <v>11329</v>
      </c>
      <c r="J1000" s="136" t="s">
        <v>6713</v>
      </c>
      <c r="K1000" s="136" t="s">
        <v>5220</v>
      </c>
      <c r="L1000" s="139" t="str">
        <f t="shared" si="45"/>
        <v>森田　実優 (1)</v>
      </c>
      <c r="M1000" s="139" t="str">
        <f t="shared" si="46"/>
        <v>Miyu MORITA (02)</v>
      </c>
      <c r="N1000" s="216">
        <v>200000998</v>
      </c>
      <c r="O1000" s="216" t="str">
        <f t="shared" si="47"/>
        <v>02</v>
      </c>
    </row>
    <row r="1001" spans="1:19" x14ac:dyDescent="0.15">
      <c r="A1001" s="250">
        <v>1073</v>
      </c>
      <c r="B1001" s="136" t="s">
        <v>5257</v>
      </c>
      <c r="C1001" s="138" t="s">
        <v>1077</v>
      </c>
      <c r="D1001" s="136" t="s">
        <v>12998</v>
      </c>
      <c r="E1001" s="136" t="s">
        <v>13293</v>
      </c>
      <c r="F1001" s="136" t="s">
        <v>13325</v>
      </c>
      <c r="G1001" s="136" t="s">
        <v>173</v>
      </c>
      <c r="H1001" s="136">
        <v>26</v>
      </c>
      <c r="I1001" s="136" t="s">
        <v>13678</v>
      </c>
      <c r="J1001" s="136" t="s">
        <v>13959</v>
      </c>
      <c r="K1001" s="136" t="s">
        <v>5220</v>
      </c>
      <c r="L1001" s="139" t="str">
        <f t="shared" si="45"/>
        <v>門川　凛々子 (1)</v>
      </c>
      <c r="M1001" s="139" t="str">
        <f t="shared" si="46"/>
        <v>Ririko MONKAWA (02)</v>
      </c>
      <c r="N1001" s="216">
        <v>200000999</v>
      </c>
      <c r="O1001" s="216" t="str">
        <f t="shared" si="47"/>
        <v>02</v>
      </c>
    </row>
    <row r="1002" spans="1:19" x14ac:dyDescent="0.15">
      <c r="A1002" s="250">
        <v>1074</v>
      </c>
      <c r="B1002" s="136" t="s">
        <v>5257</v>
      </c>
      <c r="C1002" s="136" t="s">
        <v>1077</v>
      </c>
      <c r="D1002" s="136" t="s">
        <v>6283</v>
      </c>
      <c r="E1002" s="136" t="s">
        <v>6284</v>
      </c>
      <c r="F1002" s="136" t="s">
        <v>3445</v>
      </c>
      <c r="G1002" s="136" t="s">
        <v>146</v>
      </c>
      <c r="H1002" s="136">
        <v>26</v>
      </c>
      <c r="I1002" s="136" t="s">
        <v>11636</v>
      </c>
      <c r="J1002" s="136" t="s">
        <v>13697</v>
      </c>
      <c r="K1002" s="136" t="s">
        <v>5220</v>
      </c>
      <c r="L1002" s="139" t="str">
        <f t="shared" si="45"/>
        <v>佐野　愛 (4)</v>
      </c>
      <c r="M1002" s="139" t="str">
        <f t="shared" si="46"/>
        <v>Mana SANO (99)</v>
      </c>
      <c r="N1002" s="216">
        <v>200001000</v>
      </c>
      <c r="O1002" s="216" t="str">
        <f t="shared" si="47"/>
        <v>99</v>
      </c>
    </row>
    <row r="1003" spans="1:19" x14ac:dyDescent="0.15">
      <c r="A1003" s="250">
        <v>1075</v>
      </c>
      <c r="B1003" s="136">
        <v>492195</v>
      </c>
      <c r="C1003" s="136" t="s">
        <v>1033</v>
      </c>
      <c r="D1003" s="136" t="s">
        <v>12999</v>
      </c>
      <c r="E1003" s="136" t="s">
        <v>13294</v>
      </c>
      <c r="F1003" s="136" t="s">
        <v>11276</v>
      </c>
      <c r="G1003" s="136" t="s">
        <v>173</v>
      </c>
      <c r="H1003" s="136">
        <v>27</v>
      </c>
      <c r="I1003" s="136" t="s">
        <v>13679</v>
      </c>
      <c r="J1003" s="136" t="s">
        <v>13727</v>
      </c>
      <c r="K1003" s="136" t="s">
        <v>5220</v>
      </c>
      <c r="L1003" s="139" t="str">
        <f t="shared" si="45"/>
        <v>小丸　碧 (1)</v>
      </c>
      <c r="M1003" s="139" t="str">
        <f t="shared" si="46"/>
        <v>Aoi KOMARU (02)</v>
      </c>
      <c r="N1003" s="216">
        <v>200001001</v>
      </c>
      <c r="O1003" s="216" t="str">
        <f t="shared" si="47"/>
        <v>02</v>
      </c>
    </row>
    <row r="1004" spans="1:19" x14ac:dyDescent="0.15">
      <c r="A1004" s="250">
        <v>1076</v>
      </c>
      <c r="B1004" s="136" t="s">
        <v>240</v>
      </c>
      <c r="C1004" s="136" t="s">
        <v>1056</v>
      </c>
      <c r="D1004" s="136" t="s">
        <v>14073</v>
      </c>
      <c r="E1004" s="136" t="s">
        <v>14074</v>
      </c>
      <c r="F1004" s="136" t="s">
        <v>14075</v>
      </c>
      <c r="G1004" s="136" t="s">
        <v>173</v>
      </c>
      <c r="H1004" s="136">
        <v>29</v>
      </c>
      <c r="I1004" s="136" t="s">
        <v>5194</v>
      </c>
      <c r="J1004" s="136" t="s">
        <v>6718</v>
      </c>
      <c r="K1004" s="136" t="s">
        <v>5220</v>
      </c>
      <c r="L1004" s="139" t="str">
        <f t="shared" si="45"/>
        <v>阿部　愛美 (1)</v>
      </c>
      <c r="M1004" s="139" t="str">
        <f t="shared" si="46"/>
        <v>Manami ABE (01)</v>
      </c>
      <c r="N1004" s="216">
        <v>200001002</v>
      </c>
      <c r="O1004" s="216" t="str">
        <f t="shared" si="47"/>
        <v>01</v>
      </c>
    </row>
    <row r="1005" spans="1:19" x14ac:dyDescent="0.15">
      <c r="A1005" s="250">
        <v>1077</v>
      </c>
      <c r="B1005" s="136" t="s">
        <v>240</v>
      </c>
      <c r="C1005" s="136" t="s">
        <v>1056</v>
      </c>
      <c r="D1005" s="136" t="s">
        <v>14076</v>
      </c>
      <c r="E1005" s="136" t="s">
        <v>14077</v>
      </c>
      <c r="F1005" s="136" t="s">
        <v>11255</v>
      </c>
      <c r="G1005" s="136" t="s">
        <v>173</v>
      </c>
      <c r="H1005" s="136">
        <v>28</v>
      </c>
      <c r="I1005" s="136" t="s">
        <v>11591</v>
      </c>
      <c r="J1005" s="136" t="s">
        <v>9548</v>
      </c>
      <c r="K1005" s="136" t="s">
        <v>5220</v>
      </c>
      <c r="L1005" s="139" t="str">
        <f t="shared" si="45"/>
        <v>寺田　志帆 (1)</v>
      </c>
      <c r="M1005" s="139" t="str">
        <f t="shared" si="46"/>
        <v>Shiho TERADA (02)</v>
      </c>
      <c r="N1005" s="216">
        <v>200001003</v>
      </c>
      <c r="O1005" s="216" t="str">
        <f t="shared" si="47"/>
        <v>02</v>
      </c>
    </row>
    <row r="1006" spans="1:19" x14ac:dyDescent="0.15">
      <c r="A1006" s="250">
        <v>1078</v>
      </c>
      <c r="B1006" s="136" t="s">
        <v>211</v>
      </c>
      <c r="C1006" s="136" t="s">
        <v>1070</v>
      </c>
      <c r="D1006" s="136" t="s">
        <v>14078</v>
      </c>
      <c r="E1006" s="136" t="s">
        <v>14079</v>
      </c>
      <c r="F1006" s="136" t="s">
        <v>11078</v>
      </c>
      <c r="G1006" s="136" t="s">
        <v>173</v>
      </c>
      <c r="H1006" s="136">
        <v>25</v>
      </c>
      <c r="I1006" s="136" t="s">
        <v>14089</v>
      </c>
      <c r="J1006" s="136" t="s">
        <v>14090</v>
      </c>
      <c r="K1006" s="136" t="s">
        <v>5220</v>
      </c>
      <c r="L1006" s="139" t="str">
        <f t="shared" si="45"/>
        <v>瀬山　結菜 (1)</v>
      </c>
      <c r="M1006" s="139" t="str">
        <f t="shared" si="46"/>
        <v>Yuina SEYAMA (03)</v>
      </c>
      <c r="N1006" s="216">
        <v>200001004</v>
      </c>
      <c r="O1006" s="216" t="str">
        <f t="shared" si="47"/>
        <v>03</v>
      </c>
    </row>
    <row r="1007" spans="1:19" x14ac:dyDescent="0.15">
      <c r="A1007" s="250">
        <v>1079</v>
      </c>
      <c r="B1007" s="136" t="s">
        <v>211</v>
      </c>
      <c r="C1007" s="136" t="s">
        <v>1070</v>
      </c>
      <c r="D1007" s="136" t="s">
        <v>14080</v>
      </c>
      <c r="E1007" s="136" t="s">
        <v>14081</v>
      </c>
      <c r="F1007" s="136" t="s">
        <v>11159</v>
      </c>
      <c r="G1007" s="136" t="s">
        <v>173</v>
      </c>
      <c r="H1007" s="136">
        <v>25</v>
      </c>
      <c r="I1007" s="136" t="s">
        <v>14091</v>
      </c>
      <c r="J1007" s="136" t="s">
        <v>6669</v>
      </c>
      <c r="K1007" s="136" t="s">
        <v>5220</v>
      </c>
      <c r="L1007" s="139" t="str">
        <f t="shared" si="45"/>
        <v>小藤　みなみ (1)</v>
      </c>
      <c r="M1007" s="139" t="str">
        <f t="shared" si="46"/>
        <v>Minami KOFUJI (02)</v>
      </c>
      <c r="N1007" s="216">
        <v>200001005</v>
      </c>
      <c r="O1007" s="216" t="str">
        <f t="shared" si="47"/>
        <v>02</v>
      </c>
    </row>
    <row r="1008" spans="1:19" x14ac:dyDescent="0.15">
      <c r="A1008" s="250">
        <v>1080</v>
      </c>
      <c r="B1008" s="136" t="s">
        <v>5244</v>
      </c>
      <c r="C1008" s="136" t="s">
        <v>1063</v>
      </c>
      <c r="D1008" s="136" t="s">
        <v>14082</v>
      </c>
      <c r="E1008" s="136" t="s">
        <v>14083</v>
      </c>
      <c r="F1008" s="136" t="s">
        <v>14084</v>
      </c>
      <c r="G1008" s="136" t="s">
        <v>146</v>
      </c>
      <c r="H1008" s="136">
        <v>28</v>
      </c>
      <c r="I1008" s="136" t="s">
        <v>5109</v>
      </c>
      <c r="J1008" s="136" t="s">
        <v>13692</v>
      </c>
      <c r="K1008" s="136" t="s">
        <v>5220</v>
      </c>
      <c r="L1008" s="139" t="str">
        <f t="shared" si="45"/>
        <v>後藤　彩乃 (4)</v>
      </c>
      <c r="M1008" s="139" t="str">
        <f t="shared" si="46"/>
        <v>Ayano GOTO (98)</v>
      </c>
      <c r="N1008" s="216">
        <v>200001006</v>
      </c>
      <c r="O1008" s="216" t="str">
        <f t="shared" si="47"/>
        <v>98</v>
      </c>
      <c r="S1008" s="218"/>
    </row>
    <row r="1009" spans="1:27" x14ac:dyDescent="0.15">
      <c r="A1009" s="248">
        <v>1081</v>
      </c>
      <c r="B1009" s="218" t="s">
        <v>238</v>
      </c>
      <c r="C1009" s="218" t="s">
        <v>1044</v>
      </c>
      <c r="D1009" s="218" t="s">
        <v>14085</v>
      </c>
      <c r="E1009" s="218" t="s">
        <v>14086</v>
      </c>
      <c r="F1009" s="218" t="s">
        <v>11232</v>
      </c>
      <c r="G1009" s="218" t="s">
        <v>173</v>
      </c>
      <c r="H1009" s="218">
        <v>27</v>
      </c>
      <c r="I1009" s="218" t="s">
        <v>12183</v>
      </c>
      <c r="J1009" s="218" t="s">
        <v>6717</v>
      </c>
      <c r="K1009" s="218" t="s">
        <v>5220</v>
      </c>
      <c r="L1009" s="139" t="str">
        <f t="shared" si="45"/>
        <v>小村　愛 (1)</v>
      </c>
      <c r="M1009" s="139" t="str">
        <f t="shared" si="46"/>
        <v>Ai KOMURA (02)</v>
      </c>
      <c r="N1009" s="216">
        <v>200001007</v>
      </c>
      <c r="O1009" s="216" t="str">
        <f t="shared" si="47"/>
        <v>02</v>
      </c>
    </row>
    <row r="1010" spans="1:27" x14ac:dyDescent="0.15">
      <c r="A1010" s="140">
        <v>1082</v>
      </c>
      <c r="B1010" t="s">
        <v>5258</v>
      </c>
      <c r="C1010" t="s">
        <v>1078</v>
      </c>
      <c r="D1010" t="s">
        <v>14087</v>
      </c>
      <c r="E1010" t="s">
        <v>14088</v>
      </c>
      <c r="F1010" t="s">
        <v>4524</v>
      </c>
      <c r="G1010" t="s">
        <v>168</v>
      </c>
      <c r="H1010">
        <v>26</v>
      </c>
      <c r="I1010" t="s">
        <v>11348</v>
      </c>
      <c r="J1010" t="s">
        <v>13722</v>
      </c>
      <c r="K1010" t="s">
        <v>5220</v>
      </c>
      <c r="L1010" s="139" t="str">
        <f t="shared" si="45"/>
        <v>池上　綾華 (2)</v>
      </c>
      <c r="M1010" s="139" t="str">
        <f t="shared" si="46"/>
        <v>Ayaka IKEGAMI (02)</v>
      </c>
      <c r="N1010" s="216">
        <v>200001008</v>
      </c>
      <c r="O1010" s="216" t="str">
        <f t="shared" si="47"/>
        <v>02</v>
      </c>
    </row>
    <row r="1011" spans="1:27" x14ac:dyDescent="0.15">
      <c r="A1011" s="248">
        <v>1083</v>
      </c>
      <c r="B1011" s="218" t="s">
        <v>5251</v>
      </c>
      <c r="C1011" s="218" t="s">
        <v>5252</v>
      </c>
      <c r="D1011" s="218" t="s">
        <v>14318</v>
      </c>
      <c r="E1011" s="218" t="s">
        <v>14319</v>
      </c>
      <c r="F1011" s="218" t="s">
        <v>14320</v>
      </c>
      <c r="G1011" s="218" t="s">
        <v>173</v>
      </c>
      <c r="H1011" s="218">
        <v>26</v>
      </c>
      <c r="I1011" s="218" t="s">
        <v>14367</v>
      </c>
      <c r="J1011" s="218" t="s">
        <v>13765</v>
      </c>
      <c r="K1011" s="218" t="s">
        <v>5220</v>
      </c>
      <c r="L1011" s="139" t="str">
        <f t="shared" si="45"/>
        <v>大浦　はるな (1)</v>
      </c>
      <c r="M1011" s="139" t="str">
        <f t="shared" si="46"/>
        <v>Haruna OURA (02)</v>
      </c>
      <c r="N1011" s="216">
        <v>200001009</v>
      </c>
      <c r="O1011" s="216" t="str">
        <f t="shared" si="47"/>
        <v>02</v>
      </c>
      <c r="P1011" s="218"/>
      <c r="Q1011" s="218"/>
      <c r="R1011" s="218"/>
      <c r="T1011" s="218"/>
      <c r="U1011" s="218"/>
      <c r="V1011" s="218"/>
      <c r="W1011" s="217"/>
      <c r="X1011" s="218"/>
      <c r="Y1011" s="218"/>
      <c r="Z1011" s="218"/>
      <c r="AA1011" s="218"/>
    </row>
    <row r="1012" spans="1:27" x14ac:dyDescent="0.15">
      <c r="A1012" s="140">
        <v>1084</v>
      </c>
      <c r="B1012" t="s">
        <v>194</v>
      </c>
      <c r="C1012" t="s">
        <v>1073</v>
      </c>
      <c r="D1012" t="s">
        <v>14321</v>
      </c>
      <c r="E1012" t="s">
        <v>14322</v>
      </c>
      <c r="F1012" t="s">
        <v>13350</v>
      </c>
      <c r="G1012" t="s">
        <v>173</v>
      </c>
      <c r="H1012">
        <v>26</v>
      </c>
      <c r="I1012" t="s">
        <v>6736</v>
      </c>
      <c r="J1012" t="s">
        <v>13841</v>
      </c>
      <c r="K1012" t="s">
        <v>5220</v>
      </c>
      <c r="L1012" s="139" t="str">
        <f t="shared" si="45"/>
        <v>吉田　萌夏 (1)</v>
      </c>
      <c r="M1012" s="139" t="str">
        <f t="shared" si="46"/>
        <v>Moka YOSHIDA (02)</v>
      </c>
      <c r="N1012" s="216">
        <v>200001010</v>
      </c>
      <c r="O1012" s="216" t="str">
        <f t="shared" si="47"/>
        <v>02</v>
      </c>
    </row>
    <row r="1013" spans="1:27" x14ac:dyDescent="0.15">
      <c r="A1013" s="140">
        <v>1085</v>
      </c>
      <c r="B1013">
        <v>490053</v>
      </c>
      <c r="C1013" t="s">
        <v>1044</v>
      </c>
      <c r="D1013" t="s">
        <v>14323</v>
      </c>
      <c r="E1013" t="s">
        <v>14324</v>
      </c>
      <c r="F1013" t="s">
        <v>2446</v>
      </c>
      <c r="G1013" t="s">
        <v>164</v>
      </c>
      <c r="H1013">
        <v>37</v>
      </c>
      <c r="I1013" t="s">
        <v>4809</v>
      </c>
      <c r="J1013" t="s">
        <v>13725</v>
      </c>
      <c r="K1013" t="s">
        <v>5220</v>
      </c>
      <c r="L1013" s="139" t="str">
        <f t="shared" si="45"/>
        <v>辻　穂花 (3)</v>
      </c>
      <c r="M1013" s="139" t="str">
        <f t="shared" si="46"/>
        <v>Honoka TSUJI (99)</v>
      </c>
      <c r="N1013" s="216">
        <v>200001011</v>
      </c>
      <c r="O1013" s="216" t="str">
        <f t="shared" si="47"/>
        <v>99</v>
      </c>
    </row>
    <row r="1014" spans="1:27" x14ac:dyDescent="0.15">
      <c r="A1014" s="140">
        <v>1086</v>
      </c>
      <c r="B1014">
        <v>490053</v>
      </c>
      <c r="C1014" t="s">
        <v>1044</v>
      </c>
      <c r="D1014" t="s">
        <v>14325</v>
      </c>
      <c r="E1014" t="s">
        <v>14326</v>
      </c>
      <c r="F1014" t="s">
        <v>11071</v>
      </c>
      <c r="G1014" t="s">
        <v>173</v>
      </c>
      <c r="H1014">
        <v>27</v>
      </c>
      <c r="I1014" t="s">
        <v>11553</v>
      </c>
      <c r="J1014" t="s">
        <v>6724</v>
      </c>
      <c r="K1014" t="s">
        <v>5220</v>
      </c>
      <c r="L1014" s="139" t="str">
        <f t="shared" si="45"/>
        <v>岩崎　莉子 (1)</v>
      </c>
      <c r="M1014" s="139" t="str">
        <f t="shared" si="46"/>
        <v>Riko IWASAKI (03)</v>
      </c>
      <c r="N1014" s="216">
        <v>200001012</v>
      </c>
      <c r="O1014" s="216" t="str">
        <f t="shared" si="47"/>
        <v>03</v>
      </c>
    </row>
    <row r="1015" spans="1:27" x14ac:dyDescent="0.15">
      <c r="A1015" s="140">
        <v>1087</v>
      </c>
      <c r="B1015">
        <v>490053</v>
      </c>
      <c r="C1015" t="s">
        <v>1044</v>
      </c>
      <c r="D1015" t="s">
        <v>14327</v>
      </c>
      <c r="E1015" t="s">
        <v>14328</v>
      </c>
      <c r="F1015" t="s">
        <v>14329</v>
      </c>
      <c r="G1015" t="s">
        <v>173</v>
      </c>
      <c r="H1015">
        <v>27</v>
      </c>
      <c r="I1015" t="s">
        <v>4921</v>
      </c>
      <c r="J1015" t="s">
        <v>13725</v>
      </c>
      <c r="K1015" t="s">
        <v>5220</v>
      </c>
      <c r="L1015" s="139" t="str">
        <f t="shared" si="45"/>
        <v>保田　朋香 (1)</v>
      </c>
      <c r="M1015" s="139" t="str">
        <f t="shared" si="46"/>
        <v>Honoka YASUDA (02)</v>
      </c>
      <c r="N1015" s="216">
        <v>200001013</v>
      </c>
      <c r="O1015" s="216" t="str">
        <f t="shared" si="47"/>
        <v>02</v>
      </c>
    </row>
    <row r="1016" spans="1:27" x14ac:dyDescent="0.15">
      <c r="A1016" s="140">
        <v>1088</v>
      </c>
      <c r="B1016">
        <v>491082</v>
      </c>
      <c r="C1016" t="s">
        <v>1062</v>
      </c>
      <c r="D1016" t="s">
        <v>14330</v>
      </c>
      <c r="E1016" t="s">
        <v>14331</v>
      </c>
      <c r="F1016" t="s">
        <v>4468</v>
      </c>
      <c r="G1016">
        <v>2</v>
      </c>
      <c r="H1016">
        <v>28</v>
      </c>
      <c r="I1016" t="s">
        <v>4856</v>
      </c>
      <c r="J1016" t="s">
        <v>13817</v>
      </c>
      <c r="K1016" t="s">
        <v>5220</v>
      </c>
      <c r="L1016" s="139" t="str">
        <f t="shared" si="45"/>
        <v>佐藤　琴音 (2)</v>
      </c>
      <c r="M1016" s="139" t="str">
        <f t="shared" si="46"/>
        <v>Kotone SATO (01)</v>
      </c>
      <c r="N1016" s="216">
        <v>200001014</v>
      </c>
      <c r="O1016" s="216" t="str">
        <f t="shared" si="47"/>
        <v>01</v>
      </c>
    </row>
    <row r="1017" spans="1:27" x14ac:dyDescent="0.15">
      <c r="A1017" s="140">
        <v>1089</v>
      </c>
      <c r="B1017" t="s">
        <v>5243</v>
      </c>
      <c r="C1017" t="s">
        <v>1062</v>
      </c>
      <c r="D1017" t="s">
        <v>14332</v>
      </c>
      <c r="E1017" t="s">
        <v>14333</v>
      </c>
      <c r="F1017" t="s">
        <v>4755</v>
      </c>
      <c r="G1017" t="s">
        <v>173</v>
      </c>
      <c r="H1017">
        <v>28</v>
      </c>
      <c r="I1017" t="s">
        <v>11399</v>
      </c>
      <c r="J1017" t="s">
        <v>14374</v>
      </c>
      <c r="K1017" t="s">
        <v>5220</v>
      </c>
      <c r="L1017" s="139" t="str">
        <f t="shared" si="45"/>
        <v>川尻　絵留 (1)</v>
      </c>
      <c r="M1017" s="139" t="str">
        <f t="shared" si="46"/>
        <v>Eru KAWAJIRI (01)</v>
      </c>
      <c r="N1017" s="216">
        <v>200001015</v>
      </c>
      <c r="O1017" s="216" t="str">
        <f t="shared" si="47"/>
        <v>01</v>
      </c>
    </row>
    <row r="1018" spans="1:27" x14ac:dyDescent="0.15">
      <c r="A1018" s="140">
        <v>1090</v>
      </c>
      <c r="B1018" t="s">
        <v>5226</v>
      </c>
      <c r="C1018" t="s">
        <v>1036</v>
      </c>
      <c r="D1018" t="s">
        <v>14334</v>
      </c>
      <c r="E1018" t="s">
        <v>14335</v>
      </c>
      <c r="F1018" t="s">
        <v>13304</v>
      </c>
      <c r="G1018" t="s">
        <v>146</v>
      </c>
      <c r="H1018">
        <v>46</v>
      </c>
      <c r="I1018" t="s">
        <v>13558</v>
      </c>
      <c r="J1018" t="s">
        <v>13891</v>
      </c>
      <c r="K1018" t="s">
        <v>5220</v>
      </c>
      <c r="L1018" s="139" t="str">
        <f t="shared" si="45"/>
        <v>柿元　紗奈 (4)</v>
      </c>
      <c r="M1018" s="139" t="str">
        <f t="shared" si="46"/>
        <v>Sana KAKIMOTO (99)</v>
      </c>
      <c r="N1018" s="216">
        <v>200001016</v>
      </c>
      <c r="O1018" s="216" t="str">
        <f t="shared" si="47"/>
        <v>99</v>
      </c>
    </row>
    <row r="1019" spans="1:27" x14ac:dyDescent="0.15">
      <c r="A1019" s="140">
        <v>1091</v>
      </c>
      <c r="B1019" t="s">
        <v>5233</v>
      </c>
      <c r="C1019" t="s">
        <v>1048</v>
      </c>
      <c r="D1019" t="s">
        <v>14336</v>
      </c>
      <c r="E1019" t="s">
        <v>14337</v>
      </c>
      <c r="F1019" t="s">
        <v>14338</v>
      </c>
      <c r="G1019" t="s">
        <v>146</v>
      </c>
      <c r="H1019">
        <v>30</v>
      </c>
      <c r="I1019" t="s">
        <v>14368</v>
      </c>
      <c r="J1019" t="s">
        <v>14375</v>
      </c>
      <c r="K1019" t="s">
        <v>5220</v>
      </c>
      <c r="L1019" s="139" t="str">
        <f t="shared" si="45"/>
        <v>湯垣　七彩 (4)</v>
      </c>
      <c r="M1019" s="139" t="str">
        <f t="shared" si="46"/>
        <v>Nanasa YUGAKI (98)</v>
      </c>
      <c r="N1019" s="216">
        <v>200001017</v>
      </c>
      <c r="O1019" s="216" t="str">
        <f t="shared" si="47"/>
        <v>98</v>
      </c>
    </row>
    <row r="1020" spans="1:27" x14ac:dyDescent="0.15">
      <c r="A1020" s="140">
        <v>1092</v>
      </c>
      <c r="B1020" t="s">
        <v>5265</v>
      </c>
      <c r="C1020" t="s">
        <v>1084</v>
      </c>
      <c r="D1020" t="s">
        <v>14339</v>
      </c>
      <c r="E1020" t="s">
        <v>14340</v>
      </c>
      <c r="F1020" t="s">
        <v>11205</v>
      </c>
      <c r="G1020" t="s">
        <v>173</v>
      </c>
      <c r="H1020">
        <v>28</v>
      </c>
      <c r="I1020" t="s">
        <v>14369</v>
      </c>
      <c r="J1020" t="s">
        <v>13743</v>
      </c>
      <c r="K1020" t="s">
        <v>5220</v>
      </c>
      <c r="L1020" s="139" t="str">
        <f t="shared" si="45"/>
        <v>島塚　咲衣 (1)</v>
      </c>
      <c r="M1020" s="139" t="str">
        <f t="shared" si="46"/>
        <v>Sae SHIMATSUKA (02)</v>
      </c>
      <c r="N1020" s="216">
        <v>200001018</v>
      </c>
      <c r="O1020" s="216" t="str">
        <f t="shared" si="47"/>
        <v>02</v>
      </c>
    </row>
    <row r="1021" spans="1:27" x14ac:dyDescent="0.15">
      <c r="A1021" s="140">
        <v>1093</v>
      </c>
      <c r="B1021" t="s">
        <v>12676</v>
      </c>
      <c r="C1021" t="s">
        <v>14309</v>
      </c>
      <c r="D1021" t="s">
        <v>14341</v>
      </c>
      <c r="E1021" t="s">
        <v>14342</v>
      </c>
      <c r="F1021" t="s">
        <v>14343</v>
      </c>
      <c r="G1021" t="s">
        <v>173</v>
      </c>
      <c r="H1021">
        <v>28</v>
      </c>
      <c r="I1021" t="s">
        <v>4798</v>
      </c>
      <c r="J1021" t="s">
        <v>14376</v>
      </c>
      <c r="K1021" t="s">
        <v>5220</v>
      </c>
      <c r="L1021" s="139" t="str">
        <f t="shared" si="45"/>
        <v>尾田　祭 (1)</v>
      </c>
      <c r="M1021" s="139" t="str">
        <f t="shared" si="46"/>
        <v>Matsuri ODA (01)</v>
      </c>
      <c r="N1021" s="216">
        <v>200001019</v>
      </c>
      <c r="O1021" s="216" t="str">
        <f t="shared" si="47"/>
        <v>01</v>
      </c>
    </row>
    <row r="1022" spans="1:27" x14ac:dyDescent="0.15">
      <c r="A1022" s="140">
        <v>1094</v>
      </c>
      <c r="B1022" t="s">
        <v>12676</v>
      </c>
      <c r="C1022" t="s">
        <v>14309</v>
      </c>
      <c r="D1022" t="s">
        <v>14344</v>
      </c>
      <c r="E1022" t="s">
        <v>14345</v>
      </c>
      <c r="F1022" t="s">
        <v>11277</v>
      </c>
      <c r="G1022" t="s">
        <v>173</v>
      </c>
      <c r="H1022">
        <v>28</v>
      </c>
      <c r="I1022" t="s">
        <v>4849</v>
      </c>
      <c r="J1022" t="s">
        <v>13692</v>
      </c>
      <c r="K1022" t="s">
        <v>5220</v>
      </c>
      <c r="L1022" s="139" t="str">
        <f t="shared" si="45"/>
        <v>木村　彩乃 (1)</v>
      </c>
      <c r="M1022" s="139" t="str">
        <f t="shared" si="46"/>
        <v>Ayano KIMURA (02)</v>
      </c>
      <c r="N1022" s="216">
        <v>200001020</v>
      </c>
      <c r="O1022" s="216" t="str">
        <f t="shared" si="47"/>
        <v>02</v>
      </c>
    </row>
    <row r="1023" spans="1:27" x14ac:dyDescent="0.15">
      <c r="A1023" s="140">
        <v>1095</v>
      </c>
      <c r="B1023" t="s">
        <v>12676</v>
      </c>
      <c r="C1023" t="s">
        <v>14309</v>
      </c>
      <c r="D1023" t="s">
        <v>14346</v>
      </c>
      <c r="E1023" t="s">
        <v>14347</v>
      </c>
      <c r="F1023" t="s">
        <v>6583</v>
      </c>
      <c r="G1023" t="s">
        <v>173</v>
      </c>
      <c r="H1023">
        <v>28</v>
      </c>
      <c r="I1023" t="s">
        <v>6711</v>
      </c>
      <c r="J1023" t="s">
        <v>13875</v>
      </c>
      <c r="K1023" t="s">
        <v>5220</v>
      </c>
      <c r="L1023" s="139" t="str">
        <f t="shared" si="45"/>
        <v>泉　淳奈 (1)</v>
      </c>
      <c r="M1023" s="139" t="str">
        <f t="shared" si="46"/>
        <v>Junna IZUMI (01)</v>
      </c>
      <c r="N1023" s="216">
        <v>200001021</v>
      </c>
      <c r="O1023" s="216" t="str">
        <f t="shared" si="47"/>
        <v>01</v>
      </c>
    </row>
    <row r="1024" spans="1:27" x14ac:dyDescent="0.15">
      <c r="A1024" s="140">
        <v>1096</v>
      </c>
      <c r="B1024" t="s">
        <v>12676</v>
      </c>
      <c r="C1024" t="s">
        <v>14309</v>
      </c>
      <c r="D1024" t="s">
        <v>14348</v>
      </c>
      <c r="E1024" t="s">
        <v>14349</v>
      </c>
      <c r="F1024" t="s">
        <v>14350</v>
      </c>
      <c r="G1024" t="s">
        <v>173</v>
      </c>
      <c r="H1024">
        <v>28</v>
      </c>
      <c r="I1024" t="s">
        <v>14370</v>
      </c>
      <c r="J1024" t="s">
        <v>13722</v>
      </c>
      <c r="K1024" t="s">
        <v>5220</v>
      </c>
      <c r="L1024" s="139" t="str">
        <f t="shared" si="45"/>
        <v>史　絢華 (1)</v>
      </c>
      <c r="M1024" s="139" t="str">
        <f t="shared" si="46"/>
        <v>Ayaka SHI (02)</v>
      </c>
      <c r="N1024" s="216">
        <v>200001022</v>
      </c>
      <c r="O1024" s="216" t="str">
        <f t="shared" si="47"/>
        <v>02</v>
      </c>
    </row>
    <row r="1025" spans="1:15" x14ac:dyDescent="0.15">
      <c r="A1025" s="140">
        <v>1097</v>
      </c>
      <c r="B1025" t="s">
        <v>12676</v>
      </c>
      <c r="C1025" t="s">
        <v>14309</v>
      </c>
      <c r="D1025" t="s">
        <v>14351</v>
      </c>
      <c r="E1025" t="s">
        <v>14352</v>
      </c>
      <c r="F1025" t="s">
        <v>11267</v>
      </c>
      <c r="G1025" t="s">
        <v>173</v>
      </c>
      <c r="H1025">
        <v>28</v>
      </c>
      <c r="I1025" t="s">
        <v>14371</v>
      </c>
      <c r="J1025" t="s">
        <v>14377</v>
      </c>
      <c r="K1025" t="s">
        <v>5220</v>
      </c>
      <c r="L1025" s="139" t="str">
        <f t="shared" si="45"/>
        <v>國沢　かさね (1)</v>
      </c>
      <c r="M1025" s="139" t="str">
        <f t="shared" si="46"/>
        <v>Kasane KUNISAWA (03)</v>
      </c>
      <c r="N1025" s="216">
        <v>200001023</v>
      </c>
      <c r="O1025" s="216" t="str">
        <f t="shared" si="47"/>
        <v>03</v>
      </c>
    </row>
    <row r="1026" spans="1:15" x14ac:dyDescent="0.15">
      <c r="A1026" s="140">
        <v>1098</v>
      </c>
      <c r="B1026" t="s">
        <v>12676</v>
      </c>
      <c r="C1026" t="s">
        <v>14309</v>
      </c>
      <c r="D1026" t="s">
        <v>14353</v>
      </c>
      <c r="E1026" t="s">
        <v>14354</v>
      </c>
      <c r="F1026" t="s">
        <v>11243</v>
      </c>
      <c r="G1026" t="s">
        <v>173</v>
      </c>
      <c r="H1026">
        <v>28</v>
      </c>
      <c r="I1026" t="s">
        <v>14372</v>
      </c>
      <c r="J1026" t="s">
        <v>9542</v>
      </c>
      <c r="K1026" t="s">
        <v>5220</v>
      </c>
      <c r="L1026" s="139" t="str">
        <f t="shared" si="45"/>
        <v>正垣　早彩 (1)</v>
      </c>
      <c r="M1026" s="139" t="str">
        <f t="shared" si="46"/>
        <v>Saya SHOGAKI (02)</v>
      </c>
      <c r="N1026" s="216">
        <v>200001024</v>
      </c>
      <c r="O1026" s="216" t="str">
        <f t="shared" si="47"/>
        <v>02</v>
      </c>
    </row>
    <row r="1027" spans="1:15" x14ac:dyDescent="0.15">
      <c r="A1027" s="140">
        <v>1099</v>
      </c>
      <c r="B1027" t="s">
        <v>233</v>
      </c>
      <c r="C1027" t="s">
        <v>1041</v>
      </c>
      <c r="D1027" t="s">
        <v>14355</v>
      </c>
      <c r="E1027" t="s">
        <v>14356</v>
      </c>
      <c r="F1027" t="s">
        <v>14357</v>
      </c>
      <c r="G1027" t="s">
        <v>168</v>
      </c>
      <c r="H1027">
        <v>26</v>
      </c>
      <c r="I1027" t="s">
        <v>11870</v>
      </c>
      <c r="J1027" t="s">
        <v>14378</v>
      </c>
      <c r="K1027" t="s">
        <v>5220</v>
      </c>
      <c r="L1027" s="139" t="str">
        <f t="shared" ref="L1027:L1030" si="48">D1027&amp;" ("&amp;G1027&amp;")"</f>
        <v>平林　里和子 (2)</v>
      </c>
      <c r="M1027" s="139" t="str">
        <f t="shared" ref="M1027:M1030" si="49">J1027&amp;" "&amp;I1027&amp;" ("&amp;O1027&amp;")"</f>
        <v>Riwako HIRABAYASHI (01)</v>
      </c>
      <c r="N1027" s="216">
        <v>200001025</v>
      </c>
      <c r="O1027" s="216" t="str">
        <f t="shared" ref="O1027:O1030" si="50">LEFT(F1027,2)</f>
        <v>01</v>
      </c>
    </row>
    <row r="1028" spans="1:15" x14ac:dyDescent="0.15">
      <c r="A1028" s="140">
        <v>1100</v>
      </c>
      <c r="B1028" t="s">
        <v>5234</v>
      </c>
      <c r="C1028" t="s">
        <v>1049</v>
      </c>
      <c r="D1028" t="s">
        <v>14358</v>
      </c>
      <c r="E1028" t="s">
        <v>14359</v>
      </c>
      <c r="F1028" t="s">
        <v>2196</v>
      </c>
      <c r="G1028" t="s">
        <v>164</v>
      </c>
      <c r="H1028">
        <v>28</v>
      </c>
      <c r="I1028" t="s">
        <v>11911</v>
      </c>
      <c r="J1028" t="s">
        <v>6742</v>
      </c>
      <c r="K1028" t="s">
        <v>5220</v>
      </c>
      <c r="L1028" s="139" t="str">
        <f t="shared" si="48"/>
        <v>原口　薫乃 (3)</v>
      </c>
      <c r="M1028" s="139" t="str">
        <f t="shared" si="49"/>
        <v>Yukino HARAGUCHI (00)</v>
      </c>
      <c r="N1028" s="216">
        <v>200001026</v>
      </c>
      <c r="O1028" s="216" t="str">
        <f t="shared" si="50"/>
        <v>00</v>
      </c>
    </row>
    <row r="1029" spans="1:15" x14ac:dyDescent="0.15">
      <c r="A1029" s="140">
        <v>1101</v>
      </c>
      <c r="B1029" t="s">
        <v>5221</v>
      </c>
      <c r="C1029" t="s">
        <v>1031</v>
      </c>
      <c r="D1029" t="s">
        <v>14360</v>
      </c>
      <c r="E1029" t="s">
        <v>14361</v>
      </c>
      <c r="F1029" t="s">
        <v>2050</v>
      </c>
      <c r="G1029" t="s">
        <v>164</v>
      </c>
      <c r="H1029">
        <v>28</v>
      </c>
      <c r="I1029" t="s">
        <v>14373</v>
      </c>
      <c r="J1029" t="s">
        <v>9315</v>
      </c>
      <c r="K1029" t="s">
        <v>5220</v>
      </c>
      <c r="L1029" s="139" t="str">
        <f t="shared" si="48"/>
        <v>大薗　真子 (3)</v>
      </c>
      <c r="M1029" s="139" t="str">
        <f t="shared" si="49"/>
        <v>Mako OZONO (00)</v>
      </c>
      <c r="N1029" s="216">
        <v>200001027</v>
      </c>
      <c r="O1029" s="216" t="str">
        <f t="shared" si="50"/>
        <v>00</v>
      </c>
    </row>
    <row r="1030" spans="1:15" x14ac:dyDescent="0.15">
      <c r="A1030" s="140">
        <v>1102</v>
      </c>
      <c r="B1030" t="s">
        <v>5265</v>
      </c>
      <c r="C1030" t="s">
        <v>1084</v>
      </c>
      <c r="D1030" t="s">
        <v>14362</v>
      </c>
      <c r="E1030" t="s">
        <v>14363</v>
      </c>
      <c r="F1030" t="s">
        <v>14364</v>
      </c>
      <c r="G1030" t="s">
        <v>168</v>
      </c>
      <c r="H1030">
        <v>28</v>
      </c>
      <c r="I1030" t="s">
        <v>11529</v>
      </c>
      <c r="J1030" t="s">
        <v>13746</v>
      </c>
      <c r="K1030" t="s">
        <v>5220</v>
      </c>
      <c r="L1030" s="139" t="str">
        <f t="shared" si="48"/>
        <v>土手　七夏 (2)</v>
      </c>
      <c r="M1030" s="139" t="str">
        <f t="shared" si="49"/>
        <v>Nanaka DOTE (00)</v>
      </c>
      <c r="N1030" s="216">
        <v>200001028</v>
      </c>
      <c r="O1030" s="216" t="str">
        <f t="shared" si="50"/>
        <v>00</v>
      </c>
    </row>
  </sheetData>
  <autoFilter ref="A1:N982" xr:uid="{00000000-0009-0000-0000-00000F000000}"/>
  <phoneticPr fontId="2"/>
  <conditionalFormatting sqref="A3:A61 A63:A837">
    <cfRule type="duplicateValues" dxfId="0" priority="3" stopIfTrue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E200"/>
  <sheetViews>
    <sheetView workbookViewId="0">
      <selection activeCell="N2" sqref="N2:N138"/>
    </sheetView>
  </sheetViews>
  <sheetFormatPr defaultRowHeight="13.5" x14ac:dyDescent="0.15"/>
  <cols>
    <col min="1" max="1" width="10.5" bestFit="1" customWidth="1"/>
    <col min="2" max="2" width="13.5" bestFit="1" customWidth="1"/>
    <col min="4" max="4" width="19.75" bestFit="1" customWidth="1"/>
    <col min="5" max="5" width="19.75" customWidth="1"/>
    <col min="12" max="15" width="14.75" bestFit="1" customWidth="1"/>
    <col min="19" max="19" width="14.75" bestFit="1" customWidth="1"/>
    <col min="23" max="23" width="14.75" bestFit="1" customWidth="1"/>
    <col min="27" max="27" width="14.75" bestFit="1" customWidth="1"/>
    <col min="31" max="31" width="14.75" bestFit="1" customWidth="1"/>
  </cols>
  <sheetData>
    <row r="1" spans="1:31" x14ac:dyDescent="0.15">
      <c r="A1" s="139" t="s">
        <v>6773</v>
      </c>
      <c r="B1" s="139" t="s">
        <v>6774</v>
      </c>
      <c r="C1" s="139" t="s">
        <v>6775</v>
      </c>
      <c r="D1" s="139" t="s">
        <v>6810</v>
      </c>
      <c r="E1" s="139" t="s">
        <v>6812</v>
      </c>
      <c r="F1" s="139" t="s">
        <v>6776</v>
      </c>
      <c r="G1" s="139" t="s">
        <v>6777</v>
      </c>
      <c r="H1" s="139" t="s">
        <v>6778</v>
      </c>
      <c r="I1" s="139" t="s">
        <v>6779</v>
      </c>
      <c r="J1" s="139" t="s">
        <v>6780</v>
      </c>
      <c r="K1" s="139" t="s">
        <v>6781</v>
      </c>
      <c r="L1" s="139" t="s">
        <v>6782</v>
      </c>
      <c r="M1" s="139" t="s">
        <v>6783</v>
      </c>
      <c r="N1" s="139" t="s">
        <v>6822</v>
      </c>
      <c r="O1" s="139"/>
      <c r="P1" s="139" t="s">
        <v>6784</v>
      </c>
      <c r="Q1" s="140" t="s">
        <v>6785</v>
      </c>
      <c r="R1" s="139" t="s">
        <v>81</v>
      </c>
      <c r="S1" s="140" t="str">
        <f>Q1&amp;" 0"&amp;R1</f>
        <v>コード1 0記録</v>
      </c>
      <c r="T1" s="139" t="s">
        <v>6786</v>
      </c>
      <c r="U1" s="140" t="s">
        <v>6787</v>
      </c>
      <c r="V1" s="139" t="s">
        <v>81</v>
      </c>
      <c r="W1" s="140" t="str">
        <f>U1&amp;" 0"&amp;V1</f>
        <v>コード2 0記録</v>
      </c>
      <c r="X1" s="139" t="s">
        <v>9593</v>
      </c>
      <c r="Y1" s="140" t="s">
        <v>9594</v>
      </c>
      <c r="Z1" s="139" t="s">
        <v>81</v>
      </c>
      <c r="AA1" s="140" t="str">
        <f>Y1&amp;" 0"&amp;Z1</f>
        <v>コード3 0記録</v>
      </c>
      <c r="AB1" s="139"/>
      <c r="AC1" s="140"/>
      <c r="AD1" s="139"/>
      <c r="AE1" s="140"/>
    </row>
    <row r="2" spans="1:31" x14ac:dyDescent="0.15">
      <c r="A2" t="e">
        <f>VLOOKUP(K2,登録情報女子!$A$2:$O$1030,14,0)</f>
        <v>#N/A</v>
      </c>
      <c r="B2" s="140" t="e">
        <f>VLOOKUP(K2,登録情報女子!$A$2:$O$1030,12,0)</f>
        <v>#N/A</v>
      </c>
      <c r="C2" t="e">
        <f>VLOOKUP(K2,登録情報女子!$A$2:$O$1030,5,0)</f>
        <v>#N/A</v>
      </c>
      <c r="D2" t="e">
        <f>VLOOKUP(K2,登録情報女子!$A$2:$O$1030,13,0)</f>
        <v>#N/A</v>
      </c>
      <c r="E2" t="e">
        <f>VLOOKUP(K2,登録情報女子!$A$2:$N$1030,11,0)</f>
        <v>#N/A</v>
      </c>
      <c r="F2">
        <v>2</v>
      </c>
      <c r="G2" t="e">
        <f>VLOOKUP(K2,登録情報女子!$A$2:$N$1030,8,0)</f>
        <v>#N/A</v>
      </c>
      <c r="H2" t="e">
        <f>VLOOKUP(K2,登録情報女子!$A$2:$O$1030,2,0)</f>
        <v>#N/A</v>
      </c>
      <c r="K2" t="e">
        <f>VLOOKUP('団体申込一覧表（女子）'!C10,登録情報女子!$A$2:$O$1030,1,0)</f>
        <v>#N/A</v>
      </c>
      <c r="L2" t="e">
        <f>S2</f>
        <v>#N/A</v>
      </c>
      <c r="M2" t="e">
        <f>W2</f>
        <v>#N/A</v>
      </c>
      <c r="N2" t="e">
        <f>AA2</f>
        <v>#N/A</v>
      </c>
      <c r="P2">
        <f>'団体申込一覧表（女子）'!H10</f>
        <v>0</v>
      </c>
      <c r="Q2" s="140" t="e">
        <f>VLOOKUP(P2,登録情報女子!$P$3:$Q$20,2,0)</f>
        <v>#N/A</v>
      </c>
      <c r="R2" s="142">
        <f>'団体申込一覧表（女子）'!J10</f>
        <v>0</v>
      </c>
      <c r="S2" t="e">
        <f>Q2&amp;" 0"&amp;R2</f>
        <v>#N/A</v>
      </c>
      <c r="T2">
        <f>'団体申込一覧表（女子）'!L10</f>
        <v>0</v>
      </c>
      <c r="U2" t="e">
        <f>VLOOKUP(T2,登録情報女子!$P$3:$Q$20,2,0)</f>
        <v>#N/A</v>
      </c>
      <c r="V2" s="142">
        <f>'団体申込一覧表（女子）'!N10</f>
        <v>0</v>
      </c>
      <c r="W2" t="e">
        <f>U2&amp;" 0"&amp;V2</f>
        <v>#N/A</v>
      </c>
      <c r="X2">
        <f>'団体申込一覧表（女子）'!P10</f>
        <v>0</v>
      </c>
      <c r="Y2" t="e">
        <f>VLOOKUP(X2,登録情報女子!$P$3:$Q$20,2,0)</f>
        <v>#N/A</v>
      </c>
      <c r="Z2" s="142">
        <f>'団体申込一覧表（女子）'!R10</f>
        <v>0</v>
      </c>
      <c r="AA2" t="e">
        <f>Y2&amp;" 0"&amp;Z2</f>
        <v>#N/A</v>
      </c>
      <c r="AD2" s="142"/>
    </row>
    <row r="3" spans="1:31" x14ac:dyDescent="0.15">
      <c r="A3" s="216" t="e">
        <f>VLOOKUP(K3,登録情報女子!$A$2:$O$1030,14,0)</f>
        <v>#N/A</v>
      </c>
      <c r="B3" s="140" t="e">
        <f>VLOOKUP(K3,登録情報女子!$A$2:$O$1030,12,0)</f>
        <v>#N/A</v>
      </c>
      <c r="C3" s="216" t="e">
        <f>VLOOKUP(K3,登録情報女子!$A$2:$O$1030,5,0)</f>
        <v>#N/A</v>
      </c>
      <c r="D3" s="216" t="e">
        <f>VLOOKUP(K3,登録情報女子!$A$2:$O$1030,13,0)</f>
        <v>#N/A</v>
      </c>
      <c r="E3" s="216" t="e">
        <f>VLOOKUP(K3,登録情報女子!$A$2:$N$1030,11,0)</f>
        <v>#N/A</v>
      </c>
      <c r="F3">
        <v>2</v>
      </c>
      <c r="G3" s="216" t="e">
        <f>VLOOKUP(K3,登録情報女子!$A$2:$N$1030,8,0)</f>
        <v>#N/A</v>
      </c>
      <c r="H3" s="216" t="e">
        <f>VLOOKUP(K3,登録情報女子!$A$2:$O$1030,2,0)</f>
        <v>#N/A</v>
      </c>
      <c r="K3" s="216" t="e">
        <f>VLOOKUP('団体申込一覧表（女子）'!C11,登録情報女子!$A$2:$O$1030,1,0)</f>
        <v>#N/A</v>
      </c>
      <c r="L3" t="e">
        <f t="shared" ref="L3:L66" si="0">S3</f>
        <v>#N/A</v>
      </c>
      <c r="M3" t="e">
        <f t="shared" ref="M3:M66" si="1">W3</f>
        <v>#N/A</v>
      </c>
      <c r="N3" s="216" t="e">
        <f t="shared" ref="N3:N66" si="2">AA3</f>
        <v>#N/A</v>
      </c>
      <c r="P3">
        <f>'団体申込一覧表（女子）'!H11</f>
        <v>0</v>
      </c>
      <c r="Q3" s="140" t="e">
        <f>VLOOKUP(P3,登録情報女子!$P$3:$Q$20,2,0)</f>
        <v>#N/A</v>
      </c>
      <c r="R3" s="142">
        <f>'団体申込一覧表（女子）'!J11</f>
        <v>0</v>
      </c>
      <c r="S3" t="e">
        <f t="shared" ref="S3:S66" si="3">Q3&amp;" 0"&amp;R3</f>
        <v>#N/A</v>
      </c>
      <c r="T3">
        <f>'団体申込一覧表（女子）'!L11</f>
        <v>0</v>
      </c>
      <c r="U3" t="e">
        <f>VLOOKUP(T3,登録情報女子!$P$3:$Q$20,2,0)</f>
        <v>#N/A</v>
      </c>
      <c r="V3" s="142">
        <f>'団体申込一覧表（女子）'!N11</f>
        <v>0</v>
      </c>
      <c r="W3" t="e">
        <f t="shared" ref="W3:W66" si="4">U3&amp;" 0"&amp;V3</f>
        <v>#N/A</v>
      </c>
      <c r="X3">
        <f>'団体申込一覧表（女子）'!P11</f>
        <v>0</v>
      </c>
      <c r="Y3" t="e">
        <f>VLOOKUP(X3,登録情報女子!$P$3:$Q$20,2,0)</f>
        <v>#N/A</v>
      </c>
      <c r="Z3" s="142">
        <f>'団体申込一覧表（女子）'!R11</f>
        <v>0</v>
      </c>
      <c r="AA3" t="e">
        <f t="shared" ref="AA3:AA66" si="5">Y3&amp;" 0"&amp;Z3</f>
        <v>#N/A</v>
      </c>
      <c r="AD3" s="142"/>
    </row>
    <row r="4" spans="1:31" x14ac:dyDescent="0.15">
      <c r="A4" s="216" t="e">
        <f>VLOOKUP(K4,登録情報女子!$A$2:$O$1030,14,0)</f>
        <v>#N/A</v>
      </c>
      <c r="B4" s="140" t="e">
        <f>VLOOKUP(K4,登録情報女子!$A$2:$O$1030,12,0)</f>
        <v>#N/A</v>
      </c>
      <c r="C4" s="216" t="e">
        <f>VLOOKUP(K4,登録情報女子!$A$2:$O$1030,5,0)</f>
        <v>#N/A</v>
      </c>
      <c r="D4" s="216" t="e">
        <f>VLOOKUP(K4,登録情報女子!$A$2:$O$1030,13,0)</f>
        <v>#N/A</v>
      </c>
      <c r="E4" s="216" t="e">
        <f>VLOOKUP(K4,登録情報女子!$A$2:$N$1030,11,0)</f>
        <v>#N/A</v>
      </c>
      <c r="F4">
        <v>2</v>
      </c>
      <c r="G4" s="216" t="e">
        <f>VLOOKUP(K4,登録情報女子!$A$2:$N$1030,8,0)</f>
        <v>#N/A</v>
      </c>
      <c r="H4" s="216" t="e">
        <f>VLOOKUP(K4,登録情報女子!$A$2:$O$1030,2,0)</f>
        <v>#N/A</v>
      </c>
      <c r="K4" s="216" t="e">
        <f>VLOOKUP('団体申込一覧表（女子）'!C12,登録情報女子!$A$2:$O$1030,1,0)</f>
        <v>#N/A</v>
      </c>
      <c r="L4" t="e">
        <f t="shared" si="0"/>
        <v>#N/A</v>
      </c>
      <c r="M4" t="e">
        <f t="shared" si="1"/>
        <v>#N/A</v>
      </c>
      <c r="N4" s="216" t="e">
        <f t="shared" si="2"/>
        <v>#N/A</v>
      </c>
      <c r="P4">
        <f>'団体申込一覧表（女子）'!H12</f>
        <v>0</v>
      </c>
      <c r="Q4" s="140" t="e">
        <f>VLOOKUP(P4,登録情報女子!$P$3:$Q$20,2,0)</f>
        <v>#N/A</v>
      </c>
      <c r="R4" s="142">
        <f>'団体申込一覧表（女子）'!J12</f>
        <v>0</v>
      </c>
      <c r="S4" t="e">
        <f t="shared" si="3"/>
        <v>#N/A</v>
      </c>
      <c r="T4">
        <f>'団体申込一覧表（女子）'!L12</f>
        <v>0</v>
      </c>
      <c r="U4" t="e">
        <f>VLOOKUP(T4,登録情報女子!$P$3:$Q$20,2,0)</f>
        <v>#N/A</v>
      </c>
      <c r="V4" s="142">
        <f>'団体申込一覧表（女子）'!N12</f>
        <v>0</v>
      </c>
      <c r="W4" t="e">
        <f t="shared" si="4"/>
        <v>#N/A</v>
      </c>
      <c r="X4">
        <f>'団体申込一覧表（女子）'!P12</f>
        <v>0</v>
      </c>
      <c r="Y4" t="e">
        <f>VLOOKUP(X4,登録情報女子!$P$3:$Q$20,2,0)</f>
        <v>#N/A</v>
      </c>
      <c r="Z4" s="142">
        <f>'団体申込一覧表（女子）'!R12</f>
        <v>0</v>
      </c>
      <c r="AA4" t="e">
        <f t="shared" si="5"/>
        <v>#N/A</v>
      </c>
      <c r="AD4" s="142"/>
    </row>
    <row r="5" spans="1:31" x14ac:dyDescent="0.15">
      <c r="A5" s="216" t="e">
        <f>VLOOKUP(K5,登録情報女子!$A$2:$O$1030,14,0)</f>
        <v>#N/A</v>
      </c>
      <c r="B5" s="140" t="e">
        <f>VLOOKUP(K5,登録情報女子!$A$2:$O$1030,12,0)</f>
        <v>#N/A</v>
      </c>
      <c r="C5" s="216" t="e">
        <f>VLOOKUP(K5,登録情報女子!$A$2:$O$1030,5,0)</f>
        <v>#N/A</v>
      </c>
      <c r="D5" s="216" t="e">
        <f>VLOOKUP(K5,登録情報女子!$A$2:$O$1030,13,0)</f>
        <v>#N/A</v>
      </c>
      <c r="E5" s="216" t="e">
        <f>VLOOKUP(K5,登録情報女子!$A$2:$N$1030,11,0)</f>
        <v>#N/A</v>
      </c>
      <c r="F5">
        <v>2</v>
      </c>
      <c r="G5" s="216" t="e">
        <f>VLOOKUP(K5,登録情報女子!$A$2:$N$1030,8,0)</f>
        <v>#N/A</v>
      </c>
      <c r="H5" s="216" t="e">
        <f>VLOOKUP(K5,登録情報女子!$A$2:$O$1030,2,0)</f>
        <v>#N/A</v>
      </c>
      <c r="K5" s="216" t="e">
        <f>VLOOKUP('団体申込一覧表（女子）'!C13,登録情報女子!$A$2:$O$1030,1,0)</f>
        <v>#N/A</v>
      </c>
      <c r="L5" t="e">
        <f t="shared" si="0"/>
        <v>#N/A</v>
      </c>
      <c r="M5" t="e">
        <f t="shared" si="1"/>
        <v>#N/A</v>
      </c>
      <c r="N5" s="216" t="e">
        <f t="shared" si="2"/>
        <v>#N/A</v>
      </c>
      <c r="P5">
        <f>'団体申込一覧表（女子）'!H13</f>
        <v>0</v>
      </c>
      <c r="Q5" s="140" t="e">
        <f>VLOOKUP(P5,登録情報女子!$P$3:$Q$20,2,0)</f>
        <v>#N/A</v>
      </c>
      <c r="R5" s="142">
        <f>'団体申込一覧表（女子）'!J13</f>
        <v>0</v>
      </c>
      <c r="S5" t="e">
        <f t="shared" si="3"/>
        <v>#N/A</v>
      </c>
      <c r="T5">
        <f>'団体申込一覧表（女子）'!L13</f>
        <v>0</v>
      </c>
      <c r="U5" t="e">
        <f>VLOOKUP(T5,登録情報女子!$P$3:$Q$20,2,0)</f>
        <v>#N/A</v>
      </c>
      <c r="V5" s="142">
        <f>'団体申込一覧表（女子）'!N13</f>
        <v>0</v>
      </c>
      <c r="W5" t="e">
        <f t="shared" si="4"/>
        <v>#N/A</v>
      </c>
      <c r="X5">
        <f>'団体申込一覧表（女子）'!P13</f>
        <v>0</v>
      </c>
      <c r="Y5" t="e">
        <f>VLOOKUP(X5,登録情報女子!$P$3:$Q$20,2,0)</f>
        <v>#N/A</v>
      </c>
      <c r="Z5" s="142">
        <f>'団体申込一覧表（女子）'!R13</f>
        <v>0</v>
      </c>
      <c r="AA5" t="e">
        <f t="shared" si="5"/>
        <v>#N/A</v>
      </c>
      <c r="AD5" s="142"/>
    </row>
    <row r="6" spans="1:31" x14ac:dyDescent="0.15">
      <c r="A6" s="216" t="e">
        <f>VLOOKUP(K6,登録情報女子!$A$2:$O$1030,14,0)</f>
        <v>#N/A</v>
      </c>
      <c r="B6" s="140" t="e">
        <f>VLOOKUP(K6,登録情報女子!$A$2:$O$1030,12,0)</f>
        <v>#N/A</v>
      </c>
      <c r="C6" s="216" t="e">
        <f>VLOOKUP(K6,登録情報女子!$A$2:$O$1030,5,0)</f>
        <v>#N/A</v>
      </c>
      <c r="D6" s="216" t="e">
        <f>VLOOKUP(K6,登録情報女子!$A$2:$O$1030,13,0)</f>
        <v>#N/A</v>
      </c>
      <c r="E6" s="216" t="e">
        <f>VLOOKUP(K6,登録情報女子!$A$2:$N$1030,11,0)</f>
        <v>#N/A</v>
      </c>
      <c r="F6">
        <v>2</v>
      </c>
      <c r="G6" s="216" t="e">
        <f>VLOOKUP(K6,登録情報女子!$A$2:$N$1030,8,0)</f>
        <v>#N/A</v>
      </c>
      <c r="H6" s="216" t="e">
        <f>VLOOKUP(K6,登録情報女子!$A$2:$O$1030,2,0)</f>
        <v>#N/A</v>
      </c>
      <c r="K6" s="216" t="e">
        <f>VLOOKUP('団体申込一覧表（女子）'!C14,登録情報女子!$A$2:$O$1030,1,0)</f>
        <v>#N/A</v>
      </c>
      <c r="L6" t="e">
        <f t="shared" si="0"/>
        <v>#N/A</v>
      </c>
      <c r="M6" t="e">
        <f t="shared" si="1"/>
        <v>#N/A</v>
      </c>
      <c r="N6" s="216" t="e">
        <f t="shared" si="2"/>
        <v>#N/A</v>
      </c>
      <c r="P6">
        <f>'団体申込一覧表（女子）'!H14</f>
        <v>0</v>
      </c>
      <c r="Q6" s="140" t="e">
        <f>VLOOKUP(P6,登録情報女子!$P$3:$Q$20,2,0)</f>
        <v>#N/A</v>
      </c>
      <c r="R6" s="142">
        <f>'団体申込一覧表（女子）'!J14</f>
        <v>0</v>
      </c>
      <c r="S6" t="e">
        <f t="shared" si="3"/>
        <v>#N/A</v>
      </c>
      <c r="T6">
        <f>'団体申込一覧表（女子）'!L14</f>
        <v>0</v>
      </c>
      <c r="U6" t="e">
        <f>VLOOKUP(T6,登録情報女子!$P$3:$Q$20,2,0)</f>
        <v>#N/A</v>
      </c>
      <c r="V6" s="142">
        <f>'団体申込一覧表（女子）'!N14</f>
        <v>0</v>
      </c>
      <c r="W6" t="e">
        <f t="shared" si="4"/>
        <v>#N/A</v>
      </c>
      <c r="X6">
        <f>'団体申込一覧表（女子）'!P14</f>
        <v>0</v>
      </c>
      <c r="Y6" t="e">
        <f>VLOOKUP(X6,登録情報女子!$P$3:$Q$20,2,0)</f>
        <v>#N/A</v>
      </c>
      <c r="Z6" s="142">
        <f>'団体申込一覧表（女子）'!R14</f>
        <v>0</v>
      </c>
      <c r="AA6" t="e">
        <f t="shared" si="5"/>
        <v>#N/A</v>
      </c>
      <c r="AD6" s="142"/>
    </row>
    <row r="7" spans="1:31" x14ac:dyDescent="0.15">
      <c r="A7" s="216" t="e">
        <f>VLOOKUP(K7,登録情報女子!$A$2:$O$1030,14,0)</f>
        <v>#N/A</v>
      </c>
      <c r="B7" s="140" t="e">
        <f>VLOOKUP(K7,登録情報女子!$A$2:$O$1030,12,0)</f>
        <v>#N/A</v>
      </c>
      <c r="C7" s="216" t="e">
        <f>VLOOKUP(K7,登録情報女子!$A$2:$O$1030,5,0)</f>
        <v>#N/A</v>
      </c>
      <c r="D7" s="216" t="e">
        <f>VLOOKUP(K7,登録情報女子!$A$2:$O$1030,13,0)</f>
        <v>#N/A</v>
      </c>
      <c r="E7" s="216" t="e">
        <f>VLOOKUP(K7,登録情報女子!$A$2:$N$1030,11,0)</f>
        <v>#N/A</v>
      </c>
      <c r="F7">
        <v>2</v>
      </c>
      <c r="G7" s="216" t="e">
        <f>VLOOKUP(K7,登録情報女子!$A$2:$N$1030,8,0)</f>
        <v>#N/A</v>
      </c>
      <c r="H7" s="216" t="e">
        <f>VLOOKUP(K7,登録情報女子!$A$2:$O$1030,2,0)</f>
        <v>#N/A</v>
      </c>
      <c r="K7" s="216" t="e">
        <f>VLOOKUP('団体申込一覧表（女子）'!C15,登録情報女子!$A$2:$O$1030,1,0)</f>
        <v>#N/A</v>
      </c>
      <c r="L7" t="e">
        <f t="shared" si="0"/>
        <v>#N/A</v>
      </c>
      <c r="M7" t="e">
        <f t="shared" si="1"/>
        <v>#N/A</v>
      </c>
      <c r="N7" s="216" t="e">
        <f t="shared" si="2"/>
        <v>#N/A</v>
      </c>
      <c r="P7">
        <f>'団体申込一覧表（女子）'!H15</f>
        <v>0</v>
      </c>
      <c r="Q7" s="140" t="e">
        <f>VLOOKUP(P7,登録情報女子!$P$3:$Q$20,2,0)</f>
        <v>#N/A</v>
      </c>
      <c r="R7" s="142">
        <f>'団体申込一覧表（女子）'!J15</f>
        <v>0</v>
      </c>
      <c r="S7" t="e">
        <f t="shared" si="3"/>
        <v>#N/A</v>
      </c>
      <c r="T7">
        <f>'団体申込一覧表（女子）'!L15</f>
        <v>0</v>
      </c>
      <c r="U7" t="e">
        <f>VLOOKUP(T7,登録情報女子!$P$3:$Q$20,2,0)</f>
        <v>#N/A</v>
      </c>
      <c r="V7" s="142">
        <f>'団体申込一覧表（女子）'!N15</f>
        <v>0</v>
      </c>
      <c r="W7" t="e">
        <f t="shared" si="4"/>
        <v>#N/A</v>
      </c>
      <c r="X7">
        <f>'団体申込一覧表（女子）'!P15</f>
        <v>0</v>
      </c>
      <c r="Y7" t="e">
        <f>VLOOKUP(X7,登録情報女子!$P$3:$Q$20,2,0)</f>
        <v>#N/A</v>
      </c>
      <c r="Z7" s="142">
        <f>'団体申込一覧表（女子）'!R15</f>
        <v>0</v>
      </c>
      <c r="AA7" t="e">
        <f t="shared" si="5"/>
        <v>#N/A</v>
      </c>
      <c r="AD7" s="142"/>
    </row>
    <row r="8" spans="1:31" x14ac:dyDescent="0.15">
      <c r="A8" s="216" t="e">
        <f>VLOOKUP(K8,登録情報女子!$A$2:$O$1030,14,0)</f>
        <v>#N/A</v>
      </c>
      <c r="B8" s="140" t="e">
        <f>VLOOKUP(K8,登録情報女子!$A$2:$O$1030,12,0)</f>
        <v>#N/A</v>
      </c>
      <c r="C8" s="216" t="e">
        <f>VLOOKUP(K8,登録情報女子!$A$2:$O$1030,5,0)</f>
        <v>#N/A</v>
      </c>
      <c r="D8" s="216" t="e">
        <f>VLOOKUP(K8,登録情報女子!$A$2:$O$1030,13,0)</f>
        <v>#N/A</v>
      </c>
      <c r="E8" s="216" t="e">
        <f>VLOOKUP(K8,登録情報女子!$A$2:$N$1030,11,0)</f>
        <v>#N/A</v>
      </c>
      <c r="F8">
        <v>2</v>
      </c>
      <c r="G8" s="216" t="e">
        <f>VLOOKUP(K8,登録情報女子!$A$2:$N$1030,8,0)</f>
        <v>#N/A</v>
      </c>
      <c r="H8" s="216" t="e">
        <f>VLOOKUP(K8,登録情報女子!$A$2:$O$1030,2,0)</f>
        <v>#N/A</v>
      </c>
      <c r="K8" s="216" t="e">
        <f>VLOOKUP('団体申込一覧表（女子）'!C16,登録情報女子!$A$2:$O$1030,1,0)</f>
        <v>#N/A</v>
      </c>
      <c r="L8" t="e">
        <f t="shared" si="0"/>
        <v>#N/A</v>
      </c>
      <c r="M8" t="e">
        <f t="shared" si="1"/>
        <v>#N/A</v>
      </c>
      <c r="N8" s="216" t="e">
        <f t="shared" si="2"/>
        <v>#N/A</v>
      </c>
      <c r="P8">
        <f>'団体申込一覧表（女子）'!H16</f>
        <v>0</v>
      </c>
      <c r="Q8" s="140" t="e">
        <f>VLOOKUP(P8,登録情報女子!$P$3:$Q$20,2,0)</f>
        <v>#N/A</v>
      </c>
      <c r="R8" s="142">
        <f>'団体申込一覧表（女子）'!J16</f>
        <v>0</v>
      </c>
      <c r="S8" t="e">
        <f t="shared" si="3"/>
        <v>#N/A</v>
      </c>
      <c r="T8">
        <f>'団体申込一覧表（女子）'!L16</f>
        <v>0</v>
      </c>
      <c r="U8" t="e">
        <f>VLOOKUP(T8,登録情報女子!$P$3:$Q$20,2,0)</f>
        <v>#N/A</v>
      </c>
      <c r="V8" s="142">
        <f>'団体申込一覧表（女子）'!N16</f>
        <v>0</v>
      </c>
      <c r="W8" t="e">
        <f t="shared" si="4"/>
        <v>#N/A</v>
      </c>
      <c r="X8">
        <f>'団体申込一覧表（女子）'!P16</f>
        <v>0</v>
      </c>
      <c r="Y8" t="e">
        <f>VLOOKUP(X8,登録情報女子!$P$3:$Q$20,2,0)</f>
        <v>#N/A</v>
      </c>
      <c r="Z8" s="142">
        <f>'団体申込一覧表（女子）'!R16</f>
        <v>0</v>
      </c>
      <c r="AA8" t="e">
        <f t="shared" si="5"/>
        <v>#N/A</v>
      </c>
      <c r="AD8" s="142"/>
    </row>
    <row r="9" spans="1:31" x14ac:dyDescent="0.15">
      <c r="A9" s="216" t="e">
        <f>VLOOKUP(K9,登録情報女子!$A$2:$O$1030,14,0)</f>
        <v>#N/A</v>
      </c>
      <c r="B9" s="140" t="e">
        <f>VLOOKUP(K9,登録情報女子!$A$2:$O$1030,12,0)</f>
        <v>#N/A</v>
      </c>
      <c r="C9" s="216" t="e">
        <f>VLOOKUP(K9,登録情報女子!$A$2:$O$1030,5,0)</f>
        <v>#N/A</v>
      </c>
      <c r="D9" s="216" t="e">
        <f>VLOOKUP(K9,登録情報女子!$A$2:$O$1030,13,0)</f>
        <v>#N/A</v>
      </c>
      <c r="E9" s="216" t="e">
        <f>VLOOKUP(K9,登録情報女子!$A$2:$N$1030,11,0)</f>
        <v>#N/A</v>
      </c>
      <c r="F9">
        <v>2</v>
      </c>
      <c r="G9" s="216" t="e">
        <f>VLOOKUP(K9,登録情報女子!$A$2:$N$1030,8,0)</f>
        <v>#N/A</v>
      </c>
      <c r="H9" s="216" t="e">
        <f>VLOOKUP(K9,登録情報女子!$A$2:$O$1030,2,0)</f>
        <v>#N/A</v>
      </c>
      <c r="K9" s="216" t="e">
        <f>VLOOKUP('団体申込一覧表（女子）'!C17,登録情報女子!$A$2:$O$1030,1,0)</f>
        <v>#N/A</v>
      </c>
      <c r="L9" t="e">
        <f t="shared" si="0"/>
        <v>#N/A</v>
      </c>
      <c r="M9" t="e">
        <f t="shared" si="1"/>
        <v>#N/A</v>
      </c>
      <c r="N9" s="216" t="e">
        <f t="shared" si="2"/>
        <v>#N/A</v>
      </c>
      <c r="P9">
        <f>'団体申込一覧表（女子）'!H17</f>
        <v>0</v>
      </c>
      <c r="Q9" s="140" t="e">
        <f>VLOOKUP(P9,登録情報女子!$P$3:$Q$20,2,0)</f>
        <v>#N/A</v>
      </c>
      <c r="R9" s="142">
        <f>'団体申込一覧表（女子）'!J17</f>
        <v>0</v>
      </c>
      <c r="S9" t="e">
        <f t="shared" si="3"/>
        <v>#N/A</v>
      </c>
      <c r="T9">
        <f>'団体申込一覧表（女子）'!L17</f>
        <v>0</v>
      </c>
      <c r="U9" t="e">
        <f>VLOOKUP(T9,登録情報女子!$P$3:$Q$20,2,0)</f>
        <v>#N/A</v>
      </c>
      <c r="V9" s="142">
        <f>'団体申込一覧表（女子）'!N17</f>
        <v>0</v>
      </c>
      <c r="W9" t="e">
        <f t="shared" si="4"/>
        <v>#N/A</v>
      </c>
      <c r="X9">
        <f>'団体申込一覧表（女子）'!P17</f>
        <v>0</v>
      </c>
      <c r="Y9" t="e">
        <f>VLOOKUP(X9,登録情報女子!$P$3:$Q$20,2,0)</f>
        <v>#N/A</v>
      </c>
      <c r="Z9" s="142">
        <f>'団体申込一覧表（女子）'!R17</f>
        <v>0</v>
      </c>
      <c r="AA9" t="e">
        <f t="shared" si="5"/>
        <v>#N/A</v>
      </c>
      <c r="AD9" s="142"/>
    </row>
    <row r="10" spans="1:31" x14ac:dyDescent="0.15">
      <c r="A10" s="216" t="e">
        <f>VLOOKUP(K10,登録情報女子!$A$2:$O$1030,14,0)</f>
        <v>#N/A</v>
      </c>
      <c r="B10" s="140" t="e">
        <f>VLOOKUP(K10,登録情報女子!$A$2:$O$1030,12,0)</f>
        <v>#N/A</v>
      </c>
      <c r="C10" s="216" t="e">
        <f>VLOOKUP(K10,登録情報女子!$A$2:$O$1030,5,0)</f>
        <v>#N/A</v>
      </c>
      <c r="D10" s="216" t="e">
        <f>VLOOKUP(K10,登録情報女子!$A$2:$O$1030,13,0)</f>
        <v>#N/A</v>
      </c>
      <c r="E10" s="216" t="e">
        <f>VLOOKUP(K10,登録情報女子!$A$2:$N$1030,11,0)</f>
        <v>#N/A</v>
      </c>
      <c r="F10">
        <v>2</v>
      </c>
      <c r="G10" s="216" t="e">
        <f>VLOOKUP(K10,登録情報女子!$A$2:$N$1030,8,0)</f>
        <v>#N/A</v>
      </c>
      <c r="H10" s="216" t="e">
        <f>VLOOKUP(K10,登録情報女子!$A$2:$O$1030,2,0)</f>
        <v>#N/A</v>
      </c>
      <c r="K10" s="216" t="e">
        <f>VLOOKUP('団体申込一覧表（女子）'!C18,登録情報女子!$A$2:$O$1030,1,0)</f>
        <v>#N/A</v>
      </c>
      <c r="L10" t="e">
        <f t="shared" si="0"/>
        <v>#N/A</v>
      </c>
      <c r="M10" t="e">
        <f t="shared" si="1"/>
        <v>#N/A</v>
      </c>
      <c r="N10" s="216" t="e">
        <f t="shared" si="2"/>
        <v>#N/A</v>
      </c>
      <c r="P10">
        <f>'団体申込一覧表（女子）'!H18</f>
        <v>0</v>
      </c>
      <c r="Q10" s="140" t="e">
        <f>VLOOKUP(P10,登録情報女子!$P$3:$Q$20,2,0)</f>
        <v>#N/A</v>
      </c>
      <c r="R10" s="142">
        <f>'団体申込一覧表（女子）'!J18</f>
        <v>0</v>
      </c>
      <c r="S10" t="e">
        <f t="shared" si="3"/>
        <v>#N/A</v>
      </c>
      <c r="T10">
        <f>'団体申込一覧表（女子）'!L18</f>
        <v>0</v>
      </c>
      <c r="U10" t="e">
        <f>VLOOKUP(T10,登録情報女子!$P$3:$Q$20,2,0)</f>
        <v>#N/A</v>
      </c>
      <c r="V10" s="142">
        <f>'団体申込一覧表（女子）'!N18</f>
        <v>0</v>
      </c>
      <c r="W10" t="e">
        <f t="shared" si="4"/>
        <v>#N/A</v>
      </c>
      <c r="X10">
        <f>'団体申込一覧表（女子）'!P18</f>
        <v>0</v>
      </c>
      <c r="Y10" t="e">
        <f>VLOOKUP(X10,登録情報女子!$P$3:$Q$20,2,0)</f>
        <v>#N/A</v>
      </c>
      <c r="Z10" s="142">
        <f>'団体申込一覧表（女子）'!R18</f>
        <v>0</v>
      </c>
      <c r="AA10" t="e">
        <f t="shared" si="5"/>
        <v>#N/A</v>
      </c>
      <c r="AD10" s="142"/>
    </row>
    <row r="11" spans="1:31" x14ac:dyDescent="0.15">
      <c r="A11" s="216" t="e">
        <f>VLOOKUP(K11,登録情報女子!$A$2:$O$1030,14,0)</f>
        <v>#N/A</v>
      </c>
      <c r="B11" s="140" t="e">
        <f>VLOOKUP(K11,登録情報女子!$A$2:$O$1030,12,0)</f>
        <v>#N/A</v>
      </c>
      <c r="C11" s="216" t="e">
        <f>VLOOKUP(K11,登録情報女子!$A$2:$O$1030,5,0)</f>
        <v>#N/A</v>
      </c>
      <c r="D11" s="216" t="e">
        <f>VLOOKUP(K11,登録情報女子!$A$2:$O$1030,13,0)</f>
        <v>#N/A</v>
      </c>
      <c r="E11" s="216" t="e">
        <f>VLOOKUP(K11,登録情報女子!$A$2:$N$1030,11,0)</f>
        <v>#N/A</v>
      </c>
      <c r="F11">
        <v>2</v>
      </c>
      <c r="G11" s="216" t="e">
        <f>VLOOKUP(K11,登録情報女子!$A$2:$N$1030,8,0)</f>
        <v>#N/A</v>
      </c>
      <c r="H11" s="216" t="e">
        <f>VLOOKUP(K11,登録情報女子!$A$2:$O$1030,2,0)</f>
        <v>#N/A</v>
      </c>
      <c r="K11" s="216" t="e">
        <f>VLOOKUP('団体申込一覧表（女子）'!C19,登録情報女子!$A$2:$O$1030,1,0)</f>
        <v>#N/A</v>
      </c>
      <c r="L11" t="e">
        <f t="shared" si="0"/>
        <v>#N/A</v>
      </c>
      <c r="M11" t="e">
        <f t="shared" si="1"/>
        <v>#N/A</v>
      </c>
      <c r="N11" s="216" t="e">
        <f t="shared" si="2"/>
        <v>#N/A</v>
      </c>
      <c r="P11">
        <f>'団体申込一覧表（女子）'!H19</f>
        <v>0</v>
      </c>
      <c r="Q11" s="140" t="e">
        <f>VLOOKUP(P11,登録情報女子!$P$3:$Q$20,2,0)</f>
        <v>#N/A</v>
      </c>
      <c r="R11" s="142">
        <f>'団体申込一覧表（女子）'!J19</f>
        <v>0</v>
      </c>
      <c r="S11" t="e">
        <f t="shared" si="3"/>
        <v>#N/A</v>
      </c>
      <c r="T11">
        <f>'団体申込一覧表（女子）'!L19</f>
        <v>0</v>
      </c>
      <c r="U11" t="e">
        <f>VLOOKUP(T11,登録情報女子!$P$3:$Q$20,2,0)</f>
        <v>#N/A</v>
      </c>
      <c r="V11" s="142">
        <f>'団体申込一覧表（女子）'!N19</f>
        <v>0</v>
      </c>
      <c r="W11" t="e">
        <f t="shared" si="4"/>
        <v>#N/A</v>
      </c>
      <c r="X11">
        <f>'団体申込一覧表（女子）'!P19</f>
        <v>0</v>
      </c>
      <c r="Y11" t="e">
        <f>VLOOKUP(X11,登録情報女子!$P$3:$Q$20,2,0)</f>
        <v>#N/A</v>
      </c>
      <c r="Z11" s="142">
        <f>'団体申込一覧表（女子）'!R19</f>
        <v>0</v>
      </c>
      <c r="AA11" t="e">
        <f t="shared" si="5"/>
        <v>#N/A</v>
      </c>
      <c r="AD11" s="142"/>
    </row>
    <row r="12" spans="1:31" x14ac:dyDescent="0.15">
      <c r="A12" s="216" t="e">
        <f>VLOOKUP(K12,登録情報女子!$A$2:$O$1030,14,0)</f>
        <v>#N/A</v>
      </c>
      <c r="B12" s="140" t="e">
        <f>VLOOKUP(K12,登録情報女子!$A$2:$O$1030,12,0)</f>
        <v>#N/A</v>
      </c>
      <c r="C12" s="216" t="e">
        <f>VLOOKUP(K12,登録情報女子!$A$2:$O$1030,5,0)</f>
        <v>#N/A</v>
      </c>
      <c r="D12" s="216" t="e">
        <f>VLOOKUP(K12,登録情報女子!$A$2:$O$1030,13,0)</f>
        <v>#N/A</v>
      </c>
      <c r="E12" s="216" t="e">
        <f>VLOOKUP(K12,登録情報女子!$A$2:$N$1030,11,0)</f>
        <v>#N/A</v>
      </c>
      <c r="F12">
        <v>2</v>
      </c>
      <c r="G12" s="216" t="e">
        <f>VLOOKUP(K12,登録情報女子!$A$2:$N$1030,8,0)</f>
        <v>#N/A</v>
      </c>
      <c r="H12" s="216" t="e">
        <f>VLOOKUP(K12,登録情報女子!$A$2:$O$1030,2,0)</f>
        <v>#N/A</v>
      </c>
      <c r="K12" s="216" t="e">
        <f>VLOOKUP('団体申込一覧表（女子）'!C20,登録情報女子!$A$2:$O$1030,1,0)</f>
        <v>#N/A</v>
      </c>
      <c r="L12" t="e">
        <f t="shared" si="0"/>
        <v>#N/A</v>
      </c>
      <c r="M12" t="e">
        <f t="shared" si="1"/>
        <v>#N/A</v>
      </c>
      <c r="N12" s="216" t="e">
        <f t="shared" si="2"/>
        <v>#N/A</v>
      </c>
      <c r="P12">
        <f>'団体申込一覧表（女子）'!H20</f>
        <v>0</v>
      </c>
      <c r="Q12" s="140" t="e">
        <f>VLOOKUP(P12,登録情報女子!$P$3:$Q$20,2,0)</f>
        <v>#N/A</v>
      </c>
      <c r="R12" s="142">
        <f>'団体申込一覧表（女子）'!J20</f>
        <v>0</v>
      </c>
      <c r="S12" t="e">
        <f t="shared" si="3"/>
        <v>#N/A</v>
      </c>
      <c r="T12">
        <f>'団体申込一覧表（女子）'!L20</f>
        <v>0</v>
      </c>
      <c r="U12" t="e">
        <f>VLOOKUP(T12,登録情報女子!$P$3:$Q$20,2,0)</f>
        <v>#N/A</v>
      </c>
      <c r="V12" s="142">
        <f>'団体申込一覧表（女子）'!N20</f>
        <v>0</v>
      </c>
      <c r="W12" t="e">
        <f t="shared" si="4"/>
        <v>#N/A</v>
      </c>
      <c r="X12">
        <f>'団体申込一覧表（女子）'!P20</f>
        <v>0</v>
      </c>
      <c r="Y12" t="e">
        <f>VLOOKUP(X12,登録情報女子!$P$3:$Q$20,2,0)</f>
        <v>#N/A</v>
      </c>
      <c r="Z12" s="142">
        <f>'団体申込一覧表（女子）'!R20</f>
        <v>0</v>
      </c>
      <c r="AA12" t="e">
        <f t="shared" si="5"/>
        <v>#N/A</v>
      </c>
      <c r="AD12" s="142"/>
    </row>
    <row r="13" spans="1:31" x14ac:dyDescent="0.15">
      <c r="A13" s="216" t="e">
        <f>VLOOKUP(K13,登録情報女子!$A$2:$O$1030,14,0)</f>
        <v>#N/A</v>
      </c>
      <c r="B13" s="140" t="e">
        <f>VLOOKUP(K13,登録情報女子!$A$2:$O$1030,12,0)</f>
        <v>#N/A</v>
      </c>
      <c r="C13" s="216" t="e">
        <f>VLOOKUP(K13,登録情報女子!$A$2:$O$1030,5,0)</f>
        <v>#N/A</v>
      </c>
      <c r="D13" s="216" t="e">
        <f>VLOOKUP(K13,登録情報女子!$A$2:$O$1030,13,0)</f>
        <v>#N/A</v>
      </c>
      <c r="E13" s="216" t="e">
        <f>VLOOKUP(K13,登録情報女子!$A$2:$N$1030,11,0)</f>
        <v>#N/A</v>
      </c>
      <c r="F13">
        <v>2</v>
      </c>
      <c r="G13" s="216" t="e">
        <f>VLOOKUP(K13,登録情報女子!$A$2:$N$1030,8,0)</f>
        <v>#N/A</v>
      </c>
      <c r="H13" s="216" t="e">
        <f>VLOOKUP(K13,登録情報女子!$A$2:$O$1030,2,0)</f>
        <v>#N/A</v>
      </c>
      <c r="K13" s="216" t="e">
        <f>VLOOKUP('団体申込一覧表（女子）'!C21,登録情報女子!$A$2:$O$1030,1,0)</f>
        <v>#N/A</v>
      </c>
      <c r="L13" t="e">
        <f t="shared" si="0"/>
        <v>#N/A</v>
      </c>
      <c r="M13" t="e">
        <f t="shared" si="1"/>
        <v>#N/A</v>
      </c>
      <c r="N13" s="216" t="e">
        <f t="shared" si="2"/>
        <v>#N/A</v>
      </c>
      <c r="P13">
        <f>'団体申込一覧表（女子）'!H21</f>
        <v>0</v>
      </c>
      <c r="Q13" s="140" t="e">
        <f>VLOOKUP(P13,登録情報女子!$P$3:$Q$20,2,0)</f>
        <v>#N/A</v>
      </c>
      <c r="R13" s="142">
        <f>'団体申込一覧表（女子）'!J21</f>
        <v>0</v>
      </c>
      <c r="S13" t="e">
        <f t="shared" si="3"/>
        <v>#N/A</v>
      </c>
      <c r="T13">
        <f>'団体申込一覧表（女子）'!L21</f>
        <v>0</v>
      </c>
      <c r="U13" t="e">
        <f>VLOOKUP(T13,登録情報女子!$P$3:$Q$20,2,0)</f>
        <v>#N/A</v>
      </c>
      <c r="V13" s="142">
        <f>'団体申込一覧表（女子）'!N21</f>
        <v>0</v>
      </c>
      <c r="W13" t="e">
        <f t="shared" si="4"/>
        <v>#N/A</v>
      </c>
      <c r="X13">
        <f>'団体申込一覧表（女子）'!P21</f>
        <v>0</v>
      </c>
      <c r="Y13" t="e">
        <f>VLOOKUP(X13,登録情報女子!$P$3:$Q$20,2,0)</f>
        <v>#N/A</v>
      </c>
      <c r="Z13" s="142">
        <f>'団体申込一覧表（女子）'!R21</f>
        <v>0</v>
      </c>
      <c r="AA13" t="e">
        <f t="shared" si="5"/>
        <v>#N/A</v>
      </c>
      <c r="AD13" s="142"/>
    </row>
    <row r="14" spans="1:31" x14ac:dyDescent="0.15">
      <c r="A14" s="216" t="e">
        <f>VLOOKUP(K14,登録情報女子!$A$2:$O$1030,14,0)</f>
        <v>#N/A</v>
      </c>
      <c r="B14" s="140" t="e">
        <f>VLOOKUP(K14,登録情報女子!$A$2:$O$1030,12,0)</f>
        <v>#N/A</v>
      </c>
      <c r="C14" s="216" t="e">
        <f>VLOOKUP(K14,登録情報女子!$A$2:$O$1030,5,0)</f>
        <v>#N/A</v>
      </c>
      <c r="D14" s="216" t="e">
        <f>VLOOKUP(K14,登録情報女子!$A$2:$O$1030,13,0)</f>
        <v>#N/A</v>
      </c>
      <c r="E14" s="216" t="e">
        <f>VLOOKUP(K14,登録情報女子!$A$2:$N$1030,11,0)</f>
        <v>#N/A</v>
      </c>
      <c r="F14">
        <v>2</v>
      </c>
      <c r="G14" s="216" t="e">
        <f>VLOOKUP(K14,登録情報女子!$A$2:$N$1030,8,0)</f>
        <v>#N/A</v>
      </c>
      <c r="H14" s="216" t="e">
        <f>VLOOKUP(K14,登録情報女子!$A$2:$O$1030,2,0)</f>
        <v>#N/A</v>
      </c>
      <c r="K14" s="216" t="e">
        <f>VLOOKUP('団体申込一覧表（女子）'!C22,登録情報女子!$A$2:$O$1030,1,0)</f>
        <v>#N/A</v>
      </c>
      <c r="L14" t="e">
        <f t="shared" si="0"/>
        <v>#N/A</v>
      </c>
      <c r="M14" t="e">
        <f t="shared" si="1"/>
        <v>#N/A</v>
      </c>
      <c r="N14" s="216" t="e">
        <f t="shared" si="2"/>
        <v>#N/A</v>
      </c>
      <c r="P14">
        <f>'団体申込一覧表（女子）'!H22</f>
        <v>0</v>
      </c>
      <c r="Q14" s="140" t="e">
        <f>VLOOKUP(P14,登録情報女子!$P$3:$Q$20,2,0)</f>
        <v>#N/A</v>
      </c>
      <c r="R14" s="142">
        <f>'団体申込一覧表（女子）'!J22</f>
        <v>0</v>
      </c>
      <c r="S14" t="e">
        <f t="shared" si="3"/>
        <v>#N/A</v>
      </c>
      <c r="T14">
        <f>'団体申込一覧表（女子）'!L22</f>
        <v>0</v>
      </c>
      <c r="U14" t="e">
        <f>VLOOKUP(T14,登録情報女子!$P$3:$Q$20,2,0)</f>
        <v>#N/A</v>
      </c>
      <c r="V14" s="142">
        <f>'団体申込一覧表（女子）'!N22</f>
        <v>0</v>
      </c>
      <c r="W14" t="e">
        <f t="shared" si="4"/>
        <v>#N/A</v>
      </c>
      <c r="X14">
        <f>'団体申込一覧表（女子）'!P22</f>
        <v>0</v>
      </c>
      <c r="Y14" t="e">
        <f>VLOOKUP(X14,登録情報女子!$P$3:$Q$20,2,0)</f>
        <v>#N/A</v>
      </c>
      <c r="Z14" s="142">
        <f>'団体申込一覧表（女子）'!R22</f>
        <v>0</v>
      </c>
      <c r="AA14" t="e">
        <f t="shared" si="5"/>
        <v>#N/A</v>
      </c>
      <c r="AD14" s="142"/>
    </row>
    <row r="15" spans="1:31" x14ac:dyDescent="0.15">
      <c r="A15" s="216" t="e">
        <f>VLOOKUP(K15,登録情報女子!$A$2:$O$1030,14,0)</f>
        <v>#N/A</v>
      </c>
      <c r="B15" s="140" t="e">
        <f>VLOOKUP(K15,登録情報女子!$A$2:$O$1030,12,0)</f>
        <v>#N/A</v>
      </c>
      <c r="C15" s="216" t="e">
        <f>VLOOKUP(K15,登録情報女子!$A$2:$O$1030,5,0)</f>
        <v>#N/A</v>
      </c>
      <c r="D15" s="216" t="e">
        <f>VLOOKUP(K15,登録情報女子!$A$2:$O$1030,13,0)</f>
        <v>#N/A</v>
      </c>
      <c r="E15" s="216" t="e">
        <f>VLOOKUP(K15,登録情報女子!$A$2:$N$1030,11,0)</f>
        <v>#N/A</v>
      </c>
      <c r="F15">
        <v>2</v>
      </c>
      <c r="G15" s="216" t="e">
        <f>VLOOKUP(K15,登録情報女子!$A$2:$N$1030,8,0)</f>
        <v>#N/A</v>
      </c>
      <c r="H15" s="216" t="e">
        <f>VLOOKUP(K15,登録情報女子!$A$2:$O$1030,2,0)</f>
        <v>#N/A</v>
      </c>
      <c r="K15" s="216" t="e">
        <f>VLOOKUP('団体申込一覧表（女子）'!C23,登録情報女子!$A$2:$O$1030,1,0)</f>
        <v>#N/A</v>
      </c>
      <c r="L15" t="e">
        <f t="shared" si="0"/>
        <v>#N/A</v>
      </c>
      <c r="M15" t="e">
        <f t="shared" si="1"/>
        <v>#N/A</v>
      </c>
      <c r="N15" s="216" t="e">
        <f t="shared" si="2"/>
        <v>#N/A</v>
      </c>
      <c r="P15">
        <f>'団体申込一覧表（女子）'!H23</f>
        <v>0</v>
      </c>
      <c r="Q15" s="140" t="e">
        <f>VLOOKUP(P15,登録情報女子!$P$3:$Q$20,2,0)</f>
        <v>#N/A</v>
      </c>
      <c r="R15" s="142">
        <f>'団体申込一覧表（女子）'!J23</f>
        <v>0</v>
      </c>
      <c r="S15" t="e">
        <f t="shared" si="3"/>
        <v>#N/A</v>
      </c>
      <c r="T15">
        <f>'団体申込一覧表（女子）'!L23</f>
        <v>0</v>
      </c>
      <c r="U15" t="e">
        <f>VLOOKUP(T15,登録情報女子!$P$3:$Q$20,2,0)</f>
        <v>#N/A</v>
      </c>
      <c r="V15" s="142">
        <f>'団体申込一覧表（女子）'!N23</f>
        <v>0</v>
      </c>
      <c r="W15" t="e">
        <f t="shared" si="4"/>
        <v>#N/A</v>
      </c>
      <c r="X15">
        <f>'団体申込一覧表（女子）'!P23</f>
        <v>0</v>
      </c>
      <c r="Y15" t="e">
        <f>VLOOKUP(X15,登録情報女子!$P$3:$Q$20,2,0)</f>
        <v>#N/A</v>
      </c>
      <c r="Z15" s="142">
        <f>'団体申込一覧表（女子）'!R23</f>
        <v>0</v>
      </c>
      <c r="AA15" t="e">
        <f t="shared" si="5"/>
        <v>#N/A</v>
      </c>
      <c r="AD15" s="142"/>
    </row>
    <row r="16" spans="1:31" x14ac:dyDescent="0.15">
      <c r="A16" s="216" t="e">
        <f>VLOOKUP(K16,登録情報女子!$A$2:$O$1030,14,0)</f>
        <v>#N/A</v>
      </c>
      <c r="B16" s="140" t="e">
        <f>VLOOKUP(K16,登録情報女子!$A$2:$O$1030,12,0)</f>
        <v>#N/A</v>
      </c>
      <c r="C16" s="216" t="e">
        <f>VLOOKUP(K16,登録情報女子!$A$2:$O$1030,5,0)</f>
        <v>#N/A</v>
      </c>
      <c r="D16" s="216" t="e">
        <f>VLOOKUP(K16,登録情報女子!$A$2:$O$1030,13,0)</f>
        <v>#N/A</v>
      </c>
      <c r="E16" s="216" t="e">
        <f>VLOOKUP(K16,登録情報女子!$A$2:$N$1030,11,0)</f>
        <v>#N/A</v>
      </c>
      <c r="F16">
        <v>2</v>
      </c>
      <c r="G16" s="216" t="e">
        <f>VLOOKUP(K16,登録情報女子!$A$2:$N$1030,8,0)</f>
        <v>#N/A</v>
      </c>
      <c r="H16" s="216" t="e">
        <f>VLOOKUP(K16,登録情報女子!$A$2:$O$1030,2,0)</f>
        <v>#N/A</v>
      </c>
      <c r="K16" s="216" t="e">
        <f>VLOOKUP('団体申込一覧表（女子）'!C24,登録情報女子!$A$2:$O$1030,1,0)</f>
        <v>#N/A</v>
      </c>
      <c r="L16" t="e">
        <f t="shared" si="0"/>
        <v>#N/A</v>
      </c>
      <c r="M16" t="e">
        <f t="shared" si="1"/>
        <v>#N/A</v>
      </c>
      <c r="N16" s="216" t="e">
        <f t="shared" si="2"/>
        <v>#N/A</v>
      </c>
      <c r="P16">
        <f>'団体申込一覧表（女子）'!H24</f>
        <v>0</v>
      </c>
      <c r="Q16" s="140" t="e">
        <f>VLOOKUP(P16,登録情報女子!$P$3:$Q$20,2,0)</f>
        <v>#N/A</v>
      </c>
      <c r="R16" s="142">
        <f>'団体申込一覧表（女子）'!J24</f>
        <v>0</v>
      </c>
      <c r="S16" t="e">
        <f t="shared" si="3"/>
        <v>#N/A</v>
      </c>
      <c r="T16">
        <f>'団体申込一覧表（女子）'!L24</f>
        <v>0</v>
      </c>
      <c r="U16" t="e">
        <f>VLOOKUP(T16,登録情報女子!$P$3:$Q$20,2,0)</f>
        <v>#N/A</v>
      </c>
      <c r="V16" s="142">
        <f>'団体申込一覧表（女子）'!N24</f>
        <v>0</v>
      </c>
      <c r="W16" t="e">
        <f t="shared" si="4"/>
        <v>#N/A</v>
      </c>
      <c r="X16">
        <f>'団体申込一覧表（女子）'!P24</f>
        <v>0</v>
      </c>
      <c r="Y16" t="e">
        <f>VLOOKUP(X16,登録情報女子!$P$3:$Q$20,2,0)</f>
        <v>#N/A</v>
      </c>
      <c r="Z16" s="142">
        <f>'団体申込一覧表（女子）'!R24</f>
        <v>0</v>
      </c>
      <c r="AA16" t="e">
        <f t="shared" si="5"/>
        <v>#N/A</v>
      </c>
      <c r="AD16" s="142"/>
    </row>
    <row r="17" spans="1:30" x14ac:dyDescent="0.15">
      <c r="A17" s="216" t="e">
        <f>VLOOKUP(K17,登録情報女子!$A$2:$O$1030,14,0)</f>
        <v>#N/A</v>
      </c>
      <c r="B17" s="140" t="e">
        <f>VLOOKUP(K17,登録情報女子!$A$2:$O$1030,12,0)</f>
        <v>#N/A</v>
      </c>
      <c r="C17" s="216" t="e">
        <f>VLOOKUP(K17,登録情報女子!$A$2:$O$1030,5,0)</f>
        <v>#N/A</v>
      </c>
      <c r="D17" s="216" t="e">
        <f>VLOOKUP(K17,登録情報女子!$A$2:$O$1030,13,0)</f>
        <v>#N/A</v>
      </c>
      <c r="E17" s="216" t="e">
        <f>VLOOKUP(K17,登録情報女子!$A$2:$N$1030,11,0)</f>
        <v>#N/A</v>
      </c>
      <c r="F17">
        <v>2</v>
      </c>
      <c r="G17" s="216" t="e">
        <f>VLOOKUP(K17,登録情報女子!$A$2:$N$1030,8,0)</f>
        <v>#N/A</v>
      </c>
      <c r="H17" s="216" t="e">
        <f>VLOOKUP(K17,登録情報女子!$A$2:$O$1030,2,0)</f>
        <v>#N/A</v>
      </c>
      <c r="K17" s="216" t="e">
        <f>VLOOKUP('団体申込一覧表（女子）'!C25,登録情報女子!$A$2:$O$1030,1,0)</f>
        <v>#N/A</v>
      </c>
      <c r="L17" t="e">
        <f t="shared" si="0"/>
        <v>#N/A</v>
      </c>
      <c r="M17" t="e">
        <f t="shared" si="1"/>
        <v>#N/A</v>
      </c>
      <c r="N17" s="216" t="e">
        <f t="shared" si="2"/>
        <v>#N/A</v>
      </c>
      <c r="P17">
        <f>'団体申込一覧表（女子）'!H25</f>
        <v>0</v>
      </c>
      <c r="Q17" s="140" t="e">
        <f>VLOOKUP(P17,登録情報女子!$P$3:$Q$20,2,0)</f>
        <v>#N/A</v>
      </c>
      <c r="R17" s="142">
        <f>'団体申込一覧表（女子）'!J25</f>
        <v>0</v>
      </c>
      <c r="S17" t="e">
        <f t="shared" si="3"/>
        <v>#N/A</v>
      </c>
      <c r="T17">
        <f>'団体申込一覧表（女子）'!L25</f>
        <v>0</v>
      </c>
      <c r="U17" t="e">
        <f>VLOOKUP(T17,登録情報女子!$P$3:$Q$20,2,0)</f>
        <v>#N/A</v>
      </c>
      <c r="V17" s="142">
        <f>'団体申込一覧表（女子）'!N25</f>
        <v>0</v>
      </c>
      <c r="W17" t="e">
        <f t="shared" si="4"/>
        <v>#N/A</v>
      </c>
      <c r="X17">
        <f>'団体申込一覧表（女子）'!P25</f>
        <v>0</v>
      </c>
      <c r="Y17" t="e">
        <f>VLOOKUP(X17,登録情報女子!$P$3:$Q$20,2,0)</f>
        <v>#N/A</v>
      </c>
      <c r="Z17" s="142">
        <f>'団体申込一覧表（女子）'!R25</f>
        <v>0</v>
      </c>
      <c r="AA17" t="e">
        <f t="shared" si="5"/>
        <v>#N/A</v>
      </c>
      <c r="AD17" s="142"/>
    </row>
    <row r="18" spans="1:30" x14ac:dyDescent="0.15">
      <c r="A18" s="216" t="e">
        <f>VLOOKUP(K18,登録情報女子!$A$2:$O$1030,14,0)</f>
        <v>#N/A</v>
      </c>
      <c r="B18" s="140" t="e">
        <f>VLOOKUP(K18,登録情報女子!$A$2:$O$1030,12,0)</f>
        <v>#N/A</v>
      </c>
      <c r="C18" s="216" t="e">
        <f>VLOOKUP(K18,登録情報女子!$A$2:$O$1030,5,0)</f>
        <v>#N/A</v>
      </c>
      <c r="D18" s="216" t="e">
        <f>VLOOKUP(K18,登録情報女子!$A$2:$O$1030,13,0)</f>
        <v>#N/A</v>
      </c>
      <c r="E18" s="216" t="e">
        <f>VLOOKUP(K18,登録情報女子!$A$2:$N$1030,11,0)</f>
        <v>#N/A</v>
      </c>
      <c r="F18">
        <v>2</v>
      </c>
      <c r="G18" s="216" t="e">
        <f>VLOOKUP(K18,登録情報女子!$A$2:$N$1030,8,0)</f>
        <v>#N/A</v>
      </c>
      <c r="H18" s="216" t="e">
        <f>VLOOKUP(K18,登録情報女子!$A$2:$O$1030,2,0)</f>
        <v>#N/A</v>
      </c>
      <c r="K18" s="216" t="e">
        <f>VLOOKUP('団体申込一覧表（女子）'!C26,登録情報女子!$A$2:$O$1030,1,0)</f>
        <v>#N/A</v>
      </c>
      <c r="L18" t="e">
        <f t="shared" si="0"/>
        <v>#N/A</v>
      </c>
      <c r="M18" t="e">
        <f t="shared" si="1"/>
        <v>#N/A</v>
      </c>
      <c r="N18" s="216" t="e">
        <f t="shared" si="2"/>
        <v>#N/A</v>
      </c>
      <c r="P18">
        <f>'団体申込一覧表（女子）'!H26</f>
        <v>0</v>
      </c>
      <c r="Q18" s="140" t="e">
        <f>VLOOKUP(P18,登録情報女子!$P$3:$Q$20,2,0)</f>
        <v>#N/A</v>
      </c>
      <c r="R18" s="142">
        <f>'団体申込一覧表（女子）'!J26</f>
        <v>0</v>
      </c>
      <c r="S18" t="e">
        <f t="shared" si="3"/>
        <v>#N/A</v>
      </c>
      <c r="T18">
        <f>'団体申込一覧表（女子）'!L26</f>
        <v>0</v>
      </c>
      <c r="U18" t="e">
        <f>VLOOKUP(T18,登録情報女子!$P$3:$Q$20,2,0)</f>
        <v>#N/A</v>
      </c>
      <c r="V18" s="142">
        <f>'団体申込一覧表（女子）'!N26</f>
        <v>0</v>
      </c>
      <c r="W18" t="e">
        <f t="shared" si="4"/>
        <v>#N/A</v>
      </c>
      <c r="X18">
        <f>'団体申込一覧表（女子）'!P26</f>
        <v>0</v>
      </c>
      <c r="Y18" t="e">
        <f>VLOOKUP(X18,登録情報女子!$P$3:$Q$20,2,0)</f>
        <v>#N/A</v>
      </c>
      <c r="Z18" s="142">
        <f>'団体申込一覧表（女子）'!R26</f>
        <v>0</v>
      </c>
      <c r="AA18" t="e">
        <f t="shared" si="5"/>
        <v>#N/A</v>
      </c>
      <c r="AD18" s="142"/>
    </row>
    <row r="19" spans="1:30" x14ac:dyDescent="0.15">
      <c r="A19" s="216" t="e">
        <f>VLOOKUP(K19,登録情報女子!$A$2:$O$1030,14,0)</f>
        <v>#N/A</v>
      </c>
      <c r="B19" s="140" t="e">
        <f>VLOOKUP(K19,登録情報女子!$A$2:$O$1030,12,0)</f>
        <v>#N/A</v>
      </c>
      <c r="C19" s="216" t="e">
        <f>VLOOKUP(K19,登録情報女子!$A$2:$O$1030,5,0)</f>
        <v>#N/A</v>
      </c>
      <c r="D19" s="216" t="e">
        <f>VLOOKUP(K19,登録情報女子!$A$2:$O$1030,13,0)</f>
        <v>#N/A</v>
      </c>
      <c r="E19" s="216" t="e">
        <f>VLOOKUP(K19,登録情報女子!$A$2:$N$1030,11,0)</f>
        <v>#N/A</v>
      </c>
      <c r="F19">
        <v>2</v>
      </c>
      <c r="G19" s="216" t="e">
        <f>VLOOKUP(K19,登録情報女子!$A$2:$N$1030,8,0)</f>
        <v>#N/A</v>
      </c>
      <c r="H19" s="216" t="e">
        <f>VLOOKUP(K19,登録情報女子!$A$2:$O$1030,2,0)</f>
        <v>#N/A</v>
      </c>
      <c r="K19" s="216" t="e">
        <f>VLOOKUP('団体申込一覧表（女子）'!C27,登録情報女子!$A$2:$O$1030,1,0)</f>
        <v>#N/A</v>
      </c>
      <c r="L19" t="e">
        <f t="shared" si="0"/>
        <v>#N/A</v>
      </c>
      <c r="M19" t="e">
        <f t="shared" si="1"/>
        <v>#N/A</v>
      </c>
      <c r="N19" s="216" t="e">
        <f t="shared" si="2"/>
        <v>#N/A</v>
      </c>
      <c r="P19">
        <f>'団体申込一覧表（女子）'!H27</f>
        <v>0</v>
      </c>
      <c r="Q19" s="140" t="e">
        <f>VLOOKUP(P19,登録情報女子!$P$3:$Q$20,2,0)</f>
        <v>#N/A</v>
      </c>
      <c r="R19" s="142">
        <f>'団体申込一覧表（女子）'!J27</f>
        <v>0</v>
      </c>
      <c r="S19" t="e">
        <f t="shared" si="3"/>
        <v>#N/A</v>
      </c>
      <c r="T19">
        <f>'団体申込一覧表（女子）'!L27</f>
        <v>0</v>
      </c>
      <c r="U19" t="e">
        <f>VLOOKUP(T19,登録情報女子!$P$3:$Q$20,2,0)</f>
        <v>#N/A</v>
      </c>
      <c r="V19" s="142">
        <f>'団体申込一覧表（女子）'!N27</f>
        <v>0</v>
      </c>
      <c r="W19" t="e">
        <f t="shared" si="4"/>
        <v>#N/A</v>
      </c>
      <c r="X19">
        <f>'団体申込一覧表（女子）'!P27</f>
        <v>0</v>
      </c>
      <c r="Y19" t="e">
        <f>VLOOKUP(X19,登録情報女子!$P$3:$Q$20,2,0)</f>
        <v>#N/A</v>
      </c>
      <c r="Z19" s="142">
        <f>'団体申込一覧表（女子）'!R27</f>
        <v>0</v>
      </c>
      <c r="AA19" t="e">
        <f t="shared" si="5"/>
        <v>#N/A</v>
      </c>
      <c r="AD19" s="142"/>
    </row>
    <row r="20" spans="1:30" x14ac:dyDescent="0.15">
      <c r="A20" s="216" t="e">
        <f>VLOOKUP(K20,登録情報女子!$A$2:$O$1030,14,0)</f>
        <v>#N/A</v>
      </c>
      <c r="B20" s="140" t="e">
        <f>VLOOKUP(K20,登録情報女子!$A$2:$O$1030,12,0)</f>
        <v>#N/A</v>
      </c>
      <c r="C20" s="216" t="e">
        <f>VLOOKUP(K20,登録情報女子!$A$2:$O$1030,5,0)</f>
        <v>#N/A</v>
      </c>
      <c r="D20" s="216" t="e">
        <f>VLOOKUP(K20,登録情報女子!$A$2:$O$1030,13,0)</f>
        <v>#N/A</v>
      </c>
      <c r="E20" s="216" t="e">
        <f>VLOOKUP(K20,登録情報女子!$A$2:$N$1030,11,0)</f>
        <v>#N/A</v>
      </c>
      <c r="F20">
        <v>2</v>
      </c>
      <c r="G20" s="216" t="e">
        <f>VLOOKUP(K20,登録情報女子!$A$2:$N$1030,8,0)</f>
        <v>#N/A</v>
      </c>
      <c r="H20" s="216" t="e">
        <f>VLOOKUP(K20,登録情報女子!$A$2:$O$1030,2,0)</f>
        <v>#N/A</v>
      </c>
      <c r="K20" s="216" t="e">
        <f>VLOOKUP('団体申込一覧表（女子）'!C28,登録情報女子!$A$2:$O$1030,1,0)</f>
        <v>#N/A</v>
      </c>
      <c r="L20" t="e">
        <f t="shared" si="0"/>
        <v>#N/A</v>
      </c>
      <c r="M20" t="e">
        <f t="shared" si="1"/>
        <v>#N/A</v>
      </c>
      <c r="N20" s="216" t="e">
        <f t="shared" si="2"/>
        <v>#N/A</v>
      </c>
      <c r="P20">
        <f>'団体申込一覧表（女子）'!H28</f>
        <v>0</v>
      </c>
      <c r="Q20" s="140" t="e">
        <f>VLOOKUP(P20,登録情報女子!$P$3:$Q$20,2,0)</f>
        <v>#N/A</v>
      </c>
      <c r="R20" s="142">
        <f>'団体申込一覧表（女子）'!J28</f>
        <v>0</v>
      </c>
      <c r="S20" t="e">
        <f t="shared" si="3"/>
        <v>#N/A</v>
      </c>
      <c r="T20">
        <f>'団体申込一覧表（女子）'!L28</f>
        <v>0</v>
      </c>
      <c r="U20" t="e">
        <f>VLOOKUP(T20,登録情報女子!$P$3:$Q$20,2,0)</f>
        <v>#N/A</v>
      </c>
      <c r="V20" s="142">
        <f>'団体申込一覧表（女子）'!N28</f>
        <v>0</v>
      </c>
      <c r="W20" t="e">
        <f t="shared" si="4"/>
        <v>#N/A</v>
      </c>
      <c r="X20">
        <f>'団体申込一覧表（女子）'!P28</f>
        <v>0</v>
      </c>
      <c r="Y20" t="e">
        <f>VLOOKUP(X20,登録情報女子!$P$3:$Q$20,2,0)</f>
        <v>#N/A</v>
      </c>
      <c r="Z20" s="142">
        <f>'団体申込一覧表（女子）'!R28</f>
        <v>0</v>
      </c>
      <c r="AA20" t="e">
        <f t="shared" si="5"/>
        <v>#N/A</v>
      </c>
      <c r="AD20" s="142"/>
    </row>
    <row r="21" spans="1:30" x14ac:dyDescent="0.15">
      <c r="A21" s="216" t="e">
        <f>VLOOKUP(K21,登録情報女子!$A$2:$O$1030,14,0)</f>
        <v>#N/A</v>
      </c>
      <c r="B21" s="140" t="e">
        <f>VLOOKUP(K21,登録情報女子!$A$2:$O$1030,12,0)</f>
        <v>#N/A</v>
      </c>
      <c r="C21" s="216" t="e">
        <f>VLOOKUP(K21,登録情報女子!$A$2:$O$1030,5,0)</f>
        <v>#N/A</v>
      </c>
      <c r="D21" s="216" t="e">
        <f>VLOOKUP(K21,登録情報女子!$A$2:$O$1030,13,0)</f>
        <v>#N/A</v>
      </c>
      <c r="E21" s="216" t="e">
        <f>VLOOKUP(K21,登録情報女子!$A$2:$N$1030,11,0)</f>
        <v>#N/A</v>
      </c>
      <c r="F21">
        <v>2</v>
      </c>
      <c r="G21" s="216" t="e">
        <f>VLOOKUP(K21,登録情報女子!$A$2:$N$1030,8,0)</f>
        <v>#N/A</v>
      </c>
      <c r="H21" s="216" t="e">
        <f>VLOOKUP(K21,登録情報女子!$A$2:$O$1030,2,0)</f>
        <v>#N/A</v>
      </c>
      <c r="K21" s="216" t="e">
        <f>VLOOKUP('団体申込一覧表（女子）'!C29,登録情報女子!$A$2:$O$1030,1,0)</f>
        <v>#N/A</v>
      </c>
      <c r="L21" t="e">
        <f t="shared" si="0"/>
        <v>#N/A</v>
      </c>
      <c r="M21" t="e">
        <f t="shared" si="1"/>
        <v>#N/A</v>
      </c>
      <c r="N21" s="216" t="e">
        <f t="shared" si="2"/>
        <v>#N/A</v>
      </c>
      <c r="P21">
        <f>'団体申込一覧表（女子）'!H29</f>
        <v>0</v>
      </c>
      <c r="Q21" s="140" t="e">
        <f>VLOOKUP(P21,登録情報女子!$P$3:$Q$20,2,0)</f>
        <v>#N/A</v>
      </c>
      <c r="R21" s="142">
        <f>'団体申込一覧表（女子）'!J29</f>
        <v>0</v>
      </c>
      <c r="S21" t="e">
        <f t="shared" si="3"/>
        <v>#N/A</v>
      </c>
      <c r="T21">
        <f>'団体申込一覧表（女子）'!L29</f>
        <v>0</v>
      </c>
      <c r="U21" t="e">
        <f>VLOOKUP(T21,登録情報女子!$P$3:$Q$20,2,0)</f>
        <v>#N/A</v>
      </c>
      <c r="V21" s="142">
        <f>'団体申込一覧表（女子）'!N29</f>
        <v>0</v>
      </c>
      <c r="W21" t="e">
        <f t="shared" si="4"/>
        <v>#N/A</v>
      </c>
      <c r="X21">
        <f>'団体申込一覧表（女子）'!P29</f>
        <v>0</v>
      </c>
      <c r="Y21" t="e">
        <f>VLOOKUP(X21,登録情報女子!$P$3:$Q$20,2,0)</f>
        <v>#N/A</v>
      </c>
      <c r="Z21" s="142">
        <f>'団体申込一覧表（女子）'!R29</f>
        <v>0</v>
      </c>
      <c r="AA21" t="e">
        <f t="shared" si="5"/>
        <v>#N/A</v>
      </c>
      <c r="AD21" s="142"/>
    </row>
    <row r="22" spans="1:30" x14ac:dyDescent="0.15">
      <c r="A22" s="216" t="e">
        <f>VLOOKUP(K22,登録情報女子!$A$2:$O$1030,14,0)</f>
        <v>#N/A</v>
      </c>
      <c r="B22" s="140" t="e">
        <f>VLOOKUP(K22,登録情報女子!$A$2:$O$1030,12,0)</f>
        <v>#N/A</v>
      </c>
      <c r="C22" s="216" t="e">
        <f>VLOOKUP(K22,登録情報女子!$A$2:$O$1030,5,0)</f>
        <v>#N/A</v>
      </c>
      <c r="D22" s="216" t="e">
        <f>VLOOKUP(K22,登録情報女子!$A$2:$O$1030,13,0)</f>
        <v>#N/A</v>
      </c>
      <c r="E22" s="216" t="e">
        <f>VLOOKUP(K22,登録情報女子!$A$2:$N$1030,11,0)</f>
        <v>#N/A</v>
      </c>
      <c r="F22">
        <v>2</v>
      </c>
      <c r="G22" s="216" t="e">
        <f>VLOOKUP(K22,登録情報女子!$A$2:$N$1030,8,0)</f>
        <v>#N/A</v>
      </c>
      <c r="H22" s="216" t="e">
        <f>VLOOKUP(K22,登録情報女子!$A$2:$O$1030,2,0)</f>
        <v>#N/A</v>
      </c>
      <c r="K22" s="216" t="e">
        <f>VLOOKUP('団体申込一覧表（女子）'!C30,登録情報女子!$A$2:$O$1030,1,0)</f>
        <v>#N/A</v>
      </c>
      <c r="L22" t="e">
        <f t="shared" si="0"/>
        <v>#N/A</v>
      </c>
      <c r="M22" t="e">
        <f t="shared" si="1"/>
        <v>#N/A</v>
      </c>
      <c r="N22" s="216" t="e">
        <f t="shared" si="2"/>
        <v>#N/A</v>
      </c>
      <c r="P22">
        <f>'団体申込一覧表（女子）'!H30</f>
        <v>0</v>
      </c>
      <c r="Q22" s="140" t="e">
        <f>VLOOKUP(P22,登録情報女子!$P$3:$Q$20,2,0)</f>
        <v>#N/A</v>
      </c>
      <c r="R22" s="142">
        <f>'団体申込一覧表（女子）'!J30</f>
        <v>0</v>
      </c>
      <c r="S22" t="e">
        <f t="shared" si="3"/>
        <v>#N/A</v>
      </c>
      <c r="T22">
        <f>'団体申込一覧表（女子）'!L30</f>
        <v>0</v>
      </c>
      <c r="U22" t="e">
        <f>VLOOKUP(T22,登録情報女子!$P$3:$Q$20,2,0)</f>
        <v>#N/A</v>
      </c>
      <c r="V22" s="142">
        <f>'団体申込一覧表（女子）'!N30</f>
        <v>0</v>
      </c>
      <c r="W22" t="e">
        <f t="shared" si="4"/>
        <v>#N/A</v>
      </c>
      <c r="X22">
        <f>'団体申込一覧表（女子）'!P30</f>
        <v>0</v>
      </c>
      <c r="Y22" t="e">
        <f>VLOOKUP(X22,登録情報女子!$P$3:$Q$20,2,0)</f>
        <v>#N/A</v>
      </c>
      <c r="Z22" s="142">
        <f>'団体申込一覧表（女子）'!R30</f>
        <v>0</v>
      </c>
      <c r="AA22" t="e">
        <f t="shared" si="5"/>
        <v>#N/A</v>
      </c>
      <c r="AD22" s="142"/>
    </row>
    <row r="23" spans="1:30" x14ac:dyDescent="0.15">
      <c r="A23" s="216" t="e">
        <f>VLOOKUP(K23,登録情報女子!$A$2:$O$1030,14,0)</f>
        <v>#N/A</v>
      </c>
      <c r="B23" s="140" t="e">
        <f>VLOOKUP(K23,登録情報女子!$A$2:$O$1030,12,0)</f>
        <v>#N/A</v>
      </c>
      <c r="C23" s="216" t="e">
        <f>VLOOKUP(K23,登録情報女子!$A$2:$O$1030,5,0)</f>
        <v>#N/A</v>
      </c>
      <c r="D23" s="216" t="e">
        <f>VLOOKUP(K23,登録情報女子!$A$2:$O$1030,13,0)</f>
        <v>#N/A</v>
      </c>
      <c r="E23" s="216" t="e">
        <f>VLOOKUP(K23,登録情報女子!$A$2:$N$1030,11,0)</f>
        <v>#N/A</v>
      </c>
      <c r="F23">
        <v>2</v>
      </c>
      <c r="G23" s="216" t="e">
        <f>VLOOKUP(K23,登録情報女子!$A$2:$N$1030,8,0)</f>
        <v>#N/A</v>
      </c>
      <c r="H23" s="216" t="e">
        <f>VLOOKUP(K23,登録情報女子!$A$2:$O$1030,2,0)</f>
        <v>#N/A</v>
      </c>
      <c r="K23" s="216" t="e">
        <f>VLOOKUP('団体申込一覧表（女子）'!C31,登録情報女子!$A$2:$O$1030,1,0)</f>
        <v>#N/A</v>
      </c>
      <c r="L23" t="e">
        <f t="shared" si="0"/>
        <v>#N/A</v>
      </c>
      <c r="M23" t="e">
        <f t="shared" si="1"/>
        <v>#N/A</v>
      </c>
      <c r="N23" s="216" t="e">
        <f t="shared" si="2"/>
        <v>#N/A</v>
      </c>
      <c r="P23">
        <f>'団体申込一覧表（女子）'!H31</f>
        <v>0</v>
      </c>
      <c r="Q23" s="140" t="e">
        <f>VLOOKUP(P23,登録情報女子!$P$3:$Q$20,2,0)</f>
        <v>#N/A</v>
      </c>
      <c r="R23" s="142">
        <f>'団体申込一覧表（女子）'!J31</f>
        <v>0</v>
      </c>
      <c r="S23" t="e">
        <f t="shared" si="3"/>
        <v>#N/A</v>
      </c>
      <c r="T23">
        <f>'団体申込一覧表（女子）'!L31</f>
        <v>0</v>
      </c>
      <c r="U23" t="e">
        <f>VLOOKUP(T23,登録情報女子!$P$3:$Q$20,2,0)</f>
        <v>#N/A</v>
      </c>
      <c r="V23" s="142">
        <f>'団体申込一覧表（女子）'!N31</f>
        <v>0</v>
      </c>
      <c r="W23" t="e">
        <f t="shared" si="4"/>
        <v>#N/A</v>
      </c>
      <c r="X23">
        <f>'団体申込一覧表（女子）'!P31</f>
        <v>0</v>
      </c>
      <c r="Y23" t="e">
        <f>VLOOKUP(X23,登録情報女子!$P$3:$Q$20,2,0)</f>
        <v>#N/A</v>
      </c>
      <c r="Z23" s="142">
        <f>'団体申込一覧表（女子）'!R31</f>
        <v>0</v>
      </c>
      <c r="AA23" t="e">
        <f t="shared" si="5"/>
        <v>#N/A</v>
      </c>
      <c r="AD23" s="142"/>
    </row>
    <row r="24" spans="1:30" x14ac:dyDescent="0.15">
      <c r="A24" s="216" t="e">
        <f>VLOOKUP(K24,登録情報女子!$A$2:$O$1030,14,0)</f>
        <v>#N/A</v>
      </c>
      <c r="B24" s="140" t="e">
        <f>VLOOKUP(K24,登録情報女子!$A$2:$O$1030,12,0)</f>
        <v>#N/A</v>
      </c>
      <c r="C24" s="216" t="e">
        <f>VLOOKUP(K24,登録情報女子!$A$2:$O$1030,5,0)</f>
        <v>#N/A</v>
      </c>
      <c r="D24" s="216" t="e">
        <f>VLOOKUP(K24,登録情報女子!$A$2:$O$1030,13,0)</f>
        <v>#N/A</v>
      </c>
      <c r="E24" s="216" t="e">
        <f>VLOOKUP(K24,登録情報女子!$A$2:$N$1030,11,0)</f>
        <v>#N/A</v>
      </c>
      <c r="F24">
        <v>2</v>
      </c>
      <c r="G24" s="216" t="e">
        <f>VLOOKUP(K24,登録情報女子!$A$2:$N$1030,8,0)</f>
        <v>#N/A</v>
      </c>
      <c r="H24" s="216" t="e">
        <f>VLOOKUP(K24,登録情報女子!$A$2:$O$1030,2,0)</f>
        <v>#N/A</v>
      </c>
      <c r="K24" s="216" t="e">
        <f>VLOOKUP('団体申込一覧表（女子）'!C32,登録情報女子!$A$2:$O$1030,1,0)</f>
        <v>#N/A</v>
      </c>
      <c r="L24" t="e">
        <f t="shared" si="0"/>
        <v>#N/A</v>
      </c>
      <c r="M24" t="e">
        <f t="shared" si="1"/>
        <v>#N/A</v>
      </c>
      <c r="N24" s="216" t="e">
        <f t="shared" si="2"/>
        <v>#N/A</v>
      </c>
      <c r="P24">
        <f>'団体申込一覧表（女子）'!H32</f>
        <v>0</v>
      </c>
      <c r="Q24" s="140" t="e">
        <f>VLOOKUP(P24,登録情報女子!$P$3:$Q$20,2,0)</f>
        <v>#N/A</v>
      </c>
      <c r="R24" s="142">
        <f>'団体申込一覧表（女子）'!J32</f>
        <v>0</v>
      </c>
      <c r="S24" t="e">
        <f t="shared" si="3"/>
        <v>#N/A</v>
      </c>
      <c r="T24">
        <f>'団体申込一覧表（女子）'!L32</f>
        <v>0</v>
      </c>
      <c r="U24" t="e">
        <f>VLOOKUP(T24,登録情報女子!$P$3:$Q$20,2,0)</f>
        <v>#N/A</v>
      </c>
      <c r="V24" s="142">
        <f>'団体申込一覧表（女子）'!N32</f>
        <v>0</v>
      </c>
      <c r="W24" t="e">
        <f t="shared" si="4"/>
        <v>#N/A</v>
      </c>
      <c r="X24">
        <f>'団体申込一覧表（女子）'!P32</f>
        <v>0</v>
      </c>
      <c r="Y24" t="e">
        <f>VLOOKUP(X24,登録情報女子!$P$3:$Q$20,2,0)</f>
        <v>#N/A</v>
      </c>
      <c r="Z24" s="142">
        <f>'団体申込一覧表（女子）'!R32</f>
        <v>0</v>
      </c>
      <c r="AA24" t="e">
        <f t="shared" si="5"/>
        <v>#N/A</v>
      </c>
      <c r="AD24" s="142"/>
    </row>
    <row r="25" spans="1:30" x14ac:dyDescent="0.15">
      <c r="A25" s="216" t="e">
        <f>VLOOKUP(K25,登録情報女子!$A$2:$O$1030,14,0)</f>
        <v>#N/A</v>
      </c>
      <c r="B25" s="140" t="e">
        <f>VLOOKUP(K25,登録情報女子!$A$2:$O$1030,12,0)</f>
        <v>#N/A</v>
      </c>
      <c r="C25" s="216" t="e">
        <f>VLOOKUP(K25,登録情報女子!$A$2:$O$1030,5,0)</f>
        <v>#N/A</v>
      </c>
      <c r="D25" s="216" t="e">
        <f>VLOOKUP(K25,登録情報女子!$A$2:$O$1030,13,0)</f>
        <v>#N/A</v>
      </c>
      <c r="E25" s="216" t="e">
        <f>VLOOKUP(K25,登録情報女子!$A$2:$N$1030,11,0)</f>
        <v>#N/A</v>
      </c>
      <c r="F25">
        <v>2</v>
      </c>
      <c r="G25" s="216" t="e">
        <f>VLOOKUP(K25,登録情報女子!$A$2:$N$1030,8,0)</f>
        <v>#N/A</v>
      </c>
      <c r="H25" s="216" t="e">
        <f>VLOOKUP(K25,登録情報女子!$A$2:$O$1030,2,0)</f>
        <v>#N/A</v>
      </c>
      <c r="K25" s="216" t="e">
        <f>VLOOKUP('団体申込一覧表（女子）'!C33,登録情報女子!$A$2:$O$1030,1,0)</f>
        <v>#N/A</v>
      </c>
      <c r="L25" t="e">
        <f t="shared" si="0"/>
        <v>#N/A</v>
      </c>
      <c r="M25" t="e">
        <f t="shared" si="1"/>
        <v>#N/A</v>
      </c>
      <c r="N25" s="216" t="e">
        <f t="shared" si="2"/>
        <v>#N/A</v>
      </c>
      <c r="P25">
        <f>'団体申込一覧表（女子）'!H33</f>
        <v>0</v>
      </c>
      <c r="Q25" s="140" t="e">
        <f>VLOOKUP(P25,登録情報女子!$P$3:$Q$20,2,0)</f>
        <v>#N/A</v>
      </c>
      <c r="R25" s="142">
        <f>'団体申込一覧表（女子）'!J33</f>
        <v>0</v>
      </c>
      <c r="S25" t="e">
        <f t="shared" si="3"/>
        <v>#N/A</v>
      </c>
      <c r="T25">
        <f>'団体申込一覧表（女子）'!L33</f>
        <v>0</v>
      </c>
      <c r="U25" t="e">
        <f>VLOOKUP(T25,登録情報女子!$P$3:$Q$20,2,0)</f>
        <v>#N/A</v>
      </c>
      <c r="V25" s="142">
        <f>'団体申込一覧表（女子）'!N33</f>
        <v>0</v>
      </c>
      <c r="W25" t="e">
        <f t="shared" si="4"/>
        <v>#N/A</v>
      </c>
      <c r="X25">
        <f>'団体申込一覧表（女子）'!P33</f>
        <v>0</v>
      </c>
      <c r="Y25" t="e">
        <f>VLOOKUP(X25,登録情報女子!$P$3:$Q$20,2,0)</f>
        <v>#N/A</v>
      </c>
      <c r="Z25" s="142">
        <f>'団体申込一覧表（女子）'!R33</f>
        <v>0</v>
      </c>
      <c r="AA25" t="e">
        <f t="shared" si="5"/>
        <v>#N/A</v>
      </c>
      <c r="AD25" s="142"/>
    </row>
    <row r="26" spans="1:30" x14ac:dyDescent="0.15">
      <c r="A26" s="216" t="e">
        <f>VLOOKUP(K26,登録情報女子!$A$2:$O$1030,14,0)</f>
        <v>#N/A</v>
      </c>
      <c r="B26" s="140" t="e">
        <f>VLOOKUP(K26,登録情報女子!$A$2:$O$1030,12,0)</f>
        <v>#N/A</v>
      </c>
      <c r="C26" s="216" t="e">
        <f>VLOOKUP(K26,登録情報女子!$A$2:$O$1030,5,0)</f>
        <v>#N/A</v>
      </c>
      <c r="D26" s="216" t="e">
        <f>VLOOKUP(K26,登録情報女子!$A$2:$O$1030,13,0)</f>
        <v>#N/A</v>
      </c>
      <c r="E26" s="216" t="e">
        <f>VLOOKUP(K26,登録情報女子!$A$2:$N$1030,11,0)</f>
        <v>#N/A</v>
      </c>
      <c r="F26">
        <v>2</v>
      </c>
      <c r="G26" s="216" t="e">
        <f>VLOOKUP(K26,登録情報女子!$A$2:$N$1030,8,0)</f>
        <v>#N/A</v>
      </c>
      <c r="H26" s="216" t="e">
        <f>VLOOKUP(K26,登録情報女子!$A$2:$O$1030,2,0)</f>
        <v>#N/A</v>
      </c>
      <c r="K26" s="216" t="e">
        <f>VLOOKUP('団体申込一覧表（女子）'!C34,登録情報女子!$A$2:$O$1030,1,0)</f>
        <v>#N/A</v>
      </c>
      <c r="L26" t="e">
        <f t="shared" si="0"/>
        <v>#N/A</v>
      </c>
      <c r="M26" t="e">
        <f t="shared" si="1"/>
        <v>#N/A</v>
      </c>
      <c r="N26" s="216" t="e">
        <f t="shared" si="2"/>
        <v>#N/A</v>
      </c>
      <c r="P26">
        <f>'団体申込一覧表（女子）'!H34</f>
        <v>0</v>
      </c>
      <c r="Q26" s="140" t="e">
        <f>VLOOKUP(P26,登録情報女子!$P$3:$Q$20,2,0)</f>
        <v>#N/A</v>
      </c>
      <c r="R26" s="142">
        <f>'団体申込一覧表（女子）'!J34</f>
        <v>0</v>
      </c>
      <c r="S26" t="e">
        <f t="shared" si="3"/>
        <v>#N/A</v>
      </c>
      <c r="T26">
        <f>'団体申込一覧表（女子）'!L34</f>
        <v>0</v>
      </c>
      <c r="U26" t="e">
        <f>VLOOKUP(T26,登録情報女子!$P$3:$Q$20,2,0)</f>
        <v>#N/A</v>
      </c>
      <c r="V26" s="142">
        <f>'団体申込一覧表（女子）'!N34</f>
        <v>0</v>
      </c>
      <c r="W26" t="e">
        <f t="shared" si="4"/>
        <v>#N/A</v>
      </c>
      <c r="X26">
        <f>'団体申込一覧表（女子）'!P34</f>
        <v>0</v>
      </c>
      <c r="Y26" t="e">
        <f>VLOOKUP(X26,登録情報女子!$P$3:$Q$20,2,0)</f>
        <v>#N/A</v>
      </c>
      <c r="Z26" s="142">
        <f>'団体申込一覧表（女子）'!R34</f>
        <v>0</v>
      </c>
      <c r="AA26" t="e">
        <f t="shared" si="5"/>
        <v>#N/A</v>
      </c>
      <c r="AD26" s="142"/>
    </row>
    <row r="27" spans="1:30" x14ac:dyDescent="0.15">
      <c r="A27" s="216" t="e">
        <f>VLOOKUP(K27,登録情報女子!$A$2:$O$1030,14,0)</f>
        <v>#N/A</v>
      </c>
      <c r="B27" s="140" t="e">
        <f>VLOOKUP(K27,登録情報女子!$A$2:$O$1030,12,0)</f>
        <v>#N/A</v>
      </c>
      <c r="C27" s="216" t="e">
        <f>VLOOKUP(K27,登録情報女子!$A$2:$O$1030,5,0)</f>
        <v>#N/A</v>
      </c>
      <c r="D27" s="216" t="e">
        <f>VLOOKUP(K27,登録情報女子!$A$2:$O$1030,13,0)</f>
        <v>#N/A</v>
      </c>
      <c r="E27" s="216" t="e">
        <f>VLOOKUP(K27,登録情報女子!$A$2:$N$1030,11,0)</f>
        <v>#N/A</v>
      </c>
      <c r="F27">
        <v>2</v>
      </c>
      <c r="G27" s="216" t="e">
        <f>VLOOKUP(K27,登録情報女子!$A$2:$N$1030,8,0)</f>
        <v>#N/A</v>
      </c>
      <c r="H27" s="216" t="e">
        <f>VLOOKUP(K27,登録情報女子!$A$2:$O$1030,2,0)</f>
        <v>#N/A</v>
      </c>
      <c r="K27" s="216" t="e">
        <f>VLOOKUP('団体申込一覧表（女子）'!C35,登録情報女子!$A$2:$O$1030,1,0)</f>
        <v>#N/A</v>
      </c>
      <c r="L27" t="e">
        <f t="shared" si="0"/>
        <v>#N/A</v>
      </c>
      <c r="M27" t="e">
        <f t="shared" si="1"/>
        <v>#N/A</v>
      </c>
      <c r="N27" s="216" t="e">
        <f t="shared" si="2"/>
        <v>#N/A</v>
      </c>
      <c r="P27">
        <f>'団体申込一覧表（女子）'!H35</f>
        <v>0</v>
      </c>
      <c r="Q27" s="140" t="e">
        <f>VLOOKUP(P27,登録情報女子!$P$3:$Q$20,2,0)</f>
        <v>#N/A</v>
      </c>
      <c r="R27" s="142">
        <f>'団体申込一覧表（女子）'!J35</f>
        <v>0</v>
      </c>
      <c r="S27" t="e">
        <f t="shared" si="3"/>
        <v>#N/A</v>
      </c>
      <c r="T27">
        <f>'団体申込一覧表（女子）'!L35</f>
        <v>0</v>
      </c>
      <c r="U27" t="e">
        <f>VLOOKUP(T27,登録情報女子!$P$3:$Q$20,2,0)</f>
        <v>#N/A</v>
      </c>
      <c r="V27" s="142">
        <f>'団体申込一覧表（女子）'!N35</f>
        <v>0</v>
      </c>
      <c r="W27" t="e">
        <f t="shared" si="4"/>
        <v>#N/A</v>
      </c>
      <c r="X27">
        <f>'団体申込一覧表（女子）'!P35</f>
        <v>0</v>
      </c>
      <c r="Y27" t="e">
        <f>VLOOKUP(X27,登録情報女子!$P$3:$Q$20,2,0)</f>
        <v>#N/A</v>
      </c>
      <c r="Z27" s="142">
        <f>'団体申込一覧表（女子）'!R35</f>
        <v>0</v>
      </c>
      <c r="AA27" t="e">
        <f t="shared" si="5"/>
        <v>#N/A</v>
      </c>
      <c r="AD27" s="142"/>
    </row>
    <row r="28" spans="1:30" x14ac:dyDescent="0.15">
      <c r="A28" s="216" t="e">
        <f>VLOOKUP(K28,登録情報女子!$A$2:$O$1030,14,0)</f>
        <v>#N/A</v>
      </c>
      <c r="B28" s="140" t="e">
        <f>VLOOKUP(K28,登録情報女子!$A$2:$O$1030,12,0)</f>
        <v>#N/A</v>
      </c>
      <c r="C28" s="216" t="e">
        <f>VLOOKUP(K28,登録情報女子!$A$2:$O$1030,5,0)</f>
        <v>#N/A</v>
      </c>
      <c r="D28" s="216" t="e">
        <f>VLOOKUP(K28,登録情報女子!$A$2:$O$1030,13,0)</f>
        <v>#N/A</v>
      </c>
      <c r="E28" s="216" t="e">
        <f>VLOOKUP(K28,登録情報女子!$A$2:$N$1030,11,0)</f>
        <v>#N/A</v>
      </c>
      <c r="F28">
        <v>2</v>
      </c>
      <c r="G28" s="216" t="e">
        <f>VLOOKUP(K28,登録情報女子!$A$2:$N$1030,8,0)</f>
        <v>#N/A</v>
      </c>
      <c r="H28" s="216" t="e">
        <f>VLOOKUP(K28,登録情報女子!$A$2:$O$1030,2,0)</f>
        <v>#N/A</v>
      </c>
      <c r="K28" s="216" t="e">
        <f>VLOOKUP('団体申込一覧表（女子）'!C36,登録情報女子!$A$2:$O$1030,1,0)</f>
        <v>#N/A</v>
      </c>
      <c r="L28" t="e">
        <f t="shared" si="0"/>
        <v>#N/A</v>
      </c>
      <c r="M28" t="e">
        <f t="shared" si="1"/>
        <v>#N/A</v>
      </c>
      <c r="N28" s="216" t="e">
        <f t="shared" si="2"/>
        <v>#N/A</v>
      </c>
      <c r="P28">
        <f>'団体申込一覧表（女子）'!H36</f>
        <v>0</v>
      </c>
      <c r="Q28" s="140" t="e">
        <f>VLOOKUP(P28,登録情報女子!$P$3:$Q$20,2,0)</f>
        <v>#N/A</v>
      </c>
      <c r="R28" s="142">
        <f>'団体申込一覧表（女子）'!J36</f>
        <v>0</v>
      </c>
      <c r="S28" t="e">
        <f t="shared" si="3"/>
        <v>#N/A</v>
      </c>
      <c r="T28">
        <f>'団体申込一覧表（女子）'!L36</f>
        <v>0</v>
      </c>
      <c r="U28" t="e">
        <f>VLOOKUP(T28,登録情報女子!$P$3:$Q$20,2,0)</f>
        <v>#N/A</v>
      </c>
      <c r="V28" s="142">
        <f>'団体申込一覧表（女子）'!N36</f>
        <v>0</v>
      </c>
      <c r="W28" t="e">
        <f t="shared" si="4"/>
        <v>#N/A</v>
      </c>
      <c r="X28">
        <f>'団体申込一覧表（女子）'!P36</f>
        <v>0</v>
      </c>
      <c r="Y28" t="e">
        <f>VLOOKUP(X28,登録情報女子!$P$3:$Q$20,2,0)</f>
        <v>#N/A</v>
      </c>
      <c r="Z28" s="142">
        <f>'団体申込一覧表（女子）'!R36</f>
        <v>0</v>
      </c>
      <c r="AA28" t="e">
        <f t="shared" si="5"/>
        <v>#N/A</v>
      </c>
      <c r="AD28" s="142"/>
    </row>
    <row r="29" spans="1:30" x14ac:dyDescent="0.15">
      <c r="A29" s="216" t="e">
        <f>VLOOKUP(K29,登録情報女子!$A$2:$O$1030,14,0)</f>
        <v>#N/A</v>
      </c>
      <c r="B29" s="140" t="e">
        <f>VLOOKUP(K29,登録情報女子!$A$2:$O$1030,12,0)</f>
        <v>#N/A</v>
      </c>
      <c r="C29" s="216" t="e">
        <f>VLOOKUP(K29,登録情報女子!$A$2:$O$1030,5,0)</f>
        <v>#N/A</v>
      </c>
      <c r="D29" s="216" t="e">
        <f>VLOOKUP(K29,登録情報女子!$A$2:$O$1030,13,0)</f>
        <v>#N/A</v>
      </c>
      <c r="E29" s="216" t="e">
        <f>VLOOKUP(K29,登録情報女子!$A$2:$N$1030,11,0)</f>
        <v>#N/A</v>
      </c>
      <c r="F29">
        <v>2</v>
      </c>
      <c r="G29" s="216" t="e">
        <f>VLOOKUP(K29,登録情報女子!$A$2:$N$1030,8,0)</f>
        <v>#N/A</v>
      </c>
      <c r="H29" s="216" t="e">
        <f>VLOOKUP(K29,登録情報女子!$A$2:$O$1030,2,0)</f>
        <v>#N/A</v>
      </c>
      <c r="K29" s="216" t="e">
        <f>VLOOKUP('団体申込一覧表（女子）'!C37,登録情報女子!$A$2:$O$1030,1,0)</f>
        <v>#N/A</v>
      </c>
      <c r="L29" t="e">
        <f t="shared" si="0"/>
        <v>#N/A</v>
      </c>
      <c r="M29" t="e">
        <f t="shared" si="1"/>
        <v>#N/A</v>
      </c>
      <c r="N29" s="216" t="e">
        <f t="shared" si="2"/>
        <v>#N/A</v>
      </c>
      <c r="P29">
        <f>'団体申込一覧表（女子）'!H37</f>
        <v>0</v>
      </c>
      <c r="Q29" s="140" t="e">
        <f>VLOOKUP(P29,登録情報女子!$P$3:$Q$20,2,0)</f>
        <v>#N/A</v>
      </c>
      <c r="R29" s="142">
        <f>'団体申込一覧表（女子）'!J37</f>
        <v>0</v>
      </c>
      <c r="S29" t="e">
        <f t="shared" si="3"/>
        <v>#N/A</v>
      </c>
      <c r="T29">
        <f>'団体申込一覧表（女子）'!L37</f>
        <v>0</v>
      </c>
      <c r="U29" t="e">
        <f>VLOOKUP(T29,登録情報女子!$P$3:$Q$20,2,0)</f>
        <v>#N/A</v>
      </c>
      <c r="V29" s="142">
        <f>'団体申込一覧表（女子）'!N37</f>
        <v>0</v>
      </c>
      <c r="W29" t="e">
        <f t="shared" si="4"/>
        <v>#N/A</v>
      </c>
      <c r="X29">
        <f>'団体申込一覧表（女子）'!P37</f>
        <v>0</v>
      </c>
      <c r="Y29" t="e">
        <f>VLOOKUP(X29,登録情報女子!$P$3:$Q$20,2,0)</f>
        <v>#N/A</v>
      </c>
      <c r="Z29" s="142">
        <f>'団体申込一覧表（女子）'!R37</f>
        <v>0</v>
      </c>
      <c r="AA29" t="e">
        <f t="shared" si="5"/>
        <v>#N/A</v>
      </c>
      <c r="AD29" s="142"/>
    </row>
    <row r="30" spans="1:30" x14ac:dyDescent="0.15">
      <c r="A30" s="216" t="e">
        <f>VLOOKUP(K30,登録情報女子!$A$2:$O$1030,14,0)</f>
        <v>#N/A</v>
      </c>
      <c r="B30" s="140" t="e">
        <f>VLOOKUP(K30,登録情報女子!$A$2:$O$1030,12,0)</f>
        <v>#N/A</v>
      </c>
      <c r="C30" s="216" t="e">
        <f>VLOOKUP(K30,登録情報女子!$A$2:$O$1030,5,0)</f>
        <v>#N/A</v>
      </c>
      <c r="D30" s="216" t="e">
        <f>VLOOKUP(K30,登録情報女子!$A$2:$O$1030,13,0)</f>
        <v>#N/A</v>
      </c>
      <c r="E30" s="216" t="e">
        <f>VLOOKUP(K30,登録情報女子!$A$2:$N$1030,11,0)</f>
        <v>#N/A</v>
      </c>
      <c r="F30">
        <v>2</v>
      </c>
      <c r="G30" s="216" t="e">
        <f>VLOOKUP(K30,登録情報女子!$A$2:$N$1030,8,0)</f>
        <v>#N/A</v>
      </c>
      <c r="H30" s="216" t="e">
        <f>VLOOKUP(K30,登録情報女子!$A$2:$O$1030,2,0)</f>
        <v>#N/A</v>
      </c>
      <c r="K30" s="216" t="e">
        <f>VLOOKUP('団体申込一覧表（女子）'!C38,登録情報女子!$A$2:$O$1030,1,0)</f>
        <v>#N/A</v>
      </c>
      <c r="L30" t="e">
        <f t="shared" si="0"/>
        <v>#N/A</v>
      </c>
      <c r="M30" t="e">
        <f t="shared" si="1"/>
        <v>#N/A</v>
      </c>
      <c r="N30" s="216" t="e">
        <f t="shared" si="2"/>
        <v>#N/A</v>
      </c>
      <c r="P30">
        <f>'団体申込一覧表（女子）'!H38</f>
        <v>0</v>
      </c>
      <c r="Q30" s="140" t="e">
        <f>VLOOKUP(P30,登録情報女子!$P$3:$Q$20,2,0)</f>
        <v>#N/A</v>
      </c>
      <c r="R30" s="142">
        <f>'団体申込一覧表（女子）'!J38</f>
        <v>0</v>
      </c>
      <c r="S30" t="e">
        <f t="shared" si="3"/>
        <v>#N/A</v>
      </c>
      <c r="T30">
        <f>'団体申込一覧表（女子）'!L38</f>
        <v>0</v>
      </c>
      <c r="U30" t="e">
        <f>VLOOKUP(T30,登録情報女子!$P$3:$Q$20,2,0)</f>
        <v>#N/A</v>
      </c>
      <c r="V30" s="142">
        <f>'団体申込一覧表（女子）'!N38</f>
        <v>0</v>
      </c>
      <c r="W30" t="e">
        <f t="shared" si="4"/>
        <v>#N/A</v>
      </c>
      <c r="X30">
        <f>'団体申込一覧表（女子）'!P38</f>
        <v>0</v>
      </c>
      <c r="Y30" t="e">
        <f>VLOOKUP(X30,登録情報女子!$P$3:$Q$20,2,0)</f>
        <v>#N/A</v>
      </c>
      <c r="Z30" s="142">
        <f>'団体申込一覧表（女子）'!R38</f>
        <v>0</v>
      </c>
      <c r="AA30" t="e">
        <f t="shared" si="5"/>
        <v>#N/A</v>
      </c>
      <c r="AD30" s="142"/>
    </row>
    <row r="31" spans="1:30" x14ac:dyDescent="0.15">
      <c r="A31" s="216" t="e">
        <f>VLOOKUP(K31,登録情報女子!$A$2:$O$1030,14,0)</f>
        <v>#N/A</v>
      </c>
      <c r="B31" s="140" t="e">
        <f>VLOOKUP(K31,登録情報女子!$A$2:$O$1030,12,0)</f>
        <v>#N/A</v>
      </c>
      <c r="C31" s="216" t="e">
        <f>VLOOKUP(K31,登録情報女子!$A$2:$O$1030,5,0)</f>
        <v>#N/A</v>
      </c>
      <c r="D31" s="216" t="e">
        <f>VLOOKUP(K31,登録情報女子!$A$2:$O$1030,13,0)</f>
        <v>#N/A</v>
      </c>
      <c r="E31" s="216" t="e">
        <f>VLOOKUP(K31,登録情報女子!$A$2:$N$1030,11,0)</f>
        <v>#N/A</v>
      </c>
      <c r="F31">
        <v>2</v>
      </c>
      <c r="G31" s="216" t="e">
        <f>VLOOKUP(K31,登録情報女子!$A$2:$N$1030,8,0)</f>
        <v>#N/A</v>
      </c>
      <c r="H31" s="216" t="e">
        <f>VLOOKUP(K31,登録情報女子!$A$2:$O$1030,2,0)</f>
        <v>#N/A</v>
      </c>
      <c r="K31" s="216" t="e">
        <f>VLOOKUP('団体申込一覧表（女子）'!C39,登録情報女子!$A$2:$O$1030,1,0)</f>
        <v>#N/A</v>
      </c>
      <c r="L31" t="e">
        <f t="shared" si="0"/>
        <v>#N/A</v>
      </c>
      <c r="M31" t="e">
        <f t="shared" si="1"/>
        <v>#N/A</v>
      </c>
      <c r="N31" s="216" t="e">
        <f t="shared" si="2"/>
        <v>#N/A</v>
      </c>
      <c r="P31">
        <f>'団体申込一覧表（女子）'!H39</f>
        <v>0</v>
      </c>
      <c r="Q31" s="140" t="e">
        <f>VLOOKUP(P31,登録情報女子!$P$3:$Q$20,2,0)</f>
        <v>#N/A</v>
      </c>
      <c r="R31" s="142">
        <f>'団体申込一覧表（女子）'!J39</f>
        <v>0</v>
      </c>
      <c r="S31" t="e">
        <f t="shared" si="3"/>
        <v>#N/A</v>
      </c>
      <c r="T31">
        <f>'団体申込一覧表（女子）'!L39</f>
        <v>0</v>
      </c>
      <c r="U31" t="e">
        <f>VLOOKUP(T31,登録情報女子!$P$3:$Q$20,2,0)</f>
        <v>#N/A</v>
      </c>
      <c r="V31" s="142">
        <f>'団体申込一覧表（女子）'!N39</f>
        <v>0</v>
      </c>
      <c r="W31" t="e">
        <f t="shared" si="4"/>
        <v>#N/A</v>
      </c>
      <c r="X31">
        <f>'団体申込一覧表（女子）'!P39</f>
        <v>0</v>
      </c>
      <c r="Y31" t="e">
        <f>VLOOKUP(X31,登録情報女子!$P$3:$Q$20,2,0)</f>
        <v>#N/A</v>
      </c>
      <c r="Z31" s="142">
        <f>'団体申込一覧表（女子）'!R39</f>
        <v>0</v>
      </c>
      <c r="AA31" t="e">
        <f t="shared" si="5"/>
        <v>#N/A</v>
      </c>
      <c r="AD31" s="142"/>
    </row>
    <row r="32" spans="1:30" x14ac:dyDescent="0.15">
      <c r="A32" s="216" t="e">
        <f>VLOOKUP(K32,登録情報女子!$A$2:$O$1030,14,0)</f>
        <v>#N/A</v>
      </c>
      <c r="B32" s="140" t="e">
        <f>VLOOKUP(K32,登録情報女子!$A$2:$O$1030,12,0)</f>
        <v>#N/A</v>
      </c>
      <c r="C32" s="216" t="e">
        <f>VLOOKUP(K32,登録情報女子!$A$2:$O$1030,5,0)</f>
        <v>#N/A</v>
      </c>
      <c r="D32" s="216" t="e">
        <f>VLOOKUP(K32,登録情報女子!$A$2:$O$1030,13,0)</f>
        <v>#N/A</v>
      </c>
      <c r="E32" s="216" t="e">
        <f>VLOOKUP(K32,登録情報女子!$A$2:$N$1030,11,0)</f>
        <v>#N/A</v>
      </c>
      <c r="F32">
        <v>2</v>
      </c>
      <c r="G32" s="216" t="e">
        <f>VLOOKUP(K32,登録情報女子!$A$2:$N$1030,8,0)</f>
        <v>#N/A</v>
      </c>
      <c r="H32" s="216" t="e">
        <f>VLOOKUP(K32,登録情報女子!$A$2:$O$1030,2,0)</f>
        <v>#N/A</v>
      </c>
      <c r="K32" s="216" t="e">
        <f>VLOOKUP('団体申込一覧表（女子）'!C40,登録情報女子!$A$2:$O$1030,1,0)</f>
        <v>#N/A</v>
      </c>
      <c r="L32" t="e">
        <f t="shared" si="0"/>
        <v>#N/A</v>
      </c>
      <c r="M32" t="e">
        <f t="shared" si="1"/>
        <v>#N/A</v>
      </c>
      <c r="N32" s="216" t="e">
        <f t="shared" si="2"/>
        <v>#N/A</v>
      </c>
      <c r="P32">
        <f>'団体申込一覧表（女子）'!H40</f>
        <v>0</v>
      </c>
      <c r="Q32" s="140" t="e">
        <f>VLOOKUP(P32,登録情報女子!$P$3:$Q$20,2,0)</f>
        <v>#N/A</v>
      </c>
      <c r="R32" s="142">
        <f>'団体申込一覧表（女子）'!J40</f>
        <v>0</v>
      </c>
      <c r="S32" t="e">
        <f t="shared" si="3"/>
        <v>#N/A</v>
      </c>
      <c r="T32">
        <f>'団体申込一覧表（女子）'!L40</f>
        <v>0</v>
      </c>
      <c r="U32" t="e">
        <f>VLOOKUP(T32,登録情報女子!$P$3:$Q$20,2,0)</f>
        <v>#N/A</v>
      </c>
      <c r="V32" s="142">
        <f>'団体申込一覧表（女子）'!N40</f>
        <v>0</v>
      </c>
      <c r="W32" t="e">
        <f t="shared" si="4"/>
        <v>#N/A</v>
      </c>
      <c r="X32">
        <f>'団体申込一覧表（女子）'!P40</f>
        <v>0</v>
      </c>
      <c r="Y32" t="e">
        <f>VLOOKUP(X32,登録情報女子!$P$3:$Q$20,2,0)</f>
        <v>#N/A</v>
      </c>
      <c r="Z32" s="142">
        <f>'団体申込一覧表（女子）'!R40</f>
        <v>0</v>
      </c>
      <c r="AA32" t="e">
        <f t="shared" si="5"/>
        <v>#N/A</v>
      </c>
      <c r="AD32" s="142"/>
    </row>
    <row r="33" spans="1:30" x14ac:dyDescent="0.15">
      <c r="A33" s="216" t="e">
        <f>VLOOKUP(K33,登録情報女子!$A$2:$O$1030,14,0)</f>
        <v>#N/A</v>
      </c>
      <c r="B33" s="140" t="e">
        <f>VLOOKUP(K33,登録情報女子!$A$2:$O$1030,12,0)</f>
        <v>#N/A</v>
      </c>
      <c r="C33" s="216" t="e">
        <f>VLOOKUP(K33,登録情報女子!$A$2:$O$1030,5,0)</f>
        <v>#N/A</v>
      </c>
      <c r="D33" s="216" t="e">
        <f>VLOOKUP(K33,登録情報女子!$A$2:$O$1030,13,0)</f>
        <v>#N/A</v>
      </c>
      <c r="E33" s="216" t="e">
        <f>VLOOKUP(K33,登録情報女子!$A$2:$N$1030,11,0)</f>
        <v>#N/A</v>
      </c>
      <c r="F33">
        <v>2</v>
      </c>
      <c r="G33" s="216" t="e">
        <f>VLOOKUP(K33,登録情報女子!$A$2:$N$1030,8,0)</f>
        <v>#N/A</v>
      </c>
      <c r="H33" s="216" t="e">
        <f>VLOOKUP(K33,登録情報女子!$A$2:$O$1030,2,0)</f>
        <v>#N/A</v>
      </c>
      <c r="K33" s="216" t="e">
        <f>VLOOKUP('団体申込一覧表（女子）'!C41,登録情報女子!$A$2:$O$1030,1,0)</f>
        <v>#N/A</v>
      </c>
      <c r="L33" t="e">
        <f t="shared" si="0"/>
        <v>#N/A</v>
      </c>
      <c r="M33" t="e">
        <f t="shared" si="1"/>
        <v>#N/A</v>
      </c>
      <c r="N33" s="216" t="e">
        <f t="shared" si="2"/>
        <v>#N/A</v>
      </c>
      <c r="P33">
        <f>'団体申込一覧表（女子）'!H41</f>
        <v>0</v>
      </c>
      <c r="Q33" s="140" t="e">
        <f>VLOOKUP(P33,登録情報女子!$P$3:$Q$20,2,0)</f>
        <v>#N/A</v>
      </c>
      <c r="R33" s="142">
        <f>'団体申込一覧表（女子）'!J41</f>
        <v>0</v>
      </c>
      <c r="S33" t="e">
        <f t="shared" si="3"/>
        <v>#N/A</v>
      </c>
      <c r="T33">
        <f>'団体申込一覧表（女子）'!L41</f>
        <v>0</v>
      </c>
      <c r="U33" t="e">
        <f>VLOOKUP(T33,登録情報女子!$P$3:$Q$20,2,0)</f>
        <v>#N/A</v>
      </c>
      <c r="V33" s="142">
        <f>'団体申込一覧表（女子）'!N41</f>
        <v>0</v>
      </c>
      <c r="W33" t="e">
        <f t="shared" si="4"/>
        <v>#N/A</v>
      </c>
      <c r="X33">
        <f>'団体申込一覧表（女子）'!P41</f>
        <v>0</v>
      </c>
      <c r="Y33" t="e">
        <f>VLOOKUP(X33,登録情報女子!$P$3:$Q$20,2,0)</f>
        <v>#N/A</v>
      </c>
      <c r="Z33" s="142">
        <f>'団体申込一覧表（女子）'!R41</f>
        <v>0</v>
      </c>
      <c r="AA33" t="e">
        <f t="shared" si="5"/>
        <v>#N/A</v>
      </c>
      <c r="AD33" s="142"/>
    </row>
    <row r="34" spans="1:30" x14ac:dyDescent="0.15">
      <c r="A34" s="216" t="e">
        <f>VLOOKUP(K34,登録情報女子!$A$2:$O$1030,14,0)</f>
        <v>#N/A</v>
      </c>
      <c r="B34" s="140" t="e">
        <f>VLOOKUP(K34,登録情報女子!$A$2:$O$1030,12,0)</f>
        <v>#N/A</v>
      </c>
      <c r="C34" s="216" t="e">
        <f>VLOOKUP(K34,登録情報女子!$A$2:$O$1030,5,0)</f>
        <v>#N/A</v>
      </c>
      <c r="D34" s="216" t="e">
        <f>VLOOKUP(K34,登録情報女子!$A$2:$O$1030,13,0)</f>
        <v>#N/A</v>
      </c>
      <c r="E34" s="216" t="e">
        <f>VLOOKUP(K34,登録情報女子!$A$2:$N$1030,11,0)</f>
        <v>#N/A</v>
      </c>
      <c r="F34">
        <v>2</v>
      </c>
      <c r="G34" s="216" t="e">
        <f>VLOOKUP(K34,登録情報女子!$A$2:$N$1030,8,0)</f>
        <v>#N/A</v>
      </c>
      <c r="H34" s="216" t="e">
        <f>VLOOKUP(K34,登録情報女子!$A$2:$O$1030,2,0)</f>
        <v>#N/A</v>
      </c>
      <c r="K34" s="216" t="e">
        <f>VLOOKUP('団体申込一覧表（女子）'!C42,登録情報女子!$A$2:$O$1030,1,0)</f>
        <v>#N/A</v>
      </c>
      <c r="L34" t="e">
        <f t="shared" si="0"/>
        <v>#N/A</v>
      </c>
      <c r="M34" t="e">
        <f t="shared" si="1"/>
        <v>#N/A</v>
      </c>
      <c r="N34" s="216" t="e">
        <f t="shared" si="2"/>
        <v>#N/A</v>
      </c>
      <c r="P34">
        <f>'団体申込一覧表（女子）'!H42</f>
        <v>0</v>
      </c>
      <c r="Q34" s="140" t="e">
        <f>VLOOKUP(P34,登録情報女子!$P$3:$Q$20,2,0)</f>
        <v>#N/A</v>
      </c>
      <c r="R34" s="142">
        <f>'団体申込一覧表（女子）'!J42</f>
        <v>0</v>
      </c>
      <c r="S34" t="e">
        <f t="shared" si="3"/>
        <v>#N/A</v>
      </c>
      <c r="T34">
        <f>'団体申込一覧表（女子）'!L42</f>
        <v>0</v>
      </c>
      <c r="U34" t="e">
        <f>VLOOKUP(T34,登録情報女子!$P$3:$Q$20,2,0)</f>
        <v>#N/A</v>
      </c>
      <c r="V34" s="142">
        <f>'団体申込一覧表（女子）'!N42</f>
        <v>0</v>
      </c>
      <c r="W34" t="e">
        <f t="shared" si="4"/>
        <v>#N/A</v>
      </c>
      <c r="X34">
        <f>'団体申込一覧表（女子）'!P42</f>
        <v>0</v>
      </c>
      <c r="Y34" t="e">
        <f>VLOOKUP(X34,登録情報女子!$P$3:$Q$20,2,0)</f>
        <v>#N/A</v>
      </c>
      <c r="Z34" s="142">
        <f>'団体申込一覧表（女子）'!R42</f>
        <v>0</v>
      </c>
      <c r="AA34" t="e">
        <f t="shared" si="5"/>
        <v>#N/A</v>
      </c>
      <c r="AD34" s="142"/>
    </row>
    <row r="35" spans="1:30" x14ac:dyDescent="0.15">
      <c r="A35" s="216" t="e">
        <f>VLOOKUP(K35,登録情報女子!$A$2:$O$1030,14,0)</f>
        <v>#N/A</v>
      </c>
      <c r="B35" s="140" t="e">
        <f>VLOOKUP(K35,登録情報女子!$A$2:$O$1030,12,0)</f>
        <v>#N/A</v>
      </c>
      <c r="C35" s="216" t="e">
        <f>VLOOKUP(K35,登録情報女子!$A$2:$O$1030,5,0)</f>
        <v>#N/A</v>
      </c>
      <c r="D35" s="216" t="e">
        <f>VLOOKUP(K35,登録情報女子!$A$2:$O$1030,13,0)</f>
        <v>#N/A</v>
      </c>
      <c r="E35" s="216" t="e">
        <f>VLOOKUP(K35,登録情報女子!$A$2:$N$1030,11,0)</f>
        <v>#N/A</v>
      </c>
      <c r="F35">
        <v>2</v>
      </c>
      <c r="G35" s="216" t="e">
        <f>VLOOKUP(K35,登録情報女子!$A$2:$N$1030,8,0)</f>
        <v>#N/A</v>
      </c>
      <c r="H35" s="216" t="e">
        <f>VLOOKUP(K35,登録情報女子!$A$2:$O$1030,2,0)</f>
        <v>#N/A</v>
      </c>
      <c r="K35" s="216" t="e">
        <f>VLOOKUP('団体申込一覧表（女子）'!C43,登録情報女子!$A$2:$O$1030,1,0)</f>
        <v>#N/A</v>
      </c>
      <c r="L35" t="e">
        <f t="shared" si="0"/>
        <v>#N/A</v>
      </c>
      <c r="M35" t="e">
        <f t="shared" si="1"/>
        <v>#N/A</v>
      </c>
      <c r="N35" s="216" t="e">
        <f t="shared" si="2"/>
        <v>#N/A</v>
      </c>
      <c r="P35">
        <f>'団体申込一覧表（女子）'!H43</f>
        <v>0</v>
      </c>
      <c r="Q35" s="140" t="e">
        <f>VLOOKUP(P35,登録情報女子!$P$3:$Q$20,2,0)</f>
        <v>#N/A</v>
      </c>
      <c r="R35" s="142">
        <f>'団体申込一覧表（女子）'!J43</f>
        <v>0</v>
      </c>
      <c r="S35" t="e">
        <f t="shared" si="3"/>
        <v>#N/A</v>
      </c>
      <c r="T35">
        <f>'団体申込一覧表（女子）'!L43</f>
        <v>0</v>
      </c>
      <c r="U35" t="e">
        <f>VLOOKUP(T35,登録情報女子!$P$3:$Q$20,2,0)</f>
        <v>#N/A</v>
      </c>
      <c r="V35" s="142">
        <f>'団体申込一覧表（女子）'!N43</f>
        <v>0</v>
      </c>
      <c r="W35" t="e">
        <f t="shared" si="4"/>
        <v>#N/A</v>
      </c>
      <c r="X35">
        <f>'団体申込一覧表（女子）'!P43</f>
        <v>0</v>
      </c>
      <c r="Y35" t="e">
        <f>VLOOKUP(X35,登録情報女子!$P$3:$Q$20,2,0)</f>
        <v>#N/A</v>
      </c>
      <c r="Z35" s="142">
        <f>'団体申込一覧表（女子）'!R43</f>
        <v>0</v>
      </c>
      <c r="AA35" t="e">
        <f t="shared" si="5"/>
        <v>#N/A</v>
      </c>
      <c r="AD35" s="142"/>
    </row>
    <row r="36" spans="1:30" x14ac:dyDescent="0.15">
      <c r="A36" s="216" t="e">
        <f>VLOOKUP(K36,登録情報女子!$A$2:$O$1030,14,0)</f>
        <v>#N/A</v>
      </c>
      <c r="B36" s="140" t="e">
        <f>VLOOKUP(K36,登録情報女子!$A$2:$O$1030,12,0)</f>
        <v>#N/A</v>
      </c>
      <c r="C36" s="216" t="e">
        <f>VLOOKUP(K36,登録情報女子!$A$2:$O$1030,5,0)</f>
        <v>#N/A</v>
      </c>
      <c r="D36" s="216" t="e">
        <f>VLOOKUP(K36,登録情報女子!$A$2:$O$1030,13,0)</f>
        <v>#N/A</v>
      </c>
      <c r="E36" s="216" t="e">
        <f>VLOOKUP(K36,登録情報女子!$A$2:$N$1030,11,0)</f>
        <v>#N/A</v>
      </c>
      <c r="F36">
        <v>2</v>
      </c>
      <c r="G36" s="216" t="e">
        <f>VLOOKUP(K36,登録情報女子!$A$2:$N$1030,8,0)</f>
        <v>#N/A</v>
      </c>
      <c r="H36" s="216" t="e">
        <f>VLOOKUP(K36,登録情報女子!$A$2:$O$1030,2,0)</f>
        <v>#N/A</v>
      </c>
      <c r="K36" s="216" t="e">
        <f>VLOOKUP('団体申込一覧表（女子）'!C44,登録情報女子!$A$2:$O$1030,1,0)</f>
        <v>#N/A</v>
      </c>
      <c r="L36" t="e">
        <f t="shared" si="0"/>
        <v>#N/A</v>
      </c>
      <c r="M36" t="e">
        <f t="shared" si="1"/>
        <v>#N/A</v>
      </c>
      <c r="N36" s="216" t="e">
        <f t="shared" si="2"/>
        <v>#N/A</v>
      </c>
      <c r="P36">
        <f>'団体申込一覧表（女子）'!H44</f>
        <v>0</v>
      </c>
      <c r="Q36" s="140" t="e">
        <f>VLOOKUP(P36,登録情報女子!$P$3:$Q$20,2,0)</f>
        <v>#N/A</v>
      </c>
      <c r="R36" s="142">
        <f>'団体申込一覧表（女子）'!J44</f>
        <v>0</v>
      </c>
      <c r="S36" t="e">
        <f t="shared" si="3"/>
        <v>#N/A</v>
      </c>
      <c r="T36">
        <f>'団体申込一覧表（女子）'!L44</f>
        <v>0</v>
      </c>
      <c r="U36" t="e">
        <f>VLOOKUP(T36,登録情報女子!$P$3:$Q$20,2,0)</f>
        <v>#N/A</v>
      </c>
      <c r="V36" s="142">
        <f>'団体申込一覧表（女子）'!N44</f>
        <v>0</v>
      </c>
      <c r="W36" t="e">
        <f t="shared" si="4"/>
        <v>#N/A</v>
      </c>
      <c r="X36">
        <f>'団体申込一覧表（女子）'!P44</f>
        <v>0</v>
      </c>
      <c r="Y36" t="e">
        <f>VLOOKUP(X36,登録情報女子!$P$3:$Q$20,2,0)</f>
        <v>#N/A</v>
      </c>
      <c r="Z36" s="142">
        <f>'団体申込一覧表（女子）'!R44</f>
        <v>0</v>
      </c>
      <c r="AA36" t="e">
        <f t="shared" si="5"/>
        <v>#N/A</v>
      </c>
      <c r="AD36" s="142"/>
    </row>
    <row r="37" spans="1:30" x14ac:dyDescent="0.15">
      <c r="A37" s="216" t="e">
        <f>VLOOKUP(K37,登録情報女子!$A$2:$O$1030,14,0)</f>
        <v>#N/A</v>
      </c>
      <c r="B37" s="140" t="e">
        <f>VLOOKUP(K37,登録情報女子!$A$2:$O$1030,12,0)</f>
        <v>#N/A</v>
      </c>
      <c r="C37" s="216" t="e">
        <f>VLOOKUP(K37,登録情報女子!$A$2:$O$1030,5,0)</f>
        <v>#N/A</v>
      </c>
      <c r="D37" s="216" t="e">
        <f>VLOOKUP(K37,登録情報女子!$A$2:$O$1030,13,0)</f>
        <v>#N/A</v>
      </c>
      <c r="E37" s="216" t="e">
        <f>VLOOKUP(K37,登録情報女子!$A$2:$N$1030,11,0)</f>
        <v>#N/A</v>
      </c>
      <c r="F37">
        <v>2</v>
      </c>
      <c r="G37" s="216" t="e">
        <f>VLOOKUP(K37,登録情報女子!$A$2:$N$1030,8,0)</f>
        <v>#N/A</v>
      </c>
      <c r="H37" s="216" t="e">
        <f>VLOOKUP(K37,登録情報女子!$A$2:$O$1030,2,0)</f>
        <v>#N/A</v>
      </c>
      <c r="K37" s="216" t="e">
        <f>VLOOKUP('団体申込一覧表（女子）'!C45,登録情報女子!$A$2:$O$1030,1,0)</f>
        <v>#N/A</v>
      </c>
      <c r="L37" t="e">
        <f t="shared" si="0"/>
        <v>#N/A</v>
      </c>
      <c r="M37" t="e">
        <f t="shared" si="1"/>
        <v>#N/A</v>
      </c>
      <c r="N37" s="216" t="e">
        <f t="shared" si="2"/>
        <v>#N/A</v>
      </c>
      <c r="P37">
        <f>'団体申込一覧表（女子）'!H45</f>
        <v>0</v>
      </c>
      <c r="Q37" s="140" t="e">
        <f>VLOOKUP(P37,登録情報女子!$P$3:$Q$20,2,0)</f>
        <v>#N/A</v>
      </c>
      <c r="R37" s="142">
        <f>'団体申込一覧表（女子）'!J45</f>
        <v>0</v>
      </c>
      <c r="S37" t="e">
        <f t="shared" si="3"/>
        <v>#N/A</v>
      </c>
      <c r="T37">
        <f>'団体申込一覧表（女子）'!L45</f>
        <v>0</v>
      </c>
      <c r="U37" t="e">
        <f>VLOOKUP(T37,登録情報女子!$P$3:$Q$20,2,0)</f>
        <v>#N/A</v>
      </c>
      <c r="V37" s="142">
        <f>'団体申込一覧表（女子）'!N45</f>
        <v>0</v>
      </c>
      <c r="W37" t="e">
        <f t="shared" si="4"/>
        <v>#N/A</v>
      </c>
      <c r="X37">
        <f>'団体申込一覧表（女子）'!P45</f>
        <v>0</v>
      </c>
      <c r="Y37" t="e">
        <f>VLOOKUP(X37,登録情報女子!$P$3:$Q$20,2,0)</f>
        <v>#N/A</v>
      </c>
      <c r="Z37" s="142">
        <f>'団体申込一覧表（女子）'!R45</f>
        <v>0</v>
      </c>
      <c r="AA37" t="e">
        <f t="shared" si="5"/>
        <v>#N/A</v>
      </c>
      <c r="AD37" s="142"/>
    </row>
    <row r="38" spans="1:30" x14ac:dyDescent="0.15">
      <c r="A38" s="216" t="e">
        <f>VLOOKUP(K38,登録情報女子!$A$2:$O$1030,14,0)</f>
        <v>#N/A</v>
      </c>
      <c r="B38" s="140" t="e">
        <f>VLOOKUP(K38,登録情報女子!$A$2:$O$1030,12,0)</f>
        <v>#N/A</v>
      </c>
      <c r="C38" s="216" t="e">
        <f>VLOOKUP(K38,登録情報女子!$A$2:$O$1030,5,0)</f>
        <v>#N/A</v>
      </c>
      <c r="D38" s="216" t="e">
        <f>VLOOKUP(K38,登録情報女子!$A$2:$O$1030,13,0)</f>
        <v>#N/A</v>
      </c>
      <c r="E38" s="216" t="e">
        <f>VLOOKUP(K38,登録情報女子!$A$2:$N$1030,11,0)</f>
        <v>#N/A</v>
      </c>
      <c r="F38">
        <v>2</v>
      </c>
      <c r="G38" s="216" t="e">
        <f>VLOOKUP(K38,登録情報女子!$A$2:$N$1030,8,0)</f>
        <v>#N/A</v>
      </c>
      <c r="H38" s="216" t="e">
        <f>VLOOKUP(K38,登録情報女子!$A$2:$O$1030,2,0)</f>
        <v>#N/A</v>
      </c>
      <c r="K38" s="216" t="e">
        <f>VLOOKUP('団体申込一覧表（女子）'!C46,登録情報女子!$A$2:$O$1030,1,0)</f>
        <v>#N/A</v>
      </c>
      <c r="L38" t="e">
        <f t="shared" si="0"/>
        <v>#N/A</v>
      </c>
      <c r="M38" t="e">
        <f t="shared" si="1"/>
        <v>#N/A</v>
      </c>
      <c r="N38" s="216" t="e">
        <f t="shared" si="2"/>
        <v>#N/A</v>
      </c>
      <c r="P38">
        <f>'団体申込一覧表（女子）'!H46</f>
        <v>0</v>
      </c>
      <c r="Q38" s="140" t="e">
        <f>VLOOKUP(P38,登録情報女子!$P$3:$Q$20,2,0)</f>
        <v>#N/A</v>
      </c>
      <c r="R38" s="142">
        <f>'団体申込一覧表（女子）'!J46</f>
        <v>0</v>
      </c>
      <c r="S38" t="e">
        <f t="shared" si="3"/>
        <v>#N/A</v>
      </c>
      <c r="T38">
        <f>'団体申込一覧表（女子）'!L46</f>
        <v>0</v>
      </c>
      <c r="U38" t="e">
        <f>VLOOKUP(T38,登録情報女子!$P$3:$Q$20,2,0)</f>
        <v>#N/A</v>
      </c>
      <c r="V38" s="142">
        <f>'団体申込一覧表（女子）'!N46</f>
        <v>0</v>
      </c>
      <c r="W38" t="e">
        <f t="shared" si="4"/>
        <v>#N/A</v>
      </c>
      <c r="X38">
        <f>'団体申込一覧表（女子）'!P46</f>
        <v>0</v>
      </c>
      <c r="Y38" t="e">
        <f>VLOOKUP(X38,登録情報女子!$P$3:$Q$20,2,0)</f>
        <v>#N/A</v>
      </c>
      <c r="Z38" s="142">
        <f>'団体申込一覧表（女子）'!R46</f>
        <v>0</v>
      </c>
      <c r="AA38" t="e">
        <f t="shared" si="5"/>
        <v>#N/A</v>
      </c>
      <c r="AD38" s="142"/>
    </row>
    <row r="39" spans="1:30" x14ac:dyDescent="0.15">
      <c r="A39" s="216" t="e">
        <f>VLOOKUP(K39,登録情報女子!$A$2:$O$1030,14,0)</f>
        <v>#N/A</v>
      </c>
      <c r="B39" s="140" t="e">
        <f>VLOOKUP(K39,登録情報女子!$A$2:$O$1030,12,0)</f>
        <v>#N/A</v>
      </c>
      <c r="C39" s="216" t="e">
        <f>VLOOKUP(K39,登録情報女子!$A$2:$O$1030,5,0)</f>
        <v>#N/A</v>
      </c>
      <c r="D39" s="216" t="e">
        <f>VLOOKUP(K39,登録情報女子!$A$2:$O$1030,13,0)</f>
        <v>#N/A</v>
      </c>
      <c r="E39" s="216" t="e">
        <f>VLOOKUP(K39,登録情報女子!$A$2:$N$1030,11,0)</f>
        <v>#N/A</v>
      </c>
      <c r="F39">
        <v>2</v>
      </c>
      <c r="G39" s="216" t="e">
        <f>VLOOKUP(K39,登録情報女子!$A$2:$N$1030,8,0)</f>
        <v>#N/A</v>
      </c>
      <c r="H39" s="216" t="e">
        <f>VLOOKUP(K39,登録情報女子!$A$2:$O$1030,2,0)</f>
        <v>#N/A</v>
      </c>
      <c r="K39" s="216" t="e">
        <f>VLOOKUP('団体申込一覧表（女子）'!C47,登録情報女子!$A$2:$O$1030,1,0)</f>
        <v>#N/A</v>
      </c>
      <c r="L39" t="e">
        <f t="shared" si="0"/>
        <v>#N/A</v>
      </c>
      <c r="M39" t="e">
        <f t="shared" si="1"/>
        <v>#N/A</v>
      </c>
      <c r="N39" s="216" t="e">
        <f t="shared" si="2"/>
        <v>#N/A</v>
      </c>
      <c r="P39">
        <f>'団体申込一覧表（女子）'!H47</f>
        <v>0</v>
      </c>
      <c r="Q39" s="140" t="e">
        <f>VLOOKUP(P39,登録情報女子!$P$3:$Q$20,2,0)</f>
        <v>#N/A</v>
      </c>
      <c r="R39" s="142">
        <f>'団体申込一覧表（女子）'!J47</f>
        <v>0</v>
      </c>
      <c r="S39" t="e">
        <f t="shared" si="3"/>
        <v>#N/A</v>
      </c>
      <c r="T39">
        <f>'団体申込一覧表（女子）'!L47</f>
        <v>0</v>
      </c>
      <c r="U39" t="e">
        <f>VLOOKUP(T39,登録情報女子!$P$3:$Q$20,2,0)</f>
        <v>#N/A</v>
      </c>
      <c r="V39" s="142">
        <f>'団体申込一覧表（女子）'!N47</f>
        <v>0</v>
      </c>
      <c r="W39" t="e">
        <f t="shared" si="4"/>
        <v>#N/A</v>
      </c>
      <c r="X39">
        <f>'団体申込一覧表（女子）'!P47</f>
        <v>0</v>
      </c>
      <c r="Y39" t="e">
        <f>VLOOKUP(X39,登録情報女子!$P$3:$Q$20,2,0)</f>
        <v>#N/A</v>
      </c>
      <c r="Z39" s="142">
        <f>'団体申込一覧表（女子）'!R47</f>
        <v>0</v>
      </c>
      <c r="AA39" t="e">
        <f t="shared" si="5"/>
        <v>#N/A</v>
      </c>
      <c r="AD39" s="142"/>
    </row>
    <row r="40" spans="1:30" x14ac:dyDescent="0.15">
      <c r="A40" s="216" t="e">
        <f>VLOOKUP(K40,登録情報女子!$A$2:$O$1030,14,0)</f>
        <v>#N/A</v>
      </c>
      <c r="B40" s="140" t="e">
        <f>VLOOKUP(K40,登録情報女子!$A$2:$O$1030,12,0)</f>
        <v>#N/A</v>
      </c>
      <c r="C40" s="216" t="e">
        <f>VLOOKUP(K40,登録情報女子!$A$2:$O$1030,5,0)</f>
        <v>#N/A</v>
      </c>
      <c r="D40" s="216" t="e">
        <f>VLOOKUP(K40,登録情報女子!$A$2:$O$1030,13,0)</f>
        <v>#N/A</v>
      </c>
      <c r="E40" s="216" t="e">
        <f>VLOOKUP(K40,登録情報女子!$A$2:$N$1030,11,0)</f>
        <v>#N/A</v>
      </c>
      <c r="F40">
        <v>2</v>
      </c>
      <c r="G40" s="216" t="e">
        <f>VLOOKUP(K40,登録情報女子!$A$2:$N$1030,8,0)</f>
        <v>#N/A</v>
      </c>
      <c r="H40" s="216" t="e">
        <f>VLOOKUP(K40,登録情報女子!$A$2:$O$1030,2,0)</f>
        <v>#N/A</v>
      </c>
      <c r="K40" s="216" t="e">
        <f>VLOOKUP('団体申込一覧表（女子）'!C48,登録情報女子!$A$2:$O$1030,1,0)</f>
        <v>#N/A</v>
      </c>
      <c r="L40" t="e">
        <f t="shared" si="0"/>
        <v>#N/A</v>
      </c>
      <c r="M40" t="e">
        <f t="shared" si="1"/>
        <v>#N/A</v>
      </c>
      <c r="N40" s="216" t="e">
        <f t="shared" si="2"/>
        <v>#N/A</v>
      </c>
      <c r="P40">
        <f>'団体申込一覧表（女子）'!H48</f>
        <v>0</v>
      </c>
      <c r="Q40" s="140" t="e">
        <f>VLOOKUP(P40,登録情報女子!$P$3:$Q$20,2,0)</f>
        <v>#N/A</v>
      </c>
      <c r="R40" s="142">
        <f>'団体申込一覧表（女子）'!J48</f>
        <v>0</v>
      </c>
      <c r="S40" t="e">
        <f t="shared" si="3"/>
        <v>#N/A</v>
      </c>
      <c r="T40">
        <f>'団体申込一覧表（女子）'!L48</f>
        <v>0</v>
      </c>
      <c r="U40" t="e">
        <f>VLOOKUP(T40,登録情報女子!$P$3:$Q$20,2,0)</f>
        <v>#N/A</v>
      </c>
      <c r="V40" s="142">
        <f>'団体申込一覧表（女子）'!N48</f>
        <v>0</v>
      </c>
      <c r="W40" t="e">
        <f t="shared" si="4"/>
        <v>#N/A</v>
      </c>
      <c r="X40">
        <f>'団体申込一覧表（女子）'!P48</f>
        <v>0</v>
      </c>
      <c r="Y40" t="e">
        <f>VLOOKUP(X40,登録情報女子!$P$3:$Q$20,2,0)</f>
        <v>#N/A</v>
      </c>
      <c r="Z40" s="142">
        <f>'団体申込一覧表（女子）'!R48</f>
        <v>0</v>
      </c>
      <c r="AA40" t="e">
        <f t="shared" si="5"/>
        <v>#N/A</v>
      </c>
      <c r="AD40" s="142"/>
    </row>
    <row r="41" spans="1:30" x14ac:dyDescent="0.15">
      <c r="A41" s="216" t="e">
        <f>VLOOKUP(K41,登録情報女子!$A$2:$O$1030,14,0)</f>
        <v>#N/A</v>
      </c>
      <c r="B41" s="140" t="e">
        <f>VLOOKUP(K41,登録情報女子!$A$2:$O$1030,12,0)</f>
        <v>#N/A</v>
      </c>
      <c r="C41" s="216" t="e">
        <f>VLOOKUP(K41,登録情報女子!$A$2:$O$1030,5,0)</f>
        <v>#N/A</v>
      </c>
      <c r="D41" s="216" t="e">
        <f>VLOOKUP(K41,登録情報女子!$A$2:$O$1030,13,0)</f>
        <v>#N/A</v>
      </c>
      <c r="E41" s="216" t="e">
        <f>VLOOKUP(K41,登録情報女子!$A$2:$N$1030,11,0)</f>
        <v>#N/A</v>
      </c>
      <c r="F41">
        <v>2</v>
      </c>
      <c r="G41" s="216" t="e">
        <f>VLOOKUP(K41,登録情報女子!$A$2:$N$1030,8,0)</f>
        <v>#N/A</v>
      </c>
      <c r="H41" s="216" t="e">
        <f>VLOOKUP(K41,登録情報女子!$A$2:$O$1030,2,0)</f>
        <v>#N/A</v>
      </c>
      <c r="K41" s="216" t="e">
        <f>VLOOKUP('団体申込一覧表（女子）'!C49,登録情報女子!$A$2:$O$1030,1,0)</f>
        <v>#N/A</v>
      </c>
      <c r="L41" t="e">
        <f t="shared" si="0"/>
        <v>#N/A</v>
      </c>
      <c r="M41" t="e">
        <f t="shared" si="1"/>
        <v>#N/A</v>
      </c>
      <c r="N41" s="216" t="e">
        <f t="shared" si="2"/>
        <v>#N/A</v>
      </c>
      <c r="P41">
        <f>'団体申込一覧表（女子）'!H49</f>
        <v>0</v>
      </c>
      <c r="Q41" s="140" t="e">
        <f>VLOOKUP(P41,登録情報女子!$P$3:$Q$20,2,0)</f>
        <v>#N/A</v>
      </c>
      <c r="R41" s="142">
        <f>'団体申込一覧表（女子）'!J49</f>
        <v>0</v>
      </c>
      <c r="S41" t="e">
        <f t="shared" si="3"/>
        <v>#N/A</v>
      </c>
      <c r="T41">
        <f>'団体申込一覧表（女子）'!L49</f>
        <v>0</v>
      </c>
      <c r="U41" t="e">
        <f>VLOOKUP(T41,登録情報女子!$P$3:$Q$20,2,0)</f>
        <v>#N/A</v>
      </c>
      <c r="V41" s="142">
        <f>'団体申込一覧表（女子）'!N49</f>
        <v>0</v>
      </c>
      <c r="W41" t="e">
        <f t="shared" si="4"/>
        <v>#N/A</v>
      </c>
      <c r="X41">
        <f>'団体申込一覧表（女子）'!P49</f>
        <v>0</v>
      </c>
      <c r="Y41" t="e">
        <f>VLOOKUP(X41,登録情報女子!$P$3:$Q$20,2,0)</f>
        <v>#N/A</v>
      </c>
      <c r="Z41" s="142">
        <f>'団体申込一覧表（女子）'!R49</f>
        <v>0</v>
      </c>
      <c r="AA41" t="e">
        <f t="shared" si="5"/>
        <v>#N/A</v>
      </c>
      <c r="AD41" s="142"/>
    </row>
    <row r="42" spans="1:30" x14ac:dyDescent="0.15">
      <c r="A42" s="216" t="e">
        <f>VLOOKUP(K42,登録情報女子!$A$2:$O$1030,14,0)</f>
        <v>#N/A</v>
      </c>
      <c r="B42" s="140" t="e">
        <f>VLOOKUP(K42,登録情報女子!$A$2:$O$1030,12,0)</f>
        <v>#N/A</v>
      </c>
      <c r="C42" s="216" t="e">
        <f>VLOOKUP(K42,登録情報女子!$A$2:$O$1030,5,0)</f>
        <v>#N/A</v>
      </c>
      <c r="D42" s="216" t="e">
        <f>VLOOKUP(K42,登録情報女子!$A$2:$O$1030,13,0)</f>
        <v>#N/A</v>
      </c>
      <c r="E42" s="216" t="e">
        <f>VLOOKUP(K42,登録情報女子!$A$2:$N$1030,11,0)</f>
        <v>#N/A</v>
      </c>
      <c r="F42">
        <v>2</v>
      </c>
      <c r="G42" s="216" t="e">
        <f>VLOOKUP(K42,登録情報女子!$A$2:$N$1030,8,0)</f>
        <v>#N/A</v>
      </c>
      <c r="H42" s="216" t="e">
        <f>VLOOKUP(K42,登録情報女子!$A$2:$O$1030,2,0)</f>
        <v>#N/A</v>
      </c>
      <c r="K42" s="216" t="e">
        <f>VLOOKUP('団体申込一覧表（女子）'!C50,登録情報女子!$A$2:$O$1030,1,0)</f>
        <v>#N/A</v>
      </c>
      <c r="L42" t="e">
        <f t="shared" si="0"/>
        <v>#N/A</v>
      </c>
      <c r="M42" t="e">
        <f t="shared" si="1"/>
        <v>#N/A</v>
      </c>
      <c r="N42" s="216" t="e">
        <f t="shared" si="2"/>
        <v>#N/A</v>
      </c>
      <c r="P42">
        <f>'団体申込一覧表（女子）'!H50</f>
        <v>0</v>
      </c>
      <c r="Q42" s="140" t="e">
        <f>VLOOKUP(P42,登録情報女子!$P$3:$Q$20,2,0)</f>
        <v>#N/A</v>
      </c>
      <c r="R42" s="142">
        <f>'団体申込一覧表（女子）'!J50</f>
        <v>0</v>
      </c>
      <c r="S42" t="e">
        <f t="shared" si="3"/>
        <v>#N/A</v>
      </c>
      <c r="T42">
        <f>'団体申込一覧表（女子）'!L50</f>
        <v>0</v>
      </c>
      <c r="U42" t="e">
        <f>VLOOKUP(T42,登録情報女子!$P$3:$Q$20,2,0)</f>
        <v>#N/A</v>
      </c>
      <c r="V42" s="142">
        <f>'団体申込一覧表（女子）'!N50</f>
        <v>0</v>
      </c>
      <c r="W42" t="e">
        <f t="shared" si="4"/>
        <v>#N/A</v>
      </c>
      <c r="X42">
        <f>'団体申込一覧表（女子）'!P50</f>
        <v>0</v>
      </c>
      <c r="Y42" t="e">
        <f>VLOOKUP(X42,登録情報女子!$P$3:$Q$20,2,0)</f>
        <v>#N/A</v>
      </c>
      <c r="Z42" s="142">
        <f>'団体申込一覧表（女子）'!R50</f>
        <v>0</v>
      </c>
      <c r="AA42" t="e">
        <f t="shared" si="5"/>
        <v>#N/A</v>
      </c>
      <c r="AD42" s="142"/>
    </row>
    <row r="43" spans="1:30" x14ac:dyDescent="0.15">
      <c r="A43" s="216" t="e">
        <f>VLOOKUP(K43,登録情報女子!$A$2:$O$1030,14,0)</f>
        <v>#N/A</v>
      </c>
      <c r="B43" s="140" t="e">
        <f>VLOOKUP(K43,登録情報女子!$A$2:$O$1030,12,0)</f>
        <v>#N/A</v>
      </c>
      <c r="C43" s="216" t="e">
        <f>VLOOKUP(K43,登録情報女子!$A$2:$O$1030,5,0)</f>
        <v>#N/A</v>
      </c>
      <c r="D43" s="216" t="e">
        <f>VLOOKUP(K43,登録情報女子!$A$2:$O$1030,13,0)</f>
        <v>#N/A</v>
      </c>
      <c r="E43" s="216" t="e">
        <f>VLOOKUP(K43,登録情報女子!$A$2:$N$1030,11,0)</f>
        <v>#N/A</v>
      </c>
      <c r="F43">
        <v>2</v>
      </c>
      <c r="G43" s="216" t="e">
        <f>VLOOKUP(K43,登録情報女子!$A$2:$N$1030,8,0)</f>
        <v>#N/A</v>
      </c>
      <c r="H43" s="216" t="e">
        <f>VLOOKUP(K43,登録情報女子!$A$2:$O$1030,2,0)</f>
        <v>#N/A</v>
      </c>
      <c r="K43" s="216" t="e">
        <f>VLOOKUP('団体申込一覧表（女子）'!C51,登録情報女子!$A$2:$O$1030,1,0)</f>
        <v>#N/A</v>
      </c>
      <c r="L43" t="e">
        <f t="shared" si="0"/>
        <v>#N/A</v>
      </c>
      <c r="M43" t="e">
        <f t="shared" si="1"/>
        <v>#N/A</v>
      </c>
      <c r="N43" s="216" t="e">
        <f t="shared" si="2"/>
        <v>#N/A</v>
      </c>
      <c r="P43">
        <f>'団体申込一覧表（女子）'!H51</f>
        <v>0</v>
      </c>
      <c r="Q43" s="140" t="e">
        <f>VLOOKUP(P43,登録情報女子!$P$3:$Q$20,2,0)</f>
        <v>#N/A</v>
      </c>
      <c r="R43" s="142">
        <f>'団体申込一覧表（女子）'!J51</f>
        <v>0</v>
      </c>
      <c r="S43" t="e">
        <f t="shared" si="3"/>
        <v>#N/A</v>
      </c>
      <c r="T43">
        <f>'団体申込一覧表（女子）'!L51</f>
        <v>0</v>
      </c>
      <c r="U43" t="e">
        <f>VLOOKUP(T43,登録情報女子!$P$3:$Q$20,2,0)</f>
        <v>#N/A</v>
      </c>
      <c r="V43" s="142">
        <f>'団体申込一覧表（女子）'!N51</f>
        <v>0</v>
      </c>
      <c r="W43" t="e">
        <f t="shared" si="4"/>
        <v>#N/A</v>
      </c>
      <c r="X43">
        <f>'団体申込一覧表（女子）'!P51</f>
        <v>0</v>
      </c>
      <c r="Y43" t="e">
        <f>VLOOKUP(X43,登録情報女子!$P$3:$Q$20,2,0)</f>
        <v>#N/A</v>
      </c>
      <c r="Z43" s="142">
        <f>'団体申込一覧表（女子）'!R51</f>
        <v>0</v>
      </c>
      <c r="AA43" t="e">
        <f t="shared" si="5"/>
        <v>#N/A</v>
      </c>
      <c r="AD43" s="142"/>
    </row>
    <row r="44" spans="1:30" x14ac:dyDescent="0.15">
      <c r="A44" s="216" t="e">
        <f>VLOOKUP(K44,登録情報女子!$A$2:$O$1030,14,0)</f>
        <v>#N/A</v>
      </c>
      <c r="B44" s="140" t="e">
        <f>VLOOKUP(K44,登録情報女子!$A$2:$O$1030,12,0)</f>
        <v>#N/A</v>
      </c>
      <c r="C44" s="216" t="e">
        <f>VLOOKUP(K44,登録情報女子!$A$2:$O$1030,5,0)</f>
        <v>#N/A</v>
      </c>
      <c r="D44" s="216" t="e">
        <f>VLOOKUP(K44,登録情報女子!$A$2:$O$1030,13,0)</f>
        <v>#N/A</v>
      </c>
      <c r="E44" s="216" t="e">
        <f>VLOOKUP(K44,登録情報女子!$A$2:$N$1030,11,0)</f>
        <v>#N/A</v>
      </c>
      <c r="F44">
        <v>2</v>
      </c>
      <c r="G44" s="216" t="e">
        <f>VLOOKUP(K44,登録情報女子!$A$2:$N$1030,8,0)</f>
        <v>#N/A</v>
      </c>
      <c r="H44" s="216" t="e">
        <f>VLOOKUP(K44,登録情報女子!$A$2:$O$1030,2,0)</f>
        <v>#N/A</v>
      </c>
      <c r="K44" s="216" t="e">
        <f>VLOOKUP('団体申込一覧表（女子）'!C52,登録情報女子!$A$2:$O$1030,1,0)</f>
        <v>#N/A</v>
      </c>
      <c r="L44" t="e">
        <f t="shared" si="0"/>
        <v>#N/A</v>
      </c>
      <c r="M44" t="e">
        <f t="shared" si="1"/>
        <v>#N/A</v>
      </c>
      <c r="N44" s="216" t="e">
        <f t="shared" si="2"/>
        <v>#N/A</v>
      </c>
      <c r="P44">
        <f>'団体申込一覧表（女子）'!H52</f>
        <v>0</v>
      </c>
      <c r="Q44" s="140" t="e">
        <f>VLOOKUP(P44,登録情報女子!$P$3:$Q$20,2,0)</f>
        <v>#N/A</v>
      </c>
      <c r="R44" s="142">
        <f>'団体申込一覧表（女子）'!J52</f>
        <v>0</v>
      </c>
      <c r="S44" t="e">
        <f t="shared" si="3"/>
        <v>#N/A</v>
      </c>
      <c r="T44">
        <f>'団体申込一覧表（女子）'!L52</f>
        <v>0</v>
      </c>
      <c r="U44" t="e">
        <f>VLOOKUP(T44,登録情報女子!$P$3:$Q$20,2,0)</f>
        <v>#N/A</v>
      </c>
      <c r="V44" s="142">
        <f>'団体申込一覧表（女子）'!N52</f>
        <v>0</v>
      </c>
      <c r="W44" t="e">
        <f t="shared" si="4"/>
        <v>#N/A</v>
      </c>
      <c r="X44">
        <f>'団体申込一覧表（女子）'!P52</f>
        <v>0</v>
      </c>
      <c r="Y44" t="e">
        <f>VLOOKUP(X44,登録情報女子!$P$3:$Q$20,2,0)</f>
        <v>#N/A</v>
      </c>
      <c r="Z44" s="142">
        <f>'団体申込一覧表（女子）'!R52</f>
        <v>0</v>
      </c>
      <c r="AA44" t="e">
        <f t="shared" si="5"/>
        <v>#N/A</v>
      </c>
      <c r="AD44" s="142"/>
    </row>
    <row r="45" spans="1:30" x14ac:dyDescent="0.15">
      <c r="A45" s="216" t="e">
        <f>VLOOKUP(K45,登録情報女子!$A$2:$O$1030,14,0)</f>
        <v>#N/A</v>
      </c>
      <c r="B45" s="140" t="e">
        <f>VLOOKUP(K45,登録情報女子!$A$2:$O$1030,12,0)</f>
        <v>#N/A</v>
      </c>
      <c r="C45" s="216" t="e">
        <f>VLOOKUP(K45,登録情報女子!$A$2:$O$1030,5,0)</f>
        <v>#N/A</v>
      </c>
      <c r="D45" s="216" t="e">
        <f>VLOOKUP(K45,登録情報女子!$A$2:$O$1030,13,0)</f>
        <v>#N/A</v>
      </c>
      <c r="E45" s="216" t="e">
        <f>VLOOKUP(K45,登録情報女子!$A$2:$N$1030,11,0)</f>
        <v>#N/A</v>
      </c>
      <c r="F45">
        <v>2</v>
      </c>
      <c r="G45" s="216" t="e">
        <f>VLOOKUP(K45,登録情報女子!$A$2:$N$1030,8,0)</f>
        <v>#N/A</v>
      </c>
      <c r="H45" s="216" t="e">
        <f>VLOOKUP(K45,登録情報女子!$A$2:$O$1030,2,0)</f>
        <v>#N/A</v>
      </c>
      <c r="K45" s="216" t="e">
        <f>VLOOKUP('団体申込一覧表（女子）'!C53,登録情報女子!$A$2:$O$1030,1,0)</f>
        <v>#N/A</v>
      </c>
      <c r="L45" t="e">
        <f t="shared" si="0"/>
        <v>#N/A</v>
      </c>
      <c r="M45" t="e">
        <f t="shared" si="1"/>
        <v>#N/A</v>
      </c>
      <c r="N45" s="216" t="e">
        <f t="shared" si="2"/>
        <v>#N/A</v>
      </c>
      <c r="P45">
        <f>'団体申込一覧表（女子）'!H53</f>
        <v>0</v>
      </c>
      <c r="Q45" s="140" t="e">
        <f>VLOOKUP(P45,登録情報女子!$P$3:$Q$20,2,0)</f>
        <v>#N/A</v>
      </c>
      <c r="R45" s="142">
        <f>'団体申込一覧表（女子）'!J53</f>
        <v>0</v>
      </c>
      <c r="S45" t="e">
        <f t="shared" si="3"/>
        <v>#N/A</v>
      </c>
      <c r="T45">
        <f>'団体申込一覧表（女子）'!L53</f>
        <v>0</v>
      </c>
      <c r="U45" t="e">
        <f>VLOOKUP(T45,登録情報女子!$P$3:$Q$20,2,0)</f>
        <v>#N/A</v>
      </c>
      <c r="V45" s="142">
        <f>'団体申込一覧表（女子）'!N53</f>
        <v>0</v>
      </c>
      <c r="W45" t="e">
        <f t="shared" si="4"/>
        <v>#N/A</v>
      </c>
      <c r="X45">
        <f>'団体申込一覧表（女子）'!P53</f>
        <v>0</v>
      </c>
      <c r="Y45" t="e">
        <f>VLOOKUP(X45,登録情報女子!$P$3:$Q$20,2,0)</f>
        <v>#N/A</v>
      </c>
      <c r="Z45" s="142">
        <f>'団体申込一覧表（女子）'!R53</f>
        <v>0</v>
      </c>
      <c r="AA45" t="e">
        <f t="shared" si="5"/>
        <v>#N/A</v>
      </c>
      <c r="AD45" s="142"/>
    </row>
    <row r="46" spans="1:30" x14ac:dyDescent="0.15">
      <c r="A46" s="216" t="e">
        <f>VLOOKUP(K46,登録情報女子!$A$2:$O$1030,14,0)</f>
        <v>#N/A</v>
      </c>
      <c r="B46" s="140" t="e">
        <f>VLOOKUP(K46,登録情報女子!$A$2:$O$1030,12,0)</f>
        <v>#N/A</v>
      </c>
      <c r="C46" s="216" t="e">
        <f>VLOOKUP(K46,登録情報女子!$A$2:$O$1030,5,0)</f>
        <v>#N/A</v>
      </c>
      <c r="D46" s="216" t="e">
        <f>VLOOKUP(K46,登録情報女子!$A$2:$O$1030,13,0)</f>
        <v>#N/A</v>
      </c>
      <c r="E46" s="216" t="e">
        <f>VLOOKUP(K46,登録情報女子!$A$2:$N$1030,11,0)</f>
        <v>#N/A</v>
      </c>
      <c r="F46">
        <v>2</v>
      </c>
      <c r="G46" s="216" t="e">
        <f>VLOOKUP(K46,登録情報女子!$A$2:$N$1030,8,0)</f>
        <v>#N/A</v>
      </c>
      <c r="H46" s="216" t="e">
        <f>VLOOKUP(K46,登録情報女子!$A$2:$O$1030,2,0)</f>
        <v>#N/A</v>
      </c>
      <c r="K46" s="216" t="e">
        <f>VLOOKUP('団体申込一覧表（女子）'!C54,登録情報女子!$A$2:$O$1030,1,0)</f>
        <v>#N/A</v>
      </c>
      <c r="L46" t="e">
        <f t="shared" si="0"/>
        <v>#N/A</v>
      </c>
      <c r="M46" t="e">
        <f t="shared" si="1"/>
        <v>#N/A</v>
      </c>
      <c r="N46" s="216" t="e">
        <f t="shared" si="2"/>
        <v>#N/A</v>
      </c>
      <c r="P46">
        <f>'団体申込一覧表（女子）'!H54</f>
        <v>0</v>
      </c>
      <c r="Q46" s="140" t="e">
        <f>VLOOKUP(P46,登録情報女子!$P$3:$Q$20,2,0)</f>
        <v>#N/A</v>
      </c>
      <c r="R46" s="142">
        <f>'団体申込一覧表（女子）'!J54</f>
        <v>0</v>
      </c>
      <c r="S46" t="e">
        <f t="shared" si="3"/>
        <v>#N/A</v>
      </c>
      <c r="T46">
        <f>'団体申込一覧表（女子）'!L54</f>
        <v>0</v>
      </c>
      <c r="U46" t="e">
        <f>VLOOKUP(T46,登録情報女子!$P$3:$Q$20,2,0)</f>
        <v>#N/A</v>
      </c>
      <c r="V46" s="142">
        <f>'団体申込一覧表（女子）'!N54</f>
        <v>0</v>
      </c>
      <c r="W46" t="e">
        <f t="shared" si="4"/>
        <v>#N/A</v>
      </c>
      <c r="X46">
        <f>'団体申込一覧表（女子）'!P54</f>
        <v>0</v>
      </c>
      <c r="Y46" t="e">
        <f>VLOOKUP(X46,登録情報女子!$P$3:$Q$20,2,0)</f>
        <v>#N/A</v>
      </c>
      <c r="Z46" s="142">
        <f>'団体申込一覧表（女子）'!R54</f>
        <v>0</v>
      </c>
      <c r="AA46" t="e">
        <f t="shared" si="5"/>
        <v>#N/A</v>
      </c>
      <c r="AD46" s="142"/>
    </row>
    <row r="47" spans="1:30" x14ac:dyDescent="0.15">
      <c r="A47" s="216" t="e">
        <f>VLOOKUP(K47,登録情報女子!$A$2:$O$1030,14,0)</f>
        <v>#N/A</v>
      </c>
      <c r="B47" s="140" t="e">
        <f>VLOOKUP(K47,登録情報女子!$A$2:$O$1030,12,0)</f>
        <v>#N/A</v>
      </c>
      <c r="C47" s="216" t="e">
        <f>VLOOKUP(K47,登録情報女子!$A$2:$O$1030,5,0)</f>
        <v>#N/A</v>
      </c>
      <c r="D47" s="216" t="e">
        <f>VLOOKUP(K47,登録情報女子!$A$2:$O$1030,13,0)</f>
        <v>#N/A</v>
      </c>
      <c r="E47" s="216" t="e">
        <f>VLOOKUP(K47,登録情報女子!$A$2:$N$1030,11,0)</f>
        <v>#N/A</v>
      </c>
      <c r="F47">
        <v>2</v>
      </c>
      <c r="G47" s="216" t="e">
        <f>VLOOKUP(K47,登録情報女子!$A$2:$N$1030,8,0)</f>
        <v>#N/A</v>
      </c>
      <c r="H47" s="216" t="e">
        <f>VLOOKUP(K47,登録情報女子!$A$2:$O$1030,2,0)</f>
        <v>#N/A</v>
      </c>
      <c r="K47" s="216" t="e">
        <f>VLOOKUP('団体申込一覧表（女子）'!C55,登録情報女子!$A$2:$O$1030,1,0)</f>
        <v>#N/A</v>
      </c>
      <c r="L47" t="e">
        <f t="shared" si="0"/>
        <v>#N/A</v>
      </c>
      <c r="M47" t="e">
        <f t="shared" si="1"/>
        <v>#N/A</v>
      </c>
      <c r="N47" s="216" t="e">
        <f t="shared" si="2"/>
        <v>#N/A</v>
      </c>
      <c r="P47">
        <f>'団体申込一覧表（女子）'!H55</f>
        <v>0</v>
      </c>
      <c r="Q47" s="140" t="e">
        <f>VLOOKUP(P47,登録情報女子!$P$3:$Q$20,2,0)</f>
        <v>#N/A</v>
      </c>
      <c r="R47" s="142">
        <f>'団体申込一覧表（女子）'!J55</f>
        <v>0</v>
      </c>
      <c r="S47" t="e">
        <f t="shared" si="3"/>
        <v>#N/A</v>
      </c>
      <c r="T47">
        <f>'団体申込一覧表（女子）'!L55</f>
        <v>0</v>
      </c>
      <c r="U47" t="e">
        <f>VLOOKUP(T47,登録情報女子!$P$3:$Q$20,2,0)</f>
        <v>#N/A</v>
      </c>
      <c r="V47" s="142">
        <f>'団体申込一覧表（女子）'!N55</f>
        <v>0</v>
      </c>
      <c r="W47" t="e">
        <f t="shared" si="4"/>
        <v>#N/A</v>
      </c>
      <c r="X47">
        <f>'団体申込一覧表（女子）'!P55</f>
        <v>0</v>
      </c>
      <c r="Y47" t="e">
        <f>VLOOKUP(X47,登録情報女子!$P$3:$Q$20,2,0)</f>
        <v>#N/A</v>
      </c>
      <c r="Z47" s="142">
        <f>'団体申込一覧表（女子）'!R55</f>
        <v>0</v>
      </c>
      <c r="AA47" t="e">
        <f t="shared" si="5"/>
        <v>#N/A</v>
      </c>
      <c r="AD47" s="142"/>
    </row>
    <row r="48" spans="1:30" x14ac:dyDescent="0.15">
      <c r="A48" s="216" t="e">
        <f>VLOOKUP(K48,登録情報女子!$A$2:$O$1030,14,0)</f>
        <v>#N/A</v>
      </c>
      <c r="B48" s="140" t="e">
        <f>VLOOKUP(K48,登録情報女子!$A$2:$O$1030,12,0)</f>
        <v>#N/A</v>
      </c>
      <c r="C48" s="216" t="e">
        <f>VLOOKUP(K48,登録情報女子!$A$2:$O$1030,5,0)</f>
        <v>#N/A</v>
      </c>
      <c r="D48" s="216" t="e">
        <f>VLOOKUP(K48,登録情報女子!$A$2:$O$1030,13,0)</f>
        <v>#N/A</v>
      </c>
      <c r="E48" s="216" t="e">
        <f>VLOOKUP(K48,登録情報女子!$A$2:$N$1030,11,0)</f>
        <v>#N/A</v>
      </c>
      <c r="F48">
        <v>2</v>
      </c>
      <c r="G48" s="216" t="e">
        <f>VLOOKUP(K48,登録情報女子!$A$2:$N$1030,8,0)</f>
        <v>#N/A</v>
      </c>
      <c r="H48" s="216" t="e">
        <f>VLOOKUP(K48,登録情報女子!$A$2:$O$1030,2,0)</f>
        <v>#N/A</v>
      </c>
      <c r="K48" s="216" t="e">
        <f>VLOOKUP('団体申込一覧表（女子）'!C56,登録情報女子!$A$2:$O$1030,1,0)</f>
        <v>#N/A</v>
      </c>
      <c r="L48" t="e">
        <f t="shared" si="0"/>
        <v>#N/A</v>
      </c>
      <c r="M48" t="e">
        <f t="shared" si="1"/>
        <v>#N/A</v>
      </c>
      <c r="N48" s="216" t="e">
        <f t="shared" si="2"/>
        <v>#N/A</v>
      </c>
      <c r="P48">
        <f>'団体申込一覧表（女子）'!H56</f>
        <v>0</v>
      </c>
      <c r="Q48" s="140" t="e">
        <f>VLOOKUP(P48,登録情報女子!$P$3:$Q$20,2,0)</f>
        <v>#N/A</v>
      </c>
      <c r="R48" s="142">
        <f>'団体申込一覧表（女子）'!J56</f>
        <v>0</v>
      </c>
      <c r="S48" t="e">
        <f t="shared" si="3"/>
        <v>#N/A</v>
      </c>
      <c r="T48">
        <f>'団体申込一覧表（女子）'!L56</f>
        <v>0</v>
      </c>
      <c r="U48" t="e">
        <f>VLOOKUP(T48,登録情報女子!$P$3:$Q$20,2,0)</f>
        <v>#N/A</v>
      </c>
      <c r="V48" s="142">
        <f>'団体申込一覧表（女子）'!N56</f>
        <v>0</v>
      </c>
      <c r="W48" t="e">
        <f t="shared" si="4"/>
        <v>#N/A</v>
      </c>
      <c r="X48">
        <f>'団体申込一覧表（女子）'!P56</f>
        <v>0</v>
      </c>
      <c r="Y48" t="e">
        <f>VLOOKUP(X48,登録情報女子!$P$3:$Q$20,2,0)</f>
        <v>#N/A</v>
      </c>
      <c r="Z48" s="142">
        <f>'団体申込一覧表（女子）'!R56</f>
        <v>0</v>
      </c>
      <c r="AA48" t="e">
        <f t="shared" si="5"/>
        <v>#N/A</v>
      </c>
      <c r="AD48" s="142"/>
    </row>
    <row r="49" spans="1:30" x14ac:dyDescent="0.15">
      <c r="A49" s="216" t="e">
        <f>VLOOKUP(K49,登録情報女子!$A$2:$O$1030,14,0)</f>
        <v>#N/A</v>
      </c>
      <c r="B49" s="140" t="e">
        <f>VLOOKUP(K49,登録情報女子!$A$2:$O$1030,12,0)</f>
        <v>#N/A</v>
      </c>
      <c r="C49" s="216" t="e">
        <f>VLOOKUP(K49,登録情報女子!$A$2:$O$1030,5,0)</f>
        <v>#N/A</v>
      </c>
      <c r="D49" s="216" t="e">
        <f>VLOOKUP(K49,登録情報女子!$A$2:$O$1030,13,0)</f>
        <v>#N/A</v>
      </c>
      <c r="E49" s="216" t="e">
        <f>VLOOKUP(K49,登録情報女子!$A$2:$N$1030,11,0)</f>
        <v>#N/A</v>
      </c>
      <c r="F49">
        <v>2</v>
      </c>
      <c r="G49" s="216" t="e">
        <f>VLOOKUP(K49,登録情報女子!$A$2:$N$1030,8,0)</f>
        <v>#N/A</v>
      </c>
      <c r="H49" s="216" t="e">
        <f>VLOOKUP(K49,登録情報女子!$A$2:$O$1030,2,0)</f>
        <v>#N/A</v>
      </c>
      <c r="K49" s="216" t="e">
        <f>VLOOKUP('団体申込一覧表（女子）'!C57,登録情報女子!$A$2:$O$1030,1,0)</f>
        <v>#N/A</v>
      </c>
      <c r="L49" t="e">
        <f t="shared" si="0"/>
        <v>#N/A</v>
      </c>
      <c r="M49" t="e">
        <f t="shared" si="1"/>
        <v>#N/A</v>
      </c>
      <c r="N49" s="216" t="e">
        <f t="shared" si="2"/>
        <v>#N/A</v>
      </c>
      <c r="P49">
        <f>'団体申込一覧表（女子）'!H57</f>
        <v>0</v>
      </c>
      <c r="Q49" s="140" t="e">
        <f>VLOOKUP(P49,登録情報女子!$P$3:$Q$20,2,0)</f>
        <v>#N/A</v>
      </c>
      <c r="R49" s="142">
        <f>'団体申込一覧表（女子）'!J57</f>
        <v>0</v>
      </c>
      <c r="S49" t="e">
        <f t="shared" si="3"/>
        <v>#N/A</v>
      </c>
      <c r="T49">
        <f>'団体申込一覧表（女子）'!L57</f>
        <v>0</v>
      </c>
      <c r="U49" t="e">
        <f>VLOOKUP(T49,登録情報女子!$P$3:$Q$20,2,0)</f>
        <v>#N/A</v>
      </c>
      <c r="V49" s="142">
        <f>'団体申込一覧表（女子）'!N57</f>
        <v>0</v>
      </c>
      <c r="W49" t="e">
        <f t="shared" si="4"/>
        <v>#N/A</v>
      </c>
      <c r="X49">
        <f>'団体申込一覧表（女子）'!P57</f>
        <v>0</v>
      </c>
      <c r="Y49" t="e">
        <f>VLOOKUP(X49,登録情報女子!$P$3:$Q$20,2,0)</f>
        <v>#N/A</v>
      </c>
      <c r="Z49" s="142">
        <f>'団体申込一覧表（女子）'!R57</f>
        <v>0</v>
      </c>
      <c r="AA49" t="e">
        <f t="shared" si="5"/>
        <v>#N/A</v>
      </c>
      <c r="AD49" s="142"/>
    </row>
    <row r="50" spans="1:30" x14ac:dyDescent="0.15">
      <c r="A50" s="216" t="e">
        <f>VLOOKUP(K50,登録情報女子!$A$2:$O$1030,14,0)</f>
        <v>#N/A</v>
      </c>
      <c r="B50" s="140" t="e">
        <f>VLOOKUP(K50,登録情報女子!$A$2:$O$1030,12,0)</f>
        <v>#N/A</v>
      </c>
      <c r="C50" s="216" t="e">
        <f>VLOOKUP(K50,登録情報女子!$A$2:$O$1030,5,0)</f>
        <v>#N/A</v>
      </c>
      <c r="D50" s="216" t="e">
        <f>VLOOKUP(K50,登録情報女子!$A$2:$O$1030,13,0)</f>
        <v>#N/A</v>
      </c>
      <c r="E50" s="216" t="e">
        <f>VLOOKUP(K50,登録情報女子!$A$2:$N$1030,11,0)</f>
        <v>#N/A</v>
      </c>
      <c r="F50">
        <v>2</v>
      </c>
      <c r="G50" s="216" t="e">
        <f>VLOOKUP(K50,登録情報女子!$A$2:$N$1030,8,0)</f>
        <v>#N/A</v>
      </c>
      <c r="H50" s="216" t="e">
        <f>VLOOKUP(K50,登録情報女子!$A$2:$O$1030,2,0)</f>
        <v>#N/A</v>
      </c>
      <c r="K50" s="216" t="e">
        <f>VLOOKUP('団体申込一覧表（女子）'!C58,登録情報女子!$A$2:$O$1030,1,0)</f>
        <v>#N/A</v>
      </c>
      <c r="L50" t="e">
        <f t="shared" si="0"/>
        <v>#N/A</v>
      </c>
      <c r="M50" t="e">
        <f t="shared" si="1"/>
        <v>#N/A</v>
      </c>
      <c r="N50" s="216" t="e">
        <f t="shared" si="2"/>
        <v>#N/A</v>
      </c>
      <c r="P50">
        <f>'団体申込一覧表（女子）'!H58</f>
        <v>0</v>
      </c>
      <c r="Q50" s="140" t="e">
        <f>VLOOKUP(P50,登録情報女子!$P$3:$Q$20,2,0)</f>
        <v>#N/A</v>
      </c>
      <c r="R50" s="142">
        <f>'団体申込一覧表（女子）'!J58</f>
        <v>0</v>
      </c>
      <c r="S50" t="e">
        <f t="shared" si="3"/>
        <v>#N/A</v>
      </c>
      <c r="T50">
        <f>'団体申込一覧表（女子）'!L58</f>
        <v>0</v>
      </c>
      <c r="U50" t="e">
        <f>VLOOKUP(T50,登録情報女子!$P$3:$Q$20,2,0)</f>
        <v>#N/A</v>
      </c>
      <c r="V50" s="142">
        <f>'団体申込一覧表（女子）'!N58</f>
        <v>0</v>
      </c>
      <c r="W50" t="e">
        <f t="shared" si="4"/>
        <v>#N/A</v>
      </c>
      <c r="X50">
        <f>'団体申込一覧表（女子）'!P58</f>
        <v>0</v>
      </c>
      <c r="Y50" t="e">
        <f>VLOOKUP(X50,登録情報女子!$P$3:$Q$20,2,0)</f>
        <v>#N/A</v>
      </c>
      <c r="Z50" s="142">
        <f>'団体申込一覧表（女子）'!R58</f>
        <v>0</v>
      </c>
      <c r="AA50" t="e">
        <f t="shared" si="5"/>
        <v>#N/A</v>
      </c>
      <c r="AD50" s="142"/>
    </row>
    <row r="51" spans="1:30" x14ac:dyDescent="0.15">
      <c r="A51" s="216" t="e">
        <f>VLOOKUP(K51,登録情報女子!$A$2:$O$1030,14,0)</f>
        <v>#N/A</v>
      </c>
      <c r="B51" s="140" t="e">
        <f>VLOOKUP(K51,登録情報女子!$A$2:$O$1030,12,0)</f>
        <v>#N/A</v>
      </c>
      <c r="C51" s="216" t="e">
        <f>VLOOKUP(K51,登録情報女子!$A$2:$O$1030,5,0)</f>
        <v>#N/A</v>
      </c>
      <c r="D51" s="216" t="e">
        <f>VLOOKUP(K51,登録情報女子!$A$2:$O$1030,13,0)</f>
        <v>#N/A</v>
      </c>
      <c r="E51" s="216" t="e">
        <f>VLOOKUP(K51,登録情報女子!$A$2:$N$1030,11,0)</f>
        <v>#N/A</v>
      </c>
      <c r="F51">
        <v>2</v>
      </c>
      <c r="G51" s="216" t="e">
        <f>VLOOKUP(K51,登録情報女子!$A$2:$N$1030,8,0)</f>
        <v>#N/A</v>
      </c>
      <c r="H51" s="216" t="e">
        <f>VLOOKUP(K51,登録情報女子!$A$2:$O$1030,2,0)</f>
        <v>#N/A</v>
      </c>
      <c r="K51" s="216" t="e">
        <f>VLOOKUP('団体申込一覧表（女子）'!C59,登録情報女子!$A$2:$O$1030,1,0)</f>
        <v>#N/A</v>
      </c>
      <c r="L51" t="e">
        <f t="shared" si="0"/>
        <v>#N/A</v>
      </c>
      <c r="M51" t="e">
        <f t="shared" si="1"/>
        <v>#N/A</v>
      </c>
      <c r="N51" s="216" t="e">
        <f t="shared" si="2"/>
        <v>#N/A</v>
      </c>
      <c r="P51">
        <f>'団体申込一覧表（女子）'!H59</f>
        <v>0</v>
      </c>
      <c r="Q51" s="140" t="e">
        <f>VLOOKUP(P51,登録情報女子!$P$3:$Q$20,2,0)</f>
        <v>#N/A</v>
      </c>
      <c r="R51" s="142">
        <f>'団体申込一覧表（女子）'!J59</f>
        <v>0</v>
      </c>
      <c r="S51" t="e">
        <f t="shared" si="3"/>
        <v>#N/A</v>
      </c>
      <c r="T51">
        <f>'団体申込一覧表（女子）'!L59</f>
        <v>0</v>
      </c>
      <c r="U51" t="e">
        <f>VLOOKUP(T51,登録情報女子!$P$3:$Q$20,2,0)</f>
        <v>#N/A</v>
      </c>
      <c r="V51" s="142">
        <f>'団体申込一覧表（女子）'!N59</f>
        <v>0</v>
      </c>
      <c r="W51" t="e">
        <f t="shared" si="4"/>
        <v>#N/A</v>
      </c>
      <c r="X51">
        <f>'団体申込一覧表（女子）'!P59</f>
        <v>0</v>
      </c>
      <c r="Y51" t="e">
        <f>VLOOKUP(X51,登録情報女子!$P$3:$Q$20,2,0)</f>
        <v>#N/A</v>
      </c>
      <c r="Z51" s="142">
        <f>'団体申込一覧表（女子）'!R59</f>
        <v>0</v>
      </c>
      <c r="AA51" t="e">
        <f t="shared" si="5"/>
        <v>#N/A</v>
      </c>
      <c r="AD51" s="142"/>
    </row>
    <row r="52" spans="1:30" x14ac:dyDescent="0.15">
      <c r="A52" s="216" t="e">
        <f>VLOOKUP(K52,登録情報女子!$A$2:$O$1030,14,0)</f>
        <v>#N/A</v>
      </c>
      <c r="B52" s="140" t="e">
        <f>VLOOKUP(K52,登録情報女子!$A$2:$O$1030,12,0)</f>
        <v>#N/A</v>
      </c>
      <c r="C52" s="216" t="e">
        <f>VLOOKUP(K52,登録情報女子!$A$2:$O$1030,5,0)</f>
        <v>#N/A</v>
      </c>
      <c r="D52" s="216" t="e">
        <f>VLOOKUP(K52,登録情報女子!$A$2:$O$1030,13,0)</f>
        <v>#N/A</v>
      </c>
      <c r="E52" s="216" t="e">
        <f>VLOOKUP(K52,登録情報女子!$A$2:$N$1030,11,0)</f>
        <v>#N/A</v>
      </c>
      <c r="F52">
        <v>2</v>
      </c>
      <c r="G52" s="216" t="e">
        <f>VLOOKUP(K52,登録情報女子!$A$2:$N$1030,8,0)</f>
        <v>#N/A</v>
      </c>
      <c r="H52" s="216" t="e">
        <f>VLOOKUP(K52,登録情報女子!$A$2:$O$1030,2,0)</f>
        <v>#N/A</v>
      </c>
      <c r="K52" s="216" t="e">
        <f>VLOOKUP('団体申込一覧表（女子）'!C60,登録情報女子!$A$2:$O$1030,1,0)</f>
        <v>#N/A</v>
      </c>
      <c r="L52" t="e">
        <f t="shared" si="0"/>
        <v>#N/A</v>
      </c>
      <c r="M52" t="e">
        <f t="shared" si="1"/>
        <v>#N/A</v>
      </c>
      <c r="N52" s="216" t="e">
        <f t="shared" si="2"/>
        <v>#N/A</v>
      </c>
      <c r="P52">
        <f>'団体申込一覧表（女子）'!H60</f>
        <v>0</v>
      </c>
      <c r="Q52" s="140" t="e">
        <f>VLOOKUP(P52,登録情報女子!$P$3:$Q$20,2,0)</f>
        <v>#N/A</v>
      </c>
      <c r="R52" s="142">
        <f>'団体申込一覧表（女子）'!J60</f>
        <v>0</v>
      </c>
      <c r="S52" t="e">
        <f t="shared" si="3"/>
        <v>#N/A</v>
      </c>
      <c r="T52">
        <f>'団体申込一覧表（女子）'!L60</f>
        <v>0</v>
      </c>
      <c r="U52" t="e">
        <f>VLOOKUP(T52,登録情報女子!$P$3:$Q$20,2,0)</f>
        <v>#N/A</v>
      </c>
      <c r="V52" s="142">
        <f>'団体申込一覧表（女子）'!N60</f>
        <v>0</v>
      </c>
      <c r="W52" t="e">
        <f t="shared" si="4"/>
        <v>#N/A</v>
      </c>
      <c r="X52">
        <f>'団体申込一覧表（女子）'!P60</f>
        <v>0</v>
      </c>
      <c r="Y52" t="e">
        <f>VLOOKUP(X52,登録情報女子!$P$3:$Q$20,2,0)</f>
        <v>#N/A</v>
      </c>
      <c r="Z52" s="142">
        <f>'団体申込一覧表（女子）'!R60</f>
        <v>0</v>
      </c>
      <c r="AA52" t="e">
        <f t="shared" si="5"/>
        <v>#N/A</v>
      </c>
      <c r="AD52" s="142"/>
    </row>
    <row r="53" spans="1:30" x14ac:dyDescent="0.15">
      <c r="A53" s="216" t="e">
        <f>VLOOKUP(K53,登録情報女子!$A$2:$O$1030,14,0)</f>
        <v>#N/A</v>
      </c>
      <c r="B53" s="140" t="e">
        <f>VLOOKUP(K53,登録情報女子!$A$2:$O$1030,12,0)</f>
        <v>#N/A</v>
      </c>
      <c r="C53" s="216" t="e">
        <f>VLOOKUP(K53,登録情報女子!$A$2:$O$1030,5,0)</f>
        <v>#N/A</v>
      </c>
      <c r="D53" s="216" t="e">
        <f>VLOOKUP(K53,登録情報女子!$A$2:$O$1030,13,0)</f>
        <v>#N/A</v>
      </c>
      <c r="E53" s="216" t="e">
        <f>VLOOKUP(K53,登録情報女子!$A$2:$N$1030,11,0)</f>
        <v>#N/A</v>
      </c>
      <c r="F53">
        <v>2</v>
      </c>
      <c r="G53" s="216" t="e">
        <f>VLOOKUP(K53,登録情報女子!$A$2:$N$1030,8,0)</f>
        <v>#N/A</v>
      </c>
      <c r="H53" s="216" t="e">
        <f>VLOOKUP(K53,登録情報女子!$A$2:$O$1030,2,0)</f>
        <v>#N/A</v>
      </c>
      <c r="K53" s="216" t="e">
        <f>VLOOKUP('団体申込一覧表（女子）'!C61,登録情報女子!$A$2:$O$1030,1,0)</f>
        <v>#N/A</v>
      </c>
      <c r="L53" t="e">
        <f t="shared" si="0"/>
        <v>#N/A</v>
      </c>
      <c r="M53" t="e">
        <f t="shared" si="1"/>
        <v>#N/A</v>
      </c>
      <c r="N53" s="216" t="e">
        <f t="shared" si="2"/>
        <v>#N/A</v>
      </c>
      <c r="P53">
        <f>'団体申込一覧表（女子）'!H61</f>
        <v>0</v>
      </c>
      <c r="Q53" s="140" t="e">
        <f>VLOOKUP(P53,登録情報女子!$P$3:$Q$20,2,0)</f>
        <v>#N/A</v>
      </c>
      <c r="R53" s="142">
        <f>'団体申込一覧表（女子）'!J61</f>
        <v>0</v>
      </c>
      <c r="S53" t="e">
        <f t="shared" si="3"/>
        <v>#N/A</v>
      </c>
      <c r="T53">
        <f>'団体申込一覧表（女子）'!L61</f>
        <v>0</v>
      </c>
      <c r="U53" t="e">
        <f>VLOOKUP(T53,登録情報女子!$P$3:$Q$20,2,0)</f>
        <v>#N/A</v>
      </c>
      <c r="V53" s="142">
        <f>'団体申込一覧表（女子）'!N61</f>
        <v>0</v>
      </c>
      <c r="W53" t="e">
        <f t="shared" si="4"/>
        <v>#N/A</v>
      </c>
      <c r="X53">
        <f>'団体申込一覧表（女子）'!P61</f>
        <v>0</v>
      </c>
      <c r="Y53" t="e">
        <f>VLOOKUP(X53,登録情報女子!$P$3:$Q$20,2,0)</f>
        <v>#N/A</v>
      </c>
      <c r="Z53" s="142">
        <f>'団体申込一覧表（女子）'!R61</f>
        <v>0</v>
      </c>
      <c r="AA53" t="e">
        <f t="shared" si="5"/>
        <v>#N/A</v>
      </c>
      <c r="AD53" s="142"/>
    </row>
    <row r="54" spans="1:30" x14ac:dyDescent="0.15">
      <c r="A54" s="216" t="e">
        <f>VLOOKUP(K54,登録情報女子!$A$2:$O$1030,14,0)</f>
        <v>#N/A</v>
      </c>
      <c r="B54" s="140" t="e">
        <f>VLOOKUP(K54,登録情報女子!$A$2:$O$1030,12,0)</f>
        <v>#N/A</v>
      </c>
      <c r="C54" s="216" t="e">
        <f>VLOOKUP(K54,登録情報女子!$A$2:$O$1030,5,0)</f>
        <v>#N/A</v>
      </c>
      <c r="D54" s="216" t="e">
        <f>VLOOKUP(K54,登録情報女子!$A$2:$O$1030,13,0)</f>
        <v>#N/A</v>
      </c>
      <c r="E54" s="216" t="e">
        <f>VLOOKUP(K54,登録情報女子!$A$2:$N$1030,11,0)</f>
        <v>#N/A</v>
      </c>
      <c r="F54">
        <v>2</v>
      </c>
      <c r="G54" s="216" t="e">
        <f>VLOOKUP(K54,登録情報女子!$A$2:$N$1030,8,0)</f>
        <v>#N/A</v>
      </c>
      <c r="H54" s="216" t="e">
        <f>VLOOKUP(K54,登録情報女子!$A$2:$O$1030,2,0)</f>
        <v>#N/A</v>
      </c>
      <c r="K54" s="216" t="e">
        <f>VLOOKUP('団体申込一覧表（女子）'!C62,登録情報女子!$A$2:$O$1030,1,0)</f>
        <v>#N/A</v>
      </c>
      <c r="L54" t="e">
        <f t="shared" si="0"/>
        <v>#N/A</v>
      </c>
      <c r="M54" t="e">
        <f t="shared" si="1"/>
        <v>#N/A</v>
      </c>
      <c r="N54" s="216" t="e">
        <f t="shared" si="2"/>
        <v>#N/A</v>
      </c>
      <c r="P54">
        <f>'団体申込一覧表（女子）'!H62</f>
        <v>0</v>
      </c>
      <c r="Q54" s="140" t="e">
        <f>VLOOKUP(P54,登録情報女子!$P$3:$Q$20,2,0)</f>
        <v>#N/A</v>
      </c>
      <c r="R54" s="142">
        <f>'団体申込一覧表（女子）'!J62</f>
        <v>0</v>
      </c>
      <c r="S54" t="e">
        <f t="shared" si="3"/>
        <v>#N/A</v>
      </c>
      <c r="T54">
        <f>'団体申込一覧表（女子）'!L62</f>
        <v>0</v>
      </c>
      <c r="U54" t="e">
        <f>VLOOKUP(T54,登録情報女子!$P$3:$Q$20,2,0)</f>
        <v>#N/A</v>
      </c>
      <c r="V54" s="142">
        <f>'団体申込一覧表（女子）'!N62</f>
        <v>0</v>
      </c>
      <c r="W54" t="e">
        <f t="shared" si="4"/>
        <v>#N/A</v>
      </c>
      <c r="X54">
        <f>'団体申込一覧表（女子）'!P62</f>
        <v>0</v>
      </c>
      <c r="Y54" t="e">
        <f>VLOOKUP(X54,登録情報女子!$P$3:$Q$20,2,0)</f>
        <v>#N/A</v>
      </c>
      <c r="Z54" s="142">
        <f>'団体申込一覧表（女子）'!R62</f>
        <v>0</v>
      </c>
      <c r="AA54" t="e">
        <f t="shared" si="5"/>
        <v>#N/A</v>
      </c>
      <c r="AD54" s="142"/>
    </row>
    <row r="55" spans="1:30" x14ac:dyDescent="0.15">
      <c r="A55" s="216" t="e">
        <f>VLOOKUP(K55,登録情報女子!$A$2:$O$1030,14,0)</f>
        <v>#N/A</v>
      </c>
      <c r="B55" s="140" t="e">
        <f>VLOOKUP(K55,登録情報女子!$A$2:$O$1030,12,0)</f>
        <v>#N/A</v>
      </c>
      <c r="C55" s="216" t="e">
        <f>VLOOKUP(K55,登録情報女子!$A$2:$O$1030,5,0)</f>
        <v>#N/A</v>
      </c>
      <c r="D55" s="216" t="e">
        <f>VLOOKUP(K55,登録情報女子!$A$2:$O$1030,13,0)</f>
        <v>#N/A</v>
      </c>
      <c r="E55" s="216" t="e">
        <f>VLOOKUP(K55,登録情報女子!$A$2:$N$1030,11,0)</f>
        <v>#N/A</v>
      </c>
      <c r="F55">
        <v>2</v>
      </c>
      <c r="G55" s="216" t="e">
        <f>VLOOKUP(K55,登録情報女子!$A$2:$N$1030,8,0)</f>
        <v>#N/A</v>
      </c>
      <c r="H55" s="216" t="e">
        <f>VLOOKUP(K55,登録情報女子!$A$2:$O$1030,2,0)</f>
        <v>#N/A</v>
      </c>
      <c r="K55" s="216" t="e">
        <f>VLOOKUP('団体申込一覧表（女子）'!C63,登録情報女子!$A$2:$O$1030,1,0)</f>
        <v>#N/A</v>
      </c>
      <c r="L55" t="e">
        <f t="shared" si="0"/>
        <v>#N/A</v>
      </c>
      <c r="M55" t="e">
        <f t="shared" si="1"/>
        <v>#N/A</v>
      </c>
      <c r="N55" s="216" t="e">
        <f t="shared" si="2"/>
        <v>#N/A</v>
      </c>
      <c r="P55">
        <f>'団体申込一覧表（女子）'!H63</f>
        <v>0</v>
      </c>
      <c r="Q55" s="140" t="e">
        <f>VLOOKUP(P55,登録情報女子!$P$3:$Q$20,2,0)</f>
        <v>#N/A</v>
      </c>
      <c r="R55" s="142">
        <f>'団体申込一覧表（女子）'!J63</f>
        <v>0</v>
      </c>
      <c r="S55" t="e">
        <f t="shared" si="3"/>
        <v>#N/A</v>
      </c>
      <c r="T55">
        <f>'団体申込一覧表（女子）'!L63</f>
        <v>0</v>
      </c>
      <c r="U55" t="e">
        <f>VLOOKUP(T55,登録情報女子!$P$3:$Q$20,2,0)</f>
        <v>#N/A</v>
      </c>
      <c r="V55" s="142">
        <f>'団体申込一覧表（女子）'!N63</f>
        <v>0</v>
      </c>
      <c r="W55" t="e">
        <f t="shared" si="4"/>
        <v>#N/A</v>
      </c>
      <c r="X55">
        <f>'団体申込一覧表（女子）'!P63</f>
        <v>0</v>
      </c>
      <c r="Y55" t="e">
        <f>VLOOKUP(X55,登録情報女子!$P$3:$Q$20,2,0)</f>
        <v>#N/A</v>
      </c>
      <c r="Z55" s="142">
        <f>'団体申込一覧表（女子）'!R63</f>
        <v>0</v>
      </c>
      <c r="AA55" t="e">
        <f t="shared" si="5"/>
        <v>#N/A</v>
      </c>
      <c r="AD55" s="142"/>
    </row>
    <row r="56" spans="1:30" x14ac:dyDescent="0.15">
      <c r="A56" s="216" t="e">
        <f>VLOOKUP(K56,登録情報女子!$A$2:$O$1030,14,0)</f>
        <v>#N/A</v>
      </c>
      <c r="B56" s="140" t="e">
        <f>VLOOKUP(K56,登録情報女子!$A$2:$O$1030,12,0)</f>
        <v>#N/A</v>
      </c>
      <c r="C56" s="216" t="e">
        <f>VLOOKUP(K56,登録情報女子!$A$2:$O$1030,5,0)</f>
        <v>#N/A</v>
      </c>
      <c r="D56" s="216" t="e">
        <f>VLOOKUP(K56,登録情報女子!$A$2:$O$1030,13,0)</f>
        <v>#N/A</v>
      </c>
      <c r="E56" s="216" t="e">
        <f>VLOOKUP(K56,登録情報女子!$A$2:$N$1030,11,0)</f>
        <v>#N/A</v>
      </c>
      <c r="F56">
        <v>2</v>
      </c>
      <c r="G56" s="216" t="e">
        <f>VLOOKUP(K56,登録情報女子!$A$2:$N$1030,8,0)</f>
        <v>#N/A</v>
      </c>
      <c r="H56" s="216" t="e">
        <f>VLOOKUP(K56,登録情報女子!$A$2:$O$1030,2,0)</f>
        <v>#N/A</v>
      </c>
      <c r="K56" s="216" t="e">
        <f>VLOOKUP('団体申込一覧表（女子）'!C64,登録情報女子!$A$2:$O$1030,1,0)</f>
        <v>#N/A</v>
      </c>
      <c r="L56" t="e">
        <f t="shared" si="0"/>
        <v>#N/A</v>
      </c>
      <c r="M56" t="e">
        <f t="shared" si="1"/>
        <v>#N/A</v>
      </c>
      <c r="N56" s="216" t="e">
        <f t="shared" si="2"/>
        <v>#N/A</v>
      </c>
      <c r="P56">
        <f>'団体申込一覧表（女子）'!H64</f>
        <v>0</v>
      </c>
      <c r="Q56" s="140" t="e">
        <f>VLOOKUP(P56,登録情報女子!$P$3:$Q$20,2,0)</f>
        <v>#N/A</v>
      </c>
      <c r="R56" s="142">
        <f>'団体申込一覧表（女子）'!J64</f>
        <v>0</v>
      </c>
      <c r="S56" t="e">
        <f t="shared" si="3"/>
        <v>#N/A</v>
      </c>
      <c r="T56">
        <f>'団体申込一覧表（女子）'!L64</f>
        <v>0</v>
      </c>
      <c r="U56" t="e">
        <f>VLOOKUP(T56,登録情報女子!$P$3:$Q$20,2,0)</f>
        <v>#N/A</v>
      </c>
      <c r="V56" s="142">
        <f>'団体申込一覧表（女子）'!N64</f>
        <v>0</v>
      </c>
      <c r="W56" t="e">
        <f t="shared" si="4"/>
        <v>#N/A</v>
      </c>
      <c r="X56">
        <f>'団体申込一覧表（女子）'!P64</f>
        <v>0</v>
      </c>
      <c r="Y56" t="e">
        <f>VLOOKUP(X56,登録情報女子!$P$3:$Q$20,2,0)</f>
        <v>#N/A</v>
      </c>
      <c r="Z56" s="142">
        <f>'団体申込一覧表（女子）'!R64</f>
        <v>0</v>
      </c>
      <c r="AA56" t="e">
        <f t="shared" si="5"/>
        <v>#N/A</v>
      </c>
      <c r="AD56" s="142"/>
    </row>
    <row r="57" spans="1:30" x14ac:dyDescent="0.15">
      <c r="A57" s="216" t="e">
        <f>VLOOKUP(K57,登録情報女子!$A$2:$O$1030,14,0)</f>
        <v>#N/A</v>
      </c>
      <c r="B57" s="140" t="e">
        <f>VLOOKUP(K57,登録情報女子!$A$2:$O$1030,12,0)</f>
        <v>#N/A</v>
      </c>
      <c r="C57" s="216" t="e">
        <f>VLOOKUP(K57,登録情報女子!$A$2:$O$1030,5,0)</f>
        <v>#N/A</v>
      </c>
      <c r="D57" s="216" t="e">
        <f>VLOOKUP(K57,登録情報女子!$A$2:$O$1030,13,0)</f>
        <v>#N/A</v>
      </c>
      <c r="E57" s="216" t="e">
        <f>VLOOKUP(K57,登録情報女子!$A$2:$N$1030,11,0)</f>
        <v>#N/A</v>
      </c>
      <c r="F57">
        <v>2</v>
      </c>
      <c r="G57" s="216" t="e">
        <f>VLOOKUP(K57,登録情報女子!$A$2:$N$1030,8,0)</f>
        <v>#N/A</v>
      </c>
      <c r="H57" s="216" t="e">
        <f>VLOOKUP(K57,登録情報女子!$A$2:$O$1030,2,0)</f>
        <v>#N/A</v>
      </c>
      <c r="K57" s="216" t="e">
        <f>VLOOKUP('団体申込一覧表（女子）'!C65,登録情報女子!$A$2:$O$1030,1,0)</f>
        <v>#N/A</v>
      </c>
      <c r="L57" t="e">
        <f t="shared" si="0"/>
        <v>#N/A</v>
      </c>
      <c r="M57" t="e">
        <f t="shared" si="1"/>
        <v>#N/A</v>
      </c>
      <c r="N57" s="216" t="e">
        <f t="shared" si="2"/>
        <v>#N/A</v>
      </c>
      <c r="P57">
        <f>'団体申込一覧表（女子）'!H65</f>
        <v>0</v>
      </c>
      <c r="Q57" s="140" t="e">
        <f>VLOOKUP(P57,登録情報女子!$P$3:$Q$20,2,0)</f>
        <v>#N/A</v>
      </c>
      <c r="R57" s="142">
        <f>'団体申込一覧表（女子）'!J65</f>
        <v>0</v>
      </c>
      <c r="S57" t="e">
        <f t="shared" si="3"/>
        <v>#N/A</v>
      </c>
      <c r="T57">
        <f>'団体申込一覧表（女子）'!L65</f>
        <v>0</v>
      </c>
      <c r="U57" t="e">
        <f>VLOOKUP(T57,登録情報女子!$P$3:$Q$20,2,0)</f>
        <v>#N/A</v>
      </c>
      <c r="V57" s="142">
        <f>'団体申込一覧表（女子）'!N65</f>
        <v>0</v>
      </c>
      <c r="W57" t="e">
        <f t="shared" si="4"/>
        <v>#N/A</v>
      </c>
      <c r="X57">
        <f>'団体申込一覧表（女子）'!P65</f>
        <v>0</v>
      </c>
      <c r="Y57" t="e">
        <f>VLOOKUP(X57,登録情報女子!$P$3:$Q$20,2,0)</f>
        <v>#N/A</v>
      </c>
      <c r="Z57" s="142">
        <f>'団体申込一覧表（女子）'!R65</f>
        <v>0</v>
      </c>
      <c r="AA57" t="e">
        <f t="shared" si="5"/>
        <v>#N/A</v>
      </c>
      <c r="AD57" s="142"/>
    </row>
    <row r="58" spans="1:30" x14ac:dyDescent="0.15">
      <c r="A58" s="216" t="e">
        <f>VLOOKUP(K58,登録情報女子!$A$2:$O$1030,14,0)</f>
        <v>#N/A</v>
      </c>
      <c r="B58" s="140" t="e">
        <f>VLOOKUP(K58,登録情報女子!$A$2:$O$1030,12,0)</f>
        <v>#N/A</v>
      </c>
      <c r="C58" s="216" t="e">
        <f>VLOOKUP(K58,登録情報女子!$A$2:$O$1030,5,0)</f>
        <v>#N/A</v>
      </c>
      <c r="D58" s="216" t="e">
        <f>VLOOKUP(K58,登録情報女子!$A$2:$O$1030,13,0)</f>
        <v>#N/A</v>
      </c>
      <c r="E58" s="216" t="e">
        <f>VLOOKUP(K58,登録情報女子!$A$2:$N$1030,11,0)</f>
        <v>#N/A</v>
      </c>
      <c r="F58">
        <v>2</v>
      </c>
      <c r="G58" s="216" t="e">
        <f>VLOOKUP(K58,登録情報女子!$A$2:$N$1030,8,0)</f>
        <v>#N/A</v>
      </c>
      <c r="H58" s="216" t="e">
        <f>VLOOKUP(K58,登録情報女子!$A$2:$O$1030,2,0)</f>
        <v>#N/A</v>
      </c>
      <c r="K58" s="216" t="e">
        <f>VLOOKUP('団体申込一覧表（女子）'!C66,登録情報女子!$A$2:$O$1030,1,0)</f>
        <v>#N/A</v>
      </c>
      <c r="L58" t="e">
        <f t="shared" si="0"/>
        <v>#N/A</v>
      </c>
      <c r="M58" t="e">
        <f t="shared" si="1"/>
        <v>#N/A</v>
      </c>
      <c r="N58" s="216" t="e">
        <f t="shared" si="2"/>
        <v>#N/A</v>
      </c>
      <c r="P58">
        <f>'団体申込一覧表（女子）'!H66</f>
        <v>0</v>
      </c>
      <c r="Q58" s="140" t="e">
        <f>VLOOKUP(P58,登録情報女子!$P$3:$Q$20,2,0)</f>
        <v>#N/A</v>
      </c>
      <c r="R58" s="142">
        <f>'団体申込一覧表（女子）'!J66</f>
        <v>0</v>
      </c>
      <c r="S58" t="e">
        <f t="shared" si="3"/>
        <v>#N/A</v>
      </c>
      <c r="T58">
        <f>'団体申込一覧表（女子）'!L66</f>
        <v>0</v>
      </c>
      <c r="U58" t="e">
        <f>VLOOKUP(T58,登録情報女子!$P$3:$Q$20,2,0)</f>
        <v>#N/A</v>
      </c>
      <c r="V58" s="142">
        <f>'団体申込一覧表（女子）'!N66</f>
        <v>0</v>
      </c>
      <c r="W58" t="e">
        <f t="shared" si="4"/>
        <v>#N/A</v>
      </c>
      <c r="X58">
        <f>'団体申込一覧表（女子）'!P66</f>
        <v>0</v>
      </c>
      <c r="Y58" t="e">
        <f>VLOOKUP(X58,登録情報女子!$P$3:$Q$20,2,0)</f>
        <v>#N/A</v>
      </c>
      <c r="Z58" s="142">
        <f>'団体申込一覧表（女子）'!R66</f>
        <v>0</v>
      </c>
      <c r="AA58" t="e">
        <f t="shared" si="5"/>
        <v>#N/A</v>
      </c>
      <c r="AD58" s="142"/>
    </row>
    <row r="59" spans="1:30" x14ac:dyDescent="0.15">
      <c r="A59" s="216" t="e">
        <f>VLOOKUP(K59,登録情報女子!$A$2:$O$1030,14,0)</f>
        <v>#N/A</v>
      </c>
      <c r="B59" s="140" t="e">
        <f>VLOOKUP(K59,登録情報女子!$A$2:$O$1030,12,0)</f>
        <v>#N/A</v>
      </c>
      <c r="C59" s="216" t="e">
        <f>VLOOKUP(K59,登録情報女子!$A$2:$O$1030,5,0)</f>
        <v>#N/A</v>
      </c>
      <c r="D59" s="216" t="e">
        <f>VLOOKUP(K59,登録情報女子!$A$2:$O$1030,13,0)</f>
        <v>#N/A</v>
      </c>
      <c r="E59" s="216" t="e">
        <f>VLOOKUP(K59,登録情報女子!$A$2:$N$1030,11,0)</f>
        <v>#N/A</v>
      </c>
      <c r="F59">
        <v>2</v>
      </c>
      <c r="G59" s="216" t="e">
        <f>VLOOKUP(K59,登録情報女子!$A$2:$N$1030,8,0)</f>
        <v>#N/A</v>
      </c>
      <c r="H59" s="216" t="e">
        <f>VLOOKUP(K59,登録情報女子!$A$2:$O$1030,2,0)</f>
        <v>#N/A</v>
      </c>
      <c r="K59" s="216" t="e">
        <f>VLOOKUP('団体申込一覧表（女子）'!C67,登録情報女子!$A$2:$O$1030,1,0)</f>
        <v>#N/A</v>
      </c>
      <c r="L59" t="e">
        <f t="shared" si="0"/>
        <v>#N/A</v>
      </c>
      <c r="M59" t="e">
        <f t="shared" si="1"/>
        <v>#N/A</v>
      </c>
      <c r="N59" s="216" t="e">
        <f t="shared" si="2"/>
        <v>#N/A</v>
      </c>
      <c r="P59">
        <f>'団体申込一覧表（女子）'!H67</f>
        <v>0</v>
      </c>
      <c r="Q59" s="140" t="e">
        <f>VLOOKUP(P59,登録情報女子!$P$3:$Q$20,2,0)</f>
        <v>#N/A</v>
      </c>
      <c r="R59" s="142">
        <f>'団体申込一覧表（女子）'!J67</f>
        <v>0</v>
      </c>
      <c r="S59" t="e">
        <f t="shared" si="3"/>
        <v>#N/A</v>
      </c>
      <c r="T59">
        <f>'団体申込一覧表（女子）'!L67</f>
        <v>0</v>
      </c>
      <c r="U59" t="e">
        <f>VLOOKUP(T59,登録情報女子!$P$3:$Q$20,2,0)</f>
        <v>#N/A</v>
      </c>
      <c r="V59" s="142">
        <f>'団体申込一覧表（女子）'!N67</f>
        <v>0</v>
      </c>
      <c r="W59" t="e">
        <f t="shared" si="4"/>
        <v>#N/A</v>
      </c>
      <c r="X59">
        <f>'団体申込一覧表（女子）'!P67</f>
        <v>0</v>
      </c>
      <c r="Y59" t="e">
        <f>VLOOKUP(X59,登録情報女子!$P$3:$Q$20,2,0)</f>
        <v>#N/A</v>
      </c>
      <c r="Z59" s="142">
        <f>'団体申込一覧表（女子）'!R67</f>
        <v>0</v>
      </c>
      <c r="AA59" t="e">
        <f t="shared" si="5"/>
        <v>#N/A</v>
      </c>
      <c r="AD59" s="142"/>
    </row>
    <row r="60" spans="1:30" x14ac:dyDescent="0.15">
      <c r="A60" s="216" t="e">
        <f>VLOOKUP(K60,登録情報女子!$A$2:$O$1030,14,0)</f>
        <v>#N/A</v>
      </c>
      <c r="B60" s="140" t="e">
        <f>VLOOKUP(K60,登録情報女子!$A$2:$O$1030,12,0)</f>
        <v>#N/A</v>
      </c>
      <c r="C60" s="216" t="e">
        <f>VLOOKUP(K60,登録情報女子!$A$2:$O$1030,5,0)</f>
        <v>#N/A</v>
      </c>
      <c r="D60" s="216" t="e">
        <f>VLOOKUP(K60,登録情報女子!$A$2:$O$1030,13,0)</f>
        <v>#N/A</v>
      </c>
      <c r="E60" s="216" t="e">
        <f>VLOOKUP(K60,登録情報女子!$A$2:$N$1030,11,0)</f>
        <v>#N/A</v>
      </c>
      <c r="F60">
        <v>2</v>
      </c>
      <c r="G60" s="216" t="e">
        <f>VLOOKUP(K60,登録情報女子!$A$2:$N$1030,8,0)</f>
        <v>#N/A</v>
      </c>
      <c r="H60" s="216" t="e">
        <f>VLOOKUP(K60,登録情報女子!$A$2:$O$1030,2,0)</f>
        <v>#N/A</v>
      </c>
      <c r="K60" s="216" t="e">
        <f>VLOOKUP('団体申込一覧表（女子）'!C68,登録情報女子!$A$2:$O$1030,1,0)</f>
        <v>#N/A</v>
      </c>
      <c r="L60" t="e">
        <f t="shared" si="0"/>
        <v>#N/A</v>
      </c>
      <c r="M60" t="e">
        <f t="shared" si="1"/>
        <v>#N/A</v>
      </c>
      <c r="N60" s="216" t="e">
        <f t="shared" si="2"/>
        <v>#N/A</v>
      </c>
      <c r="P60">
        <f>'団体申込一覧表（女子）'!H68</f>
        <v>0</v>
      </c>
      <c r="Q60" s="140" t="e">
        <f>VLOOKUP(P60,登録情報女子!$P$3:$Q$20,2,0)</f>
        <v>#N/A</v>
      </c>
      <c r="R60" s="142">
        <f>'団体申込一覧表（女子）'!J68</f>
        <v>0</v>
      </c>
      <c r="S60" t="e">
        <f t="shared" si="3"/>
        <v>#N/A</v>
      </c>
      <c r="T60">
        <f>'団体申込一覧表（女子）'!L68</f>
        <v>0</v>
      </c>
      <c r="U60" t="e">
        <f>VLOOKUP(T60,登録情報女子!$P$3:$Q$20,2,0)</f>
        <v>#N/A</v>
      </c>
      <c r="V60" s="142">
        <f>'団体申込一覧表（女子）'!N68</f>
        <v>0</v>
      </c>
      <c r="W60" t="e">
        <f t="shared" si="4"/>
        <v>#N/A</v>
      </c>
      <c r="X60">
        <f>'団体申込一覧表（女子）'!P68</f>
        <v>0</v>
      </c>
      <c r="Y60" t="e">
        <f>VLOOKUP(X60,登録情報女子!$P$3:$Q$20,2,0)</f>
        <v>#N/A</v>
      </c>
      <c r="Z60" s="142">
        <f>'団体申込一覧表（女子）'!R68</f>
        <v>0</v>
      </c>
      <c r="AA60" t="e">
        <f t="shared" si="5"/>
        <v>#N/A</v>
      </c>
      <c r="AD60" s="142"/>
    </row>
    <row r="61" spans="1:30" x14ac:dyDescent="0.15">
      <c r="A61" s="216" t="e">
        <f>VLOOKUP(K61,登録情報女子!$A$2:$O$1030,14,0)</f>
        <v>#N/A</v>
      </c>
      <c r="B61" s="140" t="e">
        <f>VLOOKUP(K61,登録情報女子!$A$2:$O$1030,12,0)</f>
        <v>#N/A</v>
      </c>
      <c r="C61" s="216" t="e">
        <f>VLOOKUP(K61,登録情報女子!$A$2:$O$1030,5,0)</f>
        <v>#N/A</v>
      </c>
      <c r="D61" s="216" t="e">
        <f>VLOOKUP(K61,登録情報女子!$A$2:$O$1030,13,0)</f>
        <v>#N/A</v>
      </c>
      <c r="E61" s="216" t="e">
        <f>VLOOKUP(K61,登録情報女子!$A$2:$N$1030,11,0)</f>
        <v>#N/A</v>
      </c>
      <c r="F61">
        <v>2</v>
      </c>
      <c r="G61" s="216" t="e">
        <f>VLOOKUP(K61,登録情報女子!$A$2:$N$1030,8,0)</f>
        <v>#N/A</v>
      </c>
      <c r="H61" s="216" t="e">
        <f>VLOOKUP(K61,登録情報女子!$A$2:$O$1030,2,0)</f>
        <v>#N/A</v>
      </c>
      <c r="K61" s="216" t="e">
        <f>VLOOKUP('団体申込一覧表（女子）'!C69,登録情報女子!$A$2:$O$1030,1,0)</f>
        <v>#N/A</v>
      </c>
      <c r="L61" t="e">
        <f t="shared" si="0"/>
        <v>#N/A</v>
      </c>
      <c r="M61" t="e">
        <f t="shared" si="1"/>
        <v>#N/A</v>
      </c>
      <c r="N61" s="216" t="e">
        <f t="shared" si="2"/>
        <v>#N/A</v>
      </c>
      <c r="P61">
        <f>'団体申込一覧表（女子）'!H69</f>
        <v>0</v>
      </c>
      <c r="Q61" s="140" t="e">
        <f>VLOOKUP(P61,登録情報女子!$P$3:$Q$20,2,0)</f>
        <v>#N/A</v>
      </c>
      <c r="R61" s="142">
        <f>'団体申込一覧表（女子）'!J69</f>
        <v>0</v>
      </c>
      <c r="S61" t="e">
        <f t="shared" si="3"/>
        <v>#N/A</v>
      </c>
      <c r="T61">
        <f>'団体申込一覧表（女子）'!L69</f>
        <v>0</v>
      </c>
      <c r="U61" t="e">
        <f>VLOOKUP(T61,登録情報女子!$P$3:$Q$20,2,0)</f>
        <v>#N/A</v>
      </c>
      <c r="V61" s="142">
        <f>'団体申込一覧表（女子）'!N69</f>
        <v>0</v>
      </c>
      <c r="W61" t="e">
        <f t="shared" si="4"/>
        <v>#N/A</v>
      </c>
      <c r="X61">
        <f>'団体申込一覧表（女子）'!P69</f>
        <v>0</v>
      </c>
      <c r="Y61" t="e">
        <f>VLOOKUP(X61,登録情報女子!$P$3:$Q$20,2,0)</f>
        <v>#N/A</v>
      </c>
      <c r="Z61" s="142">
        <f>'団体申込一覧表（女子）'!R69</f>
        <v>0</v>
      </c>
      <c r="AA61" t="e">
        <f t="shared" si="5"/>
        <v>#N/A</v>
      </c>
      <c r="AD61" s="142"/>
    </row>
    <row r="62" spans="1:30" x14ac:dyDescent="0.15">
      <c r="A62" s="216" t="e">
        <f>VLOOKUP(K62,登録情報女子!$A$2:$O$1030,14,0)</f>
        <v>#N/A</v>
      </c>
      <c r="B62" s="140" t="e">
        <f>VLOOKUP(K62,登録情報女子!$A$2:$O$1030,12,0)</f>
        <v>#N/A</v>
      </c>
      <c r="C62" s="216" t="e">
        <f>VLOOKUP(K62,登録情報女子!$A$2:$O$1030,5,0)</f>
        <v>#N/A</v>
      </c>
      <c r="D62" s="216" t="e">
        <f>VLOOKUP(K62,登録情報女子!$A$2:$O$1030,13,0)</f>
        <v>#N/A</v>
      </c>
      <c r="E62" s="216" t="e">
        <f>VLOOKUP(K62,登録情報女子!$A$2:$N$1030,11,0)</f>
        <v>#N/A</v>
      </c>
      <c r="F62">
        <v>2</v>
      </c>
      <c r="G62" s="216" t="e">
        <f>VLOOKUP(K62,登録情報女子!$A$2:$N$1030,8,0)</f>
        <v>#N/A</v>
      </c>
      <c r="H62" s="216" t="e">
        <f>VLOOKUP(K62,登録情報女子!$A$2:$O$1030,2,0)</f>
        <v>#N/A</v>
      </c>
      <c r="K62" s="216" t="e">
        <f>VLOOKUP('団体申込一覧表（女子）'!C70,登録情報女子!$A$2:$O$1030,1,0)</f>
        <v>#N/A</v>
      </c>
      <c r="L62" t="e">
        <f t="shared" si="0"/>
        <v>#N/A</v>
      </c>
      <c r="M62" t="e">
        <f t="shared" si="1"/>
        <v>#N/A</v>
      </c>
      <c r="N62" s="216" t="e">
        <f t="shared" si="2"/>
        <v>#N/A</v>
      </c>
      <c r="P62">
        <f>'団体申込一覧表（女子）'!H70</f>
        <v>0</v>
      </c>
      <c r="Q62" s="140" t="e">
        <f>VLOOKUP(P62,登録情報女子!$P$3:$Q$20,2,0)</f>
        <v>#N/A</v>
      </c>
      <c r="R62" s="142">
        <f>'団体申込一覧表（女子）'!J70</f>
        <v>0</v>
      </c>
      <c r="S62" t="e">
        <f t="shared" si="3"/>
        <v>#N/A</v>
      </c>
      <c r="T62">
        <f>'団体申込一覧表（女子）'!L70</f>
        <v>0</v>
      </c>
      <c r="U62" t="e">
        <f>VLOOKUP(T62,登録情報女子!$P$3:$Q$20,2,0)</f>
        <v>#N/A</v>
      </c>
      <c r="V62" s="142">
        <f>'団体申込一覧表（女子）'!N70</f>
        <v>0</v>
      </c>
      <c r="W62" t="e">
        <f t="shared" si="4"/>
        <v>#N/A</v>
      </c>
      <c r="X62">
        <f>'団体申込一覧表（女子）'!P70</f>
        <v>0</v>
      </c>
      <c r="Y62" t="e">
        <f>VLOOKUP(X62,登録情報女子!$P$3:$Q$20,2,0)</f>
        <v>#N/A</v>
      </c>
      <c r="Z62" s="142">
        <f>'団体申込一覧表（女子）'!R70</f>
        <v>0</v>
      </c>
      <c r="AA62" t="e">
        <f t="shared" si="5"/>
        <v>#N/A</v>
      </c>
      <c r="AD62" s="142"/>
    </row>
    <row r="63" spans="1:30" x14ac:dyDescent="0.15">
      <c r="A63" s="216" t="e">
        <f>VLOOKUP(K63,登録情報女子!$A$2:$O$1030,14,0)</f>
        <v>#N/A</v>
      </c>
      <c r="B63" s="140" t="e">
        <f>VLOOKUP(K63,登録情報女子!$A$2:$O$1030,12,0)</f>
        <v>#N/A</v>
      </c>
      <c r="C63" s="216" t="e">
        <f>VLOOKUP(K63,登録情報女子!$A$2:$O$1030,5,0)</f>
        <v>#N/A</v>
      </c>
      <c r="D63" s="216" t="e">
        <f>VLOOKUP(K63,登録情報女子!$A$2:$O$1030,13,0)</f>
        <v>#N/A</v>
      </c>
      <c r="E63" s="216" t="e">
        <f>VLOOKUP(K63,登録情報女子!$A$2:$N$1030,11,0)</f>
        <v>#N/A</v>
      </c>
      <c r="F63">
        <v>2</v>
      </c>
      <c r="G63" s="216" t="e">
        <f>VLOOKUP(K63,登録情報女子!$A$2:$N$1030,8,0)</f>
        <v>#N/A</v>
      </c>
      <c r="H63" s="216" t="e">
        <f>VLOOKUP(K63,登録情報女子!$A$2:$O$1030,2,0)</f>
        <v>#N/A</v>
      </c>
      <c r="K63" s="216" t="e">
        <f>VLOOKUP('団体申込一覧表（女子）'!C71,登録情報女子!$A$2:$O$1030,1,0)</f>
        <v>#N/A</v>
      </c>
      <c r="L63" t="e">
        <f t="shared" si="0"/>
        <v>#N/A</v>
      </c>
      <c r="M63" t="e">
        <f t="shared" si="1"/>
        <v>#N/A</v>
      </c>
      <c r="N63" s="216" t="e">
        <f t="shared" si="2"/>
        <v>#N/A</v>
      </c>
      <c r="P63">
        <f>'団体申込一覧表（女子）'!H71</f>
        <v>0</v>
      </c>
      <c r="Q63" s="140" t="e">
        <f>VLOOKUP(P63,登録情報女子!$P$3:$Q$20,2,0)</f>
        <v>#N/A</v>
      </c>
      <c r="R63" s="142">
        <f>'団体申込一覧表（女子）'!J71</f>
        <v>0</v>
      </c>
      <c r="S63" t="e">
        <f t="shared" si="3"/>
        <v>#N/A</v>
      </c>
      <c r="T63">
        <f>'団体申込一覧表（女子）'!L71</f>
        <v>0</v>
      </c>
      <c r="U63" t="e">
        <f>VLOOKUP(T63,登録情報女子!$P$3:$Q$20,2,0)</f>
        <v>#N/A</v>
      </c>
      <c r="V63" s="142">
        <f>'団体申込一覧表（女子）'!N71</f>
        <v>0</v>
      </c>
      <c r="W63" t="e">
        <f t="shared" si="4"/>
        <v>#N/A</v>
      </c>
      <c r="X63">
        <f>'団体申込一覧表（女子）'!P71</f>
        <v>0</v>
      </c>
      <c r="Y63" t="e">
        <f>VLOOKUP(X63,登録情報女子!$P$3:$Q$20,2,0)</f>
        <v>#N/A</v>
      </c>
      <c r="Z63" s="142">
        <f>'団体申込一覧表（女子）'!R71</f>
        <v>0</v>
      </c>
      <c r="AA63" t="e">
        <f t="shared" si="5"/>
        <v>#N/A</v>
      </c>
      <c r="AD63" s="142"/>
    </row>
    <row r="64" spans="1:30" x14ac:dyDescent="0.15">
      <c r="A64" s="216" t="e">
        <f>VLOOKUP(K64,登録情報女子!$A$2:$O$1030,14,0)</f>
        <v>#N/A</v>
      </c>
      <c r="B64" s="140" t="e">
        <f>VLOOKUP(K64,登録情報女子!$A$2:$O$1030,12,0)</f>
        <v>#N/A</v>
      </c>
      <c r="C64" s="216" t="e">
        <f>VLOOKUP(K64,登録情報女子!$A$2:$O$1030,5,0)</f>
        <v>#N/A</v>
      </c>
      <c r="D64" s="216" t="e">
        <f>VLOOKUP(K64,登録情報女子!$A$2:$O$1030,13,0)</f>
        <v>#N/A</v>
      </c>
      <c r="E64" s="216" t="e">
        <f>VLOOKUP(K64,登録情報女子!$A$2:$N$1030,11,0)</f>
        <v>#N/A</v>
      </c>
      <c r="F64">
        <v>2</v>
      </c>
      <c r="G64" s="216" t="e">
        <f>VLOOKUP(K64,登録情報女子!$A$2:$N$1030,8,0)</f>
        <v>#N/A</v>
      </c>
      <c r="H64" s="216" t="e">
        <f>VLOOKUP(K64,登録情報女子!$A$2:$O$1030,2,0)</f>
        <v>#N/A</v>
      </c>
      <c r="K64" s="216" t="e">
        <f>VLOOKUP('団体申込一覧表（女子）'!C72,登録情報女子!$A$2:$O$1030,1,0)</f>
        <v>#N/A</v>
      </c>
      <c r="L64" t="e">
        <f t="shared" si="0"/>
        <v>#N/A</v>
      </c>
      <c r="M64" t="e">
        <f t="shared" si="1"/>
        <v>#N/A</v>
      </c>
      <c r="N64" s="216" t="e">
        <f t="shared" si="2"/>
        <v>#N/A</v>
      </c>
      <c r="P64">
        <f>'団体申込一覧表（女子）'!H72</f>
        <v>0</v>
      </c>
      <c r="Q64" s="140" t="e">
        <f>VLOOKUP(P64,登録情報女子!$P$3:$Q$20,2,0)</f>
        <v>#N/A</v>
      </c>
      <c r="R64" s="142">
        <f>'団体申込一覧表（女子）'!J72</f>
        <v>0</v>
      </c>
      <c r="S64" t="e">
        <f t="shared" si="3"/>
        <v>#N/A</v>
      </c>
      <c r="T64">
        <f>'団体申込一覧表（女子）'!L72</f>
        <v>0</v>
      </c>
      <c r="U64" t="e">
        <f>VLOOKUP(T64,登録情報女子!$P$3:$Q$20,2,0)</f>
        <v>#N/A</v>
      </c>
      <c r="V64" s="142">
        <f>'団体申込一覧表（女子）'!N72</f>
        <v>0</v>
      </c>
      <c r="W64" t="e">
        <f t="shared" si="4"/>
        <v>#N/A</v>
      </c>
      <c r="X64">
        <f>'団体申込一覧表（女子）'!P72</f>
        <v>0</v>
      </c>
      <c r="Y64" t="e">
        <f>VLOOKUP(X64,登録情報女子!$P$3:$Q$20,2,0)</f>
        <v>#N/A</v>
      </c>
      <c r="Z64" s="142">
        <f>'団体申込一覧表（女子）'!R72</f>
        <v>0</v>
      </c>
      <c r="AA64" t="e">
        <f t="shared" si="5"/>
        <v>#N/A</v>
      </c>
      <c r="AD64" s="142"/>
    </row>
    <row r="65" spans="1:30" x14ac:dyDescent="0.15">
      <c r="A65" s="216" t="e">
        <f>VLOOKUP(K65,登録情報女子!$A$2:$O$1030,14,0)</f>
        <v>#N/A</v>
      </c>
      <c r="B65" s="140" t="e">
        <f>VLOOKUP(K65,登録情報女子!$A$2:$O$1030,12,0)</f>
        <v>#N/A</v>
      </c>
      <c r="C65" s="216" t="e">
        <f>VLOOKUP(K65,登録情報女子!$A$2:$O$1030,5,0)</f>
        <v>#N/A</v>
      </c>
      <c r="D65" s="216" t="e">
        <f>VLOOKUP(K65,登録情報女子!$A$2:$O$1030,13,0)</f>
        <v>#N/A</v>
      </c>
      <c r="E65" s="216" t="e">
        <f>VLOOKUP(K65,登録情報女子!$A$2:$N$1030,11,0)</f>
        <v>#N/A</v>
      </c>
      <c r="F65">
        <v>2</v>
      </c>
      <c r="G65" s="216" t="e">
        <f>VLOOKUP(K65,登録情報女子!$A$2:$N$1030,8,0)</f>
        <v>#N/A</v>
      </c>
      <c r="H65" s="216" t="e">
        <f>VLOOKUP(K65,登録情報女子!$A$2:$O$1030,2,0)</f>
        <v>#N/A</v>
      </c>
      <c r="K65" s="216" t="e">
        <f>VLOOKUP('団体申込一覧表（女子）'!C73,登録情報女子!$A$2:$O$1030,1,0)</f>
        <v>#N/A</v>
      </c>
      <c r="L65" t="e">
        <f t="shared" si="0"/>
        <v>#N/A</v>
      </c>
      <c r="M65" t="e">
        <f t="shared" si="1"/>
        <v>#N/A</v>
      </c>
      <c r="N65" s="216" t="e">
        <f t="shared" si="2"/>
        <v>#N/A</v>
      </c>
      <c r="P65">
        <f>'団体申込一覧表（女子）'!H73</f>
        <v>0</v>
      </c>
      <c r="Q65" s="140" t="e">
        <f>VLOOKUP(P65,登録情報女子!$P$3:$Q$20,2,0)</f>
        <v>#N/A</v>
      </c>
      <c r="R65" s="142">
        <f>'団体申込一覧表（女子）'!J73</f>
        <v>0</v>
      </c>
      <c r="S65" t="e">
        <f t="shared" si="3"/>
        <v>#N/A</v>
      </c>
      <c r="T65">
        <f>'団体申込一覧表（女子）'!L73</f>
        <v>0</v>
      </c>
      <c r="U65" t="e">
        <f>VLOOKUP(T65,登録情報女子!$P$3:$Q$20,2,0)</f>
        <v>#N/A</v>
      </c>
      <c r="V65" s="142">
        <f>'団体申込一覧表（女子）'!N73</f>
        <v>0</v>
      </c>
      <c r="W65" t="e">
        <f t="shared" si="4"/>
        <v>#N/A</v>
      </c>
      <c r="X65">
        <f>'団体申込一覧表（女子）'!P73</f>
        <v>0</v>
      </c>
      <c r="Y65" t="e">
        <f>VLOOKUP(X65,登録情報女子!$P$3:$Q$20,2,0)</f>
        <v>#N/A</v>
      </c>
      <c r="Z65" s="142">
        <f>'団体申込一覧表（女子）'!R73</f>
        <v>0</v>
      </c>
      <c r="AA65" t="e">
        <f t="shared" si="5"/>
        <v>#N/A</v>
      </c>
      <c r="AD65" s="142"/>
    </row>
    <row r="66" spans="1:30" x14ac:dyDescent="0.15">
      <c r="A66" s="216" t="e">
        <f>VLOOKUP(K66,登録情報女子!$A$2:$O$1030,14,0)</f>
        <v>#N/A</v>
      </c>
      <c r="B66" s="140" t="e">
        <f>VLOOKUP(K66,登録情報女子!$A$2:$O$1030,12,0)</f>
        <v>#N/A</v>
      </c>
      <c r="C66" s="216" t="e">
        <f>VLOOKUP(K66,登録情報女子!$A$2:$O$1030,5,0)</f>
        <v>#N/A</v>
      </c>
      <c r="D66" s="216" t="e">
        <f>VLOOKUP(K66,登録情報女子!$A$2:$O$1030,13,0)</f>
        <v>#N/A</v>
      </c>
      <c r="E66" s="216" t="e">
        <f>VLOOKUP(K66,登録情報女子!$A$2:$N$1030,11,0)</f>
        <v>#N/A</v>
      </c>
      <c r="F66">
        <v>2</v>
      </c>
      <c r="G66" s="216" t="e">
        <f>VLOOKUP(K66,登録情報女子!$A$2:$N$1030,8,0)</f>
        <v>#N/A</v>
      </c>
      <c r="H66" s="216" t="e">
        <f>VLOOKUP(K66,登録情報女子!$A$2:$O$1030,2,0)</f>
        <v>#N/A</v>
      </c>
      <c r="K66" s="216" t="e">
        <f>VLOOKUP('団体申込一覧表（女子）'!C74,登録情報女子!$A$2:$O$1030,1,0)</f>
        <v>#N/A</v>
      </c>
      <c r="L66" t="e">
        <f t="shared" si="0"/>
        <v>#N/A</v>
      </c>
      <c r="M66" t="e">
        <f t="shared" si="1"/>
        <v>#N/A</v>
      </c>
      <c r="N66" s="216" t="e">
        <f t="shared" si="2"/>
        <v>#N/A</v>
      </c>
      <c r="P66">
        <f>'団体申込一覧表（女子）'!H74</f>
        <v>0</v>
      </c>
      <c r="Q66" s="140" t="e">
        <f>VLOOKUP(P66,登録情報女子!$P$3:$Q$20,2,0)</f>
        <v>#N/A</v>
      </c>
      <c r="R66" s="142">
        <f>'団体申込一覧表（女子）'!J74</f>
        <v>0</v>
      </c>
      <c r="S66" t="e">
        <f t="shared" si="3"/>
        <v>#N/A</v>
      </c>
      <c r="T66">
        <f>'団体申込一覧表（女子）'!L74</f>
        <v>0</v>
      </c>
      <c r="U66" t="e">
        <f>VLOOKUP(T66,登録情報女子!$P$3:$Q$20,2,0)</f>
        <v>#N/A</v>
      </c>
      <c r="V66" s="142">
        <f>'団体申込一覧表（女子）'!N74</f>
        <v>0</v>
      </c>
      <c r="W66" t="e">
        <f t="shared" si="4"/>
        <v>#N/A</v>
      </c>
      <c r="X66">
        <f>'団体申込一覧表（女子）'!P74</f>
        <v>0</v>
      </c>
      <c r="Y66" t="e">
        <f>VLOOKUP(X66,登録情報女子!$P$3:$Q$20,2,0)</f>
        <v>#N/A</v>
      </c>
      <c r="Z66" s="142">
        <f>'団体申込一覧表（女子）'!R74</f>
        <v>0</v>
      </c>
      <c r="AA66" t="e">
        <f t="shared" si="5"/>
        <v>#N/A</v>
      </c>
      <c r="AD66" s="142"/>
    </row>
    <row r="67" spans="1:30" x14ac:dyDescent="0.15">
      <c r="A67" s="216" t="e">
        <f>VLOOKUP(K67,登録情報女子!$A$2:$O$1030,14,0)</f>
        <v>#N/A</v>
      </c>
      <c r="B67" s="140" t="e">
        <f>VLOOKUP(K67,登録情報女子!$A$2:$O$1030,12,0)</f>
        <v>#N/A</v>
      </c>
      <c r="C67" s="216" t="e">
        <f>VLOOKUP(K67,登録情報女子!$A$2:$O$1030,5,0)</f>
        <v>#N/A</v>
      </c>
      <c r="D67" s="216" t="e">
        <f>VLOOKUP(K67,登録情報女子!$A$2:$O$1030,13,0)</f>
        <v>#N/A</v>
      </c>
      <c r="E67" s="216" t="e">
        <f>VLOOKUP(K67,登録情報女子!$A$2:$N$1030,11,0)</f>
        <v>#N/A</v>
      </c>
      <c r="F67">
        <v>2</v>
      </c>
      <c r="G67" s="216" t="e">
        <f>VLOOKUP(K67,登録情報女子!$A$2:$N$1030,8,0)</f>
        <v>#N/A</v>
      </c>
      <c r="H67" s="216" t="e">
        <f>VLOOKUP(K67,登録情報女子!$A$2:$O$1030,2,0)</f>
        <v>#N/A</v>
      </c>
      <c r="K67" s="216" t="e">
        <f>VLOOKUP('団体申込一覧表（女子）'!C75,登録情報女子!$A$2:$O$1030,1,0)</f>
        <v>#N/A</v>
      </c>
      <c r="L67" t="e">
        <f t="shared" ref="L67:L130" si="6">S67</f>
        <v>#N/A</v>
      </c>
      <c r="M67" t="e">
        <f t="shared" ref="M67:M130" si="7">W67</f>
        <v>#N/A</v>
      </c>
      <c r="N67" s="216" t="e">
        <f t="shared" ref="N67:N130" si="8">AA67</f>
        <v>#N/A</v>
      </c>
      <c r="P67">
        <f>'団体申込一覧表（女子）'!H75</f>
        <v>0</v>
      </c>
      <c r="Q67" s="140" t="e">
        <f>VLOOKUP(P67,登録情報女子!$P$3:$Q$20,2,0)</f>
        <v>#N/A</v>
      </c>
      <c r="R67" s="142">
        <f>'団体申込一覧表（女子）'!J75</f>
        <v>0</v>
      </c>
      <c r="S67" t="e">
        <f t="shared" ref="S67:S130" si="9">Q67&amp;" 0"&amp;R67</f>
        <v>#N/A</v>
      </c>
      <c r="T67">
        <f>'団体申込一覧表（女子）'!L75</f>
        <v>0</v>
      </c>
      <c r="U67" t="e">
        <f>VLOOKUP(T67,登録情報女子!$P$3:$Q$20,2,0)</f>
        <v>#N/A</v>
      </c>
      <c r="V67" s="142">
        <f>'団体申込一覧表（女子）'!N75</f>
        <v>0</v>
      </c>
      <c r="W67" t="e">
        <f t="shared" ref="W67:W130" si="10">U67&amp;" 0"&amp;V67</f>
        <v>#N/A</v>
      </c>
      <c r="X67">
        <f>'団体申込一覧表（女子）'!P75</f>
        <v>0</v>
      </c>
      <c r="Y67" t="e">
        <f>VLOOKUP(X67,登録情報女子!$P$3:$Q$20,2,0)</f>
        <v>#N/A</v>
      </c>
      <c r="Z67" s="142">
        <f>'団体申込一覧表（女子）'!R75</f>
        <v>0</v>
      </c>
      <c r="AA67" t="e">
        <f t="shared" ref="AA67:AA130" si="11">Y67&amp;" 0"&amp;Z67</f>
        <v>#N/A</v>
      </c>
      <c r="AD67" s="142"/>
    </row>
    <row r="68" spans="1:30" x14ac:dyDescent="0.15">
      <c r="A68" s="216" t="e">
        <f>VLOOKUP(K68,登録情報女子!$A$2:$O$1030,14,0)</f>
        <v>#N/A</v>
      </c>
      <c r="B68" s="140" t="e">
        <f>VLOOKUP(K68,登録情報女子!$A$2:$O$1030,12,0)</f>
        <v>#N/A</v>
      </c>
      <c r="C68" s="216" t="e">
        <f>VLOOKUP(K68,登録情報女子!$A$2:$O$1030,5,0)</f>
        <v>#N/A</v>
      </c>
      <c r="D68" s="216" t="e">
        <f>VLOOKUP(K68,登録情報女子!$A$2:$O$1030,13,0)</f>
        <v>#N/A</v>
      </c>
      <c r="E68" s="216" t="e">
        <f>VLOOKUP(K68,登録情報女子!$A$2:$N$1030,11,0)</f>
        <v>#N/A</v>
      </c>
      <c r="F68">
        <v>2</v>
      </c>
      <c r="G68" s="216" t="e">
        <f>VLOOKUP(K68,登録情報女子!$A$2:$N$1030,8,0)</f>
        <v>#N/A</v>
      </c>
      <c r="H68" s="216" t="e">
        <f>VLOOKUP(K68,登録情報女子!$A$2:$O$1030,2,0)</f>
        <v>#N/A</v>
      </c>
      <c r="K68" s="216" t="e">
        <f>VLOOKUP('団体申込一覧表（女子）'!C76,登録情報女子!$A$2:$O$1030,1,0)</f>
        <v>#N/A</v>
      </c>
      <c r="L68" t="e">
        <f t="shared" si="6"/>
        <v>#N/A</v>
      </c>
      <c r="M68" t="e">
        <f t="shared" si="7"/>
        <v>#N/A</v>
      </c>
      <c r="N68" s="216" t="e">
        <f t="shared" si="8"/>
        <v>#N/A</v>
      </c>
      <c r="P68">
        <f>'団体申込一覧表（女子）'!H76</f>
        <v>0</v>
      </c>
      <c r="Q68" s="140" t="e">
        <f>VLOOKUP(P68,登録情報女子!$P$3:$Q$20,2,0)</f>
        <v>#N/A</v>
      </c>
      <c r="R68" s="142">
        <f>'団体申込一覧表（女子）'!J76</f>
        <v>0</v>
      </c>
      <c r="S68" t="e">
        <f t="shared" si="9"/>
        <v>#N/A</v>
      </c>
      <c r="T68">
        <f>'団体申込一覧表（女子）'!L76</f>
        <v>0</v>
      </c>
      <c r="U68" t="e">
        <f>VLOOKUP(T68,登録情報女子!$P$3:$Q$20,2,0)</f>
        <v>#N/A</v>
      </c>
      <c r="V68" s="142">
        <f>'団体申込一覧表（女子）'!N76</f>
        <v>0</v>
      </c>
      <c r="W68" t="e">
        <f t="shared" si="10"/>
        <v>#N/A</v>
      </c>
      <c r="X68">
        <f>'団体申込一覧表（女子）'!P76</f>
        <v>0</v>
      </c>
      <c r="Y68" t="e">
        <f>VLOOKUP(X68,登録情報女子!$P$3:$Q$20,2,0)</f>
        <v>#N/A</v>
      </c>
      <c r="Z68" s="142">
        <f>'団体申込一覧表（女子）'!R76</f>
        <v>0</v>
      </c>
      <c r="AA68" t="e">
        <f t="shared" si="11"/>
        <v>#N/A</v>
      </c>
      <c r="AD68" s="142"/>
    </row>
    <row r="69" spans="1:30" x14ac:dyDescent="0.15">
      <c r="A69" s="216" t="e">
        <f>VLOOKUP(K69,登録情報女子!$A$2:$O$1030,14,0)</f>
        <v>#N/A</v>
      </c>
      <c r="B69" s="140" t="e">
        <f>VLOOKUP(K69,登録情報女子!$A$2:$O$1030,12,0)</f>
        <v>#N/A</v>
      </c>
      <c r="C69" s="216" t="e">
        <f>VLOOKUP(K69,登録情報女子!$A$2:$O$1030,5,0)</f>
        <v>#N/A</v>
      </c>
      <c r="D69" s="216" t="e">
        <f>VLOOKUP(K69,登録情報女子!$A$2:$O$1030,13,0)</f>
        <v>#N/A</v>
      </c>
      <c r="E69" s="216" t="e">
        <f>VLOOKUP(K69,登録情報女子!$A$2:$N$1030,11,0)</f>
        <v>#N/A</v>
      </c>
      <c r="F69">
        <v>2</v>
      </c>
      <c r="G69" s="216" t="e">
        <f>VLOOKUP(K69,登録情報女子!$A$2:$N$1030,8,0)</f>
        <v>#N/A</v>
      </c>
      <c r="H69" s="216" t="e">
        <f>VLOOKUP(K69,登録情報女子!$A$2:$O$1030,2,0)</f>
        <v>#N/A</v>
      </c>
      <c r="K69" s="216" t="e">
        <f>VLOOKUP('団体申込一覧表（女子）'!C77,登録情報女子!$A$2:$O$1030,1,0)</f>
        <v>#N/A</v>
      </c>
      <c r="L69" t="e">
        <f t="shared" si="6"/>
        <v>#N/A</v>
      </c>
      <c r="M69" t="e">
        <f t="shared" si="7"/>
        <v>#N/A</v>
      </c>
      <c r="N69" s="216" t="e">
        <f t="shared" si="8"/>
        <v>#N/A</v>
      </c>
      <c r="P69">
        <f>'団体申込一覧表（女子）'!H77</f>
        <v>0</v>
      </c>
      <c r="Q69" s="140" t="e">
        <f>VLOOKUP(P69,登録情報女子!$P$3:$Q$20,2,0)</f>
        <v>#N/A</v>
      </c>
      <c r="R69" s="142">
        <f>'団体申込一覧表（女子）'!J77</f>
        <v>0</v>
      </c>
      <c r="S69" t="e">
        <f t="shared" si="9"/>
        <v>#N/A</v>
      </c>
      <c r="T69">
        <f>'団体申込一覧表（女子）'!L77</f>
        <v>0</v>
      </c>
      <c r="U69" t="e">
        <f>VLOOKUP(T69,登録情報女子!$P$3:$Q$20,2,0)</f>
        <v>#N/A</v>
      </c>
      <c r="V69" s="142">
        <f>'団体申込一覧表（女子）'!N77</f>
        <v>0</v>
      </c>
      <c r="W69" t="e">
        <f t="shared" si="10"/>
        <v>#N/A</v>
      </c>
      <c r="X69">
        <f>'団体申込一覧表（女子）'!P77</f>
        <v>0</v>
      </c>
      <c r="Y69" t="e">
        <f>VLOOKUP(X69,登録情報女子!$P$3:$Q$20,2,0)</f>
        <v>#N/A</v>
      </c>
      <c r="Z69" s="142">
        <f>'団体申込一覧表（女子）'!R77</f>
        <v>0</v>
      </c>
      <c r="AA69" t="e">
        <f t="shared" si="11"/>
        <v>#N/A</v>
      </c>
      <c r="AD69" s="142"/>
    </row>
    <row r="70" spans="1:30" x14ac:dyDescent="0.15">
      <c r="A70" s="216" t="e">
        <f>VLOOKUP(K70,登録情報女子!$A$2:$O$1030,14,0)</f>
        <v>#N/A</v>
      </c>
      <c r="B70" s="140" t="e">
        <f>VLOOKUP(K70,登録情報女子!$A$2:$O$1030,12,0)</f>
        <v>#N/A</v>
      </c>
      <c r="C70" s="216" t="e">
        <f>VLOOKUP(K70,登録情報女子!$A$2:$O$1030,5,0)</f>
        <v>#N/A</v>
      </c>
      <c r="D70" s="216" t="e">
        <f>VLOOKUP(K70,登録情報女子!$A$2:$O$1030,13,0)</f>
        <v>#N/A</v>
      </c>
      <c r="E70" s="216" t="e">
        <f>VLOOKUP(K70,登録情報女子!$A$2:$N$1030,11,0)</f>
        <v>#N/A</v>
      </c>
      <c r="F70">
        <v>2</v>
      </c>
      <c r="G70" s="216" t="e">
        <f>VLOOKUP(K70,登録情報女子!$A$2:$N$1030,8,0)</f>
        <v>#N/A</v>
      </c>
      <c r="H70" s="216" t="e">
        <f>VLOOKUP(K70,登録情報女子!$A$2:$O$1030,2,0)</f>
        <v>#N/A</v>
      </c>
      <c r="K70" s="216" t="e">
        <f>VLOOKUP('団体申込一覧表（女子）'!C78,登録情報女子!$A$2:$O$1030,1,0)</f>
        <v>#N/A</v>
      </c>
      <c r="L70" t="e">
        <f t="shared" si="6"/>
        <v>#N/A</v>
      </c>
      <c r="M70" t="e">
        <f t="shared" si="7"/>
        <v>#N/A</v>
      </c>
      <c r="N70" s="216" t="e">
        <f t="shared" si="8"/>
        <v>#N/A</v>
      </c>
      <c r="P70">
        <f>'団体申込一覧表（女子）'!H78</f>
        <v>0</v>
      </c>
      <c r="Q70" s="140" t="e">
        <f>VLOOKUP(P70,登録情報女子!$P$3:$Q$20,2,0)</f>
        <v>#N/A</v>
      </c>
      <c r="R70" s="142">
        <f>'団体申込一覧表（女子）'!J78</f>
        <v>0</v>
      </c>
      <c r="S70" t="e">
        <f t="shared" si="9"/>
        <v>#N/A</v>
      </c>
      <c r="T70">
        <f>'団体申込一覧表（女子）'!L78</f>
        <v>0</v>
      </c>
      <c r="U70" t="e">
        <f>VLOOKUP(T70,登録情報女子!$P$3:$Q$20,2,0)</f>
        <v>#N/A</v>
      </c>
      <c r="V70" s="142">
        <f>'団体申込一覧表（女子）'!N78</f>
        <v>0</v>
      </c>
      <c r="W70" t="e">
        <f t="shared" si="10"/>
        <v>#N/A</v>
      </c>
      <c r="X70">
        <f>'団体申込一覧表（女子）'!P78</f>
        <v>0</v>
      </c>
      <c r="Y70" t="e">
        <f>VLOOKUP(X70,登録情報女子!$P$3:$Q$20,2,0)</f>
        <v>#N/A</v>
      </c>
      <c r="Z70" s="142">
        <f>'団体申込一覧表（女子）'!R78</f>
        <v>0</v>
      </c>
      <c r="AA70" t="e">
        <f t="shared" si="11"/>
        <v>#N/A</v>
      </c>
      <c r="AD70" s="142"/>
    </row>
    <row r="71" spans="1:30" x14ac:dyDescent="0.15">
      <c r="A71" s="216" t="e">
        <f>VLOOKUP(K71,登録情報女子!$A$2:$O$1030,14,0)</f>
        <v>#N/A</v>
      </c>
      <c r="B71" s="140" t="e">
        <f>VLOOKUP(K71,登録情報女子!$A$2:$O$1030,12,0)</f>
        <v>#N/A</v>
      </c>
      <c r="C71" s="216" t="e">
        <f>VLOOKUP(K71,登録情報女子!$A$2:$O$1030,5,0)</f>
        <v>#N/A</v>
      </c>
      <c r="D71" s="216" t="e">
        <f>VLOOKUP(K71,登録情報女子!$A$2:$O$1030,13,0)</f>
        <v>#N/A</v>
      </c>
      <c r="E71" s="216" t="e">
        <f>VLOOKUP(K71,登録情報女子!$A$2:$N$1030,11,0)</f>
        <v>#N/A</v>
      </c>
      <c r="F71">
        <v>2</v>
      </c>
      <c r="G71" s="216" t="e">
        <f>VLOOKUP(K71,登録情報女子!$A$2:$N$1030,8,0)</f>
        <v>#N/A</v>
      </c>
      <c r="H71" s="216" t="e">
        <f>VLOOKUP(K71,登録情報女子!$A$2:$O$1030,2,0)</f>
        <v>#N/A</v>
      </c>
      <c r="K71" s="216" t="e">
        <f>VLOOKUP('団体申込一覧表（女子）'!C79,登録情報女子!$A$2:$O$1030,1,0)</f>
        <v>#N/A</v>
      </c>
      <c r="L71" t="e">
        <f t="shared" si="6"/>
        <v>#N/A</v>
      </c>
      <c r="M71" t="e">
        <f t="shared" si="7"/>
        <v>#N/A</v>
      </c>
      <c r="N71" s="216" t="e">
        <f t="shared" si="8"/>
        <v>#N/A</v>
      </c>
      <c r="P71">
        <f>'団体申込一覧表（女子）'!H79</f>
        <v>0</v>
      </c>
      <c r="Q71" s="140" t="e">
        <f>VLOOKUP(P71,登録情報女子!$P$3:$Q$20,2,0)</f>
        <v>#N/A</v>
      </c>
      <c r="R71" s="142">
        <f>'団体申込一覧表（女子）'!J79</f>
        <v>0</v>
      </c>
      <c r="S71" t="e">
        <f t="shared" si="9"/>
        <v>#N/A</v>
      </c>
      <c r="T71">
        <f>'団体申込一覧表（女子）'!L79</f>
        <v>0</v>
      </c>
      <c r="U71" t="e">
        <f>VLOOKUP(T71,登録情報女子!$P$3:$Q$20,2,0)</f>
        <v>#N/A</v>
      </c>
      <c r="V71" s="142">
        <f>'団体申込一覧表（女子）'!N79</f>
        <v>0</v>
      </c>
      <c r="W71" t="e">
        <f t="shared" si="10"/>
        <v>#N/A</v>
      </c>
      <c r="X71">
        <f>'団体申込一覧表（女子）'!P79</f>
        <v>0</v>
      </c>
      <c r="Y71" t="e">
        <f>VLOOKUP(X71,登録情報女子!$P$3:$Q$20,2,0)</f>
        <v>#N/A</v>
      </c>
      <c r="Z71" s="142">
        <f>'団体申込一覧表（女子）'!R79</f>
        <v>0</v>
      </c>
      <c r="AA71" t="e">
        <f t="shared" si="11"/>
        <v>#N/A</v>
      </c>
      <c r="AD71" s="142"/>
    </row>
    <row r="72" spans="1:30" x14ac:dyDescent="0.15">
      <c r="A72" s="216" t="e">
        <f>VLOOKUP(K72,登録情報女子!$A$2:$O$1030,14,0)</f>
        <v>#N/A</v>
      </c>
      <c r="B72" s="140" t="e">
        <f>VLOOKUP(K72,登録情報女子!$A$2:$O$1030,12,0)</f>
        <v>#N/A</v>
      </c>
      <c r="C72" s="216" t="e">
        <f>VLOOKUP(K72,登録情報女子!$A$2:$O$1030,5,0)</f>
        <v>#N/A</v>
      </c>
      <c r="D72" s="216" t="e">
        <f>VLOOKUP(K72,登録情報女子!$A$2:$O$1030,13,0)</f>
        <v>#N/A</v>
      </c>
      <c r="E72" s="216" t="e">
        <f>VLOOKUP(K72,登録情報女子!$A$2:$N$1030,11,0)</f>
        <v>#N/A</v>
      </c>
      <c r="F72">
        <v>2</v>
      </c>
      <c r="G72" s="216" t="e">
        <f>VLOOKUP(K72,登録情報女子!$A$2:$N$1030,8,0)</f>
        <v>#N/A</v>
      </c>
      <c r="H72" s="216" t="e">
        <f>VLOOKUP(K72,登録情報女子!$A$2:$O$1030,2,0)</f>
        <v>#N/A</v>
      </c>
      <c r="K72" s="216" t="e">
        <f>VLOOKUP('団体申込一覧表（女子）'!C80,登録情報女子!$A$2:$O$1030,1,0)</f>
        <v>#N/A</v>
      </c>
      <c r="L72" t="e">
        <f t="shared" si="6"/>
        <v>#N/A</v>
      </c>
      <c r="M72" t="e">
        <f t="shared" si="7"/>
        <v>#N/A</v>
      </c>
      <c r="N72" s="216" t="e">
        <f t="shared" si="8"/>
        <v>#N/A</v>
      </c>
      <c r="P72">
        <f>'団体申込一覧表（女子）'!H80</f>
        <v>0</v>
      </c>
      <c r="Q72" s="140" t="e">
        <f>VLOOKUP(P72,登録情報女子!$P$3:$Q$20,2,0)</f>
        <v>#N/A</v>
      </c>
      <c r="R72" s="142">
        <f>'団体申込一覧表（女子）'!J80</f>
        <v>0</v>
      </c>
      <c r="S72" t="e">
        <f t="shared" si="9"/>
        <v>#N/A</v>
      </c>
      <c r="T72">
        <f>'団体申込一覧表（女子）'!L80</f>
        <v>0</v>
      </c>
      <c r="U72" t="e">
        <f>VLOOKUP(T72,登録情報女子!$P$3:$Q$20,2,0)</f>
        <v>#N/A</v>
      </c>
      <c r="V72" s="142">
        <f>'団体申込一覧表（女子）'!N80</f>
        <v>0</v>
      </c>
      <c r="W72" t="e">
        <f t="shared" si="10"/>
        <v>#N/A</v>
      </c>
      <c r="X72">
        <f>'団体申込一覧表（女子）'!P80</f>
        <v>0</v>
      </c>
      <c r="Y72" t="e">
        <f>VLOOKUP(X72,登録情報女子!$P$3:$Q$20,2,0)</f>
        <v>#N/A</v>
      </c>
      <c r="Z72" s="142">
        <f>'団体申込一覧表（女子）'!R80</f>
        <v>0</v>
      </c>
      <c r="AA72" t="e">
        <f t="shared" si="11"/>
        <v>#N/A</v>
      </c>
      <c r="AD72" s="142"/>
    </row>
    <row r="73" spans="1:30" x14ac:dyDescent="0.15">
      <c r="A73" s="216" t="e">
        <f>VLOOKUP(K73,登録情報女子!$A$2:$O$1030,14,0)</f>
        <v>#N/A</v>
      </c>
      <c r="B73" s="140" t="e">
        <f>VLOOKUP(K73,登録情報女子!$A$2:$O$1030,12,0)</f>
        <v>#N/A</v>
      </c>
      <c r="C73" s="216" t="e">
        <f>VLOOKUP(K73,登録情報女子!$A$2:$O$1030,5,0)</f>
        <v>#N/A</v>
      </c>
      <c r="D73" s="216" t="e">
        <f>VLOOKUP(K73,登録情報女子!$A$2:$O$1030,13,0)</f>
        <v>#N/A</v>
      </c>
      <c r="E73" s="216" t="e">
        <f>VLOOKUP(K73,登録情報女子!$A$2:$N$1030,11,0)</f>
        <v>#N/A</v>
      </c>
      <c r="F73">
        <v>2</v>
      </c>
      <c r="G73" s="216" t="e">
        <f>VLOOKUP(K73,登録情報女子!$A$2:$N$1030,8,0)</f>
        <v>#N/A</v>
      </c>
      <c r="H73" s="216" t="e">
        <f>VLOOKUP(K73,登録情報女子!$A$2:$O$1030,2,0)</f>
        <v>#N/A</v>
      </c>
      <c r="K73" s="216" t="e">
        <f>VLOOKUP('団体申込一覧表（女子）'!C81,登録情報女子!$A$2:$O$1030,1,0)</f>
        <v>#N/A</v>
      </c>
      <c r="L73" t="e">
        <f t="shared" si="6"/>
        <v>#N/A</v>
      </c>
      <c r="M73" t="e">
        <f t="shared" si="7"/>
        <v>#N/A</v>
      </c>
      <c r="N73" s="216" t="e">
        <f t="shared" si="8"/>
        <v>#N/A</v>
      </c>
      <c r="P73">
        <f>'団体申込一覧表（女子）'!H81</f>
        <v>0</v>
      </c>
      <c r="Q73" s="140" t="e">
        <f>VLOOKUP(P73,登録情報女子!$P$3:$Q$20,2,0)</f>
        <v>#N/A</v>
      </c>
      <c r="R73" s="142">
        <f>'団体申込一覧表（女子）'!J81</f>
        <v>0</v>
      </c>
      <c r="S73" t="e">
        <f t="shared" si="9"/>
        <v>#N/A</v>
      </c>
      <c r="T73">
        <f>'団体申込一覧表（女子）'!L81</f>
        <v>0</v>
      </c>
      <c r="U73" t="e">
        <f>VLOOKUP(T73,登録情報女子!$P$3:$Q$20,2,0)</f>
        <v>#N/A</v>
      </c>
      <c r="V73" s="142">
        <f>'団体申込一覧表（女子）'!N81</f>
        <v>0</v>
      </c>
      <c r="W73" t="e">
        <f t="shared" si="10"/>
        <v>#N/A</v>
      </c>
      <c r="X73">
        <f>'団体申込一覧表（女子）'!P81</f>
        <v>0</v>
      </c>
      <c r="Y73" t="e">
        <f>VLOOKUP(X73,登録情報女子!$P$3:$Q$20,2,0)</f>
        <v>#N/A</v>
      </c>
      <c r="Z73" s="142">
        <f>'団体申込一覧表（女子）'!R81</f>
        <v>0</v>
      </c>
      <c r="AA73" t="e">
        <f t="shared" si="11"/>
        <v>#N/A</v>
      </c>
      <c r="AD73" s="142"/>
    </row>
    <row r="74" spans="1:30" x14ac:dyDescent="0.15">
      <c r="A74" s="216" t="e">
        <f>VLOOKUP(K74,登録情報女子!$A$2:$O$1030,14,0)</f>
        <v>#N/A</v>
      </c>
      <c r="B74" s="140" t="e">
        <f>VLOOKUP(K74,登録情報女子!$A$2:$O$1030,12,0)</f>
        <v>#N/A</v>
      </c>
      <c r="C74" s="216" t="e">
        <f>VLOOKUP(K74,登録情報女子!$A$2:$O$1030,5,0)</f>
        <v>#N/A</v>
      </c>
      <c r="D74" s="216" t="e">
        <f>VLOOKUP(K74,登録情報女子!$A$2:$O$1030,13,0)</f>
        <v>#N/A</v>
      </c>
      <c r="E74" s="216" t="e">
        <f>VLOOKUP(K74,登録情報女子!$A$2:$N$1030,11,0)</f>
        <v>#N/A</v>
      </c>
      <c r="F74">
        <v>2</v>
      </c>
      <c r="G74" s="216" t="e">
        <f>VLOOKUP(K74,登録情報女子!$A$2:$N$1030,8,0)</f>
        <v>#N/A</v>
      </c>
      <c r="H74" s="216" t="e">
        <f>VLOOKUP(K74,登録情報女子!$A$2:$O$1030,2,0)</f>
        <v>#N/A</v>
      </c>
      <c r="K74" s="216" t="e">
        <f>VLOOKUP('団体申込一覧表（女子）'!C82,登録情報女子!$A$2:$O$1030,1,0)</f>
        <v>#N/A</v>
      </c>
      <c r="L74" t="e">
        <f t="shared" si="6"/>
        <v>#N/A</v>
      </c>
      <c r="M74" t="e">
        <f t="shared" si="7"/>
        <v>#N/A</v>
      </c>
      <c r="N74" s="216" t="e">
        <f t="shared" si="8"/>
        <v>#N/A</v>
      </c>
      <c r="P74">
        <f>'団体申込一覧表（女子）'!H82</f>
        <v>0</v>
      </c>
      <c r="Q74" s="140" t="e">
        <f>VLOOKUP(P74,登録情報女子!$P$3:$Q$20,2,0)</f>
        <v>#N/A</v>
      </c>
      <c r="R74" s="142">
        <f>'団体申込一覧表（女子）'!J82</f>
        <v>0</v>
      </c>
      <c r="S74" t="e">
        <f t="shared" si="9"/>
        <v>#N/A</v>
      </c>
      <c r="T74">
        <f>'団体申込一覧表（女子）'!L82</f>
        <v>0</v>
      </c>
      <c r="U74" t="e">
        <f>VLOOKUP(T74,登録情報女子!$P$3:$Q$20,2,0)</f>
        <v>#N/A</v>
      </c>
      <c r="V74" s="142">
        <f>'団体申込一覧表（女子）'!N82</f>
        <v>0</v>
      </c>
      <c r="W74" t="e">
        <f t="shared" si="10"/>
        <v>#N/A</v>
      </c>
      <c r="X74">
        <f>'団体申込一覧表（女子）'!P82</f>
        <v>0</v>
      </c>
      <c r="Y74" t="e">
        <f>VLOOKUP(X74,登録情報女子!$P$3:$Q$20,2,0)</f>
        <v>#N/A</v>
      </c>
      <c r="Z74" s="142">
        <f>'団体申込一覧表（女子）'!R82</f>
        <v>0</v>
      </c>
      <c r="AA74" t="e">
        <f t="shared" si="11"/>
        <v>#N/A</v>
      </c>
      <c r="AD74" s="142"/>
    </row>
    <row r="75" spans="1:30" x14ac:dyDescent="0.15">
      <c r="A75" s="216" t="e">
        <f>VLOOKUP(K75,登録情報女子!$A$2:$O$1030,14,0)</f>
        <v>#N/A</v>
      </c>
      <c r="B75" s="140" t="e">
        <f>VLOOKUP(K75,登録情報女子!$A$2:$O$1030,12,0)</f>
        <v>#N/A</v>
      </c>
      <c r="C75" s="216" t="e">
        <f>VLOOKUP(K75,登録情報女子!$A$2:$O$1030,5,0)</f>
        <v>#N/A</v>
      </c>
      <c r="D75" s="216" t="e">
        <f>VLOOKUP(K75,登録情報女子!$A$2:$O$1030,13,0)</f>
        <v>#N/A</v>
      </c>
      <c r="E75" s="216" t="e">
        <f>VLOOKUP(K75,登録情報女子!$A$2:$N$1030,11,0)</f>
        <v>#N/A</v>
      </c>
      <c r="F75">
        <v>2</v>
      </c>
      <c r="G75" s="216" t="e">
        <f>VLOOKUP(K75,登録情報女子!$A$2:$N$1030,8,0)</f>
        <v>#N/A</v>
      </c>
      <c r="H75" s="216" t="e">
        <f>VLOOKUP(K75,登録情報女子!$A$2:$O$1030,2,0)</f>
        <v>#N/A</v>
      </c>
      <c r="K75" s="216" t="e">
        <f>VLOOKUP('団体申込一覧表（女子）'!C83,登録情報女子!$A$2:$O$1030,1,0)</f>
        <v>#N/A</v>
      </c>
      <c r="L75" t="e">
        <f t="shared" si="6"/>
        <v>#N/A</v>
      </c>
      <c r="M75" t="e">
        <f t="shared" si="7"/>
        <v>#N/A</v>
      </c>
      <c r="N75" s="216" t="e">
        <f t="shared" si="8"/>
        <v>#N/A</v>
      </c>
      <c r="P75">
        <f>'団体申込一覧表（女子）'!H83</f>
        <v>0</v>
      </c>
      <c r="Q75" s="140" t="e">
        <f>VLOOKUP(P75,登録情報女子!$P$3:$Q$20,2,0)</f>
        <v>#N/A</v>
      </c>
      <c r="R75" s="142">
        <f>'団体申込一覧表（女子）'!J83</f>
        <v>0</v>
      </c>
      <c r="S75" t="e">
        <f t="shared" si="9"/>
        <v>#N/A</v>
      </c>
      <c r="T75">
        <f>'団体申込一覧表（女子）'!L83</f>
        <v>0</v>
      </c>
      <c r="U75" t="e">
        <f>VLOOKUP(T75,登録情報女子!$P$3:$Q$20,2,0)</f>
        <v>#N/A</v>
      </c>
      <c r="V75" s="142">
        <f>'団体申込一覧表（女子）'!N83</f>
        <v>0</v>
      </c>
      <c r="W75" t="e">
        <f t="shared" si="10"/>
        <v>#N/A</v>
      </c>
      <c r="X75">
        <f>'団体申込一覧表（女子）'!P83</f>
        <v>0</v>
      </c>
      <c r="Y75" t="e">
        <f>VLOOKUP(X75,登録情報女子!$P$3:$Q$20,2,0)</f>
        <v>#N/A</v>
      </c>
      <c r="Z75" s="142">
        <f>'団体申込一覧表（女子）'!R83</f>
        <v>0</v>
      </c>
      <c r="AA75" t="e">
        <f t="shared" si="11"/>
        <v>#N/A</v>
      </c>
      <c r="AD75" s="142"/>
    </row>
    <row r="76" spans="1:30" x14ac:dyDescent="0.15">
      <c r="A76" s="216" t="e">
        <f>VLOOKUP(K76,登録情報女子!$A$2:$O$1030,14,0)</f>
        <v>#N/A</v>
      </c>
      <c r="B76" s="140" t="e">
        <f>VLOOKUP(K76,登録情報女子!$A$2:$O$1030,12,0)</f>
        <v>#N/A</v>
      </c>
      <c r="C76" s="216" t="e">
        <f>VLOOKUP(K76,登録情報女子!$A$2:$O$1030,5,0)</f>
        <v>#N/A</v>
      </c>
      <c r="D76" s="216" t="e">
        <f>VLOOKUP(K76,登録情報女子!$A$2:$O$1030,13,0)</f>
        <v>#N/A</v>
      </c>
      <c r="E76" s="216" t="e">
        <f>VLOOKUP(K76,登録情報女子!$A$2:$N$1030,11,0)</f>
        <v>#N/A</v>
      </c>
      <c r="F76">
        <v>2</v>
      </c>
      <c r="G76" s="216" t="e">
        <f>VLOOKUP(K76,登録情報女子!$A$2:$N$1030,8,0)</f>
        <v>#N/A</v>
      </c>
      <c r="H76" s="216" t="e">
        <f>VLOOKUP(K76,登録情報女子!$A$2:$O$1030,2,0)</f>
        <v>#N/A</v>
      </c>
      <c r="K76" s="216" t="e">
        <f>VLOOKUP('団体申込一覧表（女子）'!C84,登録情報女子!$A$2:$O$1030,1,0)</f>
        <v>#N/A</v>
      </c>
      <c r="L76" t="e">
        <f t="shared" si="6"/>
        <v>#N/A</v>
      </c>
      <c r="M76" t="e">
        <f t="shared" si="7"/>
        <v>#N/A</v>
      </c>
      <c r="N76" s="216" t="e">
        <f t="shared" si="8"/>
        <v>#N/A</v>
      </c>
      <c r="P76">
        <f>'団体申込一覧表（女子）'!H84</f>
        <v>0</v>
      </c>
      <c r="Q76" s="140" t="e">
        <f>VLOOKUP(P76,登録情報女子!$P$3:$Q$20,2,0)</f>
        <v>#N/A</v>
      </c>
      <c r="R76" s="142">
        <f>'団体申込一覧表（女子）'!J84</f>
        <v>0</v>
      </c>
      <c r="S76" t="e">
        <f t="shared" si="9"/>
        <v>#N/A</v>
      </c>
      <c r="T76">
        <f>'団体申込一覧表（女子）'!L84</f>
        <v>0</v>
      </c>
      <c r="U76" t="e">
        <f>VLOOKUP(T76,登録情報女子!$P$3:$Q$20,2,0)</f>
        <v>#N/A</v>
      </c>
      <c r="V76" s="142">
        <f>'団体申込一覧表（女子）'!N84</f>
        <v>0</v>
      </c>
      <c r="W76" t="e">
        <f t="shared" si="10"/>
        <v>#N/A</v>
      </c>
      <c r="X76">
        <f>'団体申込一覧表（女子）'!P84</f>
        <v>0</v>
      </c>
      <c r="Y76" t="e">
        <f>VLOOKUP(X76,登録情報女子!$P$3:$Q$20,2,0)</f>
        <v>#N/A</v>
      </c>
      <c r="Z76" s="142">
        <f>'団体申込一覧表（女子）'!R84</f>
        <v>0</v>
      </c>
      <c r="AA76" t="e">
        <f t="shared" si="11"/>
        <v>#N/A</v>
      </c>
      <c r="AD76" s="142"/>
    </row>
    <row r="77" spans="1:30" x14ac:dyDescent="0.15">
      <c r="A77" s="216" t="e">
        <f>VLOOKUP(K77,登録情報女子!$A$2:$O$1030,14,0)</f>
        <v>#N/A</v>
      </c>
      <c r="B77" s="140" t="e">
        <f>VLOOKUP(K77,登録情報女子!$A$2:$O$1030,12,0)</f>
        <v>#N/A</v>
      </c>
      <c r="C77" s="216" t="e">
        <f>VLOOKUP(K77,登録情報女子!$A$2:$O$1030,5,0)</f>
        <v>#N/A</v>
      </c>
      <c r="D77" s="216" t="e">
        <f>VLOOKUP(K77,登録情報女子!$A$2:$O$1030,13,0)</f>
        <v>#N/A</v>
      </c>
      <c r="E77" s="216" t="e">
        <f>VLOOKUP(K77,登録情報女子!$A$2:$N$1030,11,0)</f>
        <v>#N/A</v>
      </c>
      <c r="F77">
        <v>2</v>
      </c>
      <c r="G77" s="216" t="e">
        <f>VLOOKUP(K77,登録情報女子!$A$2:$N$1030,8,0)</f>
        <v>#N/A</v>
      </c>
      <c r="H77" s="216" t="e">
        <f>VLOOKUP(K77,登録情報女子!$A$2:$O$1030,2,0)</f>
        <v>#N/A</v>
      </c>
      <c r="K77" s="216" t="e">
        <f>VLOOKUP('団体申込一覧表（女子）'!C85,登録情報女子!$A$2:$O$1030,1,0)</f>
        <v>#N/A</v>
      </c>
      <c r="L77" t="e">
        <f t="shared" si="6"/>
        <v>#N/A</v>
      </c>
      <c r="M77" t="e">
        <f t="shared" si="7"/>
        <v>#N/A</v>
      </c>
      <c r="N77" s="216" t="e">
        <f t="shared" si="8"/>
        <v>#N/A</v>
      </c>
      <c r="P77">
        <f>'団体申込一覧表（女子）'!H85</f>
        <v>0</v>
      </c>
      <c r="Q77" s="140" t="e">
        <f>VLOOKUP(P77,登録情報女子!$P$3:$Q$20,2,0)</f>
        <v>#N/A</v>
      </c>
      <c r="R77" s="142">
        <f>'団体申込一覧表（女子）'!J85</f>
        <v>0</v>
      </c>
      <c r="S77" t="e">
        <f t="shared" si="9"/>
        <v>#N/A</v>
      </c>
      <c r="T77">
        <f>'団体申込一覧表（女子）'!L85</f>
        <v>0</v>
      </c>
      <c r="U77" t="e">
        <f>VLOOKUP(T77,登録情報女子!$P$3:$Q$20,2,0)</f>
        <v>#N/A</v>
      </c>
      <c r="V77" s="142">
        <f>'団体申込一覧表（女子）'!N85</f>
        <v>0</v>
      </c>
      <c r="W77" t="e">
        <f t="shared" si="10"/>
        <v>#N/A</v>
      </c>
      <c r="X77">
        <f>'団体申込一覧表（女子）'!P85</f>
        <v>0</v>
      </c>
      <c r="Y77" t="e">
        <f>VLOOKUP(X77,登録情報女子!$P$3:$Q$20,2,0)</f>
        <v>#N/A</v>
      </c>
      <c r="Z77" s="142">
        <f>'団体申込一覧表（女子）'!R85</f>
        <v>0</v>
      </c>
      <c r="AA77" t="e">
        <f t="shared" si="11"/>
        <v>#N/A</v>
      </c>
      <c r="AD77" s="142"/>
    </row>
    <row r="78" spans="1:30" x14ac:dyDescent="0.15">
      <c r="A78" s="216" t="e">
        <f>VLOOKUP(K78,登録情報女子!$A$2:$O$1030,14,0)</f>
        <v>#N/A</v>
      </c>
      <c r="B78" s="140" t="e">
        <f>VLOOKUP(K78,登録情報女子!$A$2:$O$1030,12,0)</f>
        <v>#N/A</v>
      </c>
      <c r="C78" s="216" t="e">
        <f>VLOOKUP(K78,登録情報女子!$A$2:$O$1030,5,0)</f>
        <v>#N/A</v>
      </c>
      <c r="D78" s="216" t="e">
        <f>VLOOKUP(K78,登録情報女子!$A$2:$O$1030,13,0)</f>
        <v>#N/A</v>
      </c>
      <c r="E78" s="216" t="e">
        <f>VLOOKUP(K78,登録情報女子!$A$2:$N$1030,11,0)</f>
        <v>#N/A</v>
      </c>
      <c r="F78">
        <v>2</v>
      </c>
      <c r="G78" s="216" t="e">
        <f>VLOOKUP(K78,登録情報女子!$A$2:$N$1030,8,0)</f>
        <v>#N/A</v>
      </c>
      <c r="H78" s="216" t="e">
        <f>VLOOKUP(K78,登録情報女子!$A$2:$O$1030,2,0)</f>
        <v>#N/A</v>
      </c>
      <c r="K78" s="216" t="e">
        <f>VLOOKUP('団体申込一覧表（女子）'!C86,登録情報女子!$A$2:$O$1030,1,0)</f>
        <v>#N/A</v>
      </c>
      <c r="L78" t="e">
        <f t="shared" si="6"/>
        <v>#N/A</v>
      </c>
      <c r="M78" t="e">
        <f t="shared" si="7"/>
        <v>#N/A</v>
      </c>
      <c r="N78" s="216" t="e">
        <f t="shared" si="8"/>
        <v>#N/A</v>
      </c>
      <c r="P78">
        <f>'団体申込一覧表（女子）'!H86</f>
        <v>0</v>
      </c>
      <c r="Q78" s="140" t="e">
        <f>VLOOKUP(P78,登録情報女子!$P$3:$Q$20,2,0)</f>
        <v>#N/A</v>
      </c>
      <c r="R78" s="142">
        <f>'団体申込一覧表（女子）'!J86</f>
        <v>0</v>
      </c>
      <c r="S78" t="e">
        <f t="shared" si="9"/>
        <v>#N/A</v>
      </c>
      <c r="T78">
        <f>'団体申込一覧表（女子）'!L86</f>
        <v>0</v>
      </c>
      <c r="U78" t="e">
        <f>VLOOKUP(T78,登録情報女子!$P$3:$Q$20,2,0)</f>
        <v>#N/A</v>
      </c>
      <c r="V78" s="142">
        <f>'団体申込一覧表（女子）'!N86</f>
        <v>0</v>
      </c>
      <c r="W78" t="e">
        <f t="shared" si="10"/>
        <v>#N/A</v>
      </c>
      <c r="X78">
        <f>'団体申込一覧表（女子）'!P86</f>
        <v>0</v>
      </c>
      <c r="Y78" t="e">
        <f>VLOOKUP(X78,登録情報女子!$P$3:$Q$20,2,0)</f>
        <v>#N/A</v>
      </c>
      <c r="Z78" s="142">
        <f>'団体申込一覧表（女子）'!R86</f>
        <v>0</v>
      </c>
      <c r="AA78" t="e">
        <f t="shared" si="11"/>
        <v>#N/A</v>
      </c>
      <c r="AD78" s="142"/>
    </row>
    <row r="79" spans="1:30" x14ac:dyDescent="0.15">
      <c r="A79" s="216" t="e">
        <f>VLOOKUP(K79,登録情報女子!$A$2:$O$1030,14,0)</f>
        <v>#N/A</v>
      </c>
      <c r="B79" s="140" t="e">
        <f>VLOOKUP(K79,登録情報女子!$A$2:$O$1030,12,0)</f>
        <v>#N/A</v>
      </c>
      <c r="C79" s="216" t="e">
        <f>VLOOKUP(K79,登録情報女子!$A$2:$O$1030,5,0)</f>
        <v>#N/A</v>
      </c>
      <c r="D79" s="216" t="e">
        <f>VLOOKUP(K79,登録情報女子!$A$2:$O$1030,13,0)</f>
        <v>#N/A</v>
      </c>
      <c r="E79" s="216" t="e">
        <f>VLOOKUP(K79,登録情報女子!$A$2:$N$1030,11,0)</f>
        <v>#N/A</v>
      </c>
      <c r="F79">
        <v>2</v>
      </c>
      <c r="G79" s="216" t="e">
        <f>VLOOKUP(K79,登録情報女子!$A$2:$N$1030,8,0)</f>
        <v>#N/A</v>
      </c>
      <c r="H79" s="216" t="e">
        <f>VLOOKUP(K79,登録情報女子!$A$2:$O$1030,2,0)</f>
        <v>#N/A</v>
      </c>
      <c r="K79" s="216" t="e">
        <f>VLOOKUP('団体申込一覧表（女子）'!C87,登録情報女子!$A$2:$O$1030,1,0)</f>
        <v>#N/A</v>
      </c>
      <c r="L79" t="e">
        <f t="shared" si="6"/>
        <v>#N/A</v>
      </c>
      <c r="M79" t="e">
        <f t="shared" si="7"/>
        <v>#N/A</v>
      </c>
      <c r="N79" s="216" t="e">
        <f t="shared" si="8"/>
        <v>#N/A</v>
      </c>
      <c r="P79">
        <f>'団体申込一覧表（女子）'!H87</f>
        <v>0</v>
      </c>
      <c r="Q79" s="140" t="e">
        <f>VLOOKUP(P79,登録情報女子!$P$3:$Q$20,2,0)</f>
        <v>#N/A</v>
      </c>
      <c r="R79" s="142">
        <f>'団体申込一覧表（女子）'!J87</f>
        <v>0</v>
      </c>
      <c r="S79" t="e">
        <f t="shared" si="9"/>
        <v>#N/A</v>
      </c>
      <c r="T79">
        <f>'団体申込一覧表（女子）'!L87</f>
        <v>0</v>
      </c>
      <c r="U79" t="e">
        <f>VLOOKUP(T79,登録情報女子!$P$3:$Q$20,2,0)</f>
        <v>#N/A</v>
      </c>
      <c r="V79" s="142">
        <f>'団体申込一覧表（女子）'!N87</f>
        <v>0</v>
      </c>
      <c r="W79" t="e">
        <f t="shared" si="10"/>
        <v>#N/A</v>
      </c>
      <c r="X79">
        <f>'団体申込一覧表（女子）'!P87</f>
        <v>0</v>
      </c>
      <c r="Y79" t="e">
        <f>VLOOKUP(X79,登録情報女子!$P$3:$Q$20,2,0)</f>
        <v>#N/A</v>
      </c>
      <c r="Z79" s="142">
        <f>'団体申込一覧表（女子）'!R87</f>
        <v>0</v>
      </c>
      <c r="AA79" t="e">
        <f t="shared" si="11"/>
        <v>#N/A</v>
      </c>
      <c r="AD79" s="142"/>
    </row>
    <row r="80" spans="1:30" x14ac:dyDescent="0.15">
      <c r="A80" s="216" t="e">
        <f>VLOOKUP(K80,登録情報女子!$A$2:$O$1030,14,0)</f>
        <v>#N/A</v>
      </c>
      <c r="B80" s="140" t="e">
        <f>VLOOKUP(K80,登録情報女子!$A$2:$O$1030,12,0)</f>
        <v>#N/A</v>
      </c>
      <c r="C80" s="216" t="e">
        <f>VLOOKUP(K80,登録情報女子!$A$2:$O$1030,5,0)</f>
        <v>#N/A</v>
      </c>
      <c r="D80" s="216" t="e">
        <f>VLOOKUP(K80,登録情報女子!$A$2:$O$1030,13,0)</f>
        <v>#N/A</v>
      </c>
      <c r="E80" s="216" t="e">
        <f>VLOOKUP(K80,登録情報女子!$A$2:$N$1030,11,0)</f>
        <v>#N/A</v>
      </c>
      <c r="F80">
        <v>2</v>
      </c>
      <c r="G80" s="216" t="e">
        <f>VLOOKUP(K80,登録情報女子!$A$2:$N$1030,8,0)</f>
        <v>#N/A</v>
      </c>
      <c r="H80" s="216" t="e">
        <f>VLOOKUP(K80,登録情報女子!$A$2:$O$1030,2,0)</f>
        <v>#N/A</v>
      </c>
      <c r="K80" s="216" t="e">
        <f>VLOOKUP('団体申込一覧表（女子）'!C88,登録情報女子!$A$2:$O$1030,1,0)</f>
        <v>#N/A</v>
      </c>
      <c r="L80" t="e">
        <f t="shared" si="6"/>
        <v>#N/A</v>
      </c>
      <c r="M80" t="e">
        <f t="shared" si="7"/>
        <v>#N/A</v>
      </c>
      <c r="N80" s="216" t="e">
        <f t="shared" si="8"/>
        <v>#N/A</v>
      </c>
      <c r="P80">
        <f>'団体申込一覧表（女子）'!H88</f>
        <v>0</v>
      </c>
      <c r="Q80" s="140" t="e">
        <f>VLOOKUP(P80,登録情報女子!$P$3:$Q$20,2,0)</f>
        <v>#N/A</v>
      </c>
      <c r="R80" s="142">
        <f>'団体申込一覧表（女子）'!J88</f>
        <v>0</v>
      </c>
      <c r="S80" t="e">
        <f t="shared" si="9"/>
        <v>#N/A</v>
      </c>
      <c r="T80">
        <f>'団体申込一覧表（女子）'!L88</f>
        <v>0</v>
      </c>
      <c r="U80" t="e">
        <f>VLOOKUP(T80,登録情報女子!$P$3:$Q$20,2,0)</f>
        <v>#N/A</v>
      </c>
      <c r="V80" s="142">
        <f>'団体申込一覧表（女子）'!N88</f>
        <v>0</v>
      </c>
      <c r="W80" t="e">
        <f t="shared" si="10"/>
        <v>#N/A</v>
      </c>
      <c r="X80">
        <f>'団体申込一覧表（女子）'!P88</f>
        <v>0</v>
      </c>
      <c r="Y80" t="e">
        <f>VLOOKUP(X80,登録情報女子!$P$3:$Q$20,2,0)</f>
        <v>#N/A</v>
      </c>
      <c r="Z80" s="142">
        <f>'団体申込一覧表（女子）'!R88</f>
        <v>0</v>
      </c>
      <c r="AA80" t="e">
        <f t="shared" si="11"/>
        <v>#N/A</v>
      </c>
      <c r="AD80" s="142"/>
    </row>
    <row r="81" spans="1:30" x14ac:dyDescent="0.15">
      <c r="A81" s="216" t="e">
        <f>VLOOKUP(K81,登録情報女子!$A$2:$O$1030,14,0)</f>
        <v>#N/A</v>
      </c>
      <c r="B81" s="140" t="e">
        <f>VLOOKUP(K81,登録情報女子!$A$2:$O$1030,12,0)</f>
        <v>#N/A</v>
      </c>
      <c r="C81" s="216" t="e">
        <f>VLOOKUP(K81,登録情報女子!$A$2:$O$1030,5,0)</f>
        <v>#N/A</v>
      </c>
      <c r="D81" s="216" t="e">
        <f>VLOOKUP(K81,登録情報女子!$A$2:$O$1030,13,0)</f>
        <v>#N/A</v>
      </c>
      <c r="E81" s="216" t="e">
        <f>VLOOKUP(K81,登録情報女子!$A$2:$N$1030,11,0)</f>
        <v>#N/A</v>
      </c>
      <c r="F81">
        <v>2</v>
      </c>
      <c r="G81" s="216" t="e">
        <f>VLOOKUP(K81,登録情報女子!$A$2:$N$1030,8,0)</f>
        <v>#N/A</v>
      </c>
      <c r="H81" s="216" t="e">
        <f>VLOOKUP(K81,登録情報女子!$A$2:$O$1030,2,0)</f>
        <v>#N/A</v>
      </c>
      <c r="K81" s="216" t="e">
        <f>VLOOKUP('団体申込一覧表（女子）'!C89,登録情報女子!$A$2:$O$1030,1,0)</f>
        <v>#N/A</v>
      </c>
      <c r="L81" t="e">
        <f t="shared" si="6"/>
        <v>#N/A</v>
      </c>
      <c r="M81" t="e">
        <f t="shared" si="7"/>
        <v>#N/A</v>
      </c>
      <c r="N81" s="216" t="e">
        <f t="shared" si="8"/>
        <v>#N/A</v>
      </c>
      <c r="P81">
        <f>'団体申込一覧表（女子）'!H89</f>
        <v>0</v>
      </c>
      <c r="Q81" s="140" t="e">
        <f>VLOOKUP(P81,登録情報女子!$P$3:$Q$20,2,0)</f>
        <v>#N/A</v>
      </c>
      <c r="R81" s="142">
        <f>'団体申込一覧表（女子）'!J89</f>
        <v>0</v>
      </c>
      <c r="S81" t="e">
        <f t="shared" si="9"/>
        <v>#N/A</v>
      </c>
      <c r="T81">
        <f>'団体申込一覧表（女子）'!L89</f>
        <v>0</v>
      </c>
      <c r="U81" t="e">
        <f>VLOOKUP(T81,登録情報女子!$P$3:$Q$20,2,0)</f>
        <v>#N/A</v>
      </c>
      <c r="V81" s="142">
        <f>'団体申込一覧表（女子）'!N89</f>
        <v>0</v>
      </c>
      <c r="W81" t="e">
        <f t="shared" si="10"/>
        <v>#N/A</v>
      </c>
      <c r="X81">
        <f>'団体申込一覧表（女子）'!P89</f>
        <v>0</v>
      </c>
      <c r="Y81" t="e">
        <f>VLOOKUP(X81,登録情報女子!$P$3:$Q$20,2,0)</f>
        <v>#N/A</v>
      </c>
      <c r="Z81" s="142">
        <f>'団体申込一覧表（女子）'!R89</f>
        <v>0</v>
      </c>
      <c r="AA81" t="e">
        <f t="shared" si="11"/>
        <v>#N/A</v>
      </c>
      <c r="AD81" s="142"/>
    </row>
    <row r="82" spans="1:30" x14ac:dyDescent="0.15">
      <c r="A82" s="216" t="e">
        <f>VLOOKUP(K82,登録情報女子!$A$2:$O$1030,14,0)</f>
        <v>#N/A</v>
      </c>
      <c r="B82" s="140" t="e">
        <f>VLOOKUP(K82,登録情報女子!$A$2:$O$1030,12,0)</f>
        <v>#N/A</v>
      </c>
      <c r="C82" s="216" t="e">
        <f>VLOOKUP(K82,登録情報女子!$A$2:$O$1030,5,0)</f>
        <v>#N/A</v>
      </c>
      <c r="D82" s="216" t="e">
        <f>VLOOKUP(K82,登録情報女子!$A$2:$O$1030,13,0)</f>
        <v>#N/A</v>
      </c>
      <c r="E82" s="216" t="e">
        <f>VLOOKUP(K82,登録情報女子!$A$2:$N$1030,11,0)</f>
        <v>#N/A</v>
      </c>
      <c r="F82">
        <v>2</v>
      </c>
      <c r="G82" s="216" t="e">
        <f>VLOOKUP(K82,登録情報女子!$A$2:$N$1030,8,0)</f>
        <v>#N/A</v>
      </c>
      <c r="H82" s="216" t="e">
        <f>VLOOKUP(K82,登録情報女子!$A$2:$O$1030,2,0)</f>
        <v>#N/A</v>
      </c>
      <c r="K82" s="216" t="e">
        <f>VLOOKUP('団体申込一覧表（女子）'!C90,登録情報女子!$A$2:$O$1030,1,0)</f>
        <v>#N/A</v>
      </c>
      <c r="L82" t="e">
        <f t="shared" si="6"/>
        <v>#N/A</v>
      </c>
      <c r="M82" t="e">
        <f t="shared" si="7"/>
        <v>#N/A</v>
      </c>
      <c r="N82" s="216" t="e">
        <f t="shared" si="8"/>
        <v>#N/A</v>
      </c>
      <c r="P82">
        <f>'団体申込一覧表（女子）'!H90</f>
        <v>0</v>
      </c>
      <c r="Q82" s="140" t="e">
        <f>VLOOKUP(P82,登録情報女子!$P$3:$Q$20,2,0)</f>
        <v>#N/A</v>
      </c>
      <c r="R82" s="142">
        <f>'団体申込一覧表（女子）'!J90</f>
        <v>0</v>
      </c>
      <c r="S82" t="e">
        <f t="shared" si="9"/>
        <v>#N/A</v>
      </c>
      <c r="T82">
        <f>'団体申込一覧表（女子）'!L90</f>
        <v>0</v>
      </c>
      <c r="U82" t="e">
        <f>VLOOKUP(T82,登録情報女子!$P$3:$Q$20,2,0)</f>
        <v>#N/A</v>
      </c>
      <c r="V82" s="142">
        <f>'団体申込一覧表（女子）'!N90</f>
        <v>0</v>
      </c>
      <c r="W82" t="e">
        <f t="shared" si="10"/>
        <v>#N/A</v>
      </c>
      <c r="X82">
        <f>'団体申込一覧表（女子）'!P90</f>
        <v>0</v>
      </c>
      <c r="Y82" t="e">
        <f>VLOOKUP(X82,登録情報女子!$P$3:$Q$20,2,0)</f>
        <v>#N/A</v>
      </c>
      <c r="Z82" s="142">
        <f>'団体申込一覧表（女子）'!R90</f>
        <v>0</v>
      </c>
      <c r="AA82" t="e">
        <f t="shared" si="11"/>
        <v>#N/A</v>
      </c>
      <c r="AD82" s="142"/>
    </row>
    <row r="83" spans="1:30" x14ac:dyDescent="0.15">
      <c r="A83" s="216" t="e">
        <f>VLOOKUP(K83,登録情報女子!$A$2:$O$1030,14,0)</f>
        <v>#N/A</v>
      </c>
      <c r="B83" s="140" t="e">
        <f>VLOOKUP(K83,登録情報女子!$A$2:$O$1030,12,0)</f>
        <v>#N/A</v>
      </c>
      <c r="C83" s="216" t="e">
        <f>VLOOKUP(K83,登録情報女子!$A$2:$O$1030,5,0)</f>
        <v>#N/A</v>
      </c>
      <c r="D83" s="216" t="e">
        <f>VLOOKUP(K83,登録情報女子!$A$2:$O$1030,13,0)</f>
        <v>#N/A</v>
      </c>
      <c r="E83" s="216" t="e">
        <f>VLOOKUP(K83,登録情報女子!$A$2:$N$1030,11,0)</f>
        <v>#N/A</v>
      </c>
      <c r="F83">
        <v>2</v>
      </c>
      <c r="G83" s="216" t="e">
        <f>VLOOKUP(K83,登録情報女子!$A$2:$N$1030,8,0)</f>
        <v>#N/A</v>
      </c>
      <c r="H83" s="216" t="e">
        <f>VLOOKUP(K83,登録情報女子!$A$2:$O$1030,2,0)</f>
        <v>#N/A</v>
      </c>
      <c r="K83" s="216" t="e">
        <f>VLOOKUP('団体申込一覧表（女子）'!C91,登録情報女子!$A$2:$O$1030,1,0)</f>
        <v>#N/A</v>
      </c>
      <c r="L83" t="e">
        <f t="shared" si="6"/>
        <v>#N/A</v>
      </c>
      <c r="M83" t="e">
        <f t="shared" si="7"/>
        <v>#N/A</v>
      </c>
      <c r="N83" s="216" t="e">
        <f t="shared" si="8"/>
        <v>#N/A</v>
      </c>
      <c r="P83">
        <f>'団体申込一覧表（女子）'!H91</f>
        <v>0</v>
      </c>
      <c r="Q83" s="140" t="e">
        <f>VLOOKUP(P83,登録情報女子!$P$3:$Q$20,2,0)</f>
        <v>#N/A</v>
      </c>
      <c r="R83" s="142">
        <f>'団体申込一覧表（女子）'!J91</f>
        <v>0</v>
      </c>
      <c r="S83" t="e">
        <f t="shared" si="9"/>
        <v>#N/A</v>
      </c>
      <c r="T83">
        <f>'団体申込一覧表（女子）'!L91</f>
        <v>0</v>
      </c>
      <c r="U83" t="e">
        <f>VLOOKUP(T83,登録情報女子!$P$3:$Q$20,2,0)</f>
        <v>#N/A</v>
      </c>
      <c r="V83" s="142">
        <f>'団体申込一覧表（女子）'!N91</f>
        <v>0</v>
      </c>
      <c r="W83" t="e">
        <f t="shared" si="10"/>
        <v>#N/A</v>
      </c>
      <c r="X83">
        <f>'団体申込一覧表（女子）'!P91</f>
        <v>0</v>
      </c>
      <c r="Y83" t="e">
        <f>VLOOKUP(X83,登録情報女子!$P$3:$Q$20,2,0)</f>
        <v>#N/A</v>
      </c>
      <c r="Z83" s="142">
        <f>'団体申込一覧表（女子）'!R91</f>
        <v>0</v>
      </c>
      <c r="AA83" t="e">
        <f t="shared" si="11"/>
        <v>#N/A</v>
      </c>
      <c r="AD83" s="142"/>
    </row>
    <row r="84" spans="1:30" x14ac:dyDescent="0.15">
      <c r="A84" s="216" t="e">
        <f>VLOOKUP(K84,登録情報女子!$A$2:$O$1030,14,0)</f>
        <v>#N/A</v>
      </c>
      <c r="B84" s="140" t="e">
        <f>VLOOKUP(K84,登録情報女子!$A$2:$O$1030,12,0)</f>
        <v>#N/A</v>
      </c>
      <c r="C84" s="216" t="e">
        <f>VLOOKUP(K84,登録情報女子!$A$2:$O$1030,5,0)</f>
        <v>#N/A</v>
      </c>
      <c r="D84" s="216" t="e">
        <f>VLOOKUP(K84,登録情報女子!$A$2:$O$1030,13,0)</f>
        <v>#N/A</v>
      </c>
      <c r="E84" s="216" t="e">
        <f>VLOOKUP(K84,登録情報女子!$A$2:$N$1030,11,0)</f>
        <v>#N/A</v>
      </c>
      <c r="F84">
        <v>2</v>
      </c>
      <c r="G84" s="216" t="e">
        <f>VLOOKUP(K84,登録情報女子!$A$2:$N$1030,8,0)</f>
        <v>#N/A</v>
      </c>
      <c r="H84" s="216" t="e">
        <f>VLOOKUP(K84,登録情報女子!$A$2:$O$1030,2,0)</f>
        <v>#N/A</v>
      </c>
      <c r="K84" s="216" t="e">
        <f>VLOOKUP('団体申込一覧表（女子）'!C92,登録情報女子!$A$2:$O$1030,1,0)</f>
        <v>#N/A</v>
      </c>
      <c r="L84" t="e">
        <f t="shared" si="6"/>
        <v>#N/A</v>
      </c>
      <c r="M84" t="e">
        <f t="shared" si="7"/>
        <v>#N/A</v>
      </c>
      <c r="N84" s="216" t="e">
        <f t="shared" si="8"/>
        <v>#N/A</v>
      </c>
      <c r="P84">
        <f>'団体申込一覧表（女子）'!H92</f>
        <v>0</v>
      </c>
      <c r="Q84" s="140" t="e">
        <f>VLOOKUP(P84,登録情報女子!$P$3:$Q$20,2,0)</f>
        <v>#N/A</v>
      </c>
      <c r="R84" s="142">
        <f>'団体申込一覧表（女子）'!J92</f>
        <v>0</v>
      </c>
      <c r="S84" t="e">
        <f t="shared" si="9"/>
        <v>#N/A</v>
      </c>
      <c r="T84">
        <f>'団体申込一覧表（女子）'!L92</f>
        <v>0</v>
      </c>
      <c r="U84" t="e">
        <f>VLOOKUP(T84,登録情報女子!$P$3:$Q$20,2,0)</f>
        <v>#N/A</v>
      </c>
      <c r="V84" s="142">
        <f>'団体申込一覧表（女子）'!N92</f>
        <v>0</v>
      </c>
      <c r="W84" t="e">
        <f t="shared" si="10"/>
        <v>#N/A</v>
      </c>
      <c r="X84">
        <f>'団体申込一覧表（女子）'!P92</f>
        <v>0</v>
      </c>
      <c r="Y84" t="e">
        <f>VLOOKUP(X84,登録情報女子!$P$3:$Q$20,2,0)</f>
        <v>#N/A</v>
      </c>
      <c r="Z84" s="142">
        <f>'団体申込一覧表（女子）'!R92</f>
        <v>0</v>
      </c>
      <c r="AA84" t="e">
        <f t="shared" si="11"/>
        <v>#N/A</v>
      </c>
      <c r="AD84" s="142"/>
    </row>
    <row r="85" spans="1:30" x14ac:dyDescent="0.15">
      <c r="A85" s="216" t="e">
        <f>VLOOKUP(K85,登録情報女子!$A$2:$O$1030,14,0)</f>
        <v>#N/A</v>
      </c>
      <c r="B85" s="140" t="e">
        <f>VLOOKUP(K85,登録情報女子!$A$2:$O$1030,12,0)</f>
        <v>#N/A</v>
      </c>
      <c r="C85" s="216" t="e">
        <f>VLOOKUP(K85,登録情報女子!$A$2:$O$1030,5,0)</f>
        <v>#N/A</v>
      </c>
      <c r="D85" s="216" t="e">
        <f>VLOOKUP(K85,登録情報女子!$A$2:$O$1030,13,0)</f>
        <v>#N/A</v>
      </c>
      <c r="E85" s="216" t="e">
        <f>VLOOKUP(K85,登録情報女子!$A$2:$N$1030,11,0)</f>
        <v>#N/A</v>
      </c>
      <c r="F85">
        <v>2</v>
      </c>
      <c r="G85" s="216" t="e">
        <f>VLOOKUP(K85,登録情報女子!$A$2:$N$1030,8,0)</f>
        <v>#N/A</v>
      </c>
      <c r="H85" s="216" t="e">
        <f>VLOOKUP(K85,登録情報女子!$A$2:$O$1030,2,0)</f>
        <v>#N/A</v>
      </c>
      <c r="K85" s="216" t="e">
        <f>VLOOKUP('団体申込一覧表（女子）'!C93,登録情報女子!$A$2:$O$1030,1,0)</f>
        <v>#N/A</v>
      </c>
      <c r="L85" t="e">
        <f t="shared" si="6"/>
        <v>#N/A</v>
      </c>
      <c r="M85" t="e">
        <f t="shared" si="7"/>
        <v>#N/A</v>
      </c>
      <c r="N85" s="216" t="e">
        <f t="shared" si="8"/>
        <v>#N/A</v>
      </c>
      <c r="P85">
        <f>'団体申込一覧表（女子）'!H93</f>
        <v>0</v>
      </c>
      <c r="Q85" s="140" t="e">
        <f>VLOOKUP(P85,登録情報女子!$P$3:$Q$20,2,0)</f>
        <v>#N/A</v>
      </c>
      <c r="R85" s="142">
        <f>'団体申込一覧表（女子）'!J93</f>
        <v>0</v>
      </c>
      <c r="S85" t="e">
        <f t="shared" si="9"/>
        <v>#N/A</v>
      </c>
      <c r="T85">
        <f>'団体申込一覧表（女子）'!L93</f>
        <v>0</v>
      </c>
      <c r="U85" t="e">
        <f>VLOOKUP(T85,登録情報女子!$P$3:$Q$20,2,0)</f>
        <v>#N/A</v>
      </c>
      <c r="V85" s="142">
        <f>'団体申込一覧表（女子）'!N93</f>
        <v>0</v>
      </c>
      <c r="W85" t="e">
        <f t="shared" si="10"/>
        <v>#N/A</v>
      </c>
      <c r="X85">
        <f>'団体申込一覧表（女子）'!P93</f>
        <v>0</v>
      </c>
      <c r="Y85" t="e">
        <f>VLOOKUP(X85,登録情報女子!$P$3:$Q$20,2,0)</f>
        <v>#N/A</v>
      </c>
      <c r="Z85" s="142">
        <f>'団体申込一覧表（女子）'!R93</f>
        <v>0</v>
      </c>
      <c r="AA85" t="e">
        <f t="shared" si="11"/>
        <v>#N/A</v>
      </c>
      <c r="AD85" s="142"/>
    </row>
    <row r="86" spans="1:30" x14ac:dyDescent="0.15">
      <c r="A86" s="216" t="e">
        <f>VLOOKUP(K86,登録情報女子!$A$2:$O$1030,14,0)</f>
        <v>#N/A</v>
      </c>
      <c r="B86" s="140" t="e">
        <f>VLOOKUP(K86,登録情報女子!$A$2:$O$1030,12,0)</f>
        <v>#N/A</v>
      </c>
      <c r="C86" s="216" t="e">
        <f>VLOOKUP(K86,登録情報女子!$A$2:$O$1030,5,0)</f>
        <v>#N/A</v>
      </c>
      <c r="D86" s="216" t="e">
        <f>VLOOKUP(K86,登録情報女子!$A$2:$O$1030,13,0)</f>
        <v>#N/A</v>
      </c>
      <c r="E86" s="216" t="e">
        <f>VLOOKUP(K86,登録情報女子!$A$2:$N$1030,11,0)</f>
        <v>#N/A</v>
      </c>
      <c r="F86">
        <v>2</v>
      </c>
      <c r="G86" s="216" t="e">
        <f>VLOOKUP(K86,登録情報女子!$A$2:$N$1030,8,0)</f>
        <v>#N/A</v>
      </c>
      <c r="H86" s="216" t="e">
        <f>VLOOKUP(K86,登録情報女子!$A$2:$O$1030,2,0)</f>
        <v>#N/A</v>
      </c>
      <c r="K86" s="216" t="e">
        <f>VLOOKUP('団体申込一覧表（女子）'!C94,登録情報女子!$A$2:$O$1030,1,0)</f>
        <v>#N/A</v>
      </c>
      <c r="L86" t="e">
        <f t="shared" si="6"/>
        <v>#N/A</v>
      </c>
      <c r="M86" t="e">
        <f t="shared" si="7"/>
        <v>#N/A</v>
      </c>
      <c r="N86" s="216" t="e">
        <f t="shared" si="8"/>
        <v>#N/A</v>
      </c>
      <c r="P86">
        <f>'団体申込一覧表（女子）'!H94</f>
        <v>0</v>
      </c>
      <c r="Q86" s="140" t="e">
        <f>VLOOKUP(P86,登録情報女子!$P$3:$Q$20,2,0)</f>
        <v>#N/A</v>
      </c>
      <c r="R86" s="142">
        <f>'団体申込一覧表（女子）'!J94</f>
        <v>0</v>
      </c>
      <c r="S86" t="e">
        <f t="shared" si="9"/>
        <v>#N/A</v>
      </c>
      <c r="T86">
        <f>'団体申込一覧表（女子）'!L94</f>
        <v>0</v>
      </c>
      <c r="U86" t="e">
        <f>VLOOKUP(T86,登録情報女子!$P$3:$Q$20,2,0)</f>
        <v>#N/A</v>
      </c>
      <c r="V86" s="142">
        <f>'団体申込一覧表（女子）'!N94</f>
        <v>0</v>
      </c>
      <c r="W86" t="e">
        <f t="shared" si="10"/>
        <v>#N/A</v>
      </c>
      <c r="X86">
        <f>'団体申込一覧表（女子）'!P94</f>
        <v>0</v>
      </c>
      <c r="Y86" t="e">
        <f>VLOOKUP(X86,登録情報女子!$P$3:$Q$20,2,0)</f>
        <v>#N/A</v>
      </c>
      <c r="Z86" s="142">
        <f>'団体申込一覧表（女子）'!R94</f>
        <v>0</v>
      </c>
      <c r="AA86" t="e">
        <f t="shared" si="11"/>
        <v>#N/A</v>
      </c>
      <c r="AD86" s="142"/>
    </row>
    <row r="87" spans="1:30" x14ac:dyDescent="0.15">
      <c r="A87" s="216" t="e">
        <f>VLOOKUP(K87,登録情報女子!$A$2:$O$1030,14,0)</f>
        <v>#N/A</v>
      </c>
      <c r="B87" s="140" t="e">
        <f>VLOOKUP(K87,登録情報女子!$A$2:$O$1030,12,0)</f>
        <v>#N/A</v>
      </c>
      <c r="C87" s="216" t="e">
        <f>VLOOKUP(K87,登録情報女子!$A$2:$O$1030,5,0)</f>
        <v>#N/A</v>
      </c>
      <c r="D87" s="216" t="e">
        <f>VLOOKUP(K87,登録情報女子!$A$2:$O$1030,13,0)</f>
        <v>#N/A</v>
      </c>
      <c r="E87" s="216" t="e">
        <f>VLOOKUP(K87,登録情報女子!$A$2:$N$1030,11,0)</f>
        <v>#N/A</v>
      </c>
      <c r="F87">
        <v>2</v>
      </c>
      <c r="G87" s="216" t="e">
        <f>VLOOKUP(K87,登録情報女子!$A$2:$N$1030,8,0)</f>
        <v>#N/A</v>
      </c>
      <c r="H87" s="216" t="e">
        <f>VLOOKUP(K87,登録情報女子!$A$2:$O$1030,2,0)</f>
        <v>#N/A</v>
      </c>
      <c r="K87" s="216" t="e">
        <f>VLOOKUP('団体申込一覧表（女子）'!C95,登録情報女子!$A$2:$O$1030,1,0)</f>
        <v>#N/A</v>
      </c>
      <c r="L87" t="e">
        <f t="shared" si="6"/>
        <v>#N/A</v>
      </c>
      <c r="M87" t="e">
        <f t="shared" si="7"/>
        <v>#N/A</v>
      </c>
      <c r="N87" s="216" t="e">
        <f t="shared" si="8"/>
        <v>#N/A</v>
      </c>
      <c r="P87">
        <f>'団体申込一覧表（女子）'!H95</f>
        <v>0</v>
      </c>
      <c r="Q87" s="140" t="e">
        <f>VLOOKUP(P87,登録情報女子!$P$3:$Q$20,2,0)</f>
        <v>#N/A</v>
      </c>
      <c r="R87" s="142">
        <f>'団体申込一覧表（女子）'!J95</f>
        <v>0</v>
      </c>
      <c r="S87" t="e">
        <f t="shared" si="9"/>
        <v>#N/A</v>
      </c>
      <c r="T87">
        <f>'団体申込一覧表（女子）'!L95</f>
        <v>0</v>
      </c>
      <c r="U87" t="e">
        <f>VLOOKUP(T87,登録情報女子!$P$3:$Q$20,2,0)</f>
        <v>#N/A</v>
      </c>
      <c r="V87" s="142">
        <f>'団体申込一覧表（女子）'!N95</f>
        <v>0</v>
      </c>
      <c r="W87" t="e">
        <f t="shared" si="10"/>
        <v>#N/A</v>
      </c>
      <c r="X87">
        <f>'団体申込一覧表（女子）'!P95</f>
        <v>0</v>
      </c>
      <c r="Y87" t="e">
        <f>VLOOKUP(X87,登録情報女子!$P$3:$Q$20,2,0)</f>
        <v>#N/A</v>
      </c>
      <c r="Z87" s="142">
        <f>'団体申込一覧表（女子）'!R95</f>
        <v>0</v>
      </c>
      <c r="AA87" t="e">
        <f t="shared" si="11"/>
        <v>#N/A</v>
      </c>
      <c r="AD87" s="142"/>
    </row>
    <row r="88" spans="1:30" x14ac:dyDescent="0.15">
      <c r="A88" s="216" t="e">
        <f>VLOOKUP(K88,登録情報女子!$A$2:$O$1030,14,0)</f>
        <v>#N/A</v>
      </c>
      <c r="B88" s="140" t="e">
        <f>VLOOKUP(K88,登録情報女子!$A$2:$O$1030,12,0)</f>
        <v>#N/A</v>
      </c>
      <c r="C88" s="216" t="e">
        <f>VLOOKUP(K88,登録情報女子!$A$2:$O$1030,5,0)</f>
        <v>#N/A</v>
      </c>
      <c r="D88" s="216" t="e">
        <f>VLOOKUP(K88,登録情報女子!$A$2:$O$1030,13,0)</f>
        <v>#N/A</v>
      </c>
      <c r="E88" s="216" t="e">
        <f>VLOOKUP(K88,登録情報女子!$A$2:$N$1030,11,0)</f>
        <v>#N/A</v>
      </c>
      <c r="F88">
        <v>2</v>
      </c>
      <c r="G88" s="216" t="e">
        <f>VLOOKUP(K88,登録情報女子!$A$2:$N$1030,8,0)</f>
        <v>#N/A</v>
      </c>
      <c r="H88" s="216" t="e">
        <f>VLOOKUP(K88,登録情報女子!$A$2:$O$1030,2,0)</f>
        <v>#N/A</v>
      </c>
      <c r="K88" s="216" t="e">
        <f>VLOOKUP('団体申込一覧表（女子）'!C96,登録情報女子!$A$2:$O$1030,1,0)</f>
        <v>#N/A</v>
      </c>
      <c r="L88" t="e">
        <f t="shared" si="6"/>
        <v>#N/A</v>
      </c>
      <c r="M88" t="e">
        <f t="shared" si="7"/>
        <v>#N/A</v>
      </c>
      <c r="N88" s="216" t="e">
        <f t="shared" si="8"/>
        <v>#N/A</v>
      </c>
      <c r="P88">
        <f>'団体申込一覧表（女子）'!H96</f>
        <v>0</v>
      </c>
      <c r="Q88" s="140" t="e">
        <f>VLOOKUP(P88,登録情報女子!$P$3:$Q$20,2,0)</f>
        <v>#N/A</v>
      </c>
      <c r="R88" s="142">
        <f>'団体申込一覧表（女子）'!J96</f>
        <v>0</v>
      </c>
      <c r="S88" t="e">
        <f t="shared" si="9"/>
        <v>#N/A</v>
      </c>
      <c r="T88">
        <f>'団体申込一覧表（女子）'!L96</f>
        <v>0</v>
      </c>
      <c r="U88" t="e">
        <f>VLOOKUP(T88,登録情報女子!$P$3:$Q$20,2,0)</f>
        <v>#N/A</v>
      </c>
      <c r="V88" s="142">
        <f>'団体申込一覧表（女子）'!N96</f>
        <v>0</v>
      </c>
      <c r="W88" t="e">
        <f t="shared" si="10"/>
        <v>#N/A</v>
      </c>
      <c r="X88">
        <f>'団体申込一覧表（女子）'!P96</f>
        <v>0</v>
      </c>
      <c r="Y88" t="e">
        <f>VLOOKUP(X88,登録情報女子!$P$3:$Q$20,2,0)</f>
        <v>#N/A</v>
      </c>
      <c r="Z88" s="142">
        <f>'団体申込一覧表（女子）'!R96</f>
        <v>0</v>
      </c>
      <c r="AA88" t="e">
        <f t="shared" si="11"/>
        <v>#N/A</v>
      </c>
      <c r="AD88" s="142"/>
    </row>
    <row r="89" spans="1:30" x14ac:dyDescent="0.15">
      <c r="A89" s="216" t="e">
        <f>VLOOKUP(K89,登録情報女子!$A$2:$O$1030,14,0)</f>
        <v>#N/A</v>
      </c>
      <c r="B89" s="140" t="e">
        <f>VLOOKUP(K89,登録情報女子!$A$2:$O$1030,12,0)</f>
        <v>#N/A</v>
      </c>
      <c r="C89" s="216" t="e">
        <f>VLOOKUP(K89,登録情報女子!$A$2:$O$1030,5,0)</f>
        <v>#N/A</v>
      </c>
      <c r="D89" s="216" t="e">
        <f>VLOOKUP(K89,登録情報女子!$A$2:$O$1030,13,0)</f>
        <v>#N/A</v>
      </c>
      <c r="E89" s="216" t="e">
        <f>VLOOKUP(K89,登録情報女子!$A$2:$N$1030,11,0)</f>
        <v>#N/A</v>
      </c>
      <c r="F89">
        <v>2</v>
      </c>
      <c r="G89" s="216" t="e">
        <f>VLOOKUP(K89,登録情報女子!$A$2:$N$1030,8,0)</f>
        <v>#N/A</v>
      </c>
      <c r="H89" s="216" t="e">
        <f>VLOOKUP(K89,登録情報女子!$A$2:$O$1030,2,0)</f>
        <v>#N/A</v>
      </c>
      <c r="K89" s="216" t="e">
        <f>VLOOKUP('団体申込一覧表（女子）'!C97,登録情報女子!$A$2:$O$1030,1,0)</f>
        <v>#N/A</v>
      </c>
      <c r="L89" t="e">
        <f t="shared" si="6"/>
        <v>#N/A</v>
      </c>
      <c r="M89" t="e">
        <f t="shared" si="7"/>
        <v>#N/A</v>
      </c>
      <c r="N89" s="216" t="e">
        <f t="shared" si="8"/>
        <v>#N/A</v>
      </c>
      <c r="P89">
        <f>'団体申込一覧表（女子）'!H97</f>
        <v>0</v>
      </c>
      <c r="Q89" s="140" t="e">
        <f>VLOOKUP(P89,登録情報女子!$P$3:$Q$20,2,0)</f>
        <v>#N/A</v>
      </c>
      <c r="R89" s="142">
        <f>'団体申込一覧表（女子）'!J97</f>
        <v>0</v>
      </c>
      <c r="S89" t="e">
        <f t="shared" si="9"/>
        <v>#N/A</v>
      </c>
      <c r="T89">
        <f>'団体申込一覧表（女子）'!L97</f>
        <v>0</v>
      </c>
      <c r="U89" t="e">
        <f>VLOOKUP(T89,登録情報女子!$P$3:$Q$20,2,0)</f>
        <v>#N/A</v>
      </c>
      <c r="V89" s="142">
        <f>'団体申込一覧表（女子）'!N97</f>
        <v>0</v>
      </c>
      <c r="W89" t="e">
        <f t="shared" si="10"/>
        <v>#N/A</v>
      </c>
      <c r="X89">
        <f>'団体申込一覧表（女子）'!P97</f>
        <v>0</v>
      </c>
      <c r="Y89" t="e">
        <f>VLOOKUP(X89,登録情報女子!$P$3:$Q$20,2,0)</f>
        <v>#N/A</v>
      </c>
      <c r="Z89" s="142">
        <f>'団体申込一覧表（女子）'!R97</f>
        <v>0</v>
      </c>
      <c r="AA89" t="e">
        <f t="shared" si="11"/>
        <v>#N/A</v>
      </c>
      <c r="AD89" s="142"/>
    </row>
    <row r="90" spans="1:30" x14ac:dyDescent="0.15">
      <c r="A90" s="216" t="e">
        <f>VLOOKUP(K90,登録情報女子!$A$2:$O$1030,14,0)</f>
        <v>#N/A</v>
      </c>
      <c r="B90" s="140" t="e">
        <f>VLOOKUP(K90,登録情報女子!$A$2:$O$1030,12,0)</f>
        <v>#N/A</v>
      </c>
      <c r="C90" s="216" t="e">
        <f>VLOOKUP(K90,登録情報女子!$A$2:$O$1030,5,0)</f>
        <v>#N/A</v>
      </c>
      <c r="D90" s="216" t="e">
        <f>VLOOKUP(K90,登録情報女子!$A$2:$O$1030,13,0)</f>
        <v>#N/A</v>
      </c>
      <c r="E90" s="216" t="e">
        <f>VLOOKUP(K90,登録情報女子!$A$2:$N$1030,11,0)</f>
        <v>#N/A</v>
      </c>
      <c r="F90">
        <v>2</v>
      </c>
      <c r="G90" s="216" t="e">
        <f>VLOOKUP(K90,登録情報女子!$A$2:$N$1030,8,0)</f>
        <v>#N/A</v>
      </c>
      <c r="H90" s="216" t="e">
        <f>VLOOKUP(K90,登録情報女子!$A$2:$O$1030,2,0)</f>
        <v>#N/A</v>
      </c>
      <c r="K90" s="216" t="e">
        <f>VLOOKUP('団体申込一覧表（女子）'!C98,登録情報女子!$A$2:$O$1030,1,0)</f>
        <v>#N/A</v>
      </c>
      <c r="L90" t="e">
        <f t="shared" si="6"/>
        <v>#N/A</v>
      </c>
      <c r="M90" t="e">
        <f t="shared" si="7"/>
        <v>#N/A</v>
      </c>
      <c r="N90" s="216" t="e">
        <f t="shared" si="8"/>
        <v>#N/A</v>
      </c>
      <c r="P90">
        <f>'団体申込一覧表（女子）'!H98</f>
        <v>0</v>
      </c>
      <c r="Q90" s="140" t="e">
        <f>VLOOKUP(P90,登録情報女子!$P$3:$Q$20,2,0)</f>
        <v>#N/A</v>
      </c>
      <c r="R90" s="142">
        <f>'団体申込一覧表（女子）'!J98</f>
        <v>0</v>
      </c>
      <c r="S90" t="e">
        <f t="shared" si="9"/>
        <v>#N/A</v>
      </c>
      <c r="T90">
        <f>'団体申込一覧表（女子）'!L98</f>
        <v>0</v>
      </c>
      <c r="U90" t="e">
        <f>VLOOKUP(T90,登録情報女子!$P$3:$Q$20,2,0)</f>
        <v>#N/A</v>
      </c>
      <c r="V90" s="142">
        <f>'団体申込一覧表（女子）'!N98</f>
        <v>0</v>
      </c>
      <c r="W90" t="e">
        <f t="shared" si="10"/>
        <v>#N/A</v>
      </c>
      <c r="X90">
        <f>'団体申込一覧表（女子）'!P98</f>
        <v>0</v>
      </c>
      <c r="Y90" t="e">
        <f>VLOOKUP(X90,登録情報女子!$P$3:$Q$20,2,0)</f>
        <v>#N/A</v>
      </c>
      <c r="Z90" s="142">
        <f>'団体申込一覧表（女子）'!R98</f>
        <v>0</v>
      </c>
      <c r="AA90" t="e">
        <f t="shared" si="11"/>
        <v>#N/A</v>
      </c>
      <c r="AD90" s="142"/>
    </row>
    <row r="91" spans="1:30" x14ac:dyDescent="0.15">
      <c r="A91" s="216" t="e">
        <f>VLOOKUP(K91,登録情報女子!$A$2:$O$1030,14,0)</f>
        <v>#N/A</v>
      </c>
      <c r="B91" s="140" t="e">
        <f>VLOOKUP(K91,登録情報女子!$A$2:$O$1030,12,0)</f>
        <v>#N/A</v>
      </c>
      <c r="C91" s="216" t="e">
        <f>VLOOKUP(K91,登録情報女子!$A$2:$O$1030,5,0)</f>
        <v>#N/A</v>
      </c>
      <c r="D91" s="216" t="e">
        <f>VLOOKUP(K91,登録情報女子!$A$2:$O$1030,13,0)</f>
        <v>#N/A</v>
      </c>
      <c r="E91" s="216" t="e">
        <f>VLOOKUP(K91,登録情報女子!$A$2:$N$1030,11,0)</f>
        <v>#N/A</v>
      </c>
      <c r="F91">
        <v>2</v>
      </c>
      <c r="G91" s="216" t="e">
        <f>VLOOKUP(K91,登録情報女子!$A$2:$N$1030,8,0)</f>
        <v>#N/A</v>
      </c>
      <c r="H91" s="216" t="e">
        <f>VLOOKUP(K91,登録情報女子!$A$2:$O$1030,2,0)</f>
        <v>#N/A</v>
      </c>
      <c r="K91" s="216" t="e">
        <f>VLOOKUP('団体申込一覧表（女子）'!C99,登録情報女子!$A$2:$O$1030,1,0)</f>
        <v>#N/A</v>
      </c>
      <c r="L91" t="e">
        <f t="shared" si="6"/>
        <v>#N/A</v>
      </c>
      <c r="M91" t="e">
        <f t="shared" si="7"/>
        <v>#N/A</v>
      </c>
      <c r="N91" s="216" t="e">
        <f t="shared" si="8"/>
        <v>#N/A</v>
      </c>
      <c r="P91">
        <f>'団体申込一覧表（女子）'!H99</f>
        <v>0</v>
      </c>
      <c r="Q91" s="140" t="e">
        <f>VLOOKUP(P91,登録情報女子!$P$3:$Q$20,2,0)</f>
        <v>#N/A</v>
      </c>
      <c r="R91" s="142">
        <f>'団体申込一覧表（女子）'!J99</f>
        <v>0</v>
      </c>
      <c r="S91" t="e">
        <f t="shared" si="9"/>
        <v>#N/A</v>
      </c>
      <c r="T91">
        <f>'団体申込一覧表（女子）'!L99</f>
        <v>0</v>
      </c>
      <c r="U91" t="e">
        <f>VLOOKUP(T91,登録情報女子!$P$3:$Q$20,2,0)</f>
        <v>#N/A</v>
      </c>
      <c r="V91" s="142">
        <f>'団体申込一覧表（女子）'!N99</f>
        <v>0</v>
      </c>
      <c r="W91" t="e">
        <f t="shared" si="10"/>
        <v>#N/A</v>
      </c>
      <c r="X91">
        <f>'団体申込一覧表（女子）'!P99</f>
        <v>0</v>
      </c>
      <c r="Y91" t="e">
        <f>VLOOKUP(X91,登録情報女子!$P$3:$Q$20,2,0)</f>
        <v>#N/A</v>
      </c>
      <c r="Z91" s="142">
        <f>'団体申込一覧表（女子）'!R99</f>
        <v>0</v>
      </c>
      <c r="AA91" t="e">
        <f t="shared" si="11"/>
        <v>#N/A</v>
      </c>
      <c r="AD91" s="142"/>
    </row>
    <row r="92" spans="1:30" x14ac:dyDescent="0.15">
      <c r="A92" s="216" t="e">
        <f>VLOOKUP(K92,登録情報女子!$A$2:$O$1030,14,0)</f>
        <v>#N/A</v>
      </c>
      <c r="B92" s="140" t="e">
        <f>VLOOKUP(K92,登録情報女子!$A$2:$O$1030,12,0)</f>
        <v>#N/A</v>
      </c>
      <c r="C92" s="216" t="e">
        <f>VLOOKUP(K92,登録情報女子!$A$2:$O$1030,5,0)</f>
        <v>#N/A</v>
      </c>
      <c r="D92" s="216" t="e">
        <f>VLOOKUP(K92,登録情報女子!$A$2:$O$1030,13,0)</f>
        <v>#N/A</v>
      </c>
      <c r="E92" s="216" t="e">
        <f>VLOOKUP(K92,登録情報女子!$A$2:$N$1030,11,0)</f>
        <v>#N/A</v>
      </c>
      <c r="F92">
        <v>2</v>
      </c>
      <c r="G92" s="216" t="e">
        <f>VLOOKUP(K92,登録情報女子!$A$2:$N$1030,8,0)</f>
        <v>#N/A</v>
      </c>
      <c r="H92" s="216" t="e">
        <f>VLOOKUP(K92,登録情報女子!$A$2:$O$1030,2,0)</f>
        <v>#N/A</v>
      </c>
      <c r="K92" s="216" t="e">
        <f>VLOOKUP('団体申込一覧表（女子）'!C100,登録情報女子!$A$2:$O$1030,1,0)</f>
        <v>#N/A</v>
      </c>
      <c r="L92" t="e">
        <f t="shared" si="6"/>
        <v>#N/A</v>
      </c>
      <c r="M92" t="e">
        <f t="shared" si="7"/>
        <v>#N/A</v>
      </c>
      <c r="N92" s="216" t="e">
        <f t="shared" si="8"/>
        <v>#N/A</v>
      </c>
      <c r="P92">
        <f>'団体申込一覧表（女子）'!H100</f>
        <v>0</v>
      </c>
      <c r="Q92" s="140" t="e">
        <f>VLOOKUP(P92,登録情報女子!$P$3:$Q$20,2,0)</f>
        <v>#N/A</v>
      </c>
      <c r="R92" s="142">
        <f>'団体申込一覧表（女子）'!J100</f>
        <v>0</v>
      </c>
      <c r="S92" t="e">
        <f t="shared" si="9"/>
        <v>#N/A</v>
      </c>
      <c r="T92">
        <f>'団体申込一覧表（女子）'!L100</f>
        <v>0</v>
      </c>
      <c r="U92" t="e">
        <f>VLOOKUP(T92,登録情報女子!$P$3:$Q$20,2,0)</f>
        <v>#N/A</v>
      </c>
      <c r="V92" s="142">
        <f>'団体申込一覧表（女子）'!N100</f>
        <v>0</v>
      </c>
      <c r="W92" t="e">
        <f t="shared" si="10"/>
        <v>#N/A</v>
      </c>
      <c r="X92">
        <f>'団体申込一覧表（女子）'!P100</f>
        <v>0</v>
      </c>
      <c r="Y92" t="e">
        <f>VLOOKUP(X92,登録情報女子!$P$3:$Q$20,2,0)</f>
        <v>#N/A</v>
      </c>
      <c r="Z92" s="142">
        <f>'団体申込一覧表（女子）'!R100</f>
        <v>0</v>
      </c>
      <c r="AA92" t="e">
        <f t="shared" si="11"/>
        <v>#N/A</v>
      </c>
      <c r="AD92" s="142"/>
    </row>
    <row r="93" spans="1:30" x14ac:dyDescent="0.15">
      <c r="A93" s="216" t="e">
        <f>VLOOKUP(K93,登録情報女子!$A$2:$O$1030,14,0)</f>
        <v>#N/A</v>
      </c>
      <c r="B93" s="140" t="e">
        <f>VLOOKUP(K93,登録情報女子!$A$2:$O$1030,12,0)</f>
        <v>#N/A</v>
      </c>
      <c r="C93" s="216" t="e">
        <f>VLOOKUP(K93,登録情報女子!$A$2:$O$1030,5,0)</f>
        <v>#N/A</v>
      </c>
      <c r="D93" s="216" t="e">
        <f>VLOOKUP(K93,登録情報女子!$A$2:$O$1030,13,0)</f>
        <v>#N/A</v>
      </c>
      <c r="E93" s="216" t="e">
        <f>VLOOKUP(K93,登録情報女子!$A$2:$N$1030,11,0)</f>
        <v>#N/A</v>
      </c>
      <c r="F93">
        <v>2</v>
      </c>
      <c r="G93" s="216" t="e">
        <f>VLOOKUP(K93,登録情報女子!$A$2:$N$1030,8,0)</f>
        <v>#N/A</v>
      </c>
      <c r="H93" s="216" t="e">
        <f>VLOOKUP(K93,登録情報女子!$A$2:$O$1030,2,0)</f>
        <v>#N/A</v>
      </c>
      <c r="K93" s="216" t="e">
        <f>VLOOKUP('団体申込一覧表（女子）'!C101,登録情報女子!$A$2:$O$1030,1,0)</f>
        <v>#N/A</v>
      </c>
      <c r="L93" t="e">
        <f t="shared" si="6"/>
        <v>#N/A</v>
      </c>
      <c r="M93" t="e">
        <f t="shared" si="7"/>
        <v>#N/A</v>
      </c>
      <c r="N93" s="216" t="e">
        <f t="shared" si="8"/>
        <v>#N/A</v>
      </c>
      <c r="P93">
        <f>'団体申込一覧表（女子）'!H101</f>
        <v>0</v>
      </c>
      <c r="Q93" s="140" t="e">
        <f>VLOOKUP(P93,登録情報女子!$P$3:$Q$20,2,0)</f>
        <v>#N/A</v>
      </c>
      <c r="R93" s="142">
        <f>'団体申込一覧表（女子）'!J101</f>
        <v>0</v>
      </c>
      <c r="S93" t="e">
        <f t="shared" si="9"/>
        <v>#N/A</v>
      </c>
      <c r="T93">
        <f>'団体申込一覧表（女子）'!L101</f>
        <v>0</v>
      </c>
      <c r="U93" t="e">
        <f>VLOOKUP(T93,登録情報女子!$P$3:$Q$20,2,0)</f>
        <v>#N/A</v>
      </c>
      <c r="V93" s="142">
        <f>'団体申込一覧表（女子）'!N101</f>
        <v>0</v>
      </c>
      <c r="W93" t="e">
        <f t="shared" si="10"/>
        <v>#N/A</v>
      </c>
      <c r="X93">
        <f>'団体申込一覧表（女子）'!P101</f>
        <v>0</v>
      </c>
      <c r="Y93" t="e">
        <f>VLOOKUP(X93,登録情報女子!$P$3:$Q$20,2,0)</f>
        <v>#N/A</v>
      </c>
      <c r="Z93" s="142">
        <f>'団体申込一覧表（女子）'!R101</f>
        <v>0</v>
      </c>
      <c r="AA93" t="e">
        <f t="shared" si="11"/>
        <v>#N/A</v>
      </c>
      <c r="AD93" s="142"/>
    </row>
    <row r="94" spans="1:30" x14ac:dyDescent="0.15">
      <c r="A94" s="216" t="e">
        <f>VLOOKUP(K94,登録情報女子!$A$2:$O$1030,14,0)</f>
        <v>#N/A</v>
      </c>
      <c r="B94" s="140" t="e">
        <f>VLOOKUP(K94,登録情報女子!$A$2:$O$1030,12,0)</f>
        <v>#N/A</v>
      </c>
      <c r="C94" s="216" t="e">
        <f>VLOOKUP(K94,登録情報女子!$A$2:$O$1030,5,0)</f>
        <v>#N/A</v>
      </c>
      <c r="D94" s="216" t="e">
        <f>VLOOKUP(K94,登録情報女子!$A$2:$O$1030,13,0)</f>
        <v>#N/A</v>
      </c>
      <c r="E94" s="216" t="e">
        <f>VLOOKUP(K94,登録情報女子!$A$2:$N$1030,11,0)</f>
        <v>#N/A</v>
      </c>
      <c r="F94">
        <v>2</v>
      </c>
      <c r="G94" s="216" t="e">
        <f>VLOOKUP(K94,登録情報女子!$A$2:$N$1030,8,0)</f>
        <v>#N/A</v>
      </c>
      <c r="H94" s="216" t="e">
        <f>VLOOKUP(K94,登録情報女子!$A$2:$O$1030,2,0)</f>
        <v>#N/A</v>
      </c>
      <c r="K94" s="216" t="e">
        <f>VLOOKUP('団体申込一覧表（女子）'!C102,登録情報女子!$A$2:$O$1030,1,0)</f>
        <v>#N/A</v>
      </c>
      <c r="L94" t="e">
        <f t="shared" si="6"/>
        <v>#N/A</v>
      </c>
      <c r="M94" t="e">
        <f t="shared" si="7"/>
        <v>#N/A</v>
      </c>
      <c r="N94" s="216" t="e">
        <f t="shared" si="8"/>
        <v>#N/A</v>
      </c>
      <c r="P94">
        <f>'団体申込一覧表（女子）'!H102</f>
        <v>0</v>
      </c>
      <c r="Q94" s="140" t="e">
        <f>VLOOKUP(P94,登録情報女子!$P$3:$Q$20,2,0)</f>
        <v>#N/A</v>
      </c>
      <c r="R94" s="142">
        <f>'団体申込一覧表（女子）'!J102</f>
        <v>0</v>
      </c>
      <c r="S94" t="e">
        <f t="shared" si="9"/>
        <v>#N/A</v>
      </c>
      <c r="T94">
        <f>'団体申込一覧表（女子）'!L102</f>
        <v>0</v>
      </c>
      <c r="U94" t="e">
        <f>VLOOKUP(T94,登録情報女子!$P$3:$Q$20,2,0)</f>
        <v>#N/A</v>
      </c>
      <c r="V94" s="142">
        <f>'団体申込一覧表（女子）'!N102</f>
        <v>0</v>
      </c>
      <c r="W94" t="e">
        <f t="shared" si="10"/>
        <v>#N/A</v>
      </c>
      <c r="X94">
        <f>'団体申込一覧表（女子）'!P102</f>
        <v>0</v>
      </c>
      <c r="Y94" t="e">
        <f>VLOOKUP(X94,登録情報女子!$P$3:$Q$20,2,0)</f>
        <v>#N/A</v>
      </c>
      <c r="Z94" s="142">
        <f>'団体申込一覧表（女子）'!R102</f>
        <v>0</v>
      </c>
      <c r="AA94" t="e">
        <f t="shared" si="11"/>
        <v>#N/A</v>
      </c>
      <c r="AD94" s="142"/>
    </row>
    <row r="95" spans="1:30" x14ac:dyDescent="0.15">
      <c r="A95" s="216" t="e">
        <f>VLOOKUP(K95,登録情報女子!$A$2:$O$1030,14,0)</f>
        <v>#N/A</v>
      </c>
      <c r="B95" s="140" t="e">
        <f>VLOOKUP(K95,登録情報女子!$A$2:$O$1030,12,0)</f>
        <v>#N/A</v>
      </c>
      <c r="C95" s="216" t="e">
        <f>VLOOKUP(K95,登録情報女子!$A$2:$O$1030,5,0)</f>
        <v>#N/A</v>
      </c>
      <c r="D95" s="216" t="e">
        <f>VLOOKUP(K95,登録情報女子!$A$2:$O$1030,13,0)</f>
        <v>#N/A</v>
      </c>
      <c r="E95" s="216" t="e">
        <f>VLOOKUP(K95,登録情報女子!$A$2:$N$1030,11,0)</f>
        <v>#N/A</v>
      </c>
      <c r="F95">
        <v>2</v>
      </c>
      <c r="G95" s="216" t="e">
        <f>VLOOKUP(K95,登録情報女子!$A$2:$N$1030,8,0)</f>
        <v>#N/A</v>
      </c>
      <c r="H95" s="216" t="e">
        <f>VLOOKUP(K95,登録情報女子!$A$2:$O$1030,2,0)</f>
        <v>#N/A</v>
      </c>
      <c r="K95" s="216" t="e">
        <f>VLOOKUP('団体申込一覧表（女子）'!C103,登録情報女子!$A$2:$O$1030,1,0)</f>
        <v>#N/A</v>
      </c>
      <c r="L95" t="e">
        <f t="shared" si="6"/>
        <v>#N/A</v>
      </c>
      <c r="M95" t="e">
        <f t="shared" si="7"/>
        <v>#N/A</v>
      </c>
      <c r="N95" s="216" t="e">
        <f t="shared" si="8"/>
        <v>#N/A</v>
      </c>
      <c r="P95">
        <f>'団体申込一覧表（女子）'!H103</f>
        <v>0</v>
      </c>
      <c r="Q95" s="140" t="e">
        <f>VLOOKUP(P95,登録情報女子!$P$3:$Q$20,2,0)</f>
        <v>#N/A</v>
      </c>
      <c r="R95" s="142">
        <f>'団体申込一覧表（女子）'!J103</f>
        <v>0</v>
      </c>
      <c r="S95" t="e">
        <f t="shared" si="9"/>
        <v>#N/A</v>
      </c>
      <c r="T95">
        <f>'団体申込一覧表（女子）'!L103</f>
        <v>0</v>
      </c>
      <c r="U95" t="e">
        <f>VLOOKUP(T95,登録情報女子!$P$3:$Q$20,2,0)</f>
        <v>#N/A</v>
      </c>
      <c r="V95" s="142">
        <f>'団体申込一覧表（女子）'!N103</f>
        <v>0</v>
      </c>
      <c r="W95" t="e">
        <f t="shared" si="10"/>
        <v>#N/A</v>
      </c>
      <c r="X95">
        <f>'団体申込一覧表（女子）'!P103</f>
        <v>0</v>
      </c>
      <c r="Y95" t="e">
        <f>VLOOKUP(X95,登録情報女子!$P$3:$Q$20,2,0)</f>
        <v>#N/A</v>
      </c>
      <c r="Z95" s="142">
        <f>'団体申込一覧表（女子）'!R103</f>
        <v>0</v>
      </c>
      <c r="AA95" t="e">
        <f t="shared" si="11"/>
        <v>#N/A</v>
      </c>
      <c r="AD95" s="142"/>
    </row>
    <row r="96" spans="1:30" x14ac:dyDescent="0.15">
      <c r="A96" s="216" t="e">
        <f>VLOOKUP(K96,登録情報女子!$A$2:$O$1030,14,0)</f>
        <v>#N/A</v>
      </c>
      <c r="B96" s="140" t="e">
        <f>VLOOKUP(K96,登録情報女子!$A$2:$O$1030,12,0)</f>
        <v>#N/A</v>
      </c>
      <c r="C96" s="216" t="e">
        <f>VLOOKUP(K96,登録情報女子!$A$2:$O$1030,5,0)</f>
        <v>#N/A</v>
      </c>
      <c r="D96" s="216" t="e">
        <f>VLOOKUP(K96,登録情報女子!$A$2:$O$1030,13,0)</f>
        <v>#N/A</v>
      </c>
      <c r="E96" s="216" t="e">
        <f>VLOOKUP(K96,登録情報女子!$A$2:$N$1030,11,0)</f>
        <v>#N/A</v>
      </c>
      <c r="F96">
        <v>2</v>
      </c>
      <c r="G96" s="216" t="e">
        <f>VLOOKUP(K96,登録情報女子!$A$2:$N$1030,8,0)</f>
        <v>#N/A</v>
      </c>
      <c r="H96" s="216" t="e">
        <f>VLOOKUP(K96,登録情報女子!$A$2:$O$1030,2,0)</f>
        <v>#N/A</v>
      </c>
      <c r="K96" s="216" t="e">
        <f>VLOOKUP('団体申込一覧表（女子）'!C104,登録情報女子!$A$2:$O$1030,1,0)</f>
        <v>#N/A</v>
      </c>
      <c r="L96" t="e">
        <f t="shared" si="6"/>
        <v>#N/A</v>
      </c>
      <c r="M96" t="e">
        <f t="shared" si="7"/>
        <v>#N/A</v>
      </c>
      <c r="N96" s="216" t="e">
        <f t="shared" si="8"/>
        <v>#N/A</v>
      </c>
      <c r="P96">
        <f>'団体申込一覧表（女子）'!H104</f>
        <v>0</v>
      </c>
      <c r="Q96" s="140" t="e">
        <f>VLOOKUP(P96,登録情報女子!$P$3:$Q$20,2,0)</f>
        <v>#N/A</v>
      </c>
      <c r="R96" s="142">
        <f>'団体申込一覧表（女子）'!J104</f>
        <v>0</v>
      </c>
      <c r="S96" t="e">
        <f t="shared" si="9"/>
        <v>#N/A</v>
      </c>
      <c r="T96">
        <f>'団体申込一覧表（女子）'!L104</f>
        <v>0</v>
      </c>
      <c r="U96" t="e">
        <f>VLOOKUP(T96,登録情報女子!$P$3:$Q$20,2,0)</f>
        <v>#N/A</v>
      </c>
      <c r="V96" s="142">
        <f>'団体申込一覧表（女子）'!N104</f>
        <v>0</v>
      </c>
      <c r="W96" t="e">
        <f t="shared" si="10"/>
        <v>#N/A</v>
      </c>
      <c r="X96">
        <f>'団体申込一覧表（女子）'!P104</f>
        <v>0</v>
      </c>
      <c r="Y96" t="e">
        <f>VLOOKUP(X96,登録情報女子!$P$3:$Q$20,2,0)</f>
        <v>#N/A</v>
      </c>
      <c r="Z96" s="142">
        <f>'団体申込一覧表（女子）'!R104</f>
        <v>0</v>
      </c>
      <c r="AA96" t="e">
        <f t="shared" si="11"/>
        <v>#N/A</v>
      </c>
      <c r="AD96" s="142"/>
    </row>
    <row r="97" spans="1:30" x14ac:dyDescent="0.15">
      <c r="A97" s="216" t="e">
        <f>VLOOKUP(K97,登録情報女子!$A$2:$O$1030,14,0)</f>
        <v>#N/A</v>
      </c>
      <c r="B97" s="140" t="e">
        <f>VLOOKUP(K97,登録情報女子!$A$2:$O$1030,12,0)</f>
        <v>#N/A</v>
      </c>
      <c r="C97" s="216" t="e">
        <f>VLOOKUP(K97,登録情報女子!$A$2:$O$1030,5,0)</f>
        <v>#N/A</v>
      </c>
      <c r="D97" s="216" t="e">
        <f>VLOOKUP(K97,登録情報女子!$A$2:$O$1030,13,0)</f>
        <v>#N/A</v>
      </c>
      <c r="E97" s="216" t="e">
        <f>VLOOKUP(K97,登録情報女子!$A$2:$N$1030,11,0)</f>
        <v>#N/A</v>
      </c>
      <c r="F97">
        <v>2</v>
      </c>
      <c r="G97" s="216" t="e">
        <f>VLOOKUP(K97,登録情報女子!$A$2:$N$1030,8,0)</f>
        <v>#N/A</v>
      </c>
      <c r="H97" s="216" t="e">
        <f>VLOOKUP(K97,登録情報女子!$A$2:$O$1030,2,0)</f>
        <v>#N/A</v>
      </c>
      <c r="K97" s="216" t="e">
        <f>VLOOKUP('団体申込一覧表（女子）'!C105,登録情報女子!$A$2:$O$1030,1,0)</f>
        <v>#N/A</v>
      </c>
      <c r="L97" t="e">
        <f t="shared" si="6"/>
        <v>#N/A</v>
      </c>
      <c r="M97" t="e">
        <f t="shared" si="7"/>
        <v>#N/A</v>
      </c>
      <c r="N97" s="216" t="e">
        <f t="shared" si="8"/>
        <v>#N/A</v>
      </c>
      <c r="P97">
        <f>'団体申込一覧表（女子）'!H105</f>
        <v>0</v>
      </c>
      <c r="Q97" s="140" t="e">
        <f>VLOOKUP(P97,登録情報女子!$P$3:$Q$20,2,0)</f>
        <v>#N/A</v>
      </c>
      <c r="R97" s="142">
        <f>'団体申込一覧表（女子）'!J105</f>
        <v>0</v>
      </c>
      <c r="S97" t="e">
        <f t="shared" si="9"/>
        <v>#N/A</v>
      </c>
      <c r="T97">
        <f>'団体申込一覧表（女子）'!L105</f>
        <v>0</v>
      </c>
      <c r="U97" t="e">
        <f>VLOOKUP(T97,登録情報女子!$P$3:$Q$20,2,0)</f>
        <v>#N/A</v>
      </c>
      <c r="V97" s="142">
        <f>'団体申込一覧表（女子）'!N105</f>
        <v>0</v>
      </c>
      <c r="W97" t="e">
        <f t="shared" si="10"/>
        <v>#N/A</v>
      </c>
      <c r="X97">
        <f>'団体申込一覧表（女子）'!P105</f>
        <v>0</v>
      </c>
      <c r="Y97" t="e">
        <f>VLOOKUP(X97,登録情報女子!$P$3:$Q$20,2,0)</f>
        <v>#N/A</v>
      </c>
      <c r="Z97" s="142">
        <f>'団体申込一覧表（女子）'!R105</f>
        <v>0</v>
      </c>
      <c r="AA97" t="e">
        <f t="shared" si="11"/>
        <v>#N/A</v>
      </c>
      <c r="AD97" s="142"/>
    </row>
    <row r="98" spans="1:30" x14ac:dyDescent="0.15">
      <c r="A98" s="216" t="e">
        <f>VLOOKUP(K98,登録情報女子!$A$2:$O$1030,14,0)</f>
        <v>#N/A</v>
      </c>
      <c r="B98" s="140" t="e">
        <f>VLOOKUP(K98,登録情報女子!$A$2:$O$1030,12,0)</f>
        <v>#N/A</v>
      </c>
      <c r="C98" s="216" t="e">
        <f>VLOOKUP(K98,登録情報女子!$A$2:$O$1030,5,0)</f>
        <v>#N/A</v>
      </c>
      <c r="D98" s="216" t="e">
        <f>VLOOKUP(K98,登録情報女子!$A$2:$O$1030,13,0)</f>
        <v>#N/A</v>
      </c>
      <c r="E98" s="216" t="e">
        <f>VLOOKUP(K98,登録情報女子!$A$2:$N$1030,11,0)</f>
        <v>#N/A</v>
      </c>
      <c r="F98">
        <v>2</v>
      </c>
      <c r="G98" s="216" t="e">
        <f>VLOOKUP(K98,登録情報女子!$A$2:$N$1030,8,0)</f>
        <v>#N/A</v>
      </c>
      <c r="H98" s="216" t="e">
        <f>VLOOKUP(K98,登録情報女子!$A$2:$O$1030,2,0)</f>
        <v>#N/A</v>
      </c>
      <c r="K98" s="216" t="e">
        <f>VLOOKUP('団体申込一覧表（女子）'!C106,登録情報女子!$A$2:$O$1030,1,0)</f>
        <v>#N/A</v>
      </c>
      <c r="L98" t="e">
        <f t="shared" si="6"/>
        <v>#N/A</v>
      </c>
      <c r="M98" t="e">
        <f t="shared" si="7"/>
        <v>#N/A</v>
      </c>
      <c r="N98" s="216" t="e">
        <f t="shared" si="8"/>
        <v>#N/A</v>
      </c>
      <c r="P98">
        <f>'団体申込一覧表（女子）'!H106</f>
        <v>0</v>
      </c>
      <c r="Q98" s="140" t="e">
        <f>VLOOKUP(P98,登録情報女子!$P$3:$Q$20,2,0)</f>
        <v>#N/A</v>
      </c>
      <c r="R98" s="142">
        <f>'団体申込一覧表（女子）'!J106</f>
        <v>0</v>
      </c>
      <c r="S98" t="e">
        <f t="shared" si="9"/>
        <v>#N/A</v>
      </c>
      <c r="T98">
        <f>'団体申込一覧表（女子）'!L106</f>
        <v>0</v>
      </c>
      <c r="U98" t="e">
        <f>VLOOKUP(T98,登録情報女子!$P$3:$Q$20,2,0)</f>
        <v>#N/A</v>
      </c>
      <c r="V98" s="142">
        <f>'団体申込一覧表（女子）'!N106</f>
        <v>0</v>
      </c>
      <c r="W98" t="e">
        <f t="shared" si="10"/>
        <v>#N/A</v>
      </c>
      <c r="X98">
        <f>'団体申込一覧表（女子）'!P106</f>
        <v>0</v>
      </c>
      <c r="Y98" t="e">
        <f>VLOOKUP(X98,登録情報女子!$P$3:$Q$20,2,0)</f>
        <v>#N/A</v>
      </c>
      <c r="Z98" s="142">
        <f>'団体申込一覧表（女子）'!R106</f>
        <v>0</v>
      </c>
      <c r="AA98" t="e">
        <f t="shared" si="11"/>
        <v>#N/A</v>
      </c>
      <c r="AD98" s="142"/>
    </row>
    <row r="99" spans="1:30" x14ac:dyDescent="0.15">
      <c r="A99" s="216" t="e">
        <f>VLOOKUP(K99,登録情報女子!$A$2:$O$1030,14,0)</f>
        <v>#N/A</v>
      </c>
      <c r="B99" s="140" t="e">
        <f>VLOOKUP(K99,登録情報女子!$A$2:$O$1030,12,0)</f>
        <v>#N/A</v>
      </c>
      <c r="C99" s="216" t="e">
        <f>VLOOKUP(K99,登録情報女子!$A$2:$O$1030,5,0)</f>
        <v>#N/A</v>
      </c>
      <c r="D99" s="216" t="e">
        <f>VLOOKUP(K99,登録情報女子!$A$2:$O$1030,13,0)</f>
        <v>#N/A</v>
      </c>
      <c r="E99" s="216" t="e">
        <f>VLOOKUP(K99,登録情報女子!$A$2:$N$1030,11,0)</f>
        <v>#N/A</v>
      </c>
      <c r="F99">
        <v>2</v>
      </c>
      <c r="G99" s="216" t="e">
        <f>VLOOKUP(K99,登録情報女子!$A$2:$N$1030,8,0)</f>
        <v>#N/A</v>
      </c>
      <c r="H99" s="216" t="e">
        <f>VLOOKUP(K99,登録情報女子!$A$2:$O$1030,2,0)</f>
        <v>#N/A</v>
      </c>
      <c r="K99" s="216" t="e">
        <f>VLOOKUP('団体申込一覧表（女子）'!C107,登録情報女子!$A$2:$O$1030,1,0)</f>
        <v>#N/A</v>
      </c>
      <c r="L99" t="e">
        <f t="shared" si="6"/>
        <v>#N/A</v>
      </c>
      <c r="M99" t="e">
        <f t="shared" si="7"/>
        <v>#N/A</v>
      </c>
      <c r="N99" s="216" t="e">
        <f t="shared" si="8"/>
        <v>#N/A</v>
      </c>
      <c r="P99">
        <f>'団体申込一覧表（女子）'!H107</f>
        <v>0</v>
      </c>
      <c r="Q99" s="140" t="e">
        <f>VLOOKUP(P99,登録情報女子!$P$3:$Q$20,2,0)</f>
        <v>#N/A</v>
      </c>
      <c r="R99" s="142">
        <f>'団体申込一覧表（女子）'!J107</f>
        <v>0</v>
      </c>
      <c r="S99" t="e">
        <f t="shared" si="9"/>
        <v>#N/A</v>
      </c>
      <c r="T99">
        <f>'団体申込一覧表（女子）'!L107</f>
        <v>0</v>
      </c>
      <c r="U99" t="e">
        <f>VLOOKUP(T99,登録情報女子!$P$3:$Q$20,2,0)</f>
        <v>#N/A</v>
      </c>
      <c r="V99" s="142">
        <f>'団体申込一覧表（女子）'!N107</f>
        <v>0</v>
      </c>
      <c r="W99" t="e">
        <f t="shared" si="10"/>
        <v>#N/A</v>
      </c>
      <c r="X99">
        <f>'団体申込一覧表（女子）'!P107</f>
        <v>0</v>
      </c>
      <c r="Y99" t="e">
        <f>VLOOKUP(X99,登録情報女子!$P$3:$Q$20,2,0)</f>
        <v>#N/A</v>
      </c>
      <c r="Z99" s="142">
        <f>'団体申込一覧表（女子）'!R107</f>
        <v>0</v>
      </c>
      <c r="AA99" t="e">
        <f t="shared" si="11"/>
        <v>#N/A</v>
      </c>
      <c r="AD99" s="142"/>
    </row>
    <row r="100" spans="1:30" x14ac:dyDescent="0.15">
      <c r="A100" s="216" t="e">
        <f>VLOOKUP(K100,登録情報女子!$A$2:$O$1030,14,0)</f>
        <v>#N/A</v>
      </c>
      <c r="B100" s="140" t="e">
        <f>VLOOKUP(K100,登録情報女子!$A$2:$O$1030,12,0)</f>
        <v>#N/A</v>
      </c>
      <c r="C100" s="216" t="e">
        <f>VLOOKUP(K100,登録情報女子!$A$2:$O$1030,5,0)</f>
        <v>#N/A</v>
      </c>
      <c r="D100" s="216" t="e">
        <f>VLOOKUP(K100,登録情報女子!$A$2:$O$1030,13,0)</f>
        <v>#N/A</v>
      </c>
      <c r="E100" s="216" t="e">
        <f>VLOOKUP(K100,登録情報女子!$A$2:$N$1030,11,0)</f>
        <v>#N/A</v>
      </c>
      <c r="F100">
        <v>2</v>
      </c>
      <c r="G100" s="216" t="e">
        <f>VLOOKUP(K100,登録情報女子!$A$2:$N$1030,8,0)</f>
        <v>#N/A</v>
      </c>
      <c r="H100" s="216" t="e">
        <f>VLOOKUP(K100,登録情報女子!$A$2:$O$1030,2,0)</f>
        <v>#N/A</v>
      </c>
      <c r="K100" s="216" t="e">
        <f>VLOOKUP('団体申込一覧表（女子）'!C108,登録情報女子!$A$2:$O$1030,1,0)</f>
        <v>#N/A</v>
      </c>
      <c r="L100" t="e">
        <f t="shared" si="6"/>
        <v>#N/A</v>
      </c>
      <c r="M100" t="e">
        <f t="shared" si="7"/>
        <v>#N/A</v>
      </c>
      <c r="N100" s="216" t="e">
        <f t="shared" si="8"/>
        <v>#N/A</v>
      </c>
      <c r="P100">
        <f>'団体申込一覧表（女子）'!H108</f>
        <v>0</v>
      </c>
      <c r="Q100" s="140" t="e">
        <f>VLOOKUP(P100,登録情報女子!$P$3:$Q$20,2,0)</f>
        <v>#N/A</v>
      </c>
      <c r="R100" s="142">
        <f>'団体申込一覧表（女子）'!J108</f>
        <v>0</v>
      </c>
      <c r="S100" t="e">
        <f t="shared" si="9"/>
        <v>#N/A</v>
      </c>
      <c r="T100">
        <f>'団体申込一覧表（女子）'!L108</f>
        <v>0</v>
      </c>
      <c r="U100" t="e">
        <f>VLOOKUP(T100,登録情報女子!$P$3:$Q$20,2,0)</f>
        <v>#N/A</v>
      </c>
      <c r="V100" s="142">
        <f>'団体申込一覧表（女子）'!N108</f>
        <v>0</v>
      </c>
      <c r="W100" t="e">
        <f t="shared" si="10"/>
        <v>#N/A</v>
      </c>
      <c r="X100">
        <f>'団体申込一覧表（女子）'!P108</f>
        <v>0</v>
      </c>
      <c r="Y100" t="e">
        <f>VLOOKUP(X100,登録情報女子!$P$3:$Q$20,2,0)</f>
        <v>#N/A</v>
      </c>
      <c r="Z100" s="142">
        <f>'団体申込一覧表（女子）'!R108</f>
        <v>0</v>
      </c>
      <c r="AA100" t="e">
        <f t="shared" si="11"/>
        <v>#N/A</v>
      </c>
      <c r="AD100" s="142"/>
    </row>
    <row r="101" spans="1:30" x14ac:dyDescent="0.15">
      <c r="A101" s="216" t="e">
        <f>VLOOKUP(K101,登録情報女子!$A$2:$O$1030,14,0)</f>
        <v>#N/A</v>
      </c>
      <c r="B101" s="140" t="e">
        <f>VLOOKUP(K101,登録情報女子!$A$2:$O$1030,12,0)</f>
        <v>#N/A</v>
      </c>
      <c r="C101" s="216" t="e">
        <f>VLOOKUP(K101,登録情報女子!$A$2:$O$1030,5,0)</f>
        <v>#N/A</v>
      </c>
      <c r="D101" s="216" t="e">
        <f>VLOOKUP(K101,登録情報女子!$A$2:$O$1030,13,0)</f>
        <v>#N/A</v>
      </c>
      <c r="E101" s="216" t="e">
        <f>VLOOKUP(K101,登録情報女子!$A$2:$N$1030,11,0)</f>
        <v>#N/A</v>
      </c>
      <c r="F101">
        <v>2</v>
      </c>
      <c r="G101" s="216" t="e">
        <f>VLOOKUP(K101,登録情報女子!$A$2:$N$1030,8,0)</f>
        <v>#N/A</v>
      </c>
      <c r="H101" s="216" t="e">
        <f>VLOOKUP(K101,登録情報女子!$A$2:$O$1030,2,0)</f>
        <v>#N/A</v>
      </c>
      <c r="K101" s="216" t="e">
        <f>VLOOKUP('団体申込一覧表（女子）'!C109,登録情報女子!$A$2:$O$1030,1,0)</f>
        <v>#N/A</v>
      </c>
      <c r="L101" t="e">
        <f t="shared" si="6"/>
        <v>#N/A</v>
      </c>
      <c r="M101" t="e">
        <f t="shared" si="7"/>
        <v>#N/A</v>
      </c>
      <c r="N101" s="216" t="e">
        <f t="shared" si="8"/>
        <v>#N/A</v>
      </c>
      <c r="P101">
        <f>'団体申込一覧表（女子）'!H109</f>
        <v>0</v>
      </c>
      <c r="Q101" s="140" t="e">
        <f>VLOOKUP(P101,登録情報女子!$P$3:$Q$20,2,0)</f>
        <v>#N/A</v>
      </c>
      <c r="R101" s="142">
        <f>'団体申込一覧表（女子）'!J109</f>
        <v>0</v>
      </c>
      <c r="S101" t="e">
        <f t="shared" si="9"/>
        <v>#N/A</v>
      </c>
      <c r="T101">
        <f>'団体申込一覧表（女子）'!L109</f>
        <v>0</v>
      </c>
      <c r="U101" t="e">
        <f>VLOOKUP(T101,登録情報女子!$P$3:$Q$20,2,0)</f>
        <v>#N/A</v>
      </c>
      <c r="V101" s="142">
        <f>'団体申込一覧表（女子）'!N109</f>
        <v>0</v>
      </c>
      <c r="W101" t="e">
        <f t="shared" si="10"/>
        <v>#N/A</v>
      </c>
      <c r="X101">
        <f>'団体申込一覧表（女子）'!P109</f>
        <v>0</v>
      </c>
      <c r="Y101" t="e">
        <f>VLOOKUP(X101,登録情報女子!$P$3:$Q$20,2,0)</f>
        <v>#N/A</v>
      </c>
      <c r="Z101" s="142">
        <f>'団体申込一覧表（女子）'!R109</f>
        <v>0</v>
      </c>
      <c r="AA101" t="e">
        <f t="shared" si="11"/>
        <v>#N/A</v>
      </c>
      <c r="AD101" s="142"/>
    </row>
    <row r="102" spans="1:30" x14ac:dyDescent="0.15">
      <c r="A102" s="216" t="e">
        <f>VLOOKUP(K102,登録情報女子!$A$2:$O$1030,14,0)</f>
        <v>#N/A</v>
      </c>
      <c r="B102" s="140" t="e">
        <f>VLOOKUP(K102,登録情報女子!$A$2:$O$1030,12,0)</f>
        <v>#N/A</v>
      </c>
      <c r="C102" s="216" t="e">
        <f>VLOOKUP(K102,登録情報女子!$A$2:$O$1030,5,0)</f>
        <v>#N/A</v>
      </c>
      <c r="D102" s="216" t="e">
        <f>VLOOKUP(K102,登録情報女子!$A$2:$O$1030,13,0)</f>
        <v>#N/A</v>
      </c>
      <c r="E102" s="216" t="e">
        <f>VLOOKUP(K102,登録情報女子!$A$2:$N$1030,11,0)</f>
        <v>#N/A</v>
      </c>
      <c r="F102">
        <v>2</v>
      </c>
      <c r="G102" s="216" t="e">
        <f>VLOOKUP(K102,登録情報女子!$A$2:$N$1030,8,0)</f>
        <v>#N/A</v>
      </c>
      <c r="H102" s="216" t="e">
        <f>VLOOKUP(K102,登録情報女子!$A$2:$O$1030,2,0)</f>
        <v>#N/A</v>
      </c>
      <c r="K102" s="216" t="e">
        <f>VLOOKUP('団体申込一覧表（女子）'!C110,登録情報女子!$A$2:$O$1030,1,0)</f>
        <v>#N/A</v>
      </c>
      <c r="L102" t="e">
        <f t="shared" si="6"/>
        <v>#N/A</v>
      </c>
      <c r="M102" t="e">
        <f t="shared" si="7"/>
        <v>#N/A</v>
      </c>
      <c r="N102" s="216" t="e">
        <f t="shared" si="8"/>
        <v>#N/A</v>
      </c>
      <c r="P102">
        <f>'団体申込一覧表（女子）'!H110</f>
        <v>0</v>
      </c>
      <c r="Q102" s="140" t="e">
        <f>VLOOKUP(P102,登録情報女子!$P$3:$Q$20,2,0)</f>
        <v>#N/A</v>
      </c>
      <c r="R102" s="142">
        <f>'団体申込一覧表（女子）'!J110</f>
        <v>0</v>
      </c>
      <c r="S102" t="e">
        <f t="shared" si="9"/>
        <v>#N/A</v>
      </c>
      <c r="T102">
        <f>'団体申込一覧表（女子）'!L110</f>
        <v>0</v>
      </c>
      <c r="U102" t="e">
        <f>VLOOKUP(T102,登録情報女子!$P$3:$Q$20,2,0)</f>
        <v>#N/A</v>
      </c>
      <c r="V102" s="142">
        <f>'団体申込一覧表（女子）'!N110</f>
        <v>0</v>
      </c>
      <c r="W102" t="e">
        <f t="shared" si="10"/>
        <v>#N/A</v>
      </c>
      <c r="X102">
        <f>'団体申込一覧表（女子）'!P110</f>
        <v>0</v>
      </c>
      <c r="Y102" t="e">
        <f>VLOOKUP(X102,登録情報女子!$P$3:$Q$20,2,0)</f>
        <v>#N/A</v>
      </c>
      <c r="Z102" s="142">
        <f>'団体申込一覧表（女子）'!R110</f>
        <v>0</v>
      </c>
      <c r="AA102" t="e">
        <f t="shared" si="11"/>
        <v>#N/A</v>
      </c>
      <c r="AD102" s="142"/>
    </row>
    <row r="103" spans="1:30" x14ac:dyDescent="0.15">
      <c r="A103" s="216" t="e">
        <f>VLOOKUP(K103,登録情報女子!$A$2:$O$1030,14,0)</f>
        <v>#N/A</v>
      </c>
      <c r="B103" s="140" t="e">
        <f>VLOOKUP(K103,登録情報女子!$A$2:$O$1030,12,0)</f>
        <v>#N/A</v>
      </c>
      <c r="C103" s="216" t="e">
        <f>VLOOKUP(K103,登録情報女子!$A$2:$O$1030,5,0)</f>
        <v>#N/A</v>
      </c>
      <c r="D103" s="216" t="e">
        <f>VLOOKUP(K103,登録情報女子!$A$2:$O$1030,13,0)</f>
        <v>#N/A</v>
      </c>
      <c r="E103" s="216" t="e">
        <f>VLOOKUP(K103,登録情報女子!$A$2:$N$1030,11,0)</f>
        <v>#N/A</v>
      </c>
      <c r="F103">
        <v>2</v>
      </c>
      <c r="G103" s="216" t="e">
        <f>VLOOKUP(K103,登録情報女子!$A$2:$N$1030,8,0)</f>
        <v>#N/A</v>
      </c>
      <c r="H103" s="216" t="e">
        <f>VLOOKUP(K103,登録情報女子!$A$2:$O$1030,2,0)</f>
        <v>#N/A</v>
      </c>
      <c r="K103" s="216" t="e">
        <f>VLOOKUP('団体申込一覧表（女子）'!C111,登録情報女子!$A$2:$O$1030,1,0)</f>
        <v>#N/A</v>
      </c>
      <c r="L103" t="e">
        <f t="shared" si="6"/>
        <v>#N/A</v>
      </c>
      <c r="M103" t="e">
        <f t="shared" si="7"/>
        <v>#N/A</v>
      </c>
      <c r="N103" s="216" t="e">
        <f t="shared" si="8"/>
        <v>#N/A</v>
      </c>
      <c r="P103">
        <f>'団体申込一覧表（女子）'!H111</f>
        <v>0</v>
      </c>
      <c r="Q103" s="140" t="e">
        <f>VLOOKUP(P103,登録情報女子!$P$3:$Q$20,2,0)</f>
        <v>#N/A</v>
      </c>
      <c r="R103" s="142">
        <f>'団体申込一覧表（女子）'!J111</f>
        <v>0</v>
      </c>
      <c r="S103" t="e">
        <f t="shared" si="9"/>
        <v>#N/A</v>
      </c>
      <c r="T103">
        <f>'団体申込一覧表（女子）'!L111</f>
        <v>0</v>
      </c>
      <c r="U103" t="e">
        <f>VLOOKUP(T103,登録情報女子!$P$3:$Q$20,2,0)</f>
        <v>#N/A</v>
      </c>
      <c r="V103" s="142">
        <f>'団体申込一覧表（女子）'!N111</f>
        <v>0</v>
      </c>
      <c r="W103" t="e">
        <f t="shared" si="10"/>
        <v>#N/A</v>
      </c>
      <c r="X103">
        <f>'団体申込一覧表（女子）'!P111</f>
        <v>0</v>
      </c>
      <c r="Y103" t="e">
        <f>VLOOKUP(X103,登録情報女子!$P$3:$Q$20,2,0)</f>
        <v>#N/A</v>
      </c>
      <c r="Z103" s="142">
        <f>'団体申込一覧表（女子）'!R111</f>
        <v>0</v>
      </c>
      <c r="AA103" t="e">
        <f t="shared" si="11"/>
        <v>#N/A</v>
      </c>
      <c r="AD103" s="142"/>
    </row>
    <row r="104" spans="1:30" x14ac:dyDescent="0.15">
      <c r="A104" s="216" t="e">
        <f>VLOOKUP(K104,登録情報女子!$A$2:$O$1030,14,0)</f>
        <v>#N/A</v>
      </c>
      <c r="B104" s="140" t="e">
        <f>VLOOKUP(K104,登録情報女子!$A$2:$O$1030,12,0)</f>
        <v>#N/A</v>
      </c>
      <c r="C104" s="216" t="e">
        <f>VLOOKUP(K104,登録情報女子!$A$2:$O$1030,5,0)</f>
        <v>#N/A</v>
      </c>
      <c r="D104" s="216" t="e">
        <f>VLOOKUP(K104,登録情報女子!$A$2:$O$1030,13,0)</f>
        <v>#N/A</v>
      </c>
      <c r="E104" s="216" t="e">
        <f>VLOOKUP(K104,登録情報女子!$A$2:$N$1030,11,0)</f>
        <v>#N/A</v>
      </c>
      <c r="F104">
        <v>2</v>
      </c>
      <c r="G104" s="216" t="e">
        <f>VLOOKUP(K104,登録情報女子!$A$2:$N$1030,8,0)</f>
        <v>#N/A</v>
      </c>
      <c r="H104" s="216" t="e">
        <f>VLOOKUP(K104,登録情報女子!$A$2:$O$1030,2,0)</f>
        <v>#N/A</v>
      </c>
      <c r="K104" s="216" t="e">
        <f>VLOOKUP('団体申込一覧表（女子）'!C112,登録情報女子!$A$2:$O$1030,1,0)</f>
        <v>#N/A</v>
      </c>
      <c r="L104" t="e">
        <f t="shared" si="6"/>
        <v>#N/A</v>
      </c>
      <c r="M104" t="e">
        <f t="shared" si="7"/>
        <v>#N/A</v>
      </c>
      <c r="N104" s="216" t="e">
        <f t="shared" si="8"/>
        <v>#N/A</v>
      </c>
      <c r="P104">
        <f>'団体申込一覧表（女子）'!H112</f>
        <v>0</v>
      </c>
      <c r="Q104" s="140" t="e">
        <f>VLOOKUP(P104,登録情報女子!$P$3:$Q$20,2,0)</f>
        <v>#N/A</v>
      </c>
      <c r="R104" s="142">
        <f>'団体申込一覧表（女子）'!J112</f>
        <v>0</v>
      </c>
      <c r="S104" t="e">
        <f t="shared" si="9"/>
        <v>#N/A</v>
      </c>
      <c r="T104">
        <f>'団体申込一覧表（女子）'!L112</f>
        <v>0</v>
      </c>
      <c r="U104" t="e">
        <f>VLOOKUP(T104,登録情報女子!$P$3:$Q$20,2,0)</f>
        <v>#N/A</v>
      </c>
      <c r="V104" s="142">
        <f>'団体申込一覧表（女子）'!N112</f>
        <v>0</v>
      </c>
      <c r="W104" t="e">
        <f t="shared" si="10"/>
        <v>#N/A</v>
      </c>
      <c r="X104">
        <f>'団体申込一覧表（女子）'!P112</f>
        <v>0</v>
      </c>
      <c r="Y104" t="e">
        <f>VLOOKUP(X104,登録情報女子!$P$3:$Q$20,2,0)</f>
        <v>#N/A</v>
      </c>
      <c r="Z104" s="142">
        <f>'団体申込一覧表（女子）'!R112</f>
        <v>0</v>
      </c>
      <c r="AA104" t="e">
        <f t="shared" si="11"/>
        <v>#N/A</v>
      </c>
      <c r="AD104" s="142"/>
    </row>
    <row r="105" spans="1:30" x14ac:dyDescent="0.15">
      <c r="A105" s="216" t="e">
        <f>VLOOKUP(K105,登録情報女子!$A$2:$O$1030,14,0)</f>
        <v>#N/A</v>
      </c>
      <c r="B105" s="140" t="e">
        <f>VLOOKUP(K105,登録情報女子!$A$2:$O$1030,12,0)</f>
        <v>#N/A</v>
      </c>
      <c r="C105" s="216" t="e">
        <f>VLOOKUP(K105,登録情報女子!$A$2:$O$1030,5,0)</f>
        <v>#N/A</v>
      </c>
      <c r="D105" s="216" t="e">
        <f>VLOOKUP(K105,登録情報女子!$A$2:$O$1030,13,0)</f>
        <v>#N/A</v>
      </c>
      <c r="E105" s="216" t="e">
        <f>VLOOKUP(K105,登録情報女子!$A$2:$N$1030,11,0)</f>
        <v>#N/A</v>
      </c>
      <c r="F105">
        <v>2</v>
      </c>
      <c r="G105" s="216" t="e">
        <f>VLOOKUP(K105,登録情報女子!$A$2:$N$1030,8,0)</f>
        <v>#N/A</v>
      </c>
      <c r="H105" s="216" t="e">
        <f>VLOOKUP(K105,登録情報女子!$A$2:$O$1030,2,0)</f>
        <v>#N/A</v>
      </c>
      <c r="K105" s="216" t="e">
        <f>VLOOKUP('団体申込一覧表（女子）'!C113,登録情報女子!$A$2:$O$1030,1,0)</f>
        <v>#N/A</v>
      </c>
      <c r="L105" t="e">
        <f t="shared" si="6"/>
        <v>#N/A</v>
      </c>
      <c r="M105" t="e">
        <f t="shared" si="7"/>
        <v>#N/A</v>
      </c>
      <c r="N105" s="216" t="e">
        <f t="shared" si="8"/>
        <v>#N/A</v>
      </c>
      <c r="P105">
        <f>'団体申込一覧表（女子）'!H113</f>
        <v>0</v>
      </c>
      <c r="Q105" s="140" t="e">
        <f>VLOOKUP(P105,登録情報女子!$P$3:$Q$20,2,0)</f>
        <v>#N/A</v>
      </c>
      <c r="R105" s="142">
        <f>'団体申込一覧表（女子）'!J113</f>
        <v>0</v>
      </c>
      <c r="S105" t="e">
        <f t="shared" si="9"/>
        <v>#N/A</v>
      </c>
      <c r="T105">
        <f>'団体申込一覧表（女子）'!L113</f>
        <v>0</v>
      </c>
      <c r="U105" t="e">
        <f>VLOOKUP(T105,登録情報女子!$P$3:$Q$20,2,0)</f>
        <v>#N/A</v>
      </c>
      <c r="V105" s="142">
        <f>'団体申込一覧表（女子）'!N113</f>
        <v>0</v>
      </c>
      <c r="W105" t="e">
        <f t="shared" si="10"/>
        <v>#N/A</v>
      </c>
      <c r="X105">
        <f>'団体申込一覧表（女子）'!P113</f>
        <v>0</v>
      </c>
      <c r="Y105" t="e">
        <f>VLOOKUP(X105,登録情報女子!$P$3:$Q$20,2,0)</f>
        <v>#N/A</v>
      </c>
      <c r="Z105" s="142">
        <f>'団体申込一覧表（女子）'!R113</f>
        <v>0</v>
      </c>
      <c r="AA105" t="e">
        <f t="shared" si="11"/>
        <v>#N/A</v>
      </c>
      <c r="AD105" s="142"/>
    </row>
    <row r="106" spans="1:30" x14ac:dyDescent="0.15">
      <c r="A106" s="216" t="e">
        <f>VLOOKUP(K106,登録情報女子!$A$2:$O$1030,14,0)</f>
        <v>#N/A</v>
      </c>
      <c r="B106" s="140" t="e">
        <f>VLOOKUP(K106,登録情報女子!$A$2:$O$1030,12,0)</f>
        <v>#N/A</v>
      </c>
      <c r="C106" s="216" t="e">
        <f>VLOOKUP(K106,登録情報女子!$A$2:$O$1030,5,0)</f>
        <v>#N/A</v>
      </c>
      <c r="D106" s="216" t="e">
        <f>VLOOKUP(K106,登録情報女子!$A$2:$O$1030,13,0)</f>
        <v>#N/A</v>
      </c>
      <c r="E106" s="216" t="e">
        <f>VLOOKUP(K106,登録情報女子!$A$2:$N$1030,11,0)</f>
        <v>#N/A</v>
      </c>
      <c r="F106">
        <v>2</v>
      </c>
      <c r="G106" s="216" t="e">
        <f>VLOOKUP(K106,登録情報女子!$A$2:$N$1030,8,0)</f>
        <v>#N/A</v>
      </c>
      <c r="H106" s="216" t="e">
        <f>VLOOKUP(K106,登録情報女子!$A$2:$O$1030,2,0)</f>
        <v>#N/A</v>
      </c>
      <c r="K106" s="216" t="e">
        <f>VLOOKUP('団体申込一覧表（女子）'!C114,登録情報女子!$A$2:$O$1030,1,0)</f>
        <v>#N/A</v>
      </c>
      <c r="L106" t="e">
        <f t="shared" si="6"/>
        <v>#N/A</v>
      </c>
      <c r="M106" t="e">
        <f t="shared" si="7"/>
        <v>#N/A</v>
      </c>
      <c r="N106" s="216" t="e">
        <f t="shared" si="8"/>
        <v>#N/A</v>
      </c>
      <c r="P106">
        <f>'団体申込一覧表（女子）'!H114</f>
        <v>0</v>
      </c>
      <c r="Q106" s="140" t="e">
        <f>VLOOKUP(P106,登録情報女子!$P$3:$Q$20,2,0)</f>
        <v>#N/A</v>
      </c>
      <c r="R106" s="142">
        <f>'団体申込一覧表（女子）'!J114</f>
        <v>0</v>
      </c>
      <c r="S106" t="e">
        <f t="shared" si="9"/>
        <v>#N/A</v>
      </c>
      <c r="T106">
        <f>'団体申込一覧表（女子）'!L114</f>
        <v>0</v>
      </c>
      <c r="U106" t="e">
        <f>VLOOKUP(T106,登録情報女子!$P$3:$Q$20,2,0)</f>
        <v>#N/A</v>
      </c>
      <c r="V106" s="142">
        <f>'団体申込一覧表（女子）'!N114</f>
        <v>0</v>
      </c>
      <c r="W106" t="e">
        <f t="shared" si="10"/>
        <v>#N/A</v>
      </c>
      <c r="X106">
        <f>'団体申込一覧表（女子）'!P114</f>
        <v>0</v>
      </c>
      <c r="Y106" t="e">
        <f>VLOOKUP(X106,登録情報女子!$P$3:$Q$20,2,0)</f>
        <v>#N/A</v>
      </c>
      <c r="Z106" s="142">
        <f>'団体申込一覧表（女子）'!R114</f>
        <v>0</v>
      </c>
      <c r="AA106" t="e">
        <f t="shared" si="11"/>
        <v>#N/A</v>
      </c>
      <c r="AD106" s="142"/>
    </row>
    <row r="107" spans="1:30" x14ac:dyDescent="0.15">
      <c r="A107" s="216" t="e">
        <f>VLOOKUP(K107,登録情報女子!$A$2:$O$1030,14,0)</f>
        <v>#N/A</v>
      </c>
      <c r="B107" s="140" t="e">
        <f>VLOOKUP(K107,登録情報女子!$A$2:$O$1030,12,0)</f>
        <v>#N/A</v>
      </c>
      <c r="C107" s="216" t="e">
        <f>VLOOKUP(K107,登録情報女子!$A$2:$O$1030,5,0)</f>
        <v>#N/A</v>
      </c>
      <c r="D107" s="216" t="e">
        <f>VLOOKUP(K107,登録情報女子!$A$2:$O$1030,13,0)</f>
        <v>#N/A</v>
      </c>
      <c r="E107" s="216" t="e">
        <f>VLOOKUP(K107,登録情報女子!$A$2:$N$1030,11,0)</f>
        <v>#N/A</v>
      </c>
      <c r="F107">
        <v>2</v>
      </c>
      <c r="G107" s="216" t="e">
        <f>VLOOKUP(K107,登録情報女子!$A$2:$N$1030,8,0)</f>
        <v>#N/A</v>
      </c>
      <c r="H107" s="216" t="e">
        <f>VLOOKUP(K107,登録情報女子!$A$2:$O$1030,2,0)</f>
        <v>#N/A</v>
      </c>
      <c r="K107" s="216" t="e">
        <f>VLOOKUP('団体申込一覧表（女子）'!C115,登録情報女子!$A$2:$O$1030,1,0)</f>
        <v>#N/A</v>
      </c>
      <c r="L107" t="e">
        <f t="shared" si="6"/>
        <v>#N/A</v>
      </c>
      <c r="M107" t="e">
        <f t="shared" si="7"/>
        <v>#N/A</v>
      </c>
      <c r="N107" s="216" t="e">
        <f t="shared" si="8"/>
        <v>#N/A</v>
      </c>
      <c r="P107">
        <f>'団体申込一覧表（女子）'!H115</f>
        <v>0</v>
      </c>
      <c r="Q107" s="140" t="e">
        <f>VLOOKUP(P107,登録情報女子!$P$3:$Q$20,2,0)</f>
        <v>#N/A</v>
      </c>
      <c r="R107" s="142">
        <f>'団体申込一覧表（女子）'!J115</f>
        <v>0</v>
      </c>
      <c r="S107" t="e">
        <f t="shared" si="9"/>
        <v>#N/A</v>
      </c>
      <c r="T107">
        <f>'団体申込一覧表（女子）'!L115</f>
        <v>0</v>
      </c>
      <c r="U107" t="e">
        <f>VLOOKUP(T107,登録情報女子!$P$3:$Q$20,2,0)</f>
        <v>#N/A</v>
      </c>
      <c r="V107" s="142">
        <f>'団体申込一覧表（女子）'!N115</f>
        <v>0</v>
      </c>
      <c r="W107" t="e">
        <f t="shared" si="10"/>
        <v>#N/A</v>
      </c>
      <c r="X107">
        <f>'団体申込一覧表（女子）'!P115</f>
        <v>0</v>
      </c>
      <c r="Y107" t="e">
        <f>VLOOKUP(X107,登録情報女子!$P$3:$Q$20,2,0)</f>
        <v>#N/A</v>
      </c>
      <c r="Z107" s="142">
        <f>'団体申込一覧表（女子）'!R115</f>
        <v>0</v>
      </c>
      <c r="AA107" t="e">
        <f t="shared" si="11"/>
        <v>#N/A</v>
      </c>
      <c r="AD107" s="142"/>
    </row>
    <row r="108" spans="1:30" x14ac:dyDescent="0.15">
      <c r="A108" s="216" t="e">
        <f>VLOOKUP(K108,登録情報女子!$A$2:$O$1030,14,0)</f>
        <v>#N/A</v>
      </c>
      <c r="B108" s="140" t="e">
        <f>VLOOKUP(K108,登録情報女子!$A$2:$O$1030,12,0)</f>
        <v>#N/A</v>
      </c>
      <c r="C108" s="216" t="e">
        <f>VLOOKUP(K108,登録情報女子!$A$2:$O$1030,5,0)</f>
        <v>#N/A</v>
      </c>
      <c r="D108" s="216" t="e">
        <f>VLOOKUP(K108,登録情報女子!$A$2:$O$1030,13,0)</f>
        <v>#N/A</v>
      </c>
      <c r="E108" s="216" t="e">
        <f>VLOOKUP(K108,登録情報女子!$A$2:$N$1030,11,0)</f>
        <v>#N/A</v>
      </c>
      <c r="F108">
        <v>2</v>
      </c>
      <c r="G108" s="216" t="e">
        <f>VLOOKUP(K108,登録情報女子!$A$2:$N$1030,8,0)</f>
        <v>#N/A</v>
      </c>
      <c r="H108" s="216" t="e">
        <f>VLOOKUP(K108,登録情報女子!$A$2:$O$1030,2,0)</f>
        <v>#N/A</v>
      </c>
      <c r="K108" s="216" t="e">
        <f>VLOOKUP('団体申込一覧表（女子）'!C116,登録情報女子!$A$2:$O$1030,1,0)</f>
        <v>#N/A</v>
      </c>
      <c r="L108" t="e">
        <f t="shared" si="6"/>
        <v>#N/A</v>
      </c>
      <c r="M108" t="e">
        <f t="shared" si="7"/>
        <v>#N/A</v>
      </c>
      <c r="N108" s="216" t="e">
        <f t="shared" si="8"/>
        <v>#N/A</v>
      </c>
      <c r="P108">
        <f>'団体申込一覧表（女子）'!H116</f>
        <v>0</v>
      </c>
      <c r="Q108" s="140" t="e">
        <f>VLOOKUP(P108,登録情報女子!$P$3:$Q$20,2,0)</f>
        <v>#N/A</v>
      </c>
      <c r="R108" s="142">
        <f>'団体申込一覧表（女子）'!J116</f>
        <v>0</v>
      </c>
      <c r="S108" t="e">
        <f t="shared" si="9"/>
        <v>#N/A</v>
      </c>
      <c r="T108">
        <f>'団体申込一覧表（女子）'!L116</f>
        <v>0</v>
      </c>
      <c r="U108" t="e">
        <f>VLOOKUP(T108,登録情報女子!$P$3:$Q$20,2,0)</f>
        <v>#N/A</v>
      </c>
      <c r="V108" s="142">
        <f>'団体申込一覧表（女子）'!N116</f>
        <v>0</v>
      </c>
      <c r="W108" t="e">
        <f t="shared" si="10"/>
        <v>#N/A</v>
      </c>
      <c r="X108">
        <f>'団体申込一覧表（女子）'!P116</f>
        <v>0</v>
      </c>
      <c r="Y108" t="e">
        <f>VLOOKUP(X108,登録情報女子!$P$3:$Q$20,2,0)</f>
        <v>#N/A</v>
      </c>
      <c r="Z108" s="142">
        <f>'団体申込一覧表（女子）'!R116</f>
        <v>0</v>
      </c>
      <c r="AA108" t="e">
        <f t="shared" si="11"/>
        <v>#N/A</v>
      </c>
      <c r="AD108" s="142"/>
    </row>
    <row r="109" spans="1:30" x14ac:dyDescent="0.15">
      <c r="A109" s="216" t="e">
        <f>VLOOKUP(K109,登録情報女子!$A$2:$O$1030,14,0)</f>
        <v>#N/A</v>
      </c>
      <c r="B109" s="140" t="e">
        <f>VLOOKUP(K109,登録情報女子!$A$2:$O$1030,12,0)</f>
        <v>#N/A</v>
      </c>
      <c r="C109" s="216" t="e">
        <f>VLOOKUP(K109,登録情報女子!$A$2:$O$1030,5,0)</f>
        <v>#N/A</v>
      </c>
      <c r="D109" s="216" t="e">
        <f>VLOOKUP(K109,登録情報女子!$A$2:$O$1030,13,0)</f>
        <v>#N/A</v>
      </c>
      <c r="E109" s="216" t="e">
        <f>VLOOKUP(K109,登録情報女子!$A$2:$N$1030,11,0)</f>
        <v>#N/A</v>
      </c>
      <c r="F109">
        <v>2</v>
      </c>
      <c r="G109" s="216" t="e">
        <f>VLOOKUP(K109,登録情報女子!$A$2:$N$1030,8,0)</f>
        <v>#N/A</v>
      </c>
      <c r="H109" s="216" t="e">
        <f>VLOOKUP(K109,登録情報女子!$A$2:$O$1030,2,0)</f>
        <v>#N/A</v>
      </c>
      <c r="K109" s="216" t="e">
        <f>VLOOKUP('団体申込一覧表（女子）'!C117,登録情報女子!$A$2:$O$1030,1,0)</f>
        <v>#N/A</v>
      </c>
      <c r="L109" t="e">
        <f t="shared" si="6"/>
        <v>#N/A</v>
      </c>
      <c r="M109" t="e">
        <f t="shared" si="7"/>
        <v>#N/A</v>
      </c>
      <c r="N109" s="216" t="e">
        <f t="shared" si="8"/>
        <v>#N/A</v>
      </c>
      <c r="P109">
        <f>'団体申込一覧表（女子）'!H117</f>
        <v>0</v>
      </c>
      <c r="Q109" s="140" t="e">
        <f>VLOOKUP(P109,登録情報女子!$P$3:$Q$20,2,0)</f>
        <v>#N/A</v>
      </c>
      <c r="R109" s="142">
        <f>'団体申込一覧表（女子）'!J117</f>
        <v>0</v>
      </c>
      <c r="S109" t="e">
        <f t="shared" si="9"/>
        <v>#N/A</v>
      </c>
      <c r="T109">
        <f>'団体申込一覧表（女子）'!L117</f>
        <v>0</v>
      </c>
      <c r="U109" t="e">
        <f>VLOOKUP(T109,登録情報女子!$P$3:$Q$20,2,0)</f>
        <v>#N/A</v>
      </c>
      <c r="V109" s="142">
        <f>'団体申込一覧表（女子）'!N117</f>
        <v>0</v>
      </c>
      <c r="W109" t="e">
        <f t="shared" si="10"/>
        <v>#N/A</v>
      </c>
      <c r="X109">
        <f>'団体申込一覧表（女子）'!P117</f>
        <v>0</v>
      </c>
      <c r="Y109" t="e">
        <f>VLOOKUP(X109,登録情報女子!$P$3:$Q$20,2,0)</f>
        <v>#N/A</v>
      </c>
      <c r="Z109" s="142">
        <f>'団体申込一覧表（女子）'!R117</f>
        <v>0</v>
      </c>
      <c r="AA109" t="e">
        <f t="shared" si="11"/>
        <v>#N/A</v>
      </c>
      <c r="AD109" s="142"/>
    </row>
    <row r="110" spans="1:30" x14ac:dyDescent="0.15">
      <c r="A110" s="216" t="e">
        <f>VLOOKUP(K110,登録情報女子!$A$2:$O$1030,14,0)</f>
        <v>#N/A</v>
      </c>
      <c r="B110" s="140" t="e">
        <f>VLOOKUP(K110,登録情報女子!$A$2:$O$1030,12,0)</f>
        <v>#N/A</v>
      </c>
      <c r="C110" s="216" t="e">
        <f>VLOOKUP(K110,登録情報女子!$A$2:$O$1030,5,0)</f>
        <v>#N/A</v>
      </c>
      <c r="D110" s="216" t="e">
        <f>VLOOKUP(K110,登録情報女子!$A$2:$O$1030,13,0)</f>
        <v>#N/A</v>
      </c>
      <c r="E110" s="216" t="e">
        <f>VLOOKUP(K110,登録情報女子!$A$2:$N$1030,11,0)</f>
        <v>#N/A</v>
      </c>
      <c r="F110">
        <v>2</v>
      </c>
      <c r="G110" s="216" t="e">
        <f>VLOOKUP(K110,登録情報女子!$A$2:$N$1030,8,0)</f>
        <v>#N/A</v>
      </c>
      <c r="H110" s="216" t="e">
        <f>VLOOKUP(K110,登録情報女子!$A$2:$O$1030,2,0)</f>
        <v>#N/A</v>
      </c>
      <c r="K110" s="216" t="e">
        <f>VLOOKUP('団体申込一覧表（女子）'!C118,登録情報女子!$A$2:$O$1030,1,0)</f>
        <v>#N/A</v>
      </c>
      <c r="L110" t="e">
        <f t="shared" si="6"/>
        <v>#N/A</v>
      </c>
      <c r="M110" t="e">
        <f t="shared" si="7"/>
        <v>#N/A</v>
      </c>
      <c r="N110" s="216" t="e">
        <f t="shared" si="8"/>
        <v>#N/A</v>
      </c>
      <c r="P110">
        <f>'団体申込一覧表（女子）'!H118</f>
        <v>0</v>
      </c>
      <c r="Q110" s="140" t="e">
        <f>VLOOKUP(P110,登録情報女子!$P$3:$Q$20,2,0)</f>
        <v>#N/A</v>
      </c>
      <c r="R110" s="142">
        <f>'団体申込一覧表（女子）'!J118</f>
        <v>0</v>
      </c>
      <c r="S110" t="e">
        <f t="shared" si="9"/>
        <v>#N/A</v>
      </c>
      <c r="T110">
        <f>'団体申込一覧表（女子）'!L118</f>
        <v>0</v>
      </c>
      <c r="U110" t="e">
        <f>VLOOKUP(T110,登録情報女子!$P$3:$Q$20,2,0)</f>
        <v>#N/A</v>
      </c>
      <c r="V110" s="142">
        <f>'団体申込一覧表（女子）'!N118</f>
        <v>0</v>
      </c>
      <c r="W110" t="e">
        <f t="shared" si="10"/>
        <v>#N/A</v>
      </c>
      <c r="X110">
        <f>'団体申込一覧表（女子）'!P118</f>
        <v>0</v>
      </c>
      <c r="Y110" t="e">
        <f>VLOOKUP(X110,登録情報女子!$P$3:$Q$20,2,0)</f>
        <v>#N/A</v>
      </c>
      <c r="Z110" s="142">
        <f>'団体申込一覧表（女子）'!R118</f>
        <v>0</v>
      </c>
      <c r="AA110" t="e">
        <f t="shared" si="11"/>
        <v>#N/A</v>
      </c>
      <c r="AD110" s="142"/>
    </row>
    <row r="111" spans="1:30" x14ac:dyDescent="0.15">
      <c r="A111" s="216" t="e">
        <f>VLOOKUP(K111,登録情報女子!$A$2:$O$1030,14,0)</f>
        <v>#N/A</v>
      </c>
      <c r="B111" s="140" t="e">
        <f>VLOOKUP(K111,登録情報女子!$A$2:$O$1030,12,0)</f>
        <v>#N/A</v>
      </c>
      <c r="C111" s="216" t="e">
        <f>VLOOKUP(K111,登録情報女子!$A$2:$O$1030,5,0)</f>
        <v>#N/A</v>
      </c>
      <c r="D111" s="216" t="e">
        <f>VLOOKUP(K111,登録情報女子!$A$2:$O$1030,13,0)</f>
        <v>#N/A</v>
      </c>
      <c r="E111" s="216" t="e">
        <f>VLOOKUP(K111,登録情報女子!$A$2:$N$1030,11,0)</f>
        <v>#N/A</v>
      </c>
      <c r="F111">
        <v>2</v>
      </c>
      <c r="G111" s="216" t="e">
        <f>VLOOKUP(K111,登録情報女子!$A$2:$N$1030,8,0)</f>
        <v>#N/A</v>
      </c>
      <c r="H111" s="216" t="e">
        <f>VLOOKUP(K111,登録情報女子!$A$2:$O$1030,2,0)</f>
        <v>#N/A</v>
      </c>
      <c r="K111" s="216" t="e">
        <f>VLOOKUP('団体申込一覧表（女子）'!C119,登録情報女子!$A$2:$O$1030,1,0)</f>
        <v>#N/A</v>
      </c>
      <c r="L111" t="e">
        <f t="shared" si="6"/>
        <v>#N/A</v>
      </c>
      <c r="M111" t="e">
        <f t="shared" si="7"/>
        <v>#N/A</v>
      </c>
      <c r="N111" s="216" t="e">
        <f t="shared" si="8"/>
        <v>#N/A</v>
      </c>
      <c r="P111">
        <f>'団体申込一覧表（女子）'!H119</f>
        <v>0</v>
      </c>
      <c r="Q111" s="140" t="e">
        <f>VLOOKUP(P111,登録情報女子!$P$3:$Q$20,2,0)</f>
        <v>#N/A</v>
      </c>
      <c r="R111" s="142">
        <f>'団体申込一覧表（女子）'!J119</f>
        <v>0</v>
      </c>
      <c r="S111" t="e">
        <f t="shared" si="9"/>
        <v>#N/A</v>
      </c>
      <c r="T111">
        <f>'団体申込一覧表（女子）'!L119</f>
        <v>0</v>
      </c>
      <c r="U111" t="e">
        <f>VLOOKUP(T111,登録情報女子!$P$3:$Q$20,2,0)</f>
        <v>#N/A</v>
      </c>
      <c r="V111" s="142">
        <f>'団体申込一覧表（女子）'!N119</f>
        <v>0</v>
      </c>
      <c r="W111" t="e">
        <f t="shared" si="10"/>
        <v>#N/A</v>
      </c>
      <c r="X111">
        <f>'団体申込一覧表（女子）'!P119</f>
        <v>0</v>
      </c>
      <c r="Y111" t="e">
        <f>VLOOKUP(X111,登録情報女子!$P$3:$Q$20,2,0)</f>
        <v>#N/A</v>
      </c>
      <c r="Z111" s="142">
        <f>'団体申込一覧表（女子）'!R119</f>
        <v>0</v>
      </c>
      <c r="AA111" t="e">
        <f t="shared" si="11"/>
        <v>#N/A</v>
      </c>
      <c r="AD111" s="142"/>
    </row>
    <row r="112" spans="1:30" x14ac:dyDescent="0.15">
      <c r="A112" s="216" t="e">
        <f>VLOOKUP(K112,登録情報女子!$A$2:$O$1030,14,0)</f>
        <v>#N/A</v>
      </c>
      <c r="B112" s="140" t="e">
        <f>VLOOKUP(K112,登録情報女子!$A$2:$O$1030,12,0)</f>
        <v>#N/A</v>
      </c>
      <c r="C112" s="216" t="e">
        <f>VLOOKUP(K112,登録情報女子!$A$2:$O$1030,5,0)</f>
        <v>#N/A</v>
      </c>
      <c r="D112" s="216" t="e">
        <f>VLOOKUP(K112,登録情報女子!$A$2:$O$1030,13,0)</f>
        <v>#N/A</v>
      </c>
      <c r="E112" s="216" t="e">
        <f>VLOOKUP(K112,登録情報女子!$A$2:$N$1030,11,0)</f>
        <v>#N/A</v>
      </c>
      <c r="F112">
        <v>2</v>
      </c>
      <c r="G112" s="216" t="e">
        <f>VLOOKUP(K112,登録情報女子!$A$2:$N$1030,8,0)</f>
        <v>#N/A</v>
      </c>
      <c r="H112" s="216" t="e">
        <f>VLOOKUP(K112,登録情報女子!$A$2:$O$1030,2,0)</f>
        <v>#N/A</v>
      </c>
      <c r="K112" s="216" t="e">
        <f>VLOOKUP('団体申込一覧表（女子）'!C120,登録情報女子!$A$2:$O$1030,1,0)</f>
        <v>#N/A</v>
      </c>
      <c r="L112" t="e">
        <f t="shared" si="6"/>
        <v>#N/A</v>
      </c>
      <c r="M112" t="e">
        <f t="shared" si="7"/>
        <v>#N/A</v>
      </c>
      <c r="N112" s="216" t="e">
        <f t="shared" si="8"/>
        <v>#N/A</v>
      </c>
      <c r="P112">
        <f>'団体申込一覧表（女子）'!H120</f>
        <v>0</v>
      </c>
      <c r="Q112" s="140" t="e">
        <f>VLOOKUP(P112,登録情報女子!$P$3:$Q$20,2,0)</f>
        <v>#N/A</v>
      </c>
      <c r="R112" s="142">
        <f>'団体申込一覧表（女子）'!J120</f>
        <v>0</v>
      </c>
      <c r="S112" t="e">
        <f t="shared" si="9"/>
        <v>#N/A</v>
      </c>
      <c r="T112">
        <f>'団体申込一覧表（女子）'!L120</f>
        <v>0</v>
      </c>
      <c r="U112" t="e">
        <f>VLOOKUP(T112,登録情報女子!$P$3:$Q$20,2,0)</f>
        <v>#N/A</v>
      </c>
      <c r="V112" s="142">
        <f>'団体申込一覧表（女子）'!N120</f>
        <v>0</v>
      </c>
      <c r="W112" t="e">
        <f t="shared" si="10"/>
        <v>#N/A</v>
      </c>
      <c r="X112">
        <f>'団体申込一覧表（女子）'!P120</f>
        <v>0</v>
      </c>
      <c r="Y112" t="e">
        <f>VLOOKUP(X112,登録情報女子!$P$3:$Q$20,2,0)</f>
        <v>#N/A</v>
      </c>
      <c r="Z112" s="142">
        <f>'団体申込一覧表（女子）'!R120</f>
        <v>0</v>
      </c>
      <c r="AA112" t="e">
        <f t="shared" si="11"/>
        <v>#N/A</v>
      </c>
      <c r="AD112" s="142"/>
    </row>
    <row r="113" spans="1:30" x14ac:dyDescent="0.15">
      <c r="A113" s="216" t="e">
        <f>VLOOKUP(K113,登録情報女子!$A$2:$O$1030,14,0)</f>
        <v>#N/A</v>
      </c>
      <c r="B113" s="140" t="e">
        <f>VLOOKUP(K113,登録情報女子!$A$2:$O$1030,12,0)</f>
        <v>#N/A</v>
      </c>
      <c r="C113" s="216" t="e">
        <f>VLOOKUP(K113,登録情報女子!$A$2:$O$1030,5,0)</f>
        <v>#N/A</v>
      </c>
      <c r="D113" s="216" t="e">
        <f>VLOOKUP(K113,登録情報女子!$A$2:$O$1030,13,0)</f>
        <v>#N/A</v>
      </c>
      <c r="E113" s="216" t="e">
        <f>VLOOKUP(K113,登録情報女子!$A$2:$N$1030,11,0)</f>
        <v>#N/A</v>
      </c>
      <c r="F113">
        <v>2</v>
      </c>
      <c r="G113" s="216" t="e">
        <f>VLOOKUP(K113,登録情報女子!$A$2:$N$1030,8,0)</f>
        <v>#N/A</v>
      </c>
      <c r="H113" s="216" t="e">
        <f>VLOOKUP(K113,登録情報女子!$A$2:$O$1030,2,0)</f>
        <v>#N/A</v>
      </c>
      <c r="K113" s="216" t="e">
        <f>VLOOKUP('団体申込一覧表（女子）'!C121,登録情報女子!$A$2:$O$1030,1,0)</f>
        <v>#N/A</v>
      </c>
      <c r="L113" t="e">
        <f t="shared" si="6"/>
        <v>#N/A</v>
      </c>
      <c r="M113" t="e">
        <f t="shared" si="7"/>
        <v>#N/A</v>
      </c>
      <c r="N113" s="216" t="e">
        <f t="shared" si="8"/>
        <v>#N/A</v>
      </c>
      <c r="P113">
        <f>'団体申込一覧表（女子）'!H121</f>
        <v>0</v>
      </c>
      <c r="Q113" s="140" t="e">
        <f>VLOOKUP(P113,登録情報女子!$P$3:$Q$20,2,0)</f>
        <v>#N/A</v>
      </c>
      <c r="R113" s="142">
        <f>'団体申込一覧表（女子）'!J121</f>
        <v>0</v>
      </c>
      <c r="S113" t="e">
        <f t="shared" si="9"/>
        <v>#N/A</v>
      </c>
      <c r="T113">
        <f>'団体申込一覧表（女子）'!L121</f>
        <v>0</v>
      </c>
      <c r="U113" t="e">
        <f>VLOOKUP(T113,登録情報女子!$P$3:$Q$20,2,0)</f>
        <v>#N/A</v>
      </c>
      <c r="V113" s="142">
        <f>'団体申込一覧表（女子）'!N121</f>
        <v>0</v>
      </c>
      <c r="W113" t="e">
        <f t="shared" si="10"/>
        <v>#N/A</v>
      </c>
      <c r="X113">
        <f>'団体申込一覧表（女子）'!P121</f>
        <v>0</v>
      </c>
      <c r="Y113" t="e">
        <f>VLOOKUP(X113,登録情報女子!$P$3:$Q$20,2,0)</f>
        <v>#N/A</v>
      </c>
      <c r="Z113" s="142">
        <f>'団体申込一覧表（女子）'!R121</f>
        <v>0</v>
      </c>
      <c r="AA113" t="e">
        <f t="shared" si="11"/>
        <v>#N/A</v>
      </c>
      <c r="AD113" s="142"/>
    </row>
    <row r="114" spans="1:30" x14ac:dyDescent="0.15">
      <c r="A114" s="216" t="e">
        <f>VLOOKUP(K114,登録情報女子!$A$2:$O$1030,14,0)</f>
        <v>#N/A</v>
      </c>
      <c r="B114" s="140" t="e">
        <f>VLOOKUP(K114,登録情報女子!$A$2:$O$1030,12,0)</f>
        <v>#N/A</v>
      </c>
      <c r="C114" s="216" t="e">
        <f>VLOOKUP(K114,登録情報女子!$A$2:$O$1030,5,0)</f>
        <v>#N/A</v>
      </c>
      <c r="D114" s="216" t="e">
        <f>VLOOKUP(K114,登録情報女子!$A$2:$O$1030,13,0)</f>
        <v>#N/A</v>
      </c>
      <c r="E114" s="216" t="e">
        <f>VLOOKUP(K114,登録情報女子!$A$2:$N$1030,11,0)</f>
        <v>#N/A</v>
      </c>
      <c r="F114">
        <v>2</v>
      </c>
      <c r="G114" s="216" t="e">
        <f>VLOOKUP(K114,登録情報女子!$A$2:$N$1030,8,0)</f>
        <v>#N/A</v>
      </c>
      <c r="H114" s="216" t="e">
        <f>VLOOKUP(K114,登録情報女子!$A$2:$O$1030,2,0)</f>
        <v>#N/A</v>
      </c>
      <c r="K114" s="216" t="e">
        <f>VLOOKUP('団体申込一覧表（女子）'!C122,登録情報女子!$A$2:$O$1030,1,0)</f>
        <v>#N/A</v>
      </c>
      <c r="L114" t="e">
        <f t="shared" si="6"/>
        <v>#N/A</v>
      </c>
      <c r="M114" t="e">
        <f t="shared" si="7"/>
        <v>#N/A</v>
      </c>
      <c r="N114" s="216" t="e">
        <f t="shared" si="8"/>
        <v>#N/A</v>
      </c>
      <c r="P114">
        <f>'団体申込一覧表（女子）'!H122</f>
        <v>0</v>
      </c>
      <c r="Q114" s="140" t="e">
        <f>VLOOKUP(P114,登録情報女子!$P$3:$Q$20,2,0)</f>
        <v>#N/A</v>
      </c>
      <c r="R114" s="142">
        <f>'団体申込一覧表（女子）'!J122</f>
        <v>0</v>
      </c>
      <c r="S114" t="e">
        <f t="shared" si="9"/>
        <v>#N/A</v>
      </c>
      <c r="T114">
        <f>'団体申込一覧表（女子）'!L122</f>
        <v>0</v>
      </c>
      <c r="U114" t="e">
        <f>VLOOKUP(T114,登録情報女子!$P$3:$Q$20,2,0)</f>
        <v>#N/A</v>
      </c>
      <c r="V114" s="142">
        <f>'団体申込一覧表（女子）'!N122</f>
        <v>0</v>
      </c>
      <c r="W114" t="e">
        <f t="shared" si="10"/>
        <v>#N/A</v>
      </c>
      <c r="X114">
        <f>'団体申込一覧表（女子）'!P122</f>
        <v>0</v>
      </c>
      <c r="Y114" t="e">
        <f>VLOOKUP(X114,登録情報女子!$P$3:$Q$20,2,0)</f>
        <v>#N/A</v>
      </c>
      <c r="Z114" s="142">
        <f>'団体申込一覧表（女子）'!R122</f>
        <v>0</v>
      </c>
      <c r="AA114" t="e">
        <f t="shared" si="11"/>
        <v>#N/A</v>
      </c>
      <c r="AD114" s="142"/>
    </row>
    <row r="115" spans="1:30" x14ac:dyDescent="0.15">
      <c r="A115" s="216" t="e">
        <f>VLOOKUP(K115,登録情報女子!$A$2:$O$1030,14,0)</f>
        <v>#N/A</v>
      </c>
      <c r="B115" s="140" t="e">
        <f>VLOOKUP(K115,登録情報女子!$A$2:$O$1030,12,0)</f>
        <v>#N/A</v>
      </c>
      <c r="C115" s="216" t="e">
        <f>VLOOKUP(K115,登録情報女子!$A$2:$O$1030,5,0)</f>
        <v>#N/A</v>
      </c>
      <c r="D115" s="216" t="e">
        <f>VLOOKUP(K115,登録情報女子!$A$2:$O$1030,13,0)</f>
        <v>#N/A</v>
      </c>
      <c r="E115" s="216" t="e">
        <f>VLOOKUP(K115,登録情報女子!$A$2:$N$1030,11,0)</f>
        <v>#N/A</v>
      </c>
      <c r="F115">
        <v>2</v>
      </c>
      <c r="G115" s="216" t="e">
        <f>VLOOKUP(K115,登録情報女子!$A$2:$N$1030,8,0)</f>
        <v>#N/A</v>
      </c>
      <c r="H115" s="216" t="e">
        <f>VLOOKUP(K115,登録情報女子!$A$2:$O$1030,2,0)</f>
        <v>#N/A</v>
      </c>
      <c r="K115" s="216" t="e">
        <f>VLOOKUP('団体申込一覧表（女子）'!C123,登録情報女子!$A$2:$O$1030,1,0)</f>
        <v>#N/A</v>
      </c>
      <c r="L115" t="e">
        <f t="shared" si="6"/>
        <v>#N/A</v>
      </c>
      <c r="M115" t="e">
        <f t="shared" si="7"/>
        <v>#N/A</v>
      </c>
      <c r="N115" s="216" t="e">
        <f t="shared" si="8"/>
        <v>#N/A</v>
      </c>
      <c r="P115">
        <f>'団体申込一覧表（女子）'!H123</f>
        <v>0</v>
      </c>
      <c r="Q115" s="140" t="e">
        <f>VLOOKUP(P115,登録情報女子!$P$3:$Q$20,2,0)</f>
        <v>#N/A</v>
      </c>
      <c r="R115" s="142">
        <f>'団体申込一覧表（女子）'!J123</f>
        <v>0</v>
      </c>
      <c r="S115" t="e">
        <f t="shared" si="9"/>
        <v>#N/A</v>
      </c>
      <c r="T115">
        <f>'団体申込一覧表（女子）'!L123</f>
        <v>0</v>
      </c>
      <c r="U115" t="e">
        <f>VLOOKUP(T115,登録情報女子!$P$3:$Q$20,2,0)</f>
        <v>#N/A</v>
      </c>
      <c r="V115" s="142">
        <f>'団体申込一覧表（女子）'!N123</f>
        <v>0</v>
      </c>
      <c r="W115" t="e">
        <f t="shared" si="10"/>
        <v>#N/A</v>
      </c>
      <c r="X115">
        <f>'団体申込一覧表（女子）'!P123</f>
        <v>0</v>
      </c>
      <c r="Y115" t="e">
        <f>VLOOKUP(X115,登録情報女子!$P$3:$Q$20,2,0)</f>
        <v>#N/A</v>
      </c>
      <c r="Z115" s="142">
        <f>'団体申込一覧表（女子）'!R123</f>
        <v>0</v>
      </c>
      <c r="AA115" t="e">
        <f t="shared" si="11"/>
        <v>#N/A</v>
      </c>
      <c r="AD115" s="142"/>
    </row>
    <row r="116" spans="1:30" x14ac:dyDescent="0.15">
      <c r="A116" s="216" t="e">
        <f>VLOOKUP(K116,登録情報女子!$A$2:$O$1030,14,0)</f>
        <v>#N/A</v>
      </c>
      <c r="B116" s="140" t="e">
        <f>VLOOKUP(K116,登録情報女子!$A$2:$O$1030,12,0)</f>
        <v>#N/A</v>
      </c>
      <c r="C116" s="216" t="e">
        <f>VLOOKUP(K116,登録情報女子!$A$2:$O$1030,5,0)</f>
        <v>#N/A</v>
      </c>
      <c r="D116" s="216" t="e">
        <f>VLOOKUP(K116,登録情報女子!$A$2:$O$1030,13,0)</f>
        <v>#N/A</v>
      </c>
      <c r="E116" s="216" t="e">
        <f>VLOOKUP(K116,登録情報女子!$A$2:$N$1030,11,0)</f>
        <v>#N/A</v>
      </c>
      <c r="F116">
        <v>2</v>
      </c>
      <c r="G116" s="216" t="e">
        <f>VLOOKUP(K116,登録情報女子!$A$2:$N$1030,8,0)</f>
        <v>#N/A</v>
      </c>
      <c r="H116" s="216" t="e">
        <f>VLOOKUP(K116,登録情報女子!$A$2:$O$1030,2,0)</f>
        <v>#N/A</v>
      </c>
      <c r="K116" s="216" t="e">
        <f>VLOOKUP('団体申込一覧表（女子）'!C124,登録情報女子!$A$2:$O$1030,1,0)</f>
        <v>#N/A</v>
      </c>
      <c r="L116" t="e">
        <f t="shared" si="6"/>
        <v>#N/A</v>
      </c>
      <c r="M116" t="e">
        <f t="shared" si="7"/>
        <v>#N/A</v>
      </c>
      <c r="N116" s="216" t="e">
        <f t="shared" si="8"/>
        <v>#N/A</v>
      </c>
      <c r="P116">
        <f>'団体申込一覧表（女子）'!H124</f>
        <v>0</v>
      </c>
      <c r="Q116" s="140" t="e">
        <f>VLOOKUP(P116,登録情報女子!$P$3:$Q$20,2,0)</f>
        <v>#N/A</v>
      </c>
      <c r="R116" s="142">
        <f>'団体申込一覧表（女子）'!J124</f>
        <v>0</v>
      </c>
      <c r="S116" t="e">
        <f t="shared" si="9"/>
        <v>#N/A</v>
      </c>
      <c r="T116">
        <f>'団体申込一覧表（女子）'!L124</f>
        <v>0</v>
      </c>
      <c r="U116" t="e">
        <f>VLOOKUP(T116,登録情報女子!$P$3:$Q$20,2,0)</f>
        <v>#N/A</v>
      </c>
      <c r="V116" s="142">
        <f>'団体申込一覧表（女子）'!N124</f>
        <v>0</v>
      </c>
      <c r="W116" t="e">
        <f t="shared" si="10"/>
        <v>#N/A</v>
      </c>
      <c r="X116">
        <f>'団体申込一覧表（女子）'!P124</f>
        <v>0</v>
      </c>
      <c r="Y116" t="e">
        <f>VLOOKUP(X116,登録情報女子!$P$3:$Q$20,2,0)</f>
        <v>#N/A</v>
      </c>
      <c r="Z116" s="142">
        <f>'団体申込一覧表（女子）'!R124</f>
        <v>0</v>
      </c>
      <c r="AA116" t="e">
        <f t="shared" si="11"/>
        <v>#N/A</v>
      </c>
      <c r="AD116" s="142"/>
    </row>
    <row r="117" spans="1:30" x14ac:dyDescent="0.15">
      <c r="A117" s="216" t="e">
        <f>VLOOKUP(K117,登録情報女子!$A$2:$O$1030,14,0)</f>
        <v>#N/A</v>
      </c>
      <c r="B117" s="140" t="e">
        <f>VLOOKUP(K117,登録情報女子!$A$2:$O$1030,12,0)</f>
        <v>#N/A</v>
      </c>
      <c r="C117" s="216" t="e">
        <f>VLOOKUP(K117,登録情報女子!$A$2:$O$1030,5,0)</f>
        <v>#N/A</v>
      </c>
      <c r="D117" s="216" t="e">
        <f>VLOOKUP(K117,登録情報女子!$A$2:$O$1030,13,0)</f>
        <v>#N/A</v>
      </c>
      <c r="E117" s="216" t="e">
        <f>VLOOKUP(K117,登録情報女子!$A$2:$N$1030,11,0)</f>
        <v>#N/A</v>
      </c>
      <c r="F117">
        <v>2</v>
      </c>
      <c r="G117" s="216" t="e">
        <f>VLOOKUP(K117,登録情報女子!$A$2:$N$1030,8,0)</f>
        <v>#N/A</v>
      </c>
      <c r="H117" s="216" t="e">
        <f>VLOOKUP(K117,登録情報女子!$A$2:$O$1030,2,0)</f>
        <v>#N/A</v>
      </c>
      <c r="K117" s="216" t="e">
        <f>VLOOKUP('団体申込一覧表（女子）'!C125,登録情報女子!$A$2:$O$1030,1,0)</f>
        <v>#N/A</v>
      </c>
      <c r="L117" t="e">
        <f t="shared" si="6"/>
        <v>#N/A</v>
      </c>
      <c r="M117" t="e">
        <f t="shared" si="7"/>
        <v>#N/A</v>
      </c>
      <c r="N117" s="216" t="e">
        <f t="shared" si="8"/>
        <v>#N/A</v>
      </c>
      <c r="P117">
        <f>'団体申込一覧表（女子）'!H125</f>
        <v>0</v>
      </c>
      <c r="Q117" s="140" t="e">
        <f>VLOOKUP(P117,登録情報女子!$P$3:$Q$20,2,0)</f>
        <v>#N/A</v>
      </c>
      <c r="R117" s="142">
        <f>'団体申込一覧表（女子）'!J125</f>
        <v>0</v>
      </c>
      <c r="S117" t="e">
        <f t="shared" si="9"/>
        <v>#N/A</v>
      </c>
      <c r="T117">
        <f>'団体申込一覧表（女子）'!L125</f>
        <v>0</v>
      </c>
      <c r="U117" t="e">
        <f>VLOOKUP(T117,登録情報女子!$P$3:$Q$20,2,0)</f>
        <v>#N/A</v>
      </c>
      <c r="V117" s="142">
        <f>'団体申込一覧表（女子）'!N125</f>
        <v>0</v>
      </c>
      <c r="W117" t="e">
        <f t="shared" si="10"/>
        <v>#N/A</v>
      </c>
      <c r="X117">
        <f>'団体申込一覧表（女子）'!P125</f>
        <v>0</v>
      </c>
      <c r="Y117" t="e">
        <f>VLOOKUP(X117,登録情報女子!$P$3:$Q$20,2,0)</f>
        <v>#N/A</v>
      </c>
      <c r="Z117" s="142">
        <f>'団体申込一覧表（女子）'!R125</f>
        <v>0</v>
      </c>
      <c r="AA117" t="e">
        <f t="shared" si="11"/>
        <v>#N/A</v>
      </c>
      <c r="AD117" s="142"/>
    </row>
    <row r="118" spans="1:30" x14ac:dyDescent="0.15">
      <c r="A118" s="216" t="e">
        <f>VLOOKUP(K118,登録情報女子!$A$2:$O$1030,14,0)</f>
        <v>#N/A</v>
      </c>
      <c r="B118" s="140" t="e">
        <f>VLOOKUP(K118,登録情報女子!$A$2:$O$1030,12,0)</f>
        <v>#N/A</v>
      </c>
      <c r="C118" s="216" t="e">
        <f>VLOOKUP(K118,登録情報女子!$A$2:$O$1030,5,0)</f>
        <v>#N/A</v>
      </c>
      <c r="D118" s="216" t="e">
        <f>VLOOKUP(K118,登録情報女子!$A$2:$O$1030,13,0)</f>
        <v>#N/A</v>
      </c>
      <c r="E118" s="216" t="e">
        <f>VLOOKUP(K118,登録情報女子!$A$2:$N$1030,11,0)</f>
        <v>#N/A</v>
      </c>
      <c r="F118">
        <v>2</v>
      </c>
      <c r="G118" s="216" t="e">
        <f>VLOOKUP(K118,登録情報女子!$A$2:$N$1030,8,0)</f>
        <v>#N/A</v>
      </c>
      <c r="H118" s="216" t="e">
        <f>VLOOKUP(K118,登録情報女子!$A$2:$O$1030,2,0)</f>
        <v>#N/A</v>
      </c>
      <c r="K118" s="216" t="e">
        <f>VLOOKUP('団体申込一覧表（女子）'!C126,登録情報女子!$A$2:$O$1030,1,0)</f>
        <v>#N/A</v>
      </c>
      <c r="L118" t="e">
        <f t="shared" si="6"/>
        <v>#N/A</v>
      </c>
      <c r="M118" t="e">
        <f t="shared" si="7"/>
        <v>#N/A</v>
      </c>
      <c r="N118" s="216" t="e">
        <f t="shared" si="8"/>
        <v>#N/A</v>
      </c>
      <c r="P118">
        <f>'団体申込一覧表（女子）'!H126</f>
        <v>0</v>
      </c>
      <c r="Q118" s="140" t="e">
        <f>VLOOKUP(P118,登録情報女子!$P$3:$Q$20,2,0)</f>
        <v>#N/A</v>
      </c>
      <c r="R118" s="142">
        <f>'団体申込一覧表（女子）'!J126</f>
        <v>0</v>
      </c>
      <c r="S118" t="e">
        <f t="shared" si="9"/>
        <v>#N/A</v>
      </c>
      <c r="T118">
        <f>'団体申込一覧表（女子）'!L126</f>
        <v>0</v>
      </c>
      <c r="U118" t="e">
        <f>VLOOKUP(T118,登録情報女子!$P$3:$Q$20,2,0)</f>
        <v>#N/A</v>
      </c>
      <c r="V118" s="142">
        <f>'団体申込一覧表（女子）'!N126</f>
        <v>0</v>
      </c>
      <c r="W118" t="e">
        <f t="shared" si="10"/>
        <v>#N/A</v>
      </c>
      <c r="X118">
        <f>'団体申込一覧表（女子）'!P126</f>
        <v>0</v>
      </c>
      <c r="Y118" t="e">
        <f>VLOOKUP(X118,登録情報女子!$P$3:$Q$20,2,0)</f>
        <v>#N/A</v>
      </c>
      <c r="Z118" s="142">
        <f>'団体申込一覧表（女子）'!R126</f>
        <v>0</v>
      </c>
      <c r="AA118" t="e">
        <f t="shared" si="11"/>
        <v>#N/A</v>
      </c>
      <c r="AD118" s="142"/>
    </row>
    <row r="119" spans="1:30" x14ac:dyDescent="0.15">
      <c r="A119" s="216" t="e">
        <f>VLOOKUP(K119,登録情報女子!$A$2:$O$1030,14,0)</f>
        <v>#N/A</v>
      </c>
      <c r="B119" s="140" t="e">
        <f>VLOOKUP(K119,登録情報女子!$A$2:$O$1030,12,0)</f>
        <v>#N/A</v>
      </c>
      <c r="C119" s="216" t="e">
        <f>VLOOKUP(K119,登録情報女子!$A$2:$O$1030,5,0)</f>
        <v>#N/A</v>
      </c>
      <c r="D119" s="216" t="e">
        <f>VLOOKUP(K119,登録情報女子!$A$2:$O$1030,13,0)</f>
        <v>#N/A</v>
      </c>
      <c r="E119" s="216" t="e">
        <f>VLOOKUP(K119,登録情報女子!$A$2:$N$1030,11,0)</f>
        <v>#N/A</v>
      </c>
      <c r="F119">
        <v>2</v>
      </c>
      <c r="G119" s="216" t="e">
        <f>VLOOKUP(K119,登録情報女子!$A$2:$N$1030,8,0)</f>
        <v>#N/A</v>
      </c>
      <c r="H119" s="216" t="e">
        <f>VLOOKUP(K119,登録情報女子!$A$2:$O$1030,2,0)</f>
        <v>#N/A</v>
      </c>
      <c r="K119" s="216" t="e">
        <f>VLOOKUP('団体申込一覧表（女子）'!C127,登録情報女子!$A$2:$O$1030,1,0)</f>
        <v>#N/A</v>
      </c>
      <c r="L119" t="e">
        <f t="shared" si="6"/>
        <v>#N/A</v>
      </c>
      <c r="M119" t="e">
        <f t="shared" si="7"/>
        <v>#N/A</v>
      </c>
      <c r="N119" s="216" t="e">
        <f t="shared" si="8"/>
        <v>#N/A</v>
      </c>
      <c r="P119">
        <f>'団体申込一覧表（女子）'!H127</f>
        <v>0</v>
      </c>
      <c r="Q119" s="140" t="e">
        <f>VLOOKUP(P119,登録情報女子!$P$3:$Q$20,2,0)</f>
        <v>#N/A</v>
      </c>
      <c r="R119" s="142">
        <f>'団体申込一覧表（女子）'!J127</f>
        <v>0</v>
      </c>
      <c r="S119" t="e">
        <f t="shared" si="9"/>
        <v>#N/A</v>
      </c>
      <c r="T119">
        <f>'団体申込一覧表（女子）'!L127</f>
        <v>0</v>
      </c>
      <c r="U119" t="e">
        <f>VLOOKUP(T119,登録情報女子!$P$3:$Q$20,2,0)</f>
        <v>#N/A</v>
      </c>
      <c r="V119" s="142">
        <f>'団体申込一覧表（女子）'!N127</f>
        <v>0</v>
      </c>
      <c r="W119" t="e">
        <f t="shared" si="10"/>
        <v>#N/A</v>
      </c>
      <c r="X119">
        <f>'団体申込一覧表（女子）'!P127</f>
        <v>0</v>
      </c>
      <c r="Y119" t="e">
        <f>VLOOKUP(X119,登録情報女子!$P$3:$Q$20,2,0)</f>
        <v>#N/A</v>
      </c>
      <c r="Z119" s="142">
        <f>'団体申込一覧表（女子）'!R127</f>
        <v>0</v>
      </c>
      <c r="AA119" t="e">
        <f t="shared" si="11"/>
        <v>#N/A</v>
      </c>
      <c r="AD119" s="142"/>
    </row>
    <row r="120" spans="1:30" x14ac:dyDescent="0.15">
      <c r="A120" s="216" t="e">
        <f>VLOOKUP(K120,登録情報女子!$A$2:$O$1030,14,0)</f>
        <v>#N/A</v>
      </c>
      <c r="B120" s="140" t="e">
        <f>VLOOKUP(K120,登録情報女子!$A$2:$O$1030,12,0)</f>
        <v>#N/A</v>
      </c>
      <c r="C120" s="216" t="e">
        <f>VLOOKUP(K120,登録情報女子!$A$2:$O$1030,5,0)</f>
        <v>#N/A</v>
      </c>
      <c r="D120" s="216" t="e">
        <f>VLOOKUP(K120,登録情報女子!$A$2:$O$1030,13,0)</f>
        <v>#N/A</v>
      </c>
      <c r="E120" s="216" t="e">
        <f>VLOOKUP(K120,登録情報女子!$A$2:$N$1030,11,0)</f>
        <v>#N/A</v>
      </c>
      <c r="F120">
        <v>2</v>
      </c>
      <c r="G120" s="216" t="e">
        <f>VLOOKUP(K120,登録情報女子!$A$2:$N$1030,8,0)</f>
        <v>#N/A</v>
      </c>
      <c r="H120" s="216" t="e">
        <f>VLOOKUP(K120,登録情報女子!$A$2:$O$1030,2,0)</f>
        <v>#N/A</v>
      </c>
      <c r="K120" s="216" t="e">
        <f>VLOOKUP('団体申込一覧表（女子）'!C128,登録情報女子!$A$2:$O$1030,1,0)</f>
        <v>#N/A</v>
      </c>
      <c r="L120" t="e">
        <f t="shared" si="6"/>
        <v>#N/A</v>
      </c>
      <c r="M120" t="e">
        <f t="shared" si="7"/>
        <v>#N/A</v>
      </c>
      <c r="N120" s="216" t="e">
        <f t="shared" si="8"/>
        <v>#N/A</v>
      </c>
      <c r="P120">
        <f>'団体申込一覧表（女子）'!H128</f>
        <v>0</v>
      </c>
      <c r="Q120" s="140" t="e">
        <f>VLOOKUP(P120,登録情報女子!$P$3:$Q$20,2,0)</f>
        <v>#N/A</v>
      </c>
      <c r="R120" s="142">
        <f>'団体申込一覧表（女子）'!J128</f>
        <v>0</v>
      </c>
      <c r="S120" t="e">
        <f t="shared" si="9"/>
        <v>#N/A</v>
      </c>
      <c r="T120">
        <f>'団体申込一覧表（女子）'!L128</f>
        <v>0</v>
      </c>
      <c r="U120" t="e">
        <f>VLOOKUP(T120,登録情報女子!$P$3:$Q$20,2,0)</f>
        <v>#N/A</v>
      </c>
      <c r="V120" s="142">
        <f>'団体申込一覧表（女子）'!N128</f>
        <v>0</v>
      </c>
      <c r="W120" t="e">
        <f t="shared" si="10"/>
        <v>#N/A</v>
      </c>
      <c r="X120">
        <f>'団体申込一覧表（女子）'!P128</f>
        <v>0</v>
      </c>
      <c r="Y120" t="e">
        <f>VLOOKUP(X120,登録情報女子!$P$3:$Q$20,2,0)</f>
        <v>#N/A</v>
      </c>
      <c r="Z120" s="142">
        <f>'団体申込一覧表（女子）'!R128</f>
        <v>0</v>
      </c>
      <c r="AA120" t="e">
        <f t="shared" si="11"/>
        <v>#N/A</v>
      </c>
      <c r="AD120" s="142"/>
    </row>
    <row r="121" spans="1:30" x14ac:dyDescent="0.15">
      <c r="A121" s="216" t="e">
        <f>VLOOKUP(K121,登録情報女子!$A$2:$O$1030,14,0)</f>
        <v>#N/A</v>
      </c>
      <c r="B121" s="140" t="e">
        <f>VLOOKUP(K121,登録情報女子!$A$2:$O$1030,12,0)</f>
        <v>#N/A</v>
      </c>
      <c r="C121" s="216" t="e">
        <f>VLOOKUP(K121,登録情報女子!$A$2:$O$1030,5,0)</f>
        <v>#N/A</v>
      </c>
      <c r="D121" s="216" t="e">
        <f>VLOOKUP(K121,登録情報女子!$A$2:$O$1030,13,0)</f>
        <v>#N/A</v>
      </c>
      <c r="E121" s="216" t="e">
        <f>VLOOKUP(K121,登録情報女子!$A$2:$N$1030,11,0)</f>
        <v>#N/A</v>
      </c>
      <c r="F121">
        <v>2</v>
      </c>
      <c r="G121" s="216" t="e">
        <f>VLOOKUP(K121,登録情報女子!$A$2:$N$1030,8,0)</f>
        <v>#N/A</v>
      </c>
      <c r="H121" s="216" t="e">
        <f>VLOOKUP(K121,登録情報女子!$A$2:$O$1030,2,0)</f>
        <v>#N/A</v>
      </c>
      <c r="K121" s="216" t="e">
        <f>VLOOKUP('団体申込一覧表（女子）'!C129,登録情報女子!$A$2:$O$1030,1,0)</f>
        <v>#N/A</v>
      </c>
      <c r="L121" t="e">
        <f t="shared" si="6"/>
        <v>#N/A</v>
      </c>
      <c r="M121" t="e">
        <f t="shared" si="7"/>
        <v>#N/A</v>
      </c>
      <c r="N121" s="216" t="e">
        <f t="shared" si="8"/>
        <v>#N/A</v>
      </c>
      <c r="P121">
        <f>'団体申込一覧表（女子）'!H129</f>
        <v>0</v>
      </c>
      <c r="Q121" s="140" t="e">
        <f>VLOOKUP(P121,登録情報女子!$P$3:$Q$20,2,0)</f>
        <v>#N/A</v>
      </c>
      <c r="R121" s="142">
        <f>'団体申込一覧表（女子）'!J129</f>
        <v>0</v>
      </c>
      <c r="S121" t="e">
        <f t="shared" si="9"/>
        <v>#N/A</v>
      </c>
      <c r="T121">
        <f>'団体申込一覧表（女子）'!L129</f>
        <v>0</v>
      </c>
      <c r="U121" t="e">
        <f>VLOOKUP(T121,登録情報女子!$P$3:$Q$20,2,0)</f>
        <v>#N/A</v>
      </c>
      <c r="V121" s="142">
        <f>'団体申込一覧表（女子）'!N129</f>
        <v>0</v>
      </c>
      <c r="W121" t="e">
        <f t="shared" si="10"/>
        <v>#N/A</v>
      </c>
      <c r="X121">
        <f>'団体申込一覧表（女子）'!P129</f>
        <v>0</v>
      </c>
      <c r="Y121" t="e">
        <f>VLOOKUP(X121,登録情報女子!$P$3:$Q$20,2,0)</f>
        <v>#N/A</v>
      </c>
      <c r="Z121" s="142">
        <f>'団体申込一覧表（女子）'!R129</f>
        <v>0</v>
      </c>
      <c r="AA121" t="e">
        <f t="shared" si="11"/>
        <v>#N/A</v>
      </c>
      <c r="AD121" s="142"/>
    </row>
    <row r="122" spans="1:30" x14ac:dyDescent="0.15">
      <c r="A122" s="216" t="e">
        <f>VLOOKUP(K122,登録情報女子!$A$2:$O$1030,14,0)</f>
        <v>#N/A</v>
      </c>
      <c r="B122" s="140" t="e">
        <f>VLOOKUP(K122,登録情報女子!$A$2:$O$1030,12,0)</f>
        <v>#N/A</v>
      </c>
      <c r="C122" s="216" t="e">
        <f>VLOOKUP(K122,登録情報女子!$A$2:$O$1030,5,0)</f>
        <v>#N/A</v>
      </c>
      <c r="D122" s="216" t="e">
        <f>VLOOKUP(K122,登録情報女子!$A$2:$O$1030,13,0)</f>
        <v>#N/A</v>
      </c>
      <c r="E122" s="216" t="e">
        <f>VLOOKUP(K122,登録情報女子!$A$2:$N$1030,11,0)</f>
        <v>#N/A</v>
      </c>
      <c r="F122">
        <v>2</v>
      </c>
      <c r="G122" s="216" t="e">
        <f>VLOOKUP(K122,登録情報女子!$A$2:$N$1030,8,0)</f>
        <v>#N/A</v>
      </c>
      <c r="H122" s="216" t="e">
        <f>VLOOKUP(K122,登録情報女子!$A$2:$O$1030,2,0)</f>
        <v>#N/A</v>
      </c>
      <c r="K122" s="216" t="e">
        <f>VLOOKUP('団体申込一覧表（女子）'!C130,登録情報女子!$A$2:$O$1030,1,0)</f>
        <v>#N/A</v>
      </c>
      <c r="L122" t="e">
        <f t="shared" si="6"/>
        <v>#N/A</v>
      </c>
      <c r="M122" t="e">
        <f t="shared" si="7"/>
        <v>#N/A</v>
      </c>
      <c r="N122" s="216" t="e">
        <f t="shared" si="8"/>
        <v>#N/A</v>
      </c>
      <c r="P122">
        <f>'団体申込一覧表（女子）'!H130</f>
        <v>0</v>
      </c>
      <c r="Q122" s="140" t="e">
        <f>VLOOKUP(P122,登録情報女子!$P$3:$Q$20,2,0)</f>
        <v>#N/A</v>
      </c>
      <c r="R122" s="142">
        <f>'団体申込一覧表（女子）'!J130</f>
        <v>0</v>
      </c>
      <c r="S122" t="e">
        <f t="shared" si="9"/>
        <v>#N/A</v>
      </c>
      <c r="T122">
        <f>'団体申込一覧表（女子）'!L130</f>
        <v>0</v>
      </c>
      <c r="U122" t="e">
        <f>VLOOKUP(T122,登録情報女子!$P$3:$Q$20,2,0)</f>
        <v>#N/A</v>
      </c>
      <c r="V122" s="142">
        <f>'団体申込一覧表（女子）'!N130</f>
        <v>0</v>
      </c>
      <c r="W122" t="e">
        <f t="shared" si="10"/>
        <v>#N/A</v>
      </c>
      <c r="X122">
        <f>'団体申込一覧表（女子）'!P130</f>
        <v>0</v>
      </c>
      <c r="Y122" t="e">
        <f>VLOOKUP(X122,登録情報女子!$P$3:$Q$20,2,0)</f>
        <v>#N/A</v>
      </c>
      <c r="Z122" s="142">
        <f>'団体申込一覧表（女子）'!R130</f>
        <v>0</v>
      </c>
      <c r="AA122" t="e">
        <f t="shared" si="11"/>
        <v>#N/A</v>
      </c>
      <c r="AD122" s="142"/>
    </row>
    <row r="123" spans="1:30" x14ac:dyDescent="0.15">
      <c r="A123" s="216" t="e">
        <f>VLOOKUP(K123,登録情報女子!$A$2:$O$1030,14,0)</f>
        <v>#N/A</v>
      </c>
      <c r="B123" s="140" t="e">
        <f>VLOOKUP(K123,登録情報女子!$A$2:$O$1030,12,0)</f>
        <v>#N/A</v>
      </c>
      <c r="C123" s="216" t="e">
        <f>VLOOKUP(K123,登録情報女子!$A$2:$O$1030,5,0)</f>
        <v>#N/A</v>
      </c>
      <c r="D123" s="216" t="e">
        <f>VLOOKUP(K123,登録情報女子!$A$2:$O$1030,13,0)</f>
        <v>#N/A</v>
      </c>
      <c r="E123" s="216" t="e">
        <f>VLOOKUP(K123,登録情報女子!$A$2:$N$1030,11,0)</f>
        <v>#N/A</v>
      </c>
      <c r="F123">
        <v>2</v>
      </c>
      <c r="G123" s="216" t="e">
        <f>VLOOKUP(K123,登録情報女子!$A$2:$N$1030,8,0)</f>
        <v>#N/A</v>
      </c>
      <c r="H123" s="216" t="e">
        <f>VLOOKUP(K123,登録情報女子!$A$2:$O$1030,2,0)</f>
        <v>#N/A</v>
      </c>
      <c r="K123" s="216" t="e">
        <f>VLOOKUP('団体申込一覧表（女子）'!C131,登録情報女子!$A$2:$O$1030,1,0)</f>
        <v>#N/A</v>
      </c>
      <c r="L123" t="e">
        <f t="shared" si="6"/>
        <v>#N/A</v>
      </c>
      <c r="M123" t="e">
        <f t="shared" si="7"/>
        <v>#N/A</v>
      </c>
      <c r="N123" s="216" t="e">
        <f t="shared" si="8"/>
        <v>#N/A</v>
      </c>
      <c r="P123">
        <f>'団体申込一覧表（女子）'!H131</f>
        <v>0</v>
      </c>
      <c r="Q123" s="140" t="e">
        <f>VLOOKUP(P123,登録情報女子!$P$3:$Q$20,2,0)</f>
        <v>#N/A</v>
      </c>
      <c r="R123" s="142">
        <f>'団体申込一覧表（女子）'!J131</f>
        <v>0</v>
      </c>
      <c r="S123" t="e">
        <f t="shared" si="9"/>
        <v>#N/A</v>
      </c>
      <c r="T123">
        <f>'団体申込一覧表（女子）'!L131</f>
        <v>0</v>
      </c>
      <c r="U123" t="e">
        <f>VLOOKUP(T123,登録情報女子!$P$3:$Q$20,2,0)</f>
        <v>#N/A</v>
      </c>
      <c r="V123" s="142">
        <f>'団体申込一覧表（女子）'!N131</f>
        <v>0</v>
      </c>
      <c r="W123" t="e">
        <f t="shared" si="10"/>
        <v>#N/A</v>
      </c>
      <c r="X123">
        <f>'団体申込一覧表（女子）'!P131</f>
        <v>0</v>
      </c>
      <c r="Y123" t="e">
        <f>VLOOKUP(X123,登録情報女子!$P$3:$Q$20,2,0)</f>
        <v>#N/A</v>
      </c>
      <c r="Z123" s="142">
        <f>'団体申込一覧表（女子）'!R131</f>
        <v>0</v>
      </c>
      <c r="AA123" t="e">
        <f t="shared" si="11"/>
        <v>#N/A</v>
      </c>
      <c r="AD123" s="142"/>
    </row>
    <row r="124" spans="1:30" x14ac:dyDescent="0.15">
      <c r="A124" s="216" t="e">
        <f>VLOOKUP(K124,登録情報女子!$A$2:$O$1030,14,0)</f>
        <v>#N/A</v>
      </c>
      <c r="B124" s="140" t="e">
        <f>VLOOKUP(K124,登録情報女子!$A$2:$O$1030,12,0)</f>
        <v>#N/A</v>
      </c>
      <c r="C124" s="216" t="e">
        <f>VLOOKUP(K124,登録情報女子!$A$2:$O$1030,5,0)</f>
        <v>#N/A</v>
      </c>
      <c r="D124" s="216" t="e">
        <f>VLOOKUP(K124,登録情報女子!$A$2:$O$1030,13,0)</f>
        <v>#N/A</v>
      </c>
      <c r="E124" s="216" t="e">
        <f>VLOOKUP(K124,登録情報女子!$A$2:$N$1030,11,0)</f>
        <v>#N/A</v>
      </c>
      <c r="F124">
        <v>2</v>
      </c>
      <c r="G124" s="216" t="e">
        <f>VLOOKUP(K124,登録情報女子!$A$2:$N$1030,8,0)</f>
        <v>#N/A</v>
      </c>
      <c r="H124" s="216" t="e">
        <f>VLOOKUP(K124,登録情報女子!$A$2:$O$1030,2,0)</f>
        <v>#N/A</v>
      </c>
      <c r="K124" s="216" t="e">
        <f>VLOOKUP('団体申込一覧表（女子）'!C132,登録情報女子!$A$2:$O$1030,1,0)</f>
        <v>#N/A</v>
      </c>
      <c r="L124" t="e">
        <f t="shared" si="6"/>
        <v>#N/A</v>
      </c>
      <c r="M124" t="e">
        <f t="shared" si="7"/>
        <v>#N/A</v>
      </c>
      <c r="N124" s="216" t="e">
        <f t="shared" si="8"/>
        <v>#N/A</v>
      </c>
      <c r="P124">
        <f>'団体申込一覧表（女子）'!H132</f>
        <v>0</v>
      </c>
      <c r="Q124" s="140" t="e">
        <f>VLOOKUP(P124,登録情報女子!$P$3:$Q$20,2,0)</f>
        <v>#N/A</v>
      </c>
      <c r="R124" s="142">
        <f>'団体申込一覧表（女子）'!J132</f>
        <v>0</v>
      </c>
      <c r="S124" t="e">
        <f t="shared" si="9"/>
        <v>#N/A</v>
      </c>
      <c r="T124">
        <f>'団体申込一覧表（女子）'!L132</f>
        <v>0</v>
      </c>
      <c r="U124" t="e">
        <f>VLOOKUP(T124,登録情報女子!$P$3:$Q$20,2,0)</f>
        <v>#N/A</v>
      </c>
      <c r="V124" s="142">
        <f>'団体申込一覧表（女子）'!N132</f>
        <v>0</v>
      </c>
      <c r="W124" t="e">
        <f t="shared" si="10"/>
        <v>#N/A</v>
      </c>
      <c r="X124">
        <f>'団体申込一覧表（女子）'!P132</f>
        <v>0</v>
      </c>
      <c r="Y124" t="e">
        <f>VLOOKUP(X124,登録情報女子!$P$3:$Q$20,2,0)</f>
        <v>#N/A</v>
      </c>
      <c r="Z124" s="142">
        <f>'団体申込一覧表（女子）'!R132</f>
        <v>0</v>
      </c>
      <c r="AA124" t="e">
        <f t="shared" si="11"/>
        <v>#N/A</v>
      </c>
      <c r="AD124" s="142"/>
    </row>
    <row r="125" spans="1:30" x14ac:dyDescent="0.15">
      <c r="A125" s="216" t="e">
        <f>VLOOKUP(K125,登録情報女子!$A$2:$O$1030,14,0)</f>
        <v>#N/A</v>
      </c>
      <c r="B125" s="140" t="e">
        <f>VLOOKUP(K125,登録情報女子!$A$2:$O$1030,12,0)</f>
        <v>#N/A</v>
      </c>
      <c r="C125" s="216" t="e">
        <f>VLOOKUP(K125,登録情報女子!$A$2:$O$1030,5,0)</f>
        <v>#N/A</v>
      </c>
      <c r="D125" s="216" t="e">
        <f>VLOOKUP(K125,登録情報女子!$A$2:$O$1030,13,0)</f>
        <v>#N/A</v>
      </c>
      <c r="E125" s="216" t="e">
        <f>VLOOKUP(K125,登録情報女子!$A$2:$N$1030,11,0)</f>
        <v>#N/A</v>
      </c>
      <c r="F125">
        <v>2</v>
      </c>
      <c r="G125" s="216" t="e">
        <f>VLOOKUP(K125,登録情報女子!$A$2:$N$1030,8,0)</f>
        <v>#N/A</v>
      </c>
      <c r="H125" s="216" t="e">
        <f>VLOOKUP(K125,登録情報女子!$A$2:$O$1030,2,0)</f>
        <v>#N/A</v>
      </c>
      <c r="K125" s="216" t="e">
        <f>VLOOKUP('団体申込一覧表（女子）'!C133,登録情報女子!$A$2:$O$1030,1,0)</f>
        <v>#N/A</v>
      </c>
      <c r="L125" t="e">
        <f t="shared" si="6"/>
        <v>#N/A</v>
      </c>
      <c r="M125" t="e">
        <f t="shared" si="7"/>
        <v>#N/A</v>
      </c>
      <c r="N125" s="216" t="e">
        <f t="shared" si="8"/>
        <v>#N/A</v>
      </c>
      <c r="P125">
        <f>'団体申込一覧表（女子）'!H133</f>
        <v>0</v>
      </c>
      <c r="Q125" s="140" t="e">
        <f>VLOOKUP(P125,登録情報女子!$P$3:$Q$20,2,0)</f>
        <v>#N/A</v>
      </c>
      <c r="R125" s="142">
        <f>'団体申込一覧表（女子）'!J133</f>
        <v>0</v>
      </c>
      <c r="S125" t="e">
        <f t="shared" si="9"/>
        <v>#N/A</v>
      </c>
      <c r="T125">
        <f>'団体申込一覧表（女子）'!L133</f>
        <v>0</v>
      </c>
      <c r="U125" t="e">
        <f>VLOOKUP(T125,登録情報女子!$P$3:$Q$20,2,0)</f>
        <v>#N/A</v>
      </c>
      <c r="V125" s="142">
        <f>'団体申込一覧表（女子）'!N133</f>
        <v>0</v>
      </c>
      <c r="W125" t="e">
        <f t="shared" si="10"/>
        <v>#N/A</v>
      </c>
      <c r="X125">
        <f>'団体申込一覧表（女子）'!P133</f>
        <v>0</v>
      </c>
      <c r="Y125" t="e">
        <f>VLOOKUP(X125,登録情報女子!$P$3:$Q$20,2,0)</f>
        <v>#N/A</v>
      </c>
      <c r="Z125" s="142">
        <f>'団体申込一覧表（女子）'!R133</f>
        <v>0</v>
      </c>
      <c r="AA125" t="e">
        <f t="shared" si="11"/>
        <v>#N/A</v>
      </c>
      <c r="AD125" s="142"/>
    </row>
    <row r="126" spans="1:30" x14ac:dyDescent="0.15">
      <c r="A126" s="216" t="e">
        <f>VLOOKUP(K126,登録情報女子!$A$2:$O$1030,14,0)</f>
        <v>#N/A</v>
      </c>
      <c r="B126" s="140" t="e">
        <f>VLOOKUP(K126,登録情報女子!$A$2:$O$1030,12,0)</f>
        <v>#N/A</v>
      </c>
      <c r="C126" s="216" t="e">
        <f>VLOOKUP(K126,登録情報女子!$A$2:$O$1030,5,0)</f>
        <v>#N/A</v>
      </c>
      <c r="D126" s="216" t="e">
        <f>VLOOKUP(K126,登録情報女子!$A$2:$O$1030,13,0)</f>
        <v>#N/A</v>
      </c>
      <c r="E126" s="216" t="e">
        <f>VLOOKUP(K126,登録情報女子!$A$2:$N$1030,11,0)</f>
        <v>#N/A</v>
      </c>
      <c r="F126">
        <v>2</v>
      </c>
      <c r="G126" s="216" t="e">
        <f>VLOOKUP(K126,登録情報女子!$A$2:$N$1030,8,0)</f>
        <v>#N/A</v>
      </c>
      <c r="H126" s="216" t="e">
        <f>VLOOKUP(K126,登録情報女子!$A$2:$O$1030,2,0)</f>
        <v>#N/A</v>
      </c>
      <c r="K126" s="216" t="e">
        <f>VLOOKUP('団体申込一覧表（女子）'!C134,登録情報女子!$A$2:$O$1030,1,0)</f>
        <v>#N/A</v>
      </c>
      <c r="L126" t="e">
        <f t="shared" si="6"/>
        <v>#N/A</v>
      </c>
      <c r="M126" t="e">
        <f t="shared" si="7"/>
        <v>#N/A</v>
      </c>
      <c r="N126" s="216" t="e">
        <f t="shared" si="8"/>
        <v>#N/A</v>
      </c>
      <c r="P126">
        <f>'団体申込一覧表（女子）'!H134</f>
        <v>0</v>
      </c>
      <c r="Q126" s="140" t="e">
        <f>VLOOKUP(P126,登録情報女子!$P$3:$Q$20,2,0)</f>
        <v>#N/A</v>
      </c>
      <c r="R126" s="142">
        <f>'団体申込一覧表（女子）'!J134</f>
        <v>0</v>
      </c>
      <c r="S126" t="e">
        <f t="shared" si="9"/>
        <v>#N/A</v>
      </c>
      <c r="T126">
        <f>'団体申込一覧表（女子）'!L134</f>
        <v>0</v>
      </c>
      <c r="U126" t="e">
        <f>VLOOKUP(T126,登録情報女子!$P$3:$Q$20,2,0)</f>
        <v>#N/A</v>
      </c>
      <c r="V126" s="142">
        <f>'団体申込一覧表（女子）'!N134</f>
        <v>0</v>
      </c>
      <c r="W126" t="e">
        <f t="shared" si="10"/>
        <v>#N/A</v>
      </c>
      <c r="X126">
        <f>'団体申込一覧表（女子）'!P134</f>
        <v>0</v>
      </c>
      <c r="Y126" t="e">
        <f>VLOOKUP(X126,登録情報女子!$P$3:$Q$20,2,0)</f>
        <v>#N/A</v>
      </c>
      <c r="Z126" s="142">
        <f>'団体申込一覧表（女子）'!R134</f>
        <v>0</v>
      </c>
      <c r="AA126" t="e">
        <f t="shared" si="11"/>
        <v>#N/A</v>
      </c>
      <c r="AD126" s="142"/>
    </row>
    <row r="127" spans="1:30" x14ac:dyDescent="0.15">
      <c r="A127" s="216" t="e">
        <f>VLOOKUP(K127,登録情報女子!$A$2:$O$1030,14,0)</f>
        <v>#N/A</v>
      </c>
      <c r="B127" s="140" t="e">
        <f>VLOOKUP(K127,登録情報女子!$A$2:$O$1030,12,0)</f>
        <v>#N/A</v>
      </c>
      <c r="C127" s="216" t="e">
        <f>VLOOKUP(K127,登録情報女子!$A$2:$O$1030,5,0)</f>
        <v>#N/A</v>
      </c>
      <c r="D127" s="216" t="e">
        <f>VLOOKUP(K127,登録情報女子!$A$2:$O$1030,13,0)</f>
        <v>#N/A</v>
      </c>
      <c r="E127" s="216" t="e">
        <f>VLOOKUP(K127,登録情報女子!$A$2:$N$1030,11,0)</f>
        <v>#N/A</v>
      </c>
      <c r="F127">
        <v>2</v>
      </c>
      <c r="G127" s="216" t="e">
        <f>VLOOKUP(K127,登録情報女子!$A$2:$N$1030,8,0)</f>
        <v>#N/A</v>
      </c>
      <c r="H127" s="216" t="e">
        <f>VLOOKUP(K127,登録情報女子!$A$2:$O$1030,2,0)</f>
        <v>#N/A</v>
      </c>
      <c r="K127" s="216" t="e">
        <f>VLOOKUP('団体申込一覧表（女子）'!C135,登録情報女子!$A$2:$O$1030,1,0)</f>
        <v>#N/A</v>
      </c>
      <c r="L127" t="e">
        <f t="shared" si="6"/>
        <v>#N/A</v>
      </c>
      <c r="M127" t="e">
        <f t="shared" si="7"/>
        <v>#N/A</v>
      </c>
      <c r="N127" s="216" t="e">
        <f t="shared" si="8"/>
        <v>#N/A</v>
      </c>
      <c r="P127">
        <f>'団体申込一覧表（女子）'!H135</f>
        <v>0</v>
      </c>
      <c r="Q127" s="140" t="e">
        <f>VLOOKUP(P127,登録情報女子!$P$3:$Q$20,2,0)</f>
        <v>#N/A</v>
      </c>
      <c r="R127" s="142">
        <f>'団体申込一覧表（女子）'!J135</f>
        <v>0</v>
      </c>
      <c r="S127" t="e">
        <f t="shared" si="9"/>
        <v>#N/A</v>
      </c>
      <c r="T127">
        <f>'団体申込一覧表（女子）'!L135</f>
        <v>0</v>
      </c>
      <c r="U127" t="e">
        <f>VLOOKUP(T127,登録情報女子!$P$3:$Q$20,2,0)</f>
        <v>#N/A</v>
      </c>
      <c r="V127" s="142">
        <f>'団体申込一覧表（女子）'!N135</f>
        <v>0</v>
      </c>
      <c r="W127" t="e">
        <f t="shared" si="10"/>
        <v>#N/A</v>
      </c>
      <c r="X127">
        <f>'団体申込一覧表（女子）'!P135</f>
        <v>0</v>
      </c>
      <c r="Y127" t="e">
        <f>VLOOKUP(X127,登録情報女子!$P$3:$Q$20,2,0)</f>
        <v>#N/A</v>
      </c>
      <c r="Z127" s="142">
        <f>'団体申込一覧表（女子）'!R135</f>
        <v>0</v>
      </c>
      <c r="AA127" t="e">
        <f t="shared" si="11"/>
        <v>#N/A</v>
      </c>
      <c r="AD127" s="142"/>
    </row>
    <row r="128" spans="1:30" x14ac:dyDescent="0.15">
      <c r="A128" s="216" t="e">
        <f>VLOOKUP(K128,登録情報女子!$A$2:$O$1030,14,0)</f>
        <v>#N/A</v>
      </c>
      <c r="B128" s="140" t="e">
        <f>VLOOKUP(K128,登録情報女子!$A$2:$O$1030,12,0)</f>
        <v>#N/A</v>
      </c>
      <c r="C128" s="216" t="e">
        <f>VLOOKUP(K128,登録情報女子!$A$2:$O$1030,5,0)</f>
        <v>#N/A</v>
      </c>
      <c r="D128" s="216" t="e">
        <f>VLOOKUP(K128,登録情報女子!$A$2:$O$1030,13,0)</f>
        <v>#N/A</v>
      </c>
      <c r="E128" s="216" t="e">
        <f>VLOOKUP(K128,登録情報女子!$A$2:$N$1030,11,0)</f>
        <v>#N/A</v>
      </c>
      <c r="F128">
        <v>2</v>
      </c>
      <c r="G128" s="216" t="e">
        <f>VLOOKUP(K128,登録情報女子!$A$2:$N$1030,8,0)</f>
        <v>#N/A</v>
      </c>
      <c r="H128" s="216" t="e">
        <f>VLOOKUP(K128,登録情報女子!$A$2:$O$1030,2,0)</f>
        <v>#N/A</v>
      </c>
      <c r="K128" s="216" t="e">
        <f>VLOOKUP('団体申込一覧表（女子）'!C136,登録情報女子!$A$2:$O$1030,1,0)</f>
        <v>#N/A</v>
      </c>
      <c r="L128" t="e">
        <f t="shared" si="6"/>
        <v>#N/A</v>
      </c>
      <c r="M128" t="e">
        <f t="shared" si="7"/>
        <v>#N/A</v>
      </c>
      <c r="N128" s="216" t="e">
        <f t="shared" si="8"/>
        <v>#N/A</v>
      </c>
      <c r="P128">
        <f>'団体申込一覧表（女子）'!H136</f>
        <v>0</v>
      </c>
      <c r="Q128" s="140" t="e">
        <f>VLOOKUP(P128,登録情報女子!$P$3:$Q$20,2,0)</f>
        <v>#N/A</v>
      </c>
      <c r="R128" s="142">
        <f>'団体申込一覧表（女子）'!J136</f>
        <v>0</v>
      </c>
      <c r="S128" t="e">
        <f t="shared" si="9"/>
        <v>#N/A</v>
      </c>
      <c r="T128">
        <f>'団体申込一覧表（女子）'!L136</f>
        <v>0</v>
      </c>
      <c r="U128" t="e">
        <f>VLOOKUP(T128,登録情報女子!$P$3:$Q$20,2,0)</f>
        <v>#N/A</v>
      </c>
      <c r="V128" s="142">
        <f>'団体申込一覧表（女子）'!N136</f>
        <v>0</v>
      </c>
      <c r="W128" t="e">
        <f t="shared" si="10"/>
        <v>#N/A</v>
      </c>
      <c r="X128">
        <f>'団体申込一覧表（女子）'!P136</f>
        <v>0</v>
      </c>
      <c r="Y128" t="e">
        <f>VLOOKUP(X128,登録情報女子!$P$3:$Q$20,2,0)</f>
        <v>#N/A</v>
      </c>
      <c r="Z128" s="142">
        <f>'団体申込一覧表（女子）'!R136</f>
        <v>0</v>
      </c>
      <c r="AA128" t="e">
        <f t="shared" si="11"/>
        <v>#N/A</v>
      </c>
      <c r="AD128" s="142"/>
    </row>
    <row r="129" spans="1:30" x14ac:dyDescent="0.15">
      <c r="A129" s="216" t="e">
        <f>VLOOKUP(K129,登録情報女子!$A$2:$O$1030,14,0)</f>
        <v>#N/A</v>
      </c>
      <c r="B129" s="140" t="e">
        <f>VLOOKUP(K129,登録情報女子!$A$2:$O$1030,12,0)</f>
        <v>#N/A</v>
      </c>
      <c r="C129" s="216" t="e">
        <f>VLOOKUP(K129,登録情報女子!$A$2:$O$1030,5,0)</f>
        <v>#N/A</v>
      </c>
      <c r="D129" s="216" t="e">
        <f>VLOOKUP(K129,登録情報女子!$A$2:$O$1030,13,0)</f>
        <v>#N/A</v>
      </c>
      <c r="E129" s="216" t="e">
        <f>VLOOKUP(K129,登録情報女子!$A$2:$N$1030,11,0)</f>
        <v>#N/A</v>
      </c>
      <c r="F129">
        <v>2</v>
      </c>
      <c r="G129" s="216" t="e">
        <f>VLOOKUP(K129,登録情報女子!$A$2:$N$1030,8,0)</f>
        <v>#N/A</v>
      </c>
      <c r="H129" s="216" t="e">
        <f>VLOOKUP(K129,登録情報女子!$A$2:$O$1030,2,0)</f>
        <v>#N/A</v>
      </c>
      <c r="K129" s="216" t="e">
        <f>VLOOKUP('団体申込一覧表（女子）'!C137,登録情報女子!$A$2:$O$1030,1,0)</f>
        <v>#N/A</v>
      </c>
      <c r="L129" t="e">
        <f t="shared" si="6"/>
        <v>#N/A</v>
      </c>
      <c r="M129" t="e">
        <f t="shared" si="7"/>
        <v>#N/A</v>
      </c>
      <c r="N129" s="216" t="e">
        <f t="shared" si="8"/>
        <v>#N/A</v>
      </c>
      <c r="P129">
        <f>'団体申込一覧表（女子）'!H137</f>
        <v>0</v>
      </c>
      <c r="Q129" s="140" t="e">
        <f>VLOOKUP(P129,登録情報女子!$P$3:$Q$20,2,0)</f>
        <v>#N/A</v>
      </c>
      <c r="R129" s="142">
        <f>'団体申込一覧表（女子）'!J137</f>
        <v>0</v>
      </c>
      <c r="S129" t="e">
        <f t="shared" si="9"/>
        <v>#N/A</v>
      </c>
      <c r="T129">
        <f>'団体申込一覧表（女子）'!L137</f>
        <v>0</v>
      </c>
      <c r="U129" t="e">
        <f>VLOOKUP(T129,登録情報女子!$P$3:$Q$20,2,0)</f>
        <v>#N/A</v>
      </c>
      <c r="V129" s="142">
        <f>'団体申込一覧表（女子）'!N137</f>
        <v>0</v>
      </c>
      <c r="W129" t="e">
        <f t="shared" si="10"/>
        <v>#N/A</v>
      </c>
      <c r="X129">
        <f>'団体申込一覧表（女子）'!P137</f>
        <v>0</v>
      </c>
      <c r="Y129" t="e">
        <f>VLOOKUP(X129,登録情報女子!$P$3:$Q$20,2,0)</f>
        <v>#N/A</v>
      </c>
      <c r="Z129" s="142">
        <f>'団体申込一覧表（女子）'!R137</f>
        <v>0</v>
      </c>
      <c r="AA129" t="e">
        <f t="shared" si="11"/>
        <v>#N/A</v>
      </c>
      <c r="AD129" s="142"/>
    </row>
    <row r="130" spans="1:30" x14ac:dyDescent="0.15">
      <c r="A130" s="216" t="e">
        <f>VLOOKUP(K130,登録情報女子!$A$2:$O$1030,14,0)</f>
        <v>#N/A</v>
      </c>
      <c r="B130" s="140" t="e">
        <f>VLOOKUP(K130,登録情報女子!$A$2:$O$1030,12,0)</f>
        <v>#N/A</v>
      </c>
      <c r="C130" s="216" t="e">
        <f>VLOOKUP(K130,登録情報女子!$A$2:$O$1030,5,0)</f>
        <v>#N/A</v>
      </c>
      <c r="D130" s="216" t="e">
        <f>VLOOKUP(K130,登録情報女子!$A$2:$O$1030,13,0)</f>
        <v>#N/A</v>
      </c>
      <c r="E130" s="216" t="e">
        <f>VLOOKUP(K130,登録情報女子!$A$2:$N$1030,11,0)</f>
        <v>#N/A</v>
      </c>
      <c r="F130">
        <v>2</v>
      </c>
      <c r="G130" s="216" t="e">
        <f>VLOOKUP(K130,登録情報女子!$A$2:$N$1030,8,0)</f>
        <v>#N/A</v>
      </c>
      <c r="H130" s="216" t="e">
        <f>VLOOKUP(K130,登録情報女子!$A$2:$O$1030,2,0)</f>
        <v>#N/A</v>
      </c>
      <c r="K130" s="216" t="e">
        <f>VLOOKUP('団体申込一覧表（女子）'!C138,登録情報女子!$A$2:$O$1030,1,0)</f>
        <v>#N/A</v>
      </c>
      <c r="L130" t="e">
        <f t="shared" si="6"/>
        <v>#N/A</v>
      </c>
      <c r="M130" t="e">
        <f t="shared" si="7"/>
        <v>#N/A</v>
      </c>
      <c r="N130" s="216" t="e">
        <f t="shared" si="8"/>
        <v>#N/A</v>
      </c>
      <c r="P130">
        <f>'団体申込一覧表（女子）'!H138</f>
        <v>0</v>
      </c>
      <c r="Q130" s="140" t="e">
        <f>VLOOKUP(P130,登録情報女子!$P$3:$Q$20,2,0)</f>
        <v>#N/A</v>
      </c>
      <c r="R130" s="142">
        <f>'団体申込一覧表（女子）'!J138</f>
        <v>0</v>
      </c>
      <c r="S130" t="e">
        <f t="shared" si="9"/>
        <v>#N/A</v>
      </c>
      <c r="T130">
        <f>'団体申込一覧表（女子）'!L138</f>
        <v>0</v>
      </c>
      <c r="U130" t="e">
        <f>VLOOKUP(T130,登録情報女子!$P$3:$Q$20,2,0)</f>
        <v>#N/A</v>
      </c>
      <c r="V130" s="142">
        <f>'団体申込一覧表（女子）'!N138</f>
        <v>0</v>
      </c>
      <c r="W130" t="e">
        <f t="shared" si="10"/>
        <v>#N/A</v>
      </c>
      <c r="X130">
        <f>'団体申込一覧表（女子）'!P138</f>
        <v>0</v>
      </c>
      <c r="Y130" t="e">
        <f>VLOOKUP(X130,登録情報女子!$P$3:$Q$20,2,0)</f>
        <v>#N/A</v>
      </c>
      <c r="Z130" s="142">
        <f>'団体申込一覧表（女子）'!R138</f>
        <v>0</v>
      </c>
      <c r="AA130" t="e">
        <f t="shared" si="11"/>
        <v>#N/A</v>
      </c>
      <c r="AD130" s="142"/>
    </row>
    <row r="131" spans="1:30" x14ac:dyDescent="0.15">
      <c r="A131" s="216" t="e">
        <f>VLOOKUP(K131,登録情報女子!$A$2:$O$1030,14,0)</f>
        <v>#N/A</v>
      </c>
      <c r="B131" s="140" t="e">
        <f>VLOOKUP(K131,登録情報女子!$A$2:$O$1030,12,0)</f>
        <v>#N/A</v>
      </c>
      <c r="C131" s="216" t="e">
        <f>VLOOKUP(K131,登録情報女子!$A$2:$O$1030,5,0)</f>
        <v>#N/A</v>
      </c>
      <c r="D131" s="216" t="e">
        <f>VLOOKUP(K131,登録情報女子!$A$2:$O$1030,13,0)</f>
        <v>#N/A</v>
      </c>
      <c r="E131" s="216" t="e">
        <f>VLOOKUP(K131,登録情報女子!$A$2:$N$1030,11,0)</f>
        <v>#N/A</v>
      </c>
      <c r="F131">
        <v>2</v>
      </c>
      <c r="G131" s="216" t="e">
        <f>VLOOKUP(K131,登録情報女子!$A$2:$N$1030,8,0)</f>
        <v>#N/A</v>
      </c>
      <c r="H131" s="216" t="e">
        <f>VLOOKUP(K131,登録情報女子!$A$2:$O$1030,2,0)</f>
        <v>#N/A</v>
      </c>
      <c r="K131" s="216" t="e">
        <f>VLOOKUP('団体申込一覧表（女子）'!C139,登録情報女子!$A$2:$O$1030,1,0)</f>
        <v>#N/A</v>
      </c>
      <c r="L131" t="e">
        <f t="shared" ref="L131:L138" si="12">S131</f>
        <v>#N/A</v>
      </c>
      <c r="M131" t="e">
        <f t="shared" ref="M131:M138" si="13">W131</f>
        <v>#N/A</v>
      </c>
      <c r="N131" s="216" t="e">
        <f t="shared" ref="N131:N138" si="14">AA131</f>
        <v>#N/A</v>
      </c>
      <c r="P131">
        <f>'団体申込一覧表（女子）'!H139</f>
        <v>0</v>
      </c>
      <c r="Q131" s="140" t="e">
        <f>VLOOKUP(P131,登録情報女子!$P$3:$Q$20,2,0)</f>
        <v>#N/A</v>
      </c>
      <c r="R131" s="142">
        <f>'団体申込一覧表（女子）'!J139</f>
        <v>0</v>
      </c>
      <c r="S131" t="e">
        <f t="shared" ref="S131:S138" si="15">Q131&amp;" 0"&amp;R131</f>
        <v>#N/A</v>
      </c>
      <c r="T131">
        <f>'団体申込一覧表（女子）'!L139</f>
        <v>0</v>
      </c>
      <c r="U131" t="e">
        <f>VLOOKUP(T131,登録情報女子!$P$3:$Q$20,2,0)</f>
        <v>#N/A</v>
      </c>
      <c r="V131" s="142">
        <f>'団体申込一覧表（女子）'!N139</f>
        <v>0</v>
      </c>
      <c r="W131" t="e">
        <f t="shared" ref="W131:W138" si="16">U131&amp;" 0"&amp;V131</f>
        <v>#N/A</v>
      </c>
      <c r="X131">
        <f>'団体申込一覧表（女子）'!P139</f>
        <v>0</v>
      </c>
      <c r="Y131" t="e">
        <f>VLOOKUP(X131,登録情報女子!$P$3:$Q$20,2,0)</f>
        <v>#N/A</v>
      </c>
      <c r="Z131" s="142">
        <f>'団体申込一覧表（女子）'!R139</f>
        <v>0</v>
      </c>
      <c r="AA131" t="e">
        <f t="shared" ref="AA131:AA138" si="17">Y131&amp;" 0"&amp;Z131</f>
        <v>#N/A</v>
      </c>
      <c r="AD131" s="142"/>
    </row>
    <row r="132" spans="1:30" x14ac:dyDescent="0.15">
      <c r="A132" s="216" t="e">
        <f>VLOOKUP(K132,登録情報女子!$A$2:$O$1030,14,0)</f>
        <v>#N/A</v>
      </c>
      <c r="B132" s="140" t="e">
        <f>VLOOKUP(K132,登録情報女子!$A$2:$O$1030,12,0)</f>
        <v>#N/A</v>
      </c>
      <c r="C132" s="216" t="e">
        <f>VLOOKUP(K132,登録情報女子!$A$2:$O$1030,5,0)</f>
        <v>#N/A</v>
      </c>
      <c r="D132" s="216" t="e">
        <f>VLOOKUP(K132,登録情報女子!$A$2:$O$1030,13,0)</f>
        <v>#N/A</v>
      </c>
      <c r="E132" s="216" t="e">
        <f>VLOOKUP(K132,登録情報女子!$A$2:$N$1030,11,0)</f>
        <v>#N/A</v>
      </c>
      <c r="F132">
        <v>2</v>
      </c>
      <c r="G132" s="216" t="e">
        <f>VLOOKUP(K132,登録情報女子!$A$2:$N$1030,8,0)</f>
        <v>#N/A</v>
      </c>
      <c r="H132" s="216" t="e">
        <f>VLOOKUP(K132,登録情報女子!$A$2:$O$1030,2,0)</f>
        <v>#N/A</v>
      </c>
      <c r="K132" s="216" t="e">
        <f>VLOOKUP('団体申込一覧表（女子）'!C140,登録情報女子!$A$2:$O$1030,1,0)</f>
        <v>#N/A</v>
      </c>
      <c r="L132" t="e">
        <f t="shared" si="12"/>
        <v>#N/A</v>
      </c>
      <c r="M132" t="e">
        <f t="shared" si="13"/>
        <v>#N/A</v>
      </c>
      <c r="N132" s="216" t="e">
        <f t="shared" si="14"/>
        <v>#N/A</v>
      </c>
      <c r="P132">
        <f>'団体申込一覧表（女子）'!H140</f>
        <v>0</v>
      </c>
      <c r="Q132" s="140" t="e">
        <f>VLOOKUP(P132,登録情報女子!$P$3:$Q$20,2,0)</f>
        <v>#N/A</v>
      </c>
      <c r="R132" s="142">
        <f>'団体申込一覧表（女子）'!J140</f>
        <v>0</v>
      </c>
      <c r="S132" t="e">
        <f t="shared" si="15"/>
        <v>#N/A</v>
      </c>
      <c r="T132">
        <f>'団体申込一覧表（女子）'!L140</f>
        <v>0</v>
      </c>
      <c r="U132" t="e">
        <f>VLOOKUP(T132,登録情報女子!$P$3:$Q$20,2,0)</f>
        <v>#N/A</v>
      </c>
      <c r="V132" s="142">
        <f>'団体申込一覧表（女子）'!N140</f>
        <v>0</v>
      </c>
      <c r="W132" t="e">
        <f t="shared" si="16"/>
        <v>#N/A</v>
      </c>
      <c r="X132">
        <f>'団体申込一覧表（女子）'!P140</f>
        <v>0</v>
      </c>
      <c r="Y132" t="e">
        <f>VLOOKUP(X132,登録情報女子!$P$3:$Q$20,2,0)</f>
        <v>#N/A</v>
      </c>
      <c r="Z132" s="142">
        <f>'団体申込一覧表（女子）'!R140</f>
        <v>0</v>
      </c>
      <c r="AA132" t="e">
        <f t="shared" si="17"/>
        <v>#N/A</v>
      </c>
      <c r="AD132" s="142"/>
    </row>
    <row r="133" spans="1:30" x14ac:dyDescent="0.15">
      <c r="A133" s="216" t="e">
        <f>VLOOKUP(K133,登録情報女子!$A$2:$O$1030,14,0)</f>
        <v>#N/A</v>
      </c>
      <c r="B133" s="140" t="e">
        <f>VLOOKUP(K133,登録情報女子!$A$2:$O$1030,12,0)</f>
        <v>#N/A</v>
      </c>
      <c r="C133" s="216" t="e">
        <f>VLOOKUP(K133,登録情報女子!$A$2:$O$1030,5,0)</f>
        <v>#N/A</v>
      </c>
      <c r="D133" s="216" t="e">
        <f>VLOOKUP(K133,登録情報女子!$A$2:$O$1030,13,0)</f>
        <v>#N/A</v>
      </c>
      <c r="E133" s="216" t="e">
        <f>VLOOKUP(K133,登録情報女子!$A$2:$N$1030,11,0)</f>
        <v>#N/A</v>
      </c>
      <c r="F133">
        <v>2</v>
      </c>
      <c r="G133" s="216" t="e">
        <f>VLOOKUP(K133,登録情報女子!$A$2:$N$1030,8,0)</f>
        <v>#N/A</v>
      </c>
      <c r="H133" s="216" t="e">
        <f>VLOOKUP(K133,登録情報女子!$A$2:$O$1030,2,0)</f>
        <v>#N/A</v>
      </c>
      <c r="K133" s="216" t="e">
        <f>VLOOKUP('団体申込一覧表（女子）'!C141,登録情報女子!$A$2:$O$1030,1,0)</f>
        <v>#N/A</v>
      </c>
      <c r="L133" t="e">
        <f t="shared" si="12"/>
        <v>#N/A</v>
      </c>
      <c r="M133" t="e">
        <f t="shared" si="13"/>
        <v>#N/A</v>
      </c>
      <c r="N133" s="216" t="e">
        <f t="shared" si="14"/>
        <v>#N/A</v>
      </c>
      <c r="P133">
        <f>'団体申込一覧表（女子）'!H141</f>
        <v>0</v>
      </c>
      <c r="Q133" s="140" t="e">
        <f>VLOOKUP(P133,登録情報女子!$P$3:$Q$20,2,0)</f>
        <v>#N/A</v>
      </c>
      <c r="R133" s="142">
        <f>'団体申込一覧表（女子）'!J141</f>
        <v>0</v>
      </c>
      <c r="S133" t="e">
        <f t="shared" si="15"/>
        <v>#N/A</v>
      </c>
      <c r="T133">
        <f>'団体申込一覧表（女子）'!L141</f>
        <v>0</v>
      </c>
      <c r="U133" t="e">
        <f>VLOOKUP(T133,登録情報女子!$P$3:$Q$20,2,0)</f>
        <v>#N/A</v>
      </c>
      <c r="V133" s="142">
        <f>'団体申込一覧表（女子）'!N141</f>
        <v>0</v>
      </c>
      <c r="W133" t="e">
        <f t="shared" si="16"/>
        <v>#N/A</v>
      </c>
      <c r="X133">
        <f>'団体申込一覧表（女子）'!P141</f>
        <v>0</v>
      </c>
      <c r="Y133" t="e">
        <f>VLOOKUP(X133,登録情報女子!$P$3:$Q$20,2,0)</f>
        <v>#N/A</v>
      </c>
      <c r="Z133" s="142">
        <f>'団体申込一覧表（女子）'!R141</f>
        <v>0</v>
      </c>
      <c r="AA133" t="e">
        <f t="shared" si="17"/>
        <v>#N/A</v>
      </c>
      <c r="AD133" s="142"/>
    </row>
    <row r="134" spans="1:30" x14ac:dyDescent="0.15">
      <c r="A134" s="216" t="e">
        <f>VLOOKUP(K134,登録情報女子!$A$2:$O$1030,14,0)</f>
        <v>#N/A</v>
      </c>
      <c r="B134" s="140" t="e">
        <f>VLOOKUP(K134,登録情報女子!$A$2:$O$1030,12,0)</f>
        <v>#N/A</v>
      </c>
      <c r="C134" s="216" t="e">
        <f>VLOOKUP(K134,登録情報女子!$A$2:$O$1030,5,0)</f>
        <v>#N/A</v>
      </c>
      <c r="D134" s="216" t="e">
        <f>VLOOKUP(K134,登録情報女子!$A$2:$O$1030,13,0)</f>
        <v>#N/A</v>
      </c>
      <c r="E134" s="216" t="e">
        <f>VLOOKUP(K134,登録情報女子!$A$2:$N$1030,11,0)</f>
        <v>#N/A</v>
      </c>
      <c r="F134">
        <v>2</v>
      </c>
      <c r="G134" s="216" t="e">
        <f>VLOOKUP(K134,登録情報女子!$A$2:$N$1030,8,0)</f>
        <v>#N/A</v>
      </c>
      <c r="H134" s="216" t="e">
        <f>VLOOKUP(K134,登録情報女子!$A$2:$O$1030,2,0)</f>
        <v>#N/A</v>
      </c>
      <c r="K134" s="216" t="e">
        <f>VLOOKUP('団体申込一覧表（女子）'!C142,登録情報女子!$A$2:$O$1030,1,0)</f>
        <v>#N/A</v>
      </c>
      <c r="L134" t="e">
        <f t="shared" si="12"/>
        <v>#N/A</v>
      </c>
      <c r="M134" t="e">
        <f t="shared" si="13"/>
        <v>#N/A</v>
      </c>
      <c r="N134" s="216" t="e">
        <f t="shared" si="14"/>
        <v>#N/A</v>
      </c>
      <c r="P134">
        <f>'団体申込一覧表（女子）'!H142</f>
        <v>0</v>
      </c>
      <c r="Q134" s="140" t="e">
        <f>VLOOKUP(P134,登録情報女子!$P$3:$Q$20,2,0)</f>
        <v>#N/A</v>
      </c>
      <c r="R134" s="142">
        <f>'団体申込一覧表（女子）'!J142</f>
        <v>0</v>
      </c>
      <c r="S134" t="e">
        <f t="shared" si="15"/>
        <v>#N/A</v>
      </c>
      <c r="T134">
        <f>'団体申込一覧表（女子）'!L142</f>
        <v>0</v>
      </c>
      <c r="U134" t="e">
        <f>VLOOKUP(T134,登録情報女子!$P$3:$Q$20,2,0)</f>
        <v>#N/A</v>
      </c>
      <c r="V134" s="142">
        <f>'団体申込一覧表（女子）'!N142</f>
        <v>0</v>
      </c>
      <c r="W134" t="e">
        <f t="shared" si="16"/>
        <v>#N/A</v>
      </c>
      <c r="X134">
        <f>'団体申込一覧表（女子）'!P142</f>
        <v>0</v>
      </c>
      <c r="Y134" t="e">
        <f>VLOOKUP(X134,登録情報女子!$P$3:$Q$20,2,0)</f>
        <v>#N/A</v>
      </c>
      <c r="Z134" s="142">
        <f>'団体申込一覧表（女子）'!R142</f>
        <v>0</v>
      </c>
      <c r="AA134" t="e">
        <f t="shared" si="17"/>
        <v>#N/A</v>
      </c>
      <c r="AD134" s="142"/>
    </row>
    <row r="135" spans="1:30" x14ac:dyDescent="0.15">
      <c r="A135" s="216" t="e">
        <f>VLOOKUP(K135,登録情報女子!$A$2:$O$1030,14,0)</f>
        <v>#N/A</v>
      </c>
      <c r="B135" s="140" t="e">
        <f>VLOOKUP(K135,登録情報女子!$A$2:$O$1030,12,0)</f>
        <v>#N/A</v>
      </c>
      <c r="C135" s="216" t="e">
        <f>VLOOKUP(K135,登録情報女子!$A$2:$O$1030,5,0)</f>
        <v>#N/A</v>
      </c>
      <c r="D135" s="216" t="e">
        <f>VLOOKUP(K135,登録情報女子!$A$2:$O$1030,13,0)</f>
        <v>#N/A</v>
      </c>
      <c r="E135" s="216" t="e">
        <f>VLOOKUP(K135,登録情報女子!$A$2:$N$1030,11,0)</f>
        <v>#N/A</v>
      </c>
      <c r="F135">
        <v>2</v>
      </c>
      <c r="G135" s="216" t="e">
        <f>VLOOKUP(K135,登録情報女子!$A$2:$N$1030,8,0)</f>
        <v>#N/A</v>
      </c>
      <c r="H135" s="216" t="e">
        <f>VLOOKUP(K135,登録情報女子!$A$2:$O$1030,2,0)</f>
        <v>#N/A</v>
      </c>
      <c r="K135" s="216" t="e">
        <f>VLOOKUP('団体申込一覧表（女子）'!C143,登録情報女子!$A$2:$O$1030,1,0)</f>
        <v>#N/A</v>
      </c>
      <c r="L135" t="e">
        <f t="shared" si="12"/>
        <v>#N/A</v>
      </c>
      <c r="M135" t="e">
        <f t="shared" si="13"/>
        <v>#N/A</v>
      </c>
      <c r="N135" s="216" t="e">
        <f t="shared" si="14"/>
        <v>#N/A</v>
      </c>
      <c r="P135">
        <f>'団体申込一覧表（女子）'!H143</f>
        <v>0</v>
      </c>
      <c r="Q135" s="140" t="e">
        <f>VLOOKUP(P135,登録情報女子!$P$3:$Q$20,2,0)</f>
        <v>#N/A</v>
      </c>
      <c r="R135" s="142">
        <f>'団体申込一覧表（女子）'!J143</f>
        <v>0</v>
      </c>
      <c r="S135" t="e">
        <f t="shared" si="15"/>
        <v>#N/A</v>
      </c>
      <c r="T135">
        <f>'団体申込一覧表（女子）'!L143</f>
        <v>0</v>
      </c>
      <c r="U135" t="e">
        <f>VLOOKUP(T135,登録情報女子!$P$3:$Q$20,2,0)</f>
        <v>#N/A</v>
      </c>
      <c r="V135" s="142">
        <f>'団体申込一覧表（女子）'!N143</f>
        <v>0</v>
      </c>
      <c r="W135" t="e">
        <f t="shared" si="16"/>
        <v>#N/A</v>
      </c>
      <c r="X135">
        <f>'団体申込一覧表（女子）'!P143</f>
        <v>0</v>
      </c>
      <c r="Y135" t="e">
        <f>VLOOKUP(X135,登録情報女子!$P$3:$Q$20,2,0)</f>
        <v>#N/A</v>
      </c>
      <c r="Z135" s="142">
        <f>'団体申込一覧表（女子）'!R143</f>
        <v>0</v>
      </c>
      <c r="AA135" t="e">
        <f t="shared" si="17"/>
        <v>#N/A</v>
      </c>
      <c r="AD135" s="142"/>
    </row>
    <row r="136" spans="1:30" x14ac:dyDescent="0.15">
      <c r="A136" s="216" t="e">
        <f>VLOOKUP(K136,登録情報女子!$A$2:$O$1030,14,0)</f>
        <v>#N/A</v>
      </c>
      <c r="B136" s="140" t="e">
        <f>VLOOKUP(K136,登録情報女子!$A$2:$O$1030,12,0)</f>
        <v>#N/A</v>
      </c>
      <c r="C136" s="216" t="e">
        <f>VLOOKUP(K136,登録情報女子!$A$2:$O$1030,5,0)</f>
        <v>#N/A</v>
      </c>
      <c r="D136" s="216" t="e">
        <f>VLOOKUP(K136,登録情報女子!$A$2:$O$1030,13,0)</f>
        <v>#N/A</v>
      </c>
      <c r="E136" s="216" t="e">
        <f>VLOOKUP(K136,登録情報女子!$A$2:$N$1030,11,0)</f>
        <v>#N/A</v>
      </c>
      <c r="F136">
        <v>2</v>
      </c>
      <c r="G136" s="216" t="e">
        <f>VLOOKUP(K136,登録情報女子!$A$2:$N$1030,8,0)</f>
        <v>#N/A</v>
      </c>
      <c r="H136" s="216" t="e">
        <f>VLOOKUP(K136,登録情報女子!$A$2:$O$1030,2,0)</f>
        <v>#N/A</v>
      </c>
      <c r="K136" s="216" t="e">
        <f>VLOOKUP('団体申込一覧表（女子）'!C144,登録情報女子!$A$2:$O$1030,1,0)</f>
        <v>#N/A</v>
      </c>
      <c r="L136" t="e">
        <f t="shared" si="12"/>
        <v>#N/A</v>
      </c>
      <c r="M136" t="e">
        <f t="shared" si="13"/>
        <v>#N/A</v>
      </c>
      <c r="N136" s="216" t="e">
        <f t="shared" si="14"/>
        <v>#N/A</v>
      </c>
      <c r="P136">
        <f>'団体申込一覧表（女子）'!H144</f>
        <v>0</v>
      </c>
      <c r="Q136" s="140" t="e">
        <f>VLOOKUP(P136,登録情報女子!$P$3:$Q$20,2,0)</f>
        <v>#N/A</v>
      </c>
      <c r="R136" s="142">
        <f>'団体申込一覧表（女子）'!J144</f>
        <v>0</v>
      </c>
      <c r="S136" t="e">
        <f t="shared" si="15"/>
        <v>#N/A</v>
      </c>
      <c r="T136">
        <f>'団体申込一覧表（女子）'!L144</f>
        <v>0</v>
      </c>
      <c r="U136" t="e">
        <f>VLOOKUP(T136,登録情報女子!$P$3:$Q$20,2,0)</f>
        <v>#N/A</v>
      </c>
      <c r="V136" s="142">
        <f>'団体申込一覧表（女子）'!N144</f>
        <v>0</v>
      </c>
      <c r="W136" t="e">
        <f t="shared" si="16"/>
        <v>#N/A</v>
      </c>
      <c r="X136">
        <f>'団体申込一覧表（女子）'!P144</f>
        <v>0</v>
      </c>
      <c r="Y136" t="e">
        <f>VLOOKUP(X136,登録情報女子!$P$3:$Q$20,2,0)</f>
        <v>#N/A</v>
      </c>
      <c r="Z136" s="142">
        <f>'団体申込一覧表（女子）'!R144</f>
        <v>0</v>
      </c>
      <c r="AA136" t="e">
        <f t="shared" si="17"/>
        <v>#N/A</v>
      </c>
      <c r="AD136" s="142"/>
    </row>
    <row r="137" spans="1:30" x14ac:dyDescent="0.15">
      <c r="A137" s="216" t="e">
        <f>VLOOKUP(K137,登録情報女子!$A$2:$O$1030,14,0)</f>
        <v>#N/A</v>
      </c>
      <c r="B137" s="140" t="e">
        <f>VLOOKUP(K137,登録情報女子!$A$2:$O$1030,12,0)</f>
        <v>#N/A</v>
      </c>
      <c r="C137" s="216" t="e">
        <f>VLOOKUP(K137,登録情報女子!$A$2:$O$1030,5,0)</f>
        <v>#N/A</v>
      </c>
      <c r="D137" s="216" t="e">
        <f>VLOOKUP(K137,登録情報女子!$A$2:$O$1030,13,0)</f>
        <v>#N/A</v>
      </c>
      <c r="E137" s="216" t="e">
        <f>VLOOKUP(K137,登録情報女子!$A$2:$N$1030,11,0)</f>
        <v>#N/A</v>
      </c>
      <c r="F137">
        <v>2</v>
      </c>
      <c r="G137" s="216" t="e">
        <f>VLOOKUP(K137,登録情報女子!$A$2:$N$1030,8,0)</f>
        <v>#N/A</v>
      </c>
      <c r="H137" s="216" t="e">
        <f>VLOOKUP(K137,登録情報女子!$A$2:$O$1030,2,0)</f>
        <v>#N/A</v>
      </c>
      <c r="K137" s="216" t="e">
        <f>VLOOKUP('団体申込一覧表（女子）'!C145,登録情報女子!$A$2:$O$1030,1,0)</f>
        <v>#N/A</v>
      </c>
      <c r="L137" t="e">
        <f t="shared" si="12"/>
        <v>#N/A</v>
      </c>
      <c r="M137" t="e">
        <f t="shared" si="13"/>
        <v>#N/A</v>
      </c>
      <c r="N137" s="216" t="e">
        <f t="shared" si="14"/>
        <v>#N/A</v>
      </c>
      <c r="P137">
        <f>'団体申込一覧表（女子）'!H145</f>
        <v>0</v>
      </c>
      <c r="Q137" s="140" t="e">
        <f>VLOOKUP(P137,登録情報女子!$P$3:$Q$20,2,0)</f>
        <v>#N/A</v>
      </c>
      <c r="R137" s="142">
        <f>'団体申込一覧表（女子）'!J145</f>
        <v>0</v>
      </c>
      <c r="S137" t="e">
        <f t="shared" si="15"/>
        <v>#N/A</v>
      </c>
      <c r="T137">
        <f>'団体申込一覧表（女子）'!L145</f>
        <v>0</v>
      </c>
      <c r="U137" t="e">
        <f>VLOOKUP(T137,登録情報女子!$P$3:$Q$20,2,0)</f>
        <v>#N/A</v>
      </c>
      <c r="V137" s="142">
        <f>'団体申込一覧表（女子）'!N145</f>
        <v>0</v>
      </c>
      <c r="W137" t="e">
        <f t="shared" si="16"/>
        <v>#N/A</v>
      </c>
      <c r="X137">
        <f>'団体申込一覧表（女子）'!P145</f>
        <v>0</v>
      </c>
      <c r="Y137" t="e">
        <f>VLOOKUP(X137,登録情報女子!$P$3:$Q$20,2,0)</f>
        <v>#N/A</v>
      </c>
      <c r="Z137" s="142">
        <f>'団体申込一覧表（女子）'!R145</f>
        <v>0</v>
      </c>
      <c r="AA137" t="e">
        <f t="shared" si="17"/>
        <v>#N/A</v>
      </c>
      <c r="AD137" s="142"/>
    </row>
    <row r="138" spans="1:30" x14ac:dyDescent="0.15">
      <c r="A138" s="216" t="e">
        <f>VLOOKUP(K138,登録情報女子!$A$2:$O$1030,14,0)</f>
        <v>#N/A</v>
      </c>
      <c r="B138" s="140" t="e">
        <f>VLOOKUP(K138,登録情報女子!$A$2:$O$1030,12,0)</f>
        <v>#N/A</v>
      </c>
      <c r="C138" s="216" t="e">
        <f>VLOOKUP(K138,登録情報女子!$A$2:$O$1030,5,0)</f>
        <v>#N/A</v>
      </c>
      <c r="D138" s="216" t="e">
        <f>VLOOKUP(K138,登録情報女子!$A$2:$O$1030,13,0)</f>
        <v>#N/A</v>
      </c>
      <c r="E138" s="216" t="e">
        <f>VLOOKUP(K138,登録情報女子!$A$2:$N$1030,11,0)</f>
        <v>#N/A</v>
      </c>
      <c r="F138">
        <v>2</v>
      </c>
      <c r="G138" s="216" t="e">
        <f>VLOOKUP(K138,登録情報女子!$A$2:$N$1030,8,0)</f>
        <v>#N/A</v>
      </c>
      <c r="H138" s="216" t="e">
        <f>VLOOKUP(K138,登録情報女子!$A$2:$O$1030,2,0)</f>
        <v>#N/A</v>
      </c>
      <c r="K138" s="216" t="e">
        <f>VLOOKUP('団体申込一覧表（女子）'!C146,登録情報女子!$A$2:$O$1030,1,0)</f>
        <v>#N/A</v>
      </c>
      <c r="L138" t="e">
        <f t="shared" si="12"/>
        <v>#N/A</v>
      </c>
      <c r="M138" t="e">
        <f t="shared" si="13"/>
        <v>#N/A</v>
      </c>
      <c r="N138" s="216" t="e">
        <f t="shared" si="14"/>
        <v>#N/A</v>
      </c>
      <c r="P138">
        <f>'団体申込一覧表（女子）'!H146</f>
        <v>0</v>
      </c>
      <c r="Q138" s="140" t="e">
        <f>VLOOKUP(P138,登録情報女子!$P$3:$Q$20,2,0)</f>
        <v>#N/A</v>
      </c>
      <c r="R138" s="142">
        <f>'団体申込一覧表（女子）'!J146</f>
        <v>0</v>
      </c>
      <c r="S138" t="e">
        <f t="shared" si="15"/>
        <v>#N/A</v>
      </c>
      <c r="T138">
        <f>'団体申込一覧表（女子）'!L146</f>
        <v>0</v>
      </c>
      <c r="U138" t="e">
        <f>VLOOKUP(T138,登録情報女子!$P$3:$Q$20,2,0)</f>
        <v>#N/A</v>
      </c>
      <c r="V138" s="142">
        <f>'団体申込一覧表（女子）'!N146</f>
        <v>0</v>
      </c>
      <c r="W138" t="e">
        <f t="shared" si="16"/>
        <v>#N/A</v>
      </c>
      <c r="X138">
        <f>'団体申込一覧表（女子）'!P146</f>
        <v>0</v>
      </c>
      <c r="Y138" t="e">
        <f>VLOOKUP(X138,登録情報女子!$P$3:$Q$20,2,0)</f>
        <v>#N/A</v>
      </c>
      <c r="Z138" s="142">
        <f>'団体申込一覧表（女子）'!R146</f>
        <v>0</v>
      </c>
      <c r="AA138" t="e">
        <f t="shared" si="17"/>
        <v>#N/A</v>
      </c>
      <c r="AD138" s="142"/>
    </row>
    <row r="139" spans="1:30" x14ac:dyDescent="0.15">
      <c r="B139" s="140"/>
      <c r="R139" s="142"/>
      <c r="V139" s="142"/>
      <c r="Z139" s="142"/>
      <c r="AD139" s="142"/>
    </row>
    <row r="140" spans="1:30" x14ac:dyDescent="0.15">
      <c r="B140" s="140"/>
      <c r="R140" s="142"/>
      <c r="V140" s="142"/>
      <c r="Z140" s="142"/>
      <c r="AD140" s="142"/>
    </row>
    <row r="141" spans="1:30" x14ac:dyDescent="0.15">
      <c r="B141" s="140"/>
      <c r="R141" s="142"/>
      <c r="V141" s="142"/>
      <c r="Z141" s="142"/>
      <c r="AD141" s="142"/>
    </row>
    <row r="142" spans="1:30" x14ac:dyDescent="0.15">
      <c r="B142" s="140"/>
      <c r="R142" s="142"/>
      <c r="V142" s="142"/>
      <c r="Z142" s="142"/>
      <c r="AD142" s="142"/>
    </row>
    <row r="143" spans="1:30" x14ac:dyDescent="0.15">
      <c r="B143" s="140"/>
      <c r="R143" s="142"/>
      <c r="V143" s="142"/>
      <c r="Z143" s="142"/>
      <c r="AD143" s="142"/>
    </row>
    <row r="144" spans="1:30" x14ac:dyDescent="0.15">
      <c r="B144" s="140"/>
      <c r="R144" s="142"/>
      <c r="V144" s="142"/>
      <c r="Z144" s="142"/>
      <c r="AD144" s="142"/>
    </row>
    <row r="145" spans="2:30" x14ac:dyDescent="0.15">
      <c r="B145" s="140"/>
      <c r="R145" s="142"/>
      <c r="V145" s="142"/>
      <c r="Z145" s="142"/>
      <c r="AD145" s="142"/>
    </row>
    <row r="146" spans="2:30" x14ac:dyDescent="0.15">
      <c r="B146" s="140"/>
      <c r="R146" s="142"/>
      <c r="V146" s="142"/>
      <c r="Z146" s="142"/>
      <c r="AD146" s="142"/>
    </row>
    <row r="147" spans="2:30" x14ac:dyDescent="0.15">
      <c r="B147" s="140"/>
      <c r="R147" s="142"/>
      <c r="V147" s="142"/>
      <c r="Z147" s="142"/>
      <c r="AD147" s="142"/>
    </row>
    <row r="148" spans="2:30" x14ac:dyDescent="0.15">
      <c r="B148" s="140"/>
      <c r="R148" s="142"/>
      <c r="V148" s="142"/>
      <c r="Z148" s="142"/>
      <c r="AD148" s="142"/>
    </row>
    <row r="149" spans="2:30" x14ac:dyDescent="0.15">
      <c r="B149" s="140"/>
      <c r="R149" s="142"/>
      <c r="V149" s="142"/>
      <c r="Z149" s="142"/>
      <c r="AD149" s="142"/>
    </row>
    <row r="150" spans="2:30" x14ac:dyDescent="0.15">
      <c r="B150" s="140"/>
      <c r="R150" s="142"/>
      <c r="V150" s="142"/>
      <c r="Z150" s="142"/>
      <c r="AD150" s="142"/>
    </row>
    <row r="151" spans="2:30" x14ac:dyDescent="0.15">
      <c r="B151" s="140"/>
      <c r="R151" s="142"/>
      <c r="V151" s="142"/>
      <c r="Z151" s="142"/>
      <c r="AD151" s="142"/>
    </row>
    <row r="152" spans="2:30" x14ac:dyDescent="0.15">
      <c r="B152" s="140"/>
      <c r="R152" s="142"/>
      <c r="V152" s="142"/>
      <c r="Z152" s="142"/>
      <c r="AD152" s="142"/>
    </row>
    <row r="153" spans="2:30" x14ac:dyDescent="0.15">
      <c r="B153" s="140"/>
      <c r="R153" s="142"/>
      <c r="V153" s="142"/>
      <c r="Z153" s="142"/>
      <c r="AD153" s="142"/>
    </row>
    <row r="154" spans="2:30" x14ac:dyDescent="0.15">
      <c r="B154" s="140"/>
      <c r="R154" s="142"/>
      <c r="V154" s="142"/>
      <c r="Z154" s="142"/>
      <c r="AD154" s="142"/>
    </row>
    <row r="155" spans="2:30" x14ac:dyDescent="0.15">
      <c r="B155" s="140"/>
      <c r="R155" s="142"/>
      <c r="V155" s="142"/>
      <c r="Z155" s="142"/>
      <c r="AD155" s="142"/>
    </row>
    <row r="156" spans="2:30" x14ac:dyDescent="0.15">
      <c r="B156" s="140"/>
      <c r="R156" s="142"/>
      <c r="V156" s="142"/>
      <c r="Z156" s="142"/>
      <c r="AD156" s="142"/>
    </row>
    <row r="157" spans="2:30" x14ac:dyDescent="0.15">
      <c r="B157" s="140"/>
      <c r="R157" s="142"/>
      <c r="V157" s="142"/>
      <c r="Z157" s="142"/>
      <c r="AD157" s="142"/>
    </row>
    <row r="158" spans="2:30" x14ac:dyDescent="0.15">
      <c r="B158" s="140"/>
      <c r="R158" s="142"/>
      <c r="V158" s="142"/>
      <c r="Z158" s="142"/>
      <c r="AD158" s="142"/>
    </row>
    <row r="159" spans="2:30" x14ac:dyDescent="0.15">
      <c r="B159" s="140"/>
      <c r="R159" s="142"/>
      <c r="V159" s="142"/>
      <c r="Z159" s="142"/>
      <c r="AD159" s="142"/>
    </row>
    <row r="160" spans="2:30" x14ac:dyDescent="0.15">
      <c r="B160" s="140"/>
      <c r="R160" s="142"/>
      <c r="V160" s="142"/>
      <c r="Z160" s="142"/>
      <c r="AD160" s="142"/>
    </row>
    <row r="161" spans="2:30" x14ac:dyDescent="0.15">
      <c r="B161" s="140"/>
      <c r="R161" s="142"/>
      <c r="V161" s="142"/>
      <c r="Z161" s="142"/>
      <c r="AD161" s="142"/>
    </row>
    <row r="162" spans="2:30" x14ac:dyDescent="0.15">
      <c r="B162" s="140"/>
      <c r="R162" s="142"/>
      <c r="V162" s="142"/>
      <c r="Z162" s="142"/>
      <c r="AD162" s="142"/>
    </row>
    <row r="163" spans="2:30" x14ac:dyDescent="0.15">
      <c r="B163" s="140"/>
      <c r="R163" s="142"/>
      <c r="V163" s="142"/>
      <c r="Z163" s="142"/>
      <c r="AD163" s="142"/>
    </row>
    <row r="164" spans="2:30" x14ac:dyDescent="0.15">
      <c r="B164" s="140"/>
      <c r="R164" s="142"/>
      <c r="V164" s="142"/>
      <c r="Z164" s="142"/>
      <c r="AD164" s="142"/>
    </row>
    <row r="165" spans="2:30" x14ac:dyDescent="0.15">
      <c r="B165" s="140"/>
      <c r="R165" s="142"/>
      <c r="V165" s="142"/>
      <c r="Z165" s="142"/>
      <c r="AD165" s="142"/>
    </row>
    <row r="166" spans="2:30" x14ac:dyDescent="0.15">
      <c r="B166" s="140"/>
      <c r="R166" s="142"/>
      <c r="V166" s="142"/>
      <c r="Z166" s="142"/>
      <c r="AD166" s="142"/>
    </row>
    <row r="167" spans="2:30" x14ac:dyDescent="0.15">
      <c r="B167" s="140"/>
      <c r="R167" s="142"/>
      <c r="V167" s="142"/>
      <c r="Z167" s="142"/>
      <c r="AD167" s="142"/>
    </row>
    <row r="168" spans="2:30" x14ac:dyDescent="0.15">
      <c r="B168" s="140"/>
      <c r="R168" s="142"/>
      <c r="V168" s="142"/>
      <c r="Z168" s="142"/>
      <c r="AD168" s="142"/>
    </row>
    <row r="169" spans="2:30" x14ac:dyDescent="0.15">
      <c r="B169" s="140"/>
      <c r="R169" s="142"/>
      <c r="V169" s="142"/>
      <c r="Z169" s="142"/>
      <c r="AD169" s="142"/>
    </row>
    <row r="170" spans="2:30" x14ac:dyDescent="0.15">
      <c r="B170" s="140"/>
      <c r="R170" s="142"/>
      <c r="V170" s="142"/>
      <c r="Z170" s="142"/>
      <c r="AD170" s="142"/>
    </row>
    <row r="171" spans="2:30" x14ac:dyDescent="0.15">
      <c r="B171" s="140"/>
      <c r="R171" s="142"/>
      <c r="V171" s="142"/>
      <c r="Z171" s="142"/>
      <c r="AD171" s="142"/>
    </row>
    <row r="172" spans="2:30" x14ac:dyDescent="0.15">
      <c r="B172" s="140"/>
      <c r="R172" s="142"/>
      <c r="V172" s="142"/>
      <c r="Z172" s="142"/>
      <c r="AD172" s="142"/>
    </row>
    <row r="173" spans="2:30" x14ac:dyDescent="0.15">
      <c r="B173" s="140"/>
      <c r="R173" s="142"/>
      <c r="V173" s="142"/>
      <c r="Z173" s="142"/>
      <c r="AD173" s="142"/>
    </row>
    <row r="174" spans="2:30" x14ac:dyDescent="0.15">
      <c r="B174" s="140"/>
      <c r="R174" s="142"/>
      <c r="V174" s="142"/>
      <c r="Z174" s="142"/>
      <c r="AD174" s="142"/>
    </row>
    <row r="175" spans="2:30" x14ac:dyDescent="0.15">
      <c r="B175" s="140"/>
      <c r="R175" s="142"/>
      <c r="V175" s="142"/>
      <c r="Z175" s="142"/>
      <c r="AD175" s="142"/>
    </row>
    <row r="176" spans="2:30" x14ac:dyDescent="0.15">
      <c r="B176" s="140"/>
      <c r="R176" s="142"/>
      <c r="V176" s="142"/>
      <c r="Z176" s="142"/>
      <c r="AD176" s="142"/>
    </row>
    <row r="177" spans="2:30" x14ac:dyDescent="0.15">
      <c r="B177" s="140"/>
      <c r="R177" s="142"/>
      <c r="V177" s="142"/>
      <c r="Z177" s="142"/>
      <c r="AD177" s="142"/>
    </row>
    <row r="178" spans="2:30" x14ac:dyDescent="0.15">
      <c r="B178" s="140"/>
      <c r="R178" s="142"/>
      <c r="V178" s="142"/>
      <c r="Z178" s="142"/>
      <c r="AD178" s="142"/>
    </row>
    <row r="179" spans="2:30" x14ac:dyDescent="0.15">
      <c r="B179" s="140"/>
      <c r="R179" s="142"/>
      <c r="V179" s="142"/>
      <c r="Z179" s="142"/>
      <c r="AD179" s="142"/>
    </row>
    <row r="180" spans="2:30" x14ac:dyDescent="0.15">
      <c r="B180" s="140"/>
      <c r="R180" s="142"/>
      <c r="V180" s="142"/>
      <c r="Z180" s="142"/>
      <c r="AD180" s="142"/>
    </row>
    <row r="181" spans="2:30" x14ac:dyDescent="0.15">
      <c r="B181" s="140"/>
      <c r="R181" s="142"/>
      <c r="V181" s="142"/>
      <c r="Z181" s="142"/>
      <c r="AD181" s="142"/>
    </row>
    <row r="182" spans="2:30" x14ac:dyDescent="0.15">
      <c r="B182" s="140"/>
      <c r="R182" s="142"/>
      <c r="V182" s="142"/>
      <c r="Z182" s="142"/>
      <c r="AD182" s="142"/>
    </row>
    <row r="183" spans="2:30" x14ac:dyDescent="0.15">
      <c r="B183" s="140"/>
      <c r="R183" s="142"/>
      <c r="V183" s="142"/>
      <c r="Z183" s="142"/>
      <c r="AD183" s="142"/>
    </row>
    <row r="184" spans="2:30" x14ac:dyDescent="0.15">
      <c r="B184" s="140"/>
      <c r="R184" s="142"/>
      <c r="V184" s="142"/>
      <c r="Z184" s="142"/>
      <c r="AD184" s="142"/>
    </row>
    <row r="185" spans="2:30" x14ac:dyDescent="0.15">
      <c r="B185" s="140"/>
      <c r="R185" s="142"/>
      <c r="V185" s="142"/>
      <c r="Z185" s="142"/>
      <c r="AD185" s="142"/>
    </row>
    <row r="186" spans="2:30" x14ac:dyDescent="0.15">
      <c r="B186" s="140"/>
      <c r="R186" s="142"/>
      <c r="V186" s="142"/>
      <c r="Z186" s="142"/>
      <c r="AD186" s="142"/>
    </row>
    <row r="187" spans="2:30" x14ac:dyDescent="0.15">
      <c r="B187" s="140"/>
      <c r="R187" s="142"/>
      <c r="V187" s="142"/>
      <c r="Z187" s="142"/>
      <c r="AD187" s="142"/>
    </row>
    <row r="188" spans="2:30" x14ac:dyDescent="0.15">
      <c r="B188" s="140"/>
      <c r="R188" s="142"/>
      <c r="V188" s="142"/>
      <c r="Z188" s="142"/>
      <c r="AD188" s="142"/>
    </row>
    <row r="189" spans="2:30" x14ac:dyDescent="0.15">
      <c r="B189" s="140"/>
      <c r="R189" s="142"/>
      <c r="V189" s="142"/>
      <c r="Z189" s="142"/>
      <c r="AD189" s="142"/>
    </row>
    <row r="190" spans="2:30" x14ac:dyDescent="0.15">
      <c r="B190" s="140"/>
      <c r="R190" s="142"/>
      <c r="V190" s="142"/>
      <c r="Z190" s="142"/>
      <c r="AD190" s="142"/>
    </row>
    <row r="191" spans="2:30" x14ac:dyDescent="0.15">
      <c r="B191" s="140"/>
      <c r="R191" s="142"/>
      <c r="V191" s="142"/>
      <c r="Z191" s="142"/>
      <c r="AD191" s="142"/>
    </row>
    <row r="192" spans="2:30" x14ac:dyDescent="0.15">
      <c r="B192" s="140"/>
      <c r="R192" s="142"/>
      <c r="V192" s="142"/>
      <c r="Z192" s="142"/>
      <c r="AD192" s="142"/>
    </row>
    <row r="193" spans="2:30" x14ac:dyDescent="0.15">
      <c r="B193" s="140"/>
      <c r="R193" s="142"/>
      <c r="V193" s="142"/>
      <c r="Z193" s="142"/>
      <c r="AD193" s="142"/>
    </row>
    <row r="194" spans="2:30" x14ac:dyDescent="0.15">
      <c r="B194" s="140"/>
      <c r="R194" s="142"/>
      <c r="V194" s="142"/>
      <c r="Z194" s="142"/>
      <c r="AD194" s="142"/>
    </row>
    <row r="195" spans="2:30" x14ac:dyDescent="0.15">
      <c r="B195" s="140"/>
      <c r="R195" s="142"/>
      <c r="V195" s="142"/>
      <c r="Z195" s="142"/>
      <c r="AD195" s="142"/>
    </row>
    <row r="196" spans="2:30" x14ac:dyDescent="0.15">
      <c r="B196" s="140"/>
      <c r="R196" s="142"/>
      <c r="V196" s="142"/>
      <c r="Z196" s="142"/>
      <c r="AD196" s="142"/>
    </row>
    <row r="197" spans="2:30" x14ac:dyDescent="0.15">
      <c r="B197" s="140"/>
      <c r="R197" s="142"/>
      <c r="V197" s="142"/>
      <c r="Z197" s="142"/>
      <c r="AD197" s="142"/>
    </row>
    <row r="198" spans="2:30" x14ac:dyDescent="0.15">
      <c r="B198" s="140"/>
      <c r="R198" s="142"/>
      <c r="V198" s="142"/>
      <c r="Z198" s="142"/>
      <c r="AD198" s="142"/>
    </row>
    <row r="199" spans="2:30" x14ac:dyDescent="0.15">
      <c r="B199" s="140"/>
      <c r="R199" s="142"/>
      <c r="V199" s="142"/>
      <c r="Z199" s="142"/>
      <c r="AD199" s="142"/>
    </row>
    <row r="200" spans="2:30" x14ac:dyDescent="0.15">
      <c r="B200" s="140"/>
      <c r="R200" s="142"/>
      <c r="V200" s="142"/>
      <c r="Z200" s="142"/>
      <c r="AD200" s="142"/>
    </row>
  </sheetData>
  <phoneticPr fontId="2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28"/>
  <sheetViews>
    <sheetView topLeftCell="A15" workbookViewId="0">
      <selection activeCell="A16" sqref="A16"/>
    </sheetView>
  </sheetViews>
  <sheetFormatPr defaultRowHeight="13.5" x14ac:dyDescent="0.15"/>
  <cols>
    <col min="1" max="1" width="10.5" bestFit="1" customWidth="1"/>
    <col min="2" max="2" width="15.375" bestFit="1" customWidth="1"/>
    <col min="3" max="3" width="9.875" bestFit="1" customWidth="1"/>
    <col min="4" max="4" width="19.75" bestFit="1" customWidth="1"/>
  </cols>
  <sheetData>
    <row r="1" spans="1:12" x14ac:dyDescent="0.15">
      <c r="A1" t="s">
        <v>6815</v>
      </c>
      <c r="B1" t="s">
        <v>6774</v>
      </c>
      <c r="C1" t="s">
        <v>6818</v>
      </c>
      <c r="D1" t="s">
        <v>6810</v>
      </c>
      <c r="E1" t="s">
        <v>6812</v>
      </c>
      <c r="F1" t="s">
        <v>9172</v>
      </c>
      <c r="G1" t="s">
        <v>6816</v>
      </c>
      <c r="H1" t="s">
        <v>9173</v>
      </c>
      <c r="J1" t="s">
        <v>9174</v>
      </c>
      <c r="K1" t="s">
        <v>9175</v>
      </c>
      <c r="L1" t="s">
        <v>9176</v>
      </c>
    </row>
    <row r="2" spans="1:12" x14ac:dyDescent="0.15">
      <c r="A2" t="e">
        <f>VLOOKUP(L2,登録情報男子!$A$2:$O$2419,14,0)</f>
        <v>#N/A</v>
      </c>
      <c r="B2" t="e">
        <f>VLOOKUP(L2,登録情報男子!$A$2:$O$2419,12,0)</f>
        <v>#N/A</v>
      </c>
      <c r="C2" t="e">
        <f>VLOOKUP(L2,登録情報男子!$A$2:$O$2419,5,0)</f>
        <v>#N/A</v>
      </c>
      <c r="D2" t="e">
        <f>VLOOKUP(L2,登録情報男子!$A$2:$O$2419,13,0)</f>
        <v>#N/A</v>
      </c>
      <c r="E2" t="s">
        <v>9177</v>
      </c>
      <c r="F2">
        <v>1</v>
      </c>
      <c r="G2" t="e">
        <f>VLOOKUP(L2,登録情報男子!$A$2:$O$2419,8,0)</f>
        <v>#N/A</v>
      </c>
      <c r="H2" t="e">
        <f>VLOOKUP(L2,登録情報男子!$A$2:$O$2419,2,0)</f>
        <v>#N/A</v>
      </c>
      <c r="L2">
        <f>'リレー申込一覧表（男子）'!G8</f>
        <v>0</v>
      </c>
    </row>
    <row r="3" spans="1:12" x14ac:dyDescent="0.15">
      <c r="A3" s="216" t="e">
        <f>VLOOKUP(L3,登録情報男子!$A$2:$O$2419,14,0)</f>
        <v>#N/A</v>
      </c>
      <c r="B3" s="216" t="e">
        <f>VLOOKUP(L3,登録情報男子!$A$2:$O$2419,12,0)</f>
        <v>#N/A</v>
      </c>
      <c r="C3" s="216" t="e">
        <f>VLOOKUP(L3,登録情報男子!$A$2:$O$2419,5,0)</f>
        <v>#N/A</v>
      </c>
      <c r="D3" s="216" t="e">
        <f>VLOOKUP(L3,登録情報男子!$A$2:$O$2419,13,0)</f>
        <v>#N/A</v>
      </c>
      <c r="E3" t="s">
        <v>9177</v>
      </c>
      <c r="F3">
        <v>1</v>
      </c>
      <c r="G3" s="216" t="e">
        <f>VLOOKUP(L3,登録情報男子!$A$2:$O$2419,8,0)</f>
        <v>#N/A</v>
      </c>
      <c r="H3" s="216" t="e">
        <f>VLOOKUP(L3,登録情報男子!$A$2:$O$2419,2,0)</f>
        <v>#N/A</v>
      </c>
      <c r="L3">
        <f>'リレー申込一覧表（男子）'!J8</f>
        <v>0</v>
      </c>
    </row>
    <row r="4" spans="1:12" x14ac:dyDescent="0.15">
      <c r="A4" s="216" t="e">
        <f>VLOOKUP(L4,登録情報男子!$A$2:$O$2419,14,0)</f>
        <v>#N/A</v>
      </c>
      <c r="B4" s="216" t="e">
        <f>VLOOKUP(L4,登録情報男子!$A$2:$O$2419,12,0)</f>
        <v>#N/A</v>
      </c>
      <c r="C4" s="216" t="e">
        <f>VLOOKUP(L4,登録情報男子!$A$2:$O$2419,5,0)</f>
        <v>#N/A</v>
      </c>
      <c r="D4" s="216" t="e">
        <f>VLOOKUP(L4,登録情報男子!$A$2:$O$2419,13,0)</f>
        <v>#N/A</v>
      </c>
      <c r="E4" t="s">
        <v>9177</v>
      </c>
      <c r="F4">
        <v>1</v>
      </c>
      <c r="G4" s="216" t="e">
        <f>VLOOKUP(L4,登録情報男子!$A$2:$O$2419,8,0)</f>
        <v>#N/A</v>
      </c>
      <c r="H4" s="216" t="e">
        <f>VLOOKUP(L4,登録情報男子!$A$2:$O$2419,2,0)</f>
        <v>#N/A</v>
      </c>
      <c r="L4">
        <f>'リレー申込一覧表（男子）'!M8</f>
        <v>0</v>
      </c>
    </row>
    <row r="5" spans="1:12" x14ac:dyDescent="0.15">
      <c r="A5" s="216" t="e">
        <f>VLOOKUP(L5,登録情報男子!$A$2:$O$2419,14,0)</f>
        <v>#N/A</v>
      </c>
      <c r="B5" s="216" t="e">
        <f>VLOOKUP(L5,登録情報男子!$A$2:$O$2419,12,0)</f>
        <v>#N/A</v>
      </c>
      <c r="C5" s="216" t="e">
        <f>VLOOKUP(L5,登録情報男子!$A$2:$O$2419,5,0)</f>
        <v>#N/A</v>
      </c>
      <c r="D5" s="216" t="e">
        <f>VLOOKUP(L5,登録情報男子!$A$2:$O$2419,13,0)</f>
        <v>#N/A</v>
      </c>
      <c r="E5" t="s">
        <v>9177</v>
      </c>
      <c r="F5">
        <v>1</v>
      </c>
      <c r="G5" s="216" t="e">
        <f>VLOOKUP(L5,登録情報男子!$A$2:$O$2419,8,0)</f>
        <v>#N/A</v>
      </c>
      <c r="H5" s="216" t="e">
        <f>VLOOKUP(L5,登録情報男子!$A$2:$O$2419,2,0)</f>
        <v>#N/A</v>
      </c>
      <c r="L5">
        <f>'リレー申込一覧表（男子）'!P8</f>
        <v>0</v>
      </c>
    </row>
    <row r="6" spans="1:12" x14ac:dyDescent="0.15">
      <c r="A6" s="216" t="e">
        <f>VLOOKUP(L6,登録情報男子!$A$2:$O$2419,14,0)</f>
        <v>#N/A</v>
      </c>
      <c r="B6" s="216" t="e">
        <f>VLOOKUP(L6,登録情報男子!$A$2:$O$2419,12,0)</f>
        <v>#N/A</v>
      </c>
      <c r="C6" s="216" t="e">
        <f>VLOOKUP(L6,登録情報男子!$A$2:$O$2419,5,0)</f>
        <v>#N/A</v>
      </c>
      <c r="D6" s="216" t="e">
        <f>VLOOKUP(L6,登録情報男子!$A$2:$O$2419,13,0)</f>
        <v>#N/A</v>
      </c>
      <c r="E6" t="s">
        <v>9177</v>
      </c>
      <c r="F6">
        <v>1</v>
      </c>
      <c r="G6" s="216" t="e">
        <f>VLOOKUP(L6,登録情報男子!$A$2:$O$2419,8,0)</f>
        <v>#N/A</v>
      </c>
      <c r="H6" s="216" t="e">
        <f>VLOOKUP(L6,登録情報男子!$A$2:$O$2419,2,0)</f>
        <v>#N/A</v>
      </c>
      <c r="L6">
        <f>'リレー申込一覧表（男子）'!S8</f>
        <v>0</v>
      </c>
    </row>
    <row r="7" spans="1:12" x14ac:dyDescent="0.15">
      <c r="A7" s="216" t="e">
        <f>VLOOKUP(L7,登録情報男子!$A$2:$O$2419,14,0)</f>
        <v>#N/A</v>
      </c>
      <c r="B7" s="216" t="e">
        <f>VLOOKUP(L7,登録情報男子!$A$2:$O$2419,12,0)</f>
        <v>#N/A</v>
      </c>
      <c r="C7" s="216" t="e">
        <f>VLOOKUP(L7,登録情報男子!$A$2:$O$2419,5,0)</f>
        <v>#N/A</v>
      </c>
      <c r="D7" s="216" t="e">
        <f>VLOOKUP(L7,登録情報男子!$A$2:$O$2419,13,0)</f>
        <v>#N/A</v>
      </c>
      <c r="E7" t="s">
        <v>9177</v>
      </c>
      <c r="F7">
        <v>1</v>
      </c>
      <c r="G7" s="216" t="e">
        <f>VLOOKUP(L7,登録情報男子!$A$2:$O$2419,8,0)</f>
        <v>#N/A</v>
      </c>
      <c r="H7" s="216" t="e">
        <f>VLOOKUP(L7,登録情報男子!$A$2:$O$2419,2,0)</f>
        <v>#N/A</v>
      </c>
      <c r="L7">
        <f>'リレー申込一覧表（男子）'!V8</f>
        <v>0</v>
      </c>
    </row>
    <row r="8" spans="1:12" x14ac:dyDescent="0.15">
      <c r="A8" s="216" t="e">
        <f>VLOOKUP(L8,登録情報男子!$A$2:$O$2419,14,0)</f>
        <v>#N/A</v>
      </c>
      <c r="B8" s="216" t="e">
        <f>VLOOKUP(L8,登録情報男子!$A$2:$O$2419,12,0)</f>
        <v>#N/A</v>
      </c>
      <c r="C8" s="216" t="e">
        <f>VLOOKUP(L8,登録情報男子!$A$2:$O$2419,5,0)</f>
        <v>#N/A</v>
      </c>
      <c r="D8" s="216" t="e">
        <f>VLOOKUP(L8,登録情報男子!$A$2:$O$2419,13,0)</f>
        <v>#N/A</v>
      </c>
      <c r="E8" t="s">
        <v>9177</v>
      </c>
      <c r="F8">
        <v>1</v>
      </c>
      <c r="G8" s="216" t="e">
        <f>VLOOKUP(L8,登録情報男子!$A$2:$O$2419,8,0)</f>
        <v>#N/A</v>
      </c>
      <c r="H8" s="216" t="e">
        <f>VLOOKUP(L8,登録情報男子!$A$2:$O$2419,2,0)</f>
        <v>#N/A</v>
      </c>
      <c r="L8">
        <f>'リレー申込一覧表（男子）'!G16</f>
        <v>0</v>
      </c>
    </row>
    <row r="9" spans="1:12" x14ac:dyDescent="0.15">
      <c r="A9" s="216" t="e">
        <f>VLOOKUP(L9,登録情報男子!$A$2:$O$2419,14,0)</f>
        <v>#N/A</v>
      </c>
      <c r="B9" s="216" t="e">
        <f>VLOOKUP(L9,登録情報男子!$A$2:$O$2419,12,0)</f>
        <v>#N/A</v>
      </c>
      <c r="C9" s="216" t="e">
        <f>VLOOKUP(L9,登録情報男子!$A$2:$O$2419,5,0)</f>
        <v>#N/A</v>
      </c>
      <c r="D9" s="216" t="e">
        <f>VLOOKUP(L9,登録情報男子!$A$2:$O$2419,13,0)</f>
        <v>#N/A</v>
      </c>
      <c r="E9" t="s">
        <v>9177</v>
      </c>
      <c r="F9">
        <v>1</v>
      </c>
      <c r="G9" s="216" t="e">
        <f>VLOOKUP(L9,登録情報男子!$A$2:$O$2419,8,0)</f>
        <v>#N/A</v>
      </c>
      <c r="H9" s="216" t="e">
        <f>VLOOKUP(L9,登録情報男子!$A$2:$O$2419,2,0)</f>
        <v>#N/A</v>
      </c>
      <c r="L9">
        <f>'リレー申込一覧表（男子）'!J16</f>
        <v>0</v>
      </c>
    </row>
    <row r="10" spans="1:12" x14ac:dyDescent="0.15">
      <c r="A10" s="216" t="e">
        <f>VLOOKUP(L10,登録情報男子!$A$2:$O$2419,14,0)</f>
        <v>#N/A</v>
      </c>
      <c r="B10" s="216" t="e">
        <f>VLOOKUP(L10,登録情報男子!$A$2:$O$2419,12,0)</f>
        <v>#N/A</v>
      </c>
      <c r="C10" s="216" t="e">
        <f>VLOOKUP(L10,登録情報男子!$A$2:$O$2419,5,0)</f>
        <v>#N/A</v>
      </c>
      <c r="D10" s="216" t="e">
        <f>VLOOKUP(L10,登録情報男子!$A$2:$O$2419,13,0)</f>
        <v>#N/A</v>
      </c>
      <c r="E10" t="s">
        <v>9177</v>
      </c>
      <c r="F10">
        <v>1</v>
      </c>
      <c r="G10" s="216" t="e">
        <f>VLOOKUP(L10,登録情報男子!$A$2:$O$2419,8,0)</f>
        <v>#N/A</v>
      </c>
      <c r="H10" s="216" t="e">
        <f>VLOOKUP(L10,登録情報男子!$A$2:$O$2419,2,0)</f>
        <v>#N/A</v>
      </c>
      <c r="L10">
        <f>'リレー申込一覧表（男子）'!M16</f>
        <v>0</v>
      </c>
    </row>
    <row r="11" spans="1:12" x14ac:dyDescent="0.15">
      <c r="A11" s="216" t="e">
        <f>VLOOKUP(L11,登録情報男子!$A$2:$O$2419,14,0)</f>
        <v>#N/A</v>
      </c>
      <c r="B11" s="216" t="e">
        <f>VLOOKUP(L11,登録情報男子!$A$2:$O$2419,12,0)</f>
        <v>#N/A</v>
      </c>
      <c r="C11" s="216" t="e">
        <f>VLOOKUP(L11,登録情報男子!$A$2:$O$2419,5,0)</f>
        <v>#N/A</v>
      </c>
      <c r="D11" s="216" t="e">
        <f>VLOOKUP(L11,登録情報男子!$A$2:$O$2419,13,0)</f>
        <v>#N/A</v>
      </c>
      <c r="E11" t="s">
        <v>9177</v>
      </c>
      <c r="F11">
        <v>1</v>
      </c>
      <c r="G11" s="216" t="e">
        <f>VLOOKUP(L11,登録情報男子!$A$2:$O$2419,8,0)</f>
        <v>#N/A</v>
      </c>
      <c r="H11" s="216" t="e">
        <f>VLOOKUP(L11,登録情報男子!$A$2:$O$2419,2,0)</f>
        <v>#N/A</v>
      </c>
      <c r="L11">
        <f>'リレー申込一覧表（男子）'!P16</f>
        <v>0</v>
      </c>
    </row>
    <row r="12" spans="1:12" x14ac:dyDescent="0.15">
      <c r="A12" s="216" t="e">
        <f>VLOOKUP(L12,登録情報男子!$A$2:$O$2419,14,0)</f>
        <v>#N/A</v>
      </c>
      <c r="B12" s="216" t="e">
        <f>VLOOKUP(L12,登録情報男子!$A$2:$O$2419,12,0)</f>
        <v>#N/A</v>
      </c>
      <c r="C12" s="216" t="e">
        <f>VLOOKUP(L12,登録情報男子!$A$2:$O$2419,5,0)</f>
        <v>#N/A</v>
      </c>
      <c r="D12" s="216" t="e">
        <f>VLOOKUP(L12,登録情報男子!$A$2:$O$2419,13,0)</f>
        <v>#N/A</v>
      </c>
      <c r="E12" t="s">
        <v>9177</v>
      </c>
      <c r="F12">
        <v>1</v>
      </c>
      <c r="G12" s="216" t="e">
        <f>VLOOKUP(L12,登録情報男子!$A$2:$O$2419,8,0)</f>
        <v>#N/A</v>
      </c>
      <c r="H12" s="216" t="e">
        <f>VLOOKUP(L12,登録情報男子!$A$2:$O$2419,2,0)</f>
        <v>#N/A</v>
      </c>
      <c r="L12">
        <f>'リレー申込一覧表（男子）'!S16</f>
        <v>0</v>
      </c>
    </row>
    <row r="13" spans="1:12" x14ac:dyDescent="0.15">
      <c r="A13" s="216" t="e">
        <f>VLOOKUP(L13,登録情報男子!$A$2:$O$2419,14,0)</f>
        <v>#N/A</v>
      </c>
      <c r="B13" s="216" t="e">
        <f>VLOOKUP(L13,登録情報男子!$A$2:$O$2419,12,0)</f>
        <v>#N/A</v>
      </c>
      <c r="C13" s="216" t="e">
        <f>VLOOKUP(L13,登録情報男子!$A$2:$O$2419,5,0)</f>
        <v>#N/A</v>
      </c>
      <c r="D13" s="216" t="e">
        <f>VLOOKUP(L13,登録情報男子!$A$2:$O$2419,13,0)</f>
        <v>#N/A</v>
      </c>
      <c r="E13" t="s">
        <v>9177</v>
      </c>
      <c r="F13">
        <v>1</v>
      </c>
      <c r="G13" s="216" t="e">
        <f>VLOOKUP(L13,登録情報男子!$A$2:$O$2419,8,0)</f>
        <v>#N/A</v>
      </c>
      <c r="H13" s="216" t="e">
        <f>VLOOKUP(L13,登録情報男子!$A$2:$O$2419,2,0)</f>
        <v>#N/A</v>
      </c>
      <c r="L13">
        <f>'リレー申込一覧表（男子）'!V16</f>
        <v>0</v>
      </c>
    </row>
    <row r="16" spans="1:12" x14ac:dyDescent="0.15">
      <c r="A16" t="e">
        <f>VLOOKUP(L16,登録情報女子!$A$2:$N$1007,14,0)</f>
        <v>#N/A</v>
      </c>
      <c r="B16" t="e">
        <f>VLOOKUP(L16,登録情報女子!$A$2:$N$1007,12,0)</f>
        <v>#N/A</v>
      </c>
      <c r="C16" t="e">
        <f>VLOOKUP(L16,登録情報女子!$A$2:$N$1007,5,0)</f>
        <v>#N/A</v>
      </c>
      <c r="D16" t="e">
        <f>VLOOKUP(L16,登録情報女子!$A$2:$N$1007,13,0)</f>
        <v>#N/A</v>
      </c>
      <c r="E16" t="s">
        <v>9177</v>
      </c>
      <c r="F16">
        <v>2</v>
      </c>
      <c r="G16" t="e">
        <f>VLOOKUP(L16,登録情報女子!$A$2:$N$1007,8,0)</f>
        <v>#N/A</v>
      </c>
      <c r="H16" s="153" t="e">
        <f>VLOOKUP(L16,登録情報女子!$A$2:$N$91007,2,0)</f>
        <v>#N/A</v>
      </c>
      <c r="L16">
        <f>'リレー申込一覧表（女子）'!G8</f>
        <v>0</v>
      </c>
    </row>
    <row r="17" spans="1:12" x14ac:dyDescent="0.15">
      <c r="A17" s="216" t="e">
        <f>VLOOKUP(L17,登録情報女子!$A$2:$N$1007,14,0)</f>
        <v>#N/A</v>
      </c>
      <c r="B17" s="216" t="e">
        <f>VLOOKUP(L17,登録情報女子!$A$2:$N$1007,12,0)</f>
        <v>#N/A</v>
      </c>
      <c r="C17" s="216" t="e">
        <f>VLOOKUP(L17,登録情報女子!$A$2:$N$1007,5,0)</f>
        <v>#N/A</v>
      </c>
      <c r="D17" s="216" t="e">
        <f>VLOOKUP(L17,登録情報女子!$A$2:$N$1007,13,0)</f>
        <v>#N/A</v>
      </c>
      <c r="E17" t="s">
        <v>9177</v>
      </c>
      <c r="F17">
        <v>2</v>
      </c>
      <c r="G17" s="216" t="e">
        <f>VLOOKUP(L17,登録情報女子!$A$2:$N$1007,8,0)</f>
        <v>#N/A</v>
      </c>
      <c r="H17" s="153" t="e">
        <f>VLOOKUP(L17,登録情報女子!$A$2:$N$91007,2,0)</f>
        <v>#N/A</v>
      </c>
      <c r="L17">
        <f>'リレー申込一覧表（女子）'!J8</f>
        <v>0</v>
      </c>
    </row>
    <row r="18" spans="1:12" x14ac:dyDescent="0.15">
      <c r="A18" s="216" t="e">
        <f>VLOOKUP(L18,登録情報女子!$A$2:$N$1007,14,0)</f>
        <v>#N/A</v>
      </c>
      <c r="B18" s="216" t="e">
        <f>VLOOKUP(L18,登録情報女子!$A$2:$N$1007,12,0)</f>
        <v>#N/A</v>
      </c>
      <c r="C18" s="216" t="e">
        <f>VLOOKUP(L18,登録情報女子!$A$2:$N$1007,5,0)</f>
        <v>#N/A</v>
      </c>
      <c r="D18" s="216" t="e">
        <f>VLOOKUP(L18,登録情報女子!$A$2:$N$1007,13,0)</f>
        <v>#N/A</v>
      </c>
      <c r="E18" t="s">
        <v>9177</v>
      </c>
      <c r="F18">
        <v>2</v>
      </c>
      <c r="G18" s="216" t="e">
        <f>VLOOKUP(L18,登録情報女子!$A$2:$N$1007,8,0)</f>
        <v>#N/A</v>
      </c>
      <c r="H18" s="153" t="e">
        <f>VLOOKUP(L18,登録情報女子!$A$2:$N$91007,2,0)</f>
        <v>#N/A</v>
      </c>
      <c r="L18">
        <f>'リレー申込一覧表（女子）'!M8</f>
        <v>0</v>
      </c>
    </row>
    <row r="19" spans="1:12" x14ac:dyDescent="0.15">
      <c r="A19" s="216" t="e">
        <f>VLOOKUP(L19,登録情報女子!$A$2:$N$1007,14,0)</f>
        <v>#N/A</v>
      </c>
      <c r="B19" s="216" t="e">
        <f>VLOOKUP(L19,登録情報女子!$A$2:$N$1007,12,0)</f>
        <v>#N/A</v>
      </c>
      <c r="C19" s="216" t="e">
        <f>VLOOKUP(L19,登録情報女子!$A$2:$N$1007,5,0)</f>
        <v>#N/A</v>
      </c>
      <c r="D19" s="216" t="e">
        <f>VLOOKUP(L19,登録情報女子!$A$2:$N$1007,13,0)</f>
        <v>#N/A</v>
      </c>
      <c r="E19" t="s">
        <v>9177</v>
      </c>
      <c r="F19">
        <v>2</v>
      </c>
      <c r="G19" s="216" t="e">
        <f>VLOOKUP(L19,登録情報女子!$A$2:$N$1007,8,0)</f>
        <v>#N/A</v>
      </c>
      <c r="H19" s="153" t="e">
        <f>VLOOKUP(L19,登録情報女子!$A$2:$N$91007,2,0)</f>
        <v>#N/A</v>
      </c>
      <c r="L19">
        <f>'リレー申込一覧表（女子）'!P8</f>
        <v>0</v>
      </c>
    </row>
    <row r="20" spans="1:12" x14ac:dyDescent="0.15">
      <c r="A20" s="216" t="e">
        <f>VLOOKUP(L20,登録情報女子!$A$2:$N$1007,14,0)</f>
        <v>#N/A</v>
      </c>
      <c r="B20" s="216" t="e">
        <f>VLOOKUP(L20,登録情報女子!$A$2:$N$1007,12,0)</f>
        <v>#N/A</v>
      </c>
      <c r="C20" s="216" t="e">
        <f>VLOOKUP(L20,登録情報女子!$A$2:$N$1007,5,0)</f>
        <v>#N/A</v>
      </c>
      <c r="D20" s="216" t="e">
        <f>VLOOKUP(L20,登録情報女子!$A$2:$N$1007,13,0)</f>
        <v>#N/A</v>
      </c>
      <c r="E20" t="s">
        <v>9177</v>
      </c>
      <c r="F20">
        <v>2</v>
      </c>
      <c r="G20" s="216" t="e">
        <f>VLOOKUP(L20,登録情報女子!$A$2:$N$1007,8,0)</f>
        <v>#N/A</v>
      </c>
      <c r="H20" s="153" t="e">
        <f>VLOOKUP(L20,登録情報女子!$A$2:$N$91007,2,0)</f>
        <v>#N/A</v>
      </c>
      <c r="L20">
        <f>'リレー申込一覧表（女子）'!S8</f>
        <v>0</v>
      </c>
    </row>
    <row r="21" spans="1:12" x14ac:dyDescent="0.15">
      <c r="A21" s="216" t="e">
        <f>VLOOKUP(L21,登録情報女子!$A$2:$N$1007,14,0)</f>
        <v>#N/A</v>
      </c>
      <c r="B21" s="216" t="e">
        <f>VLOOKUP(L21,登録情報女子!$A$2:$N$1007,12,0)</f>
        <v>#N/A</v>
      </c>
      <c r="C21" s="216" t="e">
        <f>VLOOKUP(L21,登録情報女子!$A$2:$N$1007,5,0)</f>
        <v>#N/A</v>
      </c>
      <c r="D21" s="216" t="e">
        <f>VLOOKUP(L21,登録情報女子!$A$2:$N$1007,13,0)</f>
        <v>#N/A</v>
      </c>
      <c r="E21" t="s">
        <v>9177</v>
      </c>
      <c r="F21">
        <v>2</v>
      </c>
      <c r="G21" s="216" t="e">
        <f>VLOOKUP(L21,登録情報女子!$A$2:$N$1007,8,0)</f>
        <v>#N/A</v>
      </c>
      <c r="H21" s="153" t="e">
        <f>VLOOKUP(L21,登録情報女子!$A$2:$N$91007,2,0)</f>
        <v>#N/A</v>
      </c>
      <c r="L21">
        <f>'リレー申込一覧表（女子）'!V8</f>
        <v>0</v>
      </c>
    </row>
    <row r="22" spans="1:12" x14ac:dyDescent="0.15">
      <c r="A22" s="216" t="e">
        <f>VLOOKUP(L22,登録情報女子!$A$2:$N$1007,14,0)</f>
        <v>#N/A</v>
      </c>
      <c r="B22" s="216" t="e">
        <f>VLOOKUP(L22,登録情報女子!$A$2:$N$1007,12,0)</f>
        <v>#N/A</v>
      </c>
      <c r="C22" s="216" t="e">
        <f>VLOOKUP(L22,登録情報女子!$A$2:$N$1007,5,0)</f>
        <v>#N/A</v>
      </c>
      <c r="D22" s="216" t="e">
        <f>VLOOKUP(L22,登録情報女子!$A$2:$N$1007,13,0)</f>
        <v>#N/A</v>
      </c>
      <c r="E22" t="s">
        <v>9177</v>
      </c>
      <c r="F22">
        <v>2</v>
      </c>
      <c r="G22" s="216" t="e">
        <f>VLOOKUP(L22,登録情報女子!$A$2:$N$1007,8,0)</f>
        <v>#N/A</v>
      </c>
      <c r="H22" s="153" t="e">
        <f>VLOOKUP(L22,登録情報女子!$A$2:$N$91007,2,0)</f>
        <v>#N/A</v>
      </c>
      <c r="L22">
        <f>'リレー申込一覧表（女子）'!G16</f>
        <v>0</v>
      </c>
    </row>
    <row r="23" spans="1:12" x14ac:dyDescent="0.15">
      <c r="A23" s="216" t="e">
        <f>VLOOKUP(L23,登録情報女子!$A$2:$N$1007,14,0)</f>
        <v>#N/A</v>
      </c>
      <c r="B23" s="216" t="e">
        <f>VLOOKUP(L23,登録情報女子!$A$2:$N$1007,12,0)</f>
        <v>#N/A</v>
      </c>
      <c r="C23" s="216" t="e">
        <f>VLOOKUP(L23,登録情報女子!$A$2:$N$1007,5,0)</f>
        <v>#N/A</v>
      </c>
      <c r="D23" s="216" t="e">
        <f>VLOOKUP(L23,登録情報女子!$A$2:$N$1007,13,0)</f>
        <v>#N/A</v>
      </c>
      <c r="E23" t="s">
        <v>9177</v>
      </c>
      <c r="F23">
        <v>2</v>
      </c>
      <c r="G23" s="216" t="e">
        <f>VLOOKUP(L23,登録情報女子!$A$2:$N$1007,8,0)</f>
        <v>#N/A</v>
      </c>
      <c r="H23" s="153" t="e">
        <f>VLOOKUP(L23,登録情報女子!$A$2:$N$91007,2,0)</f>
        <v>#N/A</v>
      </c>
      <c r="L23">
        <f>'リレー申込一覧表（女子）'!J16</f>
        <v>0</v>
      </c>
    </row>
    <row r="24" spans="1:12" x14ac:dyDescent="0.15">
      <c r="A24" s="216" t="e">
        <f>VLOOKUP(L24,登録情報女子!$A$2:$N$1007,14,0)</f>
        <v>#N/A</v>
      </c>
      <c r="B24" s="216" t="e">
        <f>VLOOKUP(L24,登録情報女子!$A$2:$N$1007,12,0)</f>
        <v>#N/A</v>
      </c>
      <c r="C24" s="216" t="e">
        <f>VLOOKUP(L24,登録情報女子!$A$2:$N$1007,5,0)</f>
        <v>#N/A</v>
      </c>
      <c r="D24" s="216" t="e">
        <f>VLOOKUP(L24,登録情報女子!$A$2:$N$1007,13,0)</f>
        <v>#N/A</v>
      </c>
      <c r="E24" t="s">
        <v>9177</v>
      </c>
      <c r="F24">
        <v>2</v>
      </c>
      <c r="G24" s="216" t="e">
        <f>VLOOKUP(L24,登録情報女子!$A$2:$N$1007,8,0)</f>
        <v>#N/A</v>
      </c>
      <c r="H24" s="153" t="e">
        <f>VLOOKUP(L24,登録情報女子!$A$2:$N$91007,2,0)</f>
        <v>#N/A</v>
      </c>
      <c r="L24">
        <f>'リレー申込一覧表（女子）'!M16</f>
        <v>0</v>
      </c>
    </row>
    <row r="25" spans="1:12" x14ac:dyDescent="0.15">
      <c r="A25" s="216" t="e">
        <f>VLOOKUP(L25,登録情報女子!$A$2:$N$1007,14,0)</f>
        <v>#N/A</v>
      </c>
      <c r="B25" s="216" t="e">
        <f>VLOOKUP(L25,登録情報女子!$A$2:$N$1007,12,0)</f>
        <v>#N/A</v>
      </c>
      <c r="C25" s="216" t="e">
        <f>VLOOKUP(L25,登録情報女子!$A$2:$N$1007,5,0)</f>
        <v>#N/A</v>
      </c>
      <c r="D25" s="216" t="e">
        <f>VLOOKUP(L25,登録情報女子!$A$2:$N$1007,13,0)</f>
        <v>#N/A</v>
      </c>
      <c r="E25" t="s">
        <v>9177</v>
      </c>
      <c r="F25">
        <v>2</v>
      </c>
      <c r="G25" s="216" t="e">
        <f>VLOOKUP(L25,登録情報女子!$A$2:$N$1007,8,0)</f>
        <v>#N/A</v>
      </c>
      <c r="H25" s="153" t="e">
        <f>VLOOKUP(L25,登録情報女子!$A$2:$N$91007,2,0)</f>
        <v>#N/A</v>
      </c>
      <c r="L25">
        <f>'リレー申込一覧表（女子）'!P16</f>
        <v>0</v>
      </c>
    </row>
    <row r="26" spans="1:12" x14ac:dyDescent="0.15">
      <c r="A26" s="216" t="e">
        <f>VLOOKUP(L26,登録情報女子!$A$2:$N$1007,14,0)</f>
        <v>#N/A</v>
      </c>
      <c r="B26" s="216" t="e">
        <f>VLOOKUP(L26,登録情報女子!$A$2:$N$1007,12,0)</f>
        <v>#N/A</v>
      </c>
      <c r="C26" s="216" t="e">
        <f>VLOOKUP(L26,登録情報女子!$A$2:$N$1007,5,0)</f>
        <v>#N/A</v>
      </c>
      <c r="D26" s="216" t="e">
        <f>VLOOKUP(L26,登録情報女子!$A$2:$N$1007,13,0)</f>
        <v>#N/A</v>
      </c>
      <c r="E26" t="s">
        <v>9177</v>
      </c>
      <c r="F26">
        <v>2</v>
      </c>
      <c r="G26" s="216" t="e">
        <f>VLOOKUP(L26,登録情報女子!$A$2:$N$1007,8,0)</f>
        <v>#N/A</v>
      </c>
      <c r="H26" s="153" t="e">
        <f>VLOOKUP(L26,登録情報女子!$A$2:$N$91007,2,0)</f>
        <v>#N/A</v>
      </c>
      <c r="L26">
        <f>'リレー申込一覧表（女子）'!S16</f>
        <v>0</v>
      </c>
    </row>
    <row r="27" spans="1:12" x14ac:dyDescent="0.15">
      <c r="A27" s="216" t="e">
        <f>VLOOKUP(L27,登録情報女子!$A$2:$N$1007,14,0)</f>
        <v>#N/A</v>
      </c>
      <c r="B27" s="216" t="e">
        <f>VLOOKUP(L27,登録情報女子!$A$2:$N$1007,12,0)</f>
        <v>#N/A</v>
      </c>
      <c r="C27" s="216" t="e">
        <f>VLOOKUP(L27,登録情報女子!$A$2:$N$1007,5,0)</f>
        <v>#N/A</v>
      </c>
      <c r="D27" s="216" t="e">
        <f>VLOOKUP(L27,登録情報女子!$A$2:$N$1007,13,0)</f>
        <v>#N/A</v>
      </c>
      <c r="E27" t="s">
        <v>9177</v>
      </c>
      <c r="F27">
        <v>2</v>
      </c>
      <c r="G27" s="216" t="e">
        <f>VLOOKUP(L27,登録情報女子!$A$2:$N$1007,8,0)</f>
        <v>#N/A</v>
      </c>
      <c r="H27" s="153" t="e">
        <f>VLOOKUP(L27,登録情報女子!$A$2:$N$91007,2,0)</f>
        <v>#N/A</v>
      </c>
      <c r="L27">
        <f>'リレー申込一覧表（女子）'!V16</f>
        <v>0</v>
      </c>
    </row>
    <row r="28" spans="1:12" x14ac:dyDescent="0.15">
      <c r="H28" s="153"/>
    </row>
  </sheetData>
  <phoneticPr fontId="2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80"/>
  <sheetViews>
    <sheetView workbookViewId="0">
      <selection activeCell="N7" sqref="N7"/>
    </sheetView>
  </sheetViews>
  <sheetFormatPr defaultRowHeight="13.5" x14ac:dyDescent="0.15"/>
  <cols>
    <col min="3" max="3" width="11" bestFit="1" customWidth="1"/>
    <col min="4" max="4" width="9.625" customWidth="1"/>
    <col min="6" max="11" width="10.5" bestFit="1" customWidth="1"/>
  </cols>
  <sheetData>
    <row r="1" spans="1:17" x14ac:dyDescent="0.15">
      <c r="A1" t="s">
        <v>6815</v>
      </c>
      <c r="B1" t="s">
        <v>6816</v>
      </c>
      <c r="C1" t="s">
        <v>6817</v>
      </c>
      <c r="D1" t="s">
        <v>6818</v>
      </c>
      <c r="E1" t="s">
        <v>6819</v>
      </c>
      <c r="F1" t="s">
        <v>6820</v>
      </c>
      <c r="G1" t="s">
        <v>6821</v>
      </c>
      <c r="H1" t="s">
        <v>6822</v>
      </c>
      <c r="I1" t="s">
        <v>6823</v>
      </c>
      <c r="J1" t="s">
        <v>6824</v>
      </c>
      <c r="K1" t="s">
        <v>6825</v>
      </c>
      <c r="O1" s="182"/>
      <c r="P1" s="182"/>
      <c r="Q1" s="182"/>
    </row>
    <row r="2" spans="1:17" x14ac:dyDescent="0.15">
      <c r="A2" t="e">
        <f>VLOOKUP(申込書!$D$4,登録情報男子!$S$1:$U$82,2,0)</f>
        <v>#N/A</v>
      </c>
      <c r="B2">
        <v>49</v>
      </c>
      <c r="C2">
        <f>申込書!$D$4</f>
        <v>0</v>
      </c>
      <c r="D2" t="e">
        <f>VLOOKUP(申込書!$D$4,登録情報男子!$S$1:$U$82,3,0)</f>
        <v>#N/A</v>
      </c>
      <c r="E2" s="140">
        <f>'リレー申込一覧表（男子）'!D8</f>
        <v>0</v>
      </c>
      <c r="F2" t="e">
        <f>VLOOKUP('リレー申込一覧表（男子）'!G8,登録情報男子!$A$2:$O$2419,15,0)</f>
        <v>#N/A</v>
      </c>
      <c r="G2" t="e">
        <f>VLOOKUP('リレー申込一覧表（男子）'!J8,登録情報男子!$A$2:$O$2419,15,0)</f>
        <v>#N/A</v>
      </c>
      <c r="H2" t="e">
        <f>VLOOKUP('リレー申込一覧表（男子）'!M8,登録情報男子!$A$2:$O$2419,15,0)</f>
        <v>#N/A</v>
      </c>
      <c r="I2" t="e">
        <f>VLOOKUP('リレー申込一覧表（男子）'!P8,登録情報男子!$A$2:$O$2419,15,0)</f>
        <v>#N/A</v>
      </c>
      <c r="J2" t="e">
        <f>VLOOKUP('リレー申込一覧表（男子）'!S8,登録情報男子!$A$2:$O$2419,15,0)</f>
        <v>#N/A</v>
      </c>
      <c r="K2" t="e">
        <f>VLOOKUP('リレー申込一覧表（男子）'!V8,登録情報男子!$A$2:$O$2419,15,0)</f>
        <v>#N/A</v>
      </c>
      <c r="L2" t="s">
        <v>6852</v>
      </c>
      <c r="O2" s="182"/>
      <c r="P2" s="182"/>
      <c r="Q2" s="182"/>
    </row>
    <row r="3" spans="1:17" x14ac:dyDescent="0.15">
      <c r="A3" t="e">
        <f>VLOOKUP(申込書!$D$4,登録情報男子!$S$1:$U$82,2,0)</f>
        <v>#N/A</v>
      </c>
      <c r="B3">
        <v>49</v>
      </c>
      <c r="C3">
        <f>申込書!$D$4</f>
        <v>0</v>
      </c>
      <c r="D3" t="e">
        <f>VLOOKUP(申込書!$D$4,登録情報男子!$S$1:$U$82,3,0)</f>
        <v>#N/A</v>
      </c>
      <c r="E3" s="140">
        <f>'リレー申込一覧表（男子）'!D9</f>
        <v>0</v>
      </c>
      <c r="F3" s="216" t="e">
        <f>VLOOKUP('リレー申込一覧表（男子）'!G9,登録情報男子!$A$2:$O$2419,15,0)</f>
        <v>#N/A</v>
      </c>
      <c r="G3" s="216" t="e">
        <f>VLOOKUP('リレー申込一覧表（男子）'!J9,登録情報男子!$A$2:$O$2419,15,0)</f>
        <v>#N/A</v>
      </c>
      <c r="H3" s="216" t="e">
        <f>VLOOKUP('リレー申込一覧表（男子）'!M9,登録情報男子!$A$2:$O$2419,15,0)</f>
        <v>#N/A</v>
      </c>
      <c r="I3" s="216" t="e">
        <f>VLOOKUP('リレー申込一覧表（男子）'!P9,登録情報男子!$A$2:$O$2419,15,0)</f>
        <v>#N/A</v>
      </c>
      <c r="J3" s="216" t="e">
        <f>VLOOKUP('リレー申込一覧表（男子）'!S9,登録情報男子!$A$2:$O$2419,15,0)</f>
        <v>#N/A</v>
      </c>
      <c r="K3" s="216" t="e">
        <f>VLOOKUP('リレー申込一覧表（男子）'!V9,登録情報男子!$A$2:$O$2419,15,0)</f>
        <v>#N/A</v>
      </c>
      <c r="L3" t="s">
        <v>6852</v>
      </c>
      <c r="O3" s="182"/>
      <c r="P3" s="182"/>
      <c r="Q3" s="182"/>
    </row>
    <row r="4" spans="1:17" x14ac:dyDescent="0.15">
      <c r="A4" t="e">
        <f>VLOOKUP(申込書!$D$4,登録情報男子!$S$1:$U$82,2,0)</f>
        <v>#N/A</v>
      </c>
      <c r="B4">
        <v>49</v>
      </c>
      <c r="C4">
        <f>申込書!$D$4</f>
        <v>0</v>
      </c>
      <c r="D4" t="e">
        <f>VLOOKUP(申込書!$D$4,登録情報男子!$S$1:$U$82,3,0)</f>
        <v>#N/A</v>
      </c>
      <c r="E4" s="140">
        <f>'リレー申込一覧表（男子）'!D10</f>
        <v>0</v>
      </c>
      <c r="F4" s="216" t="e">
        <f>VLOOKUP('リレー申込一覧表（男子）'!G10,登録情報男子!$A$2:$O$2419,15,0)</f>
        <v>#N/A</v>
      </c>
      <c r="G4" s="216" t="e">
        <f>VLOOKUP('リレー申込一覧表（男子）'!J10,登録情報男子!$A$2:$O$2419,15,0)</f>
        <v>#N/A</v>
      </c>
      <c r="H4" s="216" t="e">
        <f>VLOOKUP('リレー申込一覧表（男子）'!M10,登録情報男子!$A$2:$O$2419,15,0)</f>
        <v>#N/A</v>
      </c>
      <c r="I4" s="216" t="e">
        <f>VLOOKUP('リレー申込一覧表（男子）'!P10,登録情報男子!$A$2:$O$2419,15,0)</f>
        <v>#N/A</v>
      </c>
      <c r="J4" s="216" t="e">
        <f>VLOOKUP('リレー申込一覧表（男子）'!S10,登録情報男子!$A$2:$O$2419,15,0)</f>
        <v>#N/A</v>
      </c>
      <c r="K4" s="216" t="e">
        <f>VLOOKUP('リレー申込一覧表（男子）'!V10,登録情報男子!$A$2:$O$2419,15,0)</f>
        <v>#N/A</v>
      </c>
      <c r="L4" t="s">
        <v>6852</v>
      </c>
      <c r="O4" s="182"/>
      <c r="P4" s="182"/>
      <c r="Q4" s="182"/>
    </row>
    <row r="5" spans="1:17" x14ac:dyDescent="0.15">
      <c r="A5" t="e">
        <f>VLOOKUP(申込書!$D$4,登録情報男子!$S$1:$U$82,2,0)</f>
        <v>#N/A</v>
      </c>
      <c r="B5">
        <v>49</v>
      </c>
      <c r="C5">
        <f>申込書!$D$4</f>
        <v>0</v>
      </c>
      <c r="D5" t="e">
        <f>VLOOKUP(申込書!$D$4,登録情報男子!$S$1:$U$82,3,0)</f>
        <v>#N/A</v>
      </c>
      <c r="E5" s="140">
        <f>'リレー申込一覧表（男子）'!D11</f>
        <v>0</v>
      </c>
      <c r="F5" s="216" t="e">
        <f>VLOOKUP('リレー申込一覧表（男子）'!G11,登録情報男子!$A$2:$O$2419,15,0)</f>
        <v>#N/A</v>
      </c>
      <c r="G5" s="216" t="e">
        <f>VLOOKUP('リレー申込一覧表（男子）'!J11,登録情報男子!$A$2:$O$2419,15,0)</f>
        <v>#N/A</v>
      </c>
      <c r="H5" s="216" t="e">
        <f>VLOOKUP('リレー申込一覧表（男子）'!M11,登録情報男子!$A$2:$O$2419,15,0)</f>
        <v>#N/A</v>
      </c>
      <c r="I5" s="216" t="e">
        <f>VLOOKUP('リレー申込一覧表（男子）'!P11,登録情報男子!$A$2:$O$2419,15,0)</f>
        <v>#N/A</v>
      </c>
      <c r="J5" s="216" t="e">
        <f>VLOOKUP('リレー申込一覧表（男子）'!S11,登録情報男子!$A$2:$O$2419,15,0)</f>
        <v>#N/A</v>
      </c>
      <c r="K5" s="216" t="e">
        <f>VLOOKUP('リレー申込一覧表（男子）'!V11,登録情報男子!$A$2:$O$2419,15,0)</f>
        <v>#N/A</v>
      </c>
      <c r="L5" t="s">
        <v>6852</v>
      </c>
      <c r="O5" s="182"/>
      <c r="P5" s="182"/>
      <c r="Q5" s="182"/>
    </row>
    <row r="6" spans="1:17" x14ac:dyDescent="0.15">
      <c r="A6" t="e">
        <f>VLOOKUP(申込書!$D$4,登録情報男子!$S$1:$U$82,2,0)</f>
        <v>#N/A</v>
      </c>
      <c r="B6">
        <v>49</v>
      </c>
      <c r="C6">
        <f>申込書!$D$4</f>
        <v>0</v>
      </c>
      <c r="D6" t="e">
        <f>VLOOKUP(申込書!$D$4,登録情報男子!$S$1:$U$82,3,0)</f>
        <v>#N/A</v>
      </c>
      <c r="E6" s="140">
        <f>'リレー申込一覧表（男子）'!D16</f>
        <v>0</v>
      </c>
      <c r="F6" s="216" t="e">
        <f>VLOOKUP('リレー申込一覧表（男子）'!G12,登録情報男子!$A$2:$O$2419,15,0)</f>
        <v>#N/A</v>
      </c>
      <c r="G6" s="216" t="e">
        <f>VLOOKUP('リレー申込一覧表（男子）'!J12,登録情報男子!$A$2:$O$2419,15,0)</f>
        <v>#N/A</v>
      </c>
      <c r="H6" s="216" t="e">
        <f>VLOOKUP('リレー申込一覧表（男子）'!M12,登録情報男子!$A$2:$O$2419,15,0)</f>
        <v>#N/A</v>
      </c>
      <c r="I6" s="216" t="e">
        <f>VLOOKUP('リレー申込一覧表（男子）'!P12,登録情報男子!$A$2:$O$2419,15,0)</f>
        <v>#N/A</v>
      </c>
      <c r="J6" s="216" t="e">
        <f>VLOOKUP('リレー申込一覧表（男子）'!S12,登録情報男子!$A$2:$O$2419,15,0)</f>
        <v>#N/A</v>
      </c>
      <c r="K6" s="216" t="e">
        <f>VLOOKUP('リレー申込一覧表（男子）'!V12,登録情報男子!$A$2:$O$2419,15,0)</f>
        <v>#N/A</v>
      </c>
      <c r="L6" t="s">
        <v>6853</v>
      </c>
      <c r="O6" s="182"/>
      <c r="P6" s="182"/>
      <c r="Q6" s="182"/>
    </row>
    <row r="7" spans="1:17" x14ac:dyDescent="0.15">
      <c r="A7" t="e">
        <f>VLOOKUP(申込書!$D$4,登録情報男子!$S$1:$U$82,2,0)</f>
        <v>#N/A</v>
      </c>
      <c r="B7">
        <v>49</v>
      </c>
      <c r="C7">
        <f>申込書!$D$4</f>
        <v>0</v>
      </c>
      <c r="D7" t="e">
        <f>VLOOKUP(申込書!$D$4,登録情報男子!$S$1:$U$82,3,0)</f>
        <v>#N/A</v>
      </c>
      <c r="E7" s="140">
        <f>'リレー申込一覧表（男子）'!D17</f>
        <v>0</v>
      </c>
      <c r="F7" s="216" t="e">
        <f>VLOOKUP('リレー申込一覧表（男子）'!G13,登録情報男子!$A$2:$O$2419,15,0)</f>
        <v>#N/A</v>
      </c>
      <c r="G7" s="216" t="e">
        <f>VLOOKUP('リレー申込一覧表（男子）'!J13,登録情報男子!$A$2:$O$2419,15,0)</f>
        <v>#N/A</v>
      </c>
      <c r="H7" s="216" t="e">
        <f>VLOOKUP('リレー申込一覧表（男子）'!M13,登録情報男子!$A$2:$O$2419,15,0)</f>
        <v>#N/A</v>
      </c>
      <c r="I7" s="216" t="e">
        <f>VLOOKUP('リレー申込一覧表（男子）'!P13,登録情報男子!$A$2:$O$2419,15,0)</f>
        <v>#N/A</v>
      </c>
      <c r="J7" s="216" t="e">
        <f>VLOOKUP('リレー申込一覧表（男子）'!S13,登録情報男子!$A$2:$O$2419,15,0)</f>
        <v>#N/A</v>
      </c>
      <c r="K7" s="216" t="e">
        <f>VLOOKUP('リレー申込一覧表（男子）'!V13,登録情報男子!$A$2:$O$2419,15,0)</f>
        <v>#N/A</v>
      </c>
      <c r="L7" t="s">
        <v>6853</v>
      </c>
      <c r="O7" s="182"/>
      <c r="P7" s="182"/>
      <c r="Q7" s="182"/>
    </row>
    <row r="8" spans="1:17" x14ac:dyDescent="0.15">
      <c r="A8" t="e">
        <f>VLOOKUP(申込書!$D$4,登録情報男子!$S$1:$U$82,2,0)</f>
        <v>#N/A</v>
      </c>
      <c r="B8">
        <v>49</v>
      </c>
      <c r="C8">
        <f>申込書!$D$4</f>
        <v>0</v>
      </c>
      <c r="D8" t="e">
        <f>VLOOKUP(申込書!$D$4,登録情報男子!$S$1:$U$82,3,0)</f>
        <v>#N/A</v>
      </c>
      <c r="E8" s="140">
        <f>'リレー申込一覧表（男子）'!D18</f>
        <v>0</v>
      </c>
      <c r="F8" s="216" t="e">
        <f>VLOOKUP('リレー申込一覧表（男子）'!G14,登録情報男子!$A$2:$O$2419,15,0)</f>
        <v>#N/A</v>
      </c>
      <c r="G8" s="216" t="e">
        <f>VLOOKUP('リレー申込一覧表（男子）'!J14,登録情報男子!$A$2:$O$2419,15,0)</f>
        <v>#N/A</v>
      </c>
      <c r="H8" s="216" t="e">
        <f>VLOOKUP('リレー申込一覧表（男子）'!M14,登録情報男子!$A$2:$O$2419,15,0)</f>
        <v>#N/A</v>
      </c>
      <c r="I8" s="216" t="e">
        <f>VLOOKUP('リレー申込一覧表（男子）'!P14,登録情報男子!$A$2:$O$2419,15,0)</f>
        <v>#N/A</v>
      </c>
      <c r="J8" s="216" t="e">
        <f>VLOOKUP('リレー申込一覧表（男子）'!S14,登録情報男子!$A$2:$O$2419,15,0)</f>
        <v>#N/A</v>
      </c>
      <c r="K8" s="216" t="e">
        <f>VLOOKUP('リレー申込一覧表（男子）'!V14,登録情報男子!$A$2:$O$2419,15,0)</f>
        <v>#N/A</v>
      </c>
      <c r="L8" t="s">
        <v>6853</v>
      </c>
      <c r="O8" s="182"/>
      <c r="P8" s="182"/>
      <c r="Q8" s="182"/>
    </row>
    <row r="9" spans="1:17" x14ac:dyDescent="0.15">
      <c r="A9" t="e">
        <f>VLOOKUP(申込書!$D$4,登録情報男子!$S$1:$U$82,2,0)</f>
        <v>#N/A</v>
      </c>
      <c r="B9">
        <v>49</v>
      </c>
      <c r="C9">
        <f>申込書!$D$4</f>
        <v>0</v>
      </c>
      <c r="D9" t="e">
        <f>VLOOKUP(申込書!$D$4,登録情報男子!$S$1:$U$82,3,0)</f>
        <v>#N/A</v>
      </c>
      <c r="E9" s="140">
        <f>'リレー申込一覧表（男子）'!D19</f>
        <v>0</v>
      </c>
      <c r="F9" s="216" t="e">
        <f>VLOOKUP('リレー申込一覧表（男子）'!G15,登録情報男子!$A$2:$O$2419,15,0)</f>
        <v>#N/A</v>
      </c>
      <c r="G9" s="216" t="e">
        <f>VLOOKUP('リレー申込一覧表（男子）'!J15,登録情報男子!$A$2:$O$2419,15,0)</f>
        <v>#N/A</v>
      </c>
      <c r="H9" s="216" t="e">
        <f>VLOOKUP('リレー申込一覧表（男子）'!M15,登録情報男子!$A$2:$O$2419,15,0)</f>
        <v>#N/A</v>
      </c>
      <c r="I9" s="216" t="e">
        <f>VLOOKUP('リレー申込一覧表（男子）'!P15,登録情報男子!$A$2:$O$2419,15,0)</f>
        <v>#N/A</v>
      </c>
      <c r="J9" s="216" t="e">
        <f>VLOOKUP('リレー申込一覧表（男子）'!S15,登録情報男子!$A$2:$O$2419,15,0)</f>
        <v>#N/A</v>
      </c>
      <c r="K9" s="216" t="e">
        <f>VLOOKUP('リレー申込一覧表（男子）'!V15,登録情報男子!$A$2:$O$2419,15,0)</f>
        <v>#N/A</v>
      </c>
      <c r="L9" t="s">
        <v>6853</v>
      </c>
      <c r="O9" s="182"/>
      <c r="P9" s="182"/>
      <c r="Q9" s="182"/>
    </row>
    <row r="10" spans="1:17" x14ac:dyDescent="0.15">
      <c r="A10" t="e">
        <f>VLOOKUP(申込書!$D$4,登録情報男子!$S$1:$U$82,2,0)</f>
        <v>#N/A</v>
      </c>
      <c r="B10">
        <v>49</v>
      </c>
      <c r="C10">
        <f>申込書!$D$4</f>
        <v>0</v>
      </c>
      <c r="D10" t="e">
        <f>VLOOKUP(申込書!$D$4,登録情報男子!$S$1:$U$82,3,0)</f>
        <v>#N/A</v>
      </c>
      <c r="E10" s="140">
        <f>'リレー申込一覧表（女子）'!D8</f>
        <v>0</v>
      </c>
      <c r="F10" s="216" t="e">
        <f>VLOOKUP('リレー申込一覧表（男子）'!G16,登録情報男子!$A$2:$O$2419,15,0)</f>
        <v>#N/A</v>
      </c>
      <c r="G10" s="216" t="e">
        <f>VLOOKUP('リレー申込一覧表（男子）'!J16,登録情報男子!$A$2:$O$2419,15,0)</f>
        <v>#N/A</v>
      </c>
      <c r="H10" s="216" t="e">
        <f>VLOOKUP('リレー申込一覧表（男子）'!M16,登録情報男子!$A$2:$O$2419,15,0)</f>
        <v>#N/A</v>
      </c>
      <c r="I10" s="216" t="e">
        <f>VLOOKUP('リレー申込一覧表（男子）'!P16,登録情報男子!$A$2:$O$2419,15,0)</f>
        <v>#N/A</v>
      </c>
      <c r="J10" s="216" t="e">
        <f>VLOOKUP('リレー申込一覧表（男子）'!S16,登録情報男子!$A$2:$O$2419,15,0)</f>
        <v>#N/A</v>
      </c>
      <c r="K10" s="216" t="e">
        <f>VLOOKUP('リレー申込一覧表（男子）'!V16,登録情報男子!$A$2:$O$2419,15,0)</f>
        <v>#N/A</v>
      </c>
      <c r="L10" t="s">
        <v>6854</v>
      </c>
      <c r="O10" s="182"/>
      <c r="P10" s="182"/>
      <c r="Q10" s="182"/>
    </row>
    <row r="11" spans="1:17" x14ac:dyDescent="0.15">
      <c r="A11" t="e">
        <f>VLOOKUP(申込書!$D$4,登録情報男子!$S$1:$U$82,2,0)</f>
        <v>#N/A</v>
      </c>
      <c r="B11">
        <v>49</v>
      </c>
      <c r="C11">
        <f>申込書!$D$4</f>
        <v>0</v>
      </c>
      <c r="D11" t="e">
        <f>VLOOKUP(申込書!$D$4,登録情報男子!$S$1:$U$82,3,0)</f>
        <v>#N/A</v>
      </c>
      <c r="E11" s="140">
        <f>'リレー申込一覧表（女子）'!D9</f>
        <v>0</v>
      </c>
      <c r="F11" s="216" t="e">
        <f>VLOOKUP('リレー申込一覧表（男子）'!G17,登録情報男子!$A$2:$O$2419,15,0)</f>
        <v>#N/A</v>
      </c>
      <c r="G11" s="216" t="e">
        <f>VLOOKUP('リレー申込一覧表（男子）'!J17,登録情報男子!$A$2:$O$2419,15,0)</f>
        <v>#N/A</v>
      </c>
      <c r="H11" s="216" t="e">
        <f>VLOOKUP('リレー申込一覧表（男子）'!M17,登録情報男子!$A$2:$O$2419,15,0)</f>
        <v>#N/A</v>
      </c>
      <c r="I11" s="216" t="e">
        <f>VLOOKUP('リレー申込一覧表（男子）'!P17,登録情報男子!$A$2:$O$2419,15,0)</f>
        <v>#N/A</v>
      </c>
      <c r="J11" s="216" t="e">
        <f>VLOOKUP('リレー申込一覧表（男子）'!S17,登録情報男子!$A$2:$O$2419,15,0)</f>
        <v>#N/A</v>
      </c>
      <c r="K11" s="216" t="e">
        <f>VLOOKUP('リレー申込一覧表（男子）'!V17,登録情報男子!$A$2:$O$2419,15,0)</f>
        <v>#N/A</v>
      </c>
      <c r="L11" t="s">
        <v>6854</v>
      </c>
      <c r="O11" s="182"/>
      <c r="P11" s="182"/>
      <c r="Q11" s="182"/>
    </row>
    <row r="12" spans="1:17" x14ac:dyDescent="0.15">
      <c r="A12" t="e">
        <f>VLOOKUP(申込書!$D$4,登録情報男子!$S$1:$U$82,2,0)</f>
        <v>#N/A</v>
      </c>
      <c r="B12">
        <v>49</v>
      </c>
      <c r="C12">
        <f>申込書!$D$4</f>
        <v>0</v>
      </c>
      <c r="D12" t="e">
        <f>VLOOKUP(申込書!$D$4,登録情報男子!$S$1:$U$82,3,0)</f>
        <v>#N/A</v>
      </c>
      <c r="E12" s="140">
        <f>'リレー申込一覧表（女子）'!D10</f>
        <v>0</v>
      </c>
      <c r="F12" s="216" t="e">
        <f>VLOOKUP('リレー申込一覧表（男子）'!G18,登録情報男子!$A$2:$O$2419,15,0)</f>
        <v>#N/A</v>
      </c>
      <c r="G12" s="216" t="e">
        <f>VLOOKUP('リレー申込一覧表（男子）'!J18,登録情報男子!$A$2:$O$2419,15,0)</f>
        <v>#N/A</v>
      </c>
      <c r="H12" s="216" t="e">
        <f>VLOOKUP('リレー申込一覧表（男子）'!M18,登録情報男子!$A$2:$O$2419,15,0)</f>
        <v>#N/A</v>
      </c>
      <c r="I12" s="216" t="e">
        <f>VLOOKUP('リレー申込一覧表（男子）'!P18,登録情報男子!$A$2:$O$2419,15,0)</f>
        <v>#N/A</v>
      </c>
      <c r="J12" s="216" t="e">
        <f>VLOOKUP('リレー申込一覧表（男子）'!S18,登録情報男子!$A$2:$O$2419,15,0)</f>
        <v>#N/A</v>
      </c>
      <c r="K12" s="216" t="e">
        <f>VLOOKUP('リレー申込一覧表（男子）'!V18,登録情報男子!$A$2:$O$2419,15,0)</f>
        <v>#N/A</v>
      </c>
      <c r="L12" t="s">
        <v>6854</v>
      </c>
      <c r="O12" s="182"/>
      <c r="P12" s="182"/>
      <c r="Q12" s="182"/>
    </row>
    <row r="13" spans="1:17" x14ac:dyDescent="0.15">
      <c r="A13" t="e">
        <f>VLOOKUP(申込書!$D$4,登録情報男子!$S$1:$U$82,2,0)</f>
        <v>#N/A</v>
      </c>
      <c r="B13">
        <v>49</v>
      </c>
      <c r="C13">
        <f>申込書!$D$4</f>
        <v>0</v>
      </c>
      <c r="D13" t="e">
        <f>VLOOKUP(申込書!$D$4,登録情報男子!$S$1:$U$82,3,0)</f>
        <v>#N/A</v>
      </c>
      <c r="E13" s="140">
        <f>'リレー申込一覧表（女子）'!D11</f>
        <v>0</v>
      </c>
      <c r="F13" s="216" t="e">
        <f>VLOOKUP('リレー申込一覧表（男子）'!G19,登録情報男子!$A$2:$O$2419,15,0)</f>
        <v>#N/A</v>
      </c>
      <c r="G13" s="216" t="e">
        <f>VLOOKUP('リレー申込一覧表（男子）'!J19,登録情報男子!$A$2:$O$2419,15,0)</f>
        <v>#N/A</v>
      </c>
      <c r="H13" s="216" t="e">
        <f>VLOOKUP('リレー申込一覧表（男子）'!M19,登録情報男子!$A$2:$O$2419,15,0)</f>
        <v>#N/A</v>
      </c>
      <c r="I13" s="216" t="e">
        <f>VLOOKUP('リレー申込一覧表（男子）'!P19,登録情報男子!$A$2:$O$2419,15,0)</f>
        <v>#N/A</v>
      </c>
      <c r="J13" s="216" t="e">
        <f>VLOOKUP('リレー申込一覧表（男子）'!S19,登録情報男子!$A$2:$O$2419,15,0)</f>
        <v>#N/A</v>
      </c>
      <c r="K13" s="216" t="e">
        <f>VLOOKUP('リレー申込一覧表（男子）'!V19,登録情報男子!$A$2:$O$2419,15,0)</f>
        <v>#N/A</v>
      </c>
      <c r="L13" t="s">
        <v>6854</v>
      </c>
      <c r="O13" s="182"/>
      <c r="P13" s="182"/>
      <c r="Q13" s="182"/>
    </row>
    <row r="14" spans="1:17" x14ac:dyDescent="0.15">
      <c r="A14" t="e">
        <f>VLOOKUP(申込書!$D$4,登録情報男子!$S$1:$U$82,2,0)</f>
        <v>#N/A</v>
      </c>
      <c r="B14">
        <v>49</v>
      </c>
      <c r="C14">
        <f>申込書!$D$4</f>
        <v>0</v>
      </c>
      <c r="D14" t="e">
        <f>VLOOKUP(申込書!$D$4,登録情報男子!$S$1:$U$82,3,0)</f>
        <v>#N/A</v>
      </c>
      <c r="E14" s="140">
        <f>'リレー申込一覧表（女子）'!D16</f>
        <v>0</v>
      </c>
      <c r="F14" s="216" t="e">
        <f>VLOOKUP('リレー申込一覧表（男子）'!G20,登録情報男子!$A$2:$O$2419,15,0)</f>
        <v>#N/A</v>
      </c>
      <c r="G14" s="216" t="e">
        <f>VLOOKUP('リレー申込一覧表（男子）'!J20,登録情報男子!$A$2:$O$2419,15,0)</f>
        <v>#N/A</v>
      </c>
      <c r="H14" s="216" t="e">
        <f>VLOOKUP('リレー申込一覧表（男子）'!M20,登録情報男子!$A$2:$O$2419,15,0)</f>
        <v>#N/A</v>
      </c>
      <c r="I14" s="216" t="e">
        <f>VLOOKUP('リレー申込一覧表（男子）'!P20,登録情報男子!$A$2:$O$2419,15,0)</f>
        <v>#N/A</v>
      </c>
      <c r="J14" s="216" t="e">
        <f>VLOOKUP('リレー申込一覧表（男子）'!S20,登録情報男子!$A$2:$O$2419,15,0)</f>
        <v>#N/A</v>
      </c>
      <c r="K14" s="216" t="e">
        <f>VLOOKUP('リレー申込一覧表（男子）'!V20,登録情報男子!$A$2:$O$2419,15,0)</f>
        <v>#N/A</v>
      </c>
      <c r="L14" t="s">
        <v>6855</v>
      </c>
      <c r="O14" s="182"/>
      <c r="P14" s="182"/>
      <c r="Q14" s="182"/>
    </row>
    <row r="15" spans="1:17" x14ac:dyDescent="0.15">
      <c r="A15" t="e">
        <f>VLOOKUP(申込書!$D$4,登録情報男子!$S$1:$U$82,2,0)</f>
        <v>#N/A</v>
      </c>
      <c r="B15">
        <v>49</v>
      </c>
      <c r="C15">
        <f>申込書!$D$4</f>
        <v>0</v>
      </c>
      <c r="D15" t="e">
        <f>VLOOKUP(申込書!$D$4,登録情報男子!$S$1:$U$82,3,0)</f>
        <v>#N/A</v>
      </c>
      <c r="E15" s="140">
        <f>'リレー申込一覧表（女子）'!D17</f>
        <v>0</v>
      </c>
      <c r="F15" s="216" t="e">
        <f>VLOOKUP('リレー申込一覧表（男子）'!G21,登録情報男子!$A$2:$O$2419,15,0)</f>
        <v>#N/A</v>
      </c>
      <c r="G15" s="216" t="e">
        <f>VLOOKUP('リレー申込一覧表（男子）'!J21,登録情報男子!$A$2:$O$2419,15,0)</f>
        <v>#N/A</v>
      </c>
      <c r="H15" s="216" t="e">
        <f>VLOOKUP('リレー申込一覧表（男子）'!M21,登録情報男子!$A$2:$O$2419,15,0)</f>
        <v>#N/A</v>
      </c>
      <c r="I15" s="216" t="e">
        <f>VLOOKUP('リレー申込一覧表（男子）'!P21,登録情報男子!$A$2:$O$2419,15,0)</f>
        <v>#N/A</v>
      </c>
      <c r="J15" s="216" t="e">
        <f>VLOOKUP('リレー申込一覧表（男子）'!S21,登録情報男子!$A$2:$O$2419,15,0)</f>
        <v>#N/A</v>
      </c>
      <c r="K15" s="216" t="e">
        <f>VLOOKUP('リレー申込一覧表（男子）'!V21,登録情報男子!$A$2:$O$2419,15,0)</f>
        <v>#N/A</v>
      </c>
      <c r="L15" t="s">
        <v>6855</v>
      </c>
      <c r="O15" s="182"/>
      <c r="P15" s="182"/>
      <c r="Q15" s="182"/>
    </row>
    <row r="16" spans="1:17" x14ac:dyDescent="0.15">
      <c r="A16" t="e">
        <f>VLOOKUP(申込書!$D$4,登録情報男子!$S$1:$U$82,2,0)</f>
        <v>#N/A</v>
      </c>
      <c r="B16">
        <v>49</v>
      </c>
      <c r="C16">
        <f>申込書!$D$4</f>
        <v>0</v>
      </c>
      <c r="D16" t="e">
        <f>VLOOKUP(申込書!$D$4,登録情報男子!$S$1:$U$82,3,0)</f>
        <v>#N/A</v>
      </c>
      <c r="E16" s="140">
        <f>'リレー申込一覧表（女子）'!D18</f>
        <v>0</v>
      </c>
      <c r="F16" s="216" t="e">
        <f>VLOOKUP('リレー申込一覧表（男子）'!G22,登録情報男子!$A$2:$O$2419,15,0)</f>
        <v>#N/A</v>
      </c>
      <c r="G16" s="216" t="e">
        <f>VLOOKUP('リレー申込一覧表（男子）'!J22,登録情報男子!$A$2:$O$2419,15,0)</f>
        <v>#N/A</v>
      </c>
      <c r="H16" s="216" t="e">
        <f>VLOOKUP('リレー申込一覧表（男子）'!M22,登録情報男子!$A$2:$O$2419,15,0)</f>
        <v>#N/A</v>
      </c>
      <c r="I16" s="216" t="e">
        <f>VLOOKUP('リレー申込一覧表（男子）'!P22,登録情報男子!$A$2:$O$2419,15,0)</f>
        <v>#N/A</v>
      </c>
      <c r="J16" s="216" t="e">
        <f>VLOOKUP('リレー申込一覧表（男子）'!S22,登録情報男子!$A$2:$O$2419,15,0)</f>
        <v>#N/A</v>
      </c>
      <c r="K16" s="216" t="e">
        <f>VLOOKUP('リレー申込一覧表（男子）'!V22,登録情報男子!$A$2:$O$2419,15,0)</f>
        <v>#N/A</v>
      </c>
      <c r="L16" t="s">
        <v>6855</v>
      </c>
      <c r="O16" s="182"/>
      <c r="P16" s="182"/>
      <c r="Q16" s="182"/>
    </row>
    <row r="17" spans="1:17" x14ac:dyDescent="0.15">
      <c r="A17" t="e">
        <f>VLOOKUP(申込書!$D$4,登録情報男子!$S$1:$U$82,2,0)</f>
        <v>#N/A</v>
      </c>
      <c r="B17">
        <v>49</v>
      </c>
      <c r="C17">
        <f>申込書!$D$4</f>
        <v>0</v>
      </c>
      <c r="D17" t="e">
        <f>VLOOKUP(申込書!$D$4,登録情報男子!$S$1:$U$82,3,0)</f>
        <v>#N/A</v>
      </c>
      <c r="E17" s="140">
        <f>'リレー申込一覧表（女子）'!D19</f>
        <v>0</v>
      </c>
      <c r="F17" s="216" t="e">
        <f>VLOOKUP('リレー申込一覧表（男子）'!G23,登録情報男子!$A$2:$O$2419,15,0)</f>
        <v>#N/A</v>
      </c>
      <c r="G17" s="216" t="e">
        <f>VLOOKUP('リレー申込一覧表（男子）'!J23,登録情報男子!$A$2:$O$2419,15,0)</f>
        <v>#N/A</v>
      </c>
      <c r="H17" s="216" t="e">
        <f>VLOOKUP('リレー申込一覧表（男子）'!M23,登録情報男子!$A$2:$O$2419,15,0)</f>
        <v>#N/A</v>
      </c>
      <c r="I17" s="216" t="e">
        <f>VLOOKUP('リレー申込一覧表（男子）'!P23,登録情報男子!$A$2:$O$2419,15,0)</f>
        <v>#N/A</v>
      </c>
      <c r="J17" s="216" t="e">
        <f>VLOOKUP('リレー申込一覧表（男子）'!S23,登録情報男子!$A$2:$O$2419,15,0)</f>
        <v>#N/A</v>
      </c>
      <c r="K17" s="216" t="e">
        <f>VLOOKUP('リレー申込一覧表（男子）'!V23,登録情報男子!$A$2:$O$2419,15,0)</f>
        <v>#N/A</v>
      </c>
      <c r="L17" t="s">
        <v>6855</v>
      </c>
      <c r="O17" s="182"/>
      <c r="P17" s="182"/>
      <c r="Q17" s="182"/>
    </row>
    <row r="18" spans="1:17" x14ac:dyDescent="0.15">
      <c r="O18" s="182"/>
      <c r="P18" s="182"/>
      <c r="Q18" s="182"/>
    </row>
    <row r="19" spans="1:17" x14ac:dyDescent="0.15">
      <c r="O19" s="182"/>
      <c r="P19" s="182"/>
      <c r="Q19" s="182"/>
    </row>
    <row r="20" spans="1:17" x14ac:dyDescent="0.15">
      <c r="O20" s="182"/>
      <c r="P20" s="182"/>
      <c r="Q20" s="182"/>
    </row>
    <row r="21" spans="1:17" x14ac:dyDescent="0.15">
      <c r="O21" s="182"/>
      <c r="P21" s="182"/>
      <c r="Q21" s="182"/>
    </row>
    <row r="22" spans="1:17" x14ac:dyDescent="0.15">
      <c r="O22" s="182"/>
      <c r="P22" s="182"/>
      <c r="Q22" s="182"/>
    </row>
    <row r="23" spans="1:17" x14ac:dyDescent="0.15">
      <c r="O23" s="182"/>
      <c r="P23" s="182"/>
      <c r="Q23" s="182"/>
    </row>
    <row r="24" spans="1:17" x14ac:dyDescent="0.15">
      <c r="O24" s="182"/>
      <c r="P24" s="182"/>
      <c r="Q24" s="182"/>
    </row>
    <row r="25" spans="1:17" x14ac:dyDescent="0.15">
      <c r="O25" s="182"/>
      <c r="P25" s="182"/>
      <c r="Q25" s="182"/>
    </row>
    <row r="26" spans="1:17" x14ac:dyDescent="0.15">
      <c r="O26" s="182"/>
      <c r="P26" s="182"/>
      <c r="Q26" s="182"/>
    </row>
    <row r="27" spans="1:17" x14ac:dyDescent="0.15">
      <c r="O27" s="182"/>
      <c r="P27" s="182"/>
      <c r="Q27" s="182"/>
    </row>
    <row r="28" spans="1:17" x14ac:dyDescent="0.15">
      <c r="O28" s="182"/>
      <c r="P28" s="182"/>
      <c r="Q28" s="182"/>
    </row>
    <row r="29" spans="1:17" x14ac:dyDescent="0.15">
      <c r="O29" s="182"/>
      <c r="P29" s="182"/>
      <c r="Q29" s="182"/>
    </row>
    <row r="30" spans="1:17" x14ac:dyDescent="0.15">
      <c r="O30" s="182"/>
      <c r="P30" s="182"/>
      <c r="Q30" s="182"/>
    </row>
    <row r="31" spans="1:17" x14ac:dyDescent="0.15">
      <c r="O31" s="182"/>
      <c r="P31" s="182"/>
      <c r="Q31" s="182"/>
    </row>
    <row r="32" spans="1:17" x14ac:dyDescent="0.15">
      <c r="O32" s="182"/>
      <c r="P32" s="182"/>
      <c r="Q32" s="182"/>
    </row>
    <row r="33" spans="15:17" x14ac:dyDescent="0.15">
      <c r="O33" s="182"/>
      <c r="P33" s="182"/>
      <c r="Q33" s="182"/>
    </row>
    <row r="34" spans="15:17" x14ac:dyDescent="0.15">
      <c r="O34" s="182"/>
      <c r="P34" s="182"/>
      <c r="Q34" s="182"/>
    </row>
    <row r="35" spans="15:17" x14ac:dyDescent="0.15">
      <c r="O35" s="182"/>
      <c r="P35" s="182"/>
      <c r="Q35" s="182"/>
    </row>
    <row r="36" spans="15:17" x14ac:dyDescent="0.15">
      <c r="O36" s="182"/>
      <c r="P36" s="182"/>
      <c r="Q36" s="182"/>
    </row>
    <row r="37" spans="15:17" x14ac:dyDescent="0.15">
      <c r="O37" s="182"/>
      <c r="P37" s="182"/>
      <c r="Q37" s="182"/>
    </row>
    <row r="38" spans="15:17" x14ac:dyDescent="0.15">
      <c r="O38" s="182"/>
      <c r="P38" s="182"/>
      <c r="Q38" s="182"/>
    </row>
    <row r="39" spans="15:17" x14ac:dyDescent="0.15">
      <c r="O39" s="182"/>
      <c r="P39" s="182"/>
      <c r="Q39" s="182"/>
    </row>
    <row r="40" spans="15:17" x14ac:dyDescent="0.15">
      <c r="O40" s="182"/>
      <c r="P40" s="182"/>
      <c r="Q40" s="182"/>
    </row>
    <row r="41" spans="15:17" x14ac:dyDescent="0.15">
      <c r="O41" s="182"/>
      <c r="P41" s="182"/>
      <c r="Q41" s="182"/>
    </row>
    <row r="42" spans="15:17" x14ac:dyDescent="0.15">
      <c r="O42" s="182"/>
      <c r="P42" s="182"/>
      <c r="Q42" s="182"/>
    </row>
    <row r="43" spans="15:17" x14ac:dyDescent="0.15">
      <c r="O43" s="182"/>
      <c r="P43" s="182"/>
      <c r="Q43" s="182"/>
    </row>
    <row r="44" spans="15:17" x14ac:dyDescent="0.15">
      <c r="O44" s="182"/>
      <c r="P44" s="182"/>
      <c r="Q44" s="182"/>
    </row>
    <row r="45" spans="15:17" x14ac:dyDescent="0.15">
      <c r="O45" s="182"/>
      <c r="P45" s="182"/>
      <c r="Q45" s="182"/>
    </row>
    <row r="46" spans="15:17" x14ac:dyDescent="0.15">
      <c r="O46" s="182"/>
      <c r="P46" s="182"/>
      <c r="Q46" s="182"/>
    </row>
    <row r="47" spans="15:17" x14ac:dyDescent="0.15">
      <c r="O47" s="182"/>
      <c r="P47" s="182"/>
      <c r="Q47" s="182"/>
    </row>
    <row r="48" spans="15:17" x14ac:dyDescent="0.15">
      <c r="O48" s="182"/>
      <c r="P48" s="182"/>
      <c r="Q48" s="182"/>
    </row>
    <row r="49" spans="15:17" x14ac:dyDescent="0.15">
      <c r="O49" s="182"/>
      <c r="P49" s="182"/>
      <c r="Q49" s="182"/>
    </row>
    <row r="50" spans="15:17" x14ac:dyDescent="0.15">
      <c r="O50" s="182"/>
      <c r="P50" s="182"/>
      <c r="Q50" s="182"/>
    </row>
    <row r="51" spans="15:17" x14ac:dyDescent="0.15">
      <c r="O51" s="182"/>
      <c r="P51" s="182"/>
      <c r="Q51" s="182"/>
    </row>
    <row r="52" spans="15:17" x14ac:dyDescent="0.15">
      <c r="O52" s="182"/>
      <c r="P52" s="182"/>
      <c r="Q52" s="182"/>
    </row>
    <row r="53" spans="15:17" x14ac:dyDescent="0.15">
      <c r="O53" s="182"/>
      <c r="P53" s="182"/>
      <c r="Q53" s="182"/>
    </row>
    <row r="54" spans="15:17" x14ac:dyDescent="0.15">
      <c r="O54" s="182"/>
      <c r="P54" s="182"/>
      <c r="Q54" s="182"/>
    </row>
    <row r="55" spans="15:17" x14ac:dyDescent="0.15">
      <c r="O55" s="182"/>
      <c r="P55" s="182"/>
      <c r="Q55" s="182"/>
    </row>
    <row r="56" spans="15:17" x14ac:dyDescent="0.15">
      <c r="O56" s="182"/>
      <c r="P56" s="182"/>
      <c r="Q56" s="182"/>
    </row>
    <row r="57" spans="15:17" x14ac:dyDescent="0.15">
      <c r="O57" s="182"/>
      <c r="P57" s="182"/>
      <c r="Q57" s="182"/>
    </row>
    <row r="58" spans="15:17" x14ac:dyDescent="0.15">
      <c r="O58" s="182"/>
      <c r="P58" s="182"/>
      <c r="Q58" s="182"/>
    </row>
    <row r="59" spans="15:17" x14ac:dyDescent="0.15">
      <c r="O59" s="182"/>
      <c r="P59" s="182"/>
      <c r="Q59" s="182"/>
    </row>
    <row r="60" spans="15:17" x14ac:dyDescent="0.15">
      <c r="O60" s="182"/>
      <c r="P60" s="182"/>
      <c r="Q60" s="182"/>
    </row>
    <row r="61" spans="15:17" x14ac:dyDescent="0.15">
      <c r="O61" s="182"/>
      <c r="P61" s="182"/>
      <c r="Q61" s="182"/>
    </row>
    <row r="62" spans="15:17" x14ac:dyDescent="0.15">
      <c r="O62" s="182"/>
      <c r="P62" s="182"/>
      <c r="Q62" s="182"/>
    </row>
    <row r="63" spans="15:17" x14ac:dyDescent="0.15">
      <c r="O63" s="182"/>
      <c r="P63" s="182"/>
      <c r="Q63" s="182"/>
    </row>
    <row r="64" spans="15:17" x14ac:dyDescent="0.15">
      <c r="O64" s="182"/>
      <c r="P64" s="182"/>
      <c r="Q64" s="182"/>
    </row>
    <row r="65" spans="15:17" x14ac:dyDescent="0.15">
      <c r="O65" s="182"/>
      <c r="P65" s="182"/>
      <c r="Q65" s="182"/>
    </row>
    <row r="66" spans="15:17" x14ac:dyDescent="0.15">
      <c r="O66" s="182"/>
      <c r="P66" s="182"/>
      <c r="Q66" s="182"/>
    </row>
    <row r="67" spans="15:17" x14ac:dyDescent="0.15">
      <c r="O67" s="182"/>
      <c r="P67" s="182"/>
      <c r="Q67" s="182"/>
    </row>
    <row r="68" spans="15:17" x14ac:dyDescent="0.15">
      <c r="O68" s="182"/>
      <c r="P68" s="182"/>
      <c r="Q68" s="182"/>
    </row>
    <row r="69" spans="15:17" x14ac:dyDescent="0.15">
      <c r="O69" s="182"/>
      <c r="P69" s="182"/>
      <c r="Q69" s="182"/>
    </row>
    <row r="70" spans="15:17" x14ac:dyDescent="0.15">
      <c r="O70" s="182"/>
      <c r="P70" s="182"/>
      <c r="Q70" s="182"/>
    </row>
    <row r="71" spans="15:17" x14ac:dyDescent="0.15">
      <c r="O71" s="182"/>
      <c r="P71" s="182"/>
      <c r="Q71" s="182"/>
    </row>
    <row r="72" spans="15:17" x14ac:dyDescent="0.15">
      <c r="O72" s="182"/>
      <c r="P72" s="182"/>
      <c r="Q72" s="182"/>
    </row>
    <row r="73" spans="15:17" x14ac:dyDescent="0.15">
      <c r="O73" s="182"/>
      <c r="P73" s="182"/>
      <c r="Q73" s="182"/>
    </row>
    <row r="74" spans="15:17" x14ac:dyDescent="0.15">
      <c r="O74" s="182"/>
      <c r="P74" s="182"/>
      <c r="Q74" s="182"/>
    </row>
    <row r="75" spans="15:17" x14ac:dyDescent="0.15">
      <c r="O75" s="182"/>
      <c r="P75" s="182"/>
      <c r="Q75" s="182"/>
    </row>
    <row r="76" spans="15:17" x14ac:dyDescent="0.15">
      <c r="O76" s="182"/>
      <c r="P76" s="182"/>
      <c r="Q76" s="182"/>
    </row>
    <row r="77" spans="15:17" x14ac:dyDescent="0.15">
      <c r="O77" s="182"/>
      <c r="P77" s="182"/>
      <c r="Q77" s="182"/>
    </row>
    <row r="78" spans="15:17" x14ac:dyDescent="0.15">
      <c r="O78" s="182"/>
      <c r="P78" s="182"/>
      <c r="Q78" s="182"/>
    </row>
    <row r="79" spans="15:17" x14ac:dyDescent="0.15">
      <c r="O79" s="182"/>
      <c r="P79" s="182"/>
      <c r="Q79" s="182"/>
    </row>
    <row r="80" spans="15:17" x14ac:dyDescent="0.15">
      <c r="O80" s="182"/>
      <c r="P80" s="182"/>
      <c r="Q80" s="182"/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t08_F_Trk"/>
  <dimension ref="A1:D1047"/>
  <sheetViews>
    <sheetView topLeftCell="A1048576" workbookViewId="0">
      <selection sqref="A1:IV65536"/>
    </sheetView>
  </sheetViews>
  <sheetFormatPr defaultColWidth="9" defaultRowHeight="13.5" customHeight="1" zeroHeight="1" x14ac:dyDescent="0.15"/>
  <cols>
    <col min="1" max="4" width="9" style="43"/>
    <col min="5" max="16384" width="9" style="97"/>
  </cols>
  <sheetData>
    <row r="1" spans="1:4" hidden="1" x14ac:dyDescent="0.15">
      <c r="B1" s="97">
        <v>1045</v>
      </c>
      <c r="C1" s="43" t="s">
        <v>137</v>
      </c>
    </row>
    <row r="2" spans="1:4" hidden="1" x14ac:dyDescent="0.15">
      <c r="A2" s="43" t="s">
        <v>263</v>
      </c>
      <c r="B2" s="97">
        <v>1049</v>
      </c>
      <c r="C2" s="43" t="s">
        <v>138</v>
      </c>
    </row>
    <row r="3" spans="1:4" hidden="1" x14ac:dyDescent="0.15">
      <c r="A3" s="43">
        <v>1</v>
      </c>
      <c r="B3" s="43" t="s">
        <v>155</v>
      </c>
      <c r="C3" s="99" t="s">
        <v>140</v>
      </c>
      <c r="D3" s="43" t="s">
        <v>146</v>
      </c>
    </row>
    <row r="4" spans="1:4" hidden="1" x14ac:dyDescent="0.15">
      <c r="A4" s="43">
        <v>2</v>
      </c>
      <c r="B4" s="43" t="s">
        <v>154</v>
      </c>
      <c r="C4" s="99" t="s">
        <v>140</v>
      </c>
      <c r="D4" s="43" t="s">
        <v>164</v>
      </c>
    </row>
    <row r="5" spans="1:4" hidden="1" x14ac:dyDescent="0.15">
      <c r="A5" s="43">
        <v>3</v>
      </c>
      <c r="B5" s="43" t="s">
        <v>165</v>
      </c>
      <c r="C5" s="99" t="s">
        <v>140</v>
      </c>
      <c r="D5" s="43" t="s">
        <v>164</v>
      </c>
    </row>
    <row r="6" spans="1:4" hidden="1" x14ac:dyDescent="0.15">
      <c r="A6" s="43">
        <v>4</v>
      </c>
      <c r="B6" s="43" t="s">
        <v>150</v>
      </c>
      <c r="C6" s="99" t="s">
        <v>140</v>
      </c>
      <c r="D6" s="43" t="s">
        <v>164</v>
      </c>
    </row>
    <row r="7" spans="1:4" hidden="1" x14ac:dyDescent="0.15">
      <c r="A7" s="43">
        <v>5</v>
      </c>
      <c r="B7" s="43" t="s">
        <v>149</v>
      </c>
      <c r="C7" s="99" t="s">
        <v>140</v>
      </c>
      <c r="D7" s="43" t="s">
        <v>164</v>
      </c>
    </row>
    <row r="8" spans="1:4" hidden="1" x14ac:dyDescent="0.15">
      <c r="A8" s="43">
        <v>6</v>
      </c>
      <c r="B8" s="43" t="s">
        <v>156</v>
      </c>
      <c r="C8" s="99" t="s">
        <v>140</v>
      </c>
      <c r="D8" s="43" t="s">
        <v>164</v>
      </c>
    </row>
    <row r="9" spans="1:4" hidden="1" x14ac:dyDescent="0.15">
      <c r="A9" s="43">
        <v>7</v>
      </c>
      <c r="B9" s="43" t="s">
        <v>167</v>
      </c>
      <c r="C9" s="99" t="s">
        <v>140</v>
      </c>
      <c r="D9" s="43" t="s">
        <v>164</v>
      </c>
    </row>
    <row r="10" spans="1:4" hidden="1" x14ac:dyDescent="0.15">
      <c r="A10" s="43">
        <v>8</v>
      </c>
      <c r="B10" s="43" t="s">
        <v>149</v>
      </c>
      <c r="C10" s="99" t="s">
        <v>140</v>
      </c>
      <c r="D10" s="43" t="s">
        <v>164</v>
      </c>
    </row>
    <row r="11" spans="1:4" hidden="1" x14ac:dyDescent="0.15">
      <c r="A11" s="43">
        <v>9</v>
      </c>
      <c r="B11" s="43" t="s">
        <v>159</v>
      </c>
      <c r="C11" s="99" t="s">
        <v>140</v>
      </c>
      <c r="D11" s="43" t="s">
        <v>168</v>
      </c>
    </row>
    <row r="12" spans="1:4" hidden="1" x14ac:dyDescent="0.15">
      <c r="A12" s="43">
        <v>10</v>
      </c>
      <c r="B12" s="43" t="s">
        <v>147</v>
      </c>
      <c r="C12" s="99" t="s">
        <v>140</v>
      </c>
      <c r="D12" s="43" t="s">
        <v>168</v>
      </c>
    </row>
    <row r="13" spans="1:4" hidden="1" x14ac:dyDescent="0.15">
      <c r="A13" s="43">
        <v>11</v>
      </c>
      <c r="B13" s="43" t="s">
        <v>160</v>
      </c>
      <c r="C13" s="99" t="s">
        <v>140</v>
      </c>
      <c r="D13" s="43" t="s">
        <v>168</v>
      </c>
    </row>
    <row r="14" spans="1:4" hidden="1" x14ac:dyDescent="0.15">
      <c r="A14" s="43">
        <v>12</v>
      </c>
      <c r="B14" s="43" t="s">
        <v>172</v>
      </c>
      <c r="C14" s="99" t="s">
        <v>140</v>
      </c>
      <c r="D14" s="43" t="s">
        <v>168</v>
      </c>
    </row>
    <row r="15" spans="1:4" hidden="1" x14ac:dyDescent="0.15">
      <c r="A15" s="43">
        <v>13</v>
      </c>
      <c r="B15" s="43" t="s">
        <v>165</v>
      </c>
      <c r="C15" s="99" t="s">
        <v>140</v>
      </c>
      <c r="D15" s="43" t="s">
        <v>173</v>
      </c>
    </row>
    <row r="16" spans="1:4" hidden="1" x14ac:dyDescent="0.15">
      <c r="A16" s="43">
        <v>14</v>
      </c>
      <c r="B16" s="43" t="s">
        <v>156</v>
      </c>
      <c r="C16" s="99" t="s">
        <v>140</v>
      </c>
      <c r="D16" s="43" t="s">
        <v>168</v>
      </c>
    </row>
    <row r="17" spans="1:4" hidden="1" x14ac:dyDescent="0.15">
      <c r="A17" s="43">
        <v>15</v>
      </c>
      <c r="B17" s="43" t="s">
        <v>142</v>
      </c>
      <c r="C17" s="99" t="s">
        <v>140</v>
      </c>
      <c r="D17" s="43" t="s">
        <v>168</v>
      </c>
    </row>
    <row r="18" spans="1:4" hidden="1" x14ac:dyDescent="0.15">
      <c r="A18" s="43">
        <v>16</v>
      </c>
      <c r="B18" s="43" t="s">
        <v>151</v>
      </c>
      <c r="C18" s="99" t="s">
        <v>140</v>
      </c>
      <c r="D18" s="43" t="s">
        <v>168</v>
      </c>
    </row>
    <row r="19" spans="1:4" hidden="1" x14ac:dyDescent="0.15">
      <c r="A19" s="43">
        <v>17</v>
      </c>
      <c r="B19" s="43" t="s">
        <v>156</v>
      </c>
      <c r="C19" s="99" t="s">
        <v>140</v>
      </c>
      <c r="D19" s="43" t="s">
        <v>173</v>
      </c>
    </row>
    <row r="20" spans="1:4" hidden="1" x14ac:dyDescent="0.15">
      <c r="A20" s="43">
        <v>18</v>
      </c>
      <c r="B20" s="43" t="s">
        <v>158</v>
      </c>
      <c r="C20" s="99" t="s">
        <v>175</v>
      </c>
      <c r="D20" s="43" t="s">
        <v>141</v>
      </c>
    </row>
    <row r="21" spans="1:4" hidden="1" x14ac:dyDescent="0.15">
      <c r="A21" s="43">
        <v>19</v>
      </c>
      <c r="B21" s="43" t="s">
        <v>149</v>
      </c>
      <c r="C21" s="99" t="s">
        <v>175</v>
      </c>
      <c r="D21" s="43" t="s">
        <v>146</v>
      </c>
    </row>
    <row r="22" spans="1:4" hidden="1" x14ac:dyDescent="0.15">
      <c r="A22" s="43">
        <v>20</v>
      </c>
      <c r="B22" s="43" t="s">
        <v>151</v>
      </c>
      <c r="C22" s="99" t="s">
        <v>175</v>
      </c>
      <c r="D22" s="43" t="s">
        <v>146</v>
      </c>
    </row>
    <row r="23" spans="1:4" hidden="1" x14ac:dyDescent="0.15">
      <c r="A23" s="43">
        <v>21</v>
      </c>
      <c r="B23" s="43" t="s">
        <v>154</v>
      </c>
      <c r="C23" s="99" t="s">
        <v>175</v>
      </c>
      <c r="D23" s="43" t="s">
        <v>146</v>
      </c>
    </row>
    <row r="24" spans="1:4" hidden="1" x14ac:dyDescent="0.15">
      <c r="A24" s="43">
        <v>22</v>
      </c>
      <c r="B24" s="43" t="s">
        <v>158</v>
      </c>
      <c r="C24" s="99" t="s">
        <v>175</v>
      </c>
      <c r="D24" s="43" t="s">
        <v>146</v>
      </c>
    </row>
    <row r="25" spans="1:4" hidden="1" x14ac:dyDescent="0.15">
      <c r="A25" s="43">
        <v>23</v>
      </c>
      <c r="B25" s="43" t="s">
        <v>143</v>
      </c>
      <c r="C25" s="99" t="s">
        <v>175</v>
      </c>
      <c r="D25" s="43" t="s">
        <v>146</v>
      </c>
    </row>
    <row r="26" spans="1:4" hidden="1" x14ac:dyDescent="0.15">
      <c r="A26" s="43">
        <v>24</v>
      </c>
      <c r="B26" s="43" t="s">
        <v>160</v>
      </c>
      <c r="C26" s="99" t="s">
        <v>175</v>
      </c>
      <c r="D26" s="43" t="s">
        <v>146</v>
      </c>
    </row>
    <row r="27" spans="1:4" hidden="1" x14ac:dyDescent="0.15">
      <c r="A27" s="43">
        <v>25</v>
      </c>
      <c r="B27" s="43" t="s">
        <v>144</v>
      </c>
      <c r="C27" s="99" t="s">
        <v>175</v>
      </c>
      <c r="D27" s="43" t="s">
        <v>146</v>
      </c>
    </row>
    <row r="28" spans="1:4" hidden="1" x14ac:dyDescent="0.15">
      <c r="A28" s="43">
        <v>26</v>
      </c>
      <c r="B28" s="43" t="s">
        <v>174</v>
      </c>
      <c r="C28" s="99" t="s">
        <v>175</v>
      </c>
      <c r="D28" s="43" t="s">
        <v>146</v>
      </c>
    </row>
    <row r="29" spans="1:4" hidden="1" x14ac:dyDescent="0.15">
      <c r="A29" s="43">
        <v>27</v>
      </c>
      <c r="B29" s="43" t="s">
        <v>142</v>
      </c>
      <c r="C29" s="99" t="s">
        <v>175</v>
      </c>
      <c r="D29" s="43" t="s">
        <v>146</v>
      </c>
    </row>
    <row r="30" spans="1:4" hidden="1" x14ac:dyDescent="0.15">
      <c r="A30" s="43">
        <v>28</v>
      </c>
      <c r="B30" s="43" t="s">
        <v>159</v>
      </c>
      <c r="C30" s="99" t="s">
        <v>175</v>
      </c>
      <c r="D30" s="43" t="s">
        <v>146</v>
      </c>
    </row>
    <row r="31" spans="1:4" hidden="1" x14ac:dyDescent="0.15">
      <c r="A31" s="43">
        <v>29</v>
      </c>
      <c r="B31" s="43" t="s">
        <v>161</v>
      </c>
      <c r="C31" s="99" t="s">
        <v>175</v>
      </c>
      <c r="D31" s="43" t="s">
        <v>146</v>
      </c>
    </row>
    <row r="32" spans="1:4" hidden="1" x14ac:dyDescent="0.15">
      <c r="A32" s="43">
        <v>30</v>
      </c>
      <c r="B32" s="43" t="s">
        <v>171</v>
      </c>
      <c r="C32" s="99" t="s">
        <v>175</v>
      </c>
      <c r="D32" s="43" t="s">
        <v>146</v>
      </c>
    </row>
    <row r="33" spans="1:4" hidden="1" x14ac:dyDescent="0.15">
      <c r="A33" s="43">
        <v>31</v>
      </c>
      <c r="B33" s="43" t="s">
        <v>147</v>
      </c>
      <c r="C33" s="99" t="s">
        <v>175</v>
      </c>
      <c r="D33" s="43" t="s">
        <v>164</v>
      </c>
    </row>
    <row r="34" spans="1:4" hidden="1" x14ac:dyDescent="0.15">
      <c r="A34" s="43">
        <v>32</v>
      </c>
      <c r="B34" s="43" t="s">
        <v>142</v>
      </c>
      <c r="C34" s="99" t="s">
        <v>175</v>
      </c>
      <c r="D34" s="43" t="s">
        <v>164</v>
      </c>
    </row>
    <row r="35" spans="1:4" hidden="1" x14ac:dyDescent="0.15">
      <c r="A35" s="43">
        <v>33</v>
      </c>
      <c r="B35" s="43" t="s">
        <v>167</v>
      </c>
      <c r="C35" s="99" t="s">
        <v>175</v>
      </c>
      <c r="D35" s="43" t="s">
        <v>164</v>
      </c>
    </row>
    <row r="36" spans="1:4" hidden="1" x14ac:dyDescent="0.15">
      <c r="A36" s="43">
        <v>34</v>
      </c>
      <c r="B36" s="43" t="s">
        <v>170</v>
      </c>
      <c r="C36" s="99" t="s">
        <v>175</v>
      </c>
      <c r="D36" s="43" t="s">
        <v>164</v>
      </c>
    </row>
    <row r="37" spans="1:4" hidden="1" x14ac:dyDescent="0.15">
      <c r="A37" s="43">
        <v>35</v>
      </c>
      <c r="B37" s="43" t="s">
        <v>159</v>
      </c>
      <c r="C37" s="99" t="s">
        <v>175</v>
      </c>
      <c r="D37" s="43" t="s">
        <v>164</v>
      </c>
    </row>
    <row r="38" spans="1:4" hidden="1" x14ac:dyDescent="0.15">
      <c r="A38" s="43">
        <v>36</v>
      </c>
      <c r="B38" s="43" t="s">
        <v>147</v>
      </c>
      <c r="C38" s="99" t="s">
        <v>175</v>
      </c>
      <c r="D38" s="43" t="s">
        <v>164</v>
      </c>
    </row>
    <row r="39" spans="1:4" hidden="1" x14ac:dyDescent="0.15">
      <c r="A39" s="43">
        <v>37</v>
      </c>
      <c r="B39" s="43" t="s">
        <v>160</v>
      </c>
      <c r="C39" s="99" t="s">
        <v>175</v>
      </c>
      <c r="D39" s="43" t="s">
        <v>164</v>
      </c>
    </row>
    <row r="40" spans="1:4" hidden="1" x14ac:dyDescent="0.15">
      <c r="A40" s="43">
        <v>38</v>
      </c>
      <c r="B40" s="43" t="s">
        <v>169</v>
      </c>
      <c r="C40" s="99" t="s">
        <v>175</v>
      </c>
      <c r="D40" s="43" t="s">
        <v>164</v>
      </c>
    </row>
    <row r="41" spans="1:4" hidden="1" x14ac:dyDescent="0.15">
      <c r="A41" s="43">
        <v>39</v>
      </c>
      <c r="B41" s="43" t="s">
        <v>143</v>
      </c>
      <c r="C41" s="99" t="s">
        <v>175</v>
      </c>
      <c r="D41" s="43" t="s">
        <v>164</v>
      </c>
    </row>
    <row r="42" spans="1:4" hidden="1" x14ac:dyDescent="0.15">
      <c r="A42" s="43">
        <v>40</v>
      </c>
      <c r="B42" s="43" t="s">
        <v>145</v>
      </c>
      <c r="C42" s="99" t="s">
        <v>175</v>
      </c>
      <c r="D42" s="43" t="s">
        <v>164</v>
      </c>
    </row>
    <row r="43" spans="1:4" hidden="1" x14ac:dyDescent="0.15">
      <c r="A43" s="43">
        <v>41</v>
      </c>
      <c r="B43" s="43" t="s">
        <v>157</v>
      </c>
      <c r="C43" s="99" t="s">
        <v>175</v>
      </c>
      <c r="D43" s="43" t="s">
        <v>164</v>
      </c>
    </row>
    <row r="44" spans="1:4" hidden="1" x14ac:dyDescent="0.15">
      <c r="A44" s="43">
        <v>42</v>
      </c>
      <c r="B44" s="43" t="s">
        <v>147</v>
      </c>
      <c r="C44" s="99" t="s">
        <v>175</v>
      </c>
      <c r="D44" s="43" t="s">
        <v>164</v>
      </c>
    </row>
    <row r="45" spans="1:4" hidden="1" x14ac:dyDescent="0.15">
      <c r="A45" s="43">
        <v>43</v>
      </c>
      <c r="B45" s="43" t="s">
        <v>156</v>
      </c>
      <c r="C45" s="99" t="s">
        <v>175</v>
      </c>
      <c r="D45" s="43" t="s">
        <v>164</v>
      </c>
    </row>
    <row r="46" spans="1:4" hidden="1" x14ac:dyDescent="0.15">
      <c r="A46" s="43">
        <v>44</v>
      </c>
      <c r="B46" s="43" t="s">
        <v>143</v>
      </c>
      <c r="C46" s="99" t="s">
        <v>175</v>
      </c>
      <c r="D46" s="43" t="s">
        <v>164</v>
      </c>
    </row>
    <row r="47" spans="1:4" hidden="1" x14ac:dyDescent="0.15">
      <c r="A47" s="43">
        <v>45</v>
      </c>
      <c r="B47" s="43" t="s">
        <v>167</v>
      </c>
      <c r="C47" s="99" t="s">
        <v>175</v>
      </c>
      <c r="D47" s="43" t="s">
        <v>164</v>
      </c>
    </row>
    <row r="48" spans="1:4" hidden="1" x14ac:dyDescent="0.15">
      <c r="A48" s="43">
        <v>46</v>
      </c>
      <c r="B48" s="43" t="s">
        <v>160</v>
      </c>
      <c r="C48" s="99" t="s">
        <v>175</v>
      </c>
      <c r="D48" s="43" t="s">
        <v>168</v>
      </c>
    </row>
    <row r="49" spans="1:4" hidden="1" x14ac:dyDescent="0.15">
      <c r="A49" s="43">
        <v>47</v>
      </c>
      <c r="B49" s="43" t="s">
        <v>167</v>
      </c>
      <c r="C49" s="99" t="s">
        <v>175</v>
      </c>
      <c r="D49" s="43" t="s">
        <v>168</v>
      </c>
    </row>
    <row r="50" spans="1:4" hidden="1" x14ac:dyDescent="0.15">
      <c r="A50" s="43">
        <v>48</v>
      </c>
      <c r="B50" s="43" t="s">
        <v>154</v>
      </c>
      <c r="C50" s="99" t="s">
        <v>175</v>
      </c>
      <c r="D50" s="43" t="s">
        <v>168</v>
      </c>
    </row>
    <row r="51" spans="1:4" hidden="1" x14ac:dyDescent="0.15">
      <c r="A51" s="43">
        <v>49</v>
      </c>
      <c r="B51" s="43" t="s">
        <v>149</v>
      </c>
      <c r="C51" s="99" t="s">
        <v>175</v>
      </c>
      <c r="D51" s="43" t="s">
        <v>168</v>
      </c>
    </row>
    <row r="52" spans="1:4" hidden="1" x14ac:dyDescent="0.15">
      <c r="A52" s="43">
        <v>50</v>
      </c>
      <c r="B52" s="43" t="s">
        <v>158</v>
      </c>
      <c r="C52" s="99" t="s">
        <v>175</v>
      </c>
      <c r="D52" s="43" t="s">
        <v>168</v>
      </c>
    </row>
    <row r="53" spans="1:4" hidden="1" x14ac:dyDescent="0.15">
      <c r="A53" s="43">
        <v>51</v>
      </c>
      <c r="B53" s="43" t="s">
        <v>154</v>
      </c>
      <c r="C53" s="99" t="s">
        <v>175</v>
      </c>
      <c r="D53" s="43" t="s">
        <v>168</v>
      </c>
    </row>
    <row r="54" spans="1:4" hidden="1" x14ac:dyDescent="0.15">
      <c r="A54" s="43">
        <v>52</v>
      </c>
      <c r="B54" s="43" t="s">
        <v>155</v>
      </c>
      <c r="C54" s="99" t="s">
        <v>175</v>
      </c>
      <c r="D54" s="43" t="s">
        <v>168</v>
      </c>
    </row>
    <row r="55" spans="1:4" hidden="1" x14ac:dyDescent="0.15">
      <c r="A55" s="43">
        <v>53</v>
      </c>
      <c r="B55" s="43" t="s">
        <v>149</v>
      </c>
      <c r="C55" s="99" t="s">
        <v>175</v>
      </c>
      <c r="D55" s="43" t="s">
        <v>168</v>
      </c>
    </row>
    <row r="56" spans="1:4" hidden="1" x14ac:dyDescent="0.15">
      <c r="A56" s="43">
        <v>54</v>
      </c>
      <c r="B56" s="43" t="s">
        <v>145</v>
      </c>
      <c r="C56" s="99" t="s">
        <v>175</v>
      </c>
      <c r="D56" s="43" t="s">
        <v>168</v>
      </c>
    </row>
    <row r="57" spans="1:4" hidden="1" x14ac:dyDescent="0.15">
      <c r="A57" s="43">
        <v>55</v>
      </c>
      <c r="B57" s="43" t="s">
        <v>142</v>
      </c>
      <c r="C57" s="99" t="s">
        <v>175</v>
      </c>
      <c r="D57" s="43" t="s">
        <v>168</v>
      </c>
    </row>
    <row r="58" spans="1:4" hidden="1" x14ac:dyDescent="0.15">
      <c r="A58" s="43">
        <v>56</v>
      </c>
      <c r="B58" s="43" t="s">
        <v>147</v>
      </c>
      <c r="C58" s="99" t="s">
        <v>175</v>
      </c>
      <c r="D58" s="43" t="s">
        <v>168</v>
      </c>
    </row>
    <row r="59" spans="1:4" hidden="1" x14ac:dyDescent="0.15">
      <c r="A59" s="43">
        <v>57</v>
      </c>
      <c r="B59" s="43" t="s">
        <v>144</v>
      </c>
      <c r="C59" s="99" t="s">
        <v>175</v>
      </c>
      <c r="D59" s="43" t="s">
        <v>168</v>
      </c>
    </row>
    <row r="60" spans="1:4" hidden="1" x14ac:dyDescent="0.15">
      <c r="A60" s="43">
        <v>58</v>
      </c>
      <c r="B60" s="43" t="s">
        <v>150</v>
      </c>
      <c r="C60" s="99" t="s">
        <v>175</v>
      </c>
      <c r="D60" s="43" t="s">
        <v>168</v>
      </c>
    </row>
    <row r="61" spans="1:4" hidden="1" x14ac:dyDescent="0.15">
      <c r="A61" s="43">
        <v>59</v>
      </c>
      <c r="B61" s="43" t="s">
        <v>172</v>
      </c>
      <c r="C61" s="99" t="s">
        <v>175</v>
      </c>
      <c r="D61" s="43" t="s">
        <v>168</v>
      </c>
    </row>
    <row r="62" spans="1:4" hidden="1" x14ac:dyDescent="0.15">
      <c r="A62" s="43">
        <v>60</v>
      </c>
      <c r="B62" s="43" t="s">
        <v>166</v>
      </c>
      <c r="C62" s="99" t="s">
        <v>175</v>
      </c>
      <c r="D62" s="43" t="s">
        <v>168</v>
      </c>
    </row>
    <row r="63" spans="1:4" hidden="1" x14ac:dyDescent="0.15">
      <c r="A63" s="43">
        <v>62</v>
      </c>
      <c r="B63" s="43" t="s">
        <v>150</v>
      </c>
      <c r="C63" s="99" t="s">
        <v>181</v>
      </c>
      <c r="D63" s="43" t="s">
        <v>146</v>
      </c>
    </row>
    <row r="64" spans="1:4" hidden="1" x14ac:dyDescent="0.15">
      <c r="A64" s="43">
        <v>63</v>
      </c>
      <c r="B64" s="43" t="s">
        <v>174</v>
      </c>
      <c r="C64" s="99" t="s">
        <v>181</v>
      </c>
      <c r="D64" s="43" t="s">
        <v>146</v>
      </c>
    </row>
    <row r="65" spans="1:4" hidden="1" x14ac:dyDescent="0.15">
      <c r="A65" s="43">
        <v>64</v>
      </c>
      <c r="B65" s="43" t="s">
        <v>147</v>
      </c>
      <c r="C65" s="99" t="s">
        <v>181</v>
      </c>
      <c r="D65" s="43" t="s">
        <v>146</v>
      </c>
    </row>
    <row r="66" spans="1:4" hidden="1" x14ac:dyDescent="0.15">
      <c r="A66" s="43">
        <v>65</v>
      </c>
      <c r="B66" s="43" t="s">
        <v>171</v>
      </c>
      <c r="C66" s="99" t="s">
        <v>181</v>
      </c>
      <c r="D66" s="43" t="s">
        <v>146</v>
      </c>
    </row>
    <row r="67" spans="1:4" hidden="1" x14ac:dyDescent="0.15">
      <c r="A67" s="43">
        <v>66</v>
      </c>
      <c r="B67" s="43" t="s">
        <v>149</v>
      </c>
      <c r="C67" s="99" t="s">
        <v>181</v>
      </c>
      <c r="D67" s="43" t="s">
        <v>146</v>
      </c>
    </row>
    <row r="68" spans="1:4" hidden="1" x14ac:dyDescent="0.15">
      <c r="A68" s="43">
        <v>67</v>
      </c>
      <c r="B68" s="43" t="s">
        <v>154</v>
      </c>
      <c r="C68" s="99" t="s">
        <v>181</v>
      </c>
      <c r="D68" s="43" t="s">
        <v>146</v>
      </c>
    </row>
    <row r="69" spans="1:4" hidden="1" x14ac:dyDescent="0.15">
      <c r="A69" s="43">
        <v>68</v>
      </c>
      <c r="B69" s="43" t="s">
        <v>149</v>
      </c>
      <c r="C69" s="99" t="s">
        <v>181</v>
      </c>
      <c r="D69" s="43" t="s">
        <v>164</v>
      </c>
    </row>
    <row r="70" spans="1:4" hidden="1" x14ac:dyDescent="0.15">
      <c r="A70" s="43">
        <v>69</v>
      </c>
      <c r="B70" s="43" t="s">
        <v>158</v>
      </c>
      <c r="C70" s="99" t="s">
        <v>181</v>
      </c>
      <c r="D70" s="43" t="s">
        <v>164</v>
      </c>
    </row>
    <row r="71" spans="1:4" hidden="1" x14ac:dyDescent="0.15">
      <c r="A71" s="43">
        <v>70</v>
      </c>
      <c r="B71" s="43" t="s">
        <v>144</v>
      </c>
      <c r="C71" s="99" t="s">
        <v>181</v>
      </c>
      <c r="D71" s="43" t="s">
        <v>164</v>
      </c>
    </row>
    <row r="72" spans="1:4" hidden="1" x14ac:dyDescent="0.15">
      <c r="A72" s="43">
        <v>71</v>
      </c>
      <c r="B72" s="43" t="s">
        <v>182</v>
      </c>
      <c r="C72" s="99" t="s">
        <v>181</v>
      </c>
      <c r="D72" s="43" t="s">
        <v>164</v>
      </c>
    </row>
    <row r="73" spans="1:4" hidden="1" x14ac:dyDescent="0.15">
      <c r="A73" s="43">
        <v>72</v>
      </c>
      <c r="B73" s="43" t="s">
        <v>165</v>
      </c>
      <c r="C73" s="99" t="s">
        <v>181</v>
      </c>
      <c r="D73" s="43" t="s">
        <v>164</v>
      </c>
    </row>
    <row r="74" spans="1:4" hidden="1" x14ac:dyDescent="0.15">
      <c r="A74" s="43">
        <v>73</v>
      </c>
      <c r="B74" s="43" t="s">
        <v>143</v>
      </c>
      <c r="C74" s="99" t="s">
        <v>181</v>
      </c>
      <c r="D74" s="43" t="s">
        <v>164</v>
      </c>
    </row>
    <row r="75" spans="1:4" hidden="1" x14ac:dyDescent="0.15">
      <c r="A75" s="43">
        <v>74</v>
      </c>
      <c r="B75" s="43" t="s">
        <v>171</v>
      </c>
      <c r="C75" s="99" t="s">
        <v>181</v>
      </c>
      <c r="D75" s="43" t="s">
        <v>164</v>
      </c>
    </row>
    <row r="76" spans="1:4" hidden="1" x14ac:dyDescent="0.15">
      <c r="A76" s="43">
        <v>75</v>
      </c>
      <c r="B76" s="43" t="s">
        <v>143</v>
      </c>
      <c r="C76" s="99" t="s">
        <v>181</v>
      </c>
      <c r="D76" s="43" t="s">
        <v>168</v>
      </c>
    </row>
    <row r="77" spans="1:4" hidden="1" x14ac:dyDescent="0.15">
      <c r="A77" s="43">
        <v>76</v>
      </c>
      <c r="B77" s="43" t="s">
        <v>174</v>
      </c>
      <c r="C77" s="99" t="s">
        <v>181</v>
      </c>
      <c r="D77" s="43" t="s">
        <v>168</v>
      </c>
    </row>
    <row r="78" spans="1:4" hidden="1" x14ac:dyDescent="0.15">
      <c r="A78" s="43">
        <v>77</v>
      </c>
      <c r="B78" s="43" t="s">
        <v>165</v>
      </c>
      <c r="C78" s="99" t="s">
        <v>181</v>
      </c>
      <c r="D78" s="43" t="s">
        <v>146</v>
      </c>
    </row>
    <row r="79" spans="1:4" hidden="1" x14ac:dyDescent="0.15">
      <c r="A79" s="43">
        <v>78</v>
      </c>
      <c r="B79" s="43" t="s">
        <v>160</v>
      </c>
      <c r="C79" s="99" t="s">
        <v>181</v>
      </c>
      <c r="D79" s="43" t="s">
        <v>173</v>
      </c>
    </row>
    <row r="80" spans="1:4" hidden="1" x14ac:dyDescent="0.15">
      <c r="A80" s="43">
        <v>79</v>
      </c>
      <c r="B80" s="43" t="s">
        <v>147</v>
      </c>
      <c r="C80" s="99" t="s">
        <v>181</v>
      </c>
      <c r="D80" s="43" t="s">
        <v>168</v>
      </c>
    </row>
    <row r="81" spans="1:4" hidden="1" x14ac:dyDescent="0.15">
      <c r="A81" s="43">
        <v>80</v>
      </c>
      <c r="B81" s="43" t="s">
        <v>165</v>
      </c>
      <c r="C81" s="99" t="s">
        <v>181</v>
      </c>
      <c r="D81" s="43" t="s">
        <v>173</v>
      </c>
    </row>
    <row r="82" spans="1:4" hidden="1" x14ac:dyDescent="0.15">
      <c r="A82" s="43">
        <v>81</v>
      </c>
      <c r="B82" s="43" t="s">
        <v>149</v>
      </c>
      <c r="C82" s="99" t="s">
        <v>181</v>
      </c>
      <c r="D82" s="43" t="s">
        <v>173</v>
      </c>
    </row>
    <row r="83" spans="1:4" hidden="1" x14ac:dyDescent="0.15">
      <c r="A83" s="43">
        <v>82</v>
      </c>
      <c r="B83" s="43" t="s">
        <v>147</v>
      </c>
      <c r="C83" s="99" t="s">
        <v>181</v>
      </c>
      <c r="D83" s="43" t="s">
        <v>173</v>
      </c>
    </row>
    <row r="84" spans="1:4" hidden="1" x14ac:dyDescent="0.15">
      <c r="A84" s="43">
        <v>83</v>
      </c>
      <c r="B84" s="43" t="s">
        <v>156</v>
      </c>
      <c r="C84" s="99" t="s">
        <v>181</v>
      </c>
      <c r="D84" s="43" t="s">
        <v>173</v>
      </c>
    </row>
    <row r="85" spans="1:4" hidden="1" x14ac:dyDescent="0.15">
      <c r="A85" s="43">
        <v>84</v>
      </c>
      <c r="B85" s="43" t="s">
        <v>174</v>
      </c>
      <c r="C85" s="99" t="s">
        <v>181</v>
      </c>
      <c r="D85" s="43" t="s">
        <v>173</v>
      </c>
    </row>
    <row r="86" spans="1:4" hidden="1" x14ac:dyDescent="0.15">
      <c r="A86" s="43">
        <v>85</v>
      </c>
      <c r="B86" s="43" t="s">
        <v>160</v>
      </c>
      <c r="C86" s="99" t="s">
        <v>181</v>
      </c>
      <c r="D86" s="43" t="s">
        <v>173</v>
      </c>
    </row>
    <row r="87" spans="1:4" hidden="1" x14ac:dyDescent="0.15">
      <c r="A87" s="43">
        <v>86</v>
      </c>
      <c r="B87" s="43" t="s">
        <v>161</v>
      </c>
      <c r="C87" s="99" t="s">
        <v>183</v>
      </c>
      <c r="D87" s="43" t="s">
        <v>146</v>
      </c>
    </row>
    <row r="88" spans="1:4" hidden="1" x14ac:dyDescent="0.15">
      <c r="A88" s="43">
        <v>87</v>
      </c>
      <c r="B88" s="43" t="s">
        <v>142</v>
      </c>
      <c r="C88" s="99" t="s">
        <v>183</v>
      </c>
      <c r="D88" s="43" t="s">
        <v>146</v>
      </c>
    </row>
    <row r="89" spans="1:4" hidden="1" x14ac:dyDescent="0.15">
      <c r="A89" s="43">
        <v>88</v>
      </c>
      <c r="B89" s="43" t="s">
        <v>142</v>
      </c>
      <c r="C89" s="99" t="s">
        <v>183</v>
      </c>
      <c r="D89" s="43" t="s">
        <v>146</v>
      </c>
    </row>
    <row r="90" spans="1:4" hidden="1" x14ac:dyDescent="0.15">
      <c r="A90" s="43">
        <v>89</v>
      </c>
      <c r="B90" s="43" t="s">
        <v>161</v>
      </c>
      <c r="C90" s="99" t="s">
        <v>183</v>
      </c>
      <c r="D90" s="43" t="s">
        <v>146</v>
      </c>
    </row>
    <row r="91" spans="1:4" hidden="1" x14ac:dyDescent="0.15">
      <c r="A91" s="43">
        <v>90</v>
      </c>
      <c r="B91" s="43" t="s">
        <v>149</v>
      </c>
      <c r="C91" s="99" t="s">
        <v>183</v>
      </c>
      <c r="D91" s="43" t="s">
        <v>164</v>
      </c>
    </row>
    <row r="92" spans="1:4" hidden="1" x14ac:dyDescent="0.15">
      <c r="A92" s="43">
        <v>91</v>
      </c>
      <c r="B92" s="43" t="s">
        <v>174</v>
      </c>
      <c r="C92" s="99" t="s">
        <v>183</v>
      </c>
      <c r="D92" s="43" t="s">
        <v>164</v>
      </c>
    </row>
    <row r="93" spans="1:4" hidden="1" x14ac:dyDescent="0.15">
      <c r="A93" s="43">
        <v>92</v>
      </c>
      <c r="B93" s="43" t="s">
        <v>169</v>
      </c>
      <c r="C93" s="99" t="s">
        <v>183</v>
      </c>
      <c r="D93" s="43" t="s">
        <v>164</v>
      </c>
    </row>
    <row r="94" spans="1:4" hidden="1" x14ac:dyDescent="0.15">
      <c r="A94" s="43">
        <v>93</v>
      </c>
      <c r="B94" s="43" t="s">
        <v>151</v>
      </c>
      <c r="C94" s="99" t="s">
        <v>183</v>
      </c>
      <c r="D94" s="43" t="s">
        <v>164</v>
      </c>
    </row>
    <row r="95" spans="1:4" hidden="1" x14ac:dyDescent="0.15">
      <c r="A95" s="43">
        <v>94</v>
      </c>
      <c r="B95" s="43" t="s">
        <v>167</v>
      </c>
      <c r="C95" s="99" t="s">
        <v>183</v>
      </c>
      <c r="D95" s="43" t="s">
        <v>164</v>
      </c>
    </row>
    <row r="96" spans="1:4" hidden="1" x14ac:dyDescent="0.15">
      <c r="A96" s="43">
        <v>95</v>
      </c>
      <c r="B96" s="43" t="s">
        <v>147</v>
      </c>
      <c r="C96" s="99" t="s">
        <v>183</v>
      </c>
      <c r="D96" s="43" t="s">
        <v>164</v>
      </c>
    </row>
    <row r="97" spans="1:4" hidden="1" x14ac:dyDescent="0.15">
      <c r="A97" s="43">
        <v>96</v>
      </c>
      <c r="B97" s="43" t="s">
        <v>163</v>
      </c>
      <c r="C97" s="99" t="s">
        <v>183</v>
      </c>
      <c r="D97" s="43" t="s">
        <v>164</v>
      </c>
    </row>
    <row r="98" spans="1:4" hidden="1" x14ac:dyDescent="0.15">
      <c r="A98" s="43">
        <v>97</v>
      </c>
      <c r="B98" s="43" t="s">
        <v>150</v>
      </c>
      <c r="C98" s="99" t="s">
        <v>183</v>
      </c>
      <c r="D98" s="43" t="s">
        <v>168</v>
      </c>
    </row>
    <row r="99" spans="1:4" hidden="1" x14ac:dyDescent="0.15">
      <c r="A99" s="43">
        <v>98</v>
      </c>
      <c r="B99" s="43" t="s">
        <v>142</v>
      </c>
      <c r="C99" s="99" t="s">
        <v>183</v>
      </c>
      <c r="D99" s="43" t="s">
        <v>168</v>
      </c>
    </row>
    <row r="100" spans="1:4" hidden="1" x14ac:dyDescent="0.15">
      <c r="A100" s="43">
        <v>99</v>
      </c>
      <c r="B100" s="43" t="s">
        <v>150</v>
      </c>
      <c r="C100" s="99" t="s">
        <v>183</v>
      </c>
      <c r="D100" s="43" t="s">
        <v>168</v>
      </c>
    </row>
    <row r="101" spans="1:4" hidden="1" x14ac:dyDescent="0.15">
      <c r="A101" s="43">
        <v>100</v>
      </c>
      <c r="B101" s="43" t="s">
        <v>186</v>
      </c>
      <c r="C101" s="99" t="s">
        <v>183</v>
      </c>
      <c r="D101" s="43" t="s">
        <v>168</v>
      </c>
    </row>
    <row r="102" spans="1:4" hidden="1" x14ac:dyDescent="0.15">
      <c r="A102" s="43">
        <v>101</v>
      </c>
      <c r="B102" s="43" t="s">
        <v>169</v>
      </c>
      <c r="C102" s="99" t="s">
        <v>183</v>
      </c>
      <c r="D102" s="43" t="s">
        <v>168</v>
      </c>
    </row>
    <row r="103" spans="1:4" hidden="1" x14ac:dyDescent="0.15">
      <c r="A103" s="43">
        <v>102</v>
      </c>
      <c r="B103" s="43" t="s">
        <v>161</v>
      </c>
      <c r="C103" s="99" t="s">
        <v>183</v>
      </c>
      <c r="D103" s="43" t="s">
        <v>185</v>
      </c>
    </row>
    <row r="104" spans="1:4" hidden="1" x14ac:dyDescent="0.15">
      <c r="A104" s="43">
        <v>103</v>
      </c>
      <c r="B104" s="43" t="s">
        <v>167</v>
      </c>
      <c r="C104" s="99" t="s">
        <v>183</v>
      </c>
      <c r="D104" s="43" t="s">
        <v>168</v>
      </c>
    </row>
    <row r="105" spans="1:4" hidden="1" x14ac:dyDescent="0.15">
      <c r="A105" s="43">
        <v>104</v>
      </c>
      <c r="B105" s="43" t="s">
        <v>139</v>
      </c>
      <c r="C105" s="99" t="s">
        <v>187</v>
      </c>
      <c r="D105" s="43" t="s">
        <v>176</v>
      </c>
    </row>
    <row r="106" spans="1:4" hidden="1" x14ac:dyDescent="0.15">
      <c r="A106" s="43">
        <v>105</v>
      </c>
      <c r="B106" s="43" t="s">
        <v>167</v>
      </c>
      <c r="C106" s="99" t="s">
        <v>187</v>
      </c>
      <c r="D106" s="43" t="s">
        <v>141</v>
      </c>
    </row>
    <row r="107" spans="1:4" hidden="1" x14ac:dyDescent="0.15">
      <c r="A107" s="43">
        <v>106</v>
      </c>
      <c r="B107" s="43" t="s">
        <v>160</v>
      </c>
      <c r="C107" s="99" t="s">
        <v>187</v>
      </c>
      <c r="D107" s="43" t="s">
        <v>146</v>
      </c>
    </row>
    <row r="108" spans="1:4" hidden="1" x14ac:dyDescent="0.15">
      <c r="A108" s="43">
        <v>107</v>
      </c>
      <c r="B108" s="43" t="s">
        <v>169</v>
      </c>
      <c r="C108" s="99" t="s">
        <v>187</v>
      </c>
      <c r="D108" s="43" t="s">
        <v>146</v>
      </c>
    </row>
    <row r="109" spans="1:4" hidden="1" x14ac:dyDescent="0.15">
      <c r="A109" s="43">
        <v>108</v>
      </c>
      <c r="B109" s="43" t="s">
        <v>158</v>
      </c>
      <c r="C109" s="99" t="s">
        <v>187</v>
      </c>
      <c r="D109" s="43" t="s">
        <v>146</v>
      </c>
    </row>
    <row r="110" spans="1:4" hidden="1" x14ac:dyDescent="0.15">
      <c r="A110" s="43">
        <v>109</v>
      </c>
      <c r="B110" s="43" t="s">
        <v>150</v>
      </c>
      <c r="C110" s="99" t="s">
        <v>187</v>
      </c>
      <c r="D110" s="43" t="s">
        <v>146</v>
      </c>
    </row>
    <row r="111" spans="1:4" hidden="1" x14ac:dyDescent="0.15">
      <c r="A111" s="43">
        <v>110</v>
      </c>
      <c r="B111" s="43" t="s">
        <v>147</v>
      </c>
      <c r="C111" s="99" t="s">
        <v>187</v>
      </c>
      <c r="D111" s="43" t="s">
        <v>164</v>
      </c>
    </row>
    <row r="112" spans="1:4" hidden="1" x14ac:dyDescent="0.15">
      <c r="A112" s="43">
        <v>111</v>
      </c>
      <c r="B112" s="43" t="s">
        <v>160</v>
      </c>
      <c r="C112" s="99" t="s">
        <v>187</v>
      </c>
      <c r="D112" s="43" t="s">
        <v>164</v>
      </c>
    </row>
    <row r="113" spans="1:4" hidden="1" x14ac:dyDescent="0.15">
      <c r="A113" s="43">
        <v>112</v>
      </c>
      <c r="B113" s="43" t="s">
        <v>156</v>
      </c>
      <c r="C113" s="99" t="s">
        <v>187</v>
      </c>
      <c r="D113" s="43" t="s">
        <v>164</v>
      </c>
    </row>
    <row r="114" spans="1:4" hidden="1" x14ac:dyDescent="0.15">
      <c r="A114" s="43">
        <v>113</v>
      </c>
      <c r="B114" s="43" t="s">
        <v>158</v>
      </c>
      <c r="C114" s="99" t="s">
        <v>187</v>
      </c>
      <c r="D114" s="43" t="s">
        <v>164</v>
      </c>
    </row>
    <row r="115" spans="1:4" hidden="1" x14ac:dyDescent="0.15">
      <c r="A115" s="43">
        <v>114</v>
      </c>
      <c r="B115" s="43" t="s">
        <v>147</v>
      </c>
      <c r="C115" s="99" t="s">
        <v>187</v>
      </c>
      <c r="D115" s="43" t="s">
        <v>168</v>
      </c>
    </row>
    <row r="116" spans="1:4" hidden="1" x14ac:dyDescent="0.15">
      <c r="A116" s="43">
        <v>115</v>
      </c>
      <c r="B116" s="43" t="s">
        <v>159</v>
      </c>
      <c r="C116" s="99" t="s">
        <v>187</v>
      </c>
      <c r="D116" s="43" t="s">
        <v>168</v>
      </c>
    </row>
    <row r="117" spans="1:4" hidden="1" x14ac:dyDescent="0.15">
      <c r="A117" s="43">
        <v>116</v>
      </c>
      <c r="B117" s="43" t="s">
        <v>161</v>
      </c>
      <c r="C117" s="99" t="s">
        <v>187</v>
      </c>
      <c r="D117" s="43" t="s">
        <v>168</v>
      </c>
    </row>
    <row r="118" spans="1:4" hidden="1" x14ac:dyDescent="0.15">
      <c r="A118" s="43">
        <v>117</v>
      </c>
      <c r="B118" s="43" t="s">
        <v>165</v>
      </c>
      <c r="C118" s="99" t="s">
        <v>187</v>
      </c>
      <c r="D118" s="43" t="s">
        <v>168</v>
      </c>
    </row>
    <row r="119" spans="1:4" hidden="1" x14ac:dyDescent="0.15">
      <c r="A119" s="43">
        <v>118</v>
      </c>
      <c r="B119" s="43" t="s">
        <v>143</v>
      </c>
      <c r="C119" s="99" t="s">
        <v>187</v>
      </c>
      <c r="D119" s="43" t="s">
        <v>168</v>
      </c>
    </row>
    <row r="120" spans="1:4" hidden="1" x14ac:dyDescent="0.15">
      <c r="A120" s="43">
        <v>119</v>
      </c>
      <c r="B120" s="43" t="s">
        <v>160</v>
      </c>
      <c r="C120" s="99" t="s">
        <v>187</v>
      </c>
      <c r="D120" s="43" t="s">
        <v>168</v>
      </c>
    </row>
    <row r="121" spans="1:4" hidden="1" x14ac:dyDescent="0.15">
      <c r="A121" s="43">
        <v>120</v>
      </c>
      <c r="B121" s="43" t="s">
        <v>147</v>
      </c>
      <c r="C121" s="99" t="s">
        <v>191</v>
      </c>
      <c r="D121" s="43" t="s">
        <v>176</v>
      </c>
    </row>
    <row r="122" spans="1:4" hidden="1" x14ac:dyDescent="0.15">
      <c r="A122" s="43">
        <v>121</v>
      </c>
      <c r="B122" s="43" t="s">
        <v>171</v>
      </c>
      <c r="C122" s="99" t="s">
        <v>191</v>
      </c>
      <c r="D122" s="43" t="s">
        <v>146</v>
      </c>
    </row>
    <row r="123" spans="1:4" hidden="1" x14ac:dyDescent="0.15">
      <c r="A123" s="43">
        <v>122</v>
      </c>
      <c r="B123" s="43" t="s">
        <v>155</v>
      </c>
      <c r="C123" s="99" t="s">
        <v>191</v>
      </c>
      <c r="D123" s="43" t="s">
        <v>146</v>
      </c>
    </row>
    <row r="124" spans="1:4" hidden="1" x14ac:dyDescent="0.15">
      <c r="A124" s="43">
        <v>123</v>
      </c>
      <c r="B124" s="43" t="s">
        <v>147</v>
      </c>
      <c r="C124" s="99" t="s">
        <v>191</v>
      </c>
      <c r="D124" s="43" t="s">
        <v>146</v>
      </c>
    </row>
    <row r="125" spans="1:4" hidden="1" x14ac:dyDescent="0.15">
      <c r="A125" s="43">
        <v>124</v>
      </c>
      <c r="B125" s="43" t="s">
        <v>149</v>
      </c>
      <c r="C125" s="99" t="s">
        <v>191</v>
      </c>
      <c r="D125" s="43" t="s">
        <v>146</v>
      </c>
    </row>
    <row r="126" spans="1:4" hidden="1" x14ac:dyDescent="0.15">
      <c r="A126" s="43">
        <v>125</v>
      </c>
      <c r="B126" s="43" t="s">
        <v>149</v>
      </c>
      <c r="C126" s="99" t="s">
        <v>191</v>
      </c>
      <c r="D126" s="43" t="s">
        <v>146</v>
      </c>
    </row>
    <row r="127" spans="1:4" hidden="1" x14ac:dyDescent="0.15">
      <c r="A127" s="43">
        <v>126</v>
      </c>
      <c r="B127" s="43" t="s">
        <v>160</v>
      </c>
      <c r="C127" s="99" t="s">
        <v>191</v>
      </c>
      <c r="D127" s="43" t="s">
        <v>146</v>
      </c>
    </row>
    <row r="128" spans="1:4" hidden="1" x14ac:dyDescent="0.15">
      <c r="A128" s="43">
        <v>127</v>
      </c>
      <c r="B128" s="43" t="s">
        <v>160</v>
      </c>
      <c r="C128" s="99" t="s">
        <v>191</v>
      </c>
      <c r="D128" s="43" t="s">
        <v>146</v>
      </c>
    </row>
    <row r="129" spans="1:4" hidden="1" x14ac:dyDescent="0.15">
      <c r="A129" s="43">
        <v>128</v>
      </c>
      <c r="B129" s="43" t="s">
        <v>169</v>
      </c>
      <c r="C129" s="99" t="s">
        <v>191</v>
      </c>
      <c r="D129" s="43" t="s">
        <v>146</v>
      </c>
    </row>
    <row r="130" spans="1:4" hidden="1" x14ac:dyDescent="0.15">
      <c r="A130" s="43">
        <v>129</v>
      </c>
      <c r="B130" s="43" t="s">
        <v>177</v>
      </c>
      <c r="C130" s="99" t="s">
        <v>191</v>
      </c>
      <c r="D130" s="43" t="s">
        <v>146</v>
      </c>
    </row>
    <row r="131" spans="1:4" hidden="1" x14ac:dyDescent="0.15">
      <c r="A131" s="43">
        <v>130</v>
      </c>
      <c r="B131" s="43" t="s">
        <v>157</v>
      </c>
      <c r="C131" s="99" t="s">
        <v>191</v>
      </c>
      <c r="D131" s="43" t="s">
        <v>146</v>
      </c>
    </row>
    <row r="132" spans="1:4" hidden="1" x14ac:dyDescent="0.15">
      <c r="A132" s="43">
        <v>131</v>
      </c>
      <c r="B132" s="43" t="s">
        <v>145</v>
      </c>
      <c r="C132" s="99" t="s">
        <v>191</v>
      </c>
      <c r="D132" s="43" t="s">
        <v>146</v>
      </c>
    </row>
    <row r="133" spans="1:4" hidden="1" x14ac:dyDescent="0.15">
      <c r="A133" s="43">
        <v>132</v>
      </c>
      <c r="B133" s="43" t="s">
        <v>171</v>
      </c>
      <c r="C133" s="99" t="s">
        <v>191</v>
      </c>
      <c r="D133" s="43" t="s">
        <v>146</v>
      </c>
    </row>
    <row r="134" spans="1:4" hidden="1" x14ac:dyDescent="0.15">
      <c r="A134" s="43">
        <v>133</v>
      </c>
      <c r="B134" s="43" t="s">
        <v>171</v>
      </c>
      <c r="C134" s="99" t="s">
        <v>191</v>
      </c>
      <c r="D134" s="43" t="s">
        <v>164</v>
      </c>
    </row>
    <row r="135" spans="1:4" hidden="1" x14ac:dyDescent="0.15">
      <c r="A135" s="43">
        <v>134</v>
      </c>
      <c r="B135" s="43" t="s">
        <v>147</v>
      </c>
      <c r="C135" s="99" t="s">
        <v>191</v>
      </c>
      <c r="D135" s="43" t="s">
        <v>164</v>
      </c>
    </row>
    <row r="136" spans="1:4" hidden="1" x14ac:dyDescent="0.15">
      <c r="A136" s="43">
        <v>135</v>
      </c>
      <c r="B136" s="43" t="s">
        <v>144</v>
      </c>
      <c r="C136" s="99" t="s">
        <v>191</v>
      </c>
      <c r="D136" s="43" t="s">
        <v>164</v>
      </c>
    </row>
    <row r="137" spans="1:4" hidden="1" x14ac:dyDescent="0.15">
      <c r="A137" s="43">
        <v>136</v>
      </c>
      <c r="B137" s="43" t="s">
        <v>166</v>
      </c>
      <c r="C137" s="99" t="s">
        <v>191</v>
      </c>
      <c r="D137" s="43" t="s">
        <v>164</v>
      </c>
    </row>
    <row r="138" spans="1:4" hidden="1" x14ac:dyDescent="0.15">
      <c r="A138" s="43">
        <v>137</v>
      </c>
      <c r="B138" s="43" t="s">
        <v>167</v>
      </c>
      <c r="C138" s="99" t="s">
        <v>191</v>
      </c>
      <c r="D138" s="43" t="s">
        <v>164</v>
      </c>
    </row>
    <row r="139" spans="1:4" hidden="1" x14ac:dyDescent="0.15">
      <c r="A139" s="43">
        <v>138</v>
      </c>
      <c r="B139" s="43" t="s">
        <v>154</v>
      </c>
      <c r="C139" s="99" t="s">
        <v>191</v>
      </c>
      <c r="D139" s="43" t="s">
        <v>164</v>
      </c>
    </row>
    <row r="140" spans="1:4" hidden="1" x14ac:dyDescent="0.15">
      <c r="A140" s="43">
        <v>139</v>
      </c>
      <c r="B140" s="43" t="s">
        <v>159</v>
      </c>
      <c r="C140" s="99" t="s">
        <v>191</v>
      </c>
      <c r="D140" s="43" t="s">
        <v>164</v>
      </c>
    </row>
    <row r="141" spans="1:4" hidden="1" x14ac:dyDescent="0.15">
      <c r="A141" s="43">
        <v>140</v>
      </c>
      <c r="B141" s="43" t="s">
        <v>142</v>
      </c>
      <c r="C141" s="99" t="s">
        <v>191</v>
      </c>
      <c r="D141" s="43" t="s">
        <v>164</v>
      </c>
    </row>
    <row r="142" spans="1:4" hidden="1" x14ac:dyDescent="0.15">
      <c r="A142" s="43">
        <v>141</v>
      </c>
      <c r="B142" s="43" t="s">
        <v>149</v>
      </c>
      <c r="C142" s="99" t="s">
        <v>191</v>
      </c>
      <c r="D142" s="43" t="s">
        <v>164</v>
      </c>
    </row>
    <row r="143" spans="1:4" hidden="1" x14ac:dyDescent="0.15">
      <c r="A143" s="43">
        <v>142</v>
      </c>
      <c r="B143" s="43" t="s">
        <v>147</v>
      </c>
      <c r="C143" s="99" t="s">
        <v>191</v>
      </c>
      <c r="D143" s="43" t="s">
        <v>164</v>
      </c>
    </row>
    <row r="144" spans="1:4" hidden="1" x14ac:dyDescent="0.15">
      <c r="A144" s="43">
        <v>143</v>
      </c>
      <c r="B144" s="43" t="s">
        <v>160</v>
      </c>
      <c r="C144" s="99" t="s">
        <v>191</v>
      </c>
      <c r="D144" s="43" t="s">
        <v>164</v>
      </c>
    </row>
    <row r="145" spans="1:4" hidden="1" x14ac:dyDescent="0.15">
      <c r="A145" s="43">
        <v>144</v>
      </c>
      <c r="B145" s="43" t="s">
        <v>160</v>
      </c>
      <c r="C145" s="99" t="s">
        <v>191</v>
      </c>
      <c r="D145" s="43" t="s">
        <v>164</v>
      </c>
    </row>
    <row r="146" spans="1:4" hidden="1" x14ac:dyDescent="0.15">
      <c r="A146" s="43">
        <v>145</v>
      </c>
      <c r="B146" s="43" t="s">
        <v>150</v>
      </c>
      <c r="C146" s="99" t="s">
        <v>191</v>
      </c>
      <c r="D146" s="43" t="s">
        <v>164</v>
      </c>
    </row>
    <row r="147" spans="1:4" hidden="1" x14ac:dyDescent="0.15">
      <c r="A147" s="43">
        <v>146</v>
      </c>
      <c r="B147" s="43" t="s">
        <v>142</v>
      </c>
      <c r="C147" s="99" t="s">
        <v>191</v>
      </c>
      <c r="D147" s="43" t="s">
        <v>164</v>
      </c>
    </row>
    <row r="148" spans="1:4" hidden="1" x14ac:dyDescent="0.15">
      <c r="A148" s="43">
        <v>147</v>
      </c>
      <c r="B148" s="43" t="s">
        <v>161</v>
      </c>
      <c r="C148" s="99" t="s">
        <v>191</v>
      </c>
      <c r="D148" s="43" t="s">
        <v>164</v>
      </c>
    </row>
    <row r="149" spans="1:4" hidden="1" x14ac:dyDescent="0.15">
      <c r="A149" s="43">
        <v>148</v>
      </c>
      <c r="B149" s="43" t="s">
        <v>172</v>
      </c>
      <c r="C149" s="99" t="s">
        <v>191</v>
      </c>
      <c r="D149" s="43" t="s">
        <v>164</v>
      </c>
    </row>
    <row r="150" spans="1:4" hidden="1" x14ac:dyDescent="0.15">
      <c r="A150" s="43">
        <v>149</v>
      </c>
      <c r="B150" s="43" t="s">
        <v>161</v>
      </c>
      <c r="C150" s="99" t="s">
        <v>191</v>
      </c>
      <c r="D150" s="43" t="s">
        <v>164</v>
      </c>
    </row>
    <row r="151" spans="1:4" hidden="1" x14ac:dyDescent="0.15">
      <c r="A151" s="43">
        <v>150</v>
      </c>
      <c r="B151" s="43" t="s">
        <v>145</v>
      </c>
      <c r="C151" s="99" t="s">
        <v>191</v>
      </c>
      <c r="D151" s="43" t="s">
        <v>164</v>
      </c>
    </row>
    <row r="152" spans="1:4" hidden="1" x14ac:dyDescent="0.15">
      <c r="A152" s="43">
        <v>151</v>
      </c>
      <c r="B152" s="43" t="s">
        <v>158</v>
      </c>
      <c r="C152" s="99" t="s">
        <v>191</v>
      </c>
      <c r="D152" s="43" t="s">
        <v>164</v>
      </c>
    </row>
    <row r="153" spans="1:4" hidden="1" x14ac:dyDescent="0.15">
      <c r="A153" s="43">
        <v>152</v>
      </c>
      <c r="B153" s="43" t="s">
        <v>147</v>
      </c>
      <c r="C153" s="99" t="s">
        <v>191</v>
      </c>
      <c r="D153" s="43" t="s">
        <v>164</v>
      </c>
    </row>
    <row r="154" spans="1:4" hidden="1" x14ac:dyDescent="0.15">
      <c r="A154" s="43">
        <v>153</v>
      </c>
      <c r="B154" s="43" t="s">
        <v>147</v>
      </c>
      <c r="C154" s="99" t="s">
        <v>191</v>
      </c>
      <c r="D154" s="43" t="s">
        <v>168</v>
      </c>
    </row>
    <row r="155" spans="1:4" hidden="1" x14ac:dyDescent="0.15">
      <c r="A155" s="43">
        <v>154</v>
      </c>
      <c r="B155" s="43" t="s">
        <v>160</v>
      </c>
      <c r="C155" s="99" t="s">
        <v>191</v>
      </c>
      <c r="D155" s="43" t="s">
        <v>168</v>
      </c>
    </row>
    <row r="156" spans="1:4" hidden="1" x14ac:dyDescent="0.15">
      <c r="A156" s="43">
        <v>155</v>
      </c>
      <c r="B156" s="43" t="s">
        <v>160</v>
      </c>
      <c r="C156" s="99" t="s">
        <v>191</v>
      </c>
      <c r="D156" s="43" t="s">
        <v>168</v>
      </c>
    </row>
    <row r="157" spans="1:4" hidden="1" x14ac:dyDescent="0.15">
      <c r="A157" s="43">
        <v>156</v>
      </c>
      <c r="B157" s="43" t="s">
        <v>160</v>
      </c>
      <c r="C157" s="99" t="s">
        <v>191</v>
      </c>
      <c r="D157" s="43" t="s">
        <v>168</v>
      </c>
    </row>
    <row r="158" spans="1:4" hidden="1" x14ac:dyDescent="0.15">
      <c r="A158" s="43">
        <v>157</v>
      </c>
      <c r="B158" s="43" t="s">
        <v>160</v>
      </c>
      <c r="C158" s="99" t="s">
        <v>191</v>
      </c>
      <c r="D158" s="43" t="s">
        <v>168</v>
      </c>
    </row>
    <row r="159" spans="1:4" hidden="1" x14ac:dyDescent="0.15">
      <c r="A159" s="43">
        <v>158</v>
      </c>
      <c r="B159" s="43" t="s">
        <v>156</v>
      </c>
      <c r="C159" s="99" t="s">
        <v>191</v>
      </c>
      <c r="D159" s="43" t="s">
        <v>168</v>
      </c>
    </row>
    <row r="160" spans="1:4" hidden="1" x14ac:dyDescent="0.15">
      <c r="A160" s="43">
        <v>159</v>
      </c>
      <c r="B160" s="43" t="s">
        <v>156</v>
      </c>
      <c r="C160" s="99" t="s">
        <v>191</v>
      </c>
      <c r="D160" s="43" t="s">
        <v>168</v>
      </c>
    </row>
    <row r="161" spans="1:4" hidden="1" x14ac:dyDescent="0.15">
      <c r="A161" s="43">
        <v>160</v>
      </c>
      <c r="B161" s="43" t="s">
        <v>167</v>
      </c>
      <c r="C161" s="99" t="s">
        <v>191</v>
      </c>
      <c r="D161" s="43" t="s">
        <v>168</v>
      </c>
    </row>
    <row r="162" spans="1:4" hidden="1" x14ac:dyDescent="0.15">
      <c r="A162" s="43">
        <v>161</v>
      </c>
      <c r="B162" s="43" t="s">
        <v>167</v>
      </c>
      <c r="C162" s="99" t="s">
        <v>191</v>
      </c>
      <c r="D162" s="43" t="s">
        <v>168</v>
      </c>
    </row>
    <row r="163" spans="1:4" hidden="1" x14ac:dyDescent="0.15">
      <c r="A163" s="43">
        <v>162</v>
      </c>
      <c r="B163" s="43" t="s">
        <v>158</v>
      </c>
      <c r="C163" s="99" t="s">
        <v>191</v>
      </c>
      <c r="D163" s="43" t="s">
        <v>168</v>
      </c>
    </row>
    <row r="164" spans="1:4" hidden="1" x14ac:dyDescent="0.15">
      <c r="A164" s="43">
        <v>163</v>
      </c>
      <c r="B164" s="43" t="s">
        <v>158</v>
      </c>
      <c r="C164" s="99" t="s">
        <v>191</v>
      </c>
      <c r="D164" s="43" t="s">
        <v>168</v>
      </c>
    </row>
    <row r="165" spans="1:4" hidden="1" x14ac:dyDescent="0.15">
      <c r="A165" s="43">
        <v>164</v>
      </c>
      <c r="B165" s="43" t="s">
        <v>160</v>
      </c>
      <c r="C165" s="99" t="s">
        <v>191</v>
      </c>
      <c r="D165" s="43" t="s">
        <v>168</v>
      </c>
    </row>
    <row r="166" spans="1:4" hidden="1" x14ac:dyDescent="0.15">
      <c r="A166" s="43">
        <v>165</v>
      </c>
      <c r="B166" s="43" t="s">
        <v>160</v>
      </c>
      <c r="C166" s="99" t="s">
        <v>191</v>
      </c>
      <c r="D166" s="43" t="s">
        <v>168</v>
      </c>
    </row>
    <row r="167" spans="1:4" hidden="1" x14ac:dyDescent="0.15">
      <c r="A167" s="43">
        <v>166</v>
      </c>
      <c r="B167" s="43" t="s">
        <v>182</v>
      </c>
      <c r="C167" s="99" t="s">
        <v>191</v>
      </c>
      <c r="D167" s="43" t="s">
        <v>168</v>
      </c>
    </row>
    <row r="168" spans="1:4" hidden="1" x14ac:dyDescent="0.15">
      <c r="A168" s="43">
        <v>167</v>
      </c>
      <c r="B168" s="43" t="s">
        <v>165</v>
      </c>
      <c r="C168" s="99" t="s">
        <v>191</v>
      </c>
      <c r="D168" s="43" t="s">
        <v>168</v>
      </c>
    </row>
    <row r="169" spans="1:4" hidden="1" x14ac:dyDescent="0.15">
      <c r="A169" s="43">
        <v>168</v>
      </c>
      <c r="B169" s="43" t="s">
        <v>172</v>
      </c>
      <c r="C169" s="99" t="s">
        <v>191</v>
      </c>
      <c r="D169" s="43" t="s">
        <v>185</v>
      </c>
    </row>
    <row r="170" spans="1:4" hidden="1" x14ac:dyDescent="0.15">
      <c r="A170" s="43">
        <v>169</v>
      </c>
      <c r="B170" s="43" t="s">
        <v>150</v>
      </c>
      <c r="C170" s="99" t="s">
        <v>191</v>
      </c>
      <c r="D170" s="43" t="s">
        <v>168</v>
      </c>
    </row>
    <row r="171" spans="1:4" hidden="1" x14ac:dyDescent="0.15">
      <c r="A171" s="43">
        <v>170</v>
      </c>
      <c r="B171" s="43" t="s">
        <v>149</v>
      </c>
      <c r="C171" s="99" t="s">
        <v>191</v>
      </c>
      <c r="D171" s="43" t="s">
        <v>168</v>
      </c>
    </row>
    <row r="172" spans="1:4" hidden="1" x14ac:dyDescent="0.15">
      <c r="A172" s="43">
        <v>171</v>
      </c>
      <c r="B172" s="43" t="s">
        <v>165</v>
      </c>
      <c r="C172" s="99" t="s">
        <v>191</v>
      </c>
      <c r="D172" s="43" t="s">
        <v>173</v>
      </c>
    </row>
    <row r="173" spans="1:4" hidden="1" x14ac:dyDescent="0.15">
      <c r="A173" s="43">
        <v>172</v>
      </c>
      <c r="B173" s="43" t="s">
        <v>149</v>
      </c>
      <c r="C173" s="99" t="s">
        <v>191</v>
      </c>
      <c r="D173" s="43" t="s">
        <v>173</v>
      </c>
    </row>
    <row r="174" spans="1:4" hidden="1" x14ac:dyDescent="0.15">
      <c r="A174" s="43">
        <v>173</v>
      </c>
      <c r="B174" s="43" t="s">
        <v>158</v>
      </c>
      <c r="C174" s="99" t="s">
        <v>191</v>
      </c>
      <c r="D174" s="43" t="s">
        <v>173</v>
      </c>
    </row>
    <row r="175" spans="1:4" hidden="1" x14ac:dyDescent="0.15">
      <c r="A175" s="43">
        <v>174</v>
      </c>
      <c r="B175" s="43" t="s">
        <v>144</v>
      </c>
      <c r="C175" s="99" t="s">
        <v>191</v>
      </c>
      <c r="D175" s="43" t="s">
        <v>173</v>
      </c>
    </row>
    <row r="176" spans="1:4" hidden="1" x14ac:dyDescent="0.15">
      <c r="A176" s="43">
        <v>175</v>
      </c>
      <c r="B176" s="43" t="s">
        <v>159</v>
      </c>
      <c r="C176" s="99" t="s">
        <v>191</v>
      </c>
      <c r="D176" s="43" t="s">
        <v>173</v>
      </c>
    </row>
    <row r="177" spans="1:4" hidden="1" x14ac:dyDescent="0.15">
      <c r="A177" s="43">
        <v>176</v>
      </c>
      <c r="B177" s="43" t="s">
        <v>149</v>
      </c>
      <c r="C177" s="99" t="s">
        <v>191</v>
      </c>
      <c r="D177" s="43" t="s">
        <v>173</v>
      </c>
    </row>
    <row r="178" spans="1:4" hidden="1" x14ac:dyDescent="0.15">
      <c r="A178" s="43">
        <v>177</v>
      </c>
      <c r="B178" s="43" t="s">
        <v>169</v>
      </c>
      <c r="C178" s="99" t="s">
        <v>191</v>
      </c>
      <c r="D178" s="43" t="s">
        <v>173</v>
      </c>
    </row>
    <row r="179" spans="1:4" hidden="1" x14ac:dyDescent="0.15">
      <c r="A179" s="43">
        <v>178</v>
      </c>
      <c r="B179" s="43" t="s">
        <v>149</v>
      </c>
      <c r="C179" s="99" t="s">
        <v>191</v>
      </c>
      <c r="D179" s="43" t="s">
        <v>173</v>
      </c>
    </row>
    <row r="180" spans="1:4" hidden="1" x14ac:dyDescent="0.15">
      <c r="A180" s="43">
        <v>179</v>
      </c>
      <c r="B180" s="43" t="s">
        <v>161</v>
      </c>
      <c r="C180" s="99" t="s">
        <v>191</v>
      </c>
      <c r="D180" s="43" t="s">
        <v>173</v>
      </c>
    </row>
    <row r="181" spans="1:4" hidden="1" x14ac:dyDescent="0.15">
      <c r="A181" s="43">
        <v>180</v>
      </c>
      <c r="B181" s="43" t="s">
        <v>150</v>
      </c>
      <c r="C181" s="99" t="s">
        <v>191</v>
      </c>
      <c r="D181" s="43" t="s">
        <v>173</v>
      </c>
    </row>
    <row r="182" spans="1:4" hidden="1" x14ac:dyDescent="0.15">
      <c r="A182" s="43">
        <v>181</v>
      </c>
      <c r="B182" s="43" t="s">
        <v>139</v>
      </c>
      <c r="C182" s="99" t="s">
        <v>191</v>
      </c>
      <c r="D182" s="43" t="s">
        <v>173</v>
      </c>
    </row>
    <row r="183" spans="1:4" hidden="1" x14ac:dyDescent="0.15">
      <c r="A183" s="43">
        <v>182</v>
      </c>
      <c r="B183" s="43" t="s">
        <v>172</v>
      </c>
      <c r="C183" s="99" t="s">
        <v>191</v>
      </c>
      <c r="D183" s="43" t="s">
        <v>173</v>
      </c>
    </row>
    <row r="184" spans="1:4" hidden="1" x14ac:dyDescent="0.15">
      <c r="A184" s="43">
        <v>183</v>
      </c>
      <c r="B184" s="43" t="s">
        <v>143</v>
      </c>
      <c r="C184" s="99" t="s">
        <v>191</v>
      </c>
      <c r="D184" s="43" t="s">
        <v>173</v>
      </c>
    </row>
    <row r="185" spans="1:4" hidden="1" x14ac:dyDescent="0.15">
      <c r="A185" s="43">
        <v>184</v>
      </c>
      <c r="B185" s="43" t="s">
        <v>165</v>
      </c>
      <c r="C185" s="99" t="s">
        <v>191</v>
      </c>
      <c r="D185" s="43" t="s">
        <v>168</v>
      </c>
    </row>
    <row r="186" spans="1:4" hidden="1" x14ac:dyDescent="0.15">
      <c r="A186" s="43">
        <v>185</v>
      </c>
      <c r="B186" s="43" t="s">
        <v>145</v>
      </c>
      <c r="C186" s="99" t="s">
        <v>194</v>
      </c>
      <c r="D186" s="43" t="s">
        <v>146</v>
      </c>
    </row>
    <row r="187" spans="1:4" hidden="1" x14ac:dyDescent="0.15">
      <c r="A187" s="43">
        <v>186</v>
      </c>
      <c r="B187" s="43" t="s">
        <v>144</v>
      </c>
      <c r="C187" s="99" t="s">
        <v>194</v>
      </c>
      <c r="D187" s="43" t="s">
        <v>146</v>
      </c>
    </row>
    <row r="188" spans="1:4" hidden="1" x14ac:dyDescent="0.15">
      <c r="A188" s="43">
        <v>187</v>
      </c>
      <c r="B188" s="43" t="s">
        <v>143</v>
      </c>
      <c r="C188" s="99" t="s">
        <v>194</v>
      </c>
      <c r="D188" s="43" t="s">
        <v>146</v>
      </c>
    </row>
    <row r="189" spans="1:4" hidden="1" x14ac:dyDescent="0.15">
      <c r="A189" s="43">
        <v>188</v>
      </c>
      <c r="B189" s="43" t="s">
        <v>143</v>
      </c>
      <c r="C189" s="99" t="s">
        <v>194</v>
      </c>
      <c r="D189" s="43" t="s">
        <v>146</v>
      </c>
    </row>
    <row r="190" spans="1:4" hidden="1" x14ac:dyDescent="0.15">
      <c r="A190" s="43">
        <v>189</v>
      </c>
      <c r="B190" s="43" t="s">
        <v>161</v>
      </c>
      <c r="C190" s="99" t="s">
        <v>194</v>
      </c>
      <c r="D190" s="43" t="s">
        <v>146</v>
      </c>
    </row>
    <row r="191" spans="1:4" hidden="1" x14ac:dyDescent="0.15">
      <c r="A191" s="43">
        <v>190</v>
      </c>
      <c r="B191" s="43" t="s">
        <v>157</v>
      </c>
      <c r="C191" s="99" t="s">
        <v>194</v>
      </c>
      <c r="D191" s="43" t="s">
        <v>146</v>
      </c>
    </row>
    <row r="192" spans="1:4" hidden="1" x14ac:dyDescent="0.15">
      <c r="A192" s="43">
        <v>191</v>
      </c>
      <c r="B192" s="43" t="s">
        <v>142</v>
      </c>
      <c r="C192" s="99" t="s">
        <v>194</v>
      </c>
      <c r="D192" s="43" t="s">
        <v>164</v>
      </c>
    </row>
    <row r="193" spans="1:4" hidden="1" x14ac:dyDescent="0.15">
      <c r="A193" s="43">
        <v>192</v>
      </c>
      <c r="B193" s="43" t="s">
        <v>149</v>
      </c>
      <c r="C193" s="99" t="s">
        <v>194</v>
      </c>
      <c r="D193" s="43" t="s">
        <v>164</v>
      </c>
    </row>
    <row r="194" spans="1:4" hidden="1" x14ac:dyDescent="0.15">
      <c r="A194" s="43">
        <v>193</v>
      </c>
      <c r="B194" s="43" t="s">
        <v>142</v>
      </c>
      <c r="C194" s="99" t="s">
        <v>194</v>
      </c>
      <c r="D194" s="43" t="s">
        <v>164</v>
      </c>
    </row>
    <row r="195" spans="1:4" hidden="1" x14ac:dyDescent="0.15">
      <c r="A195" s="43">
        <v>194</v>
      </c>
      <c r="B195" s="43" t="s">
        <v>154</v>
      </c>
      <c r="C195" s="99" t="s">
        <v>194</v>
      </c>
      <c r="D195" s="43" t="s">
        <v>164</v>
      </c>
    </row>
    <row r="196" spans="1:4" hidden="1" x14ac:dyDescent="0.15">
      <c r="A196" s="43">
        <v>195</v>
      </c>
      <c r="B196" s="43" t="s">
        <v>154</v>
      </c>
      <c r="C196" s="99" t="s">
        <v>194</v>
      </c>
      <c r="D196" s="43" t="s">
        <v>164</v>
      </c>
    </row>
    <row r="197" spans="1:4" hidden="1" x14ac:dyDescent="0.15">
      <c r="A197" s="43">
        <v>196</v>
      </c>
      <c r="B197" s="43" t="s">
        <v>159</v>
      </c>
      <c r="C197" s="99" t="s">
        <v>194</v>
      </c>
      <c r="D197" s="43" t="s">
        <v>164</v>
      </c>
    </row>
    <row r="198" spans="1:4" hidden="1" x14ac:dyDescent="0.15">
      <c r="A198" s="43">
        <v>197</v>
      </c>
      <c r="B198" s="43" t="s">
        <v>139</v>
      </c>
      <c r="C198" s="99" t="s">
        <v>194</v>
      </c>
      <c r="D198" s="43" t="s">
        <v>164</v>
      </c>
    </row>
    <row r="199" spans="1:4" hidden="1" x14ac:dyDescent="0.15">
      <c r="A199" s="43">
        <v>198</v>
      </c>
      <c r="B199" s="43" t="s">
        <v>177</v>
      </c>
      <c r="C199" s="99" t="s">
        <v>194</v>
      </c>
      <c r="D199" s="43" t="s">
        <v>164</v>
      </c>
    </row>
    <row r="200" spans="1:4" hidden="1" x14ac:dyDescent="0.15">
      <c r="A200" s="43">
        <v>199</v>
      </c>
      <c r="B200" s="43" t="s">
        <v>155</v>
      </c>
      <c r="C200" s="99" t="s">
        <v>194</v>
      </c>
      <c r="D200" s="43" t="s">
        <v>164</v>
      </c>
    </row>
    <row r="201" spans="1:4" hidden="1" x14ac:dyDescent="0.15">
      <c r="A201" s="43">
        <v>200</v>
      </c>
      <c r="B201" s="43" t="s">
        <v>155</v>
      </c>
      <c r="C201" s="99" t="s">
        <v>194</v>
      </c>
      <c r="D201" s="43" t="s">
        <v>164</v>
      </c>
    </row>
    <row r="202" spans="1:4" hidden="1" x14ac:dyDescent="0.15">
      <c r="A202" s="43">
        <v>201</v>
      </c>
      <c r="B202" s="43" t="s">
        <v>174</v>
      </c>
      <c r="C202" s="99" t="s">
        <v>194</v>
      </c>
      <c r="D202" s="43" t="s">
        <v>168</v>
      </c>
    </row>
    <row r="203" spans="1:4" hidden="1" x14ac:dyDescent="0.15">
      <c r="A203" s="43">
        <v>202</v>
      </c>
      <c r="B203" s="43" t="s">
        <v>182</v>
      </c>
      <c r="C203" s="99" t="s">
        <v>194</v>
      </c>
      <c r="D203" s="43" t="s">
        <v>168</v>
      </c>
    </row>
    <row r="204" spans="1:4" hidden="1" x14ac:dyDescent="0.15">
      <c r="A204" s="43">
        <v>203</v>
      </c>
      <c r="B204" s="43" t="s">
        <v>143</v>
      </c>
      <c r="C204" s="99" t="s">
        <v>194</v>
      </c>
      <c r="D204" s="43" t="s">
        <v>168</v>
      </c>
    </row>
    <row r="205" spans="1:4" hidden="1" x14ac:dyDescent="0.15">
      <c r="A205" s="43">
        <v>204</v>
      </c>
      <c r="B205" s="43" t="s">
        <v>156</v>
      </c>
      <c r="C205" s="99" t="s">
        <v>194</v>
      </c>
      <c r="D205" s="43" t="s">
        <v>168</v>
      </c>
    </row>
    <row r="206" spans="1:4" hidden="1" x14ac:dyDescent="0.15">
      <c r="A206" s="43">
        <v>205</v>
      </c>
      <c r="B206" s="43" t="s">
        <v>166</v>
      </c>
      <c r="C206" s="99" t="s">
        <v>194</v>
      </c>
      <c r="D206" s="43" t="s">
        <v>168</v>
      </c>
    </row>
    <row r="207" spans="1:4" hidden="1" x14ac:dyDescent="0.15">
      <c r="A207" s="43">
        <v>206</v>
      </c>
      <c r="B207" s="43" t="s">
        <v>150</v>
      </c>
      <c r="C207" s="99" t="s">
        <v>194</v>
      </c>
      <c r="D207" s="43" t="s">
        <v>168</v>
      </c>
    </row>
    <row r="208" spans="1:4" hidden="1" x14ac:dyDescent="0.15">
      <c r="A208" s="43">
        <v>207</v>
      </c>
      <c r="B208" s="43" t="s">
        <v>163</v>
      </c>
      <c r="C208" s="99" t="s">
        <v>194</v>
      </c>
      <c r="D208" s="43" t="s">
        <v>168</v>
      </c>
    </row>
    <row r="209" spans="1:4" hidden="1" x14ac:dyDescent="0.15">
      <c r="A209" s="43">
        <v>208</v>
      </c>
      <c r="B209" s="43" t="s">
        <v>143</v>
      </c>
      <c r="C209" s="99" t="s">
        <v>194</v>
      </c>
      <c r="D209" s="43" t="s">
        <v>168</v>
      </c>
    </row>
    <row r="210" spans="1:4" hidden="1" x14ac:dyDescent="0.15">
      <c r="A210" s="43">
        <v>209</v>
      </c>
      <c r="B210" s="43" t="s">
        <v>149</v>
      </c>
      <c r="C210" s="99" t="s">
        <v>194</v>
      </c>
      <c r="D210" s="43" t="s">
        <v>168</v>
      </c>
    </row>
    <row r="211" spans="1:4" hidden="1" x14ac:dyDescent="0.15">
      <c r="A211" s="43">
        <v>210</v>
      </c>
      <c r="B211" s="43" t="s">
        <v>160</v>
      </c>
      <c r="C211" s="99" t="s">
        <v>194</v>
      </c>
      <c r="D211" s="43" t="s">
        <v>168</v>
      </c>
    </row>
    <row r="212" spans="1:4" hidden="1" x14ac:dyDescent="0.15">
      <c r="A212" s="43">
        <v>211</v>
      </c>
      <c r="B212" s="43" t="s">
        <v>139</v>
      </c>
      <c r="C212" s="99" t="s">
        <v>194</v>
      </c>
      <c r="D212" s="43" t="s">
        <v>168</v>
      </c>
    </row>
    <row r="213" spans="1:4" hidden="1" x14ac:dyDescent="0.15">
      <c r="A213" s="43">
        <v>212</v>
      </c>
      <c r="B213" s="43" t="s">
        <v>151</v>
      </c>
      <c r="C213" s="99" t="s">
        <v>194</v>
      </c>
      <c r="D213" s="43" t="s">
        <v>173</v>
      </c>
    </row>
    <row r="214" spans="1:4" hidden="1" x14ac:dyDescent="0.15">
      <c r="A214" s="43">
        <v>213</v>
      </c>
      <c r="B214" s="43" t="s">
        <v>142</v>
      </c>
      <c r="C214" s="99" t="s">
        <v>194</v>
      </c>
      <c r="D214" s="43" t="s">
        <v>173</v>
      </c>
    </row>
    <row r="215" spans="1:4" hidden="1" x14ac:dyDescent="0.15">
      <c r="A215" s="43">
        <v>214</v>
      </c>
      <c r="B215" s="43" t="s">
        <v>147</v>
      </c>
      <c r="C215" s="99" t="s">
        <v>194</v>
      </c>
      <c r="D215" s="43" t="s">
        <v>173</v>
      </c>
    </row>
    <row r="216" spans="1:4" hidden="1" x14ac:dyDescent="0.15">
      <c r="A216" s="43">
        <v>215</v>
      </c>
      <c r="B216" s="43" t="s">
        <v>142</v>
      </c>
      <c r="C216" s="99" t="s">
        <v>194</v>
      </c>
      <c r="D216" s="43" t="s">
        <v>173</v>
      </c>
    </row>
    <row r="217" spans="1:4" hidden="1" x14ac:dyDescent="0.15">
      <c r="A217" s="43">
        <v>216</v>
      </c>
      <c r="B217" s="43" t="s">
        <v>166</v>
      </c>
      <c r="C217" s="99" t="s">
        <v>194</v>
      </c>
      <c r="D217" s="43" t="s">
        <v>173</v>
      </c>
    </row>
    <row r="218" spans="1:4" hidden="1" x14ac:dyDescent="0.15">
      <c r="A218" s="43">
        <v>218</v>
      </c>
      <c r="B218" s="43" t="s">
        <v>163</v>
      </c>
      <c r="C218" s="99" t="s">
        <v>195</v>
      </c>
      <c r="D218" s="43" t="s">
        <v>146</v>
      </c>
    </row>
    <row r="219" spans="1:4" hidden="1" x14ac:dyDescent="0.15">
      <c r="A219" s="43">
        <v>219</v>
      </c>
      <c r="B219" s="43" t="s">
        <v>158</v>
      </c>
      <c r="C219" s="99" t="s">
        <v>195</v>
      </c>
      <c r="D219" s="43" t="s">
        <v>146</v>
      </c>
    </row>
    <row r="220" spans="1:4" hidden="1" x14ac:dyDescent="0.15">
      <c r="A220" s="43">
        <v>220</v>
      </c>
      <c r="B220" s="43" t="s">
        <v>154</v>
      </c>
      <c r="C220" s="99" t="s">
        <v>195</v>
      </c>
      <c r="D220" s="43" t="s">
        <v>146</v>
      </c>
    </row>
    <row r="221" spans="1:4" hidden="1" x14ac:dyDescent="0.15">
      <c r="A221" s="43">
        <v>221</v>
      </c>
      <c r="B221" s="43" t="s">
        <v>154</v>
      </c>
      <c r="C221" s="99" t="s">
        <v>195</v>
      </c>
      <c r="D221" s="43" t="s">
        <v>164</v>
      </c>
    </row>
    <row r="222" spans="1:4" hidden="1" x14ac:dyDescent="0.15">
      <c r="A222" s="43">
        <v>222</v>
      </c>
      <c r="B222" s="43" t="s">
        <v>160</v>
      </c>
      <c r="C222" s="99" t="s">
        <v>195</v>
      </c>
      <c r="D222" s="43" t="s">
        <v>146</v>
      </c>
    </row>
    <row r="223" spans="1:4" hidden="1" x14ac:dyDescent="0.15">
      <c r="A223" s="43">
        <v>223</v>
      </c>
      <c r="B223" s="43" t="s">
        <v>163</v>
      </c>
      <c r="C223" s="99" t="s">
        <v>195</v>
      </c>
      <c r="D223" s="43" t="s">
        <v>164</v>
      </c>
    </row>
    <row r="224" spans="1:4" hidden="1" x14ac:dyDescent="0.15">
      <c r="A224" s="43">
        <v>224</v>
      </c>
      <c r="B224" s="43" t="s">
        <v>169</v>
      </c>
      <c r="C224" s="99" t="s">
        <v>195</v>
      </c>
      <c r="D224" s="43" t="s">
        <v>164</v>
      </c>
    </row>
    <row r="225" spans="1:4" hidden="1" x14ac:dyDescent="0.15">
      <c r="A225" s="43">
        <v>225</v>
      </c>
      <c r="B225" s="43" t="s">
        <v>147</v>
      </c>
      <c r="C225" s="99" t="s">
        <v>195</v>
      </c>
      <c r="D225" s="43" t="s">
        <v>164</v>
      </c>
    </row>
    <row r="226" spans="1:4" hidden="1" x14ac:dyDescent="0.15">
      <c r="A226" s="43">
        <v>226</v>
      </c>
      <c r="B226" s="43" t="s">
        <v>150</v>
      </c>
      <c r="C226" s="99" t="s">
        <v>195</v>
      </c>
      <c r="D226" s="43" t="s">
        <v>164</v>
      </c>
    </row>
    <row r="227" spans="1:4" hidden="1" x14ac:dyDescent="0.15">
      <c r="A227" s="43">
        <v>227</v>
      </c>
      <c r="B227" s="43" t="s">
        <v>159</v>
      </c>
      <c r="C227" s="99" t="s">
        <v>195</v>
      </c>
      <c r="D227" s="43" t="s">
        <v>164</v>
      </c>
    </row>
    <row r="228" spans="1:4" hidden="1" x14ac:dyDescent="0.15">
      <c r="A228" s="43">
        <v>228</v>
      </c>
      <c r="B228" s="43" t="s">
        <v>161</v>
      </c>
      <c r="C228" s="99" t="s">
        <v>195</v>
      </c>
      <c r="D228" s="43" t="s">
        <v>164</v>
      </c>
    </row>
    <row r="229" spans="1:4" hidden="1" x14ac:dyDescent="0.15">
      <c r="A229" s="43">
        <v>229</v>
      </c>
      <c r="B229" s="43" t="s">
        <v>147</v>
      </c>
      <c r="C229" s="99" t="s">
        <v>195</v>
      </c>
      <c r="D229" s="43" t="s">
        <v>146</v>
      </c>
    </row>
    <row r="230" spans="1:4" hidden="1" x14ac:dyDescent="0.15">
      <c r="A230" s="43">
        <v>230</v>
      </c>
      <c r="B230" s="43" t="s">
        <v>157</v>
      </c>
      <c r="C230" s="99" t="s">
        <v>195</v>
      </c>
      <c r="D230" s="43" t="s">
        <v>164</v>
      </c>
    </row>
    <row r="231" spans="1:4" hidden="1" x14ac:dyDescent="0.15">
      <c r="A231" s="43">
        <v>231</v>
      </c>
      <c r="B231" s="43" t="s">
        <v>158</v>
      </c>
      <c r="C231" s="99" t="s">
        <v>195</v>
      </c>
      <c r="D231" s="43" t="s">
        <v>164</v>
      </c>
    </row>
    <row r="232" spans="1:4" hidden="1" x14ac:dyDescent="0.15">
      <c r="A232" s="43">
        <v>232</v>
      </c>
      <c r="B232" s="43" t="s">
        <v>171</v>
      </c>
      <c r="C232" s="99" t="s">
        <v>195</v>
      </c>
      <c r="D232" s="43" t="s">
        <v>164</v>
      </c>
    </row>
    <row r="233" spans="1:4" hidden="1" x14ac:dyDescent="0.15">
      <c r="A233" s="43">
        <v>233</v>
      </c>
      <c r="B233" s="43" t="s">
        <v>147</v>
      </c>
      <c r="C233" s="99" t="s">
        <v>195</v>
      </c>
      <c r="D233" s="43" t="s">
        <v>146</v>
      </c>
    </row>
    <row r="234" spans="1:4" hidden="1" x14ac:dyDescent="0.15">
      <c r="A234" s="43">
        <v>234</v>
      </c>
      <c r="B234" s="43" t="s">
        <v>160</v>
      </c>
      <c r="C234" s="99" t="s">
        <v>195</v>
      </c>
      <c r="D234" s="43" t="s">
        <v>164</v>
      </c>
    </row>
    <row r="235" spans="1:4" hidden="1" x14ac:dyDescent="0.15">
      <c r="A235" s="43">
        <v>235</v>
      </c>
      <c r="B235" s="43" t="s">
        <v>154</v>
      </c>
      <c r="C235" s="99" t="s">
        <v>195</v>
      </c>
      <c r="D235" s="43" t="s">
        <v>168</v>
      </c>
    </row>
    <row r="236" spans="1:4" hidden="1" x14ac:dyDescent="0.15">
      <c r="A236" s="43">
        <v>236</v>
      </c>
      <c r="B236" s="43" t="s">
        <v>144</v>
      </c>
      <c r="C236" s="99" t="s">
        <v>195</v>
      </c>
      <c r="D236" s="43" t="s">
        <v>168</v>
      </c>
    </row>
    <row r="237" spans="1:4" hidden="1" x14ac:dyDescent="0.15">
      <c r="A237" s="43">
        <v>237</v>
      </c>
      <c r="B237" s="43" t="s">
        <v>167</v>
      </c>
      <c r="C237" s="99" t="s">
        <v>195</v>
      </c>
      <c r="D237" s="43" t="s">
        <v>168</v>
      </c>
    </row>
    <row r="238" spans="1:4" hidden="1" x14ac:dyDescent="0.15">
      <c r="A238" s="43">
        <v>238</v>
      </c>
      <c r="B238" s="43" t="s">
        <v>151</v>
      </c>
      <c r="C238" s="99" t="s">
        <v>195</v>
      </c>
      <c r="D238" s="43" t="s">
        <v>168</v>
      </c>
    </row>
    <row r="239" spans="1:4" hidden="1" x14ac:dyDescent="0.15">
      <c r="A239" s="43">
        <v>239</v>
      </c>
      <c r="B239" s="43" t="s">
        <v>143</v>
      </c>
      <c r="C239" s="99" t="s">
        <v>195</v>
      </c>
      <c r="D239" s="43" t="s">
        <v>168</v>
      </c>
    </row>
    <row r="240" spans="1:4" hidden="1" x14ac:dyDescent="0.15">
      <c r="A240" s="43">
        <v>240</v>
      </c>
      <c r="B240" s="43" t="s">
        <v>167</v>
      </c>
      <c r="C240" s="99" t="s">
        <v>195</v>
      </c>
      <c r="D240" s="43" t="s">
        <v>168</v>
      </c>
    </row>
    <row r="241" spans="1:4" hidden="1" x14ac:dyDescent="0.15">
      <c r="A241" s="43">
        <v>241</v>
      </c>
      <c r="B241" s="43" t="s">
        <v>152</v>
      </c>
      <c r="C241" s="99" t="s">
        <v>195</v>
      </c>
      <c r="D241" s="43" t="s">
        <v>173</v>
      </c>
    </row>
    <row r="242" spans="1:4" hidden="1" x14ac:dyDescent="0.15">
      <c r="A242" s="43">
        <v>242</v>
      </c>
      <c r="B242" s="43" t="s">
        <v>158</v>
      </c>
      <c r="C242" s="99" t="s">
        <v>195</v>
      </c>
      <c r="D242" s="43" t="s">
        <v>173</v>
      </c>
    </row>
    <row r="243" spans="1:4" hidden="1" x14ac:dyDescent="0.15">
      <c r="A243" s="43">
        <v>243</v>
      </c>
      <c r="B243" s="43" t="s">
        <v>150</v>
      </c>
      <c r="C243" s="99" t="s">
        <v>195</v>
      </c>
      <c r="D243" s="43" t="s">
        <v>173</v>
      </c>
    </row>
    <row r="244" spans="1:4" hidden="1" x14ac:dyDescent="0.15">
      <c r="A244" s="43">
        <v>244</v>
      </c>
      <c r="B244" s="43" t="s">
        <v>157</v>
      </c>
      <c r="C244" s="99" t="s">
        <v>195</v>
      </c>
      <c r="D244" s="43" t="s">
        <v>173</v>
      </c>
    </row>
    <row r="245" spans="1:4" hidden="1" x14ac:dyDescent="0.15">
      <c r="A245" s="43">
        <v>245</v>
      </c>
      <c r="B245" s="43" t="s">
        <v>144</v>
      </c>
      <c r="C245" s="99" t="s">
        <v>195</v>
      </c>
      <c r="D245" s="43" t="s">
        <v>173</v>
      </c>
    </row>
    <row r="246" spans="1:4" hidden="1" x14ac:dyDescent="0.15">
      <c r="A246" s="43">
        <v>246</v>
      </c>
      <c r="B246" s="43" t="s">
        <v>171</v>
      </c>
      <c r="C246" s="99" t="s">
        <v>196</v>
      </c>
      <c r="D246" s="43" t="s">
        <v>146</v>
      </c>
    </row>
    <row r="247" spans="1:4" hidden="1" x14ac:dyDescent="0.15">
      <c r="A247" s="43">
        <v>247</v>
      </c>
      <c r="B247" s="43" t="s">
        <v>139</v>
      </c>
      <c r="C247" s="99" t="s">
        <v>196</v>
      </c>
      <c r="D247" s="43" t="s">
        <v>164</v>
      </c>
    </row>
    <row r="248" spans="1:4" hidden="1" x14ac:dyDescent="0.15">
      <c r="A248" s="43">
        <v>248</v>
      </c>
      <c r="B248" s="43" t="s">
        <v>150</v>
      </c>
      <c r="C248" s="99" t="s">
        <v>196</v>
      </c>
      <c r="D248" s="43" t="s">
        <v>168</v>
      </c>
    </row>
    <row r="249" spans="1:4" hidden="1" x14ac:dyDescent="0.15">
      <c r="A249" s="43">
        <v>249</v>
      </c>
      <c r="B249" s="43" t="s">
        <v>163</v>
      </c>
      <c r="C249" s="99" t="s">
        <v>196</v>
      </c>
      <c r="D249" s="43" t="s">
        <v>168</v>
      </c>
    </row>
    <row r="250" spans="1:4" hidden="1" x14ac:dyDescent="0.15">
      <c r="A250" s="43">
        <v>250</v>
      </c>
      <c r="B250" s="43" t="s">
        <v>155</v>
      </c>
      <c r="C250" s="99" t="s">
        <v>198</v>
      </c>
      <c r="D250" s="43" t="s">
        <v>146</v>
      </c>
    </row>
    <row r="251" spans="1:4" hidden="1" x14ac:dyDescent="0.15">
      <c r="A251" s="43">
        <v>251</v>
      </c>
      <c r="B251" s="43" t="s">
        <v>147</v>
      </c>
      <c r="C251" s="99" t="s">
        <v>198</v>
      </c>
      <c r="D251" s="43" t="s">
        <v>146</v>
      </c>
    </row>
    <row r="252" spans="1:4" hidden="1" x14ac:dyDescent="0.15">
      <c r="A252" s="43">
        <v>252</v>
      </c>
      <c r="B252" s="43" t="s">
        <v>143</v>
      </c>
      <c r="C252" s="99" t="s">
        <v>198</v>
      </c>
      <c r="D252" s="43" t="s">
        <v>146</v>
      </c>
    </row>
    <row r="253" spans="1:4" hidden="1" x14ac:dyDescent="0.15">
      <c r="A253" s="43">
        <v>253</v>
      </c>
      <c r="B253" s="43" t="s">
        <v>170</v>
      </c>
      <c r="C253" s="99" t="s">
        <v>198</v>
      </c>
      <c r="D253" s="43" t="s">
        <v>146</v>
      </c>
    </row>
    <row r="254" spans="1:4" hidden="1" x14ac:dyDescent="0.15">
      <c r="A254" s="43">
        <v>254</v>
      </c>
      <c r="B254" s="43" t="s">
        <v>182</v>
      </c>
      <c r="C254" s="99" t="s">
        <v>198</v>
      </c>
      <c r="D254" s="43" t="s">
        <v>146</v>
      </c>
    </row>
    <row r="255" spans="1:4" hidden="1" x14ac:dyDescent="0.15">
      <c r="A255" s="43">
        <v>255</v>
      </c>
      <c r="B255" s="43" t="s">
        <v>143</v>
      </c>
      <c r="C255" s="99" t="s">
        <v>198</v>
      </c>
      <c r="D255" s="43" t="s">
        <v>164</v>
      </c>
    </row>
    <row r="256" spans="1:4" hidden="1" x14ac:dyDescent="0.15">
      <c r="A256" s="43">
        <v>256</v>
      </c>
      <c r="B256" s="43" t="s">
        <v>151</v>
      </c>
      <c r="C256" s="99" t="s">
        <v>198</v>
      </c>
      <c r="D256" s="43" t="s">
        <v>164</v>
      </c>
    </row>
    <row r="257" spans="1:4" hidden="1" x14ac:dyDescent="0.15">
      <c r="A257" s="43">
        <v>257</v>
      </c>
      <c r="B257" s="43" t="s">
        <v>159</v>
      </c>
      <c r="C257" s="99" t="s">
        <v>198</v>
      </c>
      <c r="D257" s="43" t="s">
        <v>164</v>
      </c>
    </row>
    <row r="258" spans="1:4" hidden="1" x14ac:dyDescent="0.15">
      <c r="A258" s="43">
        <v>258</v>
      </c>
      <c r="B258" s="43" t="s">
        <v>143</v>
      </c>
      <c r="C258" s="99" t="s">
        <v>198</v>
      </c>
      <c r="D258" s="43" t="s">
        <v>164</v>
      </c>
    </row>
    <row r="259" spans="1:4" hidden="1" x14ac:dyDescent="0.15">
      <c r="A259" s="43">
        <v>259</v>
      </c>
      <c r="B259" s="43" t="s">
        <v>150</v>
      </c>
      <c r="C259" s="99" t="s">
        <v>198</v>
      </c>
      <c r="D259" s="43" t="s">
        <v>168</v>
      </c>
    </row>
    <row r="260" spans="1:4" hidden="1" x14ac:dyDescent="0.15">
      <c r="A260" s="43">
        <v>260</v>
      </c>
      <c r="B260" s="43" t="s">
        <v>167</v>
      </c>
      <c r="C260" s="99" t="s">
        <v>198</v>
      </c>
      <c r="D260" s="43" t="s">
        <v>168</v>
      </c>
    </row>
    <row r="261" spans="1:4" hidden="1" x14ac:dyDescent="0.15">
      <c r="A261" s="43">
        <v>261</v>
      </c>
      <c r="B261" s="43" t="s">
        <v>161</v>
      </c>
      <c r="C261" s="99" t="s">
        <v>198</v>
      </c>
      <c r="D261" s="43" t="s">
        <v>168</v>
      </c>
    </row>
    <row r="262" spans="1:4" hidden="1" x14ac:dyDescent="0.15">
      <c r="A262" s="43">
        <v>262</v>
      </c>
      <c r="B262" s="43" t="s">
        <v>144</v>
      </c>
      <c r="C262" s="99" t="s">
        <v>198</v>
      </c>
      <c r="D262" s="43" t="s">
        <v>168</v>
      </c>
    </row>
    <row r="263" spans="1:4" hidden="1" x14ac:dyDescent="0.15">
      <c r="A263" s="43">
        <v>263</v>
      </c>
      <c r="B263" s="43" t="s">
        <v>174</v>
      </c>
      <c r="C263" s="99" t="s">
        <v>198</v>
      </c>
      <c r="D263" s="43" t="s">
        <v>168</v>
      </c>
    </row>
    <row r="264" spans="1:4" hidden="1" x14ac:dyDescent="0.15">
      <c r="A264" s="43">
        <v>264</v>
      </c>
      <c r="B264" s="43" t="s">
        <v>169</v>
      </c>
      <c r="C264" s="99" t="s">
        <v>198</v>
      </c>
      <c r="D264" s="43" t="s">
        <v>173</v>
      </c>
    </row>
    <row r="265" spans="1:4" hidden="1" x14ac:dyDescent="0.15">
      <c r="A265" s="43">
        <v>265</v>
      </c>
      <c r="B265" s="43" t="s">
        <v>159</v>
      </c>
      <c r="C265" s="99" t="s">
        <v>199</v>
      </c>
      <c r="D265" s="43" t="s">
        <v>185</v>
      </c>
    </row>
    <row r="266" spans="1:4" hidden="1" x14ac:dyDescent="0.15">
      <c r="A266" s="43">
        <v>266</v>
      </c>
      <c r="B266" s="43" t="s">
        <v>160</v>
      </c>
      <c r="C266" s="99" t="s">
        <v>199</v>
      </c>
      <c r="D266" s="43" t="s">
        <v>176</v>
      </c>
    </row>
    <row r="267" spans="1:4" hidden="1" x14ac:dyDescent="0.15">
      <c r="A267" s="43">
        <v>267</v>
      </c>
      <c r="B267" s="43" t="s">
        <v>160</v>
      </c>
      <c r="C267" s="99" t="s">
        <v>199</v>
      </c>
      <c r="D267" s="43" t="s">
        <v>176</v>
      </c>
    </row>
    <row r="268" spans="1:4" hidden="1" x14ac:dyDescent="0.15">
      <c r="A268" s="43">
        <v>268</v>
      </c>
      <c r="B268" s="43" t="s">
        <v>167</v>
      </c>
      <c r="C268" s="99" t="s">
        <v>199</v>
      </c>
      <c r="D268" s="43" t="s">
        <v>146</v>
      </c>
    </row>
    <row r="269" spans="1:4" hidden="1" x14ac:dyDescent="0.15">
      <c r="A269" s="43">
        <v>269</v>
      </c>
      <c r="B269" s="43" t="s">
        <v>148</v>
      </c>
      <c r="C269" s="99" t="s">
        <v>199</v>
      </c>
      <c r="D269" s="43" t="s">
        <v>146</v>
      </c>
    </row>
    <row r="270" spans="1:4" hidden="1" x14ac:dyDescent="0.15">
      <c r="A270" s="43">
        <v>270</v>
      </c>
      <c r="B270" s="43" t="s">
        <v>147</v>
      </c>
      <c r="C270" s="99" t="s">
        <v>199</v>
      </c>
      <c r="D270" s="43" t="s">
        <v>146</v>
      </c>
    </row>
    <row r="271" spans="1:4" hidden="1" x14ac:dyDescent="0.15">
      <c r="A271" s="43">
        <v>271</v>
      </c>
      <c r="B271" s="43" t="s">
        <v>160</v>
      </c>
      <c r="C271" s="99" t="s">
        <v>199</v>
      </c>
      <c r="D271" s="43" t="s">
        <v>146</v>
      </c>
    </row>
    <row r="272" spans="1:4" hidden="1" x14ac:dyDescent="0.15">
      <c r="A272" s="43">
        <v>272</v>
      </c>
      <c r="B272" s="43" t="s">
        <v>157</v>
      </c>
      <c r="C272" s="99" t="s">
        <v>199</v>
      </c>
      <c r="D272" s="43" t="s">
        <v>146</v>
      </c>
    </row>
    <row r="273" spans="1:4" hidden="1" x14ac:dyDescent="0.15">
      <c r="A273" s="43">
        <v>273</v>
      </c>
      <c r="B273" s="43" t="s">
        <v>165</v>
      </c>
      <c r="C273" s="99" t="s">
        <v>199</v>
      </c>
      <c r="D273" s="43" t="s">
        <v>146</v>
      </c>
    </row>
    <row r="274" spans="1:4" hidden="1" x14ac:dyDescent="0.15">
      <c r="A274" s="43">
        <v>274</v>
      </c>
      <c r="B274" s="43" t="s">
        <v>158</v>
      </c>
      <c r="C274" s="99" t="s">
        <v>199</v>
      </c>
      <c r="D274" s="43" t="s">
        <v>146</v>
      </c>
    </row>
    <row r="275" spans="1:4" hidden="1" x14ac:dyDescent="0.15">
      <c r="A275" s="43">
        <v>275</v>
      </c>
      <c r="B275" s="43" t="s">
        <v>156</v>
      </c>
      <c r="C275" s="99" t="s">
        <v>199</v>
      </c>
      <c r="D275" s="43" t="s">
        <v>164</v>
      </c>
    </row>
    <row r="276" spans="1:4" hidden="1" x14ac:dyDescent="0.15">
      <c r="A276" s="43">
        <v>276</v>
      </c>
      <c r="B276" s="43" t="s">
        <v>169</v>
      </c>
      <c r="C276" s="99" t="s">
        <v>199</v>
      </c>
      <c r="D276" s="43" t="s">
        <v>164</v>
      </c>
    </row>
    <row r="277" spans="1:4" hidden="1" x14ac:dyDescent="0.15">
      <c r="A277" s="43">
        <v>277</v>
      </c>
      <c r="B277" s="43" t="s">
        <v>160</v>
      </c>
      <c r="C277" s="99" t="s">
        <v>199</v>
      </c>
      <c r="D277" s="43" t="s">
        <v>164</v>
      </c>
    </row>
    <row r="278" spans="1:4" hidden="1" x14ac:dyDescent="0.15">
      <c r="A278" s="43">
        <v>278</v>
      </c>
      <c r="B278" s="43" t="s">
        <v>139</v>
      </c>
      <c r="C278" s="99" t="s">
        <v>199</v>
      </c>
      <c r="D278" s="43" t="s">
        <v>164</v>
      </c>
    </row>
    <row r="279" spans="1:4" hidden="1" x14ac:dyDescent="0.15">
      <c r="A279" s="43">
        <v>279</v>
      </c>
      <c r="B279" s="43" t="s">
        <v>143</v>
      </c>
      <c r="C279" s="99" t="s">
        <v>199</v>
      </c>
      <c r="D279" s="43" t="s">
        <v>164</v>
      </c>
    </row>
    <row r="280" spans="1:4" hidden="1" x14ac:dyDescent="0.15">
      <c r="A280" s="43">
        <v>280</v>
      </c>
      <c r="B280" s="43" t="s">
        <v>147</v>
      </c>
      <c r="C280" s="99" t="s">
        <v>199</v>
      </c>
      <c r="D280" s="43" t="s">
        <v>164</v>
      </c>
    </row>
    <row r="281" spans="1:4" hidden="1" x14ac:dyDescent="0.15">
      <c r="A281" s="43">
        <v>281</v>
      </c>
      <c r="B281" s="43" t="s">
        <v>156</v>
      </c>
      <c r="C281" s="99" t="s">
        <v>199</v>
      </c>
      <c r="D281" s="43" t="s">
        <v>164</v>
      </c>
    </row>
    <row r="282" spans="1:4" hidden="1" x14ac:dyDescent="0.15">
      <c r="A282" s="43">
        <v>282</v>
      </c>
      <c r="B282" s="43" t="s">
        <v>167</v>
      </c>
      <c r="C282" s="99" t="s">
        <v>199</v>
      </c>
      <c r="D282" s="43" t="s">
        <v>168</v>
      </c>
    </row>
    <row r="283" spans="1:4" hidden="1" x14ac:dyDescent="0.15">
      <c r="A283" s="43">
        <v>283</v>
      </c>
      <c r="B283" s="43" t="s">
        <v>143</v>
      </c>
      <c r="C283" s="99" t="s">
        <v>199</v>
      </c>
      <c r="D283" s="43" t="s">
        <v>168</v>
      </c>
    </row>
    <row r="284" spans="1:4" hidden="1" x14ac:dyDescent="0.15">
      <c r="A284" s="43">
        <v>284</v>
      </c>
      <c r="B284" s="43" t="s">
        <v>149</v>
      </c>
      <c r="C284" s="99" t="s">
        <v>199</v>
      </c>
      <c r="D284" s="43" t="s">
        <v>168</v>
      </c>
    </row>
    <row r="285" spans="1:4" hidden="1" x14ac:dyDescent="0.15">
      <c r="A285" s="43">
        <v>285</v>
      </c>
      <c r="B285" s="43" t="s">
        <v>155</v>
      </c>
      <c r="C285" s="99" t="s">
        <v>199</v>
      </c>
      <c r="D285" s="43" t="s">
        <v>168</v>
      </c>
    </row>
    <row r="286" spans="1:4" hidden="1" x14ac:dyDescent="0.15">
      <c r="A286" s="43">
        <v>286</v>
      </c>
      <c r="B286" s="43" t="s">
        <v>143</v>
      </c>
      <c r="C286" s="99" t="s">
        <v>199</v>
      </c>
      <c r="D286" s="43" t="s">
        <v>168</v>
      </c>
    </row>
    <row r="287" spans="1:4" hidden="1" x14ac:dyDescent="0.15">
      <c r="A287" s="43">
        <v>287</v>
      </c>
      <c r="B287" s="43" t="s">
        <v>154</v>
      </c>
      <c r="C287" s="99" t="s">
        <v>199</v>
      </c>
      <c r="D287" s="43" t="s">
        <v>168</v>
      </c>
    </row>
    <row r="288" spans="1:4" hidden="1" x14ac:dyDescent="0.15">
      <c r="A288" s="43">
        <v>288</v>
      </c>
      <c r="B288" s="43" t="s">
        <v>160</v>
      </c>
      <c r="C288" s="99" t="s">
        <v>199</v>
      </c>
      <c r="D288" s="43" t="s">
        <v>173</v>
      </c>
    </row>
    <row r="289" spans="1:4" hidden="1" x14ac:dyDescent="0.15">
      <c r="A289" s="43">
        <v>289</v>
      </c>
      <c r="B289" s="43" t="s">
        <v>144</v>
      </c>
      <c r="C289" s="99" t="s">
        <v>199</v>
      </c>
      <c r="D289" s="43" t="s">
        <v>173</v>
      </c>
    </row>
    <row r="290" spans="1:4" hidden="1" x14ac:dyDescent="0.15">
      <c r="A290" s="43">
        <v>290</v>
      </c>
      <c r="B290" s="43" t="s">
        <v>151</v>
      </c>
      <c r="C290" s="99" t="s">
        <v>199</v>
      </c>
      <c r="D290" s="43" t="s">
        <v>173</v>
      </c>
    </row>
    <row r="291" spans="1:4" hidden="1" x14ac:dyDescent="0.15">
      <c r="A291" s="43">
        <v>291</v>
      </c>
      <c r="B291" s="43" t="s">
        <v>156</v>
      </c>
      <c r="C291" s="99" t="s">
        <v>199</v>
      </c>
      <c r="D291" s="43" t="s">
        <v>173</v>
      </c>
    </row>
    <row r="292" spans="1:4" hidden="1" x14ac:dyDescent="0.15">
      <c r="A292" s="43">
        <v>292</v>
      </c>
      <c r="B292" s="43" t="s">
        <v>147</v>
      </c>
      <c r="C292" s="99" t="s">
        <v>199</v>
      </c>
      <c r="D292" s="43" t="s">
        <v>173</v>
      </c>
    </row>
    <row r="293" spans="1:4" hidden="1" x14ac:dyDescent="0.15">
      <c r="A293" s="43">
        <v>293</v>
      </c>
      <c r="B293" s="43" t="s">
        <v>163</v>
      </c>
      <c r="C293" s="99" t="s">
        <v>199</v>
      </c>
      <c r="D293" s="43" t="s">
        <v>173</v>
      </c>
    </row>
    <row r="294" spans="1:4" hidden="1" x14ac:dyDescent="0.15">
      <c r="A294" s="43">
        <v>294</v>
      </c>
      <c r="B294" s="43" t="s">
        <v>178</v>
      </c>
      <c r="C294" s="99" t="s">
        <v>200</v>
      </c>
      <c r="D294" s="43" t="s">
        <v>146</v>
      </c>
    </row>
    <row r="295" spans="1:4" hidden="1" x14ac:dyDescent="0.15">
      <c r="A295" s="43">
        <v>295</v>
      </c>
      <c r="B295" s="43" t="s">
        <v>139</v>
      </c>
      <c r="C295" s="99" t="s">
        <v>200</v>
      </c>
      <c r="D295" s="43" t="s">
        <v>164</v>
      </c>
    </row>
    <row r="296" spans="1:4" hidden="1" x14ac:dyDescent="0.15">
      <c r="A296" s="43">
        <v>296</v>
      </c>
      <c r="B296" s="43" t="s">
        <v>151</v>
      </c>
      <c r="C296" s="99" t="s">
        <v>200</v>
      </c>
      <c r="D296" s="43" t="s">
        <v>164</v>
      </c>
    </row>
    <row r="297" spans="1:4" hidden="1" x14ac:dyDescent="0.15">
      <c r="A297" s="43">
        <v>297</v>
      </c>
      <c r="B297" s="43" t="s">
        <v>171</v>
      </c>
      <c r="C297" s="99" t="s">
        <v>200</v>
      </c>
      <c r="D297" s="43" t="s">
        <v>146</v>
      </c>
    </row>
    <row r="298" spans="1:4" hidden="1" x14ac:dyDescent="0.15">
      <c r="A298" s="43">
        <v>298</v>
      </c>
      <c r="B298" s="43" t="s">
        <v>158</v>
      </c>
      <c r="C298" s="99" t="s">
        <v>200</v>
      </c>
      <c r="D298" s="43" t="s">
        <v>164</v>
      </c>
    </row>
    <row r="299" spans="1:4" hidden="1" x14ac:dyDescent="0.15">
      <c r="A299" s="43">
        <v>299</v>
      </c>
      <c r="B299" s="43" t="s">
        <v>161</v>
      </c>
      <c r="C299" s="99" t="s">
        <v>200</v>
      </c>
      <c r="D299" s="43" t="s">
        <v>168</v>
      </c>
    </row>
    <row r="300" spans="1:4" hidden="1" x14ac:dyDescent="0.15">
      <c r="A300" s="43">
        <v>300</v>
      </c>
      <c r="B300" s="43" t="s">
        <v>143</v>
      </c>
      <c r="C300" s="99" t="s">
        <v>200</v>
      </c>
      <c r="D300" s="43" t="s">
        <v>168</v>
      </c>
    </row>
    <row r="301" spans="1:4" hidden="1" x14ac:dyDescent="0.15">
      <c r="A301" s="43">
        <v>301</v>
      </c>
      <c r="B301" s="43" t="s">
        <v>193</v>
      </c>
      <c r="C301" s="99" t="s">
        <v>200</v>
      </c>
      <c r="D301" s="43" t="s">
        <v>173</v>
      </c>
    </row>
    <row r="302" spans="1:4" hidden="1" x14ac:dyDescent="0.15">
      <c r="A302" s="43">
        <v>303</v>
      </c>
      <c r="B302" s="43" t="s">
        <v>161</v>
      </c>
      <c r="C302" s="99" t="s">
        <v>201</v>
      </c>
      <c r="D302" s="43" t="s">
        <v>185</v>
      </c>
    </row>
    <row r="303" spans="1:4" hidden="1" x14ac:dyDescent="0.15">
      <c r="A303" s="43">
        <v>304</v>
      </c>
      <c r="B303" s="43" t="s">
        <v>143</v>
      </c>
      <c r="C303" s="99" t="s">
        <v>201</v>
      </c>
      <c r="D303" s="43" t="s">
        <v>146</v>
      </c>
    </row>
    <row r="304" spans="1:4" hidden="1" x14ac:dyDescent="0.15">
      <c r="A304" s="43">
        <v>305</v>
      </c>
      <c r="B304" s="43" t="s">
        <v>167</v>
      </c>
      <c r="C304" s="99" t="s">
        <v>201</v>
      </c>
      <c r="D304" s="43" t="s">
        <v>146</v>
      </c>
    </row>
    <row r="305" spans="1:4" hidden="1" x14ac:dyDescent="0.15">
      <c r="A305" s="43">
        <v>306</v>
      </c>
      <c r="B305" s="43" t="s">
        <v>142</v>
      </c>
      <c r="C305" s="99" t="s">
        <v>201</v>
      </c>
      <c r="D305" s="43" t="s">
        <v>146</v>
      </c>
    </row>
    <row r="306" spans="1:4" hidden="1" x14ac:dyDescent="0.15">
      <c r="A306" s="43">
        <v>307</v>
      </c>
      <c r="B306" s="43" t="s">
        <v>145</v>
      </c>
      <c r="C306" s="99" t="s">
        <v>201</v>
      </c>
      <c r="D306" s="43" t="s">
        <v>164</v>
      </c>
    </row>
    <row r="307" spans="1:4" hidden="1" x14ac:dyDescent="0.15">
      <c r="A307" s="43">
        <v>308</v>
      </c>
      <c r="B307" s="43" t="s">
        <v>143</v>
      </c>
      <c r="C307" s="99" t="s">
        <v>201</v>
      </c>
      <c r="D307" s="43" t="s">
        <v>164</v>
      </c>
    </row>
    <row r="308" spans="1:4" hidden="1" x14ac:dyDescent="0.15">
      <c r="A308" s="43">
        <v>309</v>
      </c>
      <c r="B308" s="43" t="s">
        <v>147</v>
      </c>
      <c r="C308" s="99" t="s">
        <v>201</v>
      </c>
      <c r="D308" s="43" t="s">
        <v>164</v>
      </c>
    </row>
    <row r="309" spans="1:4" hidden="1" x14ac:dyDescent="0.15">
      <c r="A309" s="43">
        <v>310</v>
      </c>
      <c r="B309" s="43" t="s">
        <v>160</v>
      </c>
      <c r="C309" s="99" t="s">
        <v>201</v>
      </c>
      <c r="D309" s="43" t="s">
        <v>164</v>
      </c>
    </row>
    <row r="310" spans="1:4" hidden="1" x14ac:dyDescent="0.15">
      <c r="A310" s="43">
        <v>311</v>
      </c>
      <c r="B310" s="43" t="s">
        <v>160</v>
      </c>
      <c r="C310" s="99" t="s">
        <v>201</v>
      </c>
      <c r="D310" s="43" t="s">
        <v>164</v>
      </c>
    </row>
    <row r="311" spans="1:4" hidden="1" x14ac:dyDescent="0.15">
      <c r="A311" s="43">
        <v>312</v>
      </c>
      <c r="B311" s="43" t="s">
        <v>142</v>
      </c>
      <c r="C311" s="99" t="s">
        <v>201</v>
      </c>
      <c r="D311" s="43" t="s">
        <v>164</v>
      </c>
    </row>
    <row r="312" spans="1:4" hidden="1" x14ac:dyDescent="0.15">
      <c r="A312" s="43">
        <v>313</v>
      </c>
      <c r="B312" s="43" t="s">
        <v>161</v>
      </c>
      <c r="C312" s="99" t="s">
        <v>201</v>
      </c>
      <c r="D312" s="43" t="s">
        <v>168</v>
      </c>
    </row>
    <row r="313" spans="1:4" hidden="1" x14ac:dyDescent="0.15">
      <c r="A313" s="43">
        <v>314</v>
      </c>
      <c r="B313" s="43" t="s">
        <v>147</v>
      </c>
      <c r="C313" s="99" t="s">
        <v>201</v>
      </c>
      <c r="D313" s="43" t="s">
        <v>168</v>
      </c>
    </row>
    <row r="314" spans="1:4" hidden="1" x14ac:dyDescent="0.15">
      <c r="A314" s="43">
        <v>315</v>
      </c>
      <c r="B314" s="43" t="s">
        <v>150</v>
      </c>
      <c r="C314" s="99" t="s">
        <v>201</v>
      </c>
      <c r="D314" s="43" t="s">
        <v>168</v>
      </c>
    </row>
    <row r="315" spans="1:4" hidden="1" x14ac:dyDescent="0.15">
      <c r="A315" s="43">
        <v>316</v>
      </c>
      <c r="B315" s="43" t="s">
        <v>161</v>
      </c>
      <c r="C315" s="99" t="s">
        <v>201</v>
      </c>
      <c r="D315" s="43" t="s">
        <v>164</v>
      </c>
    </row>
    <row r="316" spans="1:4" hidden="1" x14ac:dyDescent="0.15">
      <c r="A316" s="43">
        <v>317</v>
      </c>
      <c r="B316" s="43" t="s">
        <v>149</v>
      </c>
      <c r="C316" s="99" t="s">
        <v>201</v>
      </c>
      <c r="D316" s="43" t="s">
        <v>173</v>
      </c>
    </row>
    <row r="317" spans="1:4" hidden="1" x14ac:dyDescent="0.15">
      <c r="A317" s="43">
        <v>318</v>
      </c>
      <c r="B317" s="43" t="s">
        <v>169</v>
      </c>
      <c r="C317" s="99" t="s">
        <v>201</v>
      </c>
      <c r="D317" s="43" t="s">
        <v>173</v>
      </c>
    </row>
    <row r="318" spans="1:4" hidden="1" x14ac:dyDescent="0.15">
      <c r="A318" s="43">
        <v>319</v>
      </c>
      <c r="B318" s="43" t="s">
        <v>174</v>
      </c>
      <c r="C318" s="99" t="s">
        <v>201</v>
      </c>
      <c r="D318" s="43" t="s">
        <v>173</v>
      </c>
    </row>
    <row r="319" spans="1:4" hidden="1" x14ac:dyDescent="0.15">
      <c r="A319" s="43">
        <v>320</v>
      </c>
      <c r="B319" s="43" t="s">
        <v>149</v>
      </c>
      <c r="C319" s="99" t="s">
        <v>202</v>
      </c>
      <c r="D319" s="43" t="s">
        <v>146</v>
      </c>
    </row>
    <row r="320" spans="1:4" hidden="1" x14ac:dyDescent="0.15">
      <c r="A320" s="43">
        <v>321</v>
      </c>
      <c r="B320" s="43" t="s">
        <v>156</v>
      </c>
      <c r="C320" s="99" t="s">
        <v>202</v>
      </c>
      <c r="D320" s="43" t="s">
        <v>146</v>
      </c>
    </row>
    <row r="321" spans="1:4" hidden="1" x14ac:dyDescent="0.15">
      <c r="A321" s="43">
        <v>322</v>
      </c>
      <c r="B321" s="43" t="s">
        <v>174</v>
      </c>
      <c r="C321" s="99" t="s">
        <v>202</v>
      </c>
      <c r="D321" s="43" t="s">
        <v>146</v>
      </c>
    </row>
    <row r="322" spans="1:4" hidden="1" x14ac:dyDescent="0.15">
      <c r="A322" s="43">
        <v>323</v>
      </c>
      <c r="B322" s="43" t="s">
        <v>142</v>
      </c>
      <c r="C322" s="99" t="s">
        <v>202</v>
      </c>
      <c r="D322" s="43" t="s">
        <v>146</v>
      </c>
    </row>
    <row r="323" spans="1:4" hidden="1" x14ac:dyDescent="0.15">
      <c r="A323" s="43">
        <v>324</v>
      </c>
      <c r="B323" s="43" t="s">
        <v>147</v>
      </c>
      <c r="C323" s="99" t="s">
        <v>202</v>
      </c>
      <c r="D323" s="43" t="s">
        <v>164</v>
      </c>
    </row>
    <row r="324" spans="1:4" hidden="1" x14ac:dyDescent="0.15">
      <c r="A324" s="43">
        <v>325</v>
      </c>
      <c r="B324" s="43" t="s">
        <v>160</v>
      </c>
      <c r="C324" s="99" t="s">
        <v>202</v>
      </c>
      <c r="D324" s="43" t="s">
        <v>164</v>
      </c>
    </row>
    <row r="325" spans="1:4" hidden="1" x14ac:dyDescent="0.15">
      <c r="A325" s="43">
        <v>326</v>
      </c>
      <c r="B325" s="43" t="s">
        <v>143</v>
      </c>
      <c r="C325" s="99" t="s">
        <v>202</v>
      </c>
      <c r="D325" s="43" t="s">
        <v>164</v>
      </c>
    </row>
    <row r="326" spans="1:4" hidden="1" x14ac:dyDescent="0.15">
      <c r="A326" s="43">
        <v>327</v>
      </c>
      <c r="B326" s="43" t="s">
        <v>151</v>
      </c>
      <c r="C326" s="99" t="s">
        <v>202</v>
      </c>
      <c r="D326" s="43" t="s">
        <v>164</v>
      </c>
    </row>
    <row r="327" spans="1:4" hidden="1" x14ac:dyDescent="0.15">
      <c r="A327" s="43">
        <v>328</v>
      </c>
      <c r="B327" s="43" t="s">
        <v>145</v>
      </c>
      <c r="C327" s="99" t="s">
        <v>202</v>
      </c>
      <c r="D327" s="43" t="s">
        <v>164</v>
      </c>
    </row>
    <row r="328" spans="1:4" hidden="1" x14ac:dyDescent="0.15">
      <c r="A328" s="43">
        <v>329</v>
      </c>
      <c r="B328" s="43" t="s">
        <v>152</v>
      </c>
      <c r="C328" s="99" t="s">
        <v>202</v>
      </c>
      <c r="D328" s="43" t="s">
        <v>164</v>
      </c>
    </row>
    <row r="329" spans="1:4" hidden="1" x14ac:dyDescent="0.15">
      <c r="A329" s="43">
        <v>330</v>
      </c>
      <c r="B329" s="43" t="s">
        <v>170</v>
      </c>
      <c r="C329" s="99" t="s">
        <v>202</v>
      </c>
      <c r="D329" s="43" t="s">
        <v>164</v>
      </c>
    </row>
    <row r="330" spans="1:4" hidden="1" x14ac:dyDescent="0.15">
      <c r="A330" s="43">
        <v>331</v>
      </c>
      <c r="B330" s="43" t="s">
        <v>143</v>
      </c>
      <c r="C330" s="99" t="s">
        <v>202</v>
      </c>
      <c r="D330" s="43" t="s">
        <v>164</v>
      </c>
    </row>
    <row r="331" spans="1:4" hidden="1" x14ac:dyDescent="0.15">
      <c r="A331" s="43">
        <v>332</v>
      </c>
      <c r="B331" s="43" t="s">
        <v>149</v>
      </c>
      <c r="C331" s="99" t="s">
        <v>202</v>
      </c>
      <c r="D331" s="43" t="s">
        <v>168</v>
      </c>
    </row>
    <row r="332" spans="1:4" hidden="1" x14ac:dyDescent="0.15">
      <c r="A332" s="43">
        <v>333</v>
      </c>
      <c r="B332" s="43" t="s">
        <v>155</v>
      </c>
      <c r="C332" s="99" t="s">
        <v>202</v>
      </c>
      <c r="D332" s="43" t="s">
        <v>168</v>
      </c>
    </row>
    <row r="333" spans="1:4" hidden="1" x14ac:dyDescent="0.15">
      <c r="A333" s="43">
        <v>334</v>
      </c>
      <c r="B333" s="43" t="s">
        <v>160</v>
      </c>
      <c r="C333" s="99" t="s">
        <v>202</v>
      </c>
      <c r="D333" s="43" t="s">
        <v>168</v>
      </c>
    </row>
    <row r="334" spans="1:4" hidden="1" x14ac:dyDescent="0.15">
      <c r="A334" s="43">
        <v>335</v>
      </c>
      <c r="B334" s="43" t="s">
        <v>160</v>
      </c>
      <c r="C334" s="99" t="s">
        <v>202</v>
      </c>
      <c r="D334" s="43" t="s">
        <v>168</v>
      </c>
    </row>
    <row r="335" spans="1:4" hidden="1" x14ac:dyDescent="0.15">
      <c r="A335" s="43">
        <v>336</v>
      </c>
      <c r="B335" s="43" t="s">
        <v>174</v>
      </c>
      <c r="C335" s="99" t="s">
        <v>202</v>
      </c>
      <c r="D335" s="43" t="s">
        <v>168</v>
      </c>
    </row>
    <row r="336" spans="1:4" hidden="1" x14ac:dyDescent="0.15">
      <c r="A336" s="43">
        <v>337</v>
      </c>
      <c r="B336" s="43" t="s">
        <v>159</v>
      </c>
      <c r="C336" s="99" t="s">
        <v>202</v>
      </c>
      <c r="D336" s="43" t="s">
        <v>168</v>
      </c>
    </row>
    <row r="337" spans="1:4" hidden="1" x14ac:dyDescent="0.15">
      <c r="A337" s="43">
        <v>338</v>
      </c>
      <c r="B337" s="43" t="s">
        <v>172</v>
      </c>
      <c r="C337" s="99" t="s">
        <v>202</v>
      </c>
      <c r="D337" s="43" t="s">
        <v>168</v>
      </c>
    </row>
    <row r="338" spans="1:4" hidden="1" x14ac:dyDescent="0.15">
      <c r="A338" s="43">
        <v>339</v>
      </c>
      <c r="B338" s="43" t="s">
        <v>147</v>
      </c>
      <c r="C338" s="99" t="s">
        <v>202</v>
      </c>
      <c r="D338" s="43" t="s">
        <v>173</v>
      </c>
    </row>
    <row r="339" spans="1:4" hidden="1" x14ac:dyDescent="0.15">
      <c r="A339" s="43">
        <v>340</v>
      </c>
      <c r="B339" s="43" t="s">
        <v>160</v>
      </c>
      <c r="C339" s="99" t="s">
        <v>202</v>
      </c>
      <c r="D339" s="43" t="s">
        <v>173</v>
      </c>
    </row>
    <row r="340" spans="1:4" hidden="1" x14ac:dyDescent="0.15">
      <c r="A340" s="43">
        <v>341</v>
      </c>
      <c r="B340" s="43" t="s">
        <v>174</v>
      </c>
      <c r="C340" s="99" t="s">
        <v>202</v>
      </c>
      <c r="D340" s="43" t="s">
        <v>173</v>
      </c>
    </row>
    <row r="341" spans="1:4" hidden="1" x14ac:dyDescent="0.15">
      <c r="A341" s="43">
        <v>342</v>
      </c>
      <c r="B341" s="43" t="s">
        <v>169</v>
      </c>
      <c r="C341" s="99" t="s">
        <v>202</v>
      </c>
      <c r="D341" s="43" t="s">
        <v>173</v>
      </c>
    </row>
    <row r="342" spans="1:4" hidden="1" x14ac:dyDescent="0.15">
      <c r="A342" s="43">
        <v>343</v>
      </c>
      <c r="B342" s="43" t="s">
        <v>143</v>
      </c>
      <c r="C342" s="99" t="s">
        <v>202</v>
      </c>
      <c r="D342" s="43" t="s">
        <v>173</v>
      </c>
    </row>
    <row r="343" spans="1:4" hidden="1" x14ac:dyDescent="0.15">
      <c r="A343" s="43">
        <v>344</v>
      </c>
      <c r="B343" s="43" t="s">
        <v>158</v>
      </c>
      <c r="C343" s="99" t="s">
        <v>202</v>
      </c>
      <c r="D343" s="43" t="s">
        <v>173</v>
      </c>
    </row>
    <row r="344" spans="1:4" hidden="1" x14ac:dyDescent="0.15">
      <c r="A344" s="43">
        <v>345</v>
      </c>
      <c r="B344" s="43" t="s">
        <v>157</v>
      </c>
      <c r="C344" s="99" t="s">
        <v>203</v>
      </c>
      <c r="D344" s="43" t="s">
        <v>146</v>
      </c>
    </row>
    <row r="345" spans="1:4" hidden="1" x14ac:dyDescent="0.15">
      <c r="A345" s="43">
        <v>346</v>
      </c>
      <c r="B345" s="43" t="s">
        <v>150</v>
      </c>
      <c r="C345" s="99" t="s">
        <v>203</v>
      </c>
      <c r="D345" s="43" t="s">
        <v>164</v>
      </c>
    </row>
    <row r="346" spans="1:4" hidden="1" x14ac:dyDescent="0.15">
      <c r="A346" s="43">
        <v>347</v>
      </c>
      <c r="B346" s="43" t="s">
        <v>150</v>
      </c>
      <c r="C346" s="99" t="s">
        <v>203</v>
      </c>
      <c r="D346" s="43" t="s">
        <v>164</v>
      </c>
    </row>
    <row r="347" spans="1:4" hidden="1" x14ac:dyDescent="0.15">
      <c r="A347" s="43">
        <v>348</v>
      </c>
      <c r="B347" s="43" t="s">
        <v>169</v>
      </c>
      <c r="C347" s="99" t="s">
        <v>204</v>
      </c>
      <c r="D347" s="43" t="s">
        <v>146</v>
      </c>
    </row>
    <row r="348" spans="1:4" hidden="1" x14ac:dyDescent="0.15">
      <c r="A348" s="43">
        <v>349</v>
      </c>
      <c r="B348" s="43" t="s">
        <v>144</v>
      </c>
      <c r="C348" s="99" t="s">
        <v>205</v>
      </c>
      <c r="D348" s="43" t="s">
        <v>168</v>
      </c>
    </row>
    <row r="349" spans="1:4" hidden="1" x14ac:dyDescent="0.15">
      <c r="A349" s="43">
        <v>350</v>
      </c>
      <c r="B349" s="43" t="s">
        <v>144</v>
      </c>
      <c r="C349" s="99" t="s">
        <v>205</v>
      </c>
      <c r="D349" s="43" t="s">
        <v>168</v>
      </c>
    </row>
    <row r="350" spans="1:4" hidden="1" x14ac:dyDescent="0.15">
      <c r="A350" s="43">
        <v>351</v>
      </c>
      <c r="B350" s="43" t="s">
        <v>161</v>
      </c>
      <c r="C350" s="99" t="s">
        <v>205</v>
      </c>
      <c r="D350" s="43" t="s">
        <v>168</v>
      </c>
    </row>
    <row r="351" spans="1:4" hidden="1" x14ac:dyDescent="0.15">
      <c r="A351" s="43">
        <v>352</v>
      </c>
      <c r="B351" s="43" t="s">
        <v>149</v>
      </c>
      <c r="C351" s="99" t="s">
        <v>205</v>
      </c>
      <c r="D351" s="43" t="s">
        <v>173</v>
      </c>
    </row>
    <row r="352" spans="1:4" hidden="1" x14ac:dyDescent="0.15">
      <c r="A352" s="43">
        <v>353</v>
      </c>
      <c r="B352" s="43" t="s">
        <v>145</v>
      </c>
      <c r="C352" s="99" t="s">
        <v>205</v>
      </c>
      <c r="D352" s="43" t="s">
        <v>173</v>
      </c>
    </row>
    <row r="353" spans="1:4" hidden="1" x14ac:dyDescent="0.15">
      <c r="A353" s="43">
        <v>354</v>
      </c>
      <c r="B353" s="43" t="s">
        <v>147</v>
      </c>
      <c r="C353" s="99" t="s">
        <v>206</v>
      </c>
      <c r="D353" s="43" t="s">
        <v>146</v>
      </c>
    </row>
    <row r="354" spans="1:4" hidden="1" x14ac:dyDescent="0.15">
      <c r="A354" s="43">
        <v>355</v>
      </c>
      <c r="B354" s="43" t="s">
        <v>165</v>
      </c>
      <c r="C354" s="99" t="s">
        <v>206</v>
      </c>
      <c r="D354" s="43" t="s">
        <v>146</v>
      </c>
    </row>
    <row r="355" spans="1:4" hidden="1" x14ac:dyDescent="0.15">
      <c r="A355" s="43">
        <v>356</v>
      </c>
      <c r="B355" s="43" t="s">
        <v>157</v>
      </c>
      <c r="C355" s="99" t="s">
        <v>206</v>
      </c>
      <c r="D355" s="43" t="s">
        <v>146</v>
      </c>
    </row>
    <row r="356" spans="1:4" hidden="1" x14ac:dyDescent="0.15">
      <c r="A356" s="43">
        <v>357</v>
      </c>
      <c r="B356" s="43" t="s">
        <v>174</v>
      </c>
      <c r="C356" s="99" t="s">
        <v>206</v>
      </c>
      <c r="D356" s="43" t="s">
        <v>146</v>
      </c>
    </row>
    <row r="357" spans="1:4" hidden="1" x14ac:dyDescent="0.15">
      <c r="A357" s="43">
        <v>358</v>
      </c>
      <c r="B357" s="43" t="s">
        <v>149</v>
      </c>
      <c r="C357" s="99" t="s">
        <v>206</v>
      </c>
      <c r="D357" s="43" t="s">
        <v>164</v>
      </c>
    </row>
    <row r="358" spans="1:4" hidden="1" x14ac:dyDescent="0.15">
      <c r="A358" s="43">
        <v>359</v>
      </c>
      <c r="B358" s="43" t="s">
        <v>144</v>
      </c>
      <c r="C358" s="99" t="s">
        <v>206</v>
      </c>
      <c r="D358" s="43" t="s">
        <v>164</v>
      </c>
    </row>
    <row r="359" spans="1:4" hidden="1" x14ac:dyDescent="0.15">
      <c r="A359" s="43">
        <v>360</v>
      </c>
      <c r="B359" s="43" t="s">
        <v>174</v>
      </c>
      <c r="C359" s="99" t="s">
        <v>206</v>
      </c>
      <c r="D359" s="43" t="s">
        <v>164</v>
      </c>
    </row>
    <row r="360" spans="1:4" hidden="1" x14ac:dyDescent="0.15">
      <c r="A360" s="43">
        <v>361</v>
      </c>
      <c r="B360" s="43" t="s">
        <v>143</v>
      </c>
      <c r="C360" s="99" t="s">
        <v>206</v>
      </c>
      <c r="D360" s="43" t="s">
        <v>164</v>
      </c>
    </row>
    <row r="361" spans="1:4" hidden="1" x14ac:dyDescent="0.15">
      <c r="A361" s="43">
        <v>362</v>
      </c>
      <c r="B361" s="43" t="s">
        <v>165</v>
      </c>
      <c r="C361" s="99" t="s">
        <v>206</v>
      </c>
      <c r="D361" s="43" t="s">
        <v>164</v>
      </c>
    </row>
    <row r="362" spans="1:4" hidden="1" x14ac:dyDescent="0.15">
      <c r="A362" s="43">
        <v>363</v>
      </c>
      <c r="B362" s="43" t="s">
        <v>161</v>
      </c>
      <c r="C362" s="99" t="s">
        <v>206</v>
      </c>
      <c r="D362" s="43" t="s">
        <v>164</v>
      </c>
    </row>
    <row r="363" spans="1:4" hidden="1" x14ac:dyDescent="0.15">
      <c r="A363" s="43">
        <v>364</v>
      </c>
      <c r="B363" s="43" t="s">
        <v>169</v>
      </c>
      <c r="C363" s="99" t="s">
        <v>206</v>
      </c>
      <c r="D363" s="43" t="s">
        <v>164</v>
      </c>
    </row>
    <row r="364" spans="1:4" hidden="1" x14ac:dyDescent="0.15">
      <c r="A364" s="43">
        <v>365</v>
      </c>
      <c r="B364" s="43" t="s">
        <v>171</v>
      </c>
      <c r="C364" s="99" t="s">
        <v>207</v>
      </c>
      <c r="D364" s="43" t="s">
        <v>164</v>
      </c>
    </row>
    <row r="365" spans="1:4" hidden="1" x14ac:dyDescent="0.15">
      <c r="A365" s="43">
        <v>366</v>
      </c>
      <c r="B365" s="43" t="s">
        <v>159</v>
      </c>
      <c r="C365" s="99" t="s">
        <v>207</v>
      </c>
      <c r="D365" s="43" t="s">
        <v>168</v>
      </c>
    </row>
    <row r="366" spans="1:4" hidden="1" x14ac:dyDescent="0.15">
      <c r="A366" s="43">
        <v>367</v>
      </c>
      <c r="B366" s="43" t="s">
        <v>171</v>
      </c>
      <c r="C366" s="99" t="s">
        <v>208</v>
      </c>
      <c r="D366" s="43" t="s">
        <v>164</v>
      </c>
    </row>
    <row r="367" spans="1:4" hidden="1" x14ac:dyDescent="0.15">
      <c r="A367" s="43">
        <v>368</v>
      </c>
      <c r="B367" s="43" t="s">
        <v>144</v>
      </c>
      <c r="C367" s="99" t="s">
        <v>208</v>
      </c>
      <c r="D367" s="43" t="s">
        <v>164</v>
      </c>
    </row>
    <row r="368" spans="1:4" hidden="1" x14ac:dyDescent="0.15">
      <c r="A368" s="43">
        <v>369</v>
      </c>
      <c r="B368" s="43" t="s">
        <v>150</v>
      </c>
      <c r="C368" s="99" t="s">
        <v>208</v>
      </c>
      <c r="D368" s="43" t="s">
        <v>164</v>
      </c>
    </row>
    <row r="369" spans="1:4" hidden="1" x14ac:dyDescent="0.15">
      <c r="A369" s="43">
        <v>370</v>
      </c>
      <c r="B369" s="43" t="s">
        <v>139</v>
      </c>
      <c r="C369" s="99" t="s">
        <v>208</v>
      </c>
      <c r="D369" s="43" t="s">
        <v>168</v>
      </c>
    </row>
    <row r="370" spans="1:4" hidden="1" x14ac:dyDescent="0.15">
      <c r="A370" s="43">
        <v>371</v>
      </c>
      <c r="B370" s="43" t="s">
        <v>163</v>
      </c>
      <c r="C370" s="99" t="s">
        <v>208</v>
      </c>
      <c r="D370" s="43" t="s">
        <v>168</v>
      </c>
    </row>
    <row r="371" spans="1:4" hidden="1" x14ac:dyDescent="0.15">
      <c r="A371" s="43">
        <v>372</v>
      </c>
      <c r="B371" s="43" t="s">
        <v>158</v>
      </c>
      <c r="C371" s="99" t="s">
        <v>208</v>
      </c>
      <c r="D371" s="43" t="s">
        <v>168</v>
      </c>
    </row>
    <row r="372" spans="1:4" hidden="1" x14ac:dyDescent="0.15">
      <c r="A372" s="43">
        <v>373</v>
      </c>
      <c r="B372" s="43" t="s">
        <v>172</v>
      </c>
      <c r="C372" s="99" t="s">
        <v>208</v>
      </c>
      <c r="D372" s="43" t="s">
        <v>168</v>
      </c>
    </row>
    <row r="373" spans="1:4" hidden="1" x14ac:dyDescent="0.15">
      <c r="A373" s="43">
        <v>374</v>
      </c>
      <c r="B373" s="43" t="s">
        <v>151</v>
      </c>
      <c r="C373" s="99" t="s">
        <v>208</v>
      </c>
      <c r="D373" s="43" t="s">
        <v>168</v>
      </c>
    </row>
    <row r="374" spans="1:4" hidden="1" x14ac:dyDescent="0.15">
      <c r="A374" s="43">
        <v>375</v>
      </c>
      <c r="B374" s="43" t="s">
        <v>166</v>
      </c>
      <c r="C374" s="99" t="s">
        <v>208</v>
      </c>
      <c r="D374" s="43" t="s">
        <v>168</v>
      </c>
    </row>
    <row r="375" spans="1:4" hidden="1" x14ac:dyDescent="0.15">
      <c r="A375" s="43">
        <v>376</v>
      </c>
      <c r="B375" s="43" t="s">
        <v>143</v>
      </c>
      <c r="C375" s="99" t="s">
        <v>208</v>
      </c>
      <c r="D375" s="43" t="s">
        <v>168</v>
      </c>
    </row>
    <row r="376" spans="1:4" hidden="1" x14ac:dyDescent="0.15">
      <c r="A376" s="43">
        <v>377</v>
      </c>
      <c r="B376" s="43" t="s">
        <v>150</v>
      </c>
      <c r="C376" s="99" t="s">
        <v>264</v>
      </c>
      <c r="D376" s="43" t="s">
        <v>146</v>
      </c>
    </row>
    <row r="377" spans="1:4" hidden="1" x14ac:dyDescent="0.15">
      <c r="A377" s="43">
        <v>378</v>
      </c>
      <c r="B377" s="43" t="s">
        <v>143</v>
      </c>
      <c r="C377" s="99" t="s">
        <v>264</v>
      </c>
      <c r="D377" s="43" t="s">
        <v>146</v>
      </c>
    </row>
    <row r="378" spans="1:4" hidden="1" x14ac:dyDescent="0.15">
      <c r="A378" s="43">
        <v>379</v>
      </c>
      <c r="B378" s="43" t="s">
        <v>143</v>
      </c>
      <c r="C378" s="99" t="s">
        <v>264</v>
      </c>
      <c r="D378" s="43" t="s">
        <v>164</v>
      </c>
    </row>
    <row r="379" spans="1:4" hidden="1" x14ac:dyDescent="0.15">
      <c r="A379" s="43">
        <v>380</v>
      </c>
      <c r="B379" s="43" t="s">
        <v>157</v>
      </c>
      <c r="C379" s="99" t="s">
        <v>264</v>
      </c>
      <c r="D379" s="43" t="s">
        <v>164</v>
      </c>
    </row>
    <row r="380" spans="1:4" hidden="1" x14ac:dyDescent="0.15">
      <c r="A380" s="43">
        <v>381</v>
      </c>
      <c r="B380" s="43" t="s">
        <v>143</v>
      </c>
      <c r="C380" s="99" t="s">
        <v>264</v>
      </c>
      <c r="D380" s="43" t="s">
        <v>168</v>
      </c>
    </row>
    <row r="381" spans="1:4" hidden="1" x14ac:dyDescent="0.15">
      <c r="A381" s="43">
        <v>382</v>
      </c>
      <c r="B381" s="43" t="s">
        <v>165</v>
      </c>
      <c r="C381" s="99" t="s">
        <v>210</v>
      </c>
      <c r="D381" s="43" t="s">
        <v>168</v>
      </c>
    </row>
    <row r="382" spans="1:4" hidden="1" x14ac:dyDescent="0.15">
      <c r="A382" s="43">
        <v>383</v>
      </c>
      <c r="B382" s="43" t="s">
        <v>147</v>
      </c>
      <c r="C382" s="99" t="s">
        <v>210</v>
      </c>
      <c r="D382" s="43" t="s">
        <v>168</v>
      </c>
    </row>
    <row r="383" spans="1:4" hidden="1" x14ac:dyDescent="0.15">
      <c r="A383" s="43">
        <v>384</v>
      </c>
      <c r="B383" s="43" t="s">
        <v>149</v>
      </c>
      <c r="C383" s="99" t="s">
        <v>210</v>
      </c>
      <c r="D383" s="43" t="s">
        <v>168</v>
      </c>
    </row>
    <row r="384" spans="1:4" hidden="1" x14ac:dyDescent="0.15">
      <c r="A384" s="43">
        <v>385</v>
      </c>
      <c r="B384" s="43" t="s">
        <v>158</v>
      </c>
      <c r="C384" s="99" t="s">
        <v>210</v>
      </c>
      <c r="D384" s="43" t="s">
        <v>168</v>
      </c>
    </row>
    <row r="385" spans="1:4" hidden="1" x14ac:dyDescent="0.15">
      <c r="A385" s="43">
        <v>386</v>
      </c>
      <c r="B385" s="43" t="s">
        <v>153</v>
      </c>
      <c r="C385" s="99" t="s">
        <v>210</v>
      </c>
      <c r="D385" s="43" t="s">
        <v>173</v>
      </c>
    </row>
    <row r="386" spans="1:4" hidden="1" x14ac:dyDescent="0.15">
      <c r="A386" s="43">
        <v>387</v>
      </c>
      <c r="B386" s="43" t="s">
        <v>156</v>
      </c>
      <c r="C386" s="99" t="s">
        <v>210</v>
      </c>
      <c r="D386" s="43" t="s">
        <v>173</v>
      </c>
    </row>
    <row r="387" spans="1:4" hidden="1" x14ac:dyDescent="0.15">
      <c r="A387" s="43">
        <v>388</v>
      </c>
      <c r="B387" s="43" t="s">
        <v>159</v>
      </c>
      <c r="C387" s="99" t="s">
        <v>210</v>
      </c>
      <c r="D387" s="43" t="s">
        <v>173</v>
      </c>
    </row>
    <row r="388" spans="1:4" hidden="1" x14ac:dyDescent="0.15">
      <c r="A388" s="43">
        <v>389</v>
      </c>
      <c r="B388" s="43" t="s">
        <v>158</v>
      </c>
      <c r="C388" s="99" t="s">
        <v>210</v>
      </c>
      <c r="D388" s="43" t="s">
        <v>173</v>
      </c>
    </row>
    <row r="389" spans="1:4" hidden="1" x14ac:dyDescent="0.15">
      <c r="A389" s="43">
        <v>390</v>
      </c>
      <c r="B389" s="43" t="s">
        <v>169</v>
      </c>
      <c r="C389" s="99" t="s">
        <v>265</v>
      </c>
      <c r="D389" s="43" t="s">
        <v>146</v>
      </c>
    </row>
    <row r="390" spans="1:4" hidden="1" x14ac:dyDescent="0.15">
      <c r="A390" s="43">
        <v>391</v>
      </c>
      <c r="B390" s="43" t="s">
        <v>172</v>
      </c>
      <c r="C390" s="99" t="s">
        <v>265</v>
      </c>
      <c r="D390" s="43" t="s">
        <v>146</v>
      </c>
    </row>
    <row r="391" spans="1:4" hidden="1" x14ac:dyDescent="0.15">
      <c r="A391" s="43">
        <v>392</v>
      </c>
      <c r="B391" s="43" t="s">
        <v>142</v>
      </c>
      <c r="C391" s="99" t="s">
        <v>265</v>
      </c>
      <c r="D391" s="43" t="s">
        <v>146</v>
      </c>
    </row>
    <row r="392" spans="1:4" hidden="1" x14ac:dyDescent="0.15">
      <c r="A392" s="43">
        <v>393</v>
      </c>
      <c r="B392" s="43" t="s">
        <v>167</v>
      </c>
      <c r="C392" s="99" t="s">
        <v>265</v>
      </c>
      <c r="D392" s="43" t="s">
        <v>146</v>
      </c>
    </row>
    <row r="393" spans="1:4" hidden="1" x14ac:dyDescent="0.15">
      <c r="A393" s="43">
        <v>394</v>
      </c>
      <c r="B393" s="43" t="s">
        <v>172</v>
      </c>
      <c r="C393" s="99" t="s">
        <v>265</v>
      </c>
      <c r="D393" s="43" t="s">
        <v>146</v>
      </c>
    </row>
    <row r="394" spans="1:4" hidden="1" x14ac:dyDescent="0.15">
      <c r="A394" s="43">
        <v>395</v>
      </c>
      <c r="B394" s="43" t="s">
        <v>147</v>
      </c>
      <c r="C394" s="99" t="s">
        <v>265</v>
      </c>
      <c r="D394" s="43" t="s">
        <v>146</v>
      </c>
    </row>
    <row r="395" spans="1:4" hidden="1" x14ac:dyDescent="0.15">
      <c r="A395" s="43">
        <v>396</v>
      </c>
      <c r="B395" s="43" t="s">
        <v>142</v>
      </c>
      <c r="C395" s="99" t="s">
        <v>265</v>
      </c>
      <c r="D395" s="43" t="s">
        <v>164</v>
      </c>
    </row>
    <row r="396" spans="1:4" hidden="1" x14ac:dyDescent="0.15">
      <c r="A396" s="43">
        <v>397</v>
      </c>
      <c r="B396" s="43" t="s">
        <v>149</v>
      </c>
      <c r="C396" s="99" t="s">
        <v>265</v>
      </c>
      <c r="D396" s="43" t="s">
        <v>164</v>
      </c>
    </row>
    <row r="397" spans="1:4" hidden="1" x14ac:dyDescent="0.15">
      <c r="A397" s="43">
        <v>398</v>
      </c>
      <c r="B397" s="43" t="s">
        <v>155</v>
      </c>
      <c r="C397" s="99" t="s">
        <v>265</v>
      </c>
      <c r="D397" s="43" t="s">
        <v>164</v>
      </c>
    </row>
    <row r="398" spans="1:4" hidden="1" x14ac:dyDescent="0.15">
      <c r="A398" s="43">
        <v>399</v>
      </c>
      <c r="B398" s="43" t="s">
        <v>151</v>
      </c>
      <c r="C398" s="99" t="s">
        <v>265</v>
      </c>
      <c r="D398" s="43" t="s">
        <v>164</v>
      </c>
    </row>
    <row r="399" spans="1:4" hidden="1" x14ac:dyDescent="0.15">
      <c r="A399" s="43">
        <v>400</v>
      </c>
      <c r="B399" s="43" t="s">
        <v>142</v>
      </c>
      <c r="C399" s="99" t="s">
        <v>265</v>
      </c>
      <c r="D399" s="43" t="s">
        <v>164</v>
      </c>
    </row>
    <row r="400" spans="1:4" hidden="1" x14ac:dyDescent="0.15">
      <c r="A400" s="43">
        <v>401</v>
      </c>
      <c r="B400" s="43" t="s">
        <v>160</v>
      </c>
      <c r="C400" s="99" t="s">
        <v>265</v>
      </c>
      <c r="D400" s="43" t="s">
        <v>164</v>
      </c>
    </row>
    <row r="401" spans="1:4" hidden="1" x14ac:dyDescent="0.15">
      <c r="A401" s="43">
        <v>402</v>
      </c>
      <c r="B401" s="43" t="s">
        <v>157</v>
      </c>
      <c r="C401" s="99" t="s">
        <v>265</v>
      </c>
      <c r="D401" s="43" t="s">
        <v>168</v>
      </c>
    </row>
    <row r="402" spans="1:4" hidden="1" x14ac:dyDescent="0.15">
      <c r="A402" s="43">
        <v>403</v>
      </c>
      <c r="B402" s="43" t="s">
        <v>157</v>
      </c>
      <c r="C402" s="99" t="s">
        <v>265</v>
      </c>
      <c r="D402" s="43" t="s">
        <v>168</v>
      </c>
    </row>
    <row r="403" spans="1:4" hidden="1" x14ac:dyDescent="0.15">
      <c r="A403" s="43">
        <v>404</v>
      </c>
      <c r="B403" s="43" t="s">
        <v>182</v>
      </c>
      <c r="C403" s="99" t="s">
        <v>265</v>
      </c>
      <c r="D403" s="43" t="s">
        <v>168</v>
      </c>
    </row>
    <row r="404" spans="1:4" hidden="1" x14ac:dyDescent="0.15">
      <c r="A404" s="43">
        <v>405</v>
      </c>
      <c r="B404" s="43" t="s">
        <v>155</v>
      </c>
      <c r="C404" s="99" t="s">
        <v>265</v>
      </c>
      <c r="D404" s="43" t="s">
        <v>168</v>
      </c>
    </row>
    <row r="405" spans="1:4" hidden="1" x14ac:dyDescent="0.15">
      <c r="A405" s="43">
        <v>406</v>
      </c>
      <c r="B405" s="43" t="s">
        <v>159</v>
      </c>
      <c r="C405" s="99" t="s">
        <v>265</v>
      </c>
      <c r="D405" s="43" t="s">
        <v>168</v>
      </c>
    </row>
    <row r="406" spans="1:4" hidden="1" x14ac:dyDescent="0.15">
      <c r="A406" s="43">
        <v>407</v>
      </c>
      <c r="B406" s="43" t="s">
        <v>147</v>
      </c>
      <c r="C406" s="99" t="s">
        <v>265</v>
      </c>
      <c r="D406" s="43" t="s">
        <v>168</v>
      </c>
    </row>
    <row r="407" spans="1:4" hidden="1" x14ac:dyDescent="0.15">
      <c r="A407" s="43">
        <v>408</v>
      </c>
      <c r="B407" s="43" t="s">
        <v>155</v>
      </c>
      <c r="C407" s="99" t="s">
        <v>265</v>
      </c>
      <c r="D407" s="43" t="s">
        <v>173</v>
      </c>
    </row>
    <row r="408" spans="1:4" hidden="1" x14ac:dyDescent="0.15">
      <c r="A408" s="43">
        <v>409</v>
      </c>
      <c r="B408" s="43" t="s">
        <v>165</v>
      </c>
      <c r="C408" s="99" t="s">
        <v>265</v>
      </c>
      <c r="D408" s="43" t="s">
        <v>173</v>
      </c>
    </row>
    <row r="409" spans="1:4" hidden="1" x14ac:dyDescent="0.15">
      <c r="A409" s="43">
        <v>410</v>
      </c>
      <c r="B409" s="43" t="s">
        <v>167</v>
      </c>
      <c r="C409" s="99" t="s">
        <v>265</v>
      </c>
      <c r="D409" s="43" t="s">
        <v>173</v>
      </c>
    </row>
    <row r="410" spans="1:4" hidden="1" x14ac:dyDescent="0.15">
      <c r="A410" s="43">
        <v>411</v>
      </c>
      <c r="B410" s="43" t="s">
        <v>159</v>
      </c>
      <c r="C410" s="99" t="s">
        <v>265</v>
      </c>
      <c r="D410" s="43" t="s">
        <v>173</v>
      </c>
    </row>
    <row r="411" spans="1:4" hidden="1" x14ac:dyDescent="0.15">
      <c r="A411" s="43">
        <v>412</v>
      </c>
      <c r="B411" s="43" t="s">
        <v>143</v>
      </c>
      <c r="C411" s="99" t="s">
        <v>265</v>
      </c>
      <c r="D411" s="43" t="s">
        <v>173</v>
      </c>
    </row>
    <row r="412" spans="1:4" hidden="1" x14ac:dyDescent="0.15">
      <c r="A412" s="43">
        <v>413</v>
      </c>
      <c r="B412" s="43" t="s">
        <v>163</v>
      </c>
      <c r="C412" s="99" t="s">
        <v>266</v>
      </c>
      <c r="D412" s="43" t="s">
        <v>168</v>
      </c>
    </row>
    <row r="413" spans="1:4" hidden="1" x14ac:dyDescent="0.15">
      <c r="A413" s="43">
        <v>414</v>
      </c>
      <c r="B413" s="43" t="s">
        <v>165</v>
      </c>
      <c r="C413" s="99" t="s">
        <v>211</v>
      </c>
      <c r="D413" s="43" t="s">
        <v>164</v>
      </c>
    </row>
    <row r="414" spans="1:4" hidden="1" x14ac:dyDescent="0.15">
      <c r="A414" s="43">
        <v>415</v>
      </c>
      <c r="B414" s="43" t="s">
        <v>150</v>
      </c>
      <c r="C414" s="99" t="s">
        <v>211</v>
      </c>
      <c r="D414" s="43" t="s">
        <v>146</v>
      </c>
    </row>
    <row r="415" spans="1:4" hidden="1" x14ac:dyDescent="0.15">
      <c r="A415" s="43">
        <v>416</v>
      </c>
      <c r="B415" s="43" t="s">
        <v>145</v>
      </c>
      <c r="C415" s="99" t="s">
        <v>211</v>
      </c>
      <c r="D415" s="43" t="s">
        <v>168</v>
      </c>
    </row>
    <row r="416" spans="1:4" hidden="1" x14ac:dyDescent="0.15">
      <c r="A416" s="43">
        <v>417</v>
      </c>
      <c r="B416" s="43" t="s">
        <v>159</v>
      </c>
      <c r="C416" s="99" t="s">
        <v>211</v>
      </c>
      <c r="D416" s="43" t="s">
        <v>168</v>
      </c>
    </row>
    <row r="417" spans="1:4" hidden="1" x14ac:dyDescent="0.15">
      <c r="A417" s="43">
        <v>418</v>
      </c>
      <c r="B417" s="43" t="s">
        <v>149</v>
      </c>
      <c r="C417" s="99" t="s">
        <v>212</v>
      </c>
      <c r="D417" s="43" t="s">
        <v>164</v>
      </c>
    </row>
    <row r="418" spans="1:4" hidden="1" x14ac:dyDescent="0.15">
      <c r="A418" s="43">
        <v>419</v>
      </c>
      <c r="B418" s="43" t="s">
        <v>179</v>
      </c>
      <c r="C418" s="99" t="s">
        <v>212</v>
      </c>
      <c r="D418" s="43" t="s">
        <v>164</v>
      </c>
    </row>
    <row r="419" spans="1:4" hidden="1" x14ac:dyDescent="0.15">
      <c r="A419" s="43">
        <v>420</v>
      </c>
      <c r="B419" s="43" t="s">
        <v>155</v>
      </c>
      <c r="C419" s="99" t="s">
        <v>213</v>
      </c>
      <c r="D419" s="43" t="s">
        <v>146</v>
      </c>
    </row>
    <row r="420" spans="1:4" hidden="1" x14ac:dyDescent="0.15">
      <c r="A420" s="43">
        <v>421</v>
      </c>
      <c r="B420" s="43" t="s">
        <v>143</v>
      </c>
      <c r="C420" s="99" t="s">
        <v>213</v>
      </c>
      <c r="D420" s="43" t="s">
        <v>146</v>
      </c>
    </row>
    <row r="421" spans="1:4" hidden="1" x14ac:dyDescent="0.15">
      <c r="A421" s="43">
        <v>422</v>
      </c>
      <c r="B421" s="43" t="s">
        <v>158</v>
      </c>
      <c r="C421" s="99" t="s">
        <v>213</v>
      </c>
      <c r="D421" s="43" t="s">
        <v>146</v>
      </c>
    </row>
    <row r="422" spans="1:4" hidden="1" x14ac:dyDescent="0.15">
      <c r="A422" s="43">
        <v>423</v>
      </c>
      <c r="B422" s="43" t="s">
        <v>160</v>
      </c>
      <c r="C422" s="99" t="s">
        <v>213</v>
      </c>
      <c r="D422" s="43" t="s">
        <v>164</v>
      </c>
    </row>
    <row r="423" spans="1:4" hidden="1" x14ac:dyDescent="0.15">
      <c r="A423" s="43">
        <v>424</v>
      </c>
      <c r="B423" s="43" t="s">
        <v>147</v>
      </c>
      <c r="C423" s="99" t="s">
        <v>213</v>
      </c>
      <c r="D423" s="43" t="s">
        <v>164</v>
      </c>
    </row>
    <row r="424" spans="1:4" hidden="1" x14ac:dyDescent="0.15">
      <c r="A424" s="43">
        <v>425</v>
      </c>
      <c r="B424" s="43" t="s">
        <v>160</v>
      </c>
      <c r="C424" s="99" t="s">
        <v>213</v>
      </c>
      <c r="D424" s="43" t="s">
        <v>164</v>
      </c>
    </row>
    <row r="425" spans="1:4" hidden="1" x14ac:dyDescent="0.15">
      <c r="A425" s="43">
        <v>426</v>
      </c>
      <c r="B425" s="43" t="s">
        <v>156</v>
      </c>
      <c r="C425" s="99" t="s">
        <v>213</v>
      </c>
      <c r="D425" s="43" t="s">
        <v>164</v>
      </c>
    </row>
    <row r="426" spans="1:4" hidden="1" x14ac:dyDescent="0.15">
      <c r="A426" s="43">
        <v>427</v>
      </c>
      <c r="B426" s="43" t="s">
        <v>143</v>
      </c>
      <c r="C426" s="99" t="s">
        <v>213</v>
      </c>
      <c r="D426" s="43" t="s">
        <v>164</v>
      </c>
    </row>
    <row r="427" spans="1:4" hidden="1" x14ac:dyDescent="0.15">
      <c r="A427" s="43">
        <v>428</v>
      </c>
      <c r="B427" s="43" t="s">
        <v>158</v>
      </c>
      <c r="C427" s="99" t="s">
        <v>213</v>
      </c>
      <c r="D427" s="43" t="s">
        <v>168</v>
      </c>
    </row>
    <row r="428" spans="1:4" hidden="1" x14ac:dyDescent="0.15">
      <c r="A428" s="43">
        <v>429</v>
      </c>
      <c r="B428" s="43" t="s">
        <v>161</v>
      </c>
      <c r="C428" s="99" t="s">
        <v>213</v>
      </c>
      <c r="D428" s="43" t="s">
        <v>168</v>
      </c>
    </row>
    <row r="429" spans="1:4" hidden="1" x14ac:dyDescent="0.15">
      <c r="A429" s="43">
        <v>430</v>
      </c>
      <c r="B429" s="43" t="s">
        <v>172</v>
      </c>
      <c r="C429" s="99" t="s">
        <v>181</v>
      </c>
      <c r="D429" s="43" t="s">
        <v>173</v>
      </c>
    </row>
    <row r="430" spans="1:4" hidden="1" x14ac:dyDescent="0.15">
      <c r="A430" s="43">
        <v>431</v>
      </c>
      <c r="B430" s="43" t="s">
        <v>142</v>
      </c>
      <c r="C430" s="99" t="s">
        <v>214</v>
      </c>
      <c r="D430" s="43" t="s">
        <v>185</v>
      </c>
    </row>
    <row r="431" spans="1:4" hidden="1" x14ac:dyDescent="0.15">
      <c r="A431" s="43">
        <v>432</v>
      </c>
      <c r="B431" s="43" t="s">
        <v>159</v>
      </c>
      <c r="C431" s="99" t="s">
        <v>214</v>
      </c>
      <c r="D431" s="43" t="s">
        <v>146</v>
      </c>
    </row>
    <row r="432" spans="1:4" hidden="1" x14ac:dyDescent="0.15">
      <c r="A432" s="43">
        <v>433</v>
      </c>
      <c r="B432" s="43" t="s">
        <v>167</v>
      </c>
      <c r="C432" s="99" t="s">
        <v>214</v>
      </c>
      <c r="D432" s="43" t="s">
        <v>146</v>
      </c>
    </row>
    <row r="433" spans="1:4" hidden="1" x14ac:dyDescent="0.15">
      <c r="A433" s="43">
        <v>434</v>
      </c>
      <c r="B433" s="43" t="s">
        <v>163</v>
      </c>
      <c r="C433" s="99" t="s">
        <v>214</v>
      </c>
      <c r="D433" s="43" t="s">
        <v>146</v>
      </c>
    </row>
    <row r="434" spans="1:4" hidden="1" x14ac:dyDescent="0.15">
      <c r="A434" s="43">
        <v>435</v>
      </c>
      <c r="B434" s="43" t="s">
        <v>169</v>
      </c>
      <c r="C434" s="99" t="s">
        <v>214</v>
      </c>
      <c r="D434" s="43" t="s">
        <v>146</v>
      </c>
    </row>
    <row r="435" spans="1:4" hidden="1" x14ac:dyDescent="0.15">
      <c r="A435" s="43">
        <v>436</v>
      </c>
      <c r="B435" s="43" t="s">
        <v>167</v>
      </c>
      <c r="C435" s="99" t="s">
        <v>214</v>
      </c>
      <c r="D435" s="43" t="s">
        <v>164</v>
      </c>
    </row>
    <row r="436" spans="1:4" hidden="1" x14ac:dyDescent="0.15">
      <c r="A436" s="43">
        <v>437</v>
      </c>
      <c r="B436" s="43" t="s">
        <v>150</v>
      </c>
      <c r="C436" s="99" t="s">
        <v>214</v>
      </c>
      <c r="D436" s="43" t="s">
        <v>164</v>
      </c>
    </row>
    <row r="437" spans="1:4" hidden="1" x14ac:dyDescent="0.15">
      <c r="A437" s="43">
        <v>438</v>
      </c>
      <c r="B437" s="43" t="s">
        <v>171</v>
      </c>
      <c r="C437" s="99" t="s">
        <v>214</v>
      </c>
      <c r="D437" s="43" t="s">
        <v>164</v>
      </c>
    </row>
    <row r="438" spans="1:4" hidden="1" x14ac:dyDescent="0.15">
      <c r="A438" s="43">
        <v>439</v>
      </c>
      <c r="B438" s="43" t="s">
        <v>139</v>
      </c>
      <c r="C438" s="99" t="s">
        <v>214</v>
      </c>
      <c r="D438" s="43" t="s">
        <v>164</v>
      </c>
    </row>
    <row r="439" spans="1:4" hidden="1" x14ac:dyDescent="0.15">
      <c r="A439" s="43">
        <v>440</v>
      </c>
      <c r="B439" s="43" t="s">
        <v>139</v>
      </c>
      <c r="C439" s="99" t="s">
        <v>214</v>
      </c>
      <c r="D439" s="43" t="s">
        <v>164</v>
      </c>
    </row>
    <row r="440" spans="1:4" hidden="1" x14ac:dyDescent="0.15">
      <c r="A440" s="43">
        <v>441</v>
      </c>
      <c r="B440" s="43" t="s">
        <v>154</v>
      </c>
      <c r="C440" s="99" t="s">
        <v>214</v>
      </c>
      <c r="D440" s="43" t="s">
        <v>164</v>
      </c>
    </row>
    <row r="441" spans="1:4" hidden="1" x14ac:dyDescent="0.15">
      <c r="A441" s="43">
        <v>442</v>
      </c>
      <c r="B441" s="43" t="s">
        <v>169</v>
      </c>
      <c r="C441" s="99" t="s">
        <v>214</v>
      </c>
      <c r="D441" s="43" t="s">
        <v>164</v>
      </c>
    </row>
    <row r="442" spans="1:4" hidden="1" x14ac:dyDescent="0.15">
      <c r="A442" s="43">
        <v>443</v>
      </c>
      <c r="B442" s="43" t="s">
        <v>167</v>
      </c>
      <c r="C442" s="99" t="s">
        <v>214</v>
      </c>
      <c r="D442" s="43" t="s">
        <v>146</v>
      </c>
    </row>
    <row r="443" spans="1:4" hidden="1" x14ac:dyDescent="0.15">
      <c r="A443" s="43">
        <v>444</v>
      </c>
      <c r="B443" s="43" t="s">
        <v>163</v>
      </c>
      <c r="C443" s="99" t="s">
        <v>214</v>
      </c>
      <c r="D443" s="43" t="s">
        <v>168</v>
      </c>
    </row>
    <row r="444" spans="1:4" hidden="1" x14ac:dyDescent="0.15">
      <c r="A444" s="43">
        <v>445</v>
      </c>
      <c r="B444" s="43" t="s">
        <v>143</v>
      </c>
      <c r="C444" s="99" t="s">
        <v>214</v>
      </c>
      <c r="D444" s="43" t="s">
        <v>168</v>
      </c>
    </row>
    <row r="445" spans="1:4" hidden="1" x14ac:dyDescent="0.15">
      <c r="A445" s="43">
        <v>446</v>
      </c>
      <c r="B445" s="43" t="s">
        <v>150</v>
      </c>
      <c r="C445" s="99" t="s">
        <v>214</v>
      </c>
      <c r="D445" s="43" t="s">
        <v>168</v>
      </c>
    </row>
    <row r="446" spans="1:4" hidden="1" x14ac:dyDescent="0.15">
      <c r="A446" s="43">
        <v>447</v>
      </c>
      <c r="B446" s="43" t="s">
        <v>160</v>
      </c>
      <c r="C446" s="99" t="s">
        <v>214</v>
      </c>
      <c r="D446" s="43" t="s">
        <v>168</v>
      </c>
    </row>
    <row r="447" spans="1:4" hidden="1" x14ac:dyDescent="0.15">
      <c r="A447" s="43">
        <v>448</v>
      </c>
      <c r="B447" s="43" t="s">
        <v>158</v>
      </c>
      <c r="C447" s="99" t="s">
        <v>215</v>
      </c>
      <c r="D447" s="43" t="s">
        <v>185</v>
      </c>
    </row>
    <row r="448" spans="1:4" hidden="1" x14ac:dyDescent="0.15">
      <c r="A448" s="43">
        <v>449</v>
      </c>
      <c r="B448" s="43" t="s">
        <v>169</v>
      </c>
      <c r="C448" s="99" t="s">
        <v>215</v>
      </c>
      <c r="D448" s="43" t="s">
        <v>164</v>
      </c>
    </row>
    <row r="449" spans="1:4" hidden="1" x14ac:dyDescent="0.15">
      <c r="A449" s="43">
        <v>450</v>
      </c>
      <c r="B449" s="43" t="s">
        <v>154</v>
      </c>
      <c r="C449" s="99" t="s">
        <v>215</v>
      </c>
      <c r="D449" s="43" t="s">
        <v>164</v>
      </c>
    </row>
    <row r="450" spans="1:4" hidden="1" x14ac:dyDescent="0.15">
      <c r="A450" s="43">
        <v>451</v>
      </c>
      <c r="B450" s="43" t="s">
        <v>155</v>
      </c>
      <c r="C450" s="99" t="s">
        <v>267</v>
      </c>
      <c r="D450" s="43" t="s">
        <v>176</v>
      </c>
    </row>
    <row r="451" spans="1:4" hidden="1" x14ac:dyDescent="0.15">
      <c r="A451" s="43">
        <v>452</v>
      </c>
      <c r="B451" s="43" t="s">
        <v>230</v>
      </c>
      <c r="C451" s="99" t="s">
        <v>267</v>
      </c>
      <c r="D451" s="43" t="s">
        <v>176</v>
      </c>
    </row>
    <row r="452" spans="1:4" hidden="1" x14ac:dyDescent="0.15">
      <c r="A452" s="43">
        <v>453</v>
      </c>
      <c r="B452" s="43" t="s">
        <v>149</v>
      </c>
      <c r="C452" s="99" t="s">
        <v>267</v>
      </c>
      <c r="D452" s="43" t="s">
        <v>146</v>
      </c>
    </row>
    <row r="453" spans="1:4" hidden="1" x14ac:dyDescent="0.15">
      <c r="A453" s="43">
        <v>454</v>
      </c>
      <c r="B453" s="43" t="s">
        <v>186</v>
      </c>
      <c r="C453" s="99" t="s">
        <v>267</v>
      </c>
      <c r="D453" s="43" t="s">
        <v>146</v>
      </c>
    </row>
    <row r="454" spans="1:4" hidden="1" x14ac:dyDescent="0.15">
      <c r="A454" s="43">
        <v>455</v>
      </c>
      <c r="B454" s="43" t="s">
        <v>147</v>
      </c>
      <c r="C454" s="99" t="s">
        <v>267</v>
      </c>
      <c r="D454" s="43" t="s">
        <v>146</v>
      </c>
    </row>
    <row r="455" spans="1:4" hidden="1" x14ac:dyDescent="0.15">
      <c r="A455" s="43">
        <v>456</v>
      </c>
      <c r="B455" s="43" t="s">
        <v>147</v>
      </c>
      <c r="C455" s="99" t="s">
        <v>267</v>
      </c>
      <c r="D455" s="43" t="s">
        <v>146</v>
      </c>
    </row>
    <row r="456" spans="1:4" hidden="1" x14ac:dyDescent="0.15">
      <c r="A456" s="43">
        <v>457</v>
      </c>
      <c r="B456" s="43" t="s">
        <v>169</v>
      </c>
      <c r="C456" s="99" t="s">
        <v>267</v>
      </c>
      <c r="D456" s="43" t="s">
        <v>146</v>
      </c>
    </row>
    <row r="457" spans="1:4" hidden="1" x14ac:dyDescent="0.15">
      <c r="A457" s="43">
        <v>458</v>
      </c>
      <c r="B457" s="43" t="s">
        <v>142</v>
      </c>
      <c r="C457" s="99" t="s">
        <v>267</v>
      </c>
      <c r="D457" s="43" t="s">
        <v>146</v>
      </c>
    </row>
    <row r="458" spans="1:4" hidden="1" x14ac:dyDescent="0.15">
      <c r="A458" s="43">
        <v>459</v>
      </c>
      <c r="B458" s="43" t="s">
        <v>139</v>
      </c>
      <c r="C458" s="99" t="s">
        <v>267</v>
      </c>
      <c r="D458" s="43" t="s">
        <v>146</v>
      </c>
    </row>
    <row r="459" spans="1:4" hidden="1" x14ac:dyDescent="0.15">
      <c r="A459" s="43">
        <v>460</v>
      </c>
      <c r="B459" s="43" t="s">
        <v>170</v>
      </c>
      <c r="C459" s="99" t="s">
        <v>267</v>
      </c>
      <c r="D459" s="43" t="s">
        <v>146</v>
      </c>
    </row>
    <row r="460" spans="1:4" hidden="1" x14ac:dyDescent="0.15">
      <c r="A460" s="43">
        <v>461</v>
      </c>
      <c r="B460" s="43" t="s">
        <v>144</v>
      </c>
      <c r="C460" s="99" t="s">
        <v>267</v>
      </c>
      <c r="D460" s="43" t="s">
        <v>146</v>
      </c>
    </row>
    <row r="461" spans="1:4" hidden="1" x14ac:dyDescent="0.15">
      <c r="A461" s="43">
        <v>462</v>
      </c>
      <c r="B461" s="43" t="s">
        <v>145</v>
      </c>
      <c r="C461" s="99" t="s">
        <v>267</v>
      </c>
      <c r="D461" s="43" t="s">
        <v>146</v>
      </c>
    </row>
    <row r="462" spans="1:4" hidden="1" x14ac:dyDescent="0.15">
      <c r="A462" s="43">
        <v>463</v>
      </c>
      <c r="B462" s="43" t="s">
        <v>161</v>
      </c>
      <c r="C462" s="99" t="s">
        <v>267</v>
      </c>
      <c r="D462" s="43" t="s">
        <v>146</v>
      </c>
    </row>
    <row r="463" spans="1:4" hidden="1" x14ac:dyDescent="0.15">
      <c r="A463" s="43">
        <v>464</v>
      </c>
      <c r="B463" s="43" t="s">
        <v>148</v>
      </c>
      <c r="C463" s="99" t="s">
        <v>267</v>
      </c>
      <c r="D463" s="43" t="s">
        <v>146</v>
      </c>
    </row>
    <row r="464" spans="1:4" hidden="1" x14ac:dyDescent="0.15">
      <c r="A464" s="43">
        <v>465</v>
      </c>
      <c r="B464" s="43" t="s">
        <v>152</v>
      </c>
      <c r="C464" s="99" t="s">
        <v>267</v>
      </c>
      <c r="D464" s="43" t="s">
        <v>146</v>
      </c>
    </row>
    <row r="465" spans="1:4" hidden="1" x14ac:dyDescent="0.15">
      <c r="A465" s="43">
        <v>466</v>
      </c>
      <c r="B465" s="43" t="s">
        <v>152</v>
      </c>
      <c r="C465" s="99" t="s">
        <v>267</v>
      </c>
      <c r="D465" s="43" t="s">
        <v>146</v>
      </c>
    </row>
    <row r="466" spans="1:4" hidden="1" x14ac:dyDescent="0.15">
      <c r="A466" s="43">
        <v>467</v>
      </c>
      <c r="B466" s="43" t="s">
        <v>171</v>
      </c>
      <c r="C466" s="99" t="s">
        <v>267</v>
      </c>
      <c r="D466" s="43" t="s">
        <v>164</v>
      </c>
    </row>
    <row r="467" spans="1:4" hidden="1" x14ac:dyDescent="0.15">
      <c r="A467" s="43">
        <v>468</v>
      </c>
      <c r="B467" s="43" t="s">
        <v>149</v>
      </c>
      <c r="C467" s="99" t="s">
        <v>267</v>
      </c>
      <c r="D467" s="43" t="s">
        <v>164</v>
      </c>
    </row>
    <row r="468" spans="1:4" hidden="1" x14ac:dyDescent="0.15">
      <c r="A468" s="43">
        <v>469</v>
      </c>
      <c r="B468" s="43" t="s">
        <v>155</v>
      </c>
      <c r="C468" s="99" t="s">
        <v>267</v>
      </c>
      <c r="D468" s="43" t="s">
        <v>164</v>
      </c>
    </row>
    <row r="469" spans="1:4" hidden="1" x14ac:dyDescent="0.15">
      <c r="A469" s="43">
        <v>470</v>
      </c>
      <c r="B469" s="43" t="s">
        <v>155</v>
      </c>
      <c r="C469" s="99" t="s">
        <v>267</v>
      </c>
      <c r="D469" s="43" t="s">
        <v>164</v>
      </c>
    </row>
    <row r="470" spans="1:4" hidden="1" x14ac:dyDescent="0.15">
      <c r="A470" s="43">
        <v>471</v>
      </c>
      <c r="B470" s="43" t="s">
        <v>186</v>
      </c>
      <c r="C470" s="99" t="s">
        <v>267</v>
      </c>
      <c r="D470" s="43" t="s">
        <v>164</v>
      </c>
    </row>
    <row r="471" spans="1:4" hidden="1" x14ac:dyDescent="0.15">
      <c r="A471" s="43">
        <v>472</v>
      </c>
      <c r="B471" s="43" t="s">
        <v>150</v>
      </c>
      <c r="C471" s="99" t="s">
        <v>267</v>
      </c>
      <c r="D471" s="43" t="s">
        <v>164</v>
      </c>
    </row>
    <row r="472" spans="1:4" hidden="1" x14ac:dyDescent="0.15">
      <c r="A472" s="43">
        <v>473</v>
      </c>
      <c r="B472" s="43" t="s">
        <v>144</v>
      </c>
      <c r="C472" s="99" t="s">
        <v>267</v>
      </c>
      <c r="D472" s="43" t="s">
        <v>164</v>
      </c>
    </row>
    <row r="473" spans="1:4" hidden="1" x14ac:dyDescent="0.15">
      <c r="A473" s="43">
        <v>474</v>
      </c>
      <c r="B473" s="43" t="s">
        <v>143</v>
      </c>
      <c r="C473" s="99" t="s">
        <v>267</v>
      </c>
      <c r="D473" s="43" t="s">
        <v>164</v>
      </c>
    </row>
    <row r="474" spans="1:4" hidden="1" x14ac:dyDescent="0.15">
      <c r="A474" s="43">
        <v>475</v>
      </c>
      <c r="B474" s="43" t="s">
        <v>165</v>
      </c>
      <c r="C474" s="99" t="s">
        <v>267</v>
      </c>
      <c r="D474" s="43" t="s">
        <v>164</v>
      </c>
    </row>
    <row r="475" spans="1:4" hidden="1" x14ac:dyDescent="0.15">
      <c r="A475" s="43">
        <v>476</v>
      </c>
      <c r="B475" s="43" t="s">
        <v>139</v>
      </c>
      <c r="C475" s="99" t="s">
        <v>267</v>
      </c>
      <c r="D475" s="43" t="s">
        <v>164</v>
      </c>
    </row>
    <row r="476" spans="1:4" hidden="1" x14ac:dyDescent="0.15">
      <c r="A476" s="43">
        <v>477</v>
      </c>
      <c r="B476" s="43" t="s">
        <v>139</v>
      </c>
      <c r="C476" s="99" t="s">
        <v>267</v>
      </c>
      <c r="D476" s="43" t="s">
        <v>164</v>
      </c>
    </row>
    <row r="477" spans="1:4" hidden="1" x14ac:dyDescent="0.15">
      <c r="A477" s="43">
        <v>478</v>
      </c>
      <c r="B477" s="43" t="s">
        <v>154</v>
      </c>
      <c r="C477" s="99" t="s">
        <v>267</v>
      </c>
      <c r="D477" s="43" t="s">
        <v>164</v>
      </c>
    </row>
    <row r="478" spans="1:4" hidden="1" x14ac:dyDescent="0.15">
      <c r="A478" s="43">
        <v>479</v>
      </c>
      <c r="B478" s="43" t="s">
        <v>154</v>
      </c>
      <c r="C478" s="99" t="s">
        <v>267</v>
      </c>
      <c r="D478" s="43" t="s">
        <v>164</v>
      </c>
    </row>
    <row r="479" spans="1:4" hidden="1" x14ac:dyDescent="0.15">
      <c r="A479" s="43">
        <v>480</v>
      </c>
      <c r="B479" s="43" t="s">
        <v>152</v>
      </c>
      <c r="C479" s="99" t="s">
        <v>267</v>
      </c>
      <c r="D479" s="43" t="s">
        <v>164</v>
      </c>
    </row>
    <row r="480" spans="1:4" hidden="1" x14ac:dyDescent="0.15">
      <c r="A480" s="43">
        <v>481</v>
      </c>
      <c r="B480" s="43" t="s">
        <v>147</v>
      </c>
      <c r="C480" s="99" t="s">
        <v>267</v>
      </c>
      <c r="D480" s="43" t="s">
        <v>164</v>
      </c>
    </row>
    <row r="481" spans="1:4" hidden="1" x14ac:dyDescent="0.15">
      <c r="A481" s="43">
        <v>482</v>
      </c>
      <c r="B481" s="43" t="s">
        <v>150</v>
      </c>
      <c r="C481" s="99" t="s">
        <v>267</v>
      </c>
      <c r="D481" s="43" t="s">
        <v>164</v>
      </c>
    </row>
    <row r="482" spans="1:4" hidden="1" x14ac:dyDescent="0.15">
      <c r="A482" s="43">
        <v>483</v>
      </c>
      <c r="B482" s="43" t="s">
        <v>143</v>
      </c>
      <c r="C482" s="99" t="s">
        <v>267</v>
      </c>
      <c r="D482" s="43" t="s">
        <v>164</v>
      </c>
    </row>
    <row r="483" spans="1:4" hidden="1" x14ac:dyDescent="0.15">
      <c r="A483" s="43">
        <v>484</v>
      </c>
      <c r="B483" s="43" t="s">
        <v>139</v>
      </c>
      <c r="C483" s="99" t="s">
        <v>267</v>
      </c>
      <c r="D483" s="43" t="s">
        <v>164</v>
      </c>
    </row>
    <row r="484" spans="1:4" hidden="1" x14ac:dyDescent="0.15">
      <c r="A484" s="43">
        <v>485</v>
      </c>
      <c r="B484" s="43" t="s">
        <v>171</v>
      </c>
      <c r="C484" s="99" t="s">
        <v>267</v>
      </c>
      <c r="D484" s="43" t="s">
        <v>164</v>
      </c>
    </row>
    <row r="485" spans="1:4" hidden="1" x14ac:dyDescent="0.15">
      <c r="A485" s="43">
        <v>486</v>
      </c>
      <c r="B485" s="43" t="s">
        <v>150</v>
      </c>
      <c r="C485" s="99" t="s">
        <v>267</v>
      </c>
      <c r="D485" s="43" t="s">
        <v>164</v>
      </c>
    </row>
    <row r="486" spans="1:4" hidden="1" x14ac:dyDescent="0.15">
      <c r="A486" s="43">
        <v>487</v>
      </c>
      <c r="B486" s="43" t="s">
        <v>145</v>
      </c>
      <c r="C486" s="99" t="s">
        <v>267</v>
      </c>
      <c r="D486" s="43" t="s">
        <v>164</v>
      </c>
    </row>
    <row r="487" spans="1:4" hidden="1" x14ac:dyDescent="0.15">
      <c r="A487" s="43">
        <v>488</v>
      </c>
      <c r="B487" s="43" t="s">
        <v>147</v>
      </c>
      <c r="C487" s="99" t="s">
        <v>267</v>
      </c>
      <c r="D487" s="43" t="s">
        <v>168</v>
      </c>
    </row>
    <row r="488" spans="1:4" hidden="1" x14ac:dyDescent="0.15">
      <c r="A488" s="43">
        <v>489</v>
      </c>
      <c r="B488" s="43" t="s">
        <v>147</v>
      </c>
      <c r="C488" s="99" t="s">
        <v>267</v>
      </c>
      <c r="D488" s="43" t="s">
        <v>168</v>
      </c>
    </row>
    <row r="489" spans="1:4" hidden="1" x14ac:dyDescent="0.15">
      <c r="A489" s="43">
        <v>490</v>
      </c>
      <c r="B489" s="43" t="s">
        <v>160</v>
      </c>
      <c r="C489" s="99" t="s">
        <v>267</v>
      </c>
      <c r="D489" s="43" t="s">
        <v>168</v>
      </c>
    </row>
    <row r="490" spans="1:4" hidden="1" x14ac:dyDescent="0.15">
      <c r="A490" s="43">
        <v>491</v>
      </c>
      <c r="B490" s="43" t="s">
        <v>150</v>
      </c>
      <c r="C490" s="99" t="s">
        <v>267</v>
      </c>
      <c r="D490" s="43" t="s">
        <v>168</v>
      </c>
    </row>
    <row r="491" spans="1:4" hidden="1" x14ac:dyDescent="0.15">
      <c r="A491" s="43">
        <v>492</v>
      </c>
      <c r="B491" s="43" t="s">
        <v>144</v>
      </c>
      <c r="C491" s="99" t="s">
        <v>267</v>
      </c>
      <c r="D491" s="43" t="s">
        <v>168</v>
      </c>
    </row>
    <row r="492" spans="1:4" hidden="1" x14ac:dyDescent="0.15">
      <c r="A492" s="43">
        <v>493</v>
      </c>
      <c r="B492" s="43" t="s">
        <v>182</v>
      </c>
      <c r="C492" s="99" t="s">
        <v>267</v>
      </c>
      <c r="D492" s="43" t="s">
        <v>168</v>
      </c>
    </row>
    <row r="493" spans="1:4" hidden="1" x14ac:dyDescent="0.15">
      <c r="A493" s="43">
        <v>494</v>
      </c>
      <c r="B493" s="43" t="s">
        <v>143</v>
      </c>
      <c r="C493" s="99" t="s">
        <v>267</v>
      </c>
      <c r="D493" s="43" t="s">
        <v>168</v>
      </c>
    </row>
    <row r="494" spans="1:4" hidden="1" x14ac:dyDescent="0.15">
      <c r="A494" s="43">
        <v>495</v>
      </c>
      <c r="B494" s="43" t="s">
        <v>151</v>
      </c>
      <c r="C494" s="99" t="s">
        <v>267</v>
      </c>
      <c r="D494" s="43" t="s">
        <v>168</v>
      </c>
    </row>
    <row r="495" spans="1:4" hidden="1" x14ac:dyDescent="0.15">
      <c r="A495" s="43">
        <v>496</v>
      </c>
      <c r="B495" s="43" t="s">
        <v>165</v>
      </c>
      <c r="C495" s="99" t="s">
        <v>267</v>
      </c>
      <c r="D495" s="43" t="s">
        <v>168</v>
      </c>
    </row>
    <row r="496" spans="1:4" hidden="1" x14ac:dyDescent="0.15">
      <c r="A496" s="43">
        <v>497</v>
      </c>
      <c r="B496" s="43" t="s">
        <v>145</v>
      </c>
      <c r="C496" s="99" t="s">
        <v>267</v>
      </c>
      <c r="D496" s="43" t="s">
        <v>168</v>
      </c>
    </row>
    <row r="497" spans="1:4" hidden="1" x14ac:dyDescent="0.15">
      <c r="A497" s="43">
        <v>498</v>
      </c>
      <c r="B497" s="43" t="s">
        <v>161</v>
      </c>
      <c r="C497" s="99" t="s">
        <v>267</v>
      </c>
      <c r="D497" s="43" t="s">
        <v>168</v>
      </c>
    </row>
    <row r="498" spans="1:4" hidden="1" x14ac:dyDescent="0.15">
      <c r="A498" s="43">
        <v>499</v>
      </c>
      <c r="B498" s="43" t="s">
        <v>139</v>
      </c>
      <c r="C498" s="99" t="s">
        <v>267</v>
      </c>
      <c r="D498" s="43" t="s">
        <v>168</v>
      </c>
    </row>
    <row r="499" spans="1:4" hidden="1" x14ac:dyDescent="0.15">
      <c r="A499" s="43">
        <v>500</v>
      </c>
      <c r="B499" s="43" t="s">
        <v>158</v>
      </c>
      <c r="C499" s="99" t="s">
        <v>267</v>
      </c>
      <c r="D499" s="43" t="s">
        <v>168</v>
      </c>
    </row>
    <row r="500" spans="1:4" hidden="1" x14ac:dyDescent="0.15">
      <c r="A500" s="43">
        <v>501</v>
      </c>
      <c r="B500" s="43" t="s">
        <v>155</v>
      </c>
      <c r="C500" s="99" t="s">
        <v>267</v>
      </c>
      <c r="D500" s="43" t="s">
        <v>185</v>
      </c>
    </row>
    <row r="501" spans="1:4" hidden="1" x14ac:dyDescent="0.15">
      <c r="A501" s="43">
        <v>502</v>
      </c>
      <c r="B501" s="43" t="s">
        <v>167</v>
      </c>
      <c r="C501" s="99" t="s">
        <v>267</v>
      </c>
      <c r="D501" s="43" t="s">
        <v>168</v>
      </c>
    </row>
    <row r="502" spans="1:4" hidden="1" x14ac:dyDescent="0.15">
      <c r="A502" s="43">
        <v>503</v>
      </c>
      <c r="B502" s="43" t="s">
        <v>161</v>
      </c>
      <c r="C502" s="99" t="s">
        <v>267</v>
      </c>
      <c r="D502" s="43" t="s">
        <v>168</v>
      </c>
    </row>
    <row r="503" spans="1:4" hidden="1" x14ac:dyDescent="0.15">
      <c r="A503" s="43">
        <v>504</v>
      </c>
      <c r="B503" s="43" t="s">
        <v>158</v>
      </c>
      <c r="C503" s="99" t="s">
        <v>267</v>
      </c>
      <c r="D503" s="43" t="s">
        <v>168</v>
      </c>
    </row>
    <row r="504" spans="1:4" hidden="1" x14ac:dyDescent="0.15">
      <c r="A504" s="43">
        <v>505</v>
      </c>
      <c r="B504" s="43" t="s">
        <v>186</v>
      </c>
      <c r="C504" s="99" t="s">
        <v>267</v>
      </c>
      <c r="D504" s="43" t="s">
        <v>168</v>
      </c>
    </row>
    <row r="505" spans="1:4" hidden="1" x14ac:dyDescent="0.15">
      <c r="A505" s="43">
        <v>506</v>
      </c>
      <c r="B505" s="43" t="s">
        <v>166</v>
      </c>
      <c r="C505" s="99" t="s">
        <v>267</v>
      </c>
      <c r="D505" s="43" t="s">
        <v>168</v>
      </c>
    </row>
    <row r="506" spans="1:4" hidden="1" x14ac:dyDescent="0.15">
      <c r="A506" s="43">
        <v>507</v>
      </c>
      <c r="B506" s="43" t="s">
        <v>167</v>
      </c>
      <c r="C506" s="99" t="s">
        <v>267</v>
      </c>
      <c r="D506" s="43" t="s">
        <v>168</v>
      </c>
    </row>
    <row r="507" spans="1:4" hidden="1" x14ac:dyDescent="0.15">
      <c r="A507" s="43">
        <v>508</v>
      </c>
      <c r="B507" s="43" t="s">
        <v>145</v>
      </c>
      <c r="C507" s="99" t="s">
        <v>267</v>
      </c>
      <c r="D507" s="43" t="s">
        <v>168</v>
      </c>
    </row>
    <row r="508" spans="1:4" hidden="1" x14ac:dyDescent="0.15">
      <c r="A508" s="43">
        <v>509</v>
      </c>
      <c r="B508" s="43" t="s">
        <v>145</v>
      </c>
      <c r="C508" s="99" t="s">
        <v>267</v>
      </c>
      <c r="D508" s="43" t="s">
        <v>168</v>
      </c>
    </row>
    <row r="509" spans="1:4" hidden="1" x14ac:dyDescent="0.15">
      <c r="A509" s="43">
        <v>510</v>
      </c>
      <c r="B509" s="43" t="s">
        <v>165</v>
      </c>
      <c r="C509" s="99" t="s">
        <v>267</v>
      </c>
      <c r="D509" s="43" t="s">
        <v>168</v>
      </c>
    </row>
    <row r="510" spans="1:4" hidden="1" x14ac:dyDescent="0.15">
      <c r="A510" s="43">
        <v>511</v>
      </c>
      <c r="B510" s="43" t="s">
        <v>158</v>
      </c>
      <c r="C510" s="99" t="s">
        <v>267</v>
      </c>
      <c r="D510" s="43" t="s">
        <v>168</v>
      </c>
    </row>
    <row r="511" spans="1:4" hidden="1" x14ac:dyDescent="0.15">
      <c r="A511" s="43">
        <v>512</v>
      </c>
      <c r="B511" s="43" t="s">
        <v>157</v>
      </c>
      <c r="C511" s="99" t="s">
        <v>267</v>
      </c>
      <c r="D511" s="43" t="s">
        <v>176</v>
      </c>
    </row>
    <row r="512" spans="1:4" hidden="1" x14ac:dyDescent="0.15">
      <c r="A512" s="43">
        <v>513</v>
      </c>
      <c r="B512" s="43" t="s">
        <v>171</v>
      </c>
      <c r="C512" s="99" t="s">
        <v>267</v>
      </c>
      <c r="D512" s="43" t="s">
        <v>173</v>
      </c>
    </row>
    <row r="513" spans="1:4" hidden="1" x14ac:dyDescent="0.15">
      <c r="A513" s="43">
        <v>514</v>
      </c>
      <c r="B513" s="43" t="s">
        <v>171</v>
      </c>
      <c r="C513" s="99" t="s">
        <v>267</v>
      </c>
      <c r="D513" s="43" t="s">
        <v>173</v>
      </c>
    </row>
    <row r="514" spans="1:4" hidden="1" x14ac:dyDescent="0.15">
      <c r="A514" s="43">
        <v>515</v>
      </c>
      <c r="B514" s="43" t="s">
        <v>155</v>
      </c>
      <c r="C514" s="99" t="s">
        <v>267</v>
      </c>
      <c r="D514" s="43" t="s">
        <v>173</v>
      </c>
    </row>
    <row r="515" spans="1:4" hidden="1" x14ac:dyDescent="0.15">
      <c r="A515" s="43">
        <v>516</v>
      </c>
      <c r="B515" s="43" t="s">
        <v>147</v>
      </c>
      <c r="C515" s="99" t="s">
        <v>267</v>
      </c>
      <c r="D515" s="43" t="s">
        <v>173</v>
      </c>
    </row>
    <row r="516" spans="1:4" hidden="1" x14ac:dyDescent="0.15">
      <c r="A516" s="43">
        <v>517</v>
      </c>
      <c r="B516" s="43" t="s">
        <v>160</v>
      </c>
      <c r="C516" s="99" t="s">
        <v>267</v>
      </c>
      <c r="D516" s="43" t="s">
        <v>173</v>
      </c>
    </row>
    <row r="517" spans="1:4" hidden="1" x14ac:dyDescent="0.15">
      <c r="A517" s="43">
        <v>518</v>
      </c>
      <c r="B517" s="43" t="s">
        <v>163</v>
      </c>
      <c r="C517" s="99" t="s">
        <v>267</v>
      </c>
      <c r="D517" s="43" t="s">
        <v>173</v>
      </c>
    </row>
    <row r="518" spans="1:4" hidden="1" x14ac:dyDescent="0.15">
      <c r="A518" s="43">
        <v>519</v>
      </c>
      <c r="B518" s="43" t="s">
        <v>163</v>
      </c>
      <c r="C518" s="99" t="s">
        <v>267</v>
      </c>
      <c r="D518" s="43" t="s">
        <v>173</v>
      </c>
    </row>
    <row r="519" spans="1:4" hidden="1" x14ac:dyDescent="0.15">
      <c r="A519" s="43">
        <v>520</v>
      </c>
      <c r="B519" s="43" t="s">
        <v>143</v>
      </c>
      <c r="C519" s="99" t="s">
        <v>267</v>
      </c>
      <c r="D519" s="43" t="s">
        <v>173</v>
      </c>
    </row>
    <row r="520" spans="1:4" hidden="1" x14ac:dyDescent="0.15">
      <c r="A520" s="43">
        <v>521</v>
      </c>
      <c r="B520" s="43" t="s">
        <v>148</v>
      </c>
      <c r="C520" s="99" t="s">
        <v>267</v>
      </c>
      <c r="D520" s="43" t="s">
        <v>173</v>
      </c>
    </row>
    <row r="521" spans="1:4" hidden="1" x14ac:dyDescent="0.15">
      <c r="A521" s="43">
        <v>522</v>
      </c>
      <c r="B521" s="43" t="s">
        <v>148</v>
      </c>
      <c r="C521" s="99" t="s">
        <v>267</v>
      </c>
      <c r="D521" s="43" t="s">
        <v>173</v>
      </c>
    </row>
    <row r="522" spans="1:4" hidden="1" x14ac:dyDescent="0.15">
      <c r="A522" s="43">
        <v>523</v>
      </c>
      <c r="B522" s="43" t="s">
        <v>166</v>
      </c>
      <c r="C522" s="99" t="s">
        <v>267</v>
      </c>
      <c r="D522" s="43" t="s">
        <v>173</v>
      </c>
    </row>
    <row r="523" spans="1:4" hidden="1" x14ac:dyDescent="0.15">
      <c r="A523" s="43">
        <v>524</v>
      </c>
      <c r="B523" s="43" t="s">
        <v>167</v>
      </c>
      <c r="C523" s="99" t="s">
        <v>267</v>
      </c>
      <c r="D523" s="43" t="s">
        <v>173</v>
      </c>
    </row>
    <row r="524" spans="1:4" hidden="1" x14ac:dyDescent="0.15">
      <c r="A524" s="43">
        <v>525</v>
      </c>
      <c r="B524" s="43" t="s">
        <v>139</v>
      </c>
      <c r="C524" s="99" t="s">
        <v>267</v>
      </c>
      <c r="D524" s="43" t="s">
        <v>173</v>
      </c>
    </row>
    <row r="525" spans="1:4" hidden="1" x14ac:dyDescent="0.15">
      <c r="A525" s="43">
        <v>526</v>
      </c>
      <c r="B525" s="43" t="s">
        <v>158</v>
      </c>
      <c r="C525" s="99" t="s">
        <v>267</v>
      </c>
      <c r="D525" s="43" t="s">
        <v>173</v>
      </c>
    </row>
    <row r="526" spans="1:4" hidden="1" x14ac:dyDescent="0.15">
      <c r="A526" s="43">
        <v>527</v>
      </c>
      <c r="B526" s="43" t="s">
        <v>158</v>
      </c>
      <c r="C526" s="99" t="s">
        <v>267</v>
      </c>
      <c r="D526" s="43" t="s">
        <v>173</v>
      </c>
    </row>
    <row r="527" spans="1:4" hidden="1" x14ac:dyDescent="0.15">
      <c r="A527" s="43">
        <v>528</v>
      </c>
      <c r="B527" s="43" t="s">
        <v>190</v>
      </c>
      <c r="C527" s="99" t="s">
        <v>267</v>
      </c>
      <c r="D527" s="43" t="s">
        <v>168</v>
      </c>
    </row>
    <row r="528" spans="1:4" hidden="1" x14ac:dyDescent="0.15">
      <c r="A528" s="43">
        <v>529</v>
      </c>
      <c r="B528" s="43" t="s">
        <v>161</v>
      </c>
      <c r="C528" s="99" t="s">
        <v>267</v>
      </c>
      <c r="D528" s="43" t="s">
        <v>168</v>
      </c>
    </row>
    <row r="529" spans="1:4" hidden="1" x14ac:dyDescent="0.15">
      <c r="A529" s="43">
        <v>530</v>
      </c>
      <c r="B529" s="43" t="s">
        <v>171</v>
      </c>
      <c r="C529" s="99" t="s">
        <v>216</v>
      </c>
      <c r="D529" s="43" t="s">
        <v>146</v>
      </c>
    </row>
    <row r="530" spans="1:4" hidden="1" x14ac:dyDescent="0.15">
      <c r="A530" s="43">
        <v>531</v>
      </c>
      <c r="B530" s="43" t="s">
        <v>171</v>
      </c>
      <c r="C530" s="99" t="s">
        <v>216</v>
      </c>
      <c r="D530" s="43" t="s">
        <v>146</v>
      </c>
    </row>
    <row r="531" spans="1:4" hidden="1" x14ac:dyDescent="0.15">
      <c r="A531" s="43">
        <v>532</v>
      </c>
      <c r="B531" s="43" t="s">
        <v>142</v>
      </c>
      <c r="C531" s="99" t="s">
        <v>216</v>
      </c>
      <c r="D531" s="43" t="s">
        <v>146</v>
      </c>
    </row>
    <row r="532" spans="1:4" hidden="1" x14ac:dyDescent="0.15">
      <c r="A532" s="43">
        <v>533</v>
      </c>
      <c r="B532" s="43" t="s">
        <v>143</v>
      </c>
      <c r="C532" s="99" t="s">
        <v>216</v>
      </c>
      <c r="D532" s="43" t="s">
        <v>146</v>
      </c>
    </row>
    <row r="533" spans="1:4" hidden="1" x14ac:dyDescent="0.15">
      <c r="A533" s="43">
        <v>534</v>
      </c>
      <c r="B533" s="43" t="s">
        <v>142</v>
      </c>
      <c r="C533" s="99" t="s">
        <v>216</v>
      </c>
      <c r="D533" s="43" t="s">
        <v>146</v>
      </c>
    </row>
    <row r="534" spans="1:4" hidden="1" x14ac:dyDescent="0.15">
      <c r="A534" s="43">
        <v>535</v>
      </c>
      <c r="B534" s="43" t="s">
        <v>142</v>
      </c>
      <c r="C534" s="99" t="s">
        <v>216</v>
      </c>
      <c r="D534" s="43" t="s">
        <v>146</v>
      </c>
    </row>
    <row r="535" spans="1:4" hidden="1" x14ac:dyDescent="0.15">
      <c r="A535" s="43">
        <v>536</v>
      </c>
      <c r="B535" s="43" t="s">
        <v>159</v>
      </c>
      <c r="C535" s="99" t="s">
        <v>216</v>
      </c>
      <c r="D535" s="43" t="s">
        <v>146</v>
      </c>
    </row>
    <row r="536" spans="1:4" hidden="1" x14ac:dyDescent="0.15">
      <c r="A536" s="43">
        <v>537</v>
      </c>
      <c r="B536" s="43" t="s">
        <v>158</v>
      </c>
      <c r="C536" s="99" t="s">
        <v>216</v>
      </c>
      <c r="D536" s="43" t="s">
        <v>146</v>
      </c>
    </row>
    <row r="537" spans="1:4" hidden="1" x14ac:dyDescent="0.15">
      <c r="A537" s="43">
        <v>538</v>
      </c>
      <c r="B537" s="43" t="s">
        <v>167</v>
      </c>
      <c r="C537" s="99" t="s">
        <v>216</v>
      </c>
      <c r="D537" s="43" t="s">
        <v>146</v>
      </c>
    </row>
    <row r="538" spans="1:4" hidden="1" x14ac:dyDescent="0.15">
      <c r="A538" s="43">
        <v>539</v>
      </c>
      <c r="B538" s="43" t="s">
        <v>171</v>
      </c>
      <c r="C538" s="99" t="s">
        <v>216</v>
      </c>
      <c r="D538" s="43" t="s">
        <v>164</v>
      </c>
    </row>
    <row r="539" spans="1:4" hidden="1" x14ac:dyDescent="0.15">
      <c r="A539" s="43">
        <v>540</v>
      </c>
      <c r="B539" s="43" t="s">
        <v>169</v>
      </c>
      <c r="C539" s="99" t="s">
        <v>216</v>
      </c>
      <c r="D539" s="43" t="s">
        <v>164</v>
      </c>
    </row>
    <row r="540" spans="1:4" hidden="1" x14ac:dyDescent="0.15">
      <c r="A540" s="43">
        <v>541</v>
      </c>
      <c r="B540" s="43" t="s">
        <v>151</v>
      </c>
      <c r="C540" s="99" t="s">
        <v>216</v>
      </c>
      <c r="D540" s="43" t="s">
        <v>164</v>
      </c>
    </row>
    <row r="541" spans="1:4" hidden="1" x14ac:dyDescent="0.15">
      <c r="A541" s="43">
        <v>542</v>
      </c>
      <c r="B541" s="43" t="s">
        <v>157</v>
      </c>
      <c r="C541" s="99" t="s">
        <v>216</v>
      </c>
      <c r="D541" s="43" t="s">
        <v>164</v>
      </c>
    </row>
    <row r="542" spans="1:4" hidden="1" x14ac:dyDescent="0.15">
      <c r="A542" s="43">
        <v>543</v>
      </c>
      <c r="B542" s="43" t="s">
        <v>161</v>
      </c>
      <c r="C542" s="99" t="s">
        <v>216</v>
      </c>
      <c r="D542" s="43" t="s">
        <v>164</v>
      </c>
    </row>
    <row r="543" spans="1:4" hidden="1" x14ac:dyDescent="0.15">
      <c r="A543" s="43">
        <v>544</v>
      </c>
      <c r="B543" s="43" t="s">
        <v>154</v>
      </c>
      <c r="C543" s="99" t="s">
        <v>216</v>
      </c>
      <c r="D543" s="43" t="s">
        <v>164</v>
      </c>
    </row>
    <row r="544" spans="1:4" hidden="1" x14ac:dyDescent="0.15">
      <c r="A544" s="43">
        <v>545</v>
      </c>
      <c r="B544" s="43" t="s">
        <v>160</v>
      </c>
      <c r="C544" s="99" t="s">
        <v>216</v>
      </c>
      <c r="D544" s="43" t="s">
        <v>168</v>
      </c>
    </row>
    <row r="545" spans="1:4" hidden="1" x14ac:dyDescent="0.15">
      <c r="A545" s="43">
        <v>546</v>
      </c>
      <c r="B545" s="43" t="s">
        <v>156</v>
      </c>
      <c r="C545" s="99" t="s">
        <v>216</v>
      </c>
      <c r="D545" s="43" t="s">
        <v>168</v>
      </c>
    </row>
    <row r="546" spans="1:4" hidden="1" x14ac:dyDescent="0.15">
      <c r="A546" s="43">
        <v>547</v>
      </c>
      <c r="B546" s="43" t="s">
        <v>156</v>
      </c>
      <c r="C546" s="99" t="s">
        <v>216</v>
      </c>
      <c r="D546" s="43" t="s">
        <v>168</v>
      </c>
    </row>
    <row r="547" spans="1:4" hidden="1" x14ac:dyDescent="0.15">
      <c r="A547" s="43">
        <v>548</v>
      </c>
      <c r="B547" s="43" t="s">
        <v>143</v>
      </c>
      <c r="C547" s="99" t="s">
        <v>216</v>
      </c>
      <c r="D547" s="43" t="s">
        <v>168</v>
      </c>
    </row>
    <row r="548" spans="1:4" hidden="1" x14ac:dyDescent="0.15">
      <c r="A548" s="43">
        <v>549</v>
      </c>
      <c r="B548" s="43" t="s">
        <v>166</v>
      </c>
      <c r="C548" s="99" t="s">
        <v>216</v>
      </c>
      <c r="D548" s="43" t="s">
        <v>168</v>
      </c>
    </row>
    <row r="549" spans="1:4" hidden="1" x14ac:dyDescent="0.15">
      <c r="A549" s="43">
        <v>550</v>
      </c>
      <c r="B549" s="43" t="s">
        <v>165</v>
      </c>
      <c r="C549" s="99" t="s">
        <v>216</v>
      </c>
      <c r="D549" s="43" t="s">
        <v>168</v>
      </c>
    </row>
    <row r="550" spans="1:4" hidden="1" x14ac:dyDescent="0.15">
      <c r="A550" s="43">
        <v>551</v>
      </c>
      <c r="B550" s="43" t="s">
        <v>167</v>
      </c>
      <c r="C550" s="99" t="s">
        <v>216</v>
      </c>
      <c r="D550" s="43" t="s">
        <v>168</v>
      </c>
    </row>
    <row r="551" spans="1:4" hidden="1" x14ac:dyDescent="0.15">
      <c r="A551" s="43">
        <v>552</v>
      </c>
      <c r="B551" s="43" t="s">
        <v>159</v>
      </c>
      <c r="C551" s="99" t="s">
        <v>216</v>
      </c>
      <c r="D551" s="43" t="s">
        <v>168</v>
      </c>
    </row>
    <row r="552" spans="1:4" hidden="1" x14ac:dyDescent="0.15">
      <c r="A552" s="43">
        <v>553</v>
      </c>
      <c r="B552" s="43" t="s">
        <v>160</v>
      </c>
      <c r="C552" s="99" t="s">
        <v>216</v>
      </c>
      <c r="D552" s="43" t="s">
        <v>173</v>
      </c>
    </row>
    <row r="553" spans="1:4" hidden="1" x14ac:dyDescent="0.15">
      <c r="A553" s="43">
        <v>554</v>
      </c>
      <c r="B553" s="43" t="s">
        <v>150</v>
      </c>
      <c r="C553" s="99" t="s">
        <v>216</v>
      </c>
      <c r="D553" s="43" t="s">
        <v>173</v>
      </c>
    </row>
    <row r="554" spans="1:4" hidden="1" x14ac:dyDescent="0.15">
      <c r="A554" s="43">
        <v>555</v>
      </c>
      <c r="B554" s="43" t="s">
        <v>144</v>
      </c>
      <c r="C554" s="99" t="s">
        <v>216</v>
      </c>
      <c r="D554" s="43" t="s">
        <v>173</v>
      </c>
    </row>
    <row r="555" spans="1:4" hidden="1" x14ac:dyDescent="0.15">
      <c r="A555" s="43">
        <v>556</v>
      </c>
      <c r="B555" s="43" t="s">
        <v>163</v>
      </c>
      <c r="C555" s="99" t="s">
        <v>216</v>
      </c>
      <c r="D555" s="43" t="s">
        <v>173</v>
      </c>
    </row>
    <row r="556" spans="1:4" hidden="1" x14ac:dyDescent="0.15">
      <c r="A556" s="43">
        <v>557</v>
      </c>
      <c r="B556" s="43" t="s">
        <v>143</v>
      </c>
      <c r="C556" s="99" t="s">
        <v>216</v>
      </c>
      <c r="D556" s="43" t="s">
        <v>173</v>
      </c>
    </row>
    <row r="557" spans="1:4" hidden="1" x14ac:dyDescent="0.15">
      <c r="A557" s="43">
        <v>558</v>
      </c>
      <c r="B557" s="43" t="s">
        <v>157</v>
      </c>
      <c r="C557" s="99" t="s">
        <v>216</v>
      </c>
      <c r="D557" s="43" t="s">
        <v>173</v>
      </c>
    </row>
    <row r="558" spans="1:4" hidden="1" x14ac:dyDescent="0.15">
      <c r="A558" s="43">
        <v>559</v>
      </c>
      <c r="B558" s="43" t="s">
        <v>157</v>
      </c>
      <c r="C558" s="99" t="s">
        <v>216</v>
      </c>
      <c r="D558" s="43" t="s">
        <v>173</v>
      </c>
    </row>
    <row r="559" spans="1:4" hidden="1" x14ac:dyDescent="0.15">
      <c r="A559" s="43">
        <v>560</v>
      </c>
      <c r="B559" s="43" t="s">
        <v>165</v>
      </c>
      <c r="C559" s="99" t="s">
        <v>216</v>
      </c>
      <c r="D559" s="43" t="s">
        <v>173</v>
      </c>
    </row>
    <row r="560" spans="1:4" hidden="1" x14ac:dyDescent="0.15">
      <c r="A560" s="43">
        <v>561</v>
      </c>
      <c r="B560" s="43" t="s">
        <v>139</v>
      </c>
      <c r="C560" s="99" t="s">
        <v>216</v>
      </c>
      <c r="D560" s="43" t="s">
        <v>173</v>
      </c>
    </row>
    <row r="561" spans="1:4" hidden="1" x14ac:dyDescent="0.15">
      <c r="A561" s="43">
        <v>562</v>
      </c>
      <c r="B561" s="43" t="s">
        <v>159</v>
      </c>
      <c r="C561" s="99" t="s">
        <v>217</v>
      </c>
      <c r="D561" s="43" t="s">
        <v>164</v>
      </c>
    </row>
    <row r="562" spans="1:4" hidden="1" x14ac:dyDescent="0.15">
      <c r="A562" s="43">
        <v>563</v>
      </c>
      <c r="B562" s="43" t="s">
        <v>165</v>
      </c>
      <c r="C562" s="99" t="s">
        <v>217</v>
      </c>
      <c r="D562" s="43" t="s">
        <v>164</v>
      </c>
    </row>
    <row r="563" spans="1:4" hidden="1" x14ac:dyDescent="0.15">
      <c r="A563" s="43">
        <v>564</v>
      </c>
      <c r="B563" s="43" t="s">
        <v>144</v>
      </c>
      <c r="C563" s="99" t="s">
        <v>217</v>
      </c>
      <c r="D563" s="43" t="s">
        <v>164</v>
      </c>
    </row>
    <row r="564" spans="1:4" hidden="1" x14ac:dyDescent="0.15">
      <c r="A564" s="43">
        <v>565</v>
      </c>
      <c r="B564" s="43" t="s">
        <v>160</v>
      </c>
      <c r="C564" s="99" t="s">
        <v>217</v>
      </c>
      <c r="D564" s="43" t="s">
        <v>168</v>
      </c>
    </row>
    <row r="565" spans="1:4" hidden="1" x14ac:dyDescent="0.15">
      <c r="A565" s="43">
        <v>566</v>
      </c>
      <c r="B565" s="43" t="s">
        <v>167</v>
      </c>
      <c r="C565" s="99" t="s">
        <v>217</v>
      </c>
      <c r="D565" s="43" t="s">
        <v>168</v>
      </c>
    </row>
    <row r="566" spans="1:4" hidden="1" x14ac:dyDescent="0.15">
      <c r="A566" s="43">
        <v>567</v>
      </c>
      <c r="B566" s="43" t="s">
        <v>167</v>
      </c>
      <c r="C566" s="99" t="s">
        <v>217</v>
      </c>
      <c r="D566" s="43" t="s">
        <v>168</v>
      </c>
    </row>
    <row r="567" spans="1:4" hidden="1" x14ac:dyDescent="0.15">
      <c r="A567" s="43">
        <v>568</v>
      </c>
      <c r="B567" s="43" t="s">
        <v>170</v>
      </c>
      <c r="C567" s="99" t="s">
        <v>217</v>
      </c>
      <c r="D567" s="43" t="s">
        <v>168</v>
      </c>
    </row>
    <row r="568" spans="1:4" hidden="1" x14ac:dyDescent="0.15">
      <c r="A568" s="43">
        <v>569</v>
      </c>
      <c r="B568" s="43" t="s">
        <v>143</v>
      </c>
      <c r="C568" s="99" t="s">
        <v>217</v>
      </c>
      <c r="D568" s="43" t="s">
        <v>173</v>
      </c>
    </row>
    <row r="569" spans="1:4" hidden="1" x14ac:dyDescent="0.15">
      <c r="A569" s="43">
        <v>570</v>
      </c>
      <c r="B569" s="43" t="s">
        <v>150</v>
      </c>
      <c r="C569" s="99" t="s">
        <v>217</v>
      </c>
      <c r="D569" s="43" t="s">
        <v>173</v>
      </c>
    </row>
    <row r="570" spans="1:4" hidden="1" x14ac:dyDescent="0.15">
      <c r="A570" s="43">
        <v>571</v>
      </c>
      <c r="B570" s="43" t="s">
        <v>144</v>
      </c>
      <c r="C570" s="99" t="s">
        <v>217</v>
      </c>
      <c r="D570" s="43" t="s">
        <v>173</v>
      </c>
    </row>
    <row r="571" spans="1:4" hidden="1" x14ac:dyDescent="0.15">
      <c r="A571" s="43">
        <v>572</v>
      </c>
      <c r="B571" s="43" t="s">
        <v>167</v>
      </c>
      <c r="C571" s="99" t="s">
        <v>218</v>
      </c>
      <c r="D571" s="43" t="s">
        <v>164</v>
      </c>
    </row>
    <row r="572" spans="1:4" hidden="1" x14ac:dyDescent="0.15">
      <c r="A572" s="43">
        <v>573</v>
      </c>
      <c r="B572" s="43" t="s">
        <v>147</v>
      </c>
      <c r="C572" s="99" t="s">
        <v>218</v>
      </c>
      <c r="D572" s="43" t="s">
        <v>164</v>
      </c>
    </row>
    <row r="573" spans="1:4" hidden="1" x14ac:dyDescent="0.15">
      <c r="A573" s="43">
        <v>574</v>
      </c>
      <c r="B573" s="43" t="s">
        <v>163</v>
      </c>
      <c r="C573" s="99" t="s">
        <v>218</v>
      </c>
      <c r="D573" s="43" t="s">
        <v>164</v>
      </c>
    </row>
    <row r="574" spans="1:4" hidden="1" x14ac:dyDescent="0.15">
      <c r="A574" s="43">
        <v>575</v>
      </c>
      <c r="B574" s="43" t="s">
        <v>155</v>
      </c>
      <c r="C574" s="99" t="s">
        <v>218</v>
      </c>
      <c r="D574" s="43" t="s">
        <v>164</v>
      </c>
    </row>
    <row r="575" spans="1:4" hidden="1" x14ac:dyDescent="0.15">
      <c r="A575" s="43">
        <v>576</v>
      </c>
      <c r="B575" s="43" t="s">
        <v>169</v>
      </c>
      <c r="C575" s="99" t="s">
        <v>218</v>
      </c>
      <c r="D575" s="43" t="s">
        <v>164</v>
      </c>
    </row>
    <row r="576" spans="1:4" hidden="1" x14ac:dyDescent="0.15">
      <c r="A576" s="43">
        <v>577</v>
      </c>
      <c r="B576" s="43" t="s">
        <v>150</v>
      </c>
      <c r="C576" s="99" t="s">
        <v>218</v>
      </c>
      <c r="D576" s="43" t="s">
        <v>168</v>
      </c>
    </row>
    <row r="577" spans="1:4" hidden="1" x14ac:dyDescent="0.15">
      <c r="A577" s="43">
        <v>578</v>
      </c>
      <c r="B577" s="43" t="s">
        <v>147</v>
      </c>
      <c r="C577" s="99" t="s">
        <v>218</v>
      </c>
      <c r="D577" s="43" t="s">
        <v>168</v>
      </c>
    </row>
    <row r="578" spans="1:4" hidden="1" x14ac:dyDescent="0.15">
      <c r="A578" s="43">
        <v>579</v>
      </c>
      <c r="B578" s="43" t="s">
        <v>143</v>
      </c>
      <c r="C578" s="99" t="s">
        <v>218</v>
      </c>
      <c r="D578" s="43" t="s">
        <v>168</v>
      </c>
    </row>
    <row r="579" spans="1:4" hidden="1" x14ac:dyDescent="0.15">
      <c r="A579" s="43">
        <v>580</v>
      </c>
      <c r="B579" s="43" t="s">
        <v>179</v>
      </c>
      <c r="C579" s="99" t="s">
        <v>218</v>
      </c>
      <c r="D579" s="43" t="s">
        <v>168</v>
      </c>
    </row>
    <row r="580" spans="1:4" hidden="1" x14ac:dyDescent="0.15">
      <c r="A580" s="43">
        <v>581</v>
      </c>
      <c r="B580" s="43" t="s">
        <v>171</v>
      </c>
      <c r="C580" s="99" t="s">
        <v>218</v>
      </c>
      <c r="D580" s="43" t="s">
        <v>168</v>
      </c>
    </row>
    <row r="581" spans="1:4" hidden="1" x14ac:dyDescent="0.15">
      <c r="A581" s="43">
        <v>582</v>
      </c>
      <c r="B581" s="43" t="s">
        <v>152</v>
      </c>
      <c r="C581" s="99" t="s">
        <v>218</v>
      </c>
      <c r="D581" s="43" t="s">
        <v>168</v>
      </c>
    </row>
    <row r="582" spans="1:4" hidden="1" x14ac:dyDescent="0.15">
      <c r="A582" s="43">
        <v>583</v>
      </c>
      <c r="B582" s="43" t="s">
        <v>161</v>
      </c>
      <c r="C582" s="99" t="s">
        <v>218</v>
      </c>
      <c r="D582" s="43" t="s">
        <v>168</v>
      </c>
    </row>
    <row r="583" spans="1:4" hidden="1" x14ac:dyDescent="0.15">
      <c r="A583" s="43">
        <v>584</v>
      </c>
      <c r="B583" s="43" t="s">
        <v>160</v>
      </c>
      <c r="C583" s="99" t="s">
        <v>218</v>
      </c>
      <c r="D583" s="43" t="s">
        <v>168</v>
      </c>
    </row>
    <row r="584" spans="1:4" hidden="1" x14ac:dyDescent="0.15">
      <c r="A584" s="43">
        <v>585</v>
      </c>
      <c r="B584" s="43" t="s">
        <v>142</v>
      </c>
      <c r="C584" s="99" t="s">
        <v>219</v>
      </c>
      <c r="D584" s="43" t="s">
        <v>168</v>
      </c>
    </row>
    <row r="585" spans="1:4" hidden="1" x14ac:dyDescent="0.15">
      <c r="A585" s="43">
        <v>586</v>
      </c>
      <c r="B585" s="43" t="s">
        <v>142</v>
      </c>
      <c r="C585" s="99" t="s">
        <v>219</v>
      </c>
      <c r="D585" s="43" t="s">
        <v>168</v>
      </c>
    </row>
    <row r="586" spans="1:4" hidden="1" x14ac:dyDescent="0.15">
      <c r="A586" s="43">
        <v>587</v>
      </c>
      <c r="B586" s="43" t="s">
        <v>169</v>
      </c>
      <c r="C586" s="99" t="s">
        <v>219</v>
      </c>
      <c r="D586" s="43" t="s">
        <v>168</v>
      </c>
    </row>
    <row r="587" spans="1:4" hidden="1" x14ac:dyDescent="0.15">
      <c r="A587" s="43">
        <v>588</v>
      </c>
      <c r="B587" s="43" t="s">
        <v>144</v>
      </c>
      <c r="C587" s="99" t="s">
        <v>223</v>
      </c>
      <c r="D587" s="43" t="s">
        <v>168</v>
      </c>
    </row>
    <row r="588" spans="1:4" hidden="1" x14ac:dyDescent="0.15">
      <c r="A588" s="43">
        <v>589</v>
      </c>
      <c r="B588" s="43" t="s">
        <v>158</v>
      </c>
      <c r="C588" s="99" t="s">
        <v>224</v>
      </c>
      <c r="D588" s="43" t="s">
        <v>164</v>
      </c>
    </row>
    <row r="589" spans="1:4" hidden="1" x14ac:dyDescent="0.15">
      <c r="A589" s="43">
        <v>590</v>
      </c>
      <c r="B589" s="43" t="s">
        <v>171</v>
      </c>
      <c r="C589" s="99" t="s">
        <v>268</v>
      </c>
      <c r="D589" s="43" t="s">
        <v>146</v>
      </c>
    </row>
    <row r="590" spans="1:4" hidden="1" x14ac:dyDescent="0.15">
      <c r="A590" s="43">
        <v>591</v>
      </c>
      <c r="B590" s="43" t="s">
        <v>149</v>
      </c>
      <c r="C590" s="99" t="s">
        <v>268</v>
      </c>
      <c r="D590" s="43" t="s">
        <v>146</v>
      </c>
    </row>
    <row r="591" spans="1:4" hidden="1" x14ac:dyDescent="0.15">
      <c r="A591" s="43">
        <v>592</v>
      </c>
      <c r="B591" s="43" t="s">
        <v>147</v>
      </c>
      <c r="C591" s="99" t="s">
        <v>268</v>
      </c>
      <c r="D591" s="43" t="s">
        <v>146</v>
      </c>
    </row>
    <row r="592" spans="1:4" hidden="1" x14ac:dyDescent="0.15">
      <c r="A592" s="43">
        <v>593</v>
      </c>
      <c r="B592" s="43" t="s">
        <v>160</v>
      </c>
      <c r="C592" s="99" t="s">
        <v>268</v>
      </c>
      <c r="D592" s="43" t="s">
        <v>146</v>
      </c>
    </row>
    <row r="593" spans="1:4" hidden="1" x14ac:dyDescent="0.15">
      <c r="A593" s="43">
        <v>594</v>
      </c>
      <c r="B593" s="43" t="s">
        <v>169</v>
      </c>
      <c r="C593" s="99" t="s">
        <v>268</v>
      </c>
      <c r="D593" s="43" t="s">
        <v>146</v>
      </c>
    </row>
    <row r="594" spans="1:4" hidden="1" x14ac:dyDescent="0.15">
      <c r="A594" s="43">
        <v>595</v>
      </c>
      <c r="B594" s="43" t="s">
        <v>144</v>
      </c>
      <c r="C594" s="99" t="s">
        <v>268</v>
      </c>
      <c r="D594" s="43" t="s">
        <v>146</v>
      </c>
    </row>
    <row r="595" spans="1:4" hidden="1" x14ac:dyDescent="0.15">
      <c r="A595" s="43">
        <v>596</v>
      </c>
      <c r="B595" s="43" t="s">
        <v>143</v>
      </c>
      <c r="C595" s="99" t="s">
        <v>268</v>
      </c>
      <c r="D595" s="43" t="s">
        <v>146</v>
      </c>
    </row>
    <row r="596" spans="1:4" hidden="1" x14ac:dyDescent="0.15">
      <c r="A596" s="43">
        <v>597</v>
      </c>
      <c r="B596" s="43" t="s">
        <v>165</v>
      </c>
      <c r="C596" s="99" t="s">
        <v>268</v>
      </c>
      <c r="D596" s="43" t="s">
        <v>146</v>
      </c>
    </row>
    <row r="597" spans="1:4" hidden="1" x14ac:dyDescent="0.15">
      <c r="A597" s="43">
        <v>598</v>
      </c>
      <c r="B597" s="43" t="s">
        <v>167</v>
      </c>
      <c r="C597" s="99" t="s">
        <v>268</v>
      </c>
      <c r="D597" s="43" t="s">
        <v>146</v>
      </c>
    </row>
    <row r="598" spans="1:4" hidden="1" x14ac:dyDescent="0.15">
      <c r="A598" s="43">
        <v>599</v>
      </c>
      <c r="B598" s="43" t="s">
        <v>161</v>
      </c>
      <c r="C598" s="99" t="s">
        <v>268</v>
      </c>
      <c r="D598" s="43" t="s">
        <v>146</v>
      </c>
    </row>
    <row r="599" spans="1:4" hidden="1" x14ac:dyDescent="0.15">
      <c r="A599" s="43">
        <v>600</v>
      </c>
      <c r="B599" s="43" t="s">
        <v>161</v>
      </c>
      <c r="C599" s="99" t="s">
        <v>268</v>
      </c>
      <c r="D599" s="43" t="s">
        <v>146</v>
      </c>
    </row>
    <row r="600" spans="1:4" hidden="1" x14ac:dyDescent="0.15">
      <c r="A600" s="43">
        <v>601</v>
      </c>
      <c r="B600" s="43" t="s">
        <v>139</v>
      </c>
      <c r="C600" s="99" t="s">
        <v>268</v>
      </c>
      <c r="D600" s="43" t="s">
        <v>146</v>
      </c>
    </row>
    <row r="601" spans="1:4" hidden="1" x14ac:dyDescent="0.15">
      <c r="A601" s="43">
        <v>602</v>
      </c>
      <c r="B601" s="43" t="s">
        <v>197</v>
      </c>
      <c r="C601" s="99" t="s">
        <v>268</v>
      </c>
      <c r="D601" s="43" t="s">
        <v>146</v>
      </c>
    </row>
    <row r="602" spans="1:4" hidden="1" x14ac:dyDescent="0.15">
      <c r="A602" s="43">
        <v>603</v>
      </c>
      <c r="B602" s="43" t="s">
        <v>158</v>
      </c>
      <c r="C602" s="99" t="s">
        <v>268</v>
      </c>
      <c r="D602" s="43" t="s">
        <v>146</v>
      </c>
    </row>
    <row r="603" spans="1:4" hidden="1" x14ac:dyDescent="0.15">
      <c r="A603" s="43">
        <v>604</v>
      </c>
      <c r="B603" s="43" t="s">
        <v>149</v>
      </c>
      <c r="C603" s="99" t="s">
        <v>268</v>
      </c>
      <c r="D603" s="43" t="s">
        <v>164</v>
      </c>
    </row>
    <row r="604" spans="1:4" hidden="1" x14ac:dyDescent="0.15">
      <c r="A604" s="43">
        <v>605</v>
      </c>
      <c r="B604" s="43" t="s">
        <v>155</v>
      </c>
      <c r="C604" s="99" t="s">
        <v>268</v>
      </c>
      <c r="D604" s="43" t="s">
        <v>164</v>
      </c>
    </row>
    <row r="605" spans="1:4" hidden="1" x14ac:dyDescent="0.15">
      <c r="A605" s="43">
        <v>606</v>
      </c>
      <c r="B605" s="43" t="s">
        <v>155</v>
      </c>
      <c r="C605" s="99" t="s">
        <v>268</v>
      </c>
      <c r="D605" s="43" t="s">
        <v>164</v>
      </c>
    </row>
    <row r="606" spans="1:4" hidden="1" x14ac:dyDescent="0.15">
      <c r="A606" s="43">
        <v>607</v>
      </c>
      <c r="B606" s="43" t="s">
        <v>155</v>
      </c>
      <c r="C606" s="99" t="s">
        <v>268</v>
      </c>
      <c r="D606" s="43" t="s">
        <v>164</v>
      </c>
    </row>
    <row r="607" spans="1:4" hidden="1" x14ac:dyDescent="0.15">
      <c r="A607" s="43">
        <v>608</v>
      </c>
      <c r="B607" s="43" t="s">
        <v>155</v>
      </c>
      <c r="C607" s="99" t="s">
        <v>268</v>
      </c>
      <c r="D607" s="43" t="s">
        <v>164</v>
      </c>
    </row>
    <row r="608" spans="1:4" hidden="1" x14ac:dyDescent="0.15">
      <c r="A608" s="43">
        <v>609</v>
      </c>
      <c r="B608" s="43" t="s">
        <v>147</v>
      </c>
      <c r="C608" s="99" t="s">
        <v>268</v>
      </c>
      <c r="D608" s="43" t="s">
        <v>164</v>
      </c>
    </row>
    <row r="609" spans="1:4" hidden="1" x14ac:dyDescent="0.15">
      <c r="A609" s="43">
        <v>610</v>
      </c>
      <c r="B609" s="43" t="s">
        <v>147</v>
      </c>
      <c r="C609" s="99" t="s">
        <v>268</v>
      </c>
      <c r="D609" s="43" t="s">
        <v>164</v>
      </c>
    </row>
    <row r="610" spans="1:4" hidden="1" x14ac:dyDescent="0.15">
      <c r="A610" s="43">
        <v>611</v>
      </c>
      <c r="B610" s="43" t="s">
        <v>169</v>
      </c>
      <c r="C610" s="99" t="s">
        <v>268</v>
      </c>
      <c r="D610" s="43" t="s">
        <v>164</v>
      </c>
    </row>
    <row r="611" spans="1:4" hidden="1" x14ac:dyDescent="0.15">
      <c r="A611" s="43">
        <v>612</v>
      </c>
      <c r="B611" s="43" t="s">
        <v>150</v>
      </c>
      <c r="C611" s="99" t="s">
        <v>268</v>
      </c>
      <c r="D611" s="43" t="s">
        <v>164</v>
      </c>
    </row>
    <row r="612" spans="1:4" hidden="1" x14ac:dyDescent="0.15">
      <c r="A612" s="43">
        <v>613</v>
      </c>
      <c r="B612" s="43" t="s">
        <v>144</v>
      </c>
      <c r="C612" s="99" t="s">
        <v>268</v>
      </c>
      <c r="D612" s="43" t="s">
        <v>164</v>
      </c>
    </row>
    <row r="613" spans="1:4" hidden="1" x14ac:dyDescent="0.15">
      <c r="A613" s="43">
        <v>614</v>
      </c>
      <c r="B613" s="43" t="s">
        <v>144</v>
      </c>
      <c r="C613" s="99" t="s">
        <v>268</v>
      </c>
      <c r="D613" s="43" t="s">
        <v>164</v>
      </c>
    </row>
    <row r="614" spans="1:4" hidden="1" x14ac:dyDescent="0.15">
      <c r="A614" s="43">
        <v>615</v>
      </c>
      <c r="B614" s="43" t="s">
        <v>144</v>
      </c>
      <c r="C614" s="99" t="s">
        <v>268</v>
      </c>
      <c r="D614" s="43" t="s">
        <v>164</v>
      </c>
    </row>
    <row r="615" spans="1:4" hidden="1" x14ac:dyDescent="0.15">
      <c r="A615" s="43">
        <v>616</v>
      </c>
      <c r="B615" s="43" t="s">
        <v>163</v>
      </c>
      <c r="C615" s="99" t="s">
        <v>268</v>
      </c>
      <c r="D615" s="43" t="s">
        <v>164</v>
      </c>
    </row>
    <row r="616" spans="1:4" hidden="1" x14ac:dyDescent="0.15">
      <c r="A616" s="43">
        <v>617</v>
      </c>
      <c r="B616" s="43" t="s">
        <v>142</v>
      </c>
      <c r="C616" s="99" t="s">
        <v>268</v>
      </c>
      <c r="D616" s="43" t="s">
        <v>164</v>
      </c>
    </row>
    <row r="617" spans="1:4" hidden="1" x14ac:dyDescent="0.15">
      <c r="A617" s="43">
        <v>618</v>
      </c>
      <c r="B617" s="43" t="s">
        <v>142</v>
      </c>
      <c r="C617" s="99" t="s">
        <v>268</v>
      </c>
      <c r="D617" s="43" t="s">
        <v>164</v>
      </c>
    </row>
    <row r="618" spans="1:4" hidden="1" x14ac:dyDescent="0.15">
      <c r="A618" s="43">
        <v>619</v>
      </c>
      <c r="B618" s="43" t="s">
        <v>157</v>
      </c>
      <c r="C618" s="99" t="s">
        <v>268</v>
      </c>
      <c r="D618" s="43" t="s">
        <v>164</v>
      </c>
    </row>
    <row r="619" spans="1:4" hidden="1" x14ac:dyDescent="0.15">
      <c r="A619" s="43">
        <v>620</v>
      </c>
      <c r="B619" s="43" t="s">
        <v>165</v>
      </c>
      <c r="C619" s="99" t="s">
        <v>268</v>
      </c>
      <c r="D619" s="43" t="s">
        <v>164</v>
      </c>
    </row>
    <row r="620" spans="1:4" hidden="1" x14ac:dyDescent="0.15">
      <c r="A620" s="43">
        <v>621</v>
      </c>
      <c r="B620" s="43" t="s">
        <v>167</v>
      </c>
      <c r="C620" s="99" t="s">
        <v>268</v>
      </c>
      <c r="D620" s="43" t="s">
        <v>164</v>
      </c>
    </row>
    <row r="621" spans="1:4" hidden="1" x14ac:dyDescent="0.15">
      <c r="A621" s="43">
        <v>622</v>
      </c>
      <c r="B621" s="43" t="s">
        <v>139</v>
      </c>
      <c r="C621" s="99" t="s">
        <v>268</v>
      </c>
      <c r="D621" s="43" t="s">
        <v>164</v>
      </c>
    </row>
    <row r="622" spans="1:4" hidden="1" x14ac:dyDescent="0.15">
      <c r="A622" s="43">
        <v>623</v>
      </c>
      <c r="B622" s="43" t="s">
        <v>139</v>
      </c>
      <c r="C622" s="99" t="s">
        <v>268</v>
      </c>
      <c r="D622" s="43" t="s">
        <v>164</v>
      </c>
    </row>
    <row r="623" spans="1:4" hidden="1" x14ac:dyDescent="0.15">
      <c r="A623" s="43">
        <v>624</v>
      </c>
      <c r="B623" s="43" t="s">
        <v>159</v>
      </c>
      <c r="C623" s="99" t="s">
        <v>268</v>
      </c>
      <c r="D623" s="43" t="s">
        <v>164</v>
      </c>
    </row>
    <row r="624" spans="1:4" hidden="1" x14ac:dyDescent="0.15">
      <c r="A624" s="43">
        <v>625</v>
      </c>
      <c r="B624" s="43" t="s">
        <v>149</v>
      </c>
      <c r="C624" s="99" t="s">
        <v>268</v>
      </c>
      <c r="D624" s="43" t="s">
        <v>168</v>
      </c>
    </row>
    <row r="625" spans="1:4" hidden="1" x14ac:dyDescent="0.15">
      <c r="A625" s="43">
        <v>626</v>
      </c>
      <c r="B625" s="43" t="s">
        <v>149</v>
      </c>
      <c r="C625" s="99" t="s">
        <v>268</v>
      </c>
      <c r="D625" s="43" t="s">
        <v>168</v>
      </c>
    </row>
    <row r="626" spans="1:4" hidden="1" x14ac:dyDescent="0.15">
      <c r="A626" s="43">
        <v>627</v>
      </c>
      <c r="B626" s="43" t="s">
        <v>147</v>
      </c>
      <c r="C626" s="99" t="s">
        <v>268</v>
      </c>
      <c r="D626" s="43" t="s">
        <v>168</v>
      </c>
    </row>
    <row r="627" spans="1:4" hidden="1" x14ac:dyDescent="0.15">
      <c r="A627" s="43">
        <v>628</v>
      </c>
      <c r="B627" s="43" t="s">
        <v>147</v>
      </c>
      <c r="C627" s="99" t="s">
        <v>268</v>
      </c>
      <c r="D627" s="43" t="s">
        <v>168</v>
      </c>
    </row>
    <row r="628" spans="1:4" hidden="1" x14ac:dyDescent="0.15">
      <c r="A628" s="43">
        <v>629</v>
      </c>
      <c r="B628" s="43" t="s">
        <v>147</v>
      </c>
      <c r="C628" s="99" t="s">
        <v>268</v>
      </c>
      <c r="D628" s="43" t="s">
        <v>168</v>
      </c>
    </row>
    <row r="629" spans="1:4" hidden="1" x14ac:dyDescent="0.15">
      <c r="A629" s="43">
        <v>630</v>
      </c>
      <c r="B629" s="43" t="s">
        <v>147</v>
      </c>
      <c r="C629" s="99" t="s">
        <v>268</v>
      </c>
      <c r="D629" s="43" t="s">
        <v>168</v>
      </c>
    </row>
    <row r="630" spans="1:4" hidden="1" x14ac:dyDescent="0.15">
      <c r="A630" s="43">
        <v>631</v>
      </c>
      <c r="B630" s="43" t="s">
        <v>147</v>
      </c>
      <c r="C630" s="99" t="s">
        <v>268</v>
      </c>
      <c r="D630" s="43" t="s">
        <v>168</v>
      </c>
    </row>
    <row r="631" spans="1:4" hidden="1" x14ac:dyDescent="0.15">
      <c r="A631" s="43">
        <v>632</v>
      </c>
      <c r="B631" s="43" t="s">
        <v>147</v>
      </c>
      <c r="C631" s="99" t="s">
        <v>268</v>
      </c>
      <c r="D631" s="43" t="s">
        <v>168</v>
      </c>
    </row>
    <row r="632" spans="1:4" hidden="1" x14ac:dyDescent="0.15">
      <c r="A632" s="43">
        <v>633</v>
      </c>
      <c r="B632" s="43" t="s">
        <v>147</v>
      </c>
      <c r="C632" s="99" t="s">
        <v>268</v>
      </c>
      <c r="D632" s="43" t="s">
        <v>168</v>
      </c>
    </row>
    <row r="633" spans="1:4" hidden="1" x14ac:dyDescent="0.15">
      <c r="A633" s="43">
        <v>634</v>
      </c>
      <c r="B633" s="43" t="s">
        <v>160</v>
      </c>
      <c r="C633" s="99" t="s">
        <v>268</v>
      </c>
      <c r="D633" s="43" t="s">
        <v>168</v>
      </c>
    </row>
    <row r="634" spans="1:4" hidden="1" x14ac:dyDescent="0.15">
      <c r="A634" s="43">
        <v>635</v>
      </c>
      <c r="B634" s="43" t="s">
        <v>150</v>
      </c>
      <c r="C634" s="99" t="s">
        <v>268</v>
      </c>
      <c r="D634" s="43" t="s">
        <v>168</v>
      </c>
    </row>
    <row r="635" spans="1:4" hidden="1" x14ac:dyDescent="0.15">
      <c r="A635" s="43">
        <v>636</v>
      </c>
      <c r="B635" s="43" t="s">
        <v>150</v>
      </c>
      <c r="C635" s="99" t="s">
        <v>268</v>
      </c>
      <c r="D635" s="43" t="s">
        <v>168</v>
      </c>
    </row>
    <row r="636" spans="1:4" hidden="1" x14ac:dyDescent="0.15">
      <c r="A636" s="43">
        <v>637</v>
      </c>
      <c r="B636" s="43" t="s">
        <v>144</v>
      </c>
      <c r="C636" s="99" t="s">
        <v>268</v>
      </c>
      <c r="D636" s="43" t="s">
        <v>168</v>
      </c>
    </row>
    <row r="637" spans="1:4" hidden="1" x14ac:dyDescent="0.15">
      <c r="A637" s="43">
        <v>638</v>
      </c>
      <c r="B637" s="43" t="s">
        <v>163</v>
      </c>
      <c r="C637" s="99" t="s">
        <v>268</v>
      </c>
      <c r="D637" s="43" t="s">
        <v>168</v>
      </c>
    </row>
    <row r="638" spans="1:4" hidden="1" x14ac:dyDescent="0.15">
      <c r="A638" s="43">
        <v>639</v>
      </c>
      <c r="B638" s="43" t="s">
        <v>163</v>
      </c>
      <c r="C638" s="99" t="s">
        <v>268</v>
      </c>
      <c r="D638" s="43" t="s">
        <v>168</v>
      </c>
    </row>
    <row r="639" spans="1:4" hidden="1" x14ac:dyDescent="0.15">
      <c r="A639" s="43">
        <v>640</v>
      </c>
      <c r="B639" s="43" t="s">
        <v>143</v>
      </c>
      <c r="C639" s="99" t="s">
        <v>268</v>
      </c>
      <c r="D639" s="43" t="s">
        <v>168</v>
      </c>
    </row>
    <row r="640" spans="1:4" hidden="1" x14ac:dyDescent="0.15">
      <c r="A640" s="43">
        <v>641</v>
      </c>
      <c r="B640" s="43" t="s">
        <v>179</v>
      </c>
      <c r="C640" s="99" t="s">
        <v>268</v>
      </c>
      <c r="D640" s="43" t="s">
        <v>168</v>
      </c>
    </row>
    <row r="641" spans="1:4" hidden="1" x14ac:dyDescent="0.15">
      <c r="A641" s="43">
        <v>642</v>
      </c>
      <c r="B641" s="43" t="s">
        <v>142</v>
      </c>
      <c r="C641" s="99" t="s">
        <v>268</v>
      </c>
      <c r="D641" s="43" t="s">
        <v>168</v>
      </c>
    </row>
    <row r="642" spans="1:4" hidden="1" x14ac:dyDescent="0.15">
      <c r="A642" s="43">
        <v>643</v>
      </c>
      <c r="B642" s="43" t="s">
        <v>165</v>
      </c>
      <c r="C642" s="99" t="s">
        <v>268</v>
      </c>
      <c r="D642" s="43" t="s">
        <v>168</v>
      </c>
    </row>
    <row r="643" spans="1:4" hidden="1" x14ac:dyDescent="0.15">
      <c r="A643" s="43">
        <v>644</v>
      </c>
      <c r="B643" s="43" t="s">
        <v>145</v>
      </c>
      <c r="C643" s="99" t="s">
        <v>268</v>
      </c>
      <c r="D643" s="43" t="s">
        <v>168</v>
      </c>
    </row>
    <row r="644" spans="1:4" hidden="1" x14ac:dyDescent="0.15">
      <c r="A644" s="43">
        <v>645</v>
      </c>
      <c r="B644" s="43" t="s">
        <v>167</v>
      </c>
      <c r="C644" s="99" t="s">
        <v>268</v>
      </c>
      <c r="D644" s="43" t="s">
        <v>168</v>
      </c>
    </row>
    <row r="645" spans="1:4" hidden="1" x14ac:dyDescent="0.15">
      <c r="A645" s="43">
        <v>646</v>
      </c>
      <c r="B645" s="43" t="s">
        <v>152</v>
      </c>
      <c r="C645" s="99" t="s">
        <v>268</v>
      </c>
      <c r="D645" s="43" t="s">
        <v>168</v>
      </c>
    </row>
    <row r="646" spans="1:4" hidden="1" x14ac:dyDescent="0.15">
      <c r="A646" s="43">
        <v>647</v>
      </c>
      <c r="B646" s="43" t="s">
        <v>139</v>
      </c>
      <c r="C646" s="99" t="s">
        <v>268</v>
      </c>
      <c r="D646" s="43" t="s">
        <v>168</v>
      </c>
    </row>
    <row r="647" spans="1:4" hidden="1" x14ac:dyDescent="0.15">
      <c r="A647" s="43">
        <v>648</v>
      </c>
      <c r="B647" s="43" t="s">
        <v>170</v>
      </c>
      <c r="C647" s="99" t="s">
        <v>268</v>
      </c>
      <c r="D647" s="43" t="s">
        <v>168</v>
      </c>
    </row>
    <row r="648" spans="1:4" hidden="1" x14ac:dyDescent="0.15">
      <c r="A648" s="43">
        <v>649</v>
      </c>
      <c r="B648" s="43" t="s">
        <v>154</v>
      </c>
      <c r="C648" s="99" t="s">
        <v>268</v>
      </c>
      <c r="D648" s="43" t="s">
        <v>168</v>
      </c>
    </row>
    <row r="649" spans="1:4" hidden="1" x14ac:dyDescent="0.15">
      <c r="A649" s="43">
        <v>650</v>
      </c>
      <c r="B649" s="43" t="s">
        <v>154</v>
      </c>
      <c r="C649" s="99" t="s">
        <v>268</v>
      </c>
      <c r="D649" s="43" t="s">
        <v>168</v>
      </c>
    </row>
    <row r="650" spans="1:4" hidden="1" x14ac:dyDescent="0.15">
      <c r="A650" s="43">
        <v>651</v>
      </c>
      <c r="B650" s="43" t="s">
        <v>158</v>
      </c>
      <c r="C650" s="99" t="s">
        <v>268</v>
      </c>
      <c r="D650" s="43" t="s">
        <v>168</v>
      </c>
    </row>
    <row r="651" spans="1:4" hidden="1" x14ac:dyDescent="0.15">
      <c r="A651" s="43">
        <v>652</v>
      </c>
      <c r="B651" s="43" t="s">
        <v>159</v>
      </c>
      <c r="C651" s="99" t="s">
        <v>268</v>
      </c>
      <c r="D651" s="43" t="s">
        <v>168</v>
      </c>
    </row>
    <row r="652" spans="1:4" hidden="1" x14ac:dyDescent="0.15">
      <c r="A652" s="43">
        <v>653</v>
      </c>
      <c r="B652" s="43" t="s">
        <v>149</v>
      </c>
      <c r="C652" s="99" t="s">
        <v>268</v>
      </c>
      <c r="D652" s="43" t="s">
        <v>173</v>
      </c>
    </row>
    <row r="653" spans="1:4" hidden="1" x14ac:dyDescent="0.15">
      <c r="A653" s="43">
        <v>654</v>
      </c>
      <c r="B653" s="43" t="s">
        <v>155</v>
      </c>
      <c r="C653" s="99" t="s">
        <v>268</v>
      </c>
      <c r="D653" s="43" t="s">
        <v>173</v>
      </c>
    </row>
    <row r="654" spans="1:4" hidden="1" x14ac:dyDescent="0.15">
      <c r="A654" s="43">
        <v>655</v>
      </c>
      <c r="B654" s="43" t="s">
        <v>186</v>
      </c>
      <c r="C654" s="99" t="s">
        <v>268</v>
      </c>
      <c r="D654" s="43" t="s">
        <v>173</v>
      </c>
    </row>
    <row r="655" spans="1:4" hidden="1" x14ac:dyDescent="0.15">
      <c r="A655" s="43">
        <v>656</v>
      </c>
      <c r="B655" s="43" t="s">
        <v>147</v>
      </c>
      <c r="C655" s="99" t="s">
        <v>268</v>
      </c>
      <c r="D655" s="43" t="s">
        <v>173</v>
      </c>
    </row>
    <row r="656" spans="1:4" hidden="1" x14ac:dyDescent="0.15">
      <c r="A656" s="43">
        <v>657</v>
      </c>
      <c r="B656" s="43" t="s">
        <v>160</v>
      </c>
      <c r="C656" s="99" t="s">
        <v>268</v>
      </c>
      <c r="D656" s="43" t="s">
        <v>173</v>
      </c>
    </row>
    <row r="657" spans="1:4" hidden="1" x14ac:dyDescent="0.15">
      <c r="A657" s="43">
        <v>658</v>
      </c>
      <c r="B657" s="43" t="s">
        <v>169</v>
      </c>
      <c r="C657" s="99" t="s">
        <v>268</v>
      </c>
      <c r="D657" s="43" t="s">
        <v>173</v>
      </c>
    </row>
    <row r="658" spans="1:4" hidden="1" x14ac:dyDescent="0.15">
      <c r="A658" s="43">
        <v>659</v>
      </c>
      <c r="B658" s="43" t="s">
        <v>144</v>
      </c>
      <c r="C658" s="99" t="s">
        <v>268</v>
      </c>
      <c r="D658" s="43" t="s">
        <v>173</v>
      </c>
    </row>
    <row r="659" spans="1:4" hidden="1" x14ac:dyDescent="0.15">
      <c r="A659" s="43">
        <v>660</v>
      </c>
      <c r="B659" s="43" t="s">
        <v>163</v>
      </c>
      <c r="C659" s="99" t="s">
        <v>268</v>
      </c>
      <c r="D659" s="43" t="s">
        <v>173</v>
      </c>
    </row>
    <row r="660" spans="1:4" hidden="1" x14ac:dyDescent="0.15">
      <c r="A660" s="43">
        <v>661</v>
      </c>
      <c r="B660" s="43" t="s">
        <v>143</v>
      </c>
      <c r="C660" s="99" t="s">
        <v>268</v>
      </c>
      <c r="D660" s="43" t="s">
        <v>173</v>
      </c>
    </row>
    <row r="661" spans="1:4" hidden="1" x14ac:dyDescent="0.15">
      <c r="A661" s="43">
        <v>662</v>
      </c>
      <c r="B661" s="43" t="s">
        <v>157</v>
      </c>
      <c r="C661" s="99" t="s">
        <v>268</v>
      </c>
      <c r="D661" s="43" t="s">
        <v>173</v>
      </c>
    </row>
    <row r="662" spans="1:4" hidden="1" x14ac:dyDescent="0.15">
      <c r="A662" s="43">
        <v>663</v>
      </c>
      <c r="B662" s="43" t="s">
        <v>166</v>
      </c>
      <c r="C662" s="99" t="s">
        <v>268</v>
      </c>
      <c r="D662" s="43" t="s">
        <v>173</v>
      </c>
    </row>
    <row r="663" spans="1:4" hidden="1" x14ac:dyDescent="0.15">
      <c r="A663" s="43">
        <v>664</v>
      </c>
      <c r="B663" s="43" t="s">
        <v>165</v>
      </c>
      <c r="C663" s="99" t="s">
        <v>268</v>
      </c>
      <c r="D663" s="43" t="s">
        <v>173</v>
      </c>
    </row>
    <row r="664" spans="1:4" hidden="1" x14ac:dyDescent="0.15">
      <c r="A664" s="43">
        <v>665</v>
      </c>
      <c r="B664" s="43" t="s">
        <v>165</v>
      </c>
      <c r="C664" s="99" t="s">
        <v>268</v>
      </c>
      <c r="D664" s="43" t="s">
        <v>173</v>
      </c>
    </row>
    <row r="665" spans="1:4" hidden="1" x14ac:dyDescent="0.15">
      <c r="A665" s="43">
        <v>666</v>
      </c>
      <c r="B665" s="43" t="s">
        <v>170</v>
      </c>
      <c r="C665" s="99" t="s">
        <v>268</v>
      </c>
      <c r="D665" s="43" t="s">
        <v>173</v>
      </c>
    </row>
    <row r="666" spans="1:4" hidden="1" x14ac:dyDescent="0.15">
      <c r="A666" s="43">
        <v>667</v>
      </c>
      <c r="B666" s="43" t="s">
        <v>149</v>
      </c>
      <c r="C666" s="99" t="s">
        <v>225</v>
      </c>
      <c r="D666" s="43" t="s">
        <v>164</v>
      </c>
    </row>
    <row r="667" spans="1:4" hidden="1" x14ac:dyDescent="0.15">
      <c r="A667" s="43">
        <v>668</v>
      </c>
      <c r="B667" s="43" t="s">
        <v>169</v>
      </c>
      <c r="C667" s="99" t="s">
        <v>225</v>
      </c>
      <c r="D667" s="43" t="s">
        <v>173</v>
      </c>
    </row>
    <row r="668" spans="1:4" hidden="1" x14ac:dyDescent="0.15">
      <c r="A668" s="43">
        <v>669</v>
      </c>
      <c r="B668" s="43" t="s">
        <v>150</v>
      </c>
      <c r="C668" s="99" t="s">
        <v>226</v>
      </c>
      <c r="D668" s="43" t="s">
        <v>164</v>
      </c>
    </row>
    <row r="669" spans="1:4" hidden="1" x14ac:dyDescent="0.15">
      <c r="A669" s="43">
        <v>670</v>
      </c>
      <c r="B669" s="43" t="s">
        <v>143</v>
      </c>
      <c r="C669" s="99" t="s">
        <v>226</v>
      </c>
      <c r="D669" s="43" t="s">
        <v>164</v>
      </c>
    </row>
    <row r="670" spans="1:4" hidden="1" x14ac:dyDescent="0.15">
      <c r="A670" s="43">
        <v>671</v>
      </c>
      <c r="B670" s="43" t="s">
        <v>171</v>
      </c>
      <c r="C670" s="99" t="s">
        <v>269</v>
      </c>
      <c r="D670" s="43" t="s">
        <v>146</v>
      </c>
    </row>
    <row r="671" spans="1:4" hidden="1" x14ac:dyDescent="0.15">
      <c r="A671" s="43">
        <v>672</v>
      </c>
      <c r="B671" s="43" t="s">
        <v>142</v>
      </c>
      <c r="C671" s="99" t="s">
        <v>269</v>
      </c>
      <c r="D671" s="43" t="s">
        <v>146</v>
      </c>
    </row>
    <row r="672" spans="1:4" hidden="1" x14ac:dyDescent="0.15">
      <c r="A672" s="43">
        <v>673</v>
      </c>
      <c r="B672" s="43" t="s">
        <v>174</v>
      </c>
      <c r="C672" s="99" t="s">
        <v>269</v>
      </c>
      <c r="D672" s="43" t="s">
        <v>146</v>
      </c>
    </row>
    <row r="673" spans="1:4" hidden="1" x14ac:dyDescent="0.15">
      <c r="A673" s="43">
        <v>674</v>
      </c>
      <c r="B673" s="43" t="s">
        <v>159</v>
      </c>
      <c r="C673" s="99" t="s">
        <v>269</v>
      </c>
      <c r="D673" s="43" t="s">
        <v>146</v>
      </c>
    </row>
    <row r="674" spans="1:4" hidden="1" x14ac:dyDescent="0.15">
      <c r="A674" s="43">
        <v>675</v>
      </c>
      <c r="B674" s="43" t="s">
        <v>160</v>
      </c>
      <c r="C674" s="99" t="s">
        <v>269</v>
      </c>
      <c r="D674" s="43" t="s">
        <v>146</v>
      </c>
    </row>
    <row r="675" spans="1:4" hidden="1" x14ac:dyDescent="0.15">
      <c r="A675" s="43">
        <v>676</v>
      </c>
      <c r="B675" s="43" t="s">
        <v>186</v>
      </c>
      <c r="C675" s="99" t="s">
        <v>269</v>
      </c>
      <c r="D675" s="43" t="s">
        <v>146</v>
      </c>
    </row>
    <row r="676" spans="1:4" hidden="1" x14ac:dyDescent="0.15">
      <c r="A676" s="43">
        <v>677</v>
      </c>
      <c r="B676" s="43" t="s">
        <v>144</v>
      </c>
      <c r="C676" s="99" t="s">
        <v>269</v>
      </c>
      <c r="D676" s="43" t="s">
        <v>164</v>
      </c>
    </row>
    <row r="677" spans="1:4" hidden="1" x14ac:dyDescent="0.15">
      <c r="A677" s="43">
        <v>678</v>
      </c>
      <c r="B677" s="43" t="s">
        <v>147</v>
      </c>
      <c r="C677" s="99" t="s">
        <v>269</v>
      </c>
      <c r="D677" s="43" t="s">
        <v>164</v>
      </c>
    </row>
    <row r="678" spans="1:4" hidden="1" x14ac:dyDescent="0.15">
      <c r="A678" s="43">
        <v>679</v>
      </c>
      <c r="B678" s="43" t="s">
        <v>161</v>
      </c>
      <c r="C678" s="99" t="s">
        <v>269</v>
      </c>
      <c r="D678" s="43" t="s">
        <v>164</v>
      </c>
    </row>
    <row r="679" spans="1:4" hidden="1" x14ac:dyDescent="0.15">
      <c r="A679" s="43">
        <v>680</v>
      </c>
      <c r="B679" s="43" t="s">
        <v>158</v>
      </c>
      <c r="C679" s="99" t="s">
        <v>269</v>
      </c>
      <c r="D679" s="43" t="s">
        <v>164</v>
      </c>
    </row>
    <row r="680" spans="1:4" hidden="1" x14ac:dyDescent="0.15">
      <c r="A680" s="43">
        <v>681</v>
      </c>
      <c r="B680" s="43" t="s">
        <v>152</v>
      </c>
      <c r="C680" s="99" t="s">
        <v>269</v>
      </c>
      <c r="D680" s="43" t="s">
        <v>164</v>
      </c>
    </row>
    <row r="681" spans="1:4" hidden="1" x14ac:dyDescent="0.15">
      <c r="A681" s="43">
        <v>682</v>
      </c>
      <c r="B681" s="43" t="s">
        <v>163</v>
      </c>
      <c r="C681" s="99" t="s">
        <v>269</v>
      </c>
      <c r="D681" s="43" t="s">
        <v>168</v>
      </c>
    </row>
    <row r="682" spans="1:4" hidden="1" x14ac:dyDescent="0.15">
      <c r="A682" s="43">
        <v>683</v>
      </c>
      <c r="B682" s="43" t="s">
        <v>148</v>
      </c>
      <c r="C682" s="99" t="s">
        <v>269</v>
      </c>
      <c r="D682" s="43" t="s">
        <v>168</v>
      </c>
    </row>
    <row r="683" spans="1:4" hidden="1" x14ac:dyDescent="0.15">
      <c r="A683" s="43">
        <v>684</v>
      </c>
      <c r="B683" s="43" t="s">
        <v>148</v>
      </c>
      <c r="C683" s="99" t="s">
        <v>269</v>
      </c>
      <c r="D683" s="43" t="s">
        <v>146</v>
      </c>
    </row>
    <row r="684" spans="1:4" hidden="1" x14ac:dyDescent="0.15">
      <c r="A684" s="43">
        <v>685</v>
      </c>
      <c r="B684" s="43" t="s">
        <v>158</v>
      </c>
      <c r="C684" s="99" t="s">
        <v>269</v>
      </c>
      <c r="D684" s="43" t="s">
        <v>173</v>
      </c>
    </row>
    <row r="685" spans="1:4" hidden="1" x14ac:dyDescent="0.15">
      <c r="A685" s="43">
        <v>686</v>
      </c>
      <c r="B685" s="43" t="s">
        <v>154</v>
      </c>
      <c r="C685" s="99" t="s">
        <v>269</v>
      </c>
      <c r="D685" s="43" t="s">
        <v>173</v>
      </c>
    </row>
    <row r="686" spans="1:4" hidden="1" x14ac:dyDescent="0.15">
      <c r="A686" s="43">
        <v>687</v>
      </c>
      <c r="B686" s="43" t="s">
        <v>147</v>
      </c>
      <c r="C686" s="99" t="s">
        <v>269</v>
      </c>
      <c r="D686" s="43" t="s">
        <v>173</v>
      </c>
    </row>
    <row r="687" spans="1:4" hidden="1" x14ac:dyDescent="0.15">
      <c r="A687" s="43">
        <v>688</v>
      </c>
      <c r="B687" s="43" t="s">
        <v>165</v>
      </c>
      <c r="C687" s="99" t="s">
        <v>269</v>
      </c>
      <c r="D687" s="43" t="s">
        <v>173</v>
      </c>
    </row>
    <row r="688" spans="1:4" hidden="1" x14ac:dyDescent="0.15">
      <c r="A688" s="43">
        <v>689</v>
      </c>
      <c r="B688" s="43" t="s">
        <v>150</v>
      </c>
      <c r="C688" s="99" t="s">
        <v>269</v>
      </c>
      <c r="D688" s="43" t="s">
        <v>173</v>
      </c>
    </row>
    <row r="689" spans="1:4" hidden="1" x14ac:dyDescent="0.15">
      <c r="A689" s="43">
        <v>690</v>
      </c>
      <c r="B689" s="43" t="s">
        <v>142</v>
      </c>
      <c r="C689" s="99" t="s">
        <v>269</v>
      </c>
      <c r="D689" s="43" t="s">
        <v>173</v>
      </c>
    </row>
    <row r="690" spans="1:4" hidden="1" x14ac:dyDescent="0.15">
      <c r="A690" s="43">
        <v>691</v>
      </c>
      <c r="B690" s="43" t="s">
        <v>147</v>
      </c>
      <c r="C690" s="99" t="s">
        <v>269</v>
      </c>
      <c r="D690" s="43" t="s">
        <v>173</v>
      </c>
    </row>
    <row r="691" spans="1:4" hidden="1" x14ac:dyDescent="0.15">
      <c r="A691" s="43">
        <v>692</v>
      </c>
      <c r="B691" s="43" t="s">
        <v>142</v>
      </c>
      <c r="C691" s="99" t="s">
        <v>269</v>
      </c>
      <c r="D691" s="43" t="s">
        <v>173</v>
      </c>
    </row>
    <row r="692" spans="1:4" hidden="1" x14ac:dyDescent="0.15">
      <c r="A692" s="43">
        <v>693</v>
      </c>
      <c r="B692" s="43" t="s">
        <v>148</v>
      </c>
      <c r="C692" s="99" t="s">
        <v>269</v>
      </c>
      <c r="D692" s="43" t="s">
        <v>173</v>
      </c>
    </row>
    <row r="693" spans="1:4" hidden="1" x14ac:dyDescent="0.15">
      <c r="A693" s="43">
        <v>694</v>
      </c>
      <c r="B693" s="43" t="s">
        <v>170</v>
      </c>
      <c r="C693" s="99" t="s">
        <v>227</v>
      </c>
      <c r="D693" s="43" t="s">
        <v>164</v>
      </c>
    </row>
    <row r="694" spans="1:4" hidden="1" x14ac:dyDescent="0.15">
      <c r="A694" s="43">
        <v>695</v>
      </c>
      <c r="B694" s="43" t="s">
        <v>148</v>
      </c>
      <c r="C694" s="99" t="s">
        <v>227</v>
      </c>
      <c r="D694" s="43" t="s">
        <v>164</v>
      </c>
    </row>
    <row r="695" spans="1:4" hidden="1" x14ac:dyDescent="0.15">
      <c r="A695" s="43">
        <v>696</v>
      </c>
      <c r="B695" s="43" t="s">
        <v>171</v>
      </c>
      <c r="C695" s="99" t="s">
        <v>227</v>
      </c>
      <c r="D695" s="43" t="s">
        <v>168</v>
      </c>
    </row>
    <row r="696" spans="1:4" hidden="1" x14ac:dyDescent="0.15">
      <c r="A696" s="43">
        <v>697</v>
      </c>
      <c r="B696" s="43" t="s">
        <v>144</v>
      </c>
      <c r="C696" s="99" t="s">
        <v>227</v>
      </c>
      <c r="D696" s="43" t="s">
        <v>168</v>
      </c>
    </row>
    <row r="697" spans="1:4" hidden="1" x14ac:dyDescent="0.15">
      <c r="A697" s="43">
        <v>698</v>
      </c>
      <c r="B697" s="43" t="s">
        <v>143</v>
      </c>
      <c r="C697" s="99" t="s">
        <v>227</v>
      </c>
      <c r="D697" s="43" t="s">
        <v>168</v>
      </c>
    </row>
    <row r="698" spans="1:4" hidden="1" x14ac:dyDescent="0.15">
      <c r="A698" s="43">
        <v>699</v>
      </c>
      <c r="B698" s="43" t="s">
        <v>179</v>
      </c>
      <c r="C698" s="99" t="s">
        <v>228</v>
      </c>
      <c r="D698" s="43" t="s">
        <v>146</v>
      </c>
    </row>
    <row r="699" spans="1:4" hidden="1" x14ac:dyDescent="0.15">
      <c r="A699" s="43">
        <v>700</v>
      </c>
      <c r="B699" s="43" t="s">
        <v>150</v>
      </c>
      <c r="C699" s="99" t="s">
        <v>228</v>
      </c>
      <c r="D699" s="43" t="s">
        <v>141</v>
      </c>
    </row>
    <row r="700" spans="1:4" hidden="1" x14ac:dyDescent="0.15">
      <c r="A700" s="43">
        <v>701</v>
      </c>
      <c r="B700" s="43" t="s">
        <v>167</v>
      </c>
      <c r="C700" s="99" t="s">
        <v>228</v>
      </c>
      <c r="D700" s="43" t="s">
        <v>141</v>
      </c>
    </row>
    <row r="701" spans="1:4" hidden="1" x14ac:dyDescent="0.15">
      <c r="A701" s="43">
        <v>702</v>
      </c>
      <c r="B701" s="43" t="s">
        <v>160</v>
      </c>
      <c r="C701" s="99" t="s">
        <v>228</v>
      </c>
      <c r="D701" s="43" t="s">
        <v>164</v>
      </c>
    </row>
    <row r="702" spans="1:4" hidden="1" x14ac:dyDescent="0.15">
      <c r="A702" s="43">
        <v>703</v>
      </c>
      <c r="B702" s="43" t="s">
        <v>171</v>
      </c>
      <c r="C702" s="99" t="s">
        <v>228</v>
      </c>
      <c r="D702" s="43" t="s">
        <v>164</v>
      </c>
    </row>
    <row r="703" spans="1:4" hidden="1" x14ac:dyDescent="0.15">
      <c r="A703" s="43">
        <v>704</v>
      </c>
      <c r="B703" s="43" t="s">
        <v>161</v>
      </c>
      <c r="C703" s="99" t="s">
        <v>228</v>
      </c>
      <c r="D703" s="43" t="s">
        <v>168</v>
      </c>
    </row>
    <row r="704" spans="1:4" hidden="1" x14ac:dyDescent="0.15">
      <c r="A704" s="43">
        <v>705</v>
      </c>
      <c r="B704" s="43" t="s">
        <v>171</v>
      </c>
      <c r="C704" s="99" t="s">
        <v>229</v>
      </c>
      <c r="D704" s="43" t="s">
        <v>146</v>
      </c>
    </row>
    <row r="705" spans="1:4" hidden="1" x14ac:dyDescent="0.15">
      <c r="A705" s="43">
        <v>706</v>
      </c>
      <c r="B705" s="43" t="s">
        <v>178</v>
      </c>
      <c r="C705" s="99" t="s">
        <v>229</v>
      </c>
      <c r="D705" s="43" t="s">
        <v>146</v>
      </c>
    </row>
    <row r="706" spans="1:4" hidden="1" x14ac:dyDescent="0.15">
      <c r="A706" s="43">
        <v>707</v>
      </c>
      <c r="B706" s="43" t="s">
        <v>160</v>
      </c>
      <c r="C706" s="99" t="s">
        <v>229</v>
      </c>
      <c r="D706" s="43" t="s">
        <v>164</v>
      </c>
    </row>
    <row r="707" spans="1:4" hidden="1" x14ac:dyDescent="0.15">
      <c r="A707" s="43">
        <v>708</v>
      </c>
      <c r="B707" s="43" t="s">
        <v>144</v>
      </c>
      <c r="C707" s="99" t="s">
        <v>229</v>
      </c>
      <c r="D707" s="43" t="s">
        <v>164</v>
      </c>
    </row>
    <row r="708" spans="1:4" hidden="1" x14ac:dyDescent="0.15">
      <c r="A708" s="43">
        <v>709</v>
      </c>
      <c r="B708" s="43" t="s">
        <v>177</v>
      </c>
      <c r="C708" s="99" t="s">
        <v>229</v>
      </c>
      <c r="D708" s="43" t="s">
        <v>164</v>
      </c>
    </row>
    <row r="709" spans="1:4" hidden="1" x14ac:dyDescent="0.15">
      <c r="A709" s="43">
        <v>710</v>
      </c>
      <c r="B709" s="43" t="s">
        <v>142</v>
      </c>
      <c r="C709" s="99" t="s">
        <v>229</v>
      </c>
      <c r="D709" s="43" t="s">
        <v>164</v>
      </c>
    </row>
    <row r="710" spans="1:4" hidden="1" x14ac:dyDescent="0.15">
      <c r="A710" s="43">
        <v>711</v>
      </c>
      <c r="B710" s="43" t="s">
        <v>165</v>
      </c>
      <c r="C710" s="99" t="s">
        <v>229</v>
      </c>
      <c r="D710" s="43" t="s">
        <v>164</v>
      </c>
    </row>
    <row r="711" spans="1:4" hidden="1" x14ac:dyDescent="0.15">
      <c r="A711" s="43">
        <v>712</v>
      </c>
      <c r="B711" s="43" t="s">
        <v>167</v>
      </c>
      <c r="C711" s="99" t="s">
        <v>229</v>
      </c>
      <c r="D711" s="43" t="s">
        <v>164</v>
      </c>
    </row>
    <row r="712" spans="1:4" hidden="1" x14ac:dyDescent="0.15">
      <c r="A712" s="43">
        <v>713</v>
      </c>
      <c r="B712" s="43" t="s">
        <v>160</v>
      </c>
      <c r="C712" s="99" t="s">
        <v>229</v>
      </c>
      <c r="D712" s="43" t="s">
        <v>168</v>
      </c>
    </row>
    <row r="713" spans="1:4" hidden="1" x14ac:dyDescent="0.15">
      <c r="A713" s="43">
        <v>714</v>
      </c>
      <c r="B713" s="43" t="s">
        <v>160</v>
      </c>
      <c r="C713" s="99" t="s">
        <v>229</v>
      </c>
      <c r="D713" s="43" t="s">
        <v>168</v>
      </c>
    </row>
    <row r="714" spans="1:4" hidden="1" x14ac:dyDescent="0.15">
      <c r="A714" s="43">
        <v>715</v>
      </c>
      <c r="B714" s="43" t="s">
        <v>160</v>
      </c>
      <c r="C714" s="99" t="s">
        <v>229</v>
      </c>
      <c r="D714" s="43" t="s">
        <v>168</v>
      </c>
    </row>
    <row r="715" spans="1:4" hidden="1" x14ac:dyDescent="0.15">
      <c r="A715" s="43">
        <v>716</v>
      </c>
      <c r="B715" s="43" t="s">
        <v>161</v>
      </c>
      <c r="C715" s="99" t="s">
        <v>229</v>
      </c>
      <c r="D715" s="43" t="s">
        <v>168</v>
      </c>
    </row>
    <row r="716" spans="1:4" hidden="1" x14ac:dyDescent="0.15">
      <c r="A716" s="43">
        <v>717</v>
      </c>
      <c r="B716" s="43" t="s">
        <v>161</v>
      </c>
      <c r="C716" s="99" t="s">
        <v>229</v>
      </c>
      <c r="D716" s="43" t="s">
        <v>168</v>
      </c>
    </row>
    <row r="717" spans="1:4" hidden="1" x14ac:dyDescent="0.15">
      <c r="A717" s="43">
        <v>718</v>
      </c>
      <c r="B717" s="43" t="s">
        <v>139</v>
      </c>
      <c r="C717" s="99" t="s">
        <v>229</v>
      </c>
      <c r="D717" s="43" t="s">
        <v>168</v>
      </c>
    </row>
    <row r="718" spans="1:4" hidden="1" x14ac:dyDescent="0.15">
      <c r="A718" s="43">
        <v>719</v>
      </c>
      <c r="B718" s="43" t="s">
        <v>161</v>
      </c>
      <c r="C718" s="99" t="s">
        <v>229</v>
      </c>
      <c r="D718" s="43" t="s">
        <v>168</v>
      </c>
    </row>
    <row r="719" spans="1:4" hidden="1" x14ac:dyDescent="0.15">
      <c r="A719" s="43">
        <v>720</v>
      </c>
      <c r="B719" s="43" t="s">
        <v>147</v>
      </c>
      <c r="C719" s="99" t="s">
        <v>229</v>
      </c>
      <c r="D719" s="43" t="s">
        <v>168</v>
      </c>
    </row>
    <row r="720" spans="1:4" hidden="1" x14ac:dyDescent="0.15">
      <c r="A720" s="43">
        <v>721</v>
      </c>
      <c r="B720" s="43" t="s">
        <v>147</v>
      </c>
      <c r="C720" s="99" t="s">
        <v>229</v>
      </c>
      <c r="D720" s="43" t="s">
        <v>173</v>
      </c>
    </row>
    <row r="721" spans="1:4" hidden="1" x14ac:dyDescent="0.15">
      <c r="A721" s="43">
        <v>722</v>
      </c>
      <c r="B721" s="43" t="s">
        <v>163</v>
      </c>
      <c r="C721" s="99" t="s">
        <v>229</v>
      </c>
      <c r="D721" s="43" t="s">
        <v>173</v>
      </c>
    </row>
    <row r="722" spans="1:4" hidden="1" x14ac:dyDescent="0.15">
      <c r="A722" s="43">
        <v>723</v>
      </c>
      <c r="B722" s="43" t="s">
        <v>143</v>
      </c>
      <c r="C722" s="99" t="s">
        <v>229</v>
      </c>
      <c r="D722" s="43" t="s">
        <v>173</v>
      </c>
    </row>
    <row r="723" spans="1:4" hidden="1" x14ac:dyDescent="0.15">
      <c r="A723" s="43">
        <v>724</v>
      </c>
      <c r="B723" s="43" t="s">
        <v>143</v>
      </c>
      <c r="C723" s="99" t="s">
        <v>229</v>
      </c>
      <c r="D723" s="43" t="s">
        <v>173</v>
      </c>
    </row>
    <row r="724" spans="1:4" hidden="1" x14ac:dyDescent="0.15">
      <c r="A724" s="43">
        <v>725</v>
      </c>
      <c r="B724" s="43" t="s">
        <v>143</v>
      </c>
      <c r="C724" s="99" t="s">
        <v>229</v>
      </c>
      <c r="D724" s="43" t="s">
        <v>173</v>
      </c>
    </row>
    <row r="725" spans="1:4" hidden="1" x14ac:dyDescent="0.15">
      <c r="A725" s="43">
        <v>726</v>
      </c>
      <c r="B725" s="43" t="s">
        <v>152</v>
      </c>
      <c r="C725" s="99" t="s">
        <v>231</v>
      </c>
      <c r="D725" s="43" t="s">
        <v>141</v>
      </c>
    </row>
    <row r="726" spans="1:4" hidden="1" x14ac:dyDescent="0.15">
      <c r="A726" s="43">
        <v>727</v>
      </c>
      <c r="B726" s="43" t="s">
        <v>163</v>
      </c>
      <c r="C726" s="99" t="s">
        <v>231</v>
      </c>
      <c r="D726" s="43" t="s">
        <v>146</v>
      </c>
    </row>
    <row r="727" spans="1:4" hidden="1" x14ac:dyDescent="0.15">
      <c r="A727" s="43">
        <v>728</v>
      </c>
      <c r="B727" s="43" t="s">
        <v>149</v>
      </c>
      <c r="C727" s="99" t="s">
        <v>231</v>
      </c>
      <c r="D727" s="43" t="s">
        <v>164</v>
      </c>
    </row>
    <row r="728" spans="1:4" hidden="1" x14ac:dyDescent="0.15">
      <c r="A728" s="43">
        <v>729</v>
      </c>
      <c r="B728" s="43" t="s">
        <v>142</v>
      </c>
      <c r="C728" s="99" t="s">
        <v>231</v>
      </c>
      <c r="D728" s="43" t="s">
        <v>164</v>
      </c>
    </row>
    <row r="729" spans="1:4" hidden="1" x14ac:dyDescent="0.15">
      <c r="A729" s="43">
        <v>730</v>
      </c>
      <c r="B729" s="43" t="s">
        <v>157</v>
      </c>
      <c r="C729" s="99" t="s">
        <v>231</v>
      </c>
      <c r="D729" s="43" t="s">
        <v>164</v>
      </c>
    </row>
    <row r="730" spans="1:4" hidden="1" x14ac:dyDescent="0.15">
      <c r="A730" s="43">
        <v>731</v>
      </c>
      <c r="B730" s="43" t="s">
        <v>142</v>
      </c>
      <c r="C730" s="99" t="s">
        <v>231</v>
      </c>
      <c r="D730" s="43" t="s">
        <v>168</v>
      </c>
    </row>
    <row r="731" spans="1:4" hidden="1" x14ac:dyDescent="0.15">
      <c r="A731" s="43">
        <v>732</v>
      </c>
      <c r="B731" s="43" t="s">
        <v>154</v>
      </c>
      <c r="C731" s="99" t="s">
        <v>231</v>
      </c>
      <c r="D731" s="43" t="s">
        <v>168</v>
      </c>
    </row>
    <row r="732" spans="1:4" hidden="1" x14ac:dyDescent="0.15">
      <c r="A732" s="43">
        <v>733</v>
      </c>
      <c r="B732" s="43" t="s">
        <v>150</v>
      </c>
      <c r="C732" s="99" t="s">
        <v>183</v>
      </c>
      <c r="D732" s="43" t="s">
        <v>176</v>
      </c>
    </row>
    <row r="733" spans="1:4" hidden="1" x14ac:dyDescent="0.15">
      <c r="A733" s="43">
        <v>734</v>
      </c>
      <c r="B733" s="43" t="s">
        <v>148</v>
      </c>
      <c r="C733" s="99" t="s">
        <v>232</v>
      </c>
      <c r="D733" s="43" t="s">
        <v>146</v>
      </c>
    </row>
    <row r="734" spans="1:4" hidden="1" x14ac:dyDescent="0.15">
      <c r="A734" s="43">
        <v>735</v>
      </c>
      <c r="B734" s="43" t="s">
        <v>147</v>
      </c>
      <c r="C734" s="99" t="s">
        <v>232</v>
      </c>
      <c r="D734" s="43" t="s">
        <v>164</v>
      </c>
    </row>
    <row r="735" spans="1:4" hidden="1" x14ac:dyDescent="0.15">
      <c r="A735" s="43">
        <v>736</v>
      </c>
      <c r="B735" s="43" t="s">
        <v>143</v>
      </c>
      <c r="C735" s="99" t="s">
        <v>232</v>
      </c>
      <c r="D735" s="43" t="s">
        <v>164</v>
      </c>
    </row>
    <row r="736" spans="1:4" hidden="1" x14ac:dyDescent="0.15">
      <c r="A736" s="43">
        <v>737</v>
      </c>
      <c r="B736" s="43" t="s">
        <v>174</v>
      </c>
      <c r="C736" s="99" t="s">
        <v>232</v>
      </c>
      <c r="D736" s="43" t="s">
        <v>164</v>
      </c>
    </row>
    <row r="737" spans="1:4" hidden="1" x14ac:dyDescent="0.15">
      <c r="A737" s="43">
        <v>738</v>
      </c>
      <c r="B737" s="43" t="s">
        <v>142</v>
      </c>
      <c r="C737" s="99" t="s">
        <v>232</v>
      </c>
      <c r="D737" s="43" t="s">
        <v>164</v>
      </c>
    </row>
    <row r="738" spans="1:4" hidden="1" x14ac:dyDescent="0.15">
      <c r="A738" s="43">
        <v>739</v>
      </c>
      <c r="B738" s="43" t="s">
        <v>174</v>
      </c>
      <c r="C738" s="99" t="s">
        <v>232</v>
      </c>
      <c r="D738" s="43" t="s">
        <v>168</v>
      </c>
    </row>
    <row r="739" spans="1:4" hidden="1" x14ac:dyDescent="0.15">
      <c r="A739" s="43">
        <v>740</v>
      </c>
      <c r="B739" s="43" t="s">
        <v>156</v>
      </c>
      <c r="C739" s="99" t="s">
        <v>232</v>
      </c>
      <c r="D739" s="43" t="s">
        <v>168</v>
      </c>
    </row>
    <row r="740" spans="1:4" hidden="1" x14ac:dyDescent="0.15">
      <c r="A740" s="43">
        <v>741</v>
      </c>
      <c r="B740" s="43" t="s">
        <v>143</v>
      </c>
      <c r="C740" s="99" t="s">
        <v>232</v>
      </c>
      <c r="D740" s="43" t="s">
        <v>168</v>
      </c>
    </row>
    <row r="741" spans="1:4" hidden="1" x14ac:dyDescent="0.15">
      <c r="A741" s="43">
        <v>742</v>
      </c>
      <c r="B741" s="43" t="s">
        <v>160</v>
      </c>
      <c r="C741" s="99" t="s">
        <v>234</v>
      </c>
      <c r="D741" s="43" t="s">
        <v>146</v>
      </c>
    </row>
    <row r="742" spans="1:4" hidden="1" x14ac:dyDescent="0.15">
      <c r="A742" s="43">
        <v>743</v>
      </c>
      <c r="B742" s="43" t="s">
        <v>147</v>
      </c>
      <c r="C742" s="99" t="s">
        <v>234</v>
      </c>
      <c r="D742" s="43" t="s">
        <v>146</v>
      </c>
    </row>
    <row r="743" spans="1:4" hidden="1" x14ac:dyDescent="0.15">
      <c r="A743" s="43">
        <v>744</v>
      </c>
      <c r="B743" s="43" t="s">
        <v>171</v>
      </c>
      <c r="C743" s="99" t="s">
        <v>234</v>
      </c>
      <c r="D743" s="43" t="s">
        <v>146</v>
      </c>
    </row>
    <row r="744" spans="1:4" hidden="1" x14ac:dyDescent="0.15">
      <c r="A744" s="43">
        <v>745</v>
      </c>
      <c r="B744" s="43" t="s">
        <v>186</v>
      </c>
      <c r="C744" s="99" t="s">
        <v>234</v>
      </c>
      <c r="D744" s="43" t="s">
        <v>146</v>
      </c>
    </row>
    <row r="745" spans="1:4" hidden="1" x14ac:dyDescent="0.15">
      <c r="A745" s="43">
        <v>746</v>
      </c>
      <c r="B745" s="43" t="s">
        <v>143</v>
      </c>
      <c r="C745" s="99" t="s">
        <v>234</v>
      </c>
      <c r="D745" s="43" t="s">
        <v>146</v>
      </c>
    </row>
    <row r="746" spans="1:4" hidden="1" x14ac:dyDescent="0.15">
      <c r="A746" s="43">
        <v>747</v>
      </c>
      <c r="B746" s="43" t="s">
        <v>152</v>
      </c>
      <c r="C746" s="99" t="s">
        <v>234</v>
      </c>
      <c r="D746" s="43" t="s">
        <v>146</v>
      </c>
    </row>
    <row r="747" spans="1:4" hidden="1" x14ac:dyDescent="0.15">
      <c r="A747" s="43">
        <v>748</v>
      </c>
      <c r="B747" s="43" t="s">
        <v>149</v>
      </c>
      <c r="C747" s="99" t="s">
        <v>234</v>
      </c>
      <c r="D747" s="43" t="s">
        <v>164</v>
      </c>
    </row>
    <row r="748" spans="1:4" hidden="1" x14ac:dyDescent="0.15">
      <c r="A748" s="43">
        <v>749</v>
      </c>
      <c r="B748" s="43" t="s">
        <v>150</v>
      </c>
      <c r="C748" s="99" t="s">
        <v>234</v>
      </c>
      <c r="D748" s="43" t="s">
        <v>164</v>
      </c>
    </row>
    <row r="749" spans="1:4" hidden="1" x14ac:dyDescent="0.15">
      <c r="A749" s="43">
        <v>750</v>
      </c>
      <c r="B749" s="43" t="s">
        <v>167</v>
      </c>
      <c r="C749" s="99" t="s">
        <v>234</v>
      </c>
      <c r="D749" s="43" t="s">
        <v>164</v>
      </c>
    </row>
    <row r="750" spans="1:4" hidden="1" x14ac:dyDescent="0.15">
      <c r="A750" s="43">
        <v>751</v>
      </c>
      <c r="B750" s="43" t="s">
        <v>158</v>
      </c>
      <c r="C750" s="99" t="s">
        <v>234</v>
      </c>
      <c r="D750" s="43" t="s">
        <v>164</v>
      </c>
    </row>
    <row r="751" spans="1:4" hidden="1" x14ac:dyDescent="0.15">
      <c r="A751" s="43">
        <v>752</v>
      </c>
      <c r="B751" s="43" t="s">
        <v>171</v>
      </c>
      <c r="C751" s="99" t="s">
        <v>234</v>
      </c>
      <c r="D751" s="43" t="s">
        <v>168</v>
      </c>
    </row>
    <row r="752" spans="1:4" hidden="1" x14ac:dyDescent="0.15">
      <c r="A752" s="43">
        <v>753</v>
      </c>
      <c r="B752" s="43" t="s">
        <v>147</v>
      </c>
      <c r="C752" s="99" t="s">
        <v>234</v>
      </c>
      <c r="D752" s="43" t="s">
        <v>168</v>
      </c>
    </row>
    <row r="753" spans="1:4" hidden="1" x14ac:dyDescent="0.15">
      <c r="A753" s="43">
        <v>754</v>
      </c>
      <c r="B753" s="43" t="s">
        <v>149</v>
      </c>
      <c r="C753" s="99" t="s">
        <v>235</v>
      </c>
      <c r="D753" s="43" t="s">
        <v>164</v>
      </c>
    </row>
    <row r="754" spans="1:4" hidden="1" x14ac:dyDescent="0.15">
      <c r="A754" s="43">
        <v>755</v>
      </c>
      <c r="B754" s="43" t="s">
        <v>147</v>
      </c>
      <c r="C754" s="99" t="s">
        <v>235</v>
      </c>
      <c r="D754" s="43" t="s">
        <v>164</v>
      </c>
    </row>
    <row r="755" spans="1:4" hidden="1" x14ac:dyDescent="0.15">
      <c r="A755" s="43">
        <v>756</v>
      </c>
      <c r="B755" s="43" t="s">
        <v>147</v>
      </c>
      <c r="C755" s="99" t="s">
        <v>235</v>
      </c>
      <c r="D755" s="43" t="s">
        <v>164</v>
      </c>
    </row>
    <row r="756" spans="1:4" hidden="1" x14ac:dyDescent="0.15">
      <c r="A756" s="43">
        <v>757</v>
      </c>
      <c r="B756" s="43" t="s">
        <v>160</v>
      </c>
      <c r="C756" s="99" t="s">
        <v>235</v>
      </c>
      <c r="D756" s="43" t="s">
        <v>164</v>
      </c>
    </row>
    <row r="757" spans="1:4" hidden="1" x14ac:dyDescent="0.15">
      <c r="A757" s="43">
        <v>758</v>
      </c>
      <c r="B757" s="43" t="s">
        <v>170</v>
      </c>
      <c r="C757" s="99" t="s">
        <v>235</v>
      </c>
      <c r="D757" s="43" t="s">
        <v>164</v>
      </c>
    </row>
    <row r="758" spans="1:4" hidden="1" x14ac:dyDescent="0.15">
      <c r="A758" s="43">
        <v>759</v>
      </c>
      <c r="B758" s="43" t="s">
        <v>149</v>
      </c>
      <c r="C758" s="99" t="s">
        <v>235</v>
      </c>
      <c r="D758" s="43" t="s">
        <v>168</v>
      </c>
    </row>
    <row r="759" spans="1:4" hidden="1" x14ac:dyDescent="0.15">
      <c r="A759" s="43">
        <v>760</v>
      </c>
      <c r="B759" s="43" t="s">
        <v>142</v>
      </c>
      <c r="C759" s="99" t="s">
        <v>235</v>
      </c>
      <c r="D759" s="43" t="s">
        <v>168</v>
      </c>
    </row>
    <row r="760" spans="1:4" hidden="1" x14ac:dyDescent="0.15">
      <c r="A760" s="43">
        <v>761</v>
      </c>
      <c r="B760" s="43" t="s">
        <v>139</v>
      </c>
      <c r="C760" s="99" t="s">
        <v>237</v>
      </c>
      <c r="D760" s="43" t="s">
        <v>146</v>
      </c>
    </row>
    <row r="761" spans="1:4" hidden="1" x14ac:dyDescent="0.15">
      <c r="A761" s="43">
        <v>762</v>
      </c>
      <c r="B761" s="43" t="s">
        <v>156</v>
      </c>
      <c r="C761" s="99" t="s">
        <v>237</v>
      </c>
      <c r="D761" s="43" t="s">
        <v>146</v>
      </c>
    </row>
    <row r="762" spans="1:4" hidden="1" x14ac:dyDescent="0.15">
      <c r="A762" s="43">
        <v>763</v>
      </c>
      <c r="B762" s="43" t="s">
        <v>139</v>
      </c>
      <c r="C762" s="99" t="s">
        <v>237</v>
      </c>
      <c r="D762" s="43" t="s">
        <v>146</v>
      </c>
    </row>
    <row r="763" spans="1:4" hidden="1" x14ac:dyDescent="0.15">
      <c r="A763" s="43">
        <v>764</v>
      </c>
      <c r="B763" s="43" t="s">
        <v>156</v>
      </c>
      <c r="C763" s="99" t="s">
        <v>237</v>
      </c>
      <c r="D763" s="43" t="s">
        <v>146</v>
      </c>
    </row>
    <row r="764" spans="1:4" hidden="1" x14ac:dyDescent="0.15">
      <c r="A764" s="43">
        <v>765</v>
      </c>
      <c r="B764" s="43" t="s">
        <v>147</v>
      </c>
      <c r="C764" s="99" t="s">
        <v>237</v>
      </c>
      <c r="D764" s="43" t="s">
        <v>146</v>
      </c>
    </row>
    <row r="765" spans="1:4" hidden="1" x14ac:dyDescent="0.15">
      <c r="A765" s="43">
        <v>766</v>
      </c>
      <c r="B765" s="43" t="s">
        <v>147</v>
      </c>
      <c r="C765" s="99" t="s">
        <v>237</v>
      </c>
      <c r="D765" s="43" t="s">
        <v>146</v>
      </c>
    </row>
    <row r="766" spans="1:4" hidden="1" x14ac:dyDescent="0.15">
      <c r="A766" s="43">
        <v>767</v>
      </c>
      <c r="B766" s="43" t="s">
        <v>165</v>
      </c>
      <c r="C766" s="99" t="s">
        <v>237</v>
      </c>
      <c r="D766" s="43" t="s">
        <v>146</v>
      </c>
    </row>
    <row r="767" spans="1:4" hidden="1" x14ac:dyDescent="0.15">
      <c r="A767" s="43">
        <v>768</v>
      </c>
      <c r="B767" s="43" t="s">
        <v>171</v>
      </c>
      <c r="C767" s="99" t="s">
        <v>237</v>
      </c>
      <c r="D767" s="43" t="s">
        <v>164</v>
      </c>
    </row>
    <row r="768" spans="1:4" hidden="1" x14ac:dyDescent="0.15">
      <c r="A768" s="43">
        <v>769</v>
      </c>
      <c r="B768" s="43" t="s">
        <v>165</v>
      </c>
      <c r="C768" s="99" t="s">
        <v>237</v>
      </c>
      <c r="D768" s="43" t="s">
        <v>164</v>
      </c>
    </row>
    <row r="769" spans="1:4" hidden="1" x14ac:dyDescent="0.15">
      <c r="A769" s="43">
        <v>770</v>
      </c>
      <c r="B769" s="43" t="s">
        <v>165</v>
      </c>
      <c r="C769" s="99" t="s">
        <v>237</v>
      </c>
      <c r="D769" s="43" t="s">
        <v>164</v>
      </c>
    </row>
    <row r="770" spans="1:4" hidden="1" x14ac:dyDescent="0.15">
      <c r="A770" s="43">
        <v>771</v>
      </c>
      <c r="B770" s="43" t="s">
        <v>139</v>
      </c>
      <c r="C770" s="99" t="s">
        <v>237</v>
      </c>
      <c r="D770" s="43" t="s">
        <v>168</v>
      </c>
    </row>
    <row r="771" spans="1:4" hidden="1" x14ac:dyDescent="0.15">
      <c r="A771" s="43">
        <v>772</v>
      </c>
      <c r="B771" s="43" t="s">
        <v>151</v>
      </c>
      <c r="C771" s="99" t="s">
        <v>237</v>
      </c>
      <c r="D771" s="43" t="s">
        <v>168</v>
      </c>
    </row>
    <row r="772" spans="1:4" hidden="1" x14ac:dyDescent="0.15">
      <c r="A772" s="43">
        <v>773</v>
      </c>
      <c r="B772" s="43" t="s">
        <v>158</v>
      </c>
      <c r="C772" s="99" t="s">
        <v>237</v>
      </c>
      <c r="D772" s="43" t="s">
        <v>168</v>
      </c>
    </row>
    <row r="773" spans="1:4" hidden="1" x14ac:dyDescent="0.15">
      <c r="A773" s="43">
        <v>774</v>
      </c>
      <c r="B773" s="43" t="s">
        <v>139</v>
      </c>
      <c r="C773" s="99" t="s">
        <v>237</v>
      </c>
      <c r="D773" s="43" t="s">
        <v>168</v>
      </c>
    </row>
    <row r="774" spans="1:4" hidden="1" x14ac:dyDescent="0.15">
      <c r="A774" s="43">
        <v>775</v>
      </c>
      <c r="B774" s="43" t="s">
        <v>171</v>
      </c>
      <c r="C774" s="99" t="s">
        <v>237</v>
      </c>
      <c r="D774" s="43" t="s">
        <v>168</v>
      </c>
    </row>
    <row r="775" spans="1:4" hidden="1" x14ac:dyDescent="0.15">
      <c r="A775" s="43">
        <v>776</v>
      </c>
      <c r="B775" s="43" t="s">
        <v>167</v>
      </c>
      <c r="C775" s="99" t="s">
        <v>237</v>
      </c>
      <c r="D775" s="43" t="s">
        <v>164</v>
      </c>
    </row>
    <row r="776" spans="1:4" hidden="1" x14ac:dyDescent="0.15">
      <c r="A776" s="43">
        <v>777</v>
      </c>
      <c r="B776" s="43" t="s">
        <v>143</v>
      </c>
      <c r="C776" s="99" t="s">
        <v>237</v>
      </c>
      <c r="D776" s="43" t="s">
        <v>168</v>
      </c>
    </row>
    <row r="777" spans="1:4" hidden="1" x14ac:dyDescent="0.15">
      <c r="A777" s="43">
        <v>778</v>
      </c>
      <c r="B777" s="43" t="s">
        <v>165</v>
      </c>
      <c r="C777" s="99" t="s">
        <v>237</v>
      </c>
      <c r="D777" s="43" t="s">
        <v>168</v>
      </c>
    </row>
    <row r="778" spans="1:4" hidden="1" x14ac:dyDescent="0.15">
      <c r="A778" s="43">
        <v>779</v>
      </c>
      <c r="B778" s="43" t="s">
        <v>171</v>
      </c>
      <c r="C778" s="99" t="s">
        <v>237</v>
      </c>
      <c r="D778" s="43" t="s">
        <v>173</v>
      </c>
    </row>
    <row r="779" spans="1:4" hidden="1" x14ac:dyDescent="0.15">
      <c r="A779" s="43">
        <v>780</v>
      </c>
      <c r="B779" s="43" t="s">
        <v>155</v>
      </c>
      <c r="C779" s="99" t="s">
        <v>237</v>
      </c>
      <c r="D779" s="43" t="s">
        <v>173</v>
      </c>
    </row>
    <row r="780" spans="1:4" hidden="1" x14ac:dyDescent="0.15">
      <c r="A780" s="43">
        <v>781</v>
      </c>
      <c r="B780" s="43" t="s">
        <v>147</v>
      </c>
      <c r="C780" s="99" t="s">
        <v>237</v>
      </c>
      <c r="D780" s="43" t="s">
        <v>173</v>
      </c>
    </row>
    <row r="781" spans="1:4" hidden="1" x14ac:dyDescent="0.15">
      <c r="A781" s="43">
        <v>782</v>
      </c>
      <c r="B781" s="43" t="s">
        <v>182</v>
      </c>
      <c r="C781" s="99" t="s">
        <v>237</v>
      </c>
      <c r="D781" s="43" t="s">
        <v>173</v>
      </c>
    </row>
    <row r="782" spans="1:4" hidden="1" x14ac:dyDescent="0.15">
      <c r="A782" s="43">
        <v>783</v>
      </c>
      <c r="B782" s="43" t="s">
        <v>143</v>
      </c>
      <c r="C782" s="99" t="s">
        <v>237</v>
      </c>
      <c r="D782" s="43" t="s">
        <v>173</v>
      </c>
    </row>
    <row r="783" spans="1:4" hidden="1" x14ac:dyDescent="0.15">
      <c r="A783" s="43">
        <v>784</v>
      </c>
      <c r="B783" s="43" t="s">
        <v>142</v>
      </c>
      <c r="C783" s="99" t="s">
        <v>237</v>
      </c>
      <c r="D783" s="43" t="s">
        <v>173</v>
      </c>
    </row>
    <row r="784" spans="1:4" hidden="1" x14ac:dyDescent="0.15">
      <c r="A784" s="43">
        <v>785</v>
      </c>
      <c r="B784" s="43" t="s">
        <v>142</v>
      </c>
      <c r="C784" s="99" t="s">
        <v>237</v>
      </c>
      <c r="D784" s="43" t="s">
        <v>173</v>
      </c>
    </row>
    <row r="785" spans="1:4" hidden="1" x14ac:dyDescent="0.15">
      <c r="A785" s="43">
        <v>786</v>
      </c>
      <c r="B785" s="43" t="s">
        <v>157</v>
      </c>
      <c r="C785" s="99" t="s">
        <v>237</v>
      </c>
      <c r="D785" s="43" t="s">
        <v>173</v>
      </c>
    </row>
    <row r="786" spans="1:4" hidden="1" x14ac:dyDescent="0.15">
      <c r="A786" s="43">
        <v>787</v>
      </c>
      <c r="B786" s="43" t="s">
        <v>145</v>
      </c>
      <c r="C786" s="99" t="s">
        <v>237</v>
      </c>
      <c r="D786" s="43" t="s">
        <v>173</v>
      </c>
    </row>
    <row r="787" spans="1:4" hidden="1" x14ac:dyDescent="0.15">
      <c r="A787" s="43">
        <v>788</v>
      </c>
      <c r="B787" s="43" t="s">
        <v>167</v>
      </c>
      <c r="C787" s="99" t="s">
        <v>237</v>
      </c>
      <c r="D787" s="43" t="s">
        <v>173</v>
      </c>
    </row>
    <row r="788" spans="1:4" hidden="1" x14ac:dyDescent="0.15">
      <c r="A788" s="43">
        <v>789</v>
      </c>
      <c r="B788" s="43" t="s">
        <v>152</v>
      </c>
      <c r="C788" s="99" t="s">
        <v>237</v>
      </c>
      <c r="D788" s="43" t="s">
        <v>173</v>
      </c>
    </row>
    <row r="789" spans="1:4" hidden="1" x14ac:dyDescent="0.15">
      <c r="A789" s="43">
        <v>790</v>
      </c>
      <c r="B789" s="43" t="s">
        <v>158</v>
      </c>
      <c r="C789" s="99" t="s">
        <v>237</v>
      </c>
      <c r="D789" s="43" t="s">
        <v>173</v>
      </c>
    </row>
    <row r="790" spans="1:4" hidden="1" x14ac:dyDescent="0.15">
      <c r="A790" s="43">
        <v>791</v>
      </c>
      <c r="B790" s="43" t="s">
        <v>159</v>
      </c>
      <c r="C790" s="99" t="s">
        <v>238</v>
      </c>
      <c r="D790" s="43" t="s">
        <v>168</v>
      </c>
    </row>
    <row r="791" spans="1:4" hidden="1" x14ac:dyDescent="0.15">
      <c r="A791" s="43">
        <v>792</v>
      </c>
      <c r="B791" s="43" t="s">
        <v>139</v>
      </c>
      <c r="C791" s="99" t="s">
        <v>240</v>
      </c>
      <c r="D791" s="43" t="s">
        <v>146</v>
      </c>
    </row>
    <row r="792" spans="1:4" hidden="1" x14ac:dyDescent="0.15">
      <c r="A792" s="43">
        <v>793</v>
      </c>
      <c r="B792" s="43" t="s">
        <v>148</v>
      </c>
      <c r="C792" s="99" t="s">
        <v>240</v>
      </c>
      <c r="D792" s="43" t="s">
        <v>146</v>
      </c>
    </row>
    <row r="793" spans="1:4" hidden="1" x14ac:dyDescent="0.15">
      <c r="A793" s="43">
        <v>794</v>
      </c>
      <c r="B793" s="43" t="s">
        <v>160</v>
      </c>
      <c r="C793" s="99" t="s">
        <v>240</v>
      </c>
      <c r="D793" s="43" t="s">
        <v>164</v>
      </c>
    </row>
    <row r="794" spans="1:4" hidden="1" x14ac:dyDescent="0.15">
      <c r="A794" s="43">
        <v>795</v>
      </c>
      <c r="B794" s="43" t="s">
        <v>169</v>
      </c>
      <c r="C794" s="99" t="s">
        <v>240</v>
      </c>
      <c r="D794" s="43" t="s">
        <v>164</v>
      </c>
    </row>
    <row r="795" spans="1:4" hidden="1" x14ac:dyDescent="0.15">
      <c r="A795" s="43">
        <v>796</v>
      </c>
      <c r="B795" s="43" t="s">
        <v>143</v>
      </c>
      <c r="C795" s="99" t="s">
        <v>240</v>
      </c>
      <c r="D795" s="43" t="s">
        <v>164</v>
      </c>
    </row>
    <row r="796" spans="1:4" hidden="1" x14ac:dyDescent="0.15">
      <c r="A796" s="43">
        <v>797</v>
      </c>
      <c r="B796" s="43" t="s">
        <v>139</v>
      </c>
      <c r="C796" s="99" t="s">
        <v>240</v>
      </c>
      <c r="D796" s="43" t="s">
        <v>164</v>
      </c>
    </row>
    <row r="797" spans="1:4" hidden="1" x14ac:dyDescent="0.15">
      <c r="A797" s="43">
        <v>798</v>
      </c>
      <c r="B797" s="43" t="s">
        <v>172</v>
      </c>
      <c r="C797" s="99" t="s">
        <v>240</v>
      </c>
      <c r="D797" s="43" t="s">
        <v>164</v>
      </c>
    </row>
    <row r="798" spans="1:4" hidden="1" x14ac:dyDescent="0.15">
      <c r="A798" s="43">
        <v>799</v>
      </c>
      <c r="B798" s="43" t="s">
        <v>149</v>
      </c>
      <c r="C798" s="99" t="s">
        <v>240</v>
      </c>
      <c r="D798" s="43" t="s">
        <v>168</v>
      </c>
    </row>
    <row r="799" spans="1:4" hidden="1" x14ac:dyDescent="0.15">
      <c r="A799" s="43">
        <v>800</v>
      </c>
      <c r="B799" s="43" t="s">
        <v>143</v>
      </c>
      <c r="C799" s="99" t="s">
        <v>240</v>
      </c>
      <c r="D799" s="43" t="s">
        <v>168</v>
      </c>
    </row>
    <row r="800" spans="1:4" hidden="1" x14ac:dyDescent="0.15">
      <c r="A800" s="43">
        <v>801</v>
      </c>
      <c r="B800" s="43" t="s">
        <v>143</v>
      </c>
      <c r="C800" s="99" t="s">
        <v>240</v>
      </c>
      <c r="D800" s="43" t="s">
        <v>168</v>
      </c>
    </row>
    <row r="801" spans="1:4" hidden="1" x14ac:dyDescent="0.15">
      <c r="A801" s="43">
        <v>802</v>
      </c>
      <c r="B801" s="43" t="s">
        <v>143</v>
      </c>
      <c r="C801" s="99" t="s">
        <v>240</v>
      </c>
      <c r="D801" s="43" t="s">
        <v>168</v>
      </c>
    </row>
    <row r="802" spans="1:4" hidden="1" x14ac:dyDescent="0.15">
      <c r="A802" s="43">
        <v>803</v>
      </c>
      <c r="B802" s="43" t="s">
        <v>142</v>
      </c>
      <c r="C802" s="99" t="s">
        <v>240</v>
      </c>
      <c r="D802" s="43" t="s">
        <v>168</v>
      </c>
    </row>
    <row r="803" spans="1:4" hidden="1" x14ac:dyDescent="0.15">
      <c r="A803" s="43">
        <v>804</v>
      </c>
      <c r="B803" s="43" t="s">
        <v>167</v>
      </c>
      <c r="C803" s="99" t="s">
        <v>240</v>
      </c>
      <c r="D803" s="43" t="s">
        <v>168</v>
      </c>
    </row>
    <row r="804" spans="1:4" hidden="1" x14ac:dyDescent="0.15">
      <c r="A804" s="43">
        <v>805</v>
      </c>
      <c r="B804" s="43" t="s">
        <v>151</v>
      </c>
      <c r="C804" s="99" t="s">
        <v>240</v>
      </c>
      <c r="D804" s="43" t="s">
        <v>146</v>
      </c>
    </row>
    <row r="805" spans="1:4" hidden="1" x14ac:dyDescent="0.15">
      <c r="A805" s="43">
        <v>806</v>
      </c>
      <c r="B805" s="43" t="s">
        <v>139</v>
      </c>
      <c r="C805" s="99" t="s">
        <v>240</v>
      </c>
      <c r="D805" s="43" t="s">
        <v>146</v>
      </c>
    </row>
    <row r="806" spans="1:4" hidden="1" x14ac:dyDescent="0.15">
      <c r="A806" s="43">
        <v>807</v>
      </c>
      <c r="B806" s="43" t="s">
        <v>145</v>
      </c>
      <c r="C806" s="99" t="s">
        <v>240</v>
      </c>
      <c r="D806" s="43" t="s">
        <v>164</v>
      </c>
    </row>
    <row r="807" spans="1:4" hidden="1" x14ac:dyDescent="0.15">
      <c r="A807" s="43">
        <v>808</v>
      </c>
      <c r="B807" s="43" t="s">
        <v>167</v>
      </c>
      <c r="C807" s="99" t="s">
        <v>240</v>
      </c>
      <c r="D807" s="43" t="s">
        <v>168</v>
      </c>
    </row>
    <row r="808" spans="1:4" hidden="1" x14ac:dyDescent="0.15">
      <c r="A808" s="43">
        <v>809</v>
      </c>
      <c r="B808" s="43" t="s">
        <v>147</v>
      </c>
      <c r="C808" s="99" t="s">
        <v>240</v>
      </c>
      <c r="D808" s="43" t="s">
        <v>168</v>
      </c>
    </row>
    <row r="809" spans="1:4" hidden="1" x14ac:dyDescent="0.15">
      <c r="A809" s="43">
        <v>810</v>
      </c>
      <c r="B809" s="43" t="s">
        <v>139</v>
      </c>
      <c r="C809" s="99" t="s">
        <v>240</v>
      </c>
      <c r="D809" s="43" t="s">
        <v>168</v>
      </c>
    </row>
    <row r="810" spans="1:4" hidden="1" x14ac:dyDescent="0.15">
      <c r="A810" s="43">
        <v>811</v>
      </c>
      <c r="B810" s="43" t="s">
        <v>150</v>
      </c>
      <c r="C810" s="99" t="s">
        <v>240</v>
      </c>
      <c r="D810" s="43" t="s">
        <v>168</v>
      </c>
    </row>
    <row r="811" spans="1:4" hidden="1" x14ac:dyDescent="0.15">
      <c r="A811" s="43">
        <v>812</v>
      </c>
      <c r="B811" s="43" t="s">
        <v>149</v>
      </c>
      <c r="C811" s="99" t="s">
        <v>240</v>
      </c>
      <c r="D811" s="43" t="s">
        <v>252</v>
      </c>
    </row>
    <row r="812" spans="1:4" hidden="1" x14ac:dyDescent="0.15">
      <c r="A812" s="43">
        <v>813</v>
      </c>
      <c r="B812" s="43" t="s">
        <v>142</v>
      </c>
      <c r="C812" s="99" t="s">
        <v>240</v>
      </c>
      <c r="D812" s="43" t="s">
        <v>252</v>
      </c>
    </row>
    <row r="813" spans="1:4" hidden="1" x14ac:dyDescent="0.15">
      <c r="A813" s="43">
        <v>814</v>
      </c>
      <c r="B813" s="43" t="s">
        <v>171</v>
      </c>
      <c r="C813" s="99" t="s">
        <v>243</v>
      </c>
      <c r="D813" s="43" t="s">
        <v>168</v>
      </c>
    </row>
    <row r="814" spans="1:4" hidden="1" x14ac:dyDescent="0.15">
      <c r="A814" s="43">
        <v>815</v>
      </c>
      <c r="B814" s="43" t="s">
        <v>171</v>
      </c>
      <c r="C814" s="99" t="s">
        <v>243</v>
      </c>
      <c r="D814" s="43" t="s">
        <v>176</v>
      </c>
    </row>
    <row r="815" spans="1:4" hidden="1" x14ac:dyDescent="0.15">
      <c r="A815" s="43">
        <v>816</v>
      </c>
      <c r="B815" s="43" t="s">
        <v>169</v>
      </c>
      <c r="C815" s="99" t="s">
        <v>270</v>
      </c>
      <c r="D815" s="43" t="s">
        <v>164</v>
      </c>
    </row>
    <row r="816" spans="1:4" hidden="1" x14ac:dyDescent="0.15">
      <c r="A816" s="43">
        <v>817</v>
      </c>
      <c r="B816" s="43" t="s">
        <v>166</v>
      </c>
      <c r="C816" s="99" t="s">
        <v>270</v>
      </c>
      <c r="D816" s="43" t="s">
        <v>168</v>
      </c>
    </row>
    <row r="817" spans="1:4" hidden="1" x14ac:dyDescent="0.15">
      <c r="A817" s="43">
        <v>818</v>
      </c>
      <c r="B817" s="43" t="s">
        <v>147</v>
      </c>
      <c r="C817" s="99" t="s">
        <v>270</v>
      </c>
      <c r="D817" s="43" t="s">
        <v>168</v>
      </c>
    </row>
    <row r="818" spans="1:4" hidden="1" x14ac:dyDescent="0.15">
      <c r="A818" s="43">
        <v>819</v>
      </c>
      <c r="B818" s="43" t="s">
        <v>145</v>
      </c>
      <c r="C818" s="99" t="s">
        <v>270</v>
      </c>
      <c r="D818" s="43" t="s">
        <v>168</v>
      </c>
    </row>
    <row r="819" spans="1:4" hidden="1" x14ac:dyDescent="0.15">
      <c r="A819" s="43">
        <v>820</v>
      </c>
      <c r="B819" s="43" t="s">
        <v>158</v>
      </c>
      <c r="C819" s="99" t="s">
        <v>270</v>
      </c>
      <c r="D819" s="43" t="s">
        <v>168</v>
      </c>
    </row>
    <row r="820" spans="1:4" hidden="1" x14ac:dyDescent="0.15">
      <c r="A820" s="43">
        <v>821</v>
      </c>
      <c r="B820" s="43" t="s">
        <v>160</v>
      </c>
      <c r="C820" s="99" t="s">
        <v>244</v>
      </c>
      <c r="D820" s="43" t="s">
        <v>146</v>
      </c>
    </row>
    <row r="821" spans="1:4" hidden="1" x14ac:dyDescent="0.15">
      <c r="A821" s="43">
        <v>822</v>
      </c>
      <c r="B821" s="43" t="s">
        <v>143</v>
      </c>
      <c r="C821" s="99" t="s">
        <v>244</v>
      </c>
      <c r="D821" s="43" t="s">
        <v>164</v>
      </c>
    </row>
    <row r="822" spans="1:4" hidden="1" x14ac:dyDescent="0.15">
      <c r="A822" s="43">
        <v>823</v>
      </c>
      <c r="B822" s="43" t="s">
        <v>151</v>
      </c>
      <c r="C822" s="99" t="s">
        <v>246</v>
      </c>
      <c r="D822" s="43" t="s">
        <v>146</v>
      </c>
    </row>
    <row r="823" spans="1:4" hidden="1" x14ac:dyDescent="0.15">
      <c r="A823" s="43">
        <v>824</v>
      </c>
      <c r="B823" s="43" t="s">
        <v>151</v>
      </c>
      <c r="C823" s="99" t="s">
        <v>246</v>
      </c>
      <c r="D823" s="43" t="s">
        <v>146</v>
      </c>
    </row>
    <row r="824" spans="1:4" hidden="1" x14ac:dyDescent="0.15">
      <c r="A824" s="43">
        <v>825</v>
      </c>
      <c r="B824" s="43" t="s">
        <v>158</v>
      </c>
      <c r="C824" s="99" t="s">
        <v>246</v>
      </c>
      <c r="D824" s="43" t="s">
        <v>164</v>
      </c>
    </row>
    <row r="825" spans="1:4" hidden="1" x14ac:dyDescent="0.15">
      <c r="A825" s="43">
        <v>826</v>
      </c>
      <c r="B825" s="43" t="s">
        <v>167</v>
      </c>
      <c r="C825" s="99" t="s">
        <v>246</v>
      </c>
      <c r="D825" s="43" t="s">
        <v>164</v>
      </c>
    </row>
    <row r="826" spans="1:4" hidden="1" x14ac:dyDescent="0.15">
      <c r="A826" s="43">
        <v>827</v>
      </c>
      <c r="B826" s="43" t="s">
        <v>149</v>
      </c>
      <c r="C826" s="99" t="s">
        <v>246</v>
      </c>
      <c r="D826" s="43" t="s">
        <v>168</v>
      </c>
    </row>
    <row r="827" spans="1:4" hidden="1" x14ac:dyDescent="0.15">
      <c r="A827" s="43">
        <v>828</v>
      </c>
      <c r="B827" s="43" t="s">
        <v>144</v>
      </c>
      <c r="C827" s="99" t="s">
        <v>246</v>
      </c>
      <c r="D827" s="43" t="s">
        <v>168</v>
      </c>
    </row>
    <row r="828" spans="1:4" hidden="1" x14ac:dyDescent="0.15">
      <c r="A828" s="43">
        <v>829</v>
      </c>
      <c r="B828" s="43" t="s">
        <v>142</v>
      </c>
      <c r="C828" s="99" t="s">
        <v>246</v>
      </c>
      <c r="D828" s="43" t="s">
        <v>168</v>
      </c>
    </row>
    <row r="829" spans="1:4" hidden="1" x14ac:dyDescent="0.15">
      <c r="A829" s="43">
        <v>830</v>
      </c>
      <c r="B829" s="43" t="s">
        <v>157</v>
      </c>
      <c r="C829" s="99" t="s">
        <v>246</v>
      </c>
      <c r="D829" s="43" t="s">
        <v>168</v>
      </c>
    </row>
    <row r="830" spans="1:4" hidden="1" x14ac:dyDescent="0.15">
      <c r="A830" s="43">
        <v>831</v>
      </c>
      <c r="B830" s="43" t="s">
        <v>158</v>
      </c>
      <c r="C830" s="99" t="s">
        <v>271</v>
      </c>
      <c r="D830" s="43" t="s">
        <v>146</v>
      </c>
    </row>
    <row r="831" spans="1:4" hidden="1" x14ac:dyDescent="0.15">
      <c r="A831" s="43">
        <v>832</v>
      </c>
      <c r="B831" s="43" t="s">
        <v>143</v>
      </c>
      <c r="C831" s="99" t="s">
        <v>271</v>
      </c>
      <c r="D831" s="43" t="s">
        <v>146</v>
      </c>
    </row>
    <row r="832" spans="1:4" hidden="1" x14ac:dyDescent="0.15">
      <c r="A832" s="43">
        <v>833</v>
      </c>
      <c r="B832" s="43" t="s">
        <v>144</v>
      </c>
      <c r="C832" s="99" t="s">
        <v>271</v>
      </c>
      <c r="D832" s="43" t="s">
        <v>164</v>
      </c>
    </row>
    <row r="833" spans="1:4" hidden="1" x14ac:dyDescent="0.15">
      <c r="A833" s="43">
        <v>834</v>
      </c>
      <c r="B833" s="43" t="s">
        <v>154</v>
      </c>
      <c r="C833" s="99" t="s">
        <v>271</v>
      </c>
      <c r="D833" s="43" t="s">
        <v>164</v>
      </c>
    </row>
    <row r="834" spans="1:4" hidden="1" x14ac:dyDescent="0.15">
      <c r="A834" s="43">
        <v>835</v>
      </c>
      <c r="B834" s="43" t="s">
        <v>158</v>
      </c>
      <c r="C834" s="99" t="s">
        <v>271</v>
      </c>
      <c r="D834" s="43" t="s">
        <v>164</v>
      </c>
    </row>
    <row r="835" spans="1:4" hidden="1" x14ac:dyDescent="0.15">
      <c r="A835" s="43">
        <v>836</v>
      </c>
      <c r="B835" s="43" t="s">
        <v>158</v>
      </c>
      <c r="C835" s="99" t="s">
        <v>271</v>
      </c>
      <c r="D835" s="43" t="s">
        <v>164</v>
      </c>
    </row>
    <row r="836" spans="1:4" hidden="1" x14ac:dyDescent="0.15">
      <c r="A836" s="43">
        <v>837</v>
      </c>
      <c r="B836" s="43" t="s">
        <v>147</v>
      </c>
      <c r="C836" s="99" t="s">
        <v>271</v>
      </c>
      <c r="D836" s="43" t="s">
        <v>168</v>
      </c>
    </row>
    <row r="837" spans="1:4" hidden="1" x14ac:dyDescent="0.15">
      <c r="A837" s="43">
        <v>838</v>
      </c>
      <c r="B837" s="43" t="s">
        <v>151</v>
      </c>
      <c r="C837" s="99" t="s">
        <v>271</v>
      </c>
      <c r="D837" s="43" t="s">
        <v>168</v>
      </c>
    </row>
    <row r="838" spans="1:4" hidden="1" x14ac:dyDescent="0.15">
      <c r="A838" s="43">
        <v>839</v>
      </c>
      <c r="B838" s="43" t="s">
        <v>147</v>
      </c>
      <c r="C838" s="99" t="s">
        <v>271</v>
      </c>
      <c r="D838" s="43" t="s">
        <v>173</v>
      </c>
    </row>
    <row r="839" spans="1:4" hidden="1" x14ac:dyDescent="0.15">
      <c r="A839" s="43">
        <v>840</v>
      </c>
      <c r="B839" s="43" t="s">
        <v>149</v>
      </c>
      <c r="C839" s="99" t="s">
        <v>271</v>
      </c>
      <c r="D839" s="43" t="s">
        <v>173</v>
      </c>
    </row>
    <row r="840" spans="1:4" hidden="1" x14ac:dyDescent="0.15">
      <c r="A840" s="43">
        <v>841</v>
      </c>
      <c r="B840" s="43" t="s">
        <v>147</v>
      </c>
      <c r="C840" s="99" t="s">
        <v>271</v>
      </c>
      <c r="D840" s="43" t="s">
        <v>173</v>
      </c>
    </row>
    <row r="841" spans="1:4" hidden="1" x14ac:dyDescent="0.15">
      <c r="A841" s="43">
        <v>842</v>
      </c>
      <c r="B841" s="43" t="s">
        <v>156</v>
      </c>
      <c r="C841" s="99" t="s">
        <v>271</v>
      </c>
      <c r="D841" s="43" t="s">
        <v>173</v>
      </c>
    </row>
    <row r="842" spans="1:4" hidden="1" x14ac:dyDescent="0.15">
      <c r="A842" s="43">
        <v>843</v>
      </c>
      <c r="B842" s="43" t="s">
        <v>160</v>
      </c>
      <c r="C842" s="99" t="s">
        <v>247</v>
      </c>
      <c r="D842" s="43" t="s">
        <v>146</v>
      </c>
    </row>
    <row r="843" spans="1:4" hidden="1" x14ac:dyDescent="0.15">
      <c r="A843" s="43">
        <v>844</v>
      </c>
      <c r="B843" s="43" t="s">
        <v>144</v>
      </c>
      <c r="C843" s="99" t="s">
        <v>247</v>
      </c>
      <c r="D843" s="43" t="s">
        <v>146</v>
      </c>
    </row>
    <row r="844" spans="1:4" hidden="1" x14ac:dyDescent="0.15">
      <c r="A844" s="43">
        <v>845</v>
      </c>
      <c r="B844" s="43" t="s">
        <v>163</v>
      </c>
      <c r="C844" s="99" t="s">
        <v>247</v>
      </c>
      <c r="D844" s="43" t="s">
        <v>146</v>
      </c>
    </row>
    <row r="845" spans="1:4" hidden="1" x14ac:dyDescent="0.15">
      <c r="A845" s="43">
        <v>846</v>
      </c>
      <c r="B845" s="43" t="s">
        <v>143</v>
      </c>
      <c r="C845" s="99" t="s">
        <v>247</v>
      </c>
      <c r="D845" s="43" t="s">
        <v>146</v>
      </c>
    </row>
    <row r="846" spans="1:4" hidden="1" x14ac:dyDescent="0.15">
      <c r="A846" s="43">
        <v>847</v>
      </c>
      <c r="B846" s="43" t="s">
        <v>143</v>
      </c>
      <c r="C846" s="99" t="s">
        <v>247</v>
      </c>
      <c r="D846" s="43" t="s">
        <v>146</v>
      </c>
    </row>
    <row r="847" spans="1:4" hidden="1" x14ac:dyDescent="0.15">
      <c r="A847" s="43">
        <v>848</v>
      </c>
      <c r="B847" s="43" t="s">
        <v>142</v>
      </c>
      <c r="C847" s="99" t="s">
        <v>247</v>
      </c>
      <c r="D847" s="43" t="s">
        <v>146</v>
      </c>
    </row>
    <row r="848" spans="1:4" hidden="1" x14ac:dyDescent="0.15">
      <c r="A848" s="43">
        <v>849</v>
      </c>
      <c r="B848" s="43" t="s">
        <v>158</v>
      </c>
      <c r="C848" s="99" t="s">
        <v>247</v>
      </c>
      <c r="D848" s="43" t="s">
        <v>146</v>
      </c>
    </row>
    <row r="849" spans="1:4" hidden="1" x14ac:dyDescent="0.15">
      <c r="A849" s="43">
        <v>850</v>
      </c>
      <c r="B849" s="43" t="s">
        <v>159</v>
      </c>
      <c r="C849" s="99" t="s">
        <v>247</v>
      </c>
      <c r="D849" s="43" t="s">
        <v>146</v>
      </c>
    </row>
    <row r="850" spans="1:4" hidden="1" x14ac:dyDescent="0.15">
      <c r="A850" s="43">
        <v>851</v>
      </c>
      <c r="B850" s="43" t="s">
        <v>144</v>
      </c>
      <c r="C850" s="99" t="s">
        <v>247</v>
      </c>
      <c r="D850" s="43" t="s">
        <v>164</v>
      </c>
    </row>
    <row r="851" spans="1:4" hidden="1" x14ac:dyDescent="0.15">
      <c r="A851" s="43">
        <v>852</v>
      </c>
      <c r="B851" s="43" t="s">
        <v>151</v>
      </c>
      <c r="C851" s="99" t="s">
        <v>247</v>
      </c>
      <c r="D851" s="43" t="s">
        <v>164</v>
      </c>
    </row>
    <row r="852" spans="1:4" hidden="1" x14ac:dyDescent="0.15">
      <c r="A852" s="43">
        <v>853</v>
      </c>
      <c r="B852" s="43" t="s">
        <v>142</v>
      </c>
      <c r="C852" s="99" t="s">
        <v>247</v>
      </c>
      <c r="D852" s="43" t="s">
        <v>164</v>
      </c>
    </row>
    <row r="853" spans="1:4" hidden="1" x14ac:dyDescent="0.15">
      <c r="A853" s="43">
        <v>854</v>
      </c>
      <c r="B853" s="43" t="s">
        <v>161</v>
      </c>
      <c r="C853" s="99" t="s">
        <v>247</v>
      </c>
      <c r="D853" s="43" t="s">
        <v>164</v>
      </c>
    </row>
    <row r="854" spans="1:4" hidden="1" x14ac:dyDescent="0.15">
      <c r="A854" s="43">
        <v>855</v>
      </c>
      <c r="B854" s="43" t="s">
        <v>158</v>
      </c>
      <c r="C854" s="99" t="s">
        <v>247</v>
      </c>
      <c r="D854" s="43" t="s">
        <v>164</v>
      </c>
    </row>
    <row r="855" spans="1:4" hidden="1" x14ac:dyDescent="0.15">
      <c r="A855" s="43">
        <v>856</v>
      </c>
      <c r="B855" s="43" t="s">
        <v>171</v>
      </c>
      <c r="C855" s="99" t="s">
        <v>247</v>
      </c>
      <c r="D855" s="43" t="s">
        <v>168</v>
      </c>
    </row>
    <row r="856" spans="1:4" hidden="1" x14ac:dyDescent="0.15">
      <c r="A856" s="43">
        <v>857</v>
      </c>
      <c r="B856" s="43" t="s">
        <v>149</v>
      </c>
      <c r="C856" s="99" t="s">
        <v>247</v>
      </c>
      <c r="D856" s="43" t="s">
        <v>168</v>
      </c>
    </row>
    <row r="857" spans="1:4" hidden="1" x14ac:dyDescent="0.15">
      <c r="A857" s="43">
        <v>858</v>
      </c>
      <c r="B857" s="43" t="s">
        <v>167</v>
      </c>
      <c r="C857" s="99" t="s">
        <v>247</v>
      </c>
      <c r="D857" s="43" t="s">
        <v>168</v>
      </c>
    </row>
    <row r="858" spans="1:4" hidden="1" x14ac:dyDescent="0.15">
      <c r="A858" s="43">
        <v>859</v>
      </c>
      <c r="B858" s="43" t="s">
        <v>149</v>
      </c>
      <c r="C858" s="99" t="s">
        <v>247</v>
      </c>
      <c r="D858" s="43" t="s">
        <v>168</v>
      </c>
    </row>
    <row r="859" spans="1:4" hidden="1" x14ac:dyDescent="0.15">
      <c r="A859" s="43">
        <v>860</v>
      </c>
      <c r="B859" s="43" t="s">
        <v>144</v>
      </c>
      <c r="C859" s="99" t="s">
        <v>247</v>
      </c>
      <c r="D859" s="43" t="s">
        <v>168</v>
      </c>
    </row>
    <row r="860" spans="1:4" hidden="1" x14ac:dyDescent="0.15">
      <c r="A860" s="43">
        <v>861</v>
      </c>
      <c r="B860" s="43" t="s">
        <v>160</v>
      </c>
      <c r="C860" s="99" t="s">
        <v>247</v>
      </c>
      <c r="D860" s="43" t="s">
        <v>168</v>
      </c>
    </row>
    <row r="861" spans="1:4" hidden="1" x14ac:dyDescent="0.15">
      <c r="A861" s="43">
        <v>862</v>
      </c>
      <c r="B861" s="43" t="s">
        <v>143</v>
      </c>
      <c r="C861" s="99" t="s">
        <v>247</v>
      </c>
      <c r="D861" s="43" t="s">
        <v>168</v>
      </c>
    </row>
    <row r="862" spans="1:4" hidden="1" x14ac:dyDescent="0.15">
      <c r="A862" s="43">
        <v>863</v>
      </c>
      <c r="B862" s="43" t="s">
        <v>169</v>
      </c>
      <c r="C862" s="99" t="s">
        <v>247</v>
      </c>
      <c r="D862" s="43" t="s">
        <v>168</v>
      </c>
    </row>
    <row r="863" spans="1:4" hidden="1" x14ac:dyDescent="0.15">
      <c r="A863" s="43">
        <v>864</v>
      </c>
      <c r="B863" s="43" t="s">
        <v>157</v>
      </c>
      <c r="C863" s="99" t="s">
        <v>247</v>
      </c>
      <c r="D863" s="43" t="s">
        <v>168</v>
      </c>
    </row>
    <row r="864" spans="1:4" hidden="1" x14ac:dyDescent="0.15">
      <c r="A864" s="43">
        <v>865</v>
      </c>
      <c r="B864" s="43" t="s">
        <v>144</v>
      </c>
      <c r="C864" s="99" t="s">
        <v>247</v>
      </c>
      <c r="D864" s="43" t="s">
        <v>173</v>
      </c>
    </row>
    <row r="865" spans="1:4" hidden="1" x14ac:dyDescent="0.15">
      <c r="A865" s="43">
        <v>866</v>
      </c>
      <c r="B865" s="43" t="s">
        <v>154</v>
      </c>
      <c r="C865" s="99" t="s">
        <v>247</v>
      </c>
      <c r="D865" s="43" t="s">
        <v>173</v>
      </c>
    </row>
    <row r="866" spans="1:4" hidden="1" x14ac:dyDescent="0.15">
      <c r="A866" s="43">
        <v>867</v>
      </c>
      <c r="B866" s="43" t="s">
        <v>160</v>
      </c>
      <c r="C866" s="99" t="s">
        <v>247</v>
      </c>
      <c r="D866" s="43" t="s">
        <v>173</v>
      </c>
    </row>
    <row r="867" spans="1:4" hidden="1" x14ac:dyDescent="0.15">
      <c r="A867" s="43">
        <v>868</v>
      </c>
      <c r="B867" s="43" t="s">
        <v>149</v>
      </c>
      <c r="C867" s="99" t="s">
        <v>247</v>
      </c>
      <c r="D867" s="43" t="s">
        <v>173</v>
      </c>
    </row>
    <row r="868" spans="1:4" hidden="1" x14ac:dyDescent="0.15">
      <c r="A868" s="43">
        <v>869</v>
      </c>
      <c r="B868" s="43" t="s">
        <v>160</v>
      </c>
      <c r="C868" s="99" t="s">
        <v>247</v>
      </c>
      <c r="D868" s="43" t="s">
        <v>173</v>
      </c>
    </row>
    <row r="869" spans="1:4" hidden="1" x14ac:dyDescent="0.15">
      <c r="A869" s="43">
        <v>870</v>
      </c>
      <c r="B869" s="43" t="s">
        <v>160</v>
      </c>
      <c r="C869" s="99" t="s">
        <v>247</v>
      </c>
      <c r="D869" s="43" t="s">
        <v>173</v>
      </c>
    </row>
    <row r="870" spans="1:4" hidden="1" x14ac:dyDescent="0.15">
      <c r="A870" s="43">
        <v>871</v>
      </c>
      <c r="B870" s="43" t="s">
        <v>158</v>
      </c>
      <c r="C870" s="99" t="s">
        <v>247</v>
      </c>
      <c r="D870" s="43" t="s">
        <v>173</v>
      </c>
    </row>
    <row r="871" spans="1:4" hidden="1" x14ac:dyDescent="0.15">
      <c r="A871" s="43">
        <v>872</v>
      </c>
      <c r="B871" s="43" t="s">
        <v>139</v>
      </c>
      <c r="C871" s="99" t="s">
        <v>247</v>
      </c>
      <c r="D871" s="43" t="s">
        <v>173</v>
      </c>
    </row>
    <row r="872" spans="1:4" hidden="1" x14ac:dyDescent="0.15">
      <c r="A872" s="43">
        <v>873</v>
      </c>
      <c r="B872" s="43" t="s">
        <v>160</v>
      </c>
      <c r="C872" s="99" t="s">
        <v>247</v>
      </c>
      <c r="D872" s="43" t="s">
        <v>173</v>
      </c>
    </row>
    <row r="873" spans="1:4" hidden="1" x14ac:dyDescent="0.15">
      <c r="A873" s="43">
        <v>874</v>
      </c>
      <c r="B873" s="43" t="s">
        <v>142</v>
      </c>
      <c r="C873" s="99" t="s">
        <v>247</v>
      </c>
      <c r="D873" s="43" t="s">
        <v>173</v>
      </c>
    </row>
    <row r="874" spans="1:4" hidden="1" x14ac:dyDescent="0.15">
      <c r="A874" s="43">
        <v>875</v>
      </c>
      <c r="B874" s="43" t="s">
        <v>158</v>
      </c>
      <c r="C874" s="99" t="s">
        <v>247</v>
      </c>
      <c r="D874" s="43" t="s">
        <v>173</v>
      </c>
    </row>
    <row r="875" spans="1:4" hidden="1" x14ac:dyDescent="0.15">
      <c r="A875" s="43">
        <v>876</v>
      </c>
      <c r="B875" s="43" t="s">
        <v>154</v>
      </c>
      <c r="C875" s="99" t="s">
        <v>247</v>
      </c>
      <c r="D875" s="43" t="s">
        <v>173</v>
      </c>
    </row>
    <row r="876" spans="1:4" hidden="1" x14ac:dyDescent="0.15">
      <c r="A876" s="43">
        <v>877</v>
      </c>
      <c r="B876" s="43" t="s">
        <v>160</v>
      </c>
      <c r="C876" s="99" t="s">
        <v>272</v>
      </c>
      <c r="D876" s="43" t="s">
        <v>168</v>
      </c>
    </row>
    <row r="877" spans="1:4" hidden="1" x14ac:dyDescent="0.15">
      <c r="A877" s="43">
        <v>878</v>
      </c>
      <c r="B877" s="43" t="s">
        <v>190</v>
      </c>
      <c r="C877" s="99" t="s">
        <v>272</v>
      </c>
      <c r="D877" s="43" t="s">
        <v>168</v>
      </c>
    </row>
    <row r="878" spans="1:4" hidden="1" x14ac:dyDescent="0.15">
      <c r="A878" s="43">
        <v>879</v>
      </c>
      <c r="B878" s="43" t="s">
        <v>145</v>
      </c>
      <c r="C878" s="99" t="s">
        <v>272</v>
      </c>
      <c r="D878" s="43" t="s">
        <v>168</v>
      </c>
    </row>
    <row r="879" spans="1:4" hidden="1" x14ac:dyDescent="0.15">
      <c r="A879" s="43">
        <v>880</v>
      </c>
      <c r="B879" s="43" t="s">
        <v>167</v>
      </c>
      <c r="C879" s="99" t="s">
        <v>272</v>
      </c>
      <c r="D879" s="43" t="s">
        <v>168</v>
      </c>
    </row>
    <row r="880" spans="1:4" hidden="1" x14ac:dyDescent="0.15">
      <c r="A880" s="43">
        <v>881</v>
      </c>
      <c r="B880" s="43" t="s">
        <v>139</v>
      </c>
      <c r="C880" s="99" t="s">
        <v>272</v>
      </c>
      <c r="D880" s="43" t="s">
        <v>173</v>
      </c>
    </row>
    <row r="881" spans="1:4" hidden="1" x14ac:dyDescent="0.15">
      <c r="A881" s="43">
        <v>882</v>
      </c>
      <c r="B881" s="43" t="s">
        <v>145</v>
      </c>
      <c r="C881" s="99" t="s">
        <v>248</v>
      </c>
      <c r="D881" s="43" t="s">
        <v>168</v>
      </c>
    </row>
    <row r="882" spans="1:4" hidden="1" x14ac:dyDescent="0.15">
      <c r="A882" s="43">
        <v>883</v>
      </c>
      <c r="B882" s="43" t="s">
        <v>161</v>
      </c>
      <c r="C882" s="99" t="s">
        <v>248</v>
      </c>
      <c r="D882" s="43" t="s">
        <v>168</v>
      </c>
    </row>
    <row r="883" spans="1:4" hidden="1" x14ac:dyDescent="0.15">
      <c r="A883" s="43">
        <v>884</v>
      </c>
      <c r="B883" s="43" t="s">
        <v>158</v>
      </c>
      <c r="C883" s="99" t="s">
        <v>248</v>
      </c>
      <c r="D883" s="43" t="s">
        <v>164</v>
      </c>
    </row>
    <row r="884" spans="1:4" hidden="1" x14ac:dyDescent="0.15">
      <c r="A884" s="43">
        <v>885</v>
      </c>
      <c r="B884" s="43" t="s">
        <v>147</v>
      </c>
      <c r="C884" s="99" t="s">
        <v>249</v>
      </c>
      <c r="D884" s="43" t="s">
        <v>168</v>
      </c>
    </row>
    <row r="885" spans="1:4" hidden="1" x14ac:dyDescent="0.15">
      <c r="A885" s="43">
        <v>886</v>
      </c>
      <c r="B885" s="43" t="s">
        <v>170</v>
      </c>
      <c r="C885" s="99" t="s">
        <v>181</v>
      </c>
      <c r="D885" s="43" t="s">
        <v>173</v>
      </c>
    </row>
    <row r="886" spans="1:4" hidden="1" x14ac:dyDescent="0.15">
      <c r="A886" s="43">
        <v>887</v>
      </c>
      <c r="B886" s="43" t="s">
        <v>159</v>
      </c>
      <c r="C886" s="99" t="s">
        <v>201</v>
      </c>
      <c r="D886" s="43" t="s">
        <v>173</v>
      </c>
    </row>
    <row r="887" spans="1:4" hidden="1" x14ac:dyDescent="0.15">
      <c r="A887" s="43">
        <v>888</v>
      </c>
      <c r="B887" s="43" t="s">
        <v>147</v>
      </c>
      <c r="C887" s="99" t="s">
        <v>250</v>
      </c>
      <c r="D887" s="43" t="s">
        <v>168</v>
      </c>
    </row>
    <row r="888" spans="1:4" hidden="1" x14ac:dyDescent="0.15">
      <c r="A888" s="43">
        <v>889</v>
      </c>
      <c r="B888" s="43" t="s">
        <v>147</v>
      </c>
      <c r="C888" s="99" t="s">
        <v>250</v>
      </c>
      <c r="D888" s="43" t="s">
        <v>173</v>
      </c>
    </row>
    <row r="889" spans="1:4" hidden="1" x14ac:dyDescent="0.15">
      <c r="A889" s="43">
        <v>890</v>
      </c>
      <c r="B889" s="43" t="s">
        <v>148</v>
      </c>
      <c r="C889" s="99" t="s">
        <v>253</v>
      </c>
      <c r="D889" s="43" t="s">
        <v>176</v>
      </c>
    </row>
    <row r="890" spans="1:4" hidden="1" x14ac:dyDescent="0.15">
      <c r="A890" s="43">
        <v>891</v>
      </c>
      <c r="B890" s="43" t="s">
        <v>179</v>
      </c>
      <c r="C890" s="99" t="s">
        <v>253</v>
      </c>
      <c r="D890" s="43" t="s">
        <v>146</v>
      </c>
    </row>
    <row r="891" spans="1:4" hidden="1" x14ac:dyDescent="0.15">
      <c r="A891" s="43">
        <v>892</v>
      </c>
      <c r="B891" s="43" t="s">
        <v>163</v>
      </c>
      <c r="C891" s="99" t="s">
        <v>253</v>
      </c>
      <c r="D891" s="43" t="s">
        <v>146</v>
      </c>
    </row>
    <row r="892" spans="1:4" hidden="1" x14ac:dyDescent="0.15">
      <c r="A892" s="43">
        <v>893</v>
      </c>
      <c r="B892" s="43" t="s">
        <v>154</v>
      </c>
      <c r="C892" s="99" t="s">
        <v>253</v>
      </c>
      <c r="D892" s="43" t="s">
        <v>146</v>
      </c>
    </row>
    <row r="893" spans="1:4" hidden="1" x14ac:dyDescent="0.15">
      <c r="A893" s="43">
        <v>894</v>
      </c>
      <c r="B893" s="43" t="s">
        <v>154</v>
      </c>
      <c r="C893" s="99" t="s">
        <v>253</v>
      </c>
      <c r="D893" s="43" t="s">
        <v>146</v>
      </c>
    </row>
    <row r="894" spans="1:4" hidden="1" x14ac:dyDescent="0.15">
      <c r="A894" s="43">
        <v>895</v>
      </c>
      <c r="B894" s="43" t="s">
        <v>143</v>
      </c>
      <c r="C894" s="99" t="s">
        <v>253</v>
      </c>
      <c r="D894" s="43" t="s">
        <v>146</v>
      </c>
    </row>
    <row r="895" spans="1:4" hidden="1" x14ac:dyDescent="0.15">
      <c r="A895" s="43">
        <v>896</v>
      </c>
      <c r="B895" s="43" t="s">
        <v>167</v>
      </c>
      <c r="C895" s="99" t="s">
        <v>253</v>
      </c>
      <c r="D895" s="43" t="s">
        <v>164</v>
      </c>
    </row>
    <row r="896" spans="1:4" hidden="1" x14ac:dyDescent="0.15">
      <c r="A896" s="43">
        <v>897</v>
      </c>
      <c r="B896" s="43" t="s">
        <v>144</v>
      </c>
      <c r="C896" s="99" t="s">
        <v>253</v>
      </c>
      <c r="D896" s="43" t="s">
        <v>164</v>
      </c>
    </row>
    <row r="897" spans="1:4" hidden="1" x14ac:dyDescent="0.15">
      <c r="A897" s="43">
        <v>898</v>
      </c>
      <c r="B897" s="43" t="s">
        <v>149</v>
      </c>
      <c r="C897" s="99" t="s">
        <v>253</v>
      </c>
      <c r="D897" s="43" t="s">
        <v>164</v>
      </c>
    </row>
    <row r="898" spans="1:4" hidden="1" x14ac:dyDescent="0.15">
      <c r="A898" s="43">
        <v>899</v>
      </c>
      <c r="B898" s="43" t="s">
        <v>170</v>
      </c>
      <c r="C898" s="99" t="s">
        <v>253</v>
      </c>
      <c r="D898" s="43" t="s">
        <v>164</v>
      </c>
    </row>
    <row r="899" spans="1:4" hidden="1" x14ac:dyDescent="0.15">
      <c r="A899" s="43">
        <v>900</v>
      </c>
      <c r="B899" s="43" t="s">
        <v>165</v>
      </c>
      <c r="C899" s="99" t="s">
        <v>253</v>
      </c>
      <c r="D899" s="43" t="s">
        <v>164</v>
      </c>
    </row>
    <row r="900" spans="1:4" hidden="1" x14ac:dyDescent="0.15">
      <c r="A900" s="43">
        <v>901</v>
      </c>
      <c r="B900" s="43" t="s">
        <v>163</v>
      </c>
      <c r="C900" s="99" t="s">
        <v>253</v>
      </c>
      <c r="D900" s="43" t="s">
        <v>168</v>
      </c>
    </row>
    <row r="901" spans="1:4" hidden="1" x14ac:dyDescent="0.15">
      <c r="A901" s="43">
        <v>902</v>
      </c>
      <c r="B901" s="43" t="s">
        <v>156</v>
      </c>
      <c r="C901" s="99" t="s">
        <v>253</v>
      </c>
      <c r="D901" s="43" t="s">
        <v>168</v>
      </c>
    </row>
    <row r="902" spans="1:4" hidden="1" x14ac:dyDescent="0.15">
      <c r="A902" s="43">
        <v>903</v>
      </c>
      <c r="B902" s="43" t="s">
        <v>174</v>
      </c>
      <c r="C902" s="99" t="s">
        <v>253</v>
      </c>
      <c r="D902" s="43" t="s">
        <v>168</v>
      </c>
    </row>
    <row r="903" spans="1:4" hidden="1" x14ac:dyDescent="0.15">
      <c r="A903" s="43">
        <v>904</v>
      </c>
      <c r="B903" s="43" t="s">
        <v>158</v>
      </c>
      <c r="C903" s="99" t="s">
        <v>253</v>
      </c>
      <c r="D903" s="43" t="s">
        <v>168</v>
      </c>
    </row>
    <row r="904" spans="1:4" hidden="1" x14ac:dyDescent="0.15">
      <c r="A904" s="43">
        <v>905</v>
      </c>
      <c r="B904" s="43" t="s">
        <v>157</v>
      </c>
      <c r="C904" s="99" t="s">
        <v>253</v>
      </c>
      <c r="D904" s="43" t="s">
        <v>168</v>
      </c>
    </row>
    <row r="905" spans="1:4" hidden="1" x14ac:dyDescent="0.15">
      <c r="A905" s="43">
        <v>906</v>
      </c>
      <c r="B905" s="43" t="s">
        <v>150</v>
      </c>
      <c r="C905" s="99" t="s">
        <v>253</v>
      </c>
      <c r="D905" s="43" t="s">
        <v>168</v>
      </c>
    </row>
    <row r="906" spans="1:4" hidden="1" x14ac:dyDescent="0.15">
      <c r="A906" s="43">
        <v>907</v>
      </c>
      <c r="B906" s="43" t="s">
        <v>161</v>
      </c>
      <c r="C906" s="99" t="s">
        <v>253</v>
      </c>
      <c r="D906" s="43" t="s">
        <v>168</v>
      </c>
    </row>
    <row r="907" spans="1:4" hidden="1" x14ac:dyDescent="0.15">
      <c r="A907" s="43">
        <v>908</v>
      </c>
      <c r="B907" s="43" t="s">
        <v>158</v>
      </c>
      <c r="C907" s="99" t="s">
        <v>256</v>
      </c>
      <c r="D907" s="43" t="s">
        <v>168</v>
      </c>
    </row>
    <row r="908" spans="1:4" hidden="1" x14ac:dyDescent="0.15">
      <c r="A908" s="43">
        <v>909</v>
      </c>
      <c r="B908" s="43" t="s">
        <v>154</v>
      </c>
      <c r="C908" s="99" t="s">
        <v>195</v>
      </c>
      <c r="D908" s="43" t="s">
        <v>173</v>
      </c>
    </row>
    <row r="909" spans="1:4" hidden="1" x14ac:dyDescent="0.15">
      <c r="A909" s="43">
        <v>910</v>
      </c>
      <c r="B909" s="43" t="s">
        <v>162</v>
      </c>
      <c r="C909" s="99" t="s">
        <v>195</v>
      </c>
      <c r="D909" s="43" t="s">
        <v>173</v>
      </c>
    </row>
    <row r="910" spans="1:4" hidden="1" x14ac:dyDescent="0.15">
      <c r="A910" s="43">
        <v>911</v>
      </c>
      <c r="B910" s="43" t="s">
        <v>161</v>
      </c>
      <c r="C910" s="99" t="s">
        <v>212</v>
      </c>
      <c r="D910" s="43" t="s">
        <v>173</v>
      </c>
    </row>
    <row r="911" spans="1:4" hidden="1" x14ac:dyDescent="0.15">
      <c r="A911" s="43">
        <v>912</v>
      </c>
      <c r="B911" s="43" t="s">
        <v>166</v>
      </c>
      <c r="C911" s="99" t="s">
        <v>181</v>
      </c>
      <c r="D911" s="43" t="s">
        <v>173</v>
      </c>
    </row>
    <row r="912" spans="1:4" hidden="1" x14ac:dyDescent="0.15">
      <c r="A912" s="43">
        <v>913</v>
      </c>
      <c r="B912" s="43" t="s">
        <v>143</v>
      </c>
      <c r="C912" s="99" t="s">
        <v>183</v>
      </c>
      <c r="D912" s="43" t="s">
        <v>173</v>
      </c>
    </row>
    <row r="913" spans="1:4" hidden="1" x14ac:dyDescent="0.15">
      <c r="A913" s="43">
        <v>914</v>
      </c>
      <c r="B913" s="43" t="s">
        <v>161</v>
      </c>
      <c r="C913" s="99" t="s">
        <v>183</v>
      </c>
      <c r="D913" s="43" t="s">
        <v>173</v>
      </c>
    </row>
    <row r="914" spans="1:4" hidden="1" x14ac:dyDescent="0.15">
      <c r="A914" s="43">
        <v>915</v>
      </c>
      <c r="B914" s="43" t="s">
        <v>171</v>
      </c>
      <c r="C914" s="99" t="s">
        <v>183</v>
      </c>
      <c r="D914" s="43" t="s">
        <v>173</v>
      </c>
    </row>
    <row r="915" spans="1:4" hidden="1" x14ac:dyDescent="0.15">
      <c r="A915" s="43">
        <v>916</v>
      </c>
      <c r="B915" s="43" t="s">
        <v>143</v>
      </c>
      <c r="C915" s="99" t="s">
        <v>215</v>
      </c>
      <c r="D915" s="43" t="s">
        <v>173</v>
      </c>
    </row>
    <row r="916" spans="1:4" hidden="1" x14ac:dyDescent="0.15">
      <c r="A916" s="43">
        <v>917</v>
      </c>
      <c r="B916" s="43" t="s">
        <v>172</v>
      </c>
      <c r="C916" s="99" t="s">
        <v>218</v>
      </c>
      <c r="D916" s="43" t="s">
        <v>252</v>
      </c>
    </row>
    <row r="917" spans="1:4" hidden="1" x14ac:dyDescent="0.15">
      <c r="A917" s="43">
        <v>918</v>
      </c>
      <c r="B917" s="43" t="s">
        <v>155</v>
      </c>
      <c r="C917" s="99" t="s">
        <v>218</v>
      </c>
      <c r="D917" s="43" t="s">
        <v>252</v>
      </c>
    </row>
    <row r="918" spans="1:4" hidden="1" x14ac:dyDescent="0.15">
      <c r="A918" s="43">
        <v>919</v>
      </c>
      <c r="B918" s="43" t="s">
        <v>142</v>
      </c>
      <c r="C918" s="99" t="s">
        <v>218</v>
      </c>
      <c r="D918" s="43" t="s">
        <v>252</v>
      </c>
    </row>
    <row r="919" spans="1:4" hidden="1" x14ac:dyDescent="0.15">
      <c r="A919" s="43">
        <v>920</v>
      </c>
      <c r="B919" s="43" t="s">
        <v>165</v>
      </c>
      <c r="C919" s="99" t="s">
        <v>218</v>
      </c>
      <c r="D919" s="43" t="s">
        <v>252</v>
      </c>
    </row>
    <row r="920" spans="1:4" hidden="1" x14ac:dyDescent="0.15">
      <c r="A920" s="43">
        <v>921</v>
      </c>
      <c r="B920" s="43" t="s">
        <v>143</v>
      </c>
      <c r="C920" s="99" t="s">
        <v>267</v>
      </c>
      <c r="D920" s="43" t="s">
        <v>173</v>
      </c>
    </row>
    <row r="921" spans="1:4" hidden="1" x14ac:dyDescent="0.15">
      <c r="A921" s="43">
        <v>922</v>
      </c>
      <c r="B921" s="43" t="s">
        <v>161</v>
      </c>
      <c r="C921" s="99" t="s">
        <v>267</v>
      </c>
      <c r="D921" s="43" t="s">
        <v>173</v>
      </c>
    </row>
    <row r="922" spans="1:4" hidden="1" x14ac:dyDescent="0.15">
      <c r="A922" s="43">
        <v>923</v>
      </c>
      <c r="B922" s="43" t="s">
        <v>170</v>
      </c>
      <c r="C922" s="99" t="s">
        <v>267</v>
      </c>
      <c r="D922" s="43" t="s">
        <v>173</v>
      </c>
    </row>
    <row r="923" spans="1:4" hidden="1" x14ac:dyDescent="0.15">
      <c r="A923" s="43">
        <v>924</v>
      </c>
      <c r="B923" s="43" t="s">
        <v>145</v>
      </c>
      <c r="C923" s="99" t="s">
        <v>229</v>
      </c>
      <c r="D923" s="43" t="s">
        <v>173</v>
      </c>
    </row>
    <row r="924" spans="1:4" hidden="1" x14ac:dyDescent="0.15">
      <c r="A924" s="43">
        <v>925</v>
      </c>
      <c r="B924" s="43" t="s">
        <v>147</v>
      </c>
      <c r="C924" s="99" t="s">
        <v>232</v>
      </c>
      <c r="D924" s="43" t="s">
        <v>173</v>
      </c>
    </row>
    <row r="925" spans="1:4" hidden="1" x14ac:dyDescent="0.15">
      <c r="A925" s="43">
        <v>926</v>
      </c>
      <c r="B925" s="43" t="s">
        <v>160</v>
      </c>
      <c r="C925" s="99" t="s">
        <v>240</v>
      </c>
      <c r="D925" s="43" t="s">
        <v>173</v>
      </c>
    </row>
    <row r="926" spans="1:4" hidden="1" x14ac:dyDescent="0.15">
      <c r="A926" s="43">
        <v>927</v>
      </c>
      <c r="B926" s="43" t="s">
        <v>151</v>
      </c>
      <c r="C926" s="99" t="s">
        <v>201</v>
      </c>
      <c r="D926" s="43" t="s">
        <v>173</v>
      </c>
    </row>
    <row r="927" spans="1:4" hidden="1" x14ac:dyDescent="0.15">
      <c r="A927" s="43">
        <v>928</v>
      </c>
      <c r="B927" s="43" t="s">
        <v>143</v>
      </c>
      <c r="C927" s="99" t="s">
        <v>201</v>
      </c>
      <c r="D927" s="43" t="s">
        <v>173</v>
      </c>
    </row>
    <row r="928" spans="1:4" hidden="1" x14ac:dyDescent="0.15">
      <c r="A928" s="43">
        <v>929</v>
      </c>
      <c r="B928" s="43" t="s">
        <v>147</v>
      </c>
      <c r="C928" s="99" t="s">
        <v>202</v>
      </c>
      <c r="D928" s="43" t="s">
        <v>173</v>
      </c>
    </row>
    <row r="929" spans="1:4" hidden="1" x14ac:dyDescent="0.15">
      <c r="A929" s="43">
        <v>930</v>
      </c>
      <c r="B929" s="43" t="s">
        <v>143</v>
      </c>
      <c r="C929" s="99" t="s">
        <v>198</v>
      </c>
      <c r="D929" s="43" t="s">
        <v>173</v>
      </c>
    </row>
    <row r="930" spans="1:4" hidden="1" x14ac:dyDescent="0.15">
      <c r="A930" s="43">
        <v>931</v>
      </c>
      <c r="B930" s="43" t="s">
        <v>163</v>
      </c>
      <c r="C930" s="99" t="s">
        <v>195</v>
      </c>
      <c r="D930" s="43" t="s">
        <v>173</v>
      </c>
    </row>
    <row r="931" spans="1:4" hidden="1" x14ac:dyDescent="0.15">
      <c r="A931" s="43">
        <v>932</v>
      </c>
      <c r="B931" s="43" t="s">
        <v>171</v>
      </c>
      <c r="C931" s="99" t="s">
        <v>216</v>
      </c>
      <c r="D931" s="43" t="s">
        <v>168</v>
      </c>
    </row>
    <row r="932" spans="1:4" hidden="1" x14ac:dyDescent="0.15">
      <c r="A932" s="43">
        <v>933</v>
      </c>
      <c r="B932" s="43" t="s">
        <v>143</v>
      </c>
      <c r="C932" s="99" t="s">
        <v>214</v>
      </c>
      <c r="D932" s="43" t="s">
        <v>173</v>
      </c>
    </row>
    <row r="933" spans="1:4" hidden="1" x14ac:dyDescent="0.15">
      <c r="A933" s="43">
        <v>934</v>
      </c>
      <c r="B933" s="43" t="s">
        <v>145</v>
      </c>
      <c r="C933" s="99" t="s">
        <v>214</v>
      </c>
      <c r="D933" s="43" t="s">
        <v>173</v>
      </c>
    </row>
    <row r="934" spans="1:4" hidden="1" x14ac:dyDescent="0.15">
      <c r="A934" s="43">
        <v>935</v>
      </c>
      <c r="B934" s="43" t="s">
        <v>169</v>
      </c>
      <c r="C934" s="99" t="s">
        <v>253</v>
      </c>
      <c r="D934" s="43" t="s">
        <v>141</v>
      </c>
    </row>
    <row r="935" spans="1:4" hidden="1" x14ac:dyDescent="0.15">
      <c r="A935" s="43">
        <v>936</v>
      </c>
      <c r="B935" s="43" t="s">
        <v>158</v>
      </c>
      <c r="C935" s="99" t="s">
        <v>253</v>
      </c>
      <c r="D935" s="43" t="s">
        <v>173</v>
      </c>
    </row>
    <row r="936" spans="1:4" hidden="1" x14ac:dyDescent="0.15">
      <c r="A936" s="43">
        <v>937</v>
      </c>
      <c r="B936" s="43" t="s">
        <v>161</v>
      </c>
      <c r="C936" s="99" t="s">
        <v>235</v>
      </c>
      <c r="D936" s="43" t="s">
        <v>173</v>
      </c>
    </row>
    <row r="937" spans="1:4" hidden="1" x14ac:dyDescent="0.15">
      <c r="A937" s="43">
        <v>938</v>
      </c>
      <c r="B937" s="43" t="s">
        <v>154</v>
      </c>
      <c r="C937" s="99" t="s">
        <v>235</v>
      </c>
      <c r="D937" s="43" t="s">
        <v>173</v>
      </c>
    </row>
    <row r="938" spans="1:4" hidden="1" x14ac:dyDescent="0.15">
      <c r="A938" s="43">
        <v>939</v>
      </c>
      <c r="B938" s="43" t="s">
        <v>149</v>
      </c>
      <c r="C938" s="99" t="s">
        <v>255</v>
      </c>
      <c r="D938" s="43" t="s">
        <v>173</v>
      </c>
    </row>
    <row r="939" spans="1:4" hidden="1" x14ac:dyDescent="0.15">
      <c r="A939" s="43">
        <v>940</v>
      </c>
      <c r="B939" s="43" t="s">
        <v>174</v>
      </c>
      <c r="C939" s="99" t="s">
        <v>183</v>
      </c>
      <c r="D939" s="43" t="s">
        <v>168</v>
      </c>
    </row>
    <row r="940" spans="1:4" hidden="1" x14ac:dyDescent="0.15">
      <c r="A940" s="43">
        <v>941</v>
      </c>
      <c r="B940" s="43" t="s">
        <v>142</v>
      </c>
      <c r="C940" s="99" t="s">
        <v>183</v>
      </c>
      <c r="D940" s="43" t="s">
        <v>173</v>
      </c>
    </row>
    <row r="941" spans="1:4" hidden="1" x14ac:dyDescent="0.15">
      <c r="A941" s="43">
        <v>942</v>
      </c>
      <c r="B941" s="43" t="s">
        <v>139</v>
      </c>
      <c r="C941" s="99" t="s">
        <v>206</v>
      </c>
      <c r="D941" s="43" t="s">
        <v>173</v>
      </c>
    </row>
    <row r="942" spans="1:4" hidden="1" x14ac:dyDescent="0.15">
      <c r="A942" s="43">
        <v>943</v>
      </c>
      <c r="B942" s="43" t="s">
        <v>143</v>
      </c>
      <c r="C942" s="99" t="s">
        <v>206</v>
      </c>
      <c r="D942" s="43" t="s">
        <v>173</v>
      </c>
    </row>
    <row r="943" spans="1:4" hidden="1" x14ac:dyDescent="0.15">
      <c r="A943" s="43">
        <v>944</v>
      </c>
      <c r="B943" s="43" t="s">
        <v>171</v>
      </c>
      <c r="C943" s="99" t="s">
        <v>234</v>
      </c>
      <c r="D943" s="43" t="s">
        <v>173</v>
      </c>
    </row>
    <row r="944" spans="1:4" hidden="1" x14ac:dyDescent="0.15">
      <c r="A944" s="43">
        <v>945</v>
      </c>
      <c r="B944" s="43" t="s">
        <v>147</v>
      </c>
      <c r="C944" s="99" t="s">
        <v>234</v>
      </c>
      <c r="D944" s="43" t="s">
        <v>173</v>
      </c>
    </row>
    <row r="945" spans="1:4" hidden="1" x14ac:dyDescent="0.15">
      <c r="A945" s="43">
        <v>946</v>
      </c>
      <c r="B945" s="43" t="s">
        <v>154</v>
      </c>
      <c r="C945" s="99" t="s">
        <v>194</v>
      </c>
      <c r="D945" s="43" t="s">
        <v>173</v>
      </c>
    </row>
    <row r="946" spans="1:4" hidden="1" x14ac:dyDescent="0.15">
      <c r="A946" s="43">
        <v>947</v>
      </c>
      <c r="B946" s="43" t="s">
        <v>155</v>
      </c>
      <c r="C946" s="99" t="s">
        <v>194</v>
      </c>
      <c r="D946" s="43" t="s">
        <v>173</v>
      </c>
    </row>
    <row r="947" spans="1:4" hidden="1" x14ac:dyDescent="0.15">
      <c r="A947" s="43">
        <v>948</v>
      </c>
      <c r="B947" s="43" t="s">
        <v>165</v>
      </c>
      <c r="C947" s="99" t="s">
        <v>196</v>
      </c>
      <c r="D947" s="43" t="s">
        <v>173</v>
      </c>
    </row>
    <row r="948" spans="1:4" hidden="1" x14ac:dyDescent="0.15">
      <c r="A948" s="43">
        <v>949</v>
      </c>
      <c r="B948" s="43" t="s">
        <v>149</v>
      </c>
      <c r="C948" s="99" t="s">
        <v>175</v>
      </c>
      <c r="D948" s="43" t="s">
        <v>173</v>
      </c>
    </row>
    <row r="949" spans="1:4" hidden="1" x14ac:dyDescent="0.15">
      <c r="A949" s="43">
        <v>950</v>
      </c>
      <c r="B949" s="43" t="s">
        <v>160</v>
      </c>
      <c r="C949" s="99" t="s">
        <v>175</v>
      </c>
      <c r="D949" s="43" t="s">
        <v>173</v>
      </c>
    </row>
    <row r="950" spans="1:4" hidden="1" x14ac:dyDescent="0.15">
      <c r="A950" s="43">
        <v>951</v>
      </c>
      <c r="B950" s="43" t="s">
        <v>143</v>
      </c>
      <c r="C950" s="99" t="s">
        <v>175</v>
      </c>
      <c r="D950" s="43" t="s">
        <v>173</v>
      </c>
    </row>
    <row r="951" spans="1:4" hidden="1" x14ac:dyDescent="0.15">
      <c r="A951" s="43">
        <v>952</v>
      </c>
      <c r="B951" s="43" t="s">
        <v>171</v>
      </c>
      <c r="C951" s="99" t="s">
        <v>175</v>
      </c>
      <c r="D951" s="43" t="s">
        <v>173</v>
      </c>
    </row>
    <row r="952" spans="1:4" hidden="1" x14ac:dyDescent="0.15">
      <c r="A952" s="43">
        <v>953</v>
      </c>
      <c r="B952" s="43" t="s">
        <v>159</v>
      </c>
      <c r="C952" s="99" t="s">
        <v>175</v>
      </c>
      <c r="D952" s="43" t="s">
        <v>173</v>
      </c>
    </row>
    <row r="953" spans="1:4" hidden="1" x14ac:dyDescent="0.15">
      <c r="A953" s="43">
        <v>954</v>
      </c>
      <c r="B953" s="43" t="s">
        <v>147</v>
      </c>
      <c r="C953" s="99" t="s">
        <v>175</v>
      </c>
      <c r="D953" s="43" t="s">
        <v>173</v>
      </c>
    </row>
    <row r="954" spans="1:4" hidden="1" x14ac:dyDescent="0.15">
      <c r="A954" s="43">
        <v>955</v>
      </c>
      <c r="B954" s="43" t="s">
        <v>148</v>
      </c>
      <c r="C954" s="99" t="s">
        <v>175</v>
      </c>
      <c r="D954" s="43" t="s">
        <v>173</v>
      </c>
    </row>
    <row r="955" spans="1:4" hidden="1" x14ac:dyDescent="0.15">
      <c r="A955" s="43">
        <v>956</v>
      </c>
      <c r="B955" s="43" t="s">
        <v>174</v>
      </c>
      <c r="C955" s="99" t="s">
        <v>175</v>
      </c>
      <c r="D955" s="43" t="s">
        <v>173</v>
      </c>
    </row>
    <row r="956" spans="1:4" hidden="1" x14ac:dyDescent="0.15">
      <c r="A956" s="43">
        <v>957</v>
      </c>
      <c r="B956" s="43" t="s">
        <v>143</v>
      </c>
      <c r="C956" s="99" t="s">
        <v>175</v>
      </c>
      <c r="D956" s="43" t="s">
        <v>173</v>
      </c>
    </row>
    <row r="957" spans="1:4" hidden="1" x14ac:dyDescent="0.15">
      <c r="A957" s="43">
        <v>958</v>
      </c>
      <c r="B957" s="43" t="s">
        <v>155</v>
      </c>
      <c r="C957" s="99" t="s">
        <v>175</v>
      </c>
      <c r="D957" s="43" t="s">
        <v>173</v>
      </c>
    </row>
    <row r="958" spans="1:4" hidden="1" x14ac:dyDescent="0.15">
      <c r="A958" s="43">
        <v>959</v>
      </c>
      <c r="B958" s="43" t="s">
        <v>143</v>
      </c>
      <c r="C958" s="99" t="s">
        <v>175</v>
      </c>
      <c r="D958" s="43" t="s">
        <v>173</v>
      </c>
    </row>
    <row r="959" spans="1:4" hidden="1" x14ac:dyDescent="0.15">
      <c r="A959" s="43">
        <v>960</v>
      </c>
      <c r="B959" s="43" t="s">
        <v>150</v>
      </c>
      <c r="C959" s="99" t="s">
        <v>199</v>
      </c>
      <c r="D959" s="43" t="s">
        <v>173</v>
      </c>
    </row>
    <row r="960" spans="1:4" hidden="1" x14ac:dyDescent="0.15">
      <c r="A960" s="43">
        <v>961</v>
      </c>
      <c r="B960" s="43" t="s">
        <v>167</v>
      </c>
      <c r="C960" s="99" t="s">
        <v>211</v>
      </c>
      <c r="D960" s="43" t="s">
        <v>173</v>
      </c>
    </row>
    <row r="961" spans="1:4" hidden="1" x14ac:dyDescent="0.15">
      <c r="A961" s="43">
        <v>962</v>
      </c>
      <c r="B961" s="43" t="s">
        <v>149</v>
      </c>
      <c r="C961" s="99" t="s">
        <v>270</v>
      </c>
      <c r="D961" s="43" t="s">
        <v>173</v>
      </c>
    </row>
    <row r="962" spans="1:4" hidden="1" x14ac:dyDescent="0.15">
      <c r="A962" s="43">
        <v>963</v>
      </c>
      <c r="B962" s="43" t="s">
        <v>165</v>
      </c>
      <c r="C962" s="99" t="s">
        <v>270</v>
      </c>
      <c r="D962" s="43" t="s">
        <v>173</v>
      </c>
    </row>
    <row r="963" spans="1:4" hidden="1" x14ac:dyDescent="0.15">
      <c r="A963" s="43">
        <v>964</v>
      </c>
      <c r="B963" s="43" t="s">
        <v>147</v>
      </c>
      <c r="C963" s="99" t="s">
        <v>270</v>
      </c>
      <c r="D963" s="43" t="s">
        <v>173</v>
      </c>
    </row>
    <row r="964" spans="1:4" hidden="1" x14ac:dyDescent="0.15">
      <c r="A964" s="43">
        <v>965</v>
      </c>
      <c r="B964" s="43" t="s">
        <v>165</v>
      </c>
      <c r="C964" s="99" t="s">
        <v>237</v>
      </c>
      <c r="D964" s="43" t="s">
        <v>173</v>
      </c>
    </row>
    <row r="965" spans="1:4" hidden="1" x14ac:dyDescent="0.15">
      <c r="A965" s="43">
        <v>966</v>
      </c>
      <c r="B965" s="43" t="s">
        <v>171</v>
      </c>
      <c r="C965" s="99" t="s">
        <v>198</v>
      </c>
      <c r="D965" s="43" t="s">
        <v>173</v>
      </c>
    </row>
    <row r="966" spans="1:4" hidden="1" x14ac:dyDescent="0.15">
      <c r="A966" s="43">
        <v>967</v>
      </c>
      <c r="B966" s="43" t="s">
        <v>158</v>
      </c>
      <c r="C966" s="99" t="s">
        <v>198</v>
      </c>
      <c r="D966" s="43" t="s">
        <v>168</v>
      </c>
    </row>
    <row r="967" spans="1:4" hidden="1" x14ac:dyDescent="0.15">
      <c r="A967" s="43">
        <v>968</v>
      </c>
      <c r="B967" s="43" t="s">
        <v>161</v>
      </c>
      <c r="C967" s="99" t="s">
        <v>248</v>
      </c>
      <c r="D967" s="43" t="s">
        <v>252</v>
      </c>
    </row>
    <row r="968" spans="1:4" hidden="1" x14ac:dyDescent="0.15">
      <c r="A968" s="43">
        <v>969</v>
      </c>
      <c r="B968" s="43" t="s">
        <v>150</v>
      </c>
      <c r="C968" s="99" t="s">
        <v>248</v>
      </c>
      <c r="D968" s="43" t="s">
        <v>252</v>
      </c>
    </row>
    <row r="969" spans="1:4" hidden="1" x14ac:dyDescent="0.15">
      <c r="A969" s="43">
        <v>970</v>
      </c>
      <c r="B969" s="43" t="s">
        <v>167</v>
      </c>
      <c r="C969" s="99" t="s">
        <v>248</v>
      </c>
      <c r="D969" s="43" t="s">
        <v>173</v>
      </c>
    </row>
    <row r="970" spans="1:4" hidden="1" x14ac:dyDescent="0.15">
      <c r="A970" s="43">
        <v>971</v>
      </c>
      <c r="B970" s="43" t="s">
        <v>154</v>
      </c>
      <c r="C970" s="99" t="s">
        <v>248</v>
      </c>
      <c r="D970" s="43" t="s">
        <v>252</v>
      </c>
    </row>
    <row r="971" spans="1:4" hidden="1" x14ac:dyDescent="0.15">
      <c r="A971" s="43">
        <v>972</v>
      </c>
      <c r="B971" s="43" t="s">
        <v>161</v>
      </c>
      <c r="C971" s="99" t="s">
        <v>140</v>
      </c>
      <c r="D971" s="43" t="s">
        <v>173</v>
      </c>
    </row>
    <row r="972" spans="1:4" hidden="1" x14ac:dyDescent="0.15">
      <c r="A972" s="43">
        <v>973</v>
      </c>
      <c r="B972" s="43" t="s">
        <v>149</v>
      </c>
      <c r="C972" s="99" t="s">
        <v>206</v>
      </c>
      <c r="D972" s="43" t="s">
        <v>173</v>
      </c>
    </row>
    <row r="973" spans="1:4" hidden="1" x14ac:dyDescent="0.15">
      <c r="A973" s="43">
        <v>974</v>
      </c>
      <c r="B973" s="43" t="s">
        <v>174</v>
      </c>
      <c r="C973" s="99" t="s">
        <v>206</v>
      </c>
      <c r="D973" s="43" t="s">
        <v>173</v>
      </c>
    </row>
    <row r="974" spans="1:4" hidden="1" x14ac:dyDescent="0.15">
      <c r="A974" s="43">
        <v>975</v>
      </c>
      <c r="B974" s="43" t="s">
        <v>167</v>
      </c>
      <c r="C974" s="99" t="s">
        <v>243</v>
      </c>
      <c r="D974" s="43" t="s">
        <v>173</v>
      </c>
    </row>
    <row r="975" spans="1:4" hidden="1" x14ac:dyDescent="0.15">
      <c r="A975" s="43">
        <v>976</v>
      </c>
      <c r="B975" s="43" t="s">
        <v>143</v>
      </c>
      <c r="C975" s="99" t="s">
        <v>267</v>
      </c>
      <c r="D975" s="43" t="s">
        <v>173</v>
      </c>
    </row>
    <row r="976" spans="1:4" hidden="1" x14ac:dyDescent="0.15">
      <c r="A976" s="43">
        <v>977</v>
      </c>
      <c r="B976" s="43" t="s">
        <v>169</v>
      </c>
      <c r="C976" s="99" t="s">
        <v>267</v>
      </c>
      <c r="D976" s="43" t="s">
        <v>173</v>
      </c>
    </row>
    <row r="977" spans="1:4" hidden="1" x14ac:dyDescent="0.15">
      <c r="A977" s="43">
        <v>978</v>
      </c>
      <c r="B977" s="43" t="s">
        <v>160</v>
      </c>
      <c r="C977" s="99" t="s">
        <v>202</v>
      </c>
      <c r="D977" s="43" t="s">
        <v>173</v>
      </c>
    </row>
    <row r="978" spans="1:4" hidden="1" x14ac:dyDescent="0.15">
      <c r="A978" s="43">
        <v>979</v>
      </c>
      <c r="B978" s="43" t="s">
        <v>165</v>
      </c>
      <c r="C978" s="99" t="s">
        <v>191</v>
      </c>
      <c r="D978" s="43" t="s">
        <v>173</v>
      </c>
    </row>
    <row r="979" spans="1:4" hidden="1" x14ac:dyDescent="0.15">
      <c r="A979" s="43">
        <v>980</v>
      </c>
      <c r="B979" s="43" t="s">
        <v>152</v>
      </c>
      <c r="C979" s="99" t="s">
        <v>218</v>
      </c>
      <c r="D979" s="43" t="s">
        <v>173</v>
      </c>
    </row>
    <row r="980" spans="1:4" hidden="1" x14ac:dyDescent="0.15">
      <c r="A980" s="43">
        <v>981</v>
      </c>
      <c r="B980" s="43" t="s">
        <v>143</v>
      </c>
      <c r="C980" s="99" t="s">
        <v>268</v>
      </c>
      <c r="D980" s="43" t="s">
        <v>173</v>
      </c>
    </row>
    <row r="981" spans="1:4" hidden="1" x14ac:dyDescent="0.15">
      <c r="A981" s="43">
        <v>982</v>
      </c>
      <c r="B981" s="43" t="s">
        <v>150</v>
      </c>
      <c r="C981" s="99" t="s">
        <v>194</v>
      </c>
      <c r="D981" s="43" t="s">
        <v>173</v>
      </c>
    </row>
    <row r="982" spans="1:4" hidden="1" x14ac:dyDescent="0.15">
      <c r="A982" s="43">
        <v>983</v>
      </c>
      <c r="B982" s="43" t="s">
        <v>148</v>
      </c>
      <c r="C982" s="99" t="s">
        <v>213</v>
      </c>
      <c r="D982" s="43" t="s">
        <v>173</v>
      </c>
    </row>
    <row r="983" spans="1:4" hidden="1" x14ac:dyDescent="0.15">
      <c r="A983" s="43">
        <v>984</v>
      </c>
      <c r="B983" s="43" t="s">
        <v>143</v>
      </c>
      <c r="C983" s="99" t="s">
        <v>213</v>
      </c>
      <c r="D983" s="43" t="s">
        <v>173</v>
      </c>
    </row>
    <row r="984" spans="1:4" hidden="1" x14ac:dyDescent="0.15">
      <c r="A984" s="43">
        <v>985</v>
      </c>
      <c r="B984" s="43" t="s">
        <v>158</v>
      </c>
      <c r="C984" s="99" t="s">
        <v>175</v>
      </c>
      <c r="D984" s="43" t="s">
        <v>173</v>
      </c>
    </row>
    <row r="985" spans="1:4" hidden="1" x14ac:dyDescent="0.15">
      <c r="A985" s="43">
        <v>986</v>
      </c>
      <c r="B985" s="43" t="s">
        <v>160</v>
      </c>
      <c r="C985" s="99" t="s">
        <v>175</v>
      </c>
      <c r="D985" s="43" t="s">
        <v>173</v>
      </c>
    </row>
    <row r="986" spans="1:4" hidden="1" x14ac:dyDescent="0.15">
      <c r="A986" s="43">
        <v>987</v>
      </c>
      <c r="B986" s="43" t="s">
        <v>143</v>
      </c>
      <c r="C986" s="99" t="s">
        <v>175</v>
      </c>
      <c r="D986" s="43" t="s">
        <v>173</v>
      </c>
    </row>
    <row r="987" spans="1:4" hidden="1" x14ac:dyDescent="0.15">
      <c r="A987" s="43">
        <v>988</v>
      </c>
      <c r="B987" s="43" t="s">
        <v>172</v>
      </c>
      <c r="C987" s="99" t="s">
        <v>175</v>
      </c>
      <c r="D987" s="43" t="s">
        <v>173</v>
      </c>
    </row>
    <row r="988" spans="1:4" hidden="1" x14ac:dyDescent="0.15">
      <c r="A988" s="43">
        <v>989</v>
      </c>
      <c r="B988" s="43" t="s">
        <v>145</v>
      </c>
      <c r="C988" s="99" t="s">
        <v>175</v>
      </c>
      <c r="D988" s="43" t="s">
        <v>176</v>
      </c>
    </row>
    <row r="989" spans="1:4" hidden="1" x14ac:dyDescent="0.15">
      <c r="A989" s="43">
        <v>990</v>
      </c>
      <c r="B989" s="43" t="s">
        <v>150</v>
      </c>
      <c r="C989" s="99" t="s">
        <v>222</v>
      </c>
      <c r="D989" s="43" t="s">
        <v>173</v>
      </c>
    </row>
    <row r="990" spans="1:4" hidden="1" x14ac:dyDescent="0.15">
      <c r="A990" s="43">
        <v>991</v>
      </c>
      <c r="B990" s="43" t="s">
        <v>157</v>
      </c>
      <c r="C990" s="99" t="s">
        <v>224</v>
      </c>
      <c r="D990" s="43" t="s">
        <v>168</v>
      </c>
    </row>
    <row r="991" spans="1:4" hidden="1" x14ac:dyDescent="0.15">
      <c r="A991" s="43">
        <v>992</v>
      </c>
      <c r="B991" s="43" t="s">
        <v>160</v>
      </c>
      <c r="C991" s="99" t="s">
        <v>214</v>
      </c>
      <c r="D991" s="43" t="s">
        <v>173</v>
      </c>
    </row>
    <row r="992" spans="1:4" hidden="1" x14ac:dyDescent="0.15">
      <c r="A992" s="43">
        <v>993</v>
      </c>
      <c r="B992" s="43" t="s">
        <v>166</v>
      </c>
      <c r="C992" s="99" t="s">
        <v>214</v>
      </c>
      <c r="D992" s="43" t="s">
        <v>173</v>
      </c>
    </row>
    <row r="993" spans="1:4" hidden="1" x14ac:dyDescent="0.15">
      <c r="A993" s="43">
        <v>994</v>
      </c>
      <c r="B993" s="43" t="s">
        <v>139</v>
      </c>
      <c r="C993" s="99" t="s">
        <v>214</v>
      </c>
      <c r="D993" s="43" t="s">
        <v>173</v>
      </c>
    </row>
    <row r="994" spans="1:4" hidden="1" x14ac:dyDescent="0.15">
      <c r="A994" s="43">
        <v>995</v>
      </c>
      <c r="B994" s="43" t="s">
        <v>161</v>
      </c>
      <c r="C994" s="99" t="s">
        <v>264</v>
      </c>
      <c r="D994" s="43" t="s">
        <v>173</v>
      </c>
    </row>
    <row r="995" spans="1:4" hidden="1" x14ac:dyDescent="0.15">
      <c r="A995" s="43">
        <v>996</v>
      </c>
      <c r="B995" s="43" t="s">
        <v>145</v>
      </c>
      <c r="C995" s="99" t="s">
        <v>247</v>
      </c>
      <c r="D995" s="43" t="s">
        <v>173</v>
      </c>
    </row>
    <row r="996" spans="1:4" hidden="1" x14ac:dyDescent="0.15">
      <c r="A996" s="43">
        <v>997</v>
      </c>
      <c r="B996" s="43" t="s">
        <v>158</v>
      </c>
      <c r="C996" s="99" t="s">
        <v>259</v>
      </c>
      <c r="D996" s="43" t="s">
        <v>173</v>
      </c>
    </row>
    <row r="997" spans="1:4" hidden="1" x14ac:dyDescent="0.15">
      <c r="A997" s="43">
        <v>998</v>
      </c>
      <c r="B997" s="43" t="s">
        <v>145</v>
      </c>
      <c r="C997" s="99" t="s">
        <v>213</v>
      </c>
      <c r="D997" s="43" t="s">
        <v>173</v>
      </c>
    </row>
    <row r="998" spans="1:4" hidden="1" x14ac:dyDescent="0.15">
      <c r="A998" s="43">
        <v>999</v>
      </c>
      <c r="B998" s="43" t="s">
        <v>142</v>
      </c>
      <c r="C998" s="99" t="s">
        <v>213</v>
      </c>
      <c r="D998" s="43" t="s">
        <v>173</v>
      </c>
    </row>
    <row r="999" spans="1:4" hidden="1" x14ac:dyDescent="0.15">
      <c r="A999" s="43">
        <v>1000</v>
      </c>
      <c r="B999" s="43" t="s">
        <v>161</v>
      </c>
      <c r="C999" s="99" t="s">
        <v>213</v>
      </c>
      <c r="D999" s="43" t="s">
        <v>164</v>
      </c>
    </row>
    <row r="1000" spans="1:4" hidden="1" x14ac:dyDescent="0.15">
      <c r="A1000" s="43">
        <v>1001</v>
      </c>
      <c r="B1000" s="43" t="s">
        <v>165</v>
      </c>
      <c r="C1000" s="99" t="s">
        <v>140</v>
      </c>
      <c r="D1000" s="43" t="s">
        <v>173</v>
      </c>
    </row>
    <row r="1001" spans="1:4" hidden="1" x14ac:dyDescent="0.15">
      <c r="A1001" s="43">
        <v>1002</v>
      </c>
      <c r="B1001" s="43" t="s">
        <v>142</v>
      </c>
      <c r="C1001" s="99" t="s">
        <v>231</v>
      </c>
      <c r="D1001" s="43" t="s">
        <v>173</v>
      </c>
    </row>
    <row r="1002" spans="1:4" hidden="1" x14ac:dyDescent="0.15">
      <c r="A1002" s="43">
        <v>1003</v>
      </c>
      <c r="B1002" s="43" t="s">
        <v>158</v>
      </c>
      <c r="C1002" s="99" t="s">
        <v>253</v>
      </c>
      <c r="D1002" s="43" t="s">
        <v>173</v>
      </c>
    </row>
    <row r="1003" spans="1:4" hidden="1" x14ac:dyDescent="0.15">
      <c r="A1003" s="43">
        <v>1004</v>
      </c>
      <c r="B1003" s="43" t="s">
        <v>139</v>
      </c>
      <c r="C1003" s="99" t="s">
        <v>253</v>
      </c>
      <c r="D1003" s="43" t="s">
        <v>173</v>
      </c>
    </row>
    <row r="1004" spans="1:4" hidden="1" x14ac:dyDescent="0.15">
      <c r="A1004" s="43">
        <v>1005</v>
      </c>
      <c r="B1004" s="43" t="s">
        <v>155</v>
      </c>
      <c r="C1004" s="99" t="s">
        <v>253</v>
      </c>
      <c r="D1004" s="43" t="s">
        <v>173</v>
      </c>
    </row>
    <row r="1005" spans="1:4" hidden="1" x14ac:dyDescent="0.15">
      <c r="A1005" s="43">
        <v>1006</v>
      </c>
      <c r="B1005" s="43" t="s">
        <v>150</v>
      </c>
      <c r="C1005" s="99" t="s">
        <v>214</v>
      </c>
      <c r="D1005" s="43" t="s">
        <v>173</v>
      </c>
    </row>
    <row r="1006" spans="1:4" hidden="1" x14ac:dyDescent="0.15">
      <c r="A1006" s="43">
        <v>1007</v>
      </c>
      <c r="B1006" s="43" t="s">
        <v>161</v>
      </c>
      <c r="C1006" s="99" t="s">
        <v>249</v>
      </c>
      <c r="D1006" s="43" t="s">
        <v>173</v>
      </c>
    </row>
    <row r="1007" spans="1:4" hidden="1" x14ac:dyDescent="0.15">
      <c r="A1007" s="43">
        <v>1008</v>
      </c>
      <c r="B1007" s="43" t="s">
        <v>169</v>
      </c>
      <c r="C1007" s="99" t="s">
        <v>187</v>
      </c>
      <c r="D1007" s="43" t="s">
        <v>173</v>
      </c>
    </row>
    <row r="1008" spans="1:4" hidden="1" x14ac:dyDescent="0.15">
      <c r="A1008" s="43">
        <v>1009</v>
      </c>
      <c r="B1008" s="43" t="s">
        <v>145</v>
      </c>
      <c r="C1008" s="99" t="s">
        <v>266</v>
      </c>
      <c r="D1008" s="43" t="s">
        <v>173</v>
      </c>
    </row>
    <row r="1009" spans="1:4" hidden="1" x14ac:dyDescent="0.15">
      <c r="A1009" s="43">
        <v>1010</v>
      </c>
      <c r="B1009" s="43" t="s">
        <v>161</v>
      </c>
      <c r="C1009" s="99" t="s">
        <v>211</v>
      </c>
      <c r="D1009" s="43" t="s">
        <v>173</v>
      </c>
    </row>
    <row r="1010" spans="1:4" hidden="1" x14ac:dyDescent="0.15">
      <c r="A1010" s="43">
        <v>1011</v>
      </c>
      <c r="B1010" s="43" t="s">
        <v>149</v>
      </c>
      <c r="C1010" s="99" t="s">
        <v>218</v>
      </c>
      <c r="D1010" s="43" t="s">
        <v>173</v>
      </c>
    </row>
    <row r="1011" spans="1:4" hidden="1" x14ac:dyDescent="0.15">
      <c r="A1011" s="43">
        <v>1012</v>
      </c>
      <c r="B1011" s="43" t="s">
        <v>165</v>
      </c>
      <c r="C1011" s="99" t="s">
        <v>227</v>
      </c>
      <c r="D1011" s="43" t="s">
        <v>173</v>
      </c>
    </row>
    <row r="1012" spans="1:4" hidden="1" x14ac:dyDescent="0.15">
      <c r="A1012" s="43">
        <v>1013</v>
      </c>
      <c r="B1012" s="43" t="s">
        <v>160</v>
      </c>
      <c r="C1012" s="99" t="s">
        <v>206</v>
      </c>
      <c r="D1012" s="43" t="s">
        <v>173</v>
      </c>
    </row>
    <row r="1013" spans="1:4" hidden="1" x14ac:dyDescent="0.15">
      <c r="A1013" s="43">
        <v>1014</v>
      </c>
      <c r="B1013" s="43" t="s">
        <v>155</v>
      </c>
      <c r="C1013" s="99" t="s">
        <v>235</v>
      </c>
      <c r="D1013" s="43" t="s">
        <v>173</v>
      </c>
    </row>
    <row r="1014" spans="1:4" hidden="1" x14ac:dyDescent="0.15">
      <c r="A1014" s="43">
        <v>1015</v>
      </c>
      <c r="B1014" s="43" t="s">
        <v>147</v>
      </c>
      <c r="C1014" s="99" t="s">
        <v>204</v>
      </c>
      <c r="D1014" s="43" t="s">
        <v>173</v>
      </c>
    </row>
    <row r="1015" spans="1:4" hidden="1" x14ac:dyDescent="0.15">
      <c r="A1015" s="43">
        <v>1016</v>
      </c>
      <c r="B1015" s="43" t="s">
        <v>172</v>
      </c>
      <c r="C1015" s="99" t="s">
        <v>247</v>
      </c>
      <c r="D1015" s="43" t="s">
        <v>173</v>
      </c>
    </row>
    <row r="1016" spans="1:4" hidden="1" x14ac:dyDescent="0.15">
      <c r="A1016" s="43">
        <v>1017</v>
      </c>
      <c r="B1016" s="43" t="s">
        <v>150</v>
      </c>
      <c r="C1016" s="99" t="s">
        <v>196</v>
      </c>
      <c r="D1016" s="43" t="s">
        <v>173</v>
      </c>
    </row>
    <row r="1017" spans="1:4" hidden="1" x14ac:dyDescent="0.15">
      <c r="A1017" s="43">
        <v>1018</v>
      </c>
      <c r="B1017" s="43" t="s">
        <v>147</v>
      </c>
      <c r="C1017" s="99" t="s">
        <v>260</v>
      </c>
      <c r="D1017" s="43" t="s">
        <v>173</v>
      </c>
    </row>
    <row r="1018" spans="1:4" hidden="1" x14ac:dyDescent="0.15">
      <c r="A1018" s="43">
        <v>1019</v>
      </c>
      <c r="B1018" s="43" t="s">
        <v>161</v>
      </c>
      <c r="C1018" s="99" t="s">
        <v>267</v>
      </c>
      <c r="D1018" s="43" t="s">
        <v>173</v>
      </c>
    </row>
    <row r="1019" spans="1:4" hidden="1" x14ac:dyDescent="0.15">
      <c r="A1019" s="43">
        <v>1020</v>
      </c>
      <c r="B1019" s="43" t="s">
        <v>159</v>
      </c>
      <c r="C1019" s="99" t="s">
        <v>267</v>
      </c>
      <c r="D1019" s="43" t="s">
        <v>173</v>
      </c>
    </row>
    <row r="1020" spans="1:4" hidden="1" x14ac:dyDescent="0.15">
      <c r="A1020" s="43">
        <v>1021</v>
      </c>
      <c r="B1020" s="43" t="s">
        <v>161</v>
      </c>
      <c r="C1020" s="99" t="s">
        <v>267</v>
      </c>
      <c r="D1020" s="43" t="s">
        <v>173</v>
      </c>
    </row>
    <row r="1021" spans="1:4" hidden="1" x14ac:dyDescent="0.15">
      <c r="A1021" s="43">
        <v>1022</v>
      </c>
      <c r="B1021" s="43" t="s">
        <v>165</v>
      </c>
      <c r="C1021" s="99" t="s">
        <v>200</v>
      </c>
      <c r="D1021" s="43" t="s">
        <v>173</v>
      </c>
    </row>
    <row r="1022" spans="1:4" hidden="1" x14ac:dyDescent="0.15">
      <c r="A1022" s="43">
        <v>1023</v>
      </c>
      <c r="B1022" s="43" t="s">
        <v>143</v>
      </c>
      <c r="C1022" s="99" t="s">
        <v>234</v>
      </c>
      <c r="D1022" s="43" t="s">
        <v>173</v>
      </c>
    </row>
    <row r="1023" spans="1:4" hidden="1" x14ac:dyDescent="0.15">
      <c r="A1023" s="43">
        <v>1024</v>
      </c>
      <c r="B1023" s="43" t="s">
        <v>163</v>
      </c>
      <c r="C1023" s="99" t="s">
        <v>253</v>
      </c>
      <c r="D1023" s="43" t="s">
        <v>173</v>
      </c>
    </row>
    <row r="1024" spans="1:4" hidden="1" x14ac:dyDescent="0.15">
      <c r="A1024" s="43">
        <v>1026</v>
      </c>
      <c r="B1024" s="43" t="s">
        <v>142</v>
      </c>
      <c r="C1024" s="99" t="s">
        <v>219</v>
      </c>
      <c r="D1024" s="43" t="s">
        <v>173</v>
      </c>
    </row>
    <row r="1025" spans="1:4" hidden="1" x14ac:dyDescent="0.15">
      <c r="A1025" s="43">
        <v>1027</v>
      </c>
      <c r="B1025" s="43" t="s">
        <v>172</v>
      </c>
      <c r="C1025" s="99" t="s">
        <v>216</v>
      </c>
      <c r="D1025" s="43" t="s">
        <v>173</v>
      </c>
    </row>
    <row r="1026" spans="1:4" hidden="1" x14ac:dyDescent="0.15">
      <c r="A1026" s="43">
        <v>1028</v>
      </c>
      <c r="B1026" s="43" t="s">
        <v>142</v>
      </c>
      <c r="C1026" s="99" t="s">
        <v>261</v>
      </c>
      <c r="D1026" s="43" t="s">
        <v>164</v>
      </c>
    </row>
    <row r="1027" spans="1:4" hidden="1" x14ac:dyDescent="0.15">
      <c r="A1027" s="43">
        <v>1029</v>
      </c>
      <c r="B1027" s="43" t="s">
        <v>148</v>
      </c>
      <c r="C1027" s="99" t="s">
        <v>242</v>
      </c>
      <c r="D1027" s="43" t="s">
        <v>252</v>
      </c>
    </row>
    <row r="1028" spans="1:4" hidden="1" x14ac:dyDescent="0.15">
      <c r="A1028" s="43">
        <v>1030</v>
      </c>
      <c r="B1028" s="43" t="s">
        <v>145</v>
      </c>
      <c r="C1028" s="99" t="s">
        <v>249</v>
      </c>
      <c r="D1028" s="43" t="s">
        <v>188</v>
      </c>
    </row>
    <row r="1029" spans="1:4" hidden="1" x14ac:dyDescent="0.15">
      <c r="A1029" s="43">
        <v>1031</v>
      </c>
      <c r="B1029" s="43" t="s">
        <v>139</v>
      </c>
      <c r="C1029" s="99" t="s">
        <v>249</v>
      </c>
      <c r="D1029" s="43" t="s">
        <v>146</v>
      </c>
    </row>
    <row r="1030" spans="1:4" hidden="1" x14ac:dyDescent="0.15">
      <c r="A1030" s="43">
        <v>1032</v>
      </c>
      <c r="B1030" s="43" t="s">
        <v>172</v>
      </c>
      <c r="C1030" s="99" t="s">
        <v>249</v>
      </c>
      <c r="D1030" s="43" t="s">
        <v>173</v>
      </c>
    </row>
    <row r="1031" spans="1:4" hidden="1" x14ac:dyDescent="0.15">
      <c r="A1031" s="43">
        <v>1033</v>
      </c>
      <c r="B1031" s="43" t="s">
        <v>167</v>
      </c>
      <c r="C1031" s="99" t="s">
        <v>187</v>
      </c>
      <c r="D1031" s="43" t="s">
        <v>173</v>
      </c>
    </row>
    <row r="1032" spans="1:4" hidden="1" x14ac:dyDescent="0.15">
      <c r="A1032" s="43">
        <v>1034</v>
      </c>
      <c r="B1032" s="43" t="s">
        <v>142</v>
      </c>
      <c r="C1032" s="99" t="s">
        <v>210</v>
      </c>
      <c r="D1032" s="43" t="s">
        <v>173</v>
      </c>
    </row>
    <row r="1033" spans="1:4" hidden="1" x14ac:dyDescent="0.15">
      <c r="A1033" s="43">
        <v>1035</v>
      </c>
      <c r="B1033" s="43" t="s">
        <v>143</v>
      </c>
      <c r="C1033" s="99" t="s">
        <v>234</v>
      </c>
      <c r="D1033" s="43" t="s">
        <v>173</v>
      </c>
    </row>
    <row r="1034" spans="1:4" hidden="1" x14ac:dyDescent="0.15">
      <c r="A1034" s="43">
        <v>1036</v>
      </c>
      <c r="B1034" s="43" t="s">
        <v>174</v>
      </c>
      <c r="C1034" s="99" t="s">
        <v>264</v>
      </c>
      <c r="D1034" s="43" t="s">
        <v>173</v>
      </c>
    </row>
    <row r="1035" spans="1:4" hidden="1" x14ac:dyDescent="0.15">
      <c r="A1035" s="43">
        <v>1037</v>
      </c>
      <c r="B1035" s="43" t="s">
        <v>149</v>
      </c>
      <c r="C1035" s="99" t="s">
        <v>194</v>
      </c>
      <c r="D1035" s="43" t="s">
        <v>173</v>
      </c>
    </row>
    <row r="1036" spans="1:4" hidden="1" x14ac:dyDescent="0.15">
      <c r="A1036" s="43">
        <v>1038</v>
      </c>
      <c r="B1036" s="43" t="s">
        <v>150</v>
      </c>
      <c r="C1036" s="99" t="s">
        <v>194</v>
      </c>
      <c r="D1036" s="43" t="s">
        <v>173</v>
      </c>
    </row>
    <row r="1037" spans="1:4" hidden="1" x14ac:dyDescent="0.15">
      <c r="A1037" s="43">
        <v>1039</v>
      </c>
      <c r="B1037" s="43" t="s">
        <v>149</v>
      </c>
      <c r="C1037" s="99" t="s">
        <v>210</v>
      </c>
      <c r="D1037" s="43" t="s">
        <v>168</v>
      </c>
    </row>
    <row r="1038" spans="1:4" hidden="1" x14ac:dyDescent="0.15">
      <c r="A1038" s="43">
        <v>1040</v>
      </c>
      <c r="B1038" s="43" t="s">
        <v>167</v>
      </c>
      <c r="C1038" s="99" t="s">
        <v>214</v>
      </c>
      <c r="D1038" s="43" t="s">
        <v>173</v>
      </c>
    </row>
    <row r="1039" spans="1:4" hidden="1" x14ac:dyDescent="0.15">
      <c r="A1039" s="43">
        <v>1041</v>
      </c>
      <c r="B1039" s="43" t="s">
        <v>171</v>
      </c>
      <c r="C1039" s="99" t="s">
        <v>208</v>
      </c>
      <c r="D1039" s="43" t="s">
        <v>173</v>
      </c>
    </row>
    <row r="1040" spans="1:4" hidden="1" x14ac:dyDescent="0.15">
      <c r="A1040" s="43">
        <v>1042</v>
      </c>
      <c r="B1040" s="43" t="s">
        <v>160</v>
      </c>
      <c r="C1040" s="99" t="s">
        <v>208</v>
      </c>
      <c r="D1040" s="43" t="s">
        <v>173</v>
      </c>
    </row>
    <row r="1041" spans="1:4" hidden="1" x14ac:dyDescent="0.15">
      <c r="A1041" s="43">
        <v>1043</v>
      </c>
      <c r="B1041" s="43" t="s">
        <v>156</v>
      </c>
      <c r="C1041" s="99" t="s">
        <v>208</v>
      </c>
      <c r="D1041" s="43" t="s">
        <v>173</v>
      </c>
    </row>
    <row r="1042" spans="1:4" hidden="1" x14ac:dyDescent="0.15">
      <c r="A1042" s="43">
        <v>1044</v>
      </c>
      <c r="B1042" s="43" t="s">
        <v>150</v>
      </c>
      <c r="C1042" s="99" t="s">
        <v>208</v>
      </c>
      <c r="D1042" s="43" t="s">
        <v>173</v>
      </c>
    </row>
    <row r="1043" spans="1:4" hidden="1" x14ac:dyDescent="0.15">
      <c r="A1043" s="43">
        <v>1045</v>
      </c>
      <c r="B1043" s="43" t="s">
        <v>151</v>
      </c>
      <c r="C1043" s="99" t="s">
        <v>208</v>
      </c>
      <c r="D1043" s="43" t="s">
        <v>173</v>
      </c>
    </row>
    <row r="1044" spans="1:4" hidden="1" x14ac:dyDescent="0.15">
      <c r="A1044" s="43">
        <v>1046</v>
      </c>
      <c r="B1044" s="43" t="s">
        <v>157</v>
      </c>
      <c r="C1044" s="99" t="s">
        <v>208</v>
      </c>
      <c r="D1044" s="43" t="s">
        <v>173</v>
      </c>
    </row>
    <row r="1045" spans="1:4" hidden="1" x14ac:dyDescent="0.15">
      <c r="A1045" s="43">
        <v>1047</v>
      </c>
      <c r="B1045" s="43" t="s">
        <v>143</v>
      </c>
      <c r="C1045" s="99" t="s">
        <v>229</v>
      </c>
      <c r="D1045" s="43" t="s">
        <v>173</v>
      </c>
    </row>
    <row r="1046" spans="1:4" hidden="1" x14ac:dyDescent="0.15">
      <c r="A1046" s="43">
        <v>1048</v>
      </c>
      <c r="B1046" s="43" t="s">
        <v>177</v>
      </c>
      <c r="C1046" s="99" t="s">
        <v>246</v>
      </c>
      <c r="D1046" s="43" t="s">
        <v>173</v>
      </c>
    </row>
    <row r="1047" spans="1:4" hidden="1" x14ac:dyDescent="0.15">
      <c r="A1047" s="43">
        <v>1049</v>
      </c>
      <c r="B1047" s="43" t="s">
        <v>236</v>
      </c>
      <c r="C1047" s="99" t="s">
        <v>194</v>
      </c>
      <c r="D1047" s="43" t="s">
        <v>164</v>
      </c>
    </row>
  </sheetData>
  <sheetProtection password="CA01" sheet="1" objects="1" scenarios="1"/>
  <phoneticPr fontId="2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t09_SZ"/>
  <dimension ref="A1:I387"/>
  <sheetViews>
    <sheetView topLeftCell="A1048576" workbookViewId="0">
      <selection activeCell="D2" sqref="D2"/>
    </sheetView>
  </sheetViews>
  <sheetFormatPr defaultColWidth="9" defaultRowHeight="13.5" customHeight="1" zeroHeight="1" x14ac:dyDescent="0.15"/>
  <cols>
    <col min="1" max="16384" width="9" style="100"/>
  </cols>
  <sheetData>
    <row r="1" spans="1:9" hidden="1" x14ac:dyDescent="0.15">
      <c r="D1" s="100" t="s">
        <v>273</v>
      </c>
    </row>
    <row r="2" spans="1:9" hidden="1" x14ac:dyDescent="0.15">
      <c r="D2" s="101" t="s">
        <v>274</v>
      </c>
      <c r="E2" s="102"/>
    </row>
    <row r="3" spans="1:9" hidden="1" x14ac:dyDescent="0.15">
      <c r="B3" s="103"/>
      <c r="C3" s="104"/>
      <c r="D3" s="105"/>
      <c r="E3" s="105"/>
      <c r="F3" s="106"/>
      <c r="G3" s="105"/>
      <c r="H3" s="105"/>
      <c r="I3" s="105"/>
    </row>
    <row r="4" spans="1:9" hidden="1" x14ac:dyDescent="0.15">
      <c r="B4" s="107" t="s">
        <v>8</v>
      </c>
      <c r="C4" s="103" t="s">
        <v>275</v>
      </c>
      <c r="D4" s="103"/>
      <c r="E4" s="108"/>
      <c r="F4" s="109"/>
      <c r="G4" s="105"/>
      <c r="H4" s="105"/>
      <c r="I4" s="105"/>
    </row>
    <row r="5" spans="1:9" hidden="1" x14ac:dyDescent="0.15">
      <c r="A5" s="100" t="s">
        <v>276</v>
      </c>
      <c r="B5" s="100" t="s">
        <v>277</v>
      </c>
      <c r="C5" s="110" t="s">
        <v>233</v>
      </c>
    </row>
    <row r="6" spans="1:9" hidden="1" x14ac:dyDescent="0.15">
      <c r="A6" s="100" t="s">
        <v>278</v>
      </c>
      <c r="B6" s="100" t="s">
        <v>279</v>
      </c>
      <c r="C6" s="110" t="s">
        <v>249</v>
      </c>
    </row>
    <row r="7" spans="1:9" hidden="1" x14ac:dyDescent="0.15">
      <c r="A7" s="100" t="s">
        <v>280</v>
      </c>
      <c r="B7" s="100" t="s">
        <v>281</v>
      </c>
      <c r="C7" s="110" t="s">
        <v>248</v>
      </c>
    </row>
    <row r="8" spans="1:9" hidden="1" x14ac:dyDescent="0.15">
      <c r="A8" s="100" t="s">
        <v>282</v>
      </c>
      <c r="B8" s="100" t="s">
        <v>283</v>
      </c>
      <c r="C8" s="110" t="s">
        <v>229</v>
      </c>
    </row>
    <row r="9" spans="1:9" hidden="1" x14ac:dyDescent="0.15">
      <c r="A9" s="100" t="s">
        <v>284</v>
      </c>
      <c r="B9" s="100" t="s">
        <v>285</v>
      </c>
      <c r="C9" s="110" t="s">
        <v>183</v>
      </c>
      <c r="G9" s="111"/>
    </row>
    <row r="10" spans="1:9" hidden="1" x14ac:dyDescent="0.15">
      <c r="A10" s="100" t="s">
        <v>286</v>
      </c>
      <c r="B10" s="100" t="s">
        <v>287</v>
      </c>
      <c r="C10" s="110" t="s">
        <v>227</v>
      </c>
    </row>
    <row r="11" spans="1:9" hidden="1" x14ac:dyDescent="0.15">
      <c r="A11" s="100" t="s">
        <v>288</v>
      </c>
      <c r="B11" s="100" t="s">
        <v>289</v>
      </c>
      <c r="C11" s="110" t="s">
        <v>259</v>
      </c>
    </row>
    <row r="12" spans="1:9" hidden="1" x14ac:dyDescent="0.15">
      <c r="A12" s="100" t="s">
        <v>290</v>
      </c>
      <c r="B12" s="100" t="s">
        <v>291</v>
      </c>
      <c r="C12" s="110" t="s">
        <v>269</v>
      </c>
    </row>
    <row r="13" spans="1:9" hidden="1" x14ac:dyDescent="0.15">
      <c r="A13" s="100" t="s">
        <v>292</v>
      </c>
      <c r="B13" s="100" t="s">
        <v>293</v>
      </c>
      <c r="C13" s="110" t="s">
        <v>207</v>
      </c>
    </row>
    <row r="14" spans="1:9" hidden="1" x14ac:dyDescent="0.15">
      <c r="A14" s="100" t="s">
        <v>294</v>
      </c>
      <c r="B14" s="100" t="s">
        <v>295</v>
      </c>
      <c r="C14" s="110" t="s">
        <v>237</v>
      </c>
    </row>
    <row r="15" spans="1:9" hidden="1" x14ac:dyDescent="0.15">
      <c r="A15" s="100" t="s">
        <v>296</v>
      </c>
      <c r="B15" s="100" t="s">
        <v>297</v>
      </c>
      <c r="C15" s="110" t="s">
        <v>232</v>
      </c>
    </row>
    <row r="16" spans="1:9" hidden="1" x14ac:dyDescent="0.15">
      <c r="A16" s="100" t="s">
        <v>298</v>
      </c>
      <c r="B16" s="100" t="s">
        <v>299</v>
      </c>
      <c r="C16" s="110" t="s">
        <v>255</v>
      </c>
      <c r="G16" s="111"/>
    </row>
    <row r="17" spans="1:7" hidden="1" x14ac:dyDescent="0.15">
      <c r="A17" s="100" t="s">
        <v>300</v>
      </c>
      <c r="B17" s="100" t="s">
        <v>301</v>
      </c>
      <c r="C17" s="110" t="s">
        <v>234</v>
      </c>
    </row>
    <row r="18" spans="1:7" hidden="1" x14ac:dyDescent="0.15">
      <c r="A18" s="100" t="s">
        <v>302</v>
      </c>
      <c r="B18" s="100" t="s">
        <v>303</v>
      </c>
      <c r="C18" s="110" t="s">
        <v>247</v>
      </c>
    </row>
    <row r="19" spans="1:7" hidden="1" x14ac:dyDescent="0.15">
      <c r="A19" s="100" t="s">
        <v>304</v>
      </c>
      <c r="B19" s="100" t="s">
        <v>305</v>
      </c>
      <c r="C19" s="110" t="s">
        <v>253</v>
      </c>
    </row>
    <row r="20" spans="1:7" hidden="1" x14ac:dyDescent="0.15">
      <c r="A20" s="100" t="s">
        <v>306</v>
      </c>
      <c r="B20" s="100" t="s">
        <v>307</v>
      </c>
      <c r="C20" s="110" t="s">
        <v>175</v>
      </c>
    </row>
    <row r="21" spans="1:7" hidden="1" x14ac:dyDescent="0.15">
      <c r="A21" s="100" t="s">
        <v>308</v>
      </c>
      <c r="B21" s="100" t="s">
        <v>309</v>
      </c>
      <c r="C21" s="110" t="s">
        <v>241</v>
      </c>
    </row>
    <row r="22" spans="1:7" hidden="1" x14ac:dyDescent="0.15">
      <c r="A22" s="100" t="s">
        <v>310</v>
      </c>
      <c r="B22" s="100" t="s">
        <v>311</v>
      </c>
      <c r="C22" s="110" t="s">
        <v>231</v>
      </c>
    </row>
    <row r="23" spans="1:7" hidden="1" x14ac:dyDescent="0.15">
      <c r="A23" s="100" t="s">
        <v>312</v>
      </c>
      <c r="B23" s="100" t="s">
        <v>313</v>
      </c>
      <c r="C23" s="110" t="s">
        <v>258</v>
      </c>
      <c r="G23" s="111"/>
    </row>
    <row r="24" spans="1:7" hidden="1" x14ac:dyDescent="0.15">
      <c r="A24" s="100" t="s">
        <v>314</v>
      </c>
      <c r="B24" s="100" t="s">
        <v>315</v>
      </c>
      <c r="C24" s="110" t="s">
        <v>209</v>
      </c>
    </row>
    <row r="25" spans="1:7" hidden="1" x14ac:dyDescent="0.15">
      <c r="A25" s="100" t="s">
        <v>316</v>
      </c>
      <c r="B25" s="100" t="s">
        <v>317</v>
      </c>
      <c r="C25" s="110" t="s">
        <v>228</v>
      </c>
    </row>
    <row r="26" spans="1:7" hidden="1" x14ac:dyDescent="0.15">
      <c r="A26" s="100" t="s">
        <v>318</v>
      </c>
      <c r="B26" s="100" t="s">
        <v>319</v>
      </c>
      <c r="C26" s="110" t="s">
        <v>240</v>
      </c>
    </row>
    <row r="27" spans="1:7" hidden="1" x14ac:dyDescent="0.15">
      <c r="A27" s="100" t="s">
        <v>320</v>
      </c>
      <c r="B27" s="100" t="s">
        <v>321</v>
      </c>
      <c r="C27" s="110" t="s">
        <v>194</v>
      </c>
    </row>
    <row r="28" spans="1:7" hidden="1" x14ac:dyDescent="0.15">
      <c r="A28" s="100" t="s">
        <v>322</v>
      </c>
      <c r="B28" s="100" t="s">
        <v>323</v>
      </c>
      <c r="C28" s="110" t="s">
        <v>250</v>
      </c>
    </row>
    <row r="29" spans="1:7" hidden="1" x14ac:dyDescent="0.15">
      <c r="A29" s="100" t="s">
        <v>324</v>
      </c>
      <c r="B29" s="100" t="s">
        <v>325</v>
      </c>
      <c r="C29" s="110" t="s">
        <v>140</v>
      </c>
    </row>
    <row r="30" spans="1:7" hidden="1" x14ac:dyDescent="0.15">
      <c r="A30" s="100" t="s">
        <v>326</v>
      </c>
      <c r="B30" s="100" t="s">
        <v>327</v>
      </c>
      <c r="C30" s="110" t="s">
        <v>221</v>
      </c>
    </row>
    <row r="31" spans="1:7" hidden="1" x14ac:dyDescent="0.15">
      <c r="A31" s="100" t="s">
        <v>328</v>
      </c>
      <c r="B31" s="100" t="s">
        <v>329</v>
      </c>
      <c r="C31" s="110" t="s">
        <v>199</v>
      </c>
    </row>
    <row r="32" spans="1:7" hidden="1" x14ac:dyDescent="0.15">
      <c r="A32" s="100" t="s">
        <v>330</v>
      </c>
      <c r="B32" s="100" t="s">
        <v>331</v>
      </c>
      <c r="C32" s="110" t="s">
        <v>265</v>
      </c>
      <c r="G32" s="111"/>
    </row>
    <row r="33" spans="1:3" hidden="1" x14ac:dyDescent="0.15">
      <c r="A33" s="100" t="s">
        <v>332</v>
      </c>
      <c r="B33" s="100" t="s">
        <v>333</v>
      </c>
      <c r="C33" s="110" t="s">
        <v>204</v>
      </c>
    </row>
    <row r="34" spans="1:3" hidden="1" x14ac:dyDescent="0.15">
      <c r="A34" s="100" t="s">
        <v>334</v>
      </c>
      <c r="B34" s="100" t="s">
        <v>335</v>
      </c>
      <c r="C34" s="110" t="s">
        <v>181</v>
      </c>
    </row>
    <row r="35" spans="1:3" hidden="1" x14ac:dyDescent="0.15">
      <c r="A35" s="100" t="s">
        <v>336</v>
      </c>
      <c r="B35" s="100" t="s">
        <v>337</v>
      </c>
      <c r="C35" s="110" t="s">
        <v>266</v>
      </c>
    </row>
    <row r="36" spans="1:3" hidden="1" x14ac:dyDescent="0.15">
      <c r="A36" s="100" t="s">
        <v>338</v>
      </c>
      <c r="B36" s="100" t="s">
        <v>339</v>
      </c>
      <c r="C36" s="110" t="s">
        <v>187</v>
      </c>
    </row>
    <row r="37" spans="1:3" hidden="1" x14ac:dyDescent="0.15">
      <c r="A37" s="100" t="s">
        <v>340</v>
      </c>
      <c r="B37" s="100" t="s">
        <v>341</v>
      </c>
      <c r="C37" s="110" t="s">
        <v>212</v>
      </c>
    </row>
    <row r="38" spans="1:3" hidden="1" x14ac:dyDescent="0.15">
      <c r="A38" s="100" t="s">
        <v>342</v>
      </c>
      <c r="B38" s="100" t="s">
        <v>343</v>
      </c>
      <c r="C38" s="110" t="s">
        <v>203</v>
      </c>
    </row>
    <row r="39" spans="1:3" hidden="1" x14ac:dyDescent="0.15">
      <c r="A39" s="100" t="s">
        <v>344</v>
      </c>
      <c r="B39" s="100" t="s">
        <v>345</v>
      </c>
      <c r="C39" s="110" t="s">
        <v>208</v>
      </c>
    </row>
    <row r="40" spans="1:3" hidden="1" x14ac:dyDescent="0.15">
      <c r="A40" s="100" t="s">
        <v>346</v>
      </c>
      <c r="B40" s="100" t="s">
        <v>347</v>
      </c>
      <c r="C40" s="110" t="s">
        <v>196</v>
      </c>
    </row>
    <row r="41" spans="1:3" hidden="1" x14ac:dyDescent="0.15">
      <c r="A41" s="100" t="s">
        <v>348</v>
      </c>
      <c r="B41" s="100" t="s">
        <v>349</v>
      </c>
      <c r="C41" s="110" t="s">
        <v>262</v>
      </c>
    </row>
    <row r="42" spans="1:3" hidden="1" x14ac:dyDescent="0.15">
      <c r="A42" s="100" t="s">
        <v>350</v>
      </c>
      <c r="B42" s="100" t="s">
        <v>351</v>
      </c>
      <c r="C42" s="110" t="s">
        <v>216</v>
      </c>
    </row>
    <row r="43" spans="1:3" hidden="1" x14ac:dyDescent="0.15">
      <c r="A43" s="100" t="s">
        <v>352</v>
      </c>
      <c r="B43" s="100" t="s">
        <v>353</v>
      </c>
      <c r="C43" s="110" t="s">
        <v>222</v>
      </c>
    </row>
    <row r="44" spans="1:3" hidden="1" x14ac:dyDescent="0.15">
      <c r="A44" s="100" t="s">
        <v>354</v>
      </c>
      <c r="B44" s="100" t="s">
        <v>355</v>
      </c>
      <c r="C44" s="110" t="s">
        <v>218</v>
      </c>
    </row>
    <row r="45" spans="1:3" hidden="1" x14ac:dyDescent="0.15">
      <c r="A45" s="100" t="s">
        <v>356</v>
      </c>
      <c r="B45" s="100" t="s">
        <v>357</v>
      </c>
      <c r="C45" s="110" t="s">
        <v>220</v>
      </c>
    </row>
    <row r="46" spans="1:3" hidden="1" x14ac:dyDescent="0.15">
      <c r="A46" s="100" t="s">
        <v>358</v>
      </c>
      <c r="B46" s="100" t="s">
        <v>359</v>
      </c>
      <c r="C46" s="110" t="s">
        <v>214</v>
      </c>
    </row>
    <row r="47" spans="1:3" hidden="1" x14ac:dyDescent="0.15">
      <c r="A47" s="100" t="s">
        <v>360</v>
      </c>
      <c r="B47" s="100" t="s">
        <v>361</v>
      </c>
      <c r="C47" s="110" t="s">
        <v>260</v>
      </c>
    </row>
    <row r="48" spans="1:3" hidden="1" x14ac:dyDescent="0.15">
      <c r="A48" s="100" t="s">
        <v>362</v>
      </c>
      <c r="B48" s="100" t="s">
        <v>363</v>
      </c>
      <c r="C48" s="110" t="s">
        <v>224</v>
      </c>
    </row>
    <row r="49" spans="1:3" hidden="1" x14ac:dyDescent="0.15">
      <c r="A49" s="100" t="s">
        <v>364</v>
      </c>
      <c r="B49" s="100" t="s">
        <v>365</v>
      </c>
      <c r="C49" s="110" t="s">
        <v>213</v>
      </c>
    </row>
    <row r="50" spans="1:3" hidden="1" x14ac:dyDescent="0.15">
      <c r="A50" s="100" t="s">
        <v>366</v>
      </c>
      <c r="B50" s="100" t="s">
        <v>367</v>
      </c>
      <c r="C50" s="110" t="s">
        <v>211</v>
      </c>
    </row>
    <row r="51" spans="1:3" hidden="1" x14ac:dyDescent="0.15">
      <c r="A51" s="100" t="s">
        <v>368</v>
      </c>
      <c r="B51" s="100" t="s">
        <v>369</v>
      </c>
      <c r="C51" s="110" t="s">
        <v>206</v>
      </c>
    </row>
    <row r="52" spans="1:3" hidden="1" x14ac:dyDescent="0.15">
      <c r="A52" s="100" t="s">
        <v>370</v>
      </c>
      <c r="B52" s="101" t="s">
        <v>371</v>
      </c>
      <c r="C52" s="112" t="s">
        <v>238</v>
      </c>
    </row>
    <row r="53" spans="1:3" hidden="1" x14ac:dyDescent="0.15">
      <c r="A53" s="100" t="s">
        <v>372</v>
      </c>
      <c r="B53" s="100" t="s">
        <v>373</v>
      </c>
      <c r="C53" s="110" t="s">
        <v>244</v>
      </c>
    </row>
    <row r="54" spans="1:3" hidden="1" x14ac:dyDescent="0.15">
      <c r="A54" s="100" t="s">
        <v>374</v>
      </c>
      <c r="B54" s="100" t="s">
        <v>375</v>
      </c>
      <c r="C54" s="110" t="s">
        <v>268</v>
      </c>
    </row>
    <row r="55" spans="1:3" hidden="1" x14ac:dyDescent="0.15">
      <c r="A55" s="100" t="s">
        <v>376</v>
      </c>
      <c r="B55" s="100" t="s">
        <v>377</v>
      </c>
      <c r="C55" s="110" t="s">
        <v>254</v>
      </c>
    </row>
    <row r="56" spans="1:3" hidden="1" x14ac:dyDescent="0.15">
      <c r="A56" s="100" t="s">
        <v>378</v>
      </c>
      <c r="B56" s="100" t="s">
        <v>379</v>
      </c>
      <c r="C56" s="110" t="s">
        <v>251</v>
      </c>
    </row>
    <row r="57" spans="1:3" hidden="1" x14ac:dyDescent="0.15">
      <c r="A57" s="100" t="s">
        <v>380</v>
      </c>
      <c r="B57" s="100" t="s">
        <v>381</v>
      </c>
      <c r="C57" s="110" t="s">
        <v>256</v>
      </c>
    </row>
    <row r="58" spans="1:3" hidden="1" x14ac:dyDescent="0.15">
      <c r="A58" s="100" t="s">
        <v>382</v>
      </c>
      <c r="B58" s="100" t="s">
        <v>383</v>
      </c>
      <c r="C58" s="110" t="s">
        <v>201</v>
      </c>
    </row>
    <row r="59" spans="1:3" hidden="1" x14ac:dyDescent="0.15">
      <c r="A59" s="100" t="s">
        <v>384</v>
      </c>
      <c r="B59" s="101" t="s">
        <v>385</v>
      </c>
      <c r="C59" s="112" t="s">
        <v>264</v>
      </c>
    </row>
    <row r="60" spans="1:3" hidden="1" x14ac:dyDescent="0.15">
      <c r="A60" s="100" t="s">
        <v>386</v>
      </c>
      <c r="B60" s="100" t="s">
        <v>387</v>
      </c>
      <c r="C60" s="110" t="s">
        <v>195</v>
      </c>
    </row>
    <row r="61" spans="1:3" hidden="1" x14ac:dyDescent="0.15">
      <c r="A61" s="100" t="s">
        <v>388</v>
      </c>
      <c r="B61" s="100" t="s">
        <v>389</v>
      </c>
      <c r="C61" s="110" t="s">
        <v>225</v>
      </c>
    </row>
    <row r="62" spans="1:3" hidden="1" x14ac:dyDescent="0.15">
      <c r="A62" s="100" t="s">
        <v>390</v>
      </c>
      <c r="B62" s="100" t="s">
        <v>391</v>
      </c>
      <c r="C62" s="110" t="s">
        <v>243</v>
      </c>
    </row>
    <row r="63" spans="1:3" hidden="1" x14ac:dyDescent="0.15">
      <c r="A63" s="100" t="s">
        <v>392</v>
      </c>
      <c r="B63" s="100" t="s">
        <v>393</v>
      </c>
      <c r="C63" s="110" t="s">
        <v>246</v>
      </c>
    </row>
    <row r="64" spans="1:3" hidden="1" x14ac:dyDescent="0.15">
      <c r="A64" s="100" t="s">
        <v>394</v>
      </c>
      <c r="B64" s="100" t="s">
        <v>395</v>
      </c>
      <c r="C64" s="110" t="s">
        <v>270</v>
      </c>
    </row>
    <row r="65" spans="1:3" hidden="1" x14ac:dyDescent="0.15">
      <c r="A65" s="100" t="s">
        <v>396</v>
      </c>
      <c r="B65" s="100" t="s">
        <v>397</v>
      </c>
      <c r="C65" s="110" t="s">
        <v>242</v>
      </c>
    </row>
    <row r="66" spans="1:3" hidden="1" x14ac:dyDescent="0.15">
      <c r="A66" s="100" t="s">
        <v>398</v>
      </c>
      <c r="B66" s="100" t="s">
        <v>399</v>
      </c>
      <c r="C66" s="110" t="s">
        <v>272</v>
      </c>
    </row>
    <row r="67" spans="1:3" hidden="1" x14ac:dyDescent="0.15">
      <c r="A67" s="100" t="s">
        <v>400</v>
      </c>
      <c r="B67" s="100" t="s">
        <v>401</v>
      </c>
      <c r="C67" s="110" t="s">
        <v>239</v>
      </c>
    </row>
    <row r="68" spans="1:3" hidden="1" x14ac:dyDescent="0.15">
      <c r="A68" s="100" t="s">
        <v>402</v>
      </c>
      <c r="B68" s="100" t="s">
        <v>403</v>
      </c>
      <c r="C68" s="110" t="s">
        <v>271</v>
      </c>
    </row>
    <row r="69" spans="1:3" hidden="1" x14ac:dyDescent="0.15">
      <c r="A69" s="100" t="s">
        <v>404</v>
      </c>
      <c r="B69" s="100" t="s">
        <v>405</v>
      </c>
      <c r="C69" s="110" t="s">
        <v>261</v>
      </c>
    </row>
    <row r="70" spans="1:3" hidden="1" x14ac:dyDescent="0.15">
      <c r="A70" s="100" t="s">
        <v>406</v>
      </c>
      <c r="B70" s="100" t="s">
        <v>407</v>
      </c>
      <c r="C70" s="110" t="s">
        <v>219</v>
      </c>
    </row>
    <row r="71" spans="1:3" hidden="1" x14ac:dyDescent="0.15">
      <c r="A71" s="100" t="s">
        <v>408</v>
      </c>
      <c r="B71" s="100" t="s">
        <v>409</v>
      </c>
      <c r="C71" s="110" t="s">
        <v>215</v>
      </c>
    </row>
    <row r="72" spans="1:3" hidden="1" x14ac:dyDescent="0.15">
      <c r="A72" s="100" t="s">
        <v>410</v>
      </c>
      <c r="B72" s="100" t="s">
        <v>411</v>
      </c>
      <c r="C72" s="112" t="s">
        <v>217</v>
      </c>
    </row>
    <row r="73" spans="1:3" hidden="1" x14ac:dyDescent="0.15">
      <c r="A73" s="100" t="s">
        <v>412</v>
      </c>
      <c r="B73" s="100" t="s">
        <v>413</v>
      </c>
      <c r="C73" s="110" t="s">
        <v>205</v>
      </c>
    </row>
    <row r="74" spans="1:3" hidden="1" x14ac:dyDescent="0.15">
      <c r="A74" s="100" t="s">
        <v>414</v>
      </c>
      <c r="B74" s="100" t="s">
        <v>415</v>
      </c>
      <c r="C74" s="110" t="s">
        <v>198</v>
      </c>
    </row>
    <row r="75" spans="1:3" hidden="1" x14ac:dyDescent="0.15">
      <c r="A75" s="100" t="s">
        <v>416</v>
      </c>
      <c r="B75" s="100" t="s">
        <v>417</v>
      </c>
      <c r="C75" s="110" t="s">
        <v>202</v>
      </c>
    </row>
    <row r="76" spans="1:3" hidden="1" x14ac:dyDescent="0.15">
      <c r="A76" s="100" t="s">
        <v>418</v>
      </c>
      <c r="B76" s="100" t="s">
        <v>419</v>
      </c>
      <c r="C76" s="110" t="s">
        <v>267</v>
      </c>
    </row>
    <row r="77" spans="1:3" hidden="1" x14ac:dyDescent="0.15">
      <c r="A77" s="100" t="s">
        <v>420</v>
      </c>
      <c r="B77" s="100" t="s">
        <v>421</v>
      </c>
      <c r="C77" s="110" t="s">
        <v>210</v>
      </c>
    </row>
    <row r="78" spans="1:3" hidden="1" x14ac:dyDescent="0.15">
      <c r="A78" s="100" t="s">
        <v>422</v>
      </c>
      <c r="B78" s="100" t="s">
        <v>423</v>
      </c>
      <c r="C78" s="110" t="s">
        <v>226</v>
      </c>
    </row>
    <row r="79" spans="1:3" hidden="1" x14ac:dyDescent="0.15">
      <c r="A79" s="100" t="s">
        <v>424</v>
      </c>
      <c r="B79" s="100" t="s">
        <v>425</v>
      </c>
      <c r="C79" s="110" t="s">
        <v>191</v>
      </c>
    </row>
    <row r="80" spans="1:3" hidden="1" x14ac:dyDescent="0.15">
      <c r="A80" s="100" t="s">
        <v>426</v>
      </c>
      <c r="B80" s="100" t="s">
        <v>427</v>
      </c>
      <c r="C80" s="110" t="s">
        <v>200</v>
      </c>
    </row>
    <row r="81" spans="1:3" hidden="1" x14ac:dyDescent="0.15">
      <c r="A81" s="100" t="s">
        <v>428</v>
      </c>
      <c r="B81" s="100" t="s">
        <v>429</v>
      </c>
      <c r="C81" s="110" t="s">
        <v>223</v>
      </c>
    </row>
    <row r="82" spans="1:3" hidden="1" x14ac:dyDescent="0.15">
      <c r="A82" s="100" t="s">
        <v>430</v>
      </c>
      <c r="B82" s="100" t="s">
        <v>431</v>
      </c>
      <c r="C82" s="110" t="s">
        <v>235</v>
      </c>
    </row>
    <row r="83" spans="1:3" hidden="1" x14ac:dyDescent="0.15">
      <c r="C83" s="110"/>
    </row>
    <row r="92" spans="1:3" hidden="1" x14ac:dyDescent="0.15">
      <c r="C92" s="101"/>
    </row>
    <row r="105" spans="7:7" hidden="1" x14ac:dyDescent="0.15">
      <c r="G105" s="111"/>
    </row>
    <row r="132" spans="7:7" hidden="1" x14ac:dyDescent="0.15">
      <c r="G132" s="111"/>
    </row>
    <row r="163" spans="7:7" hidden="1" x14ac:dyDescent="0.15">
      <c r="G163" s="111"/>
    </row>
    <row r="172" spans="7:7" hidden="1" x14ac:dyDescent="0.15">
      <c r="G172" s="111"/>
    </row>
    <row r="180" spans="3:7" hidden="1" x14ac:dyDescent="0.15">
      <c r="G180" s="111"/>
    </row>
    <row r="181" spans="3:7" hidden="1" x14ac:dyDescent="0.15">
      <c r="C181" s="101"/>
    </row>
    <row r="182" spans="3:7" hidden="1" x14ac:dyDescent="0.15">
      <c r="G182" s="111"/>
    </row>
    <row r="185" spans="3:7" hidden="1" x14ac:dyDescent="0.15">
      <c r="G185" s="111"/>
    </row>
    <row r="190" spans="3:7" hidden="1" x14ac:dyDescent="0.15">
      <c r="G190" s="111"/>
    </row>
    <row r="193" spans="2:7" hidden="1" x14ac:dyDescent="0.15">
      <c r="B193" s="101"/>
      <c r="C193" s="101"/>
    </row>
    <row r="196" spans="2:7" hidden="1" x14ac:dyDescent="0.15">
      <c r="G196" s="111"/>
    </row>
    <row r="219" spans="7:7" hidden="1" x14ac:dyDescent="0.15">
      <c r="G219" s="111"/>
    </row>
    <row r="225" spans="7:7" hidden="1" x14ac:dyDescent="0.15">
      <c r="G225" s="111"/>
    </row>
    <row r="227" spans="7:7" hidden="1" x14ac:dyDescent="0.15">
      <c r="G227" s="111"/>
    </row>
    <row r="228" spans="7:7" hidden="1" x14ac:dyDescent="0.15">
      <c r="G228" s="111"/>
    </row>
    <row r="230" spans="7:7" hidden="1" x14ac:dyDescent="0.15">
      <c r="G230" s="111"/>
    </row>
    <row r="247" spans="7:7" hidden="1" x14ac:dyDescent="0.15">
      <c r="G247" s="111"/>
    </row>
    <row r="250" spans="7:7" hidden="1" x14ac:dyDescent="0.15">
      <c r="G250" s="111"/>
    </row>
    <row r="252" spans="7:7" hidden="1" x14ac:dyDescent="0.15">
      <c r="G252" s="111"/>
    </row>
    <row r="281" spans="3:7" hidden="1" x14ac:dyDescent="0.15">
      <c r="C281" s="101"/>
      <c r="G281" s="111"/>
    </row>
    <row r="297" spans="2:7" hidden="1" x14ac:dyDescent="0.15">
      <c r="G297" s="111"/>
    </row>
    <row r="299" spans="2:7" hidden="1" x14ac:dyDescent="0.15">
      <c r="B299" s="101"/>
      <c r="C299" s="101"/>
    </row>
    <row r="331" spans="2:3" hidden="1" x14ac:dyDescent="0.15">
      <c r="B331" s="101"/>
      <c r="C331" s="101"/>
    </row>
    <row r="337" spans="2:7" hidden="1" x14ac:dyDescent="0.15">
      <c r="G337" s="111"/>
    </row>
    <row r="343" spans="2:7" hidden="1" x14ac:dyDescent="0.15">
      <c r="B343" s="100" t="s">
        <v>311</v>
      </c>
      <c r="C343" s="100" t="s">
        <v>231</v>
      </c>
      <c r="D343" s="100">
        <v>23</v>
      </c>
      <c r="E343" s="100">
        <v>13</v>
      </c>
      <c r="F343" s="100">
        <v>7</v>
      </c>
    </row>
    <row r="344" spans="2:7" hidden="1" x14ac:dyDescent="0.15">
      <c r="B344" s="100" t="s">
        <v>397</v>
      </c>
      <c r="C344" s="100" t="s">
        <v>242</v>
      </c>
      <c r="D344" s="100">
        <v>16</v>
      </c>
      <c r="E344" s="100">
        <v>11</v>
      </c>
    </row>
    <row r="345" spans="2:7" hidden="1" x14ac:dyDescent="0.15">
      <c r="B345" s="100" t="s">
        <v>403</v>
      </c>
      <c r="C345" s="100" t="s">
        <v>271</v>
      </c>
      <c r="D345" s="100">
        <v>9</v>
      </c>
      <c r="E345" s="100">
        <v>8</v>
      </c>
      <c r="F345" s="100">
        <v>0</v>
      </c>
    </row>
    <row r="346" spans="2:7" hidden="1" x14ac:dyDescent="0.15">
      <c r="B346" s="100" t="s">
        <v>431</v>
      </c>
      <c r="C346" s="100" t="s">
        <v>235</v>
      </c>
      <c r="D346" s="100">
        <v>35</v>
      </c>
      <c r="E346" s="100">
        <v>26</v>
      </c>
      <c r="F346" s="100">
        <v>6</v>
      </c>
    </row>
    <row r="353" spans="2:7" hidden="1" x14ac:dyDescent="0.15">
      <c r="B353" s="100" t="s">
        <v>299</v>
      </c>
      <c r="C353" s="100" t="s">
        <v>255</v>
      </c>
      <c r="D353" s="100">
        <v>15</v>
      </c>
      <c r="E353" s="100">
        <v>10</v>
      </c>
      <c r="G353" s="111"/>
    </row>
    <row r="354" spans="2:7" hidden="1" x14ac:dyDescent="0.15">
      <c r="B354" s="100" t="s">
        <v>277</v>
      </c>
      <c r="C354" s="100" t="s">
        <v>233</v>
      </c>
      <c r="D354" s="100">
        <v>11</v>
      </c>
      <c r="E354" s="100">
        <v>7</v>
      </c>
      <c r="F354" s="100">
        <v>1</v>
      </c>
    </row>
    <row r="355" spans="2:7" hidden="1" x14ac:dyDescent="0.15">
      <c r="B355" s="100" t="s">
        <v>279</v>
      </c>
      <c r="C355" s="101" t="s">
        <v>249</v>
      </c>
      <c r="D355" s="100">
        <v>8</v>
      </c>
      <c r="E355" s="100">
        <v>8</v>
      </c>
      <c r="G355" s="111"/>
    </row>
    <row r="356" spans="2:7" hidden="1" x14ac:dyDescent="0.15">
      <c r="B356" s="100" t="s">
        <v>432</v>
      </c>
      <c r="C356" s="100" t="s">
        <v>433</v>
      </c>
      <c r="D356" s="100">
        <v>19</v>
      </c>
      <c r="E356" s="100">
        <v>15</v>
      </c>
      <c r="F356" s="100">
        <v>8</v>
      </c>
      <c r="G356" s="111"/>
    </row>
    <row r="357" spans="2:7" hidden="1" x14ac:dyDescent="0.15">
      <c r="B357" s="100" t="s">
        <v>283</v>
      </c>
      <c r="C357" s="100" t="s">
        <v>229</v>
      </c>
      <c r="D357" s="100">
        <v>19</v>
      </c>
      <c r="E357" s="100">
        <v>16</v>
      </c>
      <c r="F357" s="100">
        <v>8</v>
      </c>
    </row>
    <row r="358" spans="2:7" hidden="1" x14ac:dyDescent="0.15">
      <c r="B358" s="100" t="s">
        <v>285</v>
      </c>
      <c r="C358" s="100" t="s">
        <v>183</v>
      </c>
      <c r="D358" s="100">
        <v>49</v>
      </c>
      <c r="E358" s="100">
        <v>33</v>
      </c>
      <c r="F358" s="100">
        <v>12</v>
      </c>
    </row>
    <row r="359" spans="2:7" hidden="1" x14ac:dyDescent="0.15">
      <c r="B359" s="100" t="s">
        <v>287</v>
      </c>
      <c r="C359" s="100" t="s">
        <v>227</v>
      </c>
      <c r="D359" s="100">
        <v>48</v>
      </c>
      <c r="E359" s="100">
        <v>31</v>
      </c>
    </row>
    <row r="360" spans="2:7" hidden="1" x14ac:dyDescent="0.15">
      <c r="B360" s="100" t="s">
        <v>289</v>
      </c>
      <c r="C360" s="100" t="s">
        <v>259</v>
      </c>
      <c r="D360" s="100">
        <v>20</v>
      </c>
      <c r="E360" s="100">
        <v>13</v>
      </c>
      <c r="F360" s="100">
        <v>1</v>
      </c>
    </row>
    <row r="361" spans="2:7" hidden="1" x14ac:dyDescent="0.15">
      <c r="B361" s="101" t="s">
        <v>293</v>
      </c>
      <c r="C361" s="101" t="s">
        <v>207</v>
      </c>
      <c r="D361" s="100">
        <v>24</v>
      </c>
      <c r="E361" s="100">
        <v>20</v>
      </c>
    </row>
    <row r="362" spans="2:7" hidden="1" x14ac:dyDescent="0.15">
      <c r="B362" s="100" t="s">
        <v>295</v>
      </c>
      <c r="C362" s="100" t="s">
        <v>237</v>
      </c>
      <c r="D362" s="100">
        <v>24</v>
      </c>
      <c r="E362" s="100">
        <v>17</v>
      </c>
      <c r="F362" s="100">
        <v>39</v>
      </c>
    </row>
    <row r="363" spans="2:7" hidden="1" x14ac:dyDescent="0.15">
      <c r="B363" s="100" t="s">
        <v>297</v>
      </c>
      <c r="C363" s="101" t="s">
        <v>232</v>
      </c>
      <c r="D363" s="100">
        <v>23</v>
      </c>
      <c r="E363" s="100">
        <v>16</v>
      </c>
      <c r="F363" s="100">
        <v>0</v>
      </c>
    </row>
    <row r="364" spans="2:7" hidden="1" x14ac:dyDescent="0.15">
      <c r="B364" s="100" t="s">
        <v>299</v>
      </c>
      <c r="C364" s="100" t="s">
        <v>255</v>
      </c>
      <c r="D364" s="100">
        <v>15</v>
      </c>
      <c r="E364" s="100">
        <v>10</v>
      </c>
    </row>
    <row r="365" spans="2:7" hidden="1" x14ac:dyDescent="0.15">
      <c r="B365" s="100" t="s">
        <v>301</v>
      </c>
      <c r="C365" s="100" t="s">
        <v>234</v>
      </c>
      <c r="D365" s="100">
        <v>34</v>
      </c>
      <c r="E365" s="100">
        <v>29</v>
      </c>
      <c r="F365" s="100">
        <v>3</v>
      </c>
    </row>
    <row r="366" spans="2:7" hidden="1" x14ac:dyDescent="0.15">
      <c r="B366" s="100" t="s">
        <v>305</v>
      </c>
      <c r="C366" s="100" t="s">
        <v>253</v>
      </c>
      <c r="D366" s="100">
        <v>78</v>
      </c>
      <c r="E366" s="100">
        <v>59</v>
      </c>
      <c r="F366" s="100">
        <v>6</v>
      </c>
    </row>
    <row r="367" spans="2:7" hidden="1" x14ac:dyDescent="0.15">
      <c r="B367" s="100" t="s">
        <v>307</v>
      </c>
      <c r="C367" s="100" t="s">
        <v>175</v>
      </c>
      <c r="D367" s="100">
        <v>177</v>
      </c>
      <c r="E367" s="100">
        <v>128</v>
      </c>
      <c r="F367" s="100">
        <v>65</v>
      </c>
    </row>
    <row r="368" spans="2:7" hidden="1" x14ac:dyDescent="0.15">
      <c r="B368" s="100" t="s">
        <v>434</v>
      </c>
      <c r="C368" s="100" t="s">
        <v>435</v>
      </c>
      <c r="D368" s="100">
        <v>2</v>
      </c>
      <c r="E368" s="100">
        <v>2</v>
      </c>
      <c r="F368" s="100">
        <v>16</v>
      </c>
    </row>
    <row r="369" spans="2:7" hidden="1" x14ac:dyDescent="0.15">
      <c r="B369" s="101" t="s">
        <v>311</v>
      </c>
      <c r="C369" s="101" t="s">
        <v>231</v>
      </c>
      <c r="D369" s="100">
        <v>23</v>
      </c>
      <c r="E369" s="100">
        <v>13</v>
      </c>
      <c r="F369" s="100">
        <v>7</v>
      </c>
    </row>
    <row r="370" spans="2:7" hidden="1" x14ac:dyDescent="0.15">
      <c r="B370" s="100" t="s">
        <v>436</v>
      </c>
      <c r="C370" s="100" t="s">
        <v>437</v>
      </c>
      <c r="F370" s="100">
        <v>2</v>
      </c>
      <c r="G370" s="111"/>
    </row>
    <row r="371" spans="2:7" hidden="1" x14ac:dyDescent="0.15">
      <c r="B371" s="100" t="s">
        <v>317</v>
      </c>
      <c r="C371" s="100" t="s">
        <v>228</v>
      </c>
      <c r="D371" s="100">
        <v>15</v>
      </c>
      <c r="E371" s="100">
        <v>12</v>
      </c>
      <c r="F371" s="100">
        <v>11</v>
      </c>
    </row>
    <row r="372" spans="2:7" hidden="1" x14ac:dyDescent="0.15">
      <c r="B372" s="100" t="s">
        <v>319</v>
      </c>
      <c r="C372" s="100" t="s">
        <v>240</v>
      </c>
      <c r="D372" s="100">
        <v>46</v>
      </c>
      <c r="E372" s="100">
        <v>37</v>
      </c>
      <c r="F372" s="100">
        <v>16</v>
      </c>
    </row>
    <row r="373" spans="2:7" hidden="1" x14ac:dyDescent="0.15">
      <c r="B373" s="100" t="s">
        <v>321</v>
      </c>
      <c r="C373" s="100" t="s">
        <v>194</v>
      </c>
      <c r="D373" s="100">
        <v>74</v>
      </c>
      <c r="E373" s="100">
        <v>54</v>
      </c>
      <c r="F373" s="100">
        <v>9</v>
      </c>
    </row>
    <row r="374" spans="2:7" hidden="1" x14ac:dyDescent="0.15">
      <c r="B374" s="100" t="s">
        <v>347</v>
      </c>
      <c r="C374" s="100" t="s">
        <v>196</v>
      </c>
      <c r="D374" s="100">
        <v>55</v>
      </c>
      <c r="E374" s="100">
        <v>42</v>
      </c>
      <c r="F374" s="100">
        <v>0</v>
      </c>
    </row>
    <row r="375" spans="2:7" hidden="1" x14ac:dyDescent="0.15">
      <c r="B375" s="100" t="s">
        <v>373</v>
      </c>
      <c r="C375" s="100" t="s">
        <v>244</v>
      </c>
      <c r="D375" s="100">
        <v>30</v>
      </c>
      <c r="E375" s="100">
        <v>18</v>
      </c>
      <c r="F375" s="100">
        <v>0</v>
      </c>
    </row>
    <row r="376" spans="2:7" hidden="1" x14ac:dyDescent="0.15">
      <c r="B376" s="100" t="s">
        <v>377</v>
      </c>
      <c r="C376" s="100" t="s">
        <v>254</v>
      </c>
      <c r="D376" s="100">
        <v>30</v>
      </c>
      <c r="E376" s="100">
        <v>19</v>
      </c>
      <c r="F376" s="100">
        <v>5</v>
      </c>
    </row>
    <row r="377" spans="2:7" hidden="1" x14ac:dyDescent="0.15">
      <c r="B377" s="100" t="s">
        <v>381</v>
      </c>
      <c r="C377" s="100" t="s">
        <v>256</v>
      </c>
      <c r="D377" s="100">
        <v>20</v>
      </c>
      <c r="E377" s="100">
        <v>11</v>
      </c>
      <c r="F377" s="100">
        <v>1</v>
      </c>
    </row>
    <row r="378" spans="2:7" hidden="1" x14ac:dyDescent="0.15">
      <c r="B378" s="100" t="s">
        <v>383</v>
      </c>
      <c r="C378" s="100" t="s">
        <v>201</v>
      </c>
      <c r="D378" s="100">
        <v>70</v>
      </c>
      <c r="E378" s="100">
        <v>56</v>
      </c>
      <c r="F378" s="100">
        <v>29</v>
      </c>
      <c r="G378" s="111"/>
    </row>
    <row r="379" spans="2:7" hidden="1" x14ac:dyDescent="0.15">
      <c r="B379" s="100" t="s">
        <v>391</v>
      </c>
      <c r="C379" s="100" t="s">
        <v>243</v>
      </c>
      <c r="D379" s="100">
        <v>13</v>
      </c>
      <c r="E379" s="100">
        <v>12</v>
      </c>
      <c r="F379" s="100">
        <v>3</v>
      </c>
    </row>
    <row r="380" spans="2:7" hidden="1" x14ac:dyDescent="0.15">
      <c r="B380" s="100" t="s">
        <v>393</v>
      </c>
      <c r="C380" s="100" t="s">
        <v>246</v>
      </c>
      <c r="D380" s="100">
        <v>9</v>
      </c>
      <c r="E380" s="100">
        <v>7</v>
      </c>
      <c r="F380" s="100">
        <v>8</v>
      </c>
    </row>
    <row r="381" spans="2:7" hidden="1" x14ac:dyDescent="0.15">
      <c r="B381" s="100" t="s">
        <v>438</v>
      </c>
      <c r="C381" s="100" t="s">
        <v>225</v>
      </c>
      <c r="D381" s="100">
        <v>23</v>
      </c>
      <c r="E381" s="100">
        <v>10</v>
      </c>
      <c r="F381" s="100">
        <v>1</v>
      </c>
    </row>
    <row r="382" spans="2:7" hidden="1" x14ac:dyDescent="0.15">
      <c r="B382" s="100" t="s">
        <v>395</v>
      </c>
      <c r="C382" s="100" t="s">
        <v>270</v>
      </c>
      <c r="F382" s="100">
        <v>4</v>
      </c>
    </row>
    <row r="383" spans="2:7" hidden="1" x14ac:dyDescent="0.15">
      <c r="B383" s="101" t="s">
        <v>397</v>
      </c>
      <c r="C383" s="101" t="s">
        <v>242</v>
      </c>
      <c r="D383" s="100">
        <v>16</v>
      </c>
      <c r="E383" s="100">
        <v>11</v>
      </c>
      <c r="G383" s="111"/>
    </row>
    <row r="384" spans="2:7" hidden="1" x14ac:dyDescent="0.15">
      <c r="B384" s="100" t="s">
        <v>401</v>
      </c>
      <c r="C384" s="100" t="s">
        <v>239</v>
      </c>
      <c r="D384" s="100">
        <v>9</v>
      </c>
      <c r="E384" s="100">
        <v>8</v>
      </c>
    </row>
    <row r="385" spans="2:7" hidden="1" x14ac:dyDescent="0.15">
      <c r="B385" s="100" t="s">
        <v>403</v>
      </c>
      <c r="C385" s="100" t="s">
        <v>271</v>
      </c>
      <c r="D385" s="100">
        <v>9</v>
      </c>
      <c r="E385" s="100">
        <v>8</v>
      </c>
      <c r="F385" s="100">
        <v>0</v>
      </c>
    </row>
    <row r="386" spans="2:7" hidden="1" x14ac:dyDescent="0.15">
      <c r="B386" s="100" t="s">
        <v>423</v>
      </c>
      <c r="C386" s="100" t="s">
        <v>226</v>
      </c>
      <c r="D386" s="100">
        <v>28</v>
      </c>
      <c r="E386" s="100">
        <v>21</v>
      </c>
      <c r="F386" s="100">
        <v>3</v>
      </c>
    </row>
    <row r="387" spans="2:7" hidden="1" x14ac:dyDescent="0.15">
      <c r="B387" s="100" t="s">
        <v>431</v>
      </c>
      <c r="C387" s="100" t="s">
        <v>235</v>
      </c>
      <c r="D387" s="100">
        <v>35</v>
      </c>
      <c r="E387" s="100">
        <v>26</v>
      </c>
      <c r="F387" s="100">
        <v>6</v>
      </c>
      <c r="G387" s="111"/>
    </row>
  </sheetData>
  <sheetProtection password="CA01" sheet="1" objects="1" scenarios="1"/>
  <phoneticPr fontId="2"/>
  <pageMargins left="0.78700000000000003" right="0.78700000000000003" top="0.98399999999999999" bottom="0.98399999999999999" header="0.51200000000000001" footer="0.51200000000000001"/>
  <pageSetup paperSize="9" orientation="portrait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t11_M_Smk"/>
  <dimension ref="A1:E25"/>
  <sheetViews>
    <sheetView topLeftCell="B3" workbookViewId="0">
      <selection activeCell="B3" sqref="B3"/>
    </sheetView>
  </sheetViews>
  <sheetFormatPr defaultColWidth="0" defaultRowHeight="13.5" x14ac:dyDescent="0.15"/>
  <cols>
    <col min="1" max="1" width="6.25" hidden="1" customWidth="1"/>
    <col min="2" max="2" width="24.25" bestFit="1" customWidth="1"/>
    <col min="3" max="5" width="3.25" hidden="1" customWidth="1"/>
  </cols>
  <sheetData>
    <row r="1" spans="1:4" hidden="1" x14ac:dyDescent="0.15">
      <c r="A1" s="101" t="s">
        <v>439</v>
      </c>
      <c r="B1" s="100" t="s">
        <v>440</v>
      </c>
      <c r="C1" s="100"/>
    </row>
    <row r="2" spans="1:4" hidden="1" x14ac:dyDescent="0.15">
      <c r="B2" s="100"/>
      <c r="C2" s="101" t="s">
        <v>441</v>
      </c>
      <c r="D2" s="101" t="s">
        <v>442</v>
      </c>
    </row>
    <row r="3" spans="1:4" x14ac:dyDescent="0.15">
      <c r="A3" s="113" t="s">
        <v>443</v>
      </c>
      <c r="B3" t="s">
        <v>444</v>
      </c>
      <c r="C3">
        <v>3</v>
      </c>
      <c r="D3">
        <v>5</v>
      </c>
    </row>
    <row r="4" spans="1:4" x14ac:dyDescent="0.15">
      <c r="A4" s="113" t="s">
        <v>445</v>
      </c>
      <c r="B4" t="s">
        <v>446</v>
      </c>
      <c r="C4">
        <v>4</v>
      </c>
      <c r="D4">
        <v>5</v>
      </c>
    </row>
    <row r="5" spans="1:4" x14ac:dyDescent="0.15">
      <c r="A5" s="113" t="s">
        <v>447</v>
      </c>
      <c r="B5" t="s">
        <v>448</v>
      </c>
      <c r="C5">
        <v>5</v>
      </c>
      <c r="D5">
        <v>5</v>
      </c>
    </row>
    <row r="6" spans="1:4" x14ac:dyDescent="0.15">
      <c r="A6" s="113" t="s">
        <v>449</v>
      </c>
      <c r="B6" t="s">
        <v>450</v>
      </c>
      <c r="C6">
        <v>6</v>
      </c>
      <c r="D6">
        <v>5</v>
      </c>
    </row>
    <row r="7" spans="1:4" x14ac:dyDescent="0.15">
      <c r="A7" s="113" t="s">
        <v>451</v>
      </c>
      <c r="B7" t="s">
        <v>452</v>
      </c>
      <c r="C7">
        <v>7</v>
      </c>
      <c r="D7">
        <v>5</v>
      </c>
    </row>
    <row r="8" spans="1:4" x14ac:dyDescent="0.15">
      <c r="A8" s="113" t="s">
        <v>453</v>
      </c>
      <c r="B8" t="s">
        <v>454</v>
      </c>
      <c r="C8">
        <v>8</v>
      </c>
      <c r="D8">
        <v>5</v>
      </c>
    </row>
    <row r="9" spans="1:4" x14ac:dyDescent="0.15">
      <c r="A9" s="113" t="s">
        <v>455</v>
      </c>
      <c r="B9" t="s">
        <v>456</v>
      </c>
      <c r="C9">
        <v>9</v>
      </c>
      <c r="D9">
        <v>5</v>
      </c>
    </row>
    <row r="10" spans="1:4" x14ac:dyDescent="0.15">
      <c r="A10" s="113" t="s">
        <v>457</v>
      </c>
      <c r="B10" t="s">
        <v>458</v>
      </c>
      <c r="C10">
        <v>10</v>
      </c>
      <c r="D10">
        <v>5</v>
      </c>
    </row>
    <row r="11" spans="1:4" x14ac:dyDescent="0.15">
      <c r="A11" s="113" t="s">
        <v>459</v>
      </c>
      <c r="B11" t="s">
        <v>460</v>
      </c>
      <c r="C11">
        <v>11</v>
      </c>
      <c r="D11">
        <v>5</v>
      </c>
    </row>
    <row r="12" spans="1:4" x14ac:dyDescent="0.15">
      <c r="A12" s="113" t="s">
        <v>461</v>
      </c>
      <c r="B12" t="s">
        <v>462</v>
      </c>
      <c r="C12">
        <v>12</v>
      </c>
      <c r="D12">
        <v>5</v>
      </c>
    </row>
    <row r="13" spans="1:4" x14ac:dyDescent="0.15">
      <c r="A13" s="113" t="s">
        <v>463</v>
      </c>
      <c r="B13" t="s">
        <v>464</v>
      </c>
      <c r="C13">
        <v>13</v>
      </c>
      <c r="D13">
        <v>5</v>
      </c>
    </row>
    <row r="14" spans="1:4" x14ac:dyDescent="0.15">
      <c r="A14" s="113" t="s">
        <v>465</v>
      </c>
      <c r="B14" t="s">
        <v>466</v>
      </c>
      <c r="C14">
        <v>14</v>
      </c>
      <c r="D14">
        <v>5</v>
      </c>
    </row>
    <row r="15" spans="1:4" x14ac:dyDescent="0.15">
      <c r="A15" s="113" t="s">
        <v>467</v>
      </c>
      <c r="B15" t="s">
        <v>468</v>
      </c>
      <c r="C15">
        <v>15</v>
      </c>
      <c r="D15">
        <v>5</v>
      </c>
    </row>
    <row r="16" spans="1:4" x14ac:dyDescent="0.15">
      <c r="A16" s="113" t="s">
        <v>469</v>
      </c>
      <c r="B16" t="s">
        <v>470</v>
      </c>
      <c r="C16">
        <v>16</v>
      </c>
      <c r="D16">
        <v>5</v>
      </c>
    </row>
    <row r="17" spans="1:4" x14ac:dyDescent="0.15">
      <c r="A17" s="113" t="s">
        <v>471</v>
      </c>
      <c r="B17" t="s">
        <v>472</v>
      </c>
      <c r="C17">
        <v>17</v>
      </c>
      <c r="D17">
        <v>5</v>
      </c>
    </row>
    <row r="18" spans="1:4" x14ac:dyDescent="0.15">
      <c r="A18" s="113" t="s">
        <v>473</v>
      </c>
      <c r="B18" t="s">
        <v>474</v>
      </c>
      <c r="C18">
        <v>18</v>
      </c>
      <c r="D18">
        <v>5</v>
      </c>
    </row>
    <row r="19" spans="1:4" x14ac:dyDescent="0.15">
      <c r="A19" s="113" t="s">
        <v>475</v>
      </c>
      <c r="B19" t="s">
        <v>476</v>
      </c>
      <c r="C19">
        <v>19</v>
      </c>
      <c r="D19">
        <v>5</v>
      </c>
    </row>
    <row r="20" spans="1:4" x14ac:dyDescent="0.15">
      <c r="A20" s="113" t="s">
        <v>477</v>
      </c>
      <c r="B20" t="s">
        <v>478</v>
      </c>
      <c r="C20">
        <v>20</v>
      </c>
      <c r="D20">
        <v>5</v>
      </c>
    </row>
    <row r="21" spans="1:4" x14ac:dyDescent="0.15">
      <c r="A21" s="113" t="s">
        <v>479</v>
      </c>
      <c r="B21" t="s">
        <v>480</v>
      </c>
      <c r="C21">
        <v>21</v>
      </c>
      <c r="D21">
        <v>5</v>
      </c>
    </row>
    <row r="22" spans="1:4" x14ac:dyDescent="0.15">
      <c r="A22" s="113" t="s">
        <v>481</v>
      </c>
      <c r="B22" t="s">
        <v>482</v>
      </c>
      <c r="C22">
        <v>22</v>
      </c>
      <c r="D22">
        <v>5</v>
      </c>
    </row>
    <row r="23" spans="1:4" x14ac:dyDescent="0.15">
      <c r="A23" s="113"/>
    </row>
    <row r="24" spans="1:4" x14ac:dyDescent="0.15">
      <c r="A24" s="113"/>
    </row>
    <row r="25" spans="1:4" x14ac:dyDescent="0.15">
      <c r="A25" s="113"/>
    </row>
  </sheetData>
  <sheetProtection password="CA01" sheet="1" objects="1" scenarios="1"/>
  <phoneticPr fontId="2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t12_F_Smk"/>
  <dimension ref="A1:N24"/>
  <sheetViews>
    <sheetView topLeftCell="B3" workbookViewId="0">
      <selection activeCell="B3" sqref="B3"/>
    </sheetView>
  </sheetViews>
  <sheetFormatPr defaultColWidth="0" defaultRowHeight="13.5" x14ac:dyDescent="0.15"/>
  <cols>
    <col min="1" max="1" width="0" style="100" hidden="1" customWidth="1"/>
    <col min="2" max="2" width="24.25" style="100" bestFit="1" customWidth="1"/>
    <col min="3" max="5" width="3.375" style="100" hidden="1" customWidth="1"/>
    <col min="6" max="6" width="2.5" style="102" hidden="1" customWidth="1"/>
    <col min="7" max="7" width="2.75" style="100" hidden="1" customWidth="1"/>
    <col min="8" max="10" width="8.125" style="100" hidden="1" customWidth="1"/>
    <col min="11" max="11" width="6.875" style="100" hidden="1" customWidth="1"/>
    <col min="12" max="12" width="8.125" style="100" hidden="1" customWidth="1"/>
    <col min="13" max="13" width="7.75" style="100" hidden="1" customWidth="1"/>
    <col min="14" max="14" width="6.875" style="100" hidden="1" customWidth="1"/>
    <col min="15" max="16384" width="0" style="100" hidden="1"/>
  </cols>
  <sheetData>
    <row r="1" spans="1:6" hidden="1" x14ac:dyDescent="0.15">
      <c r="A1" s="100" t="s">
        <v>483</v>
      </c>
      <c r="B1" s="100" t="s">
        <v>484</v>
      </c>
      <c r="F1" s="100"/>
    </row>
    <row r="2" spans="1:6" hidden="1" x14ac:dyDescent="0.15">
      <c r="C2" s="101" t="s">
        <v>441</v>
      </c>
      <c r="D2" s="101" t="s">
        <v>442</v>
      </c>
      <c r="F2" s="100"/>
    </row>
    <row r="3" spans="1:6" x14ac:dyDescent="0.15">
      <c r="A3" s="110" t="s">
        <v>443</v>
      </c>
      <c r="B3" s="100" t="s">
        <v>444</v>
      </c>
      <c r="C3" s="100">
        <v>3</v>
      </c>
      <c r="D3" s="100">
        <v>5</v>
      </c>
      <c r="F3" s="100"/>
    </row>
    <row r="4" spans="1:6" x14ac:dyDescent="0.15">
      <c r="A4" s="110" t="s">
        <v>445</v>
      </c>
      <c r="B4" s="100" t="s">
        <v>446</v>
      </c>
      <c r="C4" s="100">
        <v>4</v>
      </c>
      <c r="D4" s="100">
        <v>5</v>
      </c>
      <c r="F4" s="100"/>
    </row>
    <row r="5" spans="1:6" x14ac:dyDescent="0.15">
      <c r="A5" s="110" t="s">
        <v>447</v>
      </c>
      <c r="B5" s="100" t="s">
        <v>448</v>
      </c>
      <c r="C5" s="100">
        <v>5</v>
      </c>
      <c r="D5" s="100">
        <v>5</v>
      </c>
      <c r="F5" s="100"/>
    </row>
    <row r="6" spans="1:6" x14ac:dyDescent="0.15">
      <c r="A6" s="110" t="s">
        <v>449</v>
      </c>
      <c r="B6" s="100" t="s">
        <v>450</v>
      </c>
      <c r="C6" s="100">
        <v>6</v>
      </c>
      <c r="D6" s="100">
        <v>5</v>
      </c>
      <c r="F6" s="100"/>
    </row>
    <row r="7" spans="1:6" x14ac:dyDescent="0.15">
      <c r="A7" s="110" t="s">
        <v>451</v>
      </c>
      <c r="B7" s="100" t="s">
        <v>452</v>
      </c>
      <c r="C7" s="100">
        <v>7</v>
      </c>
      <c r="D7" s="100">
        <v>5</v>
      </c>
      <c r="F7" s="100"/>
    </row>
    <row r="8" spans="1:6" x14ac:dyDescent="0.15">
      <c r="A8" s="110" t="s">
        <v>453</v>
      </c>
      <c r="B8" s="100" t="s">
        <v>454</v>
      </c>
      <c r="C8" s="100">
        <v>8</v>
      </c>
      <c r="D8" s="100">
        <v>5</v>
      </c>
      <c r="F8" s="100"/>
    </row>
    <row r="9" spans="1:6" x14ac:dyDescent="0.15">
      <c r="A9" s="110" t="s">
        <v>455</v>
      </c>
      <c r="B9" s="100" t="s">
        <v>456</v>
      </c>
      <c r="C9" s="100">
        <v>9</v>
      </c>
      <c r="D9" s="100">
        <v>5</v>
      </c>
      <c r="F9" s="100"/>
    </row>
    <row r="10" spans="1:6" x14ac:dyDescent="0.15">
      <c r="A10" s="110" t="s">
        <v>485</v>
      </c>
      <c r="B10" s="100" t="s">
        <v>486</v>
      </c>
      <c r="C10" s="100">
        <v>10</v>
      </c>
      <c r="D10" s="100">
        <v>5</v>
      </c>
      <c r="F10" s="100"/>
    </row>
    <row r="11" spans="1:6" x14ac:dyDescent="0.15">
      <c r="A11" s="110" t="s">
        <v>487</v>
      </c>
      <c r="B11" s="100" t="s">
        <v>460</v>
      </c>
      <c r="C11" s="100">
        <v>11</v>
      </c>
      <c r="D11" s="100">
        <v>5</v>
      </c>
      <c r="F11" s="100"/>
    </row>
    <row r="12" spans="1:6" x14ac:dyDescent="0.15">
      <c r="A12" s="110" t="s">
        <v>461</v>
      </c>
      <c r="B12" s="100" t="s">
        <v>462</v>
      </c>
      <c r="C12" s="100">
        <v>12</v>
      </c>
      <c r="D12" s="100">
        <v>5</v>
      </c>
      <c r="F12" s="100"/>
    </row>
    <row r="13" spans="1:6" x14ac:dyDescent="0.15">
      <c r="A13" s="110" t="s">
        <v>463</v>
      </c>
      <c r="B13" s="100" t="s">
        <v>464</v>
      </c>
      <c r="C13" s="100">
        <v>13</v>
      </c>
      <c r="D13" s="100">
        <v>5</v>
      </c>
      <c r="F13" s="100"/>
    </row>
    <row r="14" spans="1:6" x14ac:dyDescent="0.15">
      <c r="A14" s="110" t="s">
        <v>465</v>
      </c>
      <c r="B14" s="100" t="s">
        <v>466</v>
      </c>
      <c r="C14" s="100">
        <v>14</v>
      </c>
      <c r="D14" s="100">
        <v>5</v>
      </c>
      <c r="F14" s="100"/>
    </row>
    <row r="15" spans="1:6" x14ac:dyDescent="0.15">
      <c r="A15" s="110" t="s">
        <v>467</v>
      </c>
      <c r="B15" s="100" t="s">
        <v>468</v>
      </c>
      <c r="C15" s="100">
        <v>15</v>
      </c>
      <c r="D15" s="100">
        <v>5</v>
      </c>
      <c r="F15" s="100"/>
    </row>
    <row r="16" spans="1:6" x14ac:dyDescent="0.15">
      <c r="A16" s="110" t="s">
        <v>469</v>
      </c>
      <c r="B16" s="100" t="s">
        <v>470</v>
      </c>
      <c r="C16" s="100">
        <v>16</v>
      </c>
      <c r="D16" s="100">
        <v>5</v>
      </c>
      <c r="F16" s="100"/>
    </row>
    <row r="17" spans="1:6" x14ac:dyDescent="0.15">
      <c r="A17" s="110" t="s">
        <v>488</v>
      </c>
      <c r="B17" s="100" t="s">
        <v>472</v>
      </c>
      <c r="C17" s="100">
        <v>17</v>
      </c>
      <c r="D17" s="100">
        <v>5</v>
      </c>
      <c r="F17" s="100"/>
    </row>
    <row r="18" spans="1:6" x14ac:dyDescent="0.15">
      <c r="A18" s="110" t="s">
        <v>489</v>
      </c>
      <c r="B18" s="100" t="s">
        <v>474</v>
      </c>
      <c r="C18" s="100">
        <v>18</v>
      </c>
      <c r="D18" s="100">
        <v>5</v>
      </c>
      <c r="F18" s="100"/>
    </row>
    <row r="19" spans="1:6" x14ac:dyDescent="0.15">
      <c r="A19" s="110" t="s">
        <v>490</v>
      </c>
      <c r="B19" s="100" t="s">
        <v>476</v>
      </c>
      <c r="C19" s="100">
        <v>19</v>
      </c>
      <c r="D19" s="100">
        <v>5</v>
      </c>
      <c r="F19" s="100"/>
    </row>
    <row r="20" spans="1:6" x14ac:dyDescent="0.15">
      <c r="A20" s="110" t="s">
        <v>491</v>
      </c>
      <c r="B20" s="100" t="s">
        <v>478</v>
      </c>
      <c r="C20" s="100">
        <v>20</v>
      </c>
      <c r="D20" s="100">
        <v>5</v>
      </c>
      <c r="F20" s="100"/>
    </row>
    <row r="21" spans="1:6" x14ac:dyDescent="0.15">
      <c r="A21" s="110" t="s">
        <v>479</v>
      </c>
      <c r="B21" s="100" t="s">
        <v>480</v>
      </c>
      <c r="C21" s="100">
        <v>21</v>
      </c>
      <c r="D21" s="100">
        <v>5</v>
      </c>
      <c r="F21" s="100"/>
    </row>
    <row r="22" spans="1:6" x14ac:dyDescent="0.15">
      <c r="A22" s="110" t="s">
        <v>481</v>
      </c>
      <c r="B22" s="100" t="s">
        <v>482</v>
      </c>
      <c r="C22" s="100">
        <v>22</v>
      </c>
      <c r="D22" s="100">
        <v>5</v>
      </c>
    </row>
    <row r="23" spans="1:6" x14ac:dyDescent="0.15">
      <c r="A23" s="110"/>
    </row>
    <row r="24" spans="1:6" x14ac:dyDescent="0.15">
      <c r="A24" s="110"/>
    </row>
  </sheetData>
  <sheetProtection password="CA01" sheet="1" objects="1" scenarios="1"/>
  <phoneticPr fontId="2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t13_"/>
  <dimension ref="A1:M44"/>
  <sheetViews>
    <sheetView zoomScale="90" zoomScaleNormal="90" workbookViewId="0">
      <selection activeCell="D4" sqref="D4"/>
    </sheetView>
  </sheetViews>
  <sheetFormatPr defaultColWidth="0" defaultRowHeight="0" customHeight="1" zeroHeight="1" x14ac:dyDescent="0.15"/>
  <cols>
    <col min="1" max="1" width="31.875" style="4" customWidth="1"/>
    <col min="2" max="3" width="9" style="4" customWidth="1"/>
    <col min="4" max="4" width="48.125" style="4" customWidth="1"/>
    <col min="5" max="5" width="9.375" style="4" customWidth="1"/>
    <col min="6" max="6" width="12.875" style="4" hidden="1" customWidth="1"/>
    <col min="7" max="7" width="0" style="4" hidden="1" customWidth="1"/>
    <col min="8" max="9" width="12.875" style="4" hidden="1" customWidth="1"/>
    <col min="10" max="10" width="0" style="4" hidden="1" customWidth="1"/>
    <col min="11" max="11" width="11" style="4" hidden="1" customWidth="1"/>
    <col min="12" max="12" width="0" style="4" hidden="1" customWidth="1"/>
    <col min="13" max="13" width="17.5" style="4" hidden="1" customWidth="1"/>
    <col min="14" max="16384" width="0" style="4" hidden="1"/>
  </cols>
  <sheetData>
    <row r="1" spans="1:13" ht="24.75" thickBot="1" x14ac:dyDescent="0.2">
      <c r="A1" s="1"/>
      <c r="B1" s="272" t="s">
        <v>2</v>
      </c>
      <c r="C1" s="273"/>
      <c r="D1" s="3" t="s">
        <v>14102</v>
      </c>
      <c r="F1" s="4" t="s">
        <v>3</v>
      </c>
      <c r="G1" s="4" t="s">
        <v>502</v>
      </c>
      <c r="H1" s="4" t="s">
        <v>4</v>
      </c>
      <c r="I1" s="4">
        <v>2</v>
      </c>
      <c r="J1" s="4" t="s">
        <v>5</v>
      </c>
      <c r="K1" s="4" t="s">
        <v>503</v>
      </c>
      <c r="L1" s="4" t="s">
        <v>6</v>
      </c>
      <c r="M1" s="5">
        <v>41309.439872685187</v>
      </c>
    </row>
    <row r="2" spans="1:13" ht="24.75" hidden="1" thickBot="1" x14ac:dyDescent="0.2">
      <c r="A2" s="6"/>
      <c r="B2" s="275" t="s">
        <v>7</v>
      </c>
      <c r="C2" s="276"/>
      <c r="D2" s="7"/>
    </row>
    <row r="3" spans="1:13" ht="24.75" hidden="1" thickBot="1" x14ac:dyDescent="0.2">
      <c r="A3" s="6"/>
      <c r="B3" s="272" t="s">
        <v>8</v>
      </c>
      <c r="C3" s="273"/>
      <c r="D3" s="7"/>
    </row>
    <row r="4" spans="1:13" ht="24.75" thickBot="1" x14ac:dyDescent="0.2">
      <c r="A4" s="6" t="str">
        <f>IF(D4="","団体名略称を選択してください。→","")</f>
        <v>団体名略称を選択してください。→</v>
      </c>
      <c r="B4" s="272" t="s">
        <v>9</v>
      </c>
      <c r="C4" s="273"/>
      <c r="D4" s="7"/>
      <c r="F4" s="8" t="s">
        <v>0</v>
      </c>
      <c r="G4" s="8" t="str">
        <f>IF($D$4="","",VLOOKUP($D$4,団体情報!$B$5:$C$82,2,0))</f>
        <v/>
      </c>
      <c r="H4" s="4" t="s">
        <v>10</v>
      </c>
      <c r="I4" s="9" t="s">
        <v>504</v>
      </c>
    </row>
    <row r="5" spans="1:13" ht="24.75" hidden="1" thickBot="1" x14ac:dyDescent="0.2">
      <c r="A5" s="6"/>
      <c r="B5" s="275" t="s">
        <v>11</v>
      </c>
      <c r="C5" s="276"/>
      <c r="D5" s="7"/>
    </row>
    <row r="6" spans="1:13" ht="24.75" hidden="1" thickBot="1" x14ac:dyDescent="0.2">
      <c r="A6" s="6"/>
      <c r="B6" s="272" t="s">
        <v>12</v>
      </c>
      <c r="C6" s="273"/>
      <c r="D6" s="7"/>
    </row>
    <row r="7" spans="1:13" ht="8.25" customHeight="1" thickBot="1" x14ac:dyDescent="0.2">
      <c r="B7" s="10"/>
      <c r="C7" s="10"/>
      <c r="D7" s="10"/>
    </row>
    <row r="8" spans="1:13" ht="18" thickBot="1" x14ac:dyDescent="0.2">
      <c r="B8" s="269" t="s">
        <v>13</v>
      </c>
      <c r="C8" s="269"/>
      <c r="D8" s="269"/>
    </row>
    <row r="9" spans="1:13" ht="24.75" thickBot="1" x14ac:dyDescent="0.2">
      <c r="A9" s="6" t="str">
        <f>IF(C9="","申込責任者氏名を入力してください。→","")</f>
        <v>申込責任者氏名を入力してください。→</v>
      </c>
      <c r="B9" s="2" t="s">
        <v>14</v>
      </c>
      <c r="C9" s="270"/>
      <c r="D9" s="271"/>
    </row>
    <row r="10" spans="1:13" ht="18" thickBot="1" x14ac:dyDescent="0.2">
      <c r="B10" s="267" t="s">
        <v>15</v>
      </c>
      <c r="C10" s="267"/>
      <c r="D10" s="11" t="s">
        <v>16</v>
      </c>
    </row>
    <row r="11" spans="1:13" ht="25.5" thickTop="1" thickBot="1" x14ac:dyDescent="0.2">
      <c r="A11" s="6" t="str">
        <f>IF(B11="","連絡先〒を入力してください。→",IF(D11="","電話番号を入力してください。→",""))</f>
        <v>連絡先〒を入力してください。→</v>
      </c>
      <c r="B11" s="274"/>
      <c r="C11" s="274"/>
      <c r="D11" s="12"/>
    </row>
    <row r="12" spans="1:13" ht="18" thickBot="1" x14ac:dyDescent="0.2">
      <c r="B12" s="267" t="s">
        <v>17</v>
      </c>
      <c r="C12" s="267"/>
      <c r="D12" s="267"/>
    </row>
    <row r="13" spans="1:13" ht="75" customHeight="1" thickTop="1" thickBot="1" x14ac:dyDescent="0.2">
      <c r="A13" s="6" t="str">
        <f>IF(B13="","連絡先住所を入力してください。→","")</f>
        <v>連絡先住所を入力してください。→</v>
      </c>
      <c r="B13" s="268"/>
      <c r="C13" s="268"/>
      <c r="D13" s="268"/>
    </row>
    <row r="14" spans="1:13" ht="13.5" x14ac:dyDescent="0.15"/>
    <row r="15" spans="1:13" ht="13.5" hidden="1" customHeight="1" x14ac:dyDescent="0.15"/>
    <row r="16" spans="1:13" ht="13.5" hidden="1" customHeight="1" x14ac:dyDescent="0.15"/>
    <row r="17" ht="13.5" hidden="1" customHeight="1" x14ac:dyDescent="0.15"/>
    <row r="18" ht="13.5" hidden="1" customHeight="1" x14ac:dyDescent="0.15"/>
    <row r="19" ht="13.5" hidden="1" customHeight="1" x14ac:dyDescent="0.15"/>
    <row r="20" ht="13.5" hidden="1" customHeight="1" x14ac:dyDescent="0.15"/>
    <row r="21" ht="13.5" hidden="1" customHeight="1" x14ac:dyDescent="0.15"/>
    <row r="22" ht="13.5" hidden="1" customHeight="1" x14ac:dyDescent="0.15"/>
    <row r="23" ht="13.5" hidden="1" customHeight="1" x14ac:dyDescent="0.15"/>
    <row r="24" ht="13.5" hidden="1" customHeight="1" x14ac:dyDescent="0.15"/>
    <row r="25" ht="13.5" hidden="1" customHeight="1" x14ac:dyDescent="0.15"/>
    <row r="26" ht="13.5" hidden="1" customHeight="1" x14ac:dyDescent="0.15"/>
    <row r="27" ht="13.5" hidden="1" customHeight="1" x14ac:dyDescent="0.15"/>
    <row r="28" ht="13.5" hidden="1" customHeight="1" x14ac:dyDescent="0.15"/>
    <row r="29" ht="13.5" hidden="1" customHeight="1" x14ac:dyDescent="0.15"/>
    <row r="30" ht="13.5" hidden="1" customHeight="1" x14ac:dyDescent="0.15"/>
    <row r="31" ht="13.5" hidden="1" customHeight="1" x14ac:dyDescent="0.15"/>
    <row r="32" ht="13.5" hidden="1" customHeight="1" x14ac:dyDescent="0.15"/>
    <row r="33" ht="13.5" hidden="1" customHeight="1" x14ac:dyDescent="0.15"/>
    <row r="34" ht="13.5" hidden="1" customHeight="1" x14ac:dyDescent="0.15"/>
    <row r="35" ht="13.5" hidden="1" customHeight="1" x14ac:dyDescent="0.15"/>
    <row r="36" ht="13.5" hidden="1" customHeight="1" x14ac:dyDescent="0.15"/>
    <row r="37" ht="13.5" hidden="1" customHeight="1" x14ac:dyDescent="0.15"/>
    <row r="38" ht="13.5" hidden="1" customHeight="1" x14ac:dyDescent="0.15"/>
    <row r="39" ht="13.5" hidden="1" customHeight="1" x14ac:dyDescent="0.15"/>
    <row r="40" ht="13.5" hidden="1" customHeight="1" x14ac:dyDescent="0.15"/>
    <row r="41" ht="13.5" hidden="1" customHeight="1" x14ac:dyDescent="0.15"/>
    <row r="42" ht="13.5" hidden="1" customHeight="1" x14ac:dyDescent="0.15"/>
    <row r="43" ht="13.5" hidden="1" customHeight="1" x14ac:dyDescent="0.15"/>
    <row r="44" ht="13.5" hidden="1" customHeight="1" x14ac:dyDescent="0.15"/>
  </sheetData>
  <sheetProtection algorithmName="SHA-512" hashValue="M8yF7x1ENToI7gRg8tWhnCjyXerEMMlCgIuKaufiqeLku4A0FBFjRjq9Z4d6AZ9NK5/jsHoi+m5ZtnpxAEKA2Q==" saltValue="T50/TrvbIhMiDpznIIIgLw==" spinCount="100000" sheet="1" objects="1" scenarios="1" selectLockedCells="1"/>
  <mergeCells count="12">
    <mergeCell ref="B3:C3"/>
    <mergeCell ref="B1:C1"/>
    <mergeCell ref="B11:C11"/>
    <mergeCell ref="B2:C2"/>
    <mergeCell ref="B6:C6"/>
    <mergeCell ref="B5:C5"/>
    <mergeCell ref="B4:C4"/>
    <mergeCell ref="B12:D12"/>
    <mergeCell ref="B13:D13"/>
    <mergeCell ref="B8:D8"/>
    <mergeCell ref="C9:D9"/>
    <mergeCell ref="B10:C10"/>
  </mergeCells>
  <phoneticPr fontId="2"/>
  <conditionalFormatting sqref="A13 A11 A9 A2:A6">
    <cfRule type="cellIs" dxfId="6" priority="1" stopIfTrue="1" operator="notEqual">
      <formula>""</formula>
    </cfRule>
  </conditionalFormatting>
  <dataValidations count="7">
    <dataValidation allowBlank="1" showInputMessage="1" showErrorMessage="1" promptTitle="連絡責任者氏名入力" prompt="全角で入力_x000a_例：学連　太郎" sqref="C9:D9" xr:uid="{00000000-0002-0000-0500-000000000000}"/>
    <dataValidation type="textLength" imeMode="disabled" allowBlank="1" showInputMessage="1" showErrorMessage="1" error="半角8桁「###-####」で入力してください。" promptTitle="連絡先〒入力" prompt="半角8桁「###-####」で入力_x000a_例：123-4567" sqref="B11:C11" xr:uid="{00000000-0002-0000-0500-000001000000}">
      <formula1>7</formula1>
      <formula2>8</formula2>
    </dataValidation>
    <dataValidation imeMode="disabled" allowBlank="1" showInputMessage="1" showErrorMessage="1" promptTitle="携帯電話番号入力" prompt="半角で入力_x000a_携帯電話がなければ固定電話でも可_x000a_固定電話の場合は市外局番から入力_x000a_例：090-1234-5678" sqref="D11" xr:uid="{00000000-0002-0000-0500-000002000000}"/>
    <dataValidation imeMode="hiragana" allowBlank="1" showInputMessage="1" showErrorMessage="1" promptTitle="連絡先住所入力" prompt="市町村名から入力_x000a_マンション名、通り名などは不要_x000a_出来るだけ簡潔に_x000a__x000a_例：京都市右京区大和町2-3-1-401_x000a_失敗例：右京区富小路通今出川上る大和町2-3-1_x000a_ハイツ学連401号室_x000a_" sqref="B13:C13" xr:uid="{00000000-0002-0000-0500-000003000000}"/>
    <dataValidation allowBlank="1" showInputMessage="1" showErrorMessage="1" promptTitle="団体名" prompt="全角で入力_x000a_例：関西学生陸上競技連盟大" sqref="D3" xr:uid="{00000000-0002-0000-0500-000004000000}"/>
    <dataValidation type="list" imeMode="disabled" showInputMessage="1" showErrorMessage="1" error="団体所在県を「▼」マークより選択してください。" promptTitle="団体所在県" prompt="団体所在県を選択" sqref="D6" xr:uid="{00000000-0002-0000-0500-000005000000}">
      <formula1>県名</formula1>
    </dataValidation>
    <dataValidation imeMode="halfKatakana" allowBlank="1" showInputMessage="1" showErrorMessage="1" promptTitle="団体名ﾌﾘｶﾞﾅ" prompt="半角ｶﾀｶﾅで入力_x000a_姓と名の間に半角ｽﾍﾟｰｽを入れる_x000a_例：ｶﾝｻｲｶﾞｸｾｲﾘｸｼﾞｮｳｷｮｳｷﾞﾚﾝﾒｲﾀﾞｲ" sqref="D2" xr:uid="{00000000-0002-0000-0500-000006000000}"/>
  </dataValidations>
  <printOptions horizontalCentered="1" verticalCentered="1"/>
  <pageMargins left="0.39370078740157483" right="0.39370078740157483" top="0.82677165354330717" bottom="0.39370078740157483" header="0.23622047244094491" footer="0.51181102362204722"/>
  <pageSetup paperSize="9" scale="160" orientation="landscape" verticalDpi="360" r:id="rId1"/>
  <headerFooter alignWithMargins="0">
    <oddHeader>&amp;C&amp;"ＭＳ Ｐ明朝,太字"&amp;18申込書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imeMode="disabled" allowBlank="1" showInputMessage="1" showErrorMessage="1" error="リストから選択してください" promptTitle="団体名略称" prompt="団体名略称を選択" xr:uid="{00000000-0002-0000-0500-000007000000}">
          <x14:formula1>
            <xm:f>登録情報男子!$S$1:$S$82</xm:f>
          </x14:formula1>
          <xm:sqref>D4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U130"/>
  <sheetViews>
    <sheetView zoomScale="70" zoomScaleNormal="70" workbookViewId="0">
      <pane ySplit="9" topLeftCell="A10" activePane="bottomLeft" state="frozen"/>
      <selection activeCell="D1" sqref="D1"/>
      <selection pane="bottomLeft" activeCell="C12" sqref="C12"/>
    </sheetView>
  </sheetViews>
  <sheetFormatPr defaultColWidth="0" defaultRowHeight="17.25" zeroHeight="1" x14ac:dyDescent="0.15"/>
  <cols>
    <col min="1" max="1" width="31.125" style="35" customWidth="1"/>
    <col min="2" max="2" width="6" style="35" customWidth="1"/>
    <col min="3" max="3" width="7.625" style="35" customWidth="1"/>
    <col min="4" max="4" width="16.125" style="35" customWidth="1"/>
    <col min="5" max="5" width="4.125" style="35" customWidth="1"/>
    <col min="6" max="6" width="0.125" style="35" customWidth="1"/>
    <col min="7" max="7" width="16.125" style="35" customWidth="1"/>
    <col min="8" max="8" width="9.125" style="35" bestFit="1" customWidth="1"/>
    <col min="9" max="9" width="7.5" style="35" hidden="1" customWidth="1"/>
    <col min="10" max="10" width="10.875" style="35" bestFit="1" customWidth="1"/>
    <col min="11" max="11" width="3.875" style="35" hidden="1" customWidth="1"/>
    <col min="12" max="12" width="9.125" style="35" bestFit="1" customWidth="1"/>
    <col min="13" max="13" width="7.5" style="35" hidden="1" customWidth="1"/>
    <col min="14" max="14" width="10.875" style="35" bestFit="1" customWidth="1"/>
    <col min="15" max="15" width="2.75" style="35" hidden="1" customWidth="1"/>
    <col min="16" max="16" width="9.125" style="35" customWidth="1"/>
    <col min="17" max="17" width="7.5" style="35" hidden="1" customWidth="1"/>
    <col min="18" max="18" width="10.875" style="35" bestFit="1" customWidth="1"/>
    <col min="19" max="19" width="2.75" style="35" hidden="1" customWidth="1"/>
    <col min="20" max="20" width="8.75" style="35" customWidth="1"/>
    <col min="21" max="21" width="8" style="35" hidden="1" customWidth="1"/>
    <col min="22" max="22" width="10.75" style="35" customWidth="1"/>
    <col min="23" max="23" width="3.875" style="35" customWidth="1"/>
    <col min="24" max="24" width="11.875" style="9" hidden="1" customWidth="1"/>
    <col min="25" max="25" width="10.125" style="9" hidden="1" customWidth="1"/>
    <col min="26" max="27" width="9" style="9" hidden="1" customWidth="1"/>
    <col min="28" max="28" width="12.625" style="9" hidden="1" customWidth="1"/>
    <col min="29" max="29" width="18" style="9" hidden="1" customWidth="1"/>
    <col min="30" max="31" width="9" style="9" hidden="1" customWidth="1"/>
    <col min="32" max="32" width="9.25" style="9" hidden="1" customWidth="1"/>
    <col min="33" max="34" width="9" style="9" hidden="1" customWidth="1"/>
    <col min="35" max="49" width="3.125" style="9" hidden="1" customWidth="1"/>
    <col min="50" max="52" width="9" style="9" hidden="1" customWidth="1"/>
    <col min="53" max="56" width="3.375" style="9" hidden="1" customWidth="1"/>
    <col min="57" max="64" width="9" style="9" hidden="1" customWidth="1"/>
    <col min="65" max="65" width="9.25" style="9" hidden="1" customWidth="1"/>
    <col min="66" max="16384" width="9" style="9" hidden="1"/>
  </cols>
  <sheetData>
    <row r="1" spans="1:73" ht="21.75" customHeight="1" x14ac:dyDescent="0.15">
      <c r="A1" s="32"/>
      <c r="B1" s="33"/>
      <c r="C1" s="34"/>
      <c r="D1" s="282" t="s">
        <v>14103</v>
      </c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4" t="str">
        <f>"印刷枚数　"&amp;$X$5&amp;"枚"</f>
        <v>印刷枚数　1枚</v>
      </c>
      <c r="V1" s="285"/>
    </row>
    <row r="2" spans="1:73" ht="6.75" customHeight="1" thickBot="1" x14ac:dyDescent="0.2">
      <c r="A2" s="9"/>
      <c r="AS2" s="9" t="s">
        <v>26</v>
      </c>
    </row>
    <row r="3" spans="1:73" ht="18" thickBot="1" x14ac:dyDescent="0.2">
      <c r="B3" s="291" t="s">
        <v>8</v>
      </c>
      <c r="C3" s="292"/>
      <c r="D3" s="292"/>
      <c r="E3" s="292"/>
      <c r="F3" s="292"/>
      <c r="G3" s="293"/>
      <c r="H3" s="36" t="s">
        <v>27</v>
      </c>
      <c r="I3" s="286" t="s">
        <v>28</v>
      </c>
      <c r="J3" s="287"/>
      <c r="K3" s="287"/>
      <c r="L3" s="287"/>
      <c r="M3" s="286" t="s">
        <v>29</v>
      </c>
      <c r="N3" s="287"/>
      <c r="O3" s="287"/>
      <c r="P3" s="287"/>
      <c r="Q3" s="288" t="s">
        <v>30</v>
      </c>
      <c r="R3" s="289"/>
      <c r="S3" s="289"/>
      <c r="T3" s="289"/>
      <c r="U3" s="289"/>
      <c r="V3" s="290"/>
      <c r="X3" s="9" t="s">
        <v>31</v>
      </c>
      <c r="Z3" s="33"/>
      <c r="AA3" s="37"/>
      <c r="AC3" s="38" t="s">
        <v>32</v>
      </c>
      <c r="AD3" s="39" t="s">
        <v>494</v>
      </c>
      <c r="AE3" s="39"/>
      <c r="AF3" s="39"/>
      <c r="AG3" s="38" t="s">
        <v>33</v>
      </c>
      <c r="AH3" s="9" t="s">
        <v>496</v>
      </c>
      <c r="AS3" s="9" t="s">
        <v>34</v>
      </c>
    </row>
    <row r="4" spans="1:73" ht="30" thickTop="1" thickBot="1" x14ac:dyDescent="0.2">
      <c r="A4" s="40" t="str">
        <f>IF(B4="","「申込書」シートの団体名を選択してください。→",IF(Q4="","「申込書」シートの電話番号を入力してください。→",""))</f>
        <v>「申込書」シートの団体名を選択してください。→</v>
      </c>
      <c r="B4" s="277" t="str">
        <f>IF(申込書!$D$4="","",申込書!$D$4)</f>
        <v/>
      </c>
      <c r="C4" s="278"/>
      <c r="D4" s="278"/>
      <c r="E4" s="278"/>
      <c r="F4" s="278"/>
      <c r="G4" s="279"/>
      <c r="H4" s="41" t="s">
        <v>35</v>
      </c>
      <c r="I4" s="310">
        <f>COUNTA(C10:C129)</f>
        <v>0</v>
      </c>
      <c r="J4" s="311"/>
      <c r="K4" s="311"/>
      <c r="L4" s="311"/>
      <c r="M4" s="312">
        <f>SUM(AD10:AD129,AI10:AI129,AN10:AN129,AS10:AS129)</f>
        <v>0</v>
      </c>
      <c r="N4" s="313"/>
      <c r="O4" s="313"/>
      <c r="P4" s="313"/>
      <c r="Q4" s="294" t="str">
        <f>IF(申込書!$D$11="","",申込書!$D$11)</f>
        <v/>
      </c>
      <c r="R4" s="295"/>
      <c r="S4" s="295"/>
      <c r="T4" s="295"/>
      <c r="U4" s="295"/>
      <c r="V4" s="296"/>
      <c r="X4" s="35" t="str">
        <f>IF(申込書!$G$4="","",申込書!$G$4)</f>
        <v/>
      </c>
      <c r="Z4" s="42"/>
      <c r="AA4" s="37"/>
      <c r="AC4" s="38" t="s">
        <v>36</v>
      </c>
      <c r="AD4" s="43" t="s">
        <v>495</v>
      </c>
      <c r="AE4" s="43"/>
      <c r="AF4" s="43"/>
      <c r="AS4" s="9" t="s">
        <v>37</v>
      </c>
      <c r="BF4" s="44"/>
      <c r="BG4" s="44"/>
      <c r="BH4" s="44"/>
      <c r="BI4" s="44"/>
    </row>
    <row r="5" spans="1:73" ht="18" thickBot="1" x14ac:dyDescent="0.2">
      <c r="B5" s="297" t="s">
        <v>38</v>
      </c>
      <c r="C5" s="286"/>
      <c r="D5" s="286"/>
      <c r="E5" s="286"/>
      <c r="F5" s="286"/>
      <c r="G5" s="286"/>
      <c r="H5" s="298"/>
      <c r="I5" s="299" t="s">
        <v>15</v>
      </c>
      <c r="J5" s="289"/>
      <c r="K5" s="45"/>
      <c r="L5" s="300" t="s">
        <v>17</v>
      </c>
      <c r="M5" s="301"/>
      <c r="N5" s="301"/>
      <c r="O5" s="301"/>
      <c r="P5" s="301"/>
      <c r="Q5" s="301"/>
      <c r="R5" s="301"/>
      <c r="S5" s="302"/>
      <c r="T5" s="302"/>
      <c r="U5" s="302"/>
      <c r="V5" s="303"/>
      <c r="X5" s="46">
        <f>IF(I4=0,1,ROUNDUP(I4/30,0))</f>
        <v>1</v>
      </c>
      <c r="Y5" s="9" t="s">
        <v>39</v>
      </c>
      <c r="AB5" s="47" t="s">
        <v>40</v>
      </c>
      <c r="AC5" s="9" t="s">
        <v>41</v>
      </c>
      <c r="AS5" s="9" t="s">
        <v>40</v>
      </c>
    </row>
    <row r="6" spans="1:73" ht="30" thickTop="1" thickBot="1" x14ac:dyDescent="0.2">
      <c r="A6" s="40" t="str">
        <f>IF(B6="","「申込書」シートの申込責任者氏名を入力してください。→",IF(I6="","「申込書」シートの連絡先〒を入力してください。→",IF(L6="","「申込書」シートの連絡先住所を入力してください。→","")))</f>
        <v>「申込書」シートの申込責任者氏名を入力してください。→</v>
      </c>
      <c r="B6" s="280" t="str">
        <f>IF(申込書!$C$9="","",申込書!$C$9)</f>
        <v/>
      </c>
      <c r="C6" s="281"/>
      <c r="D6" s="281"/>
      <c r="E6" s="281"/>
      <c r="F6" s="281"/>
      <c r="G6" s="281"/>
      <c r="H6" s="48" t="s">
        <v>42</v>
      </c>
      <c r="I6" s="304" t="str">
        <f>IF(申込書!$B$11="","",申込書!$B$11)</f>
        <v/>
      </c>
      <c r="J6" s="305"/>
      <c r="K6" s="49"/>
      <c r="L6" s="306" t="str">
        <f>IF(申込書!$B$13="","",申込書!$B$13)</f>
        <v/>
      </c>
      <c r="M6" s="307"/>
      <c r="N6" s="307"/>
      <c r="O6" s="307"/>
      <c r="P6" s="307"/>
      <c r="Q6" s="307"/>
      <c r="R6" s="307"/>
      <c r="S6" s="308"/>
      <c r="T6" s="308"/>
      <c r="U6" s="308"/>
      <c r="V6" s="309"/>
      <c r="X6" s="50" t="str">
        <f>"$B$1:$U$"&amp;9+X5*30</f>
        <v>$B$1:$U$39</v>
      </c>
      <c r="Y6" s="46" t="s">
        <v>43</v>
      </c>
      <c r="AB6" s="47"/>
      <c r="AE6" s="47"/>
      <c r="AF6" s="51"/>
      <c r="BA6" s="9" t="s">
        <v>44</v>
      </c>
      <c r="BB6" s="9" t="s">
        <v>45</v>
      </c>
      <c r="BC6" s="9" t="s">
        <v>46</v>
      </c>
      <c r="BD6" s="9" t="s">
        <v>47</v>
      </c>
      <c r="BE6" s="9" t="s">
        <v>48</v>
      </c>
      <c r="BF6" s="9" t="s">
        <v>49</v>
      </c>
      <c r="BG6" s="52" t="s">
        <v>50</v>
      </c>
      <c r="BH6" s="9" t="s">
        <v>51</v>
      </c>
      <c r="BI6" s="9" t="s">
        <v>52</v>
      </c>
      <c r="BJ6" s="9" t="s">
        <v>53</v>
      </c>
      <c r="BK6" s="9" t="s">
        <v>54</v>
      </c>
      <c r="BL6" s="9" t="s">
        <v>55</v>
      </c>
      <c r="BM6" s="9" t="str">
        <f>"この選手は"&amp;$B$4&amp;"の選手ではありません。"</f>
        <v>この選手はの選手ではありません。</v>
      </c>
      <c r="BN6" s="9" t="s">
        <v>56</v>
      </c>
      <c r="BO6" s="9" t="s">
        <v>57</v>
      </c>
      <c r="BP6" s="9" t="s">
        <v>58</v>
      </c>
      <c r="BQ6" s="9" t="s">
        <v>59</v>
      </c>
      <c r="BR6" s="9" t="s">
        <v>60</v>
      </c>
      <c r="BS6" s="9" t="s">
        <v>61</v>
      </c>
    </row>
    <row r="7" spans="1:73" ht="6.75" customHeight="1" thickBot="1" x14ac:dyDescent="0.2">
      <c r="X7" s="46"/>
      <c r="Y7" s="46"/>
      <c r="AB7" s="47"/>
      <c r="BG7" s="52"/>
    </row>
    <row r="8" spans="1:73" ht="21" customHeight="1" x14ac:dyDescent="0.2">
      <c r="A8" s="318"/>
      <c r="B8" s="320" t="s">
        <v>62</v>
      </c>
      <c r="C8" s="122" t="s">
        <v>63</v>
      </c>
      <c r="D8" s="322" t="s">
        <v>64</v>
      </c>
      <c r="E8" s="324" t="s">
        <v>65</v>
      </c>
      <c r="F8" s="55"/>
      <c r="G8" s="330" t="s">
        <v>6813</v>
      </c>
      <c r="H8" s="326" t="s">
        <v>66</v>
      </c>
      <c r="I8" s="327"/>
      <c r="J8" s="328"/>
      <c r="K8" s="56"/>
      <c r="L8" s="329" t="s">
        <v>67</v>
      </c>
      <c r="M8" s="329"/>
      <c r="N8" s="329"/>
      <c r="O8" s="54"/>
      <c r="P8" s="314" t="s">
        <v>68</v>
      </c>
      <c r="Q8" s="314"/>
      <c r="R8" s="314"/>
      <c r="S8" s="195"/>
      <c r="T8" s="315" t="s">
        <v>69</v>
      </c>
      <c r="U8" s="316"/>
      <c r="V8" s="317"/>
      <c r="Z8" s="57" t="s">
        <v>70</v>
      </c>
      <c r="AA8" s="57"/>
      <c r="AB8" s="47" t="s">
        <v>71</v>
      </c>
      <c r="AC8" s="9" t="s">
        <v>72</v>
      </c>
      <c r="AD8" s="9" t="s">
        <v>73</v>
      </c>
      <c r="AI8" s="9" t="s">
        <v>74</v>
      </c>
      <c r="AN8" s="9" t="s">
        <v>75</v>
      </c>
      <c r="AS8" s="9" t="s">
        <v>76</v>
      </c>
      <c r="BA8" s="9" t="s">
        <v>77</v>
      </c>
      <c r="BG8" s="52" t="s">
        <v>78</v>
      </c>
    </row>
    <row r="9" spans="1:73" ht="30.75" customHeight="1" thickBot="1" x14ac:dyDescent="0.2">
      <c r="A9" s="319"/>
      <c r="B9" s="321"/>
      <c r="C9" s="123" t="s">
        <v>79</v>
      </c>
      <c r="D9" s="323"/>
      <c r="E9" s="325"/>
      <c r="F9" s="60"/>
      <c r="G9" s="331"/>
      <c r="H9" s="59" t="s">
        <v>19</v>
      </c>
      <c r="I9" s="61" t="s">
        <v>80</v>
      </c>
      <c r="J9" s="59" t="s">
        <v>81</v>
      </c>
      <c r="K9" s="59"/>
      <c r="L9" s="59" t="s">
        <v>19</v>
      </c>
      <c r="M9" s="61" t="s">
        <v>80</v>
      </c>
      <c r="N9" s="59" t="s">
        <v>81</v>
      </c>
      <c r="O9" s="59"/>
      <c r="P9" s="196" t="s">
        <v>19</v>
      </c>
      <c r="Q9" s="197" t="s">
        <v>80</v>
      </c>
      <c r="R9" s="196" t="s">
        <v>81</v>
      </c>
      <c r="S9" s="196"/>
      <c r="T9" s="256" t="s">
        <v>19</v>
      </c>
      <c r="U9" s="257" t="s">
        <v>80</v>
      </c>
      <c r="V9" s="258" t="s">
        <v>81</v>
      </c>
      <c r="X9" s="9" t="s">
        <v>82</v>
      </c>
      <c r="Y9" s="9" t="s">
        <v>31</v>
      </c>
      <c r="Z9" s="9" t="e">
        <f>MIN(Z10:Z129)</f>
        <v>#N/A</v>
      </c>
      <c r="AB9" s="47"/>
      <c r="AD9" s="9" t="s">
        <v>83</v>
      </c>
      <c r="AE9" s="9" t="s">
        <v>84</v>
      </c>
      <c r="AF9" s="9" t="s">
        <v>37</v>
      </c>
      <c r="AG9" s="9" t="s">
        <v>85</v>
      </c>
      <c r="AH9" s="9" t="s">
        <v>86</v>
      </c>
      <c r="AI9" s="9" t="s">
        <v>83</v>
      </c>
      <c r="AJ9" s="9" t="s">
        <v>84</v>
      </c>
      <c r="AK9" s="9" t="s">
        <v>37</v>
      </c>
      <c r="AL9" s="9" t="s">
        <v>85</v>
      </c>
      <c r="AM9" s="9" t="s">
        <v>86</v>
      </c>
      <c r="AN9" s="9" t="s">
        <v>83</v>
      </c>
      <c r="AO9" s="9" t="s">
        <v>84</v>
      </c>
      <c r="AP9" s="9" t="s">
        <v>37</v>
      </c>
      <c r="AQ9" s="9" t="s">
        <v>85</v>
      </c>
      <c r="AR9" s="9" t="s">
        <v>86</v>
      </c>
      <c r="AS9" s="9" t="s">
        <v>83</v>
      </c>
      <c r="AT9" s="9" t="s">
        <v>84</v>
      </c>
      <c r="AU9" s="9" t="s">
        <v>37</v>
      </c>
      <c r="AV9" s="9" t="s">
        <v>85</v>
      </c>
      <c r="AW9" s="9" t="s">
        <v>86</v>
      </c>
      <c r="AY9" s="9" t="s">
        <v>87</v>
      </c>
      <c r="BA9" s="9" t="s">
        <v>73</v>
      </c>
      <c r="BB9" s="9" t="s">
        <v>74</v>
      </c>
      <c r="BC9" s="9" t="s">
        <v>75</v>
      </c>
      <c r="BD9" s="9" t="s">
        <v>76</v>
      </c>
      <c r="BE9" s="9" t="s">
        <v>88</v>
      </c>
      <c r="BF9" s="9" t="s">
        <v>89</v>
      </c>
      <c r="BG9" s="52" t="s">
        <v>90</v>
      </c>
      <c r="BH9" s="9" t="s">
        <v>91</v>
      </c>
      <c r="BI9" s="9" t="s">
        <v>92</v>
      </c>
      <c r="BJ9" s="9" t="s">
        <v>93</v>
      </c>
      <c r="BK9" s="9" t="s">
        <v>94</v>
      </c>
      <c r="BL9" s="9" t="s">
        <v>95</v>
      </c>
      <c r="BM9" s="9" t="s">
        <v>96</v>
      </c>
      <c r="BN9" s="9" t="s">
        <v>97</v>
      </c>
      <c r="BO9" s="9" t="s">
        <v>98</v>
      </c>
      <c r="BP9" s="9" t="s">
        <v>99</v>
      </c>
      <c r="BQ9" s="9" t="s">
        <v>100</v>
      </c>
      <c r="BR9" s="9" t="s">
        <v>101</v>
      </c>
      <c r="BS9" s="9" t="s">
        <v>102</v>
      </c>
    </row>
    <row r="10" spans="1:73" ht="30.75" customHeight="1" thickTop="1" x14ac:dyDescent="0.15">
      <c r="A10" s="32"/>
      <c r="B10" s="63">
        <v>1</v>
      </c>
      <c r="C10" s="156"/>
      <c r="D10" s="93" t="e">
        <f>VLOOKUP(C10,登録情報男子!$A$2:$O$2484,5,FALSE)</f>
        <v>#N/A</v>
      </c>
      <c r="E10" s="93" t="e">
        <f>VLOOKUP(C10,登録情報男子!$A$2:$O$2484,7,0)</f>
        <v>#N/A</v>
      </c>
      <c r="F10" s="64"/>
      <c r="G10" s="64" t="e">
        <f>VLOOKUP(C10,登録情報男子!$A$2:$O$2484,3,0)</f>
        <v>#N/A</v>
      </c>
      <c r="H10" s="114"/>
      <c r="I10" s="65"/>
      <c r="J10" s="117"/>
      <c r="K10" s="117"/>
      <c r="L10" s="114"/>
      <c r="M10" s="65"/>
      <c r="N10" s="117"/>
      <c r="O10" s="66"/>
      <c r="P10" s="198"/>
      <c r="Q10" s="199"/>
      <c r="R10" s="200"/>
      <c r="S10" s="213"/>
      <c r="T10" s="259"/>
      <c r="U10" s="253"/>
      <c r="V10" s="260"/>
      <c r="W10" s="211"/>
      <c r="X10" s="9" t="str">
        <f t="shared" ref="X10:X41" ca="1" si="0">IF($C10="","",IF(ISNA(VLOOKUP($C10,INDIRECT($AD$3),2,0))=TRUE,"",VLOOKUP($C10,INDIRECT($AD$3),2,0)))</f>
        <v/>
      </c>
      <c r="Y10" s="9" t="str">
        <f t="shared" ref="Y10:Y41" ca="1" si="1">IF($C10="","",IF(ISNA(VLOOKUP($C10,INDIRECT($AD$3),3,0))=TRUE,"",VLOOKUP($C10,INDIRECT($AD$3),3,0)))</f>
        <v/>
      </c>
      <c r="Z10" s="9" t="e">
        <f t="shared" ref="Z10:Z41" si="2">IF($AY10="","",ROW())</f>
        <v>#N/A</v>
      </c>
      <c r="AD10" s="9">
        <f t="shared" ref="AD10:AD41" si="3">IF($H10="",0,1)</f>
        <v>0</v>
      </c>
      <c r="AG10" s="9">
        <f t="shared" ref="AG10:AG41" si="4">IF($J10="",0,1)</f>
        <v>0</v>
      </c>
      <c r="AH10" s="9">
        <f t="shared" ref="AH10:AH41" si="5">IF(RIGHT($J10,2)="++",VALUE(LEFT($J10,4)&amp;"00"),IF(RIGHT($J10,1)="+",VALUE(LEFT($J10,5)&amp;"0"),VALUE($J10)))</f>
        <v>0</v>
      </c>
      <c r="AI10" s="9">
        <f t="shared" ref="AI10:AI41" si="6">IF($L10="",0,1)</f>
        <v>0</v>
      </c>
      <c r="AL10" s="9">
        <f t="shared" ref="AL10:AL41" si="7">IF($N10="",0,1)</f>
        <v>0</v>
      </c>
      <c r="AM10" s="9">
        <f t="shared" ref="AM10:AM41" si="8">IF(RIGHT($N10,2)="++",VALUE(LEFT($N10,4)&amp;"00"),IF(RIGHT($N10,1)="+",VALUE(LEFT($N10,5)&amp;"0"),VALUE($N10)))</f>
        <v>0</v>
      </c>
      <c r="AN10" s="9">
        <f t="shared" ref="AN10:AN41" si="9">IF($P10="",0,1)</f>
        <v>0</v>
      </c>
      <c r="AQ10" s="9">
        <f t="shared" ref="AQ10:AQ41" si="10">IF($R10="",0,1)</f>
        <v>0</v>
      </c>
      <c r="AR10" s="9">
        <f t="shared" ref="AR10:AR41" si="11">IF(RIGHT($R10,2)="++",VALUE(LEFT($R10,4)&amp;"00"),IF(RIGHT($R10,1)="+",VALUE(LEFT($R10,5)&amp;"0"),VALUE($R10)))</f>
        <v>0</v>
      </c>
      <c r="AS10" s="9">
        <f t="shared" ref="AS10:AS41" si="12">IF($T10="",0,1)</f>
        <v>0</v>
      </c>
      <c r="AV10" s="9">
        <f t="shared" ref="AV10:AV41" si="13">IF($V10="",0,1)</f>
        <v>0</v>
      </c>
      <c r="AW10" s="9">
        <f t="shared" ref="AW10:AW41" si="14">IF(RIGHT($V10,2)="++",VALUE(LEFT($V10,4)&amp;"00"),IF(RIGHT($V10,1)="+",VALUE(LEFT($V10,5)&amp;"0"),VALUE($V10)))</f>
        <v>0</v>
      </c>
      <c r="AY10" s="9" t="e">
        <f t="shared" ref="AY10:AY41" si="15">IF(MAX(BA10:BS10)=0,"",IF(MAX(BA10:BS10)=COLUMN(BN10),ADDRESS(ROW(),COLUMN(BU10),4),ADDRESS(6,MAX(BA10:BS10),4)))</f>
        <v>#N/A</v>
      </c>
      <c r="BA10" s="9">
        <f t="shared" ref="BA10:BA41" si="16">IF(ISNUMBER($AH10)=TRUE,0,COLUMN())</f>
        <v>0</v>
      </c>
      <c r="BB10" s="9">
        <f t="shared" ref="BB10:BB41" si="17">IF(ISNUMBER($AM10)=TRUE,0,COLUMN())</f>
        <v>0</v>
      </c>
      <c r="BC10" s="9">
        <f t="shared" ref="BC10:BC41" si="18">IF(ISNUMBER($AR10)=TRUE,0,COLUMN())</f>
        <v>0</v>
      </c>
      <c r="BD10" s="9">
        <f t="shared" ref="BD10:BD41" si="19">IF(ISNUMBER($AW10)=TRUE,0,COLUMN())</f>
        <v>0</v>
      </c>
      <c r="BE10" s="9">
        <f t="shared" ref="BE10:BE41" si="20">IF(AND($C10&lt;&gt;"",$C9=""),COLUMN(),0)</f>
        <v>0</v>
      </c>
      <c r="BF10" s="9" t="e">
        <f t="shared" ref="BF10:BF41" si="21">IF(OR($C10="",$D10=""),0,IF(OR(AND($AG10=0,$AD10=1),AND($AL10=0,$AI10=1),AND($AQ10=0,$AN10=1),AND($AV10=0,$AS10=1)),COLUMN(),0))</f>
        <v>#N/A</v>
      </c>
      <c r="BG10" s="9" t="e">
        <f t="shared" ref="BG10:BG41" si="22">IF(AND(E10="1",AE10+AJ10=2,OR(I10=0,M10=0)),COLUMN(),0)</f>
        <v>#N/A</v>
      </c>
      <c r="BI10" s="9">
        <f t="shared" ref="BI10:BI41" si="23">IF(OR(AND($AD10+$AI10+$AN10+$AS10=2,$H10=$L10),AND($AD10+$AI10+$AN10+$AS10=3,OR($H10=$L10,$H10=$P10,$L10=$P10)),AND($AD10+$AI10+$AN10+$AS10=4,OR($H10=$L10,$H10=$P10,$H10=$T10,$L10=$P10,$L10=$T10,$P10=$T10))),COLUMN(),0)</f>
        <v>0</v>
      </c>
      <c r="BJ10" s="9" t="e">
        <f t="shared" ref="BJ10:BJ41" si="24">IF(OR($C10="",$D10=""),0,IF(OR(AND($AG10=1,$AD10=0),AND($AL10=1,$AI10=0),AND($AQ10=1,$AN10=0),AND($AV10=1,$AS10=0)),COLUMN(),0))</f>
        <v>#N/A</v>
      </c>
      <c r="BK10" s="9" t="e">
        <f t="shared" ref="BK10:BK41" si="25">IF(AND($C10&lt;&gt;"",$D10&lt;&gt;"",$H10="",$J10=""),COLUMN(),0)</f>
        <v>#N/A</v>
      </c>
      <c r="BL10" s="9">
        <f t="shared" ref="BL10:BL41" si="26">IF(OR(AND($AD10=0,$AI10+$AN10+$AS10&gt;0),AND($AI10=0,$AN10+$AS10&gt;0),AND($AN10=0,$AS10&gt;0)),COLUMN(),0)</f>
        <v>0</v>
      </c>
      <c r="BM10" s="9">
        <f t="shared" ref="BM10:BM41" si="27">IF($C10="",0,IF($Y10=$X$4,0,COLUMN()))</f>
        <v>0</v>
      </c>
      <c r="BN10" s="9" t="e">
        <f t="shared" ref="BN10:BN41" ca="1" si="28">IF($X10=LEFT($D10,1),0,COLUMN())</f>
        <v>#N/A</v>
      </c>
      <c r="BO10" s="9" t="e">
        <f t="shared" ref="BO10:BO41" si="29">IF(AND($D10="",OR($C10&lt;&gt;"",$AD10=1,$AG10=1)),COLUMN(),0)</f>
        <v>#N/A</v>
      </c>
      <c r="BQ10" s="9">
        <f>IF($C10="",0,IF(COUNTIF($C$10:$C10,$C10)=1,0,COLUMN()))</f>
        <v>0</v>
      </c>
      <c r="BR10" s="9" t="e">
        <f t="shared" ref="BR10:BR41" si="30">IF(AND($C10="",OR($D10&lt;&gt;"",$AD10=1,$AG10=1,$AI10=1,$AL10=1,$AN10=1,$AQ10=1,$AS10=1,$AV10=1)),COLUMN(),0)</f>
        <v>#N/A</v>
      </c>
      <c r="BS10" s="9">
        <f t="shared" ref="BS10:BS41" si="31">IF(AND($C10&lt;&gt;"",$B$4=""),COLUMN(),0)</f>
        <v>0</v>
      </c>
      <c r="BU10" s="9" t="e">
        <f t="shared" ref="BU10:BU41" si="32">C10&amp;"の選手は"&amp;D10&amp;"ではありません。"</f>
        <v>#N/A</v>
      </c>
    </row>
    <row r="11" spans="1:73" ht="30.75" customHeight="1" x14ac:dyDescent="0.15">
      <c r="A11" s="32"/>
      <c r="B11" s="67">
        <v>2</v>
      </c>
      <c r="C11" s="156"/>
      <c r="D11" s="93" t="e">
        <f>VLOOKUP(C11,登録情報男子!$A$2:$O$2484,5,FALSE)</f>
        <v>#N/A</v>
      </c>
      <c r="E11" s="93" t="e">
        <f>VLOOKUP(C11,登録情報男子!$A$2:$O$2484,7,0)</f>
        <v>#N/A</v>
      </c>
      <c r="F11" s="64"/>
      <c r="G11" s="64" t="e">
        <f>VLOOKUP(C11,登録情報男子!$A$2:$O$2484,3,0)</f>
        <v>#N/A</v>
      </c>
      <c r="H11" s="115"/>
      <c r="I11" s="68"/>
      <c r="J11" s="118"/>
      <c r="K11" s="69"/>
      <c r="L11" s="115"/>
      <c r="M11" s="68"/>
      <c r="N11" s="118"/>
      <c r="O11" s="69"/>
      <c r="P11" s="226"/>
      <c r="Q11" s="203"/>
      <c r="R11" s="204"/>
      <c r="S11" s="214"/>
      <c r="T11" s="265"/>
      <c r="U11" s="254"/>
      <c r="V11" s="262"/>
      <c r="W11" s="211"/>
      <c r="X11" s="9" t="str">
        <f t="shared" ca="1" si="0"/>
        <v/>
      </c>
      <c r="Y11" s="9" t="str">
        <f t="shared" ca="1" si="1"/>
        <v/>
      </c>
      <c r="Z11" s="9" t="e">
        <f t="shared" si="2"/>
        <v>#N/A</v>
      </c>
      <c r="AD11" s="9">
        <f t="shared" si="3"/>
        <v>0</v>
      </c>
      <c r="AG11" s="9">
        <f t="shared" si="4"/>
        <v>0</v>
      </c>
      <c r="AH11" s="9">
        <f t="shared" si="5"/>
        <v>0</v>
      </c>
      <c r="AI11" s="9">
        <f t="shared" si="6"/>
        <v>0</v>
      </c>
      <c r="AL11" s="9">
        <f t="shared" si="7"/>
        <v>0</v>
      </c>
      <c r="AM11" s="9">
        <f t="shared" si="8"/>
        <v>0</v>
      </c>
      <c r="AN11" s="9">
        <f t="shared" si="9"/>
        <v>0</v>
      </c>
      <c r="AQ11" s="9">
        <f t="shared" si="10"/>
        <v>0</v>
      </c>
      <c r="AR11" s="9">
        <f t="shared" si="11"/>
        <v>0</v>
      </c>
      <c r="AS11" s="9">
        <f t="shared" si="12"/>
        <v>0</v>
      </c>
      <c r="AV11" s="9">
        <f t="shared" si="13"/>
        <v>0</v>
      </c>
      <c r="AW11" s="9">
        <f t="shared" si="14"/>
        <v>0</v>
      </c>
      <c r="AY11" s="9" t="e">
        <f t="shared" si="15"/>
        <v>#N/A</v>
      </c>
      <c r="BA11" s="9">
        <f t="shared" si="16"/>
        <v>0</v>
      </c>
      <c r="BB11" s="9">
        <f t="shared" si="17"/>
        <v>0</v>
      </c>
      <c r="BC11" s="9">
        <f t="shared" si="18"/>
        <v>0</v>
      </c>
      <c r="BD11" s="9">
        <f t="shared" si="19"/>
        <v>0</v>
      </c>
      <c r="BE11" s="9">
        <f t="shared" si="20"/>
        <v>0</v>
      </c>
      <c r="BF11" s="9" t="e">
        <f t="shared" si="21"/>
        <v>#N/A</v>
      </c>
      <c r="BG11" s="9" t="e">
        <f t="shared" si="22"/>
        <v>#N/A</v>
      </c>
      <c r="BI11" s="9">
        <f t="shared" si="23"/>
        <v>0</v>
      </c>
      <c r="BJ11" s="9" t="e">
        <f t="shared" si="24"/>
        <v>#N/A</v>
      </c>
      <c r="BK11" s="9" t="e">
        <f t="shared" si="25"/>
        <v>#N/A</v>
      </c>
      <c r="BL11" s="9">
        <f t="shared" si="26"/>
        <v>0</v>
      </c>
      <c r="BM11" s="9">
        <f t="shared" si="27"/>
        <v>0</v>
      </c>
      <c r="BN11" s="9" t="e">
        <f t="shared" ca="1" si="28"/>
        <v>#N/A</v>
      </c>
      <c r="BO11" s="9" t="e">
        <f t="shared" si="29"/>
        <v>#N/A</v>
      </c>
      <c r="BQ11" s="9">
        <f>IF($C11="",0,IF(COUNTIF($C$10:$C11,$C11)=1,0,COLUMN()))</f>
        <v>0</v>
      </c>
      <c r="BR11" s="9" t="e">
        <f t="shared" si="30"/>
        <v>#N/A</v>
      </c>
      <c r="BS11" s="9">
        <f t="shared" si="31"/>
        <v>0</v>
      </c>
      <c r="BU11" s="9" t="e">
        <f t="shared" si="32"/>
        <v>#N/A</v>
      </c>
    </row>
    <row r="12" spans="1:73" ht="30.75" customHeight="1" x14ac:dyDescent="0.15">
      <c r="A12" s="32"/>
      <c r="B12" s="67">
        <v>3</v>
      </c>
      <c r="C12" s="156"/>
      <c r="D12" s="93" t="e">
        <f>VLOOKUP(C12,登録情報男子!$A$2:$O$2484,5,FALSE)</f>
        <v>#N/A</v>
      </c>
      <c r="E12" s="93" t="e">
        <f>VLOOKUP(C12,登録情報男子!$A$2:$O$2484,7,0)</f>
        <v>#N/A</v>
      </c>
      <c r="F12" s="64"/>
      <c r="G12" s="64" t="e">
        <f>VLOOKUP(C12,登録情報男子!$A$2:$O$2484,3,0)</f>
        <v>#N/A</v>
      </c>
      <c r="H12" s="115"/>
      <c r="I12" s="68"/>
      <c r="J12" s="118"/>
      <c r="K12" s="69"/>
      <c r="L12" s="115"/>
      <c r="M12" s="68"/>
      <c r="N12" s="118"/>
      <c r="O12" s="69"/>
      <c r="P12" s="226"/>
      <c r="Q12" s="203"/>
      <c r="R12" s="204"/>
      <c r="S12" s="214"/>
      <c r="T12" s="265"/>
      <c r="U12" s="254"/>
      <c r="V12" s="262"/>
      <c r="W12" s="211"/>
      <c r="X12" s="9" t="str">
        <f t="shared" ca="1" si="0"/>
        <v/>
      </c>
      <c r="Y12" s="9" t="str">
        <f t="shared" ca="1" si="1"/>
        <v/>
      </c>
      <c r="Z12" s="9" t="e">
        <f t="shared" si="2"/>
        <v>#N/A</v>
      </c>
      <c r="AD12" s="9">
        <f t="shared" si="3"/>
        <v>0</v>
      </c>
      <c r="AG12" s="9">
        <f t="shared" si="4"/>
        <v>0</v>
      </c>
      <c r="AH12" s="9">
        <f t="shared" si="5"/>
        <v>0</v>
      </c>
      <c r="AI12" s="9">
        <f t="shared" si="6"/>
        <v>0</v>
      </c>
      <c r="AL12" s="9">
        <f t="shared" si="7"/>
        <v>0</v>
      </c>
      <c r="AM12" s="9">
        <f t="shared" si="8"/>
        <v>0</v>
      </c>
      <c r="AN12" s="9">
        <f t="shared" si="9"/>
        <v>0</v>
      </c>
      <c r="AQ12" s="9">
        <f t="shared" si="10"/>
        <v>0</v>
      </c>
      <c r="AR12" s="9">
        <f t="shared" si="11"/>
        <v>0</v>
      </c>
      <c r="AS12" s="9">
        <f t="shared" si="12"/>
        <v>0</v>
      </c>
      <c r="AV12" s="9">
        <f t="shared" si="13"/>
        <v>0</v>
      </c>
      <c r="AW12" s="9">
        <f t="shared" si="14"/>
        <v>0</v>
      </c>
      <c r="AY12" s="9" t="e">
        <f t="shared" si="15"/>
        <v>#N/A</v>
      </c>
      <c r="BA12" s="9">
        <f t="shared" si="16"/>
        <v>0</v>
      </c>
      <c r="BB12" s="9">
        <f t="shared" si="17"/>
        <v>0</v>
      </c>
      <c r="BC12" s="9">
        <f t="shared" si="18"/>
        <v>0</v>
      </c>
      <c r="BD12" s="9">
        <f t="shared" si="19"/>
        <v>0</v>
      </c>
      <c r="BE12" s="9">
        <f t="shared" si="20"/>
        <v>0</v>
      </c>
      <c r="BF12" s="9" t="e">
        <f t="shared" si="21"/>
        <v>#N/A</v>
      </c>
      <c r="BG12" s="9" t="e">
        <f t="shared" si="22"/>
        <v>#N/A</v>
      </c>
      <c r="BI12" s="9">
        <f t="shared" si="23"/>
        <v>0</v>
      </c>
      <c r="BJ12" s="9" t="e">
        <f t="shared" si="24"/>
        <v>#N/A</v>
      </c>
      <c r="BK12" s="9" t="e">
        <f t="shared" si="25"/>
        <v>#N/A</v>
      </c>
      <c r="BL12" s="9">
        <f t="shared" si="26"/>
        <v>0</v>
      </c>
      <c r="BM12" s="9">
        <f t="shared" si="27"/>
        <v>0</v>
      </c>
      <c r="BN12" s="9" t="e">
        <f t="shared" ca="1" si="28"/>
        <v>#N/A</v>
      </c>
      <c r="BO12" s="9" t="e">
        <f t="shared" si="29"/>
        <v>#N/A</v>
      </c>
      <c r="BQ12" s="9">
        <f>IF($C12="",0,IF(COUNTIF($C$10:$C12,$C12)=1,0,COLUMN()))</f>
        <v>0</v>
      </c>
      <c r="BR12" s="9" t="e">
        <f t="shared" si="30"/>
        <v>#N/A</v>
      </c>
      <c r="BS12" s="9">
        <f t="shared" si="31"/>
        <v>0</v>
      </c>
      <c r="BU12" s="9" t="e">
        <f t="shared" si="32"/>
        <v>#N/A</v>
      </c>
    </row>
    <row r="13" spans="1:73" ht="30.75" customHeight="1" x14ac:dyDescent="0.15">
      <c r="A13" s="32"/>
      <c r="B13" s="67">
        <v>4</v>
      </c>
      <c r="C13" s="156"/>
      <c r="D13" s="93" t="e">
        <f>VLOOKUP(C13,登録情報男子!$A$2:$O$2484,5,FALSE)</f>
        <v>#N/A</v>
      </c>
      <c r="E13" s="93" t="e">
        <f>VLOOKUP(C13,登録情報男子!$A$2:$O$2484,7,0)</f>
        <v>#N/A</v>
      </c>
      <c r="F13" s="64"/>
      <c r="G13" s="64" t="e">
        <f>VLOOKUP(C13,登録情報男子!$A$2:$O$2484,3,0)</f>
        <v>#N/A</v>
      </c>
      <c r="H13" s="115"/>
      <c r="I13" s="68"/>
      <c r="J13" s="118"/>
      <c r="K13" s="69"/>
      <c r="L13" s="115"/>
      <c r="M13" s="68"/>
      <c r="N13" s="118"/>
      <c r="O13" s="69"/>
      <c r="P13" s="226"/>
      <c r="Q13" s="203"/>
      <c r="R13" s="204"/>
      <c r="S13" s="214"/>
      <c r="T13" s="265"/>
      <c r="U13" s="254"/>
      <c r="V13" s="262"/>
      <c r="W13" s="211"/>
      <c r="X13" s="9" t="str">
        <f t="shared" ca="1" si="0"/>
        <v/>
      </c>
      <c r="Y13" s="9" t="str">
        <f t="shared" ca="1" si="1"/>
        <v/>
      </c>
      <c r="Z13" s="9" t="e">
        <f t="shared" si="2"/>
        <v>#N/A</v>
      </c>
      <c r="AD13" s="9">
        <f t="shared" si="3"/>
        <v>0</v>
      </c>
      <c r="AG13" s="9">
        <f t="shared" si="4"/>
        <v>0</v>
      </c>
      <c r="AH13" s="9">
        <f t="shared" si="5"/>
        <v>0</v>
      </c>
      <c r="AI13" s="9">
        <f t="shared" si="6"/>
        <v>0</v>
      </c>
      <c r="AL13" s="9">
        <f t="shared" si="7"/>
        <v>0</v>
      </c>
      <c r="AM13" s="9">
        <f t="shared" si="8"/>
        <v>0</v>
      </c>
      <c r="AN13" s="9">
        <f t="shared" si="9"/>
        <v>0</v>
      </c>
      <c r="AQ13" s="9">
        <f t="shared" si="10"/>
        <v>0</v>
      </c>
      <c r="AR13" s="9">
        <f t="shared" si="11"/>
        <v>0</v>
      </c>
      <c r="AS13" s="9">
        <f t="shared" si="12"/>
        <v>0</v>
      </c>
      <c r="AV13" s="9">
        <f t="shared" si="13"/>
        <v>0</v>
      </c>
      <c r="AW13" s="9">
        <f t="shared" si="14"/>
        <v>0</v>
      </c>
      <c r="AY13" s="9" t="e">
        <f t="shared" si="15"/>
        <v>#N/A</v>
      </c>
      <c r="BA13" s="9">
        <f t="shared" si="16"/>
        <v>0</v>
      </c>
      <c r="BB13" s="9">
        <f t="shared" si="17"/>
        <v>0</v>
      </c>
      <c r="BC13" s="9">
        <f t="shared" si="18"/>
        <v>0</v>
      </c>
      <c r="BD13" s="9">
        <f t="shared" si="19"/>
        <v>0</v>
      </c>
      <c r="BE13" s="9">
        <f t="shared" si="20"/>
        <v>0</v>
      </c>
      <c r="BF13" s="9" t="e">
        <f t="shared" si="21"/>
        <v>#N/A</v>
      </c>
      <c r="BG13" s="9" t="e">
        <f t="shared" si="22"/>
        <v>#N/A</v>
      </c>
      <c r="BI13" s="9">
        <f t="shared" si="23"/>
        <v>0</v>
      </c>
      <c r="BJ13" s="9" t="e">
        <f t="shared" si="24"/>
        <v>#N/A</v>
      </c>
      <c r="BK13" s="9" t="e">
        <f t="shared" si="25"/>
        <v>#N/A</v>
      </c>
      <c r="BL13" s="9">
        <f t="shared" si="26"/>
        <v>0</v>
      </c>
      <c r="BM13" s="9">
        <f t="shared" si="27"/>
        <v>0</v>
      </c>
      <c r="BN13" s="9" t="e">
        <f t="shared" ca="1" si="28"/>
        <v>#N/A</v>
      </c>
      <c r="BO13" s="9" t="e">
        <f t="shared" si="29"/>
        <v>#N/A</v>
      </c>
      <c r="BQ13" s="9">
        <f>IF($C13="",0,IF(COUNTIF($C$10:$C13,$C13)=1,0,COLUMN()))</f>
        <v>0</v>
      </c>
      <c r="BR13" s="9" t="e">
        <f t="shared" si="30"/>
        <v>#N/A</v>
      </c>
      <c r="BS13" s="9">
        <f t="shared" si="31"/>
        <v>0</v>
      </c>
      <c r="BU13" s="9" t="e">
        <f t="shared" si="32"/>
        <v>#N/A</v>
      </c>
    </row>
    <row r="14" spans="1:73" ht="30.75" customHeight="1" x14ac:dyDescent="0.15">
      <c r="A14" s="32"/>
      <c r="B14" s="67">
        <v>5</v>
      </c>
      <c r="C14" s="156"/>
      <c r="D14" s="93" t="e">
        <f>VLOOKUP(C14,登録情報男子!$A$2:$O$2484,5,FALSE)</f>
        <v>#N/A</v>
      </c>
      <c r="E14" s="93" t="e">
        <f>VLOOKUP(C14,登録情報男子!$A$2:$O$2484,7,0)</f>
        <v>#N/A</v>
      </c>
      <c r="F14" s="64"/>
      <c r="G14" s="64" t="e">
        <f>VLOOKUP(C14,登録情報男子!$A$2:$O$2484,3,0)</f>
        <v>#N/A</v>
      </c>
      <c r="H14" s="115"/>
      <c r="I14" s="68"/>
      <c r="J14" s="118"/>
      <c r="K14" s="69"/>
      <c r="L14" s="115"/>
      <c r="M14" s="68"/>
      <c r="N14" s="118"/>
      <c r="O14" s="69"/>
      <c r="P14" s="226"/>
      <c r="Q14" s="203"/>
      <c r="R14" s="204"/>
      <c r="S14" s="214"/>
      <c r="T14" s="265"/>
      <c r="U14" s="254"/>
      <c r="V14" s="262"/>
      <c r="W14" s="211"/>
      <c r="X14" s="9" t="str">
        <f t="shared" ca="1" si="0"/>
        <v/>
      </c>
      <c r="Y14" s="9" t="str">
        <f t="shared" ca="1" si="1"/>
        <v/>
      </c>
      <c r="Z14" s="9" t="e">
        <f t="shared" si="2"/>
        <v>#N/A</v>
      </c>
      <c r="AD14" s="9">
        <f t="shared" si="3"/>
        <v>0</v>
      </c>
      <c r="AG14" s="9">
        <f t="shared" si="4"/>
        <v>0</v>
      </c>
      <c r="AH14" s="9">
        <f t="shared" si="5"/>
        <v>0</v>
      </c>
      <c r="AI14" s="9">
        <f t="shared" si="6"/>
        <v>0</v>
      </c>
      <c r="AL14" s="9">
        <f t="shared" si="7"/>
        <v>0</v>
      </c>
      <c r="AM14" s="9">
        <f t="shared" si="8"/>
        <v>0</v>
      </c>
      <c r="AN14" s="9">
        <f t="shared" si="9"/>
        <v>0</v>
      </c>
      <c r="AQ14" s="9">
        <f t="shared" si="10"/>
        <v>0</v>
      </c>
      <c r="AR14" s="9">
        <f t="shared" si="11"/>
        <v>0</v>
      </c>
      <c r="AS14" s="9">
        <f t="shared" si="12"/>
        <v>0</v>
      </c>
      <c r="AV14" s="9">
        <f t="shared" si="13"/>
        <v>0</v>
      </c>
      <c r="AW14" s="9">
        <f t="shared" si="14"/>
        <v>0</v>
      </c>
      <c r="AY14" s="9" t="e">
        <f t="shared" si="15"/>
        <v>#N/A</v>
      </c>
      <c r="BA14" s="9">
        <f t="shared" si="16"/>
        <v>0</v>
      </c>
      <c r="BB14" s="9">
        <f t="shared" si="17"/>
        <v>0</v>
      </c>
      <c r="BC14" s="9">
        <f t="shared" si="18"/>
        <v>0</v>
      </c>
      <c r="BD14" s="9">
        <f t="shared" si="19"/>
        <v>0</v>
      </c>
      <c r="BE14" s="9">
        <f t="shared" si="20"/>
        <v>0</v>
      </c>
      <c r="BF14" s="9" t="e">
        <f t="shared" si="21"/>
        <v>#N/A</v>
      </c>
      <c r="BG14" s="9" t="e">
        <f t="shared" si="22"/>
        <v>#N/A</v>
      </c>
      <c r="BI14" s="9">
        <f t="shared" si="23"/>
        <v>0</v>
      </c>
      <c r="BJ14" s="9" t="e">
        <f t="shared" si="24"/>
        <v>#N/A</v>
      </c>
      <c r="BK14" s="9" t="e">
        <f t="shared" si="25"/>
        <v>#N/A</v>
      </c>
      <c r="BL14" s="9">
        <f t="shared" si="26"/>
        <v>0</v>
      </c>
      <c r="BM14" s="9">
        <f t="shared" si="27"/>
        <v>0</v>
      </c>
      <c r="BN14" s="9" t="e">
        <f t="shared" ca="1" si="28"/>
        <v>#N/A</v>
      </c>
      <c r="BO14" s="9" t="e">
        <f t="shared" si="29"/>
        <v>#N/A</v>
      </c>
      <c r="BQ14" s="9">
        <f>IF($C14="",0,IF(COUNTIF($C$10:$C14,$C14)=1,0,COLUMN()))</f>
        <v>0</v>
      </c>
      <c r="BR14" s="9" t="e">
        <f t="shared" si="30"/>
        <v>#N/A</v>
      </c>
      <c r="BS14" s="9">
        <f t="shared" si="31"/>
        <v>0</v>
      </c>
      <c r="BU14" s="9" t="e">
        <f t="shared" si="32"/>
        <v>#N/A</v>
      </c>
    </row>
    <row r="15" spans="1:73" ht="30.75" customHeight="1" x14ac:dyDescent="0.15">
      <c r="A15" s="32"/>
      <c r="B15" s="67">
        <v>6</v>
      </c>
      <c r="C15" s="156"/>
      <c r="D15" s="93" t="e">
        <f>VLOOKUP(C15,登録情報男子!$A$2:$O$2484,5,FALSE)</f>
        <v>#N/A</v>
      </c>
      <c r="E15" s="93" t="e">
        <f>VLOOKUP(C15,登録情報男子!$A$2:$O$2484,7,0)</f>
        <v>#N/A</v>
      </c>
      <c r="F15" s="64"/>
      <c r="G15" s="64" t="e">
        <f>VLOOKUP(C15,登録情報男子!$A$2:$O$2484,3,0)</f>
        <v>#N/A</v>
      </c>
      <c r="H15" s="115"/>
      <c r="I15" s="68"/>
      <c r="J15" s="118"/>
      <c r="K15" s="69"/>
      <c r="L15" s="115"/>
      <c r="M15" s="68"/>
      <c r="N15" s="118"/>
      <c r="O15" s="69"/>
      <c r="P15" s="226"/>
      <c r="Q15" s="203"/>
      <c r="R15" s="204"/>
      <c r="S15" s="214"/>
      <c r="T15" s="265"/>
      <c r="U15" s="254"/>
      <c r="V15" s="262"/>
      <c r="W15" s="211"/>
      <c r="X15" s="9" t="str">
        <f t="shared" ca="1" si="0"/>
        <v/>
      </c>
      <c r="Y15" s="9" t="str">
        <f t="shared" ca="1" si="1"/>
        <v/>
      </c>
      <c r="Z15" s="9" t="e">
        <f t="shared" si="2"/>
        <v>#N/A</v>
      </c>
      <c r="AD15" s="9">
        <f t="shared" si="3"/>
        <v>0</v>
      </c>
      <c r="AG15" s="9">
        <f t="shared" si="4"/>
        <v>0</v>
      </c>
      <c r="AH15" s="9">
        <f t="shared" si="5"/>
        <v>0</v>
      </c>
      <c r="AI15" s="9">
        <f t="shared" si="6"/>
        <v>0</v>
      </c>
      <c r="AL15" s="9">
        <f t="shared" si="7"/>
        <v>0</v>
      </c>
      <c r="AM15" s="9">
        <f t="shared" si="8"/>
        <v>0</v>
      </c>
      <c r="AN15" s="9">
        <f t="shared" si="9"/>
        <v>0</v>
      </c>
      <c r="AQ15" s="9">
        <f t="shared" si="10"/>
        <v>0</v>
      </c>
      <c r="AR15" s="9">
        <f t="shared" si="11"/>
        <v>0</v>
      </c>
      <c r="AS15" s="9">
        <f t="shared" si="12"/>
        <v>0</v>
      </c>
      <c r="AV15" s="9">
        <f t="shared" si="13"/>
        <v>0</v>
      </c>
      <c r="AW15" s="9">
        <f t="shared" si="14"/>
        <v>0</v>
      </c>
      <c r="AY15" s="9" t="e">
        <f t="shared" si="15"/>
        <v>#N/A</v>
      </c>
      <c r="BA15" s="9">
        <f t="shared" si="16"/>
        <v>0</v>
      </c>
      <c r="BB15" s="9">
        <f t="shared" si="17"/>
        <v>0</v>
      </c>
      <c r="BC15" s="9">
        <f t="shared" si="18"/>
        <v>0</v>
      </c>
      <c r="BD15" s="9">
        <f t="shared" si="19"/>
        <v>0</v>
      </c>
      <c r="BE15" s="9">
        <f t="shared" si="20"/>
        <v>0</v>
      </c>
      <c r="BF15" s="9" t="e">
        <f t="shared" si="21"/>
        <v>#N/A</v>
      </c>
      <c r="BG15" s="9" t="e">
        <f t="shared" si="22"/>
        <v>#N/A</v>
      </c>
      <c r="BI15" s="9">
        <f t="shared" si="23"/>
        <v>0</v>
      </c>
      <c r="BJ15" s="9" t="e">
        <f t="shared" si="24"/>
        <v>#N/A</v>
      </c>
      <c r="BK15" s="9" t="e">
        <f t="shared" si="25"/>
        <v>#N/A</v>
      </c>
      <c r="BL15" s="9">
        <f t="shared" si="26"/>
        <v>0</v>
      </c>
      <c r="BM15" s="9">
        <f t="shared" si="27"/>
        <v>0</v>
      </c>
      <c r="BN15" s="9" t="e">
        <f t="shared" ca="1" si="28"/>
        <v>#N/A</v>
      </c>
      <c r="BO15" s="9" t="e">
        <f t="shared" si="29"/>
        <v>#N/A</v>
      </c>
      <c r="BQ15" s="9">
        <f>IF($C15="",0,IF(COUNTIF($C$10:$C15,$C15)=1,0,COLUMN()))</f>
        <v>0</v>
      </c>
      <c r="BR15" s="9" t="e">
        <f t="shared" si="30"/>
        <v>#N/A</v>
      </c>
      <c r="BS15" s="9">
        <f t="shared" si="31"/>
        <v>0</v>
      </c>
      <c r="BU15" s="9" t="e">
        <f t="shared" si="32"/>
        <v>#N/A</v>
      </c>
    </row>
    <row r="16" spans="1:73" ht="30.75" customHeight="1" x14ac:dyDescent="0.15">
      <c r="A16" s="32"/>
      <c r="B16" s="67">
        <v>7</v>
      </c>
      <c r="C16" s="156"/>
      <c r="D16" s="93" t="e">
        <f>VLOOKUP(C16,登録情報男子!$A$2:$O$2484,5,FALSE)</f>
        <v>#N/A</v>
      </c>
      <c r="E16" s="93" t="e">
        <f>VLOOKUP(C16,登録情報男子!$A$2:$O$2484,7,0)</f>
        <v>#N/A</v>
      </c>
      <c r="F16" s="64"/>
      <c r="G16" s="64" t="e">
        <f>VLOOKUP(C16,登録情報男子!$A$2:$O$2484,3,0)</f>
        <v>#N/A</v>
      </c>
      <c r="H16" s="115"/>
      <c r="I16" s="68"/>
      <c r="J16" s="118"/>
      <c r="K16" s="69"/>
      <c r="L16" s="115"/>
      <c r="M16" s="68"/>
      <c r="N16" s="118"/>
      <c r="O16" s="69"/>
      <c r="P16" s="226"/>
      <c r="Q16" s="203"/>
      <c r="R16" s="204"/>
      <c r="S16" s="214"/>
      <c r="T16" s="265"/>
      <c r="U16" s="254"/>
      <c r="V16" s="262"/>
      <c r="W16" s="211"/>
      <c r="X16" s="9" t="str">
        <f t="shared" ca="1" si="0"/>
        <v/>
      </c>
      <c r="Y16" s="9" t="str">
        <f t="shared" ca="1" si="1"/>
        <v/>
      </c>
      <c r="Z16" s="9" t="e">
        <f t="shared" si="2"/>
        <v>#N/A</v>
      </c>
      <c r="AD16" s="9">
        <f t="shared" si="3"/>
        <v>0</v>
      </c>
      <c r="AG16" s="9">
        <f t="shared" si="4"/>
        <v>0</v>
      </c>
      <c r="AH16" s="9">
        <f t="shared" si="5"/>
        <v>0</v>
      </c>
      <c r="AI16" s="9">
        <f t="shared" si="6"/>
        <v>0</v>
      </c>
      <c r="AL16" s="9">
        <f t="shared" si="7"/>
        <v>0</v>
      </c>
      <c r="AM16" s="9">
        <f t="shared" si="8"/>
        <v>0</v>
      </c>
      <c r="AN16" s="9">
        <f t="shared" si="9"/>
        <v>0</v>
      </c>
      <c r="AQ16" s="9">
        <f t="shared" si="10"/>
        <v>0</v>
      </c>
      <c r="AR16" s="9">
        <f t="shared" si="11"/>
        <v>0</v>
      </c>
      <c r="AS16" s="9">
        <f t="shared" si="12"/>
        <v>0</v>
      </c>
      <c r="AV16" s="9">
        <f t="shared" si="13"/>
        <v>0</v>
      </c>
      <c r="AW16" s="9">
        <f t="shared" si="14"/>
        <v>0</v>
      </c>
      <c r="AY16" s="9" t="e">
        <f t="shared" si="15"/>
        <v>#N/A</v>
      </c>
      <c r="BA16" s="9">
        <f t="shared" si="16"/>
        <v>0</v>
      </c>
      <c r="BB16" s="9">
        <f t="shared" si="17"/>
        <v>0</v>
      </c>
      <c r="BC16" s="9">
        <f t="shared" si="18"/>
        <v>0</v>
      </c>
      <c r="BD16" s="9">
        <f t="shared" si="19"/>
        <v>0</v>
      </c>
      <c r="BE16" s="9">
        <f t="shared" si="20"/>
        <v>0</v>
      </c>
      <c r="BF16" s="9" t="e">
        <f t="shared" si="21"/>
        <v>#N/A</v>
      </c>
      <c r="BG16" s="9" t="e">
        <f t="shared" si="22"/>
        <v>#N/A</v>
      </c>
      <c r="BI16" s="9">
        <f t="shared" si="23"/>
        <v>0</v>
      </c>
      <c r="BJ16" s="9" t="e">
        <f t="shared" si="24"/>
        <v>#N/A</v>
      </c>
      <c r="BK16" s="9" t="e">
        <f t="shared" si="25"/>
        <v>#N/A</v>
      </c>
      <c r="BL16" s="9">
        <f t="shared" si="26"/>
        <v>0</v>
      </c>
      <c r="BM16" s="9">
        <f t="shared" si="27"/>
        <v>0</v>
      </c>
      <c r="BN16" s="9" t="e">
        <f t="shared" ca="1" si="28"/>
        <v>#N/A</v>
      </c>
      <c r="BO16" s="9" t="e">
        <f t="shared" si="29"/>
        <v>#N/A</v>
      </c>
      <c r="BQ16" s="9">
        <f>IF($C16="",0,IF(COUNTIF($C$10:$C16,$C16)=1,0,COLUMN()))</f>
        <v>0</v>
      </c>
      <c r="BR16" s="9" t="e">
        <f t="shared" si="30"/>
        <v>#N/A</v>
      </c>
      <c r="BS16" s="9">
        <f t="shared" si="31"/>
        <v>0</v>
      </c>
      <c r="BU16" s="9" t="e">
        <f t="shared" si="32"/>
        <v>#N/A</v>
      </c>
    </row>
    <row r="17" spans="1:73" ht="30.75" customHeight="1" x14ac:dyDescent="0.15">
      <c r="A17" s="32"/>
      <c r="B17" s="67">
        <v>8</v>
      </c>
      <c r="C17" s="156"/>
      <c r="D17" s="93" t="e">
        <f>VLOOKUP(C17,登録情報男子!$A$2:$O$2484,5,FALSE)</f>
        <v>#N/A</v>
      </c>
      <c r="E17" s="93" t="e">
        <f>VLOOKUP(C17,登録情報男子!$A$2:$O$2484,7,0)</f>
        <v>#N/A</v>
      </c>
      <c r="F17" s="64"/>
      <c r="G17" s="64" t="e">
        <f>VLOOKUP(C17,登録情報男子!$A$2:$O$2484,3,0)</f>
        <v>#N/A</v>
      </c>
      <c r="H17" s="115"/>
      <c r="I17" s="68"/>
      <c r="J17" s="118"/>
      <c r="K17" s="69"/>
      <c r="L17" s="115"/>
      <c r="M17" s="68"/>
      <c r="N17" s="118"/>
      <c r="O17" s="69"/>
      <c r="P17" s="226"/>
      <c r="Q17" s="203"/>
      <c r="R17" s="204"/>
      <c r="S17" s="214"/>
      <c r="T17" s="265"/>
      <c r="U17" s="254"/>
      <c r="V17" s="262"/>
      <c r="W17" s="211"/>
      <c r="X17" s="9" t="str">
        <f t="shared" ca="1" si="0"/>
        <v/>
      </c>
      <c r="Y17" s="9" t="str">
        <f t="shared" ca="1" si="1"/>
        <v/>
      </c>
      <c r="Z17" s="9" t="e">
        <f t="shared" si="2"/>
        <v>#N/A</v>
      </c>
      <c r="AD17" s="9">
        <f t="shared" si="3"/>
        <v>0</v>
      </c>
      <c r="AG17" s="9">
        <f t="shared" si="4"/>
        <v>0</v>
      </c>
      <c r="AH17" s="9">
        <f t="shared" si="5"/>
        <v>0</v>
      </c>
      <c r="AI17" s="9">
        <f t="shared" si="6"/>
        <v>0</v>
      </c>
      <c r="AL17" s="9">
        <f t="shared" si="7"/>
        <v>0</v>
      </c>
      <c r="AM17" s="9">
        <f t="shared" si="8"/>
        <v>0</v>
      </c>
      <c r="AN17" s="9">
        <f t="shared" si="9"/>
        <v>0</v>
      </c>
      <c r="AQ17" s="9">
        <f t="shared" si="10"/>
        <v>0</v>
      </c>
      <c r="AR17" s="9">
        <f t="shared" si="11"/>
        <v>0</v>
      </c>
      <c r="AS17" s="9">
        <f t="shared" si="12"/>
        <v>0</v>
      </c>
      <c r="AV17" s="9">
        <f t="shared" si="13"/>
        <v>0</v>
      </c>
      <c r="AW17" s="9">
        <f t="shared" si="14"/>
        <v>0</v>
      </c>
      <c r="AY17" s="9" t="e">
        <f t="shared" si="15"/>
        <v>#N/A</v>
      </c>
      <c r="BA17" s="9">
        <f t="shared" si="16"/>
        <v>0</v>
      </c>
      <c r="BB17" s="9">
        <f t="shared" si="17"/>
        <v>0</v>
      </c>
      <c r="BC17" s="9">
        <f t="shared" si="18"/>
        <v>0</v>
      </c>
      <c r="BD17" s="9">
        <f t="shared" si="19"/>
        <v>0</v>
      </c>
      <c r="BE17" s="9">
        <f t="shared" si="20"/>
        <v>0</v>
      </c>
      <c r="BF17" s="9" t="e">
        <f t="shared" si="21"/>
        <v>#N/A</v>
      </c>
      <c r="BG17" s="9" t="e">
        <f t="shared" si="22"/>
        <v>#N/A</v>
      </c>
      <c r="BI17" s="9">
        <f t="shared" si="23"/>
        <v>0</v>
      </c>
      <c r="BJ17" s="9" t="e">
        <f t="shared" si="24"/>
        <v>#N/A</v>
      </c>
      <c r="BK17" s="9" t="e">
        <f t="shared" si="25"/>
        <v>#N/A</v>
      </c>
      <c r="BL17" s="9">
        <f t="shared" si="26"/>
        <v>0</v>
      </c>
      <c r="BM17" s="9">
        <f t="shared" si="27"/>
        <v>0</v>
      </c>
      <c r="BN17" s="9" t="e">
        <f t="shared" ca="1" si="28"/>
        <v>#N/A</v>
      </c>
      <c r="BO17" s="9" t="e">
        <f t="shared" si="29"/>
        <v>#N/A</v>
      </c>
      <c r="BQ17" s="9">
        <f>IF($C17="",0,IF(COUNTIF($C$10:$C17,$C17)=1,0,COLUMN()))</f>
        <v>0</v>
      </c>
      <c r="BR17" s="9" t="e">
        <f t="shared" si="30"/>
        <v>#N/A</v>
      </c>
      <c r="BS17" s="9">
        <f t="shared" si="31"/>
        <v>0</v>
      </c>
      <c r="BU17" s="9" t="e">
        <f t="shared" si="32"/>
        <v>#N/A</v>
      </c>
    </row>
    <row r="18" spans="1:73" ht="30.75" customHeight="1" x14ac:dyDescent="0.15">
      <c r="A18" s="32"/>
      <c r="B18" s="67">
        <v>9</v>
      </c>
      <c r="C18" s="156"/>
      <c r="D18" s="93" t="e">
        <f>VLOOKUP(C18,登録情報男子!$A$2:$O$2484,5,FALSE)</f>
        <v>#N/A</v>
      </c>
      <c r="E18" s="93" t="e">
        <f>VLOOKUP(C18,登録情報男子!$A$2:$O$2484,7,0)</f>
        <v>#N/A</v>
      </c>
      <c r="F18" s="64"/>
      <c r="G18" s="64" t="e">
        <f>VLOOKUP(C18,登録情報男子!$A$2:$O$2484,3,0)</f>
        <v>#N/A</v>
      </c>
      <c r="H18" s="115"/>
      <c r="I18" s="68"/>
      <c r="J18" s="118"/>
      <c r="K18" s="69"/>
      <c r="L18" s="115"/>
      <c r="M18" s="68"/>
      <c r="N18" s="118"/>
      <c r="O18" s="69"/>
      <c r="P18" s="226"/>
      <c r="Q18" s="203"/>
      <c r="R18" s="204"/>
      <c r="S18" s="214"/>
      <c r="T18" s="265"/>
      <c r="U18" s="254"/>
      <c r="V18" s="262"/>
      <c r="W18" s="211"/>
      <c r="X18" s="9" t="str">
        <f t="shared" ca="1" si="0"/>
        <v/>
      </c>
      <c r="Y18" s="9" t="str">
        <f t="shared" ca="1" si="1"/>
        <v/>
      </c>
      <c r="Z18" s="9" t="e">
        <f t="shared" si="2"/>
        <v>#N/A</v>
      </c>
      <c r="AD18" s="9">
        <f t="shared" si="3"/>
        <v>0</v>
      </c>
      <c r="AG18" s="9">
        <f t="shared" si="4"/>
        <v>0</v>
      </c>
      <c r="AH18" s="9">
        <f t="shared" si="5"/>
        <v>0</v>
      </c>
      <c r="AI18" s="9">
        <f t="shared" si="6"/>
        <v>0</v>
      </c>
      <c r="AL18" s="9">
        <f t="shared" si="7"/>
        <v>0</v>
      </c>
      <c r="AM18" s="9">
        <f t="shared" si="8"/>
        <v>0</v>
      </c>
      <c r="AN18" s="9">
        <f t="shared" si="9"/>
        <v>0</v>
      </c>
      <c r="AQ18" s="9">
        <f t="shared" si="10"/>
        <v>0</v>
      </c>
      <c r="AR18" s="9">
        <f t="shared" si="11"/>
        <v>0</v>
      </c>
      <c r="AS18" s="9">
        <f t="shared" si="12"/>
        <v>0</v>
      </c>
      <c r="AV18" s="9">
        <f t="shared" si="13"/>
        <v>0</v>
      </c>
      <c r="AW18" s="9">
        <f t="shared" si="14"/>
        <v>0</v>
      </c>
      <c r="AY18" s="9" t="e">
        <f t="shared" si="15"/>
        <v>#N/A</v>
      </c>
      <c r="BA18" s="9">
        <f t="shared" si="16"/>
        <v>0</v>
      </c>
      <c r="BB18" s="9">
        <f t="shared" si="17"/>
        <v>0</v>
      </c>
      <c r="BC18" s="9">
        <f t="shared" si="18"/>
        <v>0</v>
      </c>
      <c r="BD18" s="9">
        <f t="shared" si="19"/>
        <v>0</v>
      </c>
      <c r="BE18" s="9">
        <f t="shared" si="20"/>
        <v>0</v>
      </c>
      <c r="BF18" s="9" t="e">
        <f t="shared" si="21"/>
        <v>#N/A</v>
      </c>
      <c r="BG18" s="9" t="e">
        <f t="shared" si="22"/>
        <v>#N/A</v>
      </c>
      <c r="BI18" s="9">
        <f t="shared" si="23"/>
        <v>0</v>
      </c>
      <c r="BJ18" s="9" t="e">
        <f t="shared" si="24"/>
        <v>#N/A</v>
      </c>
      <c r="BK18" s="9" t="e">
        <f t="shared" si="25"/>
        <v>#N/A</v>
      </c>
      <c r="BL18" s="9">
        <f t="shared" si="26"/>
        <v>0</v>
      </c>
      <c r="BM18" s="9">
        <f t="shared" si="27"/>
        <v>0</v>
      </c>
      <c r="BN18" s="9" t="e">
        <f t="shared" ca="1" si="28"/>
        <v>#N/A</v>
      </c>
      <c r="BO18" s="9" t="e">
        <f t="shared" si="29"/>
        <v>#N/A</v>
      </c>
      <c r="BQ18" s="9">
        <f>IF($C18="",0,IF(COUNTIF($C$10:$C18,$C18)=1,0,COLUMN()))</f>
        <v>0</v>
      </c>
      <c r="BR18" s="9" t="e">
        <f t="shared" si="30"/>
        <v>#N/A</v>
      </c>
      <c r="BS18" s="9">
        <f t="shared" si="31"/>
        <v>0</v>
      </c>
      <c r="BU18" s="9" t="e">
        <f t="shared" si="32"/>
        <v>#N/A</v>
      </c>
    </row>
    <row r="19" spans="1:73" ht="30.75" customHeight="1" x14ac:dyDescent="0.15">
      <c r="A19" s="32"/>
      <c r="B19" s="67">
        <v>10</v>
      </c>
      <c r="C19" s="156"/>
      <c r="D19" s="93" t="e">
        <f>VLOOKUP(C19,登録情報男子!$A$2:$O$2484,5,FALSE)</f>
        <v>#N/A</v>
      </c>
      <c r="E19" s="93" t="e">
        <f>VLOOKUP(C19,登録情報男子!$A$2:$O$2484,7,0)</f>
        <v>#N/A</v>
      </c>
      <c r="F19" s="64"/>
      <c r="G19" s="64" t="e">
        <f>VLOOKUP(C19,登録情報男子!$A$2:$O$2484,3,0)</f>
        <v>#N/A</v>
      </c>
      <c r="H19" s="115"/>
      <c r="I19" s="68"/>
      <c r="J19" s="118"/>
      <c r="K19" s="69"/>
      <c r="L19" s="115"/>
      <c r="M19" s="68"/>
      <c r="N19" s="118"/>
      <c r="O19" s="69"/>
      <c r="P19" s="226"/>
      <c r="Q19" s="203"/>
      <c r="R19" s="204"/>
      <c r="S19" s="214"/>
      <c r="T19" s="265"/>
      <c r="U19" s="254"/>
      <c r="V19" s="262"/>
      <c r="W19" s="211"/>
      <c r="X19" s="9" t="str">
        <f t="shared" ca="1" si="0"/>
        <v/>
      </c>
      <c r="Y19" s="9" t="str">
        <f t="shared" ca="1" si="1"/>
        <v/>
      </c>
      <c r="Z19" s="9" t="e">
        <f t="shared" si="2"/>
        <v>#N/A</v>
      </c>
      <c r="AD19" s="9">
        <f t="shared" si="3"/>
        <v>0</v>
      </c>
      <c r="AG19" s="9">
        <f t="shared" si="4"/>
        <v>0</v>
      </c>
      <c r="AH19" s="9">
        <f t="shared" si="5"/>
        <v>0</v>
      </c>
      <c r="AI19" s="9">
        <f t="shared" si="6"/>
        <v>0</v>
      </c>
      <c r="AL19" s="9">
        <f t="shared" si="7"/>
        <v>0</v>
      </c>
      <c r="AM19" s="9">
        <f t="shared" si="8"/>
        <v>0</v>
      </c>
      <c r="AN19" s="9">
        <f t="shared" si="9"/>
        <v>0</v>
      </c>
      <c r="AQ19" s="9">
        <f t="shared" si="10"/>
        <v>0</v>
      </c>
      <c r="AR19" s="9">
        <f t="shared" si="11"/>
        <v>0</v>
      </c>
      <c r="AS19" s="9">
        <f t="shared" si="12"/>
        <v>0</v>
      </c>
      <c r="AV19" s="9">
        <f t="shared" si="13"/>
        <v>0</v>
      </c>
      <c r="AW19" s="9">
        <f t="shared" si="14"/>
        <v>0</v>
      </c>
      <c r="AY19" s="9" t="e">
        <f t="shared" si="15"/>
        <v>#N/A</v>
      </c>
      <c r="BA19" s="9">
        <f t="shared" si="16"/>
        <v>0</v>
      </c>
      <c r="BB19" s="9">
        <f t="shared" si="17"/>
        <v>0</v>
      </c>
      <c r="BC19" s="9">
        <f t="shared" si="18"/>
        <v>0</v>
      </c>
      <c r="BD19" s="9">
        <f t="shared" si="19"/>
        <v>0</v>
      </c>
      <c r="BE19" s="9">
        <f t="shared" si="20"/>
        <v>0</v>
      </c>
      <c r="BF19" s="9" t="e">
        <f t="shared" si="21"/>
        <v>#N/A</v>
      </c>
      <c r="BG19" s="9" t="e">
        <f t="shared" si="22"/>
        <v>#N/A</v>
      </c>
      <c r="BI19" s="9">
        <f t="shared" si="23"/>
        <v>0</v>
      </c>
      <c r="BJ19" s="9" t="e">
        <f t="shared" si="24"/>
        <v>#N/A</v>
      </c>
      <c r="BK19" s="9" t="e">
        <f t="shared" si="25"/>
        <v>#N/A</v>
      </c>
      <c r="BL19" s="9">
        <f t="shared" si="26"/>
        <v>0</v>
      </c>
      <c r="BM19" s="9">
        <f t="shared" si="27"/>
        <v>0</v>
      </c>
      <c r="BN19" s="9" t="e">
        <f t="shared" ca="1" si="28"/>
        <v>#N/A</v>
      </c>
      <c r="BO19" s="9" t="e">
        <f t="shared" si="29"/>
        <v>#N/A</v>
      </c>
      <c r="BQ19" s="9">
        <f>IF($C19="",0,IF(COUNTIF($C$10:$C19,$C19)=1,0,COLUMN()))</f>
        <v>0</v>
      </c>
      <c r="BR19" s="9" t="e">
        <f t="shared" si="30"/>
        <v>#N/A</v>
      </c>
      <c r="BS19" s="9">
        <f t="shared" si="31"/>
        <v>0</v>
      </c>
      <c r="BU19" s="9" t="e">
        <f t="shared" si="32"/>
        <v>#N/A</v>
      </c>
    </row>
    <row r="20" spans="1:73" ht="30.75" customHeight="1" x14ac:dyDescent="0.15">
      <c r="A20" s="32"/>
      <c r="B20" s="67">
        <v>11</v>
      </c>
      <c r="C20" s="156"/>
      <c r="D20" s="93" t="e">
        <f>VLOOKUP(C20,登録情報男子!$A$2:$O$2484,5,FALSE)</f>
        <v>#N/A</v>
      </c>
      <c r="E20" s="93" t="e">
        <f>VLOOKUP(C20,登録情報男子!$A$2:$O$2484,7,0)</f>
        <v>#N/A</v>
      </c>
      <c r="F20" s="64"/>
      <c r="G20" s="64" t="e">
        <f>VLOOKUP(C20,登録情報男子!$A$2:$O$2484,3,0)</f>
        <v>#N/A</v>
      </c>
      <c r="H20" s="115"/>
      <c r="I20" s="68"/>
      <c r="J20" s="118"/>
      <c r="K20" s="69"/>
      <c r="L20" s="115"/>
      <c r="M20" s="68"/>
      <c r="N20" s="118"/>
      <c r="O20" s="69"/>
      <c r="P20" s="226"/>
      <c r="Q20" s="203"/>
      <c r="R20" s="204"/>
      <c r="S20" s="214"/>
      <c r="T20" s="265"/>
      <c r="U20" s="254"/>
      <c r="V20" s="262"/>
      <c r="W20" s="211"/>
      <c r="X20" s="9" t="str">
        <f t="shared" ca="1" si="0"/>
        <v/>
      </c>
      <c r="Y20" s="9" t="str">
        <f t="shared" ca="1" si="1"/>
        <v/>
      </c>
      <c r="Z20" s="9" t="e">
        <f t="shared" si="2"/>
        <v>#N/A</v>
      </c>
      <c r="AD20" s="9">
        <f t="shared" si="3"/>
        <v>0</v>
      </c>
      <c r="AG20" s="9">
        <f t="shared" si="4"/>
        <v>0</v>
      </c>
      <c r="AH20" s="9">
        <f t="shared" si="5"/>
        <v>0</v>
      </c>
      <c r="AI20" s="9">
        <f t="shared" si="6"/>
        <v>0</v>
      </c>
      <c r="AL20" s="9">
        <f t="shared" si="7"/>
        <v>0</v>
      </c>
      <c r="AM20" s="9">
        <f t="shared" si="8"/>
        <v>0</v>
      </c>
      <c r="AN20" s="9">
        <f t="shared" si="9"/>
        <v>0</v>
      </c>
      <c r="AQ20" s="9">
        <f t="shared" si="10"/>
        <v>0</v>
      </c>
      <c r="AR20" s="9">
        <f t="shared" si="11"/>
        <v>0</v>
      </c>
      <c r="AS20" s="9">
        <f t="shared" si="12"/>
        <v>0</v>
      </c>
      <c r="AV20" s="9">
        <f t="shared" si="13"/>
        <v>0</v>
      </c>
      <c r="AW20" s="9">
        <f t="shared" si="14"/>
        <v>0</v>
      </c>
      <c r="AY20" s="9" t="e">
        <f t="shared" si="15"/>
        <v>#N/A</v>
      </c>
      <c r="BA20" s="9">
        <f t="shared" si="16"/>
        <v>0</v>
      </c>
      <c r="BB20" s="9">
        <f t="shared" si="17"/>
        <v>0</v>
      </c>
      <c r="BC20" s="9">
        <f t="shared" si="18"/>
        <v>0</v>
      </c>
      <c r="BD20" s="9">
        <f t="shared" si="19"/>
        <v>0</v>
      </c>
      <c r="BE20" s="9">
        <f t="shared" si="20"/>
        <v>0</v>
      </c>
      <c r="BF20" s="9" t="e">
        <f t="shared" si="21"/>
        <v>#N/A</v>
      </c>
      <c r="BG20" s="9" t="e">
        <f t="shared" si="22"/>
        <v>#N/A</v>
      </c>
      <c r="BI20" s="9">
        <f t="shared" si="23"/>
        <v>0</v>
      </c>
      <c r="BJ20" s="9" t="e">
        <f t="shared" si="24"/>
        <v>#N/A</v>
      </c>
      <c r="BK20" s="9" t="e">
        <f t="shared" si="25"/>
        <v>#N/A</v>
      </c>
      <c r="BL20" s="9">
        <f t="shared" si="26"/>
        <v>0</v>
      </c>
      <c r="BM20" s="9">
        <f t="shared" si="27"/>
        <v>0</v>
      </c>
      <c r="BN20" s="9" t="e">
        <f t="shared" ca="1" si="28"/>
        <v>#N/A</v>
      </c>
      <c r="BO20" s="9" t="e">
        <f t="shared" si="29"/>
        <v>#N/A</v>
      </c>
      <c r="BQ20" s="9">
        <f>IF($C20="",0,IF(COUNTIF($C$10:$C20,$C20)=1,0,COLUMN()))</f>
        <v>0</v>
      </c>
      <c r="BR20" s="9" t="e">
        <f t="shared" si="30"/>
        <v>#N/A</v>
      </c>
      <c r="BS20" s="9">
        <f t="shared" si="31"/>
        <v>0</v>
      </c>
      <c r="BU20" s="9" t="e">
        <f t="shared" si="32"/>
        <v>#N/A</v>
      </c>
    </row>
    <row r="21" spans="1:73" ht="30.75" customHeight="1" x14ac:dyDescent="0.15">
      <c r="A21" s="32"/>
      <c r="B21" s="67">
        <v>12</v>
      </c>
      <c r="C21" s="156"/>
      <c r="D21" s="93" t="e">
        <f>VLOOKUP(C21,登録情報男子!$A$2:$O$2484,5,FALSE)</f>
        <v>#N/A</v>
      </c>
      <c r="E21" s="93" t="e">
        <f>VLOOKUP(C21,登録情報男子!$A$2:$O$2484,7,0)</f>
        <v>#N/A</v>
      </c>
      <c r="F21" s="64"/>
      <c r="G21" s="64" t="e">
        <f>VLOOKUP(C21,登録情報男子!$A$2:$O$2484,3,0)</f>
        <v>#N/A</v>
      </c>
      <c r="H21" s="115"/>
      <c r="I21" s="68"/>
      <c r="J21" s="118"/>
      <c r="K21" s="69"/>
      <c r="L21" s="115"/>
      <c r="M21" s="68"/>
      <c r="N21" s="118"/>
      <c r="O21" s="69"/>
      <c r="P21" s="226"/>
      <c r="Q21" s="203"/>
      <c r="R21" s="204"/>
      <c r="S21" s="214"/>
      <c r="T21" s="265"/>
      <c r="U21" s="254"/>
      <c r="V21" s="262"/>
      <c r="W21" s="211"/>
      <c r="X21" s="9" t="str">
        <f t="shared" ca="1" si="0"/>
        <v/>
      </c>
      <c r="Y21" s="9" t="str">
        <f t="shared" ca="1" si="1"/>
        <v/>
      </c>
      <c r="Z21" s="9" t="e">
        <f t="shared" si="2"/>
        <v>#N/A</v>
      </c>
      <c r="AD21" s="9">
        <f t="shared" si="3"/>
        <v>0</v>
      </c>
      <c r="AG21" s="9">
        <f t="shared" si="4"/>
        <v>0</v>
      </c>
      <c r="AH21" s="9">
        <f t="shared" si="5"/>
        <v>0</v>
      </c>
      <c r="AI21" s="9">
        <f t="shared" si="6"/>
        <v>0</v>
      </c>
      <c r="AL21" s="9">
        <f t="shared" si="7"/>
        <v>0</v>
      </c>
      <c r="AM21" s="9">
        <f t="shared" si="8"/>
        <v>0</v>
      </c>
      <c r="AN21" s="9">
        <f t="shared" si="9"/>
        <v>0</v>
      </c>
      <c r="AQ21" s="9">
        <f t="shared" si="10"/>
        <v>0</v>
      </c>
      <c r="AR21" s="9">
        <f t="shared" si="11"/>
        <v>0</v>
      </c>
      <c r="AS21" s="9">
        <f t="shared" si="12"/>
        <v>0</v>
      </c>
      <c r="AV21" s="9">
        <f t="shared" si="13"/>
        <v>0</v>
      </c>
      <c r="AW21" s="9">
        <f t="shared" si="14"/>
        <v>0</v>
      </c>
      <c r="AY21" s="9" t="e">
        <f t="shared" si="15"/>
        <v>#N/A</v>
      </c>
      <c r="BA21" s="9">
        <f t="shared" si="16"/>
        <v>0</v>
      </c>
      <c r="BB21" s="9">
        <f t="shared" si="17"/>
        <v>0</v>
      </c>
      <c r="BC21" s="9">
        <f t="shared" si="18"/>
        <v>0</v>
      </c>
      <c r="BD21" s="9">
        <f t="shared" si="19"/>
        <v>0</v>
      </c>
      <c r="BE21" s="9">
        <f t="shared" si="20"/>
        <v>0</v>
      </c>
      <c r="BF21" s="9" t="e">
        <f t="shared" si="21"/>
        <v>#N/A</v>
      </c>
      <c r="BG21" s="9" t="e">
        <f t="shared" si="22"/>
        <v>#N/A</v>
      </c>
      <c r="BI21" s="9">
        <f t="shared" si="23"/>
        <v>0</v>
      </c>
      <c r="BJ21" s="9" t="e">
        <f t="shared" si="24"/>
        <v>#N/A</v>
      </c>
      <c r="BK21" s="9" t="e">
        <f t="shared" si="25"/>
        <v>#N/A</v>
      </c>
      <c r="BL21" s="9">
        <f t="shared" si="26"/>
        <v>0</v>
      </c>
      <c r="BM21" s="9">
        <f t="shared" si="27"/>
        <v>0</v>
      </c>
      <c r="BN21" s="9" t="e">
        <f t="shared" ca="1" si="28"/>
        <v>#N/A</v>
      </c>
      <c r="BO21" s="9" t="e">
        <f t="shared" si="29"/>
        <v>#N/A</v>
      </c>
      <c r="BQ21" s="9">
        <f>IF($C21="",0,IF(COUNTIF($C$10:$C21,$C21)=1,0,COLUMN()))</f>
        <v>0</v>
      </c>
      <c r="BR21" s="9" t="e">
        <f t="shared" si="30"/>
        <v>#N/A</v>
      </c>
      <c r="BS21" s="9">
        <f t="shared" si="31"/>
        <v>0</v>
      </c>
      <c r="BU21" s="9" t="e">
        <f t="shared" si="32"/>
        <v>#N/A</v>
      </c>
    </row>
    <row r="22" spans="1:73" ht="30.75" customHeight="1" x14ac:dyDescent="0.15">
      <c r="A22" s="32"/>
      <c r="B22" s="67">
        <v>13</v>
      </c>
      <c r="C22" s="156"/>
      <c r="D22" s="93" t="e">
        <f>VLOOKUP(C22,登録情報男子!$A$2:$O$2484,5,FALSE)</f>
        <v>#N/A</v>
      </c>
      <c r="E22" s="93" t="e">
        <f>VLOOKUP(C22,登録情報男子!$A$2:$O$2484,7,0)</f>
        <v>#N/A</v>
      </c>
      <c r="F22" s="64"/>
      <c r="G22" s="64" t="e">
        <f>VLOOKUP(C22,登録情報男子!$A$2:$O$2484,3,0)</f>
        <v>#N/A</v>
      </c>
      <c r="H22" s="115"/>
      <c r="I22" s="68"/>
      <c r="J22" s="118"/>
      <c r="K22" s="69"/>
      <c r="L22" s="115"/>
      <c r="M22" s="68"/>
      <c r="N22" s="118"/>
      <c r="O22" s="69"/>
      <c r="P22" s="226"/>
      <c r="Q22" s="203"/>
      <c r="R22" s="204"/>
      <c r="S22" s="214"/>
      <c r="T22" s="265"/>
      <c r="U22" s="254"/>
      <c r="V22" s="262"/>
      <c r="W22" s="211"/>
      <c r="X22" s="9" t="str">
        <f t="shared" ca="1" si="0"/>
        <v/>
      </c>
      <c r="Y22" s="9" t="str">
        <f t="shared" ca="1" si="1"/>
        <v/>
      </c>
      <c r="Z22" s="9" t="e">
        <f t="shared" si="2"/>
        <v>#N/A</v>
      </c>
      <c r="AD22" s="9">
        <f t="shared" si="3"/>
        <v>0</v>
      </c>
      <c r="AG22" s="9">
        <f t="shared" si="4"/>
        <v>0</v>
      </c>
      <c r="AH22" s="9">
        <f t="shared" si="5"/>
        <v>0</v>
      </c>
      <c r="AI22" s="9">
        <f t="shared" si="6"/>
        <v>0</v>
      </c>
      <c r="AL22" s="9">
        <f t="shared" si="7"/>
        <v>0</v>
      </c>
      <c r="AM22" s="9">
        <f t="shared" si="8"/>
        <v>0</v>
      </c>
      <c r="AN22" s="9">
        <f t="shared" si="9"/>
        <v>0</v>
      </c>
      <c r="AQ22" s="9">
        <f t="shared" si="10"/>
        <v>0</v>
      </c>
      <c r="AR22" s="9">
        <f t="shared" si="11"/>
        <v>0</v>
      </c>
      <c r="AS22" s="9">
        <f t="shared" si="12"/>
        <v>0</v>
      </c>
      <c r="AV22" s="9">
        <f t="shared" si="13"/>
        <v>0</v>
      </c>
      <c r="AW22" s="9">
        <f t="shared" si="14"/>
        <v>0</v>
      </c>
      <c r="AY22" s="9" t="e">
        <f t="shared" si="15"/>
        <v>#N/A</v>
      </c>
      <c r="BA22" s="9">
        <f t="shared" si="16"/>
        <v>0</v>
      </c>
      <c r="BB22" s="9">
        <f t="shared" si="17"/>
        <v>0</v>
      </c>
      <c r="BC22" s="9">
        <f t="shared" si="18"/>
        <v>0</v>
      </c>
      <c r="BD22" s="9">
        <f t="shared" si="19"/>
        <v>0</v>
      </c>
      <c r="BE22" s="9">
        <f t="shared" si="20"/>
        <v>0</v>
      </c>
      <c r="BF22" s="9" t="e">
        <f t="shared" si="21"/>
        <v>#N/A</v>
      </c>
      <c r="BG22" s="9" t="e">
        <f t="shared" si="22"/>
        <v>#N/A</v>
      </c>
      <c r="BI22" s="9">
        <f t="shared" si="23"/>
        <v>0</v>
      </c>
      <c r="BJ22" s="9" t="e">
        <f t="shared" si="24"/>
        <v>#N/A</v>
      </c>
      <c r="BK22" s="9" t="e">
        <f t="shared" si="25"/>
        <v>#N/A</v>
      </c>
      <c r="BL22" s="9">
        <f t="shared" si="26"/>
        <v>0</v>
      </c>
      <c r="BM22" s="9">
        <f t="shared" si="27"/>
        <v>0</v>
      </c>
      <c r="BN22" s="9" t="e">
        <f t="shared" ca="1" si="28"/>
        <v>#N/A</v>
      </c>
      <c r="BO22" s="9" t="e">
        <f t="shared" si="29"/>
        <v>#N/A</v>
      </c>
      <c r="BQ22" s="9">
        <f>IF($C22="",0,IF(COUNTIF($C$10:$C22,$C22)=1,0,COLUMN()))</f>
        <v>0</v>
      </c>
      <c r="BR22" s="9" t="e">
        <f t="shared" si="30"/>
        <v>#N/A</v>
      </c>
      <c r="BS22" s="9">
        <f t="shared" si="31"/>
        <v>0</v>
      </c>
      <c r="BU22" s="9" t="e">
        <f t="shared" si="32"/>
        <v>#N/A</v>
      </c>
    </row>
    <row r="23" spans="1:73" ht="30.75" customHeight="1" x14ac:dyDescent="0.15">
      <c r="A23" s="32"/>
      <c r="B23" s="67">
        <v>14</v>
      </c>
      <c r="C23" s="156"/>
      <c r="D23" s="93" t="e">
        <f>VLOOKUP(C23,登録情報男子!$A$2:$O$2484,5,FALSE)</f>
        <v>#N/A</v>
      </c>
      <c r="E23" s="93" t="e">
        <f>VLOOKUP(C23,登録情報男子!$A$2:$O$2484,7,0)</f>
        <v>#N/A</v>
      </c>
      <c r="F23" s="64"/>
      <c r="G23" s="64" t="e">
        <f>VLOOKUP(C23,登録情報男子!$A$2:$O$2484,3,0)</f>
        <v>#N/A</v>
      </c>
      <c r="H23" s="115"/>
      <c r="I23" s="68"/>
      <c r="J23" s="118"/>
      <c r="K23" s="69"/>
      <c r="L23" s="115"/>
      <c r="M23" s="68"/>
      <c r="N23" s="118"/>
      <c r="O23" s="69"/>
      <c r="P23" s="226"/>
      <c r="Q23" s="203"/>
      <c r="R23" s="204"/>
      <c r="S23" s="214"/>
      <c r="T23" s="265"/>
      <c r="U23" s="254"/>
      <c r="V23" s="262"/>
      <c r="W23" s="211"/>
      <c r="X23" s="9" t="str">
        <f t="shared" ca="1" si="0"/>
        <v/>
      </c>
      <c r="Y23" s="9" t="str">
        <f t="shared" ca="1" si="1"/>
        <v/>
      </c>
      <c r="Z23" s="9" t="e">
        <f t="shared" si="2"/>
        <v>#N/A</v>
      </c>
      <c r="AD23" s="9">
        <f t="shared" si="3"/>
        <v>0</v>
      </c>
      <c r="AG23" s="9">
        <f t="shared" si="4"/>
        <v>0</v>
      </c>
      <c r="AH23" s="9">
        <f t="shared" si="5"/>
        <v>0</v>
      </c>
      <c r="AI23" s="9">
        <f t="shared" si="6"/>
        <v>0</v>
      </c>
      <c r="AL23" s="9">
        <f t="shared" si="7"/>
        <v>0</v>
      </c>
      <c r="AM23" s="9">
        <f t="shared" si="8"/>
        <v>0</v>
      </c>
      <c r="AN23" s="9">
        <f t="shared" si="9"/>
        <v>0</v>
      </c>
      <c r="AQ23" s="9">
        <f t="shared" si="10"/>
        <v>0</v>
      </c>
      <c r="AR23" s="9">
        <f t="shared" si="11"/>
        <v>0</v>
      </c>
      <c r="AS23" s="9">
        <f t="shared" si="12"/>
        <v>0</v>
      </c>
      <c r="AV23" s="9">
        <f t="shared" si="13"/>
        <v>0</v>
      </c>
      <c r="AW23" s="9">
        <f t="shared" si="14"/>
        <v>0</v>
      </c>
      <c r="AY23" s="9" t="e">
        <f t="shared" si="15"/>
        <v>#N/A</v>
      </c>
      <c r="BA23" s="9">
        <f t="shared" si="16"/>
        <v>0</v>
      </c>
      <c r="BB23" s="9">
        <f t="shared" si="17"/>
        <v>0</v>
      </c>
      <c r="BC23" s="9">
        <f t="shared" si="18"/>
        <v>0</v>
      </c>
      <c r="BD23" s="9">
        <f t="shared" si="19"/>
        <v>0</v>
      </c>
      <c r="BE23" s="9">
        <f t="shared" si="20"/>
        <v>0</v>
      </c>
      <c r="BF23" s="9" t="e">
        <f t="shared" si="21"/>
        <v>#N/A</v>
      </c>
      <c r="BG23" s="9" t="e">
        <f t="shared" si="22"/>
        <v>#N/A</v>
      </c>
      <c r="BI23" s="9">
        <f t="shared" si="23"/>
        <v>0</v>
      </c>
      <c r="BJ23" s="9" t="e">
        <f t="shared" si="24"/>
        <v>#N/A</v>
      </c>
      <c r="BK23" s="9" t="e">
        <f t="shared" si="25"/>
        <v>#N/A</v>
      </c>
      <c r="BL23" s="9">
        <f t="shared" si="26"/>
        <v>0</v>
      </c>
      <c r="BM23" s="9">
        <f t="shared" si="27"/>
        <v>0</v>
      </c>
      <c r="BN23" s="9" t="e">
        <f t="shared" ca="1" si="28"/>
        <v>#N/A</v>
      </c>
      <c r="BO23" s="9" t="e">
        <f t="shared" si="29"/>
        <v>#N/A</v>
      </c>
      <c r="BQ23" s="9">
        <f>IF($C23="",0,IF(COUNTIF($C$10:$C23,$C23)=1,0,COLUMN()))</f>
        <v>0</v>
      </c>
      <c r="BR23" s="9" t="e">
        <f t="shared" si="30"/>
        <v>#N/A</v>
      </c>
      <c r="BS23" s="9">
        <f t="shared" si="31"/>
        <v>0</v>
      </c>
      <c r="BU23" s="9" t="e">
        <f t="shared" si="32"/>
        <v>#N/A</v>
      </c>
    </row>
    <row r="24" spans="1:73" ht="30.75" customHeight="1" x14ac:dyDescent="0.15">
      <c r="A24" s="32"/>
      <c r="B24" s="67">
        <v>15</v>
      </c>
      <c r="C24" s="156"/>
      <c r="D24" s="93" t="e">
        <f>VLOOKUP(C24,登録情報男子!$A$2:$O$2484,5,FALSE)</f>
        <v>#N/A</v>
      </c>
      <c r="E24" s="93" t="e">
        <f>VLOOKUP(C24,登録情報男子!$A$2:$O$2484,7,0)</f>
        <v>#N/A</v>
      </c>
      <c r="F24" s="64"/>
      <c r="G24" s="64" t="e">
        <f>VLOOKUP(C24,登録情報男子!$A$2:$O$2484,3,0)</f>
        <v>#N/A</v>
      </c>
      <c r="H24" s="115"/>
      <c r="I24" s="68"/>
      <c r="J24" s="118"/>
      <c r="K24" s="69"/>
      <c r="L24" s="115"/>
      <c r="M24" s="68"/>
      <c r="N24" s="118"/>
      <c r="O24" s="69"/>
      <c r="P24" s="226"/>
      <c r="Q24" s="203"/>
      <c r="R24" s="204"/>
      <c r="S24" s="214"/>
      <c r="T24" s="265"/>
      <c r="U24" s="254"/>
      <c r="V24" s="262"/>
      <c r="W24" s="211"/>
      <c r="X24" s="9" t="str">
        <f t="shared" ca="1" si="0"/>
        <v/>
      </c>
      <c r="Y24" s="9" t="str">
        <f t="shared" ca="1" si="1"/>
        <v/>
      </c>
      <c r="Z24" s="9" t="e">
        <f t="shared" si="2"/>
        <v>#N/A</v>
      </c>
      <c r="AD24" s="9">
        <f t="shared" si="3"/>
        <v>0</v>
      </c>
      <c r="AG24" s="9">
        <f t="shared" si="4"/>
        <v>0</v>
      </c>
      <c r="AH24" s="9">
        <f t="shared" si="5"/>
        <v>0</v>
      </c>
      <c r="AI24" s="9">
        <f t="shared" si="6"/>
        <v>0</v>
      </c>
      <c r="AL24" s="9">
        <f t="shared" si="7"/>
        <v>0</v>
      </c>
      <c r="AM24" s="9">
        <f t="shared" si="8"/>
        <v>0</v>
      </c>
      <c r="AN24" s="9">
        <f t="shared" si="9"/>
        <v>0</v>
      </c>
      <c r="AQ24" s="9">
        <f t="shared" si="10"/>
        <v>0</v>
      </c>
      <c r="AR24" s="9">
        <f t="shared" si="11"/>
        <v>0</v>
      </c>
      <c r="AS24" s="9">
        <f t="shared" si="12"/>
        <v>0</v>
      </c>
      <c r="AV24" s="9">
        <f t="shared" si="13"/>
        <v>0</v>
      </c>
      <c r="AW24" s="9">
        <f t="shared" si="14"/>
        <v>0</v>
      </c>
      <c r="AY24" s="9" t="e">
        <f t="shared" si="15"/>
        <v>#N/A</v>
      </c>
      <c r="BA24" s="9">
        <f t="shared" si="16"/>
        <v>0</v>
      </c>
      <c r="BB24" s="9">
        <f t="shared" si="17"/>
        <v>0</v>
      </c>
      <c r="BC24" s="9">
        <f t="shared" si="18"/>
        <v>0</v>
      </c>
      <c r="BD24" s="9">
        <f t="shared" si="19"/>
        <v>0</v>
      </c>
      <c r="BE24" s="9">
        <f t="shared" si="20"/>
        <v>0</v>
      </c>
      <c r="BF24" s="9" t="e">
        <f t="shared" si="21"/>
        <v>#N/A</v>
      </c>
      <c r="BG24" s="9" t="e">
        <f t="shared" si="22"/>
        <v>#N/A</v>
      </c>
      <c r="BI24" s="9">
        <f t="shared" si="23"/>
        <v>0</v>
      </c>
      <c r="BJ24" s="9" t="e">
        <f t="shared" si="24"/>
        <v>#N/A</v>
      </c>
      <c r="BK24" s="9" t="e">
        <f t="shared" si="25"/>
        <v>#N/A</v>
      </c>
      <c r="BL24" s="9">
        <f t="shared" si="26"/>
        <v>0</v>
      </c>
      <c r="BM24" s="9">
        <f t="shared" si="27"/>
        <v>0</v>
      </c>
      <c r="BN24" s="9" t="e">
        <f t="shared" ca="1" si="28"/>
        <v>#N/A</v>
      </c>
      <c r="BO24" s="9" t="e">
        <f t="shared" si="29"/>
        <v>#N/A</v>
      </c>
      <c r="BQ24" s="9">
        <f>IF($C24="",0,IF(COUNTIF($C$10:$C24,$C24)=1,0,COLUMN()))</f>
        <v>0</v>
      </c>
      <c r="BR24" s="9" t="e">
        <f t="shared" si="30"/>
        <v>#N/A</v>
      </c>
      <c r="BS24" s="9">
        <f t="shared" si="31"/>
        <v>0</v>
      </c>
      <c r="BU24" s="9" t="e">
        <f t="shared" si="32"/>
        <v>#N/A</v>
      </c>
    </row>
    <row r="25" spans="1:73" ht="30.75" customHeight="1" x14ac:dyDescent="0.15">
      <c r="A25" s="32"/>
      <c r="B25" s="67">
        <v>16</v>
      </c>
      <c r="C25" s="156"/>
      <c r="D25" s="93" t="e">
        <f>VLOOKUP(C25,登録情報男子!$A$2:$O$2484,5,FALSE)</f>
        <v>#N/A</v>
      </c>
      <c r="E25" s="93" t="e">
        <f>VLOOKUP(C25,登録情報男子!$A$2:$O$2484,7,0)</f>
        <v>#N/A</v>
      </c>
      <c r="F25" s="64"/>
      <c r="G25" s="64" t="e">
        <f>VLOOKUP(C25,登録情報男子!$A$2:$O$2484,3,0)</f>
        <v>#N/A</v>
      </c>
      <c r="H25" s="115"/>
      <c r="I25" s="68"/>
      <c r="J25" s="118"/>
      <c r="K25" s="69"/>
      <c r="L25" s="115"/>
      <c r="M25" s="68"/>
      <c r="N25" s="118"/>
      <c r="O25" s="69"/>
      <c r="P25" s="226"/>
      <c r="Q25" s="203"/>
      <c r="R25" s="204"/>
      <c r="S25" s="214"/>
      <c r="T25" s="265"/>
      <c r="U25" s="254"/>
      <c r="V25" s="262"/>
      <c r="W25" s="211"/>
      <c r="X25" s="9" t="str">
        <f t="shared" ca="1" si="0"/>
        <v/>
      </c>
      <c r="Y25" s="9" t="str">
        <f t="shared" ca="1" si="1"/>
        <v/>
      </c>
      <c r="Z25" s="9" t="e">
        <f t="shared" si="2"/>
        <v>#N/A</v>
      </c>
      <c r="AD25" s="9">
        <f t="shared" si="3"/>
        <v>0</v>
      </c>
      <c r="AG25" s="9">
        <f t="shared" si="4"/>
        <v>0</v>
      </c>
      <c r="AH25" s="9">
        <f t="shared" si="5"/>
        <v>0</v>
      </c>
      <c r="AI25" s="9">
        <f t="shared" si="6"/>
        <v>0</v>
      </c>
      <c r="AL25" s="9">
        <f t="shared" si="7"/>
        <v>0</v>
      </c>
      <c r="AM25" s="9">
        <f t="shared" si="8"/>
        <v>0</v>
      </c>
      <c r="AN25" s="9">
        <f t="shared" si="9"/>
        <v>0</v>
      </c>
      <c r="AQ25" s="9">
        <f t="shared" si="10"/>
        <v>0</v>
      </c>
      <c r="AR25" s="9">
        <f t="shared" si="11"/>
        <v>0</v>
      </c>
      <c r="AS25" s="9">
        <f t="shared" si="12"/>
        <v>0</v>
      </c>
      <c r="AV25" s="9">
        <f t="shared" si="13"/>
        <v>0</v>
      </c>
      <c r="AW25" s="9">
        <f t="shared" si="14"/>
        <v>0</v>
      </c>
      <c r="AY25" s="9" t="e">
        <f t="shared" si="15"/>
        <v>#N/A</v>
      </c>
      <c r="BA25" s="9">
        <f t="shared" si="16"/>
        <v>0</v>
      </c>
      <c r="BB25" s="9">
        <f t="shared" si="17"/>
        <v>0</v>
      </c>
      <c r="BC25" s="9">
        <f t="shared" si="18"/>
        <v>0</v>
      </c>
      <c r="BD25" s="9">
        <f t="shared" si="19"/>
        <v>0</v>
      </c>
      <c r="BE25" s="9">
        <f t="shared" si="20"/>
        <v>0</v>
      </c>
      <c r="BF25" s="9" t="e">
        <f t="shared" si="21"/>
        <v>#N/A</v>
      </c>
      <c r="BG25" s="9" t="e">
        <f t="shared" si="22"/>
        <v>#N/A</v>
      </c>
      <c r="BI25" s="9">
        <f t="shared" si="23"/>
        <v>0</v>
      </c>
      <c r="BJ25" s="9" t="e">
        <f t="shared" si="24"/>
        <v>#N/A</v>
      </c>
      <c r="BK25" s="9" t="e">
        <f t="shared" si="25"/>
        <v>#N/A</v>
      </c>
      <c r="BL25" s="9">
        <f t="shared" si="26"/>
        <v>0</v>
      </c>
      <c r="BM25" s="9">
        <f t="shared" si="27"/>
        <v>0</v>
      </c>
      <c r="BN25" s="9" t="e">
        <f t="shared" ca="1" si="28"/>
        <v>#N/A</v>
      </c>
      <c r="BO25" s="9" t="e">
        <f t="shared" si="29"/>
        <v>#N/A</v>
      </c>
      <c r="BQ25" s="9">
        <f>IF($C25="",0,IF(COUNTIF($C$10:$C25,$C25)=1,0,COLUMN()))</f>
        <v>0</v>
      </c>
      <c r="BR25" s="9" t="e">
        <f t="shared" si="30"/>
        <v>#N/A</v>
      </c>
      <c r="BS25" s="9">
        <f t="shared" si="31"/>
        <v>0</v>
      </c>
      <c r="BU25" s="9" t="e">
        <f t="shared" si="32"/>
        <v>#N/A</v>
      </c>
    </row>
    <row r="26" spans="1:73" ht="30.75" customHeight="1" x14ac:dyDescent="0.15">
      <c r="A26" s="32"/>
      <c r="B26" s="67">
        <v>17</v>
      </c>
      <c r="C26" s="156"/>
      <c r="D26" s="93" t="e">
        <f>VLOOKUP(C26,登録情報男子!$A$2:$O$2484,5,FALSE)</f>
        <v>#N/A</v>
      </c>
      <c r="E26" s="93" t="e">
        <f>VLOOKUP(C26,登録情報男子!$A$2:$O$2484,7,0)</f>
        <v>#N/A</v>
      </c>
      <c r="F26" s="64"/>
      <c r="G26" s="64" t="e">
        <f>VLOOKUP(C26,登録情報男子!$A$2:$O$2484,3,0)</f>
        <v>#N/A</v>
      </c>
      <c r="H26" s="115"/>
      <c r="I26" s="68"/>
      <c r="J26" s="118"/>
      <c r="K26" s="69"/>
      <c r="L26" s="115"/>
      <c r="M26" s="68"/>
      <c r="N26" s="118"/>
      <c r="O26" s="69"/>
      <c r="P26" s="226"/>
      <c r="Q26" s="203"/>
      <c r="R26" s="204"/>
      <c r="S26" s="214"/>
      <c r="T26" s="265"/>
      <c r="U26" s="254"/>
      <c r="V26" s="262"/>
      <c r="W26" s="211"/>
      <c r="X26" s="9" t="str">
        <f t="shared" ca="1" si="0"/>
        <v/>
      </c>
      <c r="Y26" s="9" t="str">
        <f t="shared" ca="1" si="1"/>
        <v/>
      </c>
      <c r="Z26" s="9" t="e">
        <f t="shared" si="2"/>
        <v>#N/A</v>
      </c>
      <c r="AD26" s="9">
        <f t="shared" si="3"/>
        <v>0</v>
      </c>
      <c r="AG26" s="9">
        <f t="shared" si="4"/>
        <v>0</v>
      </c>
      <c r="AH26" s="9">
        <f t="shared" si="5"/>
        <v>0</v>
      </c>
      <c r="AI26" s="9">
        <f t="shared" si="6"/>
        <v>0</v>
      </c>
      <c r="AL26" s="9">
        <f t="shared" si="7"/>
        <v>0</v>
      </c>
      <c r="AM26" s="9">
        <f t="shared" si="8"/>
        <v>0</v>
      </c>
      <c r="AN26" s="9">
        <f t="shared" si="9"/>
        <v>0</v>
      </c>
      <c r="AQ26" s="9">
        <f t="shared" si="10"/>
        <v>0</v>
      </c>
      <c r="AR26" s="9">
        <f t="shared" si="11"/>
        <v>0</v>
      </c>
      <c r="AS26" s="9">
        <f t="shared" si="12"/>
        <v>0</v>
      </c>
      <c r="AV26" s="9">
        <f t="shared" si="13"/>
        <v>0</v>
      </c>
      <c r="AW26" s="9">
        <f t="shared" si="14"/>
        <v>0</v>
      </c>
      <c r="AY26" s="9" t="e">
        <f t="shared" si="15"/>
        <v>#N/A</v>
      </c>
      <c r="BA26" s="9">
        <f t="shared" si="16"/>
        <v>0</v>
      </c>
      <c r="BB26" s="9">
        <f t="shared" si="17"/>
        <v>0</v>
      </c>
      <c r="BC26" s="9">
        <f t="shared" si="18"/>
        <v>0</v>
      </c>
      <c r="BD26" s="9">
        <f t="shared" si="19"/>
        <v>0</v>
      </c>
      <c r="BE26" s="9">
        <f t="shared" si="20"/>
        <v>0</v>
      </c>
      <c r="BF26" s="9" t="e">
        <f t="shared" si="21"/>
        <v>#N/A</v>
      </c>
      <c r="BG26" s="9" t="e">
        <f t="shared" si="22"/>
        <v>#N/A</v>
      </c>
      <c r="BI26" s="9">
        <f t="shared" si="23"/>
        <v>0</v>
      </c>
      <c r="BJ26" s="9" t="e">
        <f t="shared" si="24"/>
        <v>#N/A</v>
      </c>
      <c r="BK26" s="9" t="e">
        <f t="shared" si="25"/>
        <v>#N/A</v>
      </c>
      <c r="BL26" s="9">
        <f t="shared" si="26"/>
        <v>0</v>
      </c>
      <c r="BM26" s="9">
        <f t="shared" si="27"/>
        <v>0</v>
      </c>
      <c r="BN26" s="9" t="e">
        <f t="shared" ca="1" si="28"/>
        <v>#N/A</v>
      </c>
      <c r="BO26" s="9" t="e">
        <f t="shared" si="29"/>
        <v>#N/A</v>
      </c>
      <c r="BQ26" s="9">
        <f>IF($C26="",0,IF(COUNTIF($C$10:$C26,$C26)=1,0,COLUMN()))</f>
        <v>0</v>
      </c>
      <c r="BR26" s="9" t="e">
        <f t="shared" si="30"/>
        <v>#N/A</v>
      </c>
      <c r="BS26" s="9">
        <f t="shared" si="31"/>
        <v>0</v>
      </c>
      <c r="BU26" s="9" t="e">
        <f t="shared" si="32"/>
        <v>#N/A</v>
      </c>
    </row>
    <row r="27" spans="1:73" ht="30.75" customHeight="1" x14ac:dyDescent="0.15">
      <c r="A27" s="32"/>
      <c r="B27" s="67">
        <v>18</v>
      </c>
      <c r="C27" s="156"/>
      <c r="D27" s="93" t="e">
        <f>VLOOKUP(C27,登録情報男子!$A$2:$O$2484,5,FALSE)</f>
        <v>#N/A</v>
      </c>
      <c r="E27" s="93" t="e">
        <f>VLOOKUP(C27,登録情報男子!$A$2:$O$2484,7,0)</f>
        <v>#N/A</v>
      </c>
      <c r="F27" s="64"/>
      <c r="G27" s="64" t="e">
        <f>VLOOKUP(C27,登録情報男子!$A$2:$O$2484,3,0)</f>
        <v>#N/A</v>
      </c>
      <c r="H27" s="115"/>
      <c r="I27" s="68"/>
      <c r="J27" s="118"/>
      <c r="K27" s="69"/>
      <c r="L27" s="115"/>
      <c r="M27" s="68"/>
      <c r="N27" s="118"/>
      <c r="O27" s="69"/>
      <c r="P27" s="226"/>
      <c r="Q27" s="203"/>
      <c r="R27" s="204"/>
      <c r="S27" s="214"/>
      <c r="T27" s="265"/>
      <c r="U27" s="254"/>
      <c r="V27" s="262"/>
      <c r="W27" s="211"/>
      <c r="X27" s="9" t="str">
        <f t="shared" ca="1" si="0"/>
        <v/>
      </c>
      <c r="Y27" s="9" t="str">
        <f t="shared" ca="1" si="1"/>
        <v/>
      </c>
      <c r="Z27" s="9" t="e">
        <f t="shared" si="2"/>
        <v>#N/A</v>
      </c>
      <c r="AD27" s="9">
        <f t="shared" si="3"/>
        <v>0</v>
      </c>
      <c r="AG27" s="9">
        <f t="shared" si="4"/>
        <v>0</v>
      </c>
      <c r="AH27" s="9">
        <f t="shared" si="5"/>
        <v>0</v>
      </c>
      <c r="AI27" s="9">
        <f t="shared" si="6"/>
        <v>0</v>
      </c>
      <c r="AL27" s="9">
        <f t="shared" si="7"/>
        <v>0</v>
      </c>
      <c r="AM27" s="9">
        <f t="shared" si="8"/>
        <v>0</v>
      </c>
      <c r="AN27" s="9">
        <f t="shared" si="9"/>
        <v>0</v>
      </c>
      <c r="AQ27" s="9">
        <f t="shared" si="10"/>
        <v>0</v>
      </c>
      <c r="AR27" s="9">
        <f t="shared" si="11"/>
        <v>0</v>
      </c>
      <c r="AS27" s="9">
        <f t="shared" si="12"/>
        <v>0</v>
      </c>
      <c r="AV27" s="9">
        <f t="shared" si="13"/>
        <v>0</v>
      </c>
      <c r="AW27" s="9">
        <f t="shared" si="14"/>
        <v>0</v>
      </c>
      <c r="AY27" s="9" t="e">
        <f t="shared" si="15"/>
        <v>#N/A</v>
      </c>
      <c r="BA27" s="9">
        <f t="shared" si="16"/>
        <v>0</v>
      </c>
      <c r="BB27" s="9">
        <f t="shared" si="17"/>
        <v>0</v>
      </c>
      <c r="BC27" s="9">
        <f t="shared" si="18"/>
        <v>0</v>
      </c>
      <c r="BD27" s="9">
        <f t="shared" si="19"/>
        <v>0</v>
      </c>
      <c r="BE27" s="9">
        <f t="shared" si="20"/>
        <v>0</v>
      </c>
      <c r="BF27" s="9" t="e">
        <f t="shared" si="21"/>
        <v>#N/A</v>
      </c>
      <c r="BG27" s="9" t="e">
        <f t="shared" si="22"/>
        <v>#N/A</v>
      </c>
      <c r="BI27" s="9">
        <f t="shared" si="23"/>
        <v>0</v>
      </c>
      <c r="BJ27" s="9" t="e">
        <f t="shared" si="24"/>
        <v>#N/A</v>
      </c>
      <c r="BK27" s="9" t="e">
        <f t="shared" si="25"/>
        <v>#N/A</v>
      </c>
      <c r="BL27" s="9">
        <f t="shared" si="26"/>
        <v>0</v>
      </c>
      <c r="BM27" s="9">
        <f t="shared" si="27"/>
        <v>0</v>
      </c>
      <c r="BN27" s="9" t="e">
        <f t="shared" ca="1" si="28"/>
        <v>#N/A</v>
      </c>
      <c r="BO27" s="9" t="e">
        <f t="shared" si="29"/>
        <v>#N/A</v>
      </c>
      <c r="BQ27" s="9">
        <f>IF($C27="",0,IF(COUNTIF($C$10:$C27,$C27)=1,0,COLUMN()))</f>
        <v>0</v>
      </c>
      <c r="BR27" s="9" t="e">
        <f t="shared" si="30"/>
        <v>#N/A</v>
      </c>
      <c r="BS27" s="9">
        <f t="shared" si="31"/>
        <v>0</v>
      </c>
      <c r="BU27" s="9" t="e">
        <f t="shared" si="32"/>
        <v>#N/A</v>
      </c>
    </row>
    <row r="28" spans="1:73" ht="30.75" customHeight="1" x14ac:dyDescent="0.15">
      <c r="A28" s="32"/>
      <c r="B28" s="67">
        <v>19</v>
      </c>
      <c r="C28" s="156"/>
      <c r="D28" s="93" t="e">
        <f>VLOOKUP(C28,登録情報男子!$A$2:$O$2484,5,FALSE)</f>
        <v>#N/A</v>
      </c>
      <c r="E28" s="93" t="e">
        <f>VLOOKUP(C28,登録情報男子!$A$2:$O$2484,7,0)</f>
        <v>#N/A</v>
      </c>
      <c r="F28" s="64"/>
      <c r="G28" s="64" t="e">
        <f>VLOOKUP(C28,登録情報男子!$A$2:$O$2484,3,0)</f>
        <v>#N/A</v>
      </c>
      <c r="H28" s="115"/>
      <c r="I28" s="68"/>
      <c r="J28" s="118"/>
      <c r="K28" s="69"/>
      <c r="L28" s="115"/>
      <c r="M28" s="68"/>
      <c r="N28" s="118"/>
      <c r="O28" s="69"/>
      <c r="P28" s="226"/>
      <c r="Q28" s="203"/>
      <c r="R28" s="204"/>
      <c r="S28" s="214"/>
      <c r="T28" s="265"/>
      <c r="U28" s="254"/>
      <c r="V28" s="262"/>
      <c r="W28" s="211"/>
      <c r="X28" s="9" t="str">
        <f t="shared" ca="1" si="0"/>
        <v/>
      </c>
      <c r="Y28" s="9" t="str">
        <f t="shared" ca="1" si="1"/>
        <v/>
      </c>
      <c r="Z28" s="9" t="e">
        <f t="shared" si="2"/>
        <v>#N/A</v>
      </c>
      <c r="AD28" s="9">
        <f t="shared" si="3"/>
        <v>0</v>
      </c>
      <c r="AG28" s="9">
        <f t="shared" si="4"/>
        <v>0</v>
      </c>
      <c r="AH28" s="9">
        <f t="shared" si="5"/>
        <v>0</v>
      </c>
      <c r="AI28" s="9">
        <f t="shared" si="6"/>
        <v>0</v>
      </c>
      <c r="AL28" s="9">
        <f t="shared" si="7"/>
        <v>0</v>
      </c>
      <c r="AM28" s="9">
        <f t="shared" si="8"/>
        <v>0</v>
      </c>
      <c r="AN28" s="9">
        <f t="shared" si="9"/>
        <v>0</v>
      </c>
      <c r="AQ28" s="9">
        <f t="shared" si="10"/>
        <v>0</v>
      </c>
      <c r="AR28" s="9">
        <f t="shared" si="11"/>
        <v>0</v>
      </c>
      <c r="AS28" s="9">
        <f t="shared" si="12"/>
        <v>0</v>
      </c>
      <c r="AV28" s="9">
        <f t="shared" si="13"/>
        <v>0</v>
      </c>
      <c r="AW28" s="9">
        <f t="shared" si="14"/>
        <v>0</v>
      </c>
      <c r="AY28" s="9" t="e">
        <f t="shared" si="15"/>
        <v>#N/A</v>
      </c>
      <c r="BA28" s="9">
        <f t="shared" si="16"/>
        <v>0</v>
      </c>
      <c r="BB28" s="9">
        <f t="shared" si="17"/>
        <v>0</v>
      </c>
      <c r="BC28" s="9">
        <f t="shared" si="18"/>
        <v>0</v>
      </c>
      <c r="BD28" s="9">
        <f t="shared" si="19"/>
        <v>0</v>
      </c>
      <c r="BE28" s="9">
        <f t="shared" si="20"/>
        <v>0</v>
      </c>
      <c r="BF28" s="9" t="e">
        <f t="shared" si="21"/>
        <v>#N/A</v>
      </c>
      <c r="BG28" s="9" t="e">
        <f t="shared" si="22"/>
        <v>#N/A</v>
      </c>
      <c r="BI28" s="9">
        <f t="shared" si="23"/>
        <v>0</v>
      </c>
      <c r="BJ28" s="9" t="e">
        <f t="shared" si="24"/>
        <v>#N/A</v>
      </c>
      <c r="BK28" s="9" t="e">
        <f t="shared" si="25"/>
        <v>#N/A</v>
      </c>
      <c r="BL28" s="9">
        <f t="shared" si="26"/>
        <v>0</v>
      </c>
      <c r="BM28" s="9">
        <f t="shared" si="27"/>
        <v>0</v>
      </c>
      <c r="BN28" s="9" t="e">
        <f t="shared" ca="1" si="28"/>
        <v>#N/A</v>
      </c>
      <c r="BO28" s="9" t="e">
        <f t="shared" si="29"/>
        <v>#N/A</v>
      </c>
      <c r="BQ28" s="9">
        <f>IF($C28="",0,IF(COUNTIF($C$10:$C28,$C28)=1,0,COLUMN()))</f>
        <v>0</v>
      </c>
      <c r="BR28" s="9" t="e">
        <f t="shared" si="30"/>
        <v>#N/A</v>
      </c>
      <c r="BS28" s="9">
        <f t="shared" si="31"/>
        <v>0</v>
      </c>
      <c r="BU28" s="9" t="e">
        <f t="shared" si="32"/>
        <v>#N/A</v>
      </c>
    </row>
    <row r="29" spans="1:73" ht="30.75" customHeight="1" x14ac:dyDescent="0.15">
      <c r="A29" s="32"/>
      <c r="B29" s="67">
        <v>20</v>
      </c>
      <c r="C29" s="156"/>
      <c r="D29" s="93" t="e">
        <f>VLOOKUP(C29,登録情報男子!$A$2:$O$2484,5,FALSE)</f>
        <v>#N/A</v>
      </c>
      <c r="E29" s="93" t="e">
        <f>VLOOKUP(C29,登録情報男子!$A$2:$O$2484,7,0)</f>
        <v>#N/A</v>
      </c>
      <c r="F29" s="64"/>
      <c r="G29" s="64" t="e">
        <f>VLOOKUP(C29,登録情報男子!$A$2:$O$2484,3,0)</f>
        <v>#N/A</v>
      </c>
      <c r="H29" s="115"/>
      <c r="I29" s="68"/>
      <c r="J29" s="118"/>
      <c r="K29" s="69"/>
      <c r="L29" s="115"/>
      <c r="M29" s="68"/>
      <c r="N29" s="118"/>
      <c r="O29" s="69"/>
      <c r="P29" s="226"/>
      <c r="Q29" s="203"/>
      <c r="R29" s="204"/>
      <c r="S29" s="214"/>
      <c r="T29" s="265"/>
      <c r="U29" s="254"/>
      <c r="V29" s="262"/>
      <c r="W29" s="211"/>
      <c r="X29" s="9" t="str">
        <f t="shared" ca="1" si="0"/>
        <v/>
      </c>
      <c r="Y29" s="9" t="str">
        <f t="shared" ca="1" si="1"/>
        <v/>
      </c>
      <c r="Z29" s="9" t="e">
        <f t="shared" si="2"/>
        <v>#N/A</v>
      </c>
      <c r="AD29" s="9">
        <f t="shared" si="3"/>
        <v>0</v>
      </c>
      <c r="AG29" s="9">
        <f t="shared" si="4"/>
        <v>0</v>
      </c>
      <c r="AH29" s="9">
        <f t="shared" si="5"/>
        <v>0</v>
      </c>
      <c r="AI29" s="9">
        <f t="shared" si="6"/>
        <v>0</v>
      </c>
      <c r="AL29" s="9">
        <f t="shared" si="7"/>
        <v>0</v>
      </c>
      <c r="AM29" s="9">
        <f t="shared" si="8"/>
        <v>0</v>
      </c>
      <c r="AN29" s="9">
        <f t="shared" si="9"/>
        <v>0</v>
      </c>
      <c r="AQ29" s="9">
        <f t="shared" si="10"/>
        <v>0</v>
      </c>
      <c r="AR29" s="9">
        <f t="shared" si="11"/>
        <v>0</v>
      </c>
      <c r="AS29" s="9">
        <f t="shared" si="12"/>
        <v>0</v>
      </c>
      <c r="AV29" s="9">
        <f t="shared" si="13"/>
        <v>0</v>
      </c>
      <c r="AW29" s="9">
        <f t="shared" si="14"/>
        <v>0</v>
      </c>
      <c r="AY29" s="9" t="e">
        <f t="shared" si="15"/>
        <v>#N/A</v>
      </c>
      <c r="BA29" s="9">
        <f t="shared" si="16"/>
        <v>0</v>
      </c>
      <c r="BB29" s="9">
        <f t="shared" si="17"/>
        <v>0</v>
      </c>
      <c r="BC29" s="9">
        <f t="shared" si="18"/>
        <v>0</v>
      </c>
      <c r="BD29" s="9">
        <f t="shared" si="19"/>
        <v>0</v>
      </c>
      <c r="BE29" s="9">
        <f t="shared" si="20"/>
        <v>0</v>
      </c>
      <c r="BF29" s="9" t="e">
        <f t="shared" si="21"/>
        <v>#N/A</v>
      </c>
      <c r="BG29" s="9" t="e">
        <f t="shared" si="22"/>
        <v>#N/A</v>
      </c>
      <c r="BI29" s="9">
        <f t="shared" si="23"/>
        <v>0</v>
      </c>
      <c r="BJ29" s="9" t="e">
        <f t="shared" si="24"/>
        <v>#N/A</v>
      </c>
      <c r="BK29" s="9" t="e">
        <f t="shared" si="25"/>
        <v>#N/A</v>
      </c>
      <c r="BL29" s="9">
        <f t="shared" si="26"/>
        <v>0</v>
      </c>
      <c r="BM29" s="9">
        <f t="shared" si="27"/>
        <v>0</v>
      </c>
      <c r="BN29" s="9" t="e">
        <f t="shared" ca="1" si="28"/>
        <v>#N/A</v>
      </c>
      <c r="BO29" s="9" t="e">
        <f t="shared" si="29"/>
        <v>#N/A</v>
      </c>
      <c r="BQ29" s="9">
        <f>IF($C29="",0,IF(COUNTIF($C$10:$C29,$C29)=1,0,COLUMN()))</f>
        <v>0</v>
      </c>
      <c r="BR29" s="9" t="e">
        <f t="shared" si="30"/>
        <v>#N/A</v>
      </c>
      <c r="BS29" s="9">
        <f t="shared" si="31"/>
        <v>0</v>
      </c>
      <c r="BU29" s="9" t="e">
        <f t="shared" si="32"/>
        <v>#N/A</v>
      </c>
    </row>
    <row r="30" spans="1:73" ht="30.75" customHeight="1" x14ac:dyDescent="0.15">
      <c r="A30" s="32"/>
      <c r="B30" s="67">
        <v>21</v>
      </c>
      <c r="C30" s="156"/>
      <c r="D30" s="93" t="e">
        <f>VLOOKUP(C30,登録情報男子!$A$2:$O$2484,5,FALSE)</f>
        <v>#N/A</v>
      </c>
      <c r="E30" s="93" t="e">
        <f>VLOOKUP(C30,登録情報男子!$A$2:$O$2484,7,0)</f>
        <v>#N/A</v>
      </c>
      <c r="F30" s="64"/>
      <c r="G30" s="64" t="e">
        <f>VLOOKUP(C30,登録情報男子!$A$2:$O$2484,3,0)</f>
        <v>#N/A</v>
      </c>
      <c r="H30" s="115"/>
      <c r="I30" s="68"/>
      <c r="J30" s="118"/>
      <c r="K30" s="69"/>
      <c r="L30" s="115"/>
      <c r="M30" s="68"/>
      <c r="N30" s="118"/>
      <c r="O30" s="69"/>
      <c r="P30" s="226"/>
      <c r="Q30" s="203"/>
      <c r="R30" s="204"/>
      <c r="S30" s="214"/>
      <c r="T30" s="265"/>
      <c r="U30" s="254"/>
      <c r="V30" s="262"/>
      <c r="W30" s="211"/>
      <c r="X30" s="9" t="str">
        <f t="shared" ca="1" si="0"/>
        <v/>
      </c>
      <c r="Y30" s="9" t="str">
        <f t="shared" ca="1" si="1"/>
        <v/>
      </c>
      <c r="Z30" s="9" t="e">
        <f t="shared" si="2"/>
        <v>#N/A</v>
      </c>
      <c r="AD30" s="9">
        <f t="shared" si="3"/>
        <v>0</v>
      </c>
      <c r="AG30" s="9">
        <f t="shared" si="4"/>
        <v>0</v>
      </c>
      <c r="AH30" s="9">
        <f t="shared" si="5"/>
        <v>0</v>
      </c>
      <c r="AI30" s="9">
        <f t="shared" si="6"/>
        <v>0</v>
      </c>
      <c r="AL30" s="9">
        <f t="shared" si="7"/>
        <v>0</v>
      </c>
      <c r="AM30" s="9">
        <f t="shared" si="8"/>
        <v>0</v>
      </c>
      <c r="AN30" s="9">
        <f t="shared" si="9"/>
        <v>0</v>
      </c>
      <c r="AQ30" s="9">
        <f t="shared" si="10"/>
        <v>0</v>
      </c>
      <c r="AR30" s="9">
        <f t="shared" si="11"/>
        <v>0</v>
      </c>
      <c r="AS30" s="9">
        <f t="shared" si="12"/>
        <v>0</v>
      </c>
      <c r="AV30" s="9">
        <f t="shared" si="13"/>
        <v>0</v>
      </c>
      <c r="AW30" s="9">
        <f t="shared" si="14"/>
        <v>0</v>
      </c>
      <c r="AY30" s="9" t="e">
        <f t="shared" si="15"/>
        <v>#N/A</v>
      </c>
      <c r="BA30" s="9">
        <f t="shared" si="16"/>
        <v>0</v>
      </c>
      <c r="BB30" s="9">
        <f t="shared" si="17"/>
        <v>0</v>
      </c>
      <c r="BC30" s="9">
        <f t="shared" si="18"/>
        <v>0</v>
      </c>
      <c r="BD30" s="9">
        <f t="shared" si="19"/>
        <v>0</v>
      </c>
      <c r="BE30" s="9">
        <f t="shared" si="20"/>
        <v>0</v>
      </c>
      <c r="BF30" s="9" t="e">
        <f t="shared" si="21"/>
        <v>#N/A</v>
      </c>
      <c r="BG30" s="9" t="e">
        <f t="shared" si="22"/>
        <v>#N/A</v>
      </c>
      <c r="BI30" s="9">
        <f t="shared" si="23"/>
        <v>0</v>
      </c>
      <c r="BJ30" s="9" t="e">
        <f t="shared" si="24"/>
        <v>#N/A</v>
      </c>
      <c r="BK30" s="9" t="e">
        <f t="shared" si="25"/>
        <v>#N/A</v>
      </c>
      <c r="BL30" s="9">
        <f t="shared" si="26"/>
        <v>0</v>
      </c>
      <c r="BM30" s="9">
        <f t="shared" si="27"/>
        <v>0</v>
      </c>
      <c r="BN30" s="9" t="e">
        <f t="shared" ca="1" si="28"/>
        <v>#N/A</v>
      </c>
      <c r="BO30" s="9" t="e">
        <f t="shared" si="29"/>
        <v>#N/A</v>
      </c>
      <c r="BQ30" s="9">
        <f>IF($C30="",0,IF(COUNTIF($C$10:$C30,$C30)=1,0,COLUMN()))</f>
        <v>0</v>
      </c>
      <c r="BR30" s="9" t="e">
        <f t="shared" si="30"/>
        <v>#N/A</v>
      </c>
      <c r="BS30" s="9">
        <f t="shared" si="31"/>
        <v>0</v>
      </c>
      <c r="BU30" s="9" t="e">
        <f t="shared" si="32"/>
        <v>#N/A</v>
      </c>
    </row>
    <row r="31" spans="1:73" ht="30.75" customHeight="1" x14ac:dyDescent="0.15">
      <c r="A31" s="32"/>
      <c r="B31" s="67">
        <v>22</v>
      </c>
      <c r="C31" s="156"/>
      <c r="D31" s="93" t="e">
        <f>VLOOKUP(C31,登録情報男子!$A$2:$O$2484,5,FALSE)</f>
        <v>#N/A</v>
      </c>
      <c r="E31" s="93" t="e">
        <f>VLOOKUP(C31,登録情報男子!$A$2:$O$2484,7,0)</f>
        <v>#N/A</v>
      </c>
      <c r="F31" s="64"/>
      <c r="G31" s="64" t="e">
        <f>VLOOKUP(C31,登録情報男子!$A$2:$O$2484,3,0)</f>
        <v>#N/A</v>
      </c>
      <c r="H31" s="115"/>
      <c r="I31" s="68"/>
      <c r="J31" s="118"/>
      <c r="K31" s="69"/>
      <c r="L31" s="115"/>
      <c r="M31" s="68"/>
      <c r="N31" s="118"/>
      <c r="O31" s="69"/>
      <c r="P31" s="226"/>
      <c r="Q31" s="203"/>
      <c r="R31" s="204"/>
      <c r="S31" s="214"/>
      <c r="T31" s="265"/>
      <c r="U31" s="254"/>
      <c r="V31" s="262"/>
      <c r="W31" s="211"/>
      <c r="X31" s="9" t="str">
        <f t="shared" ca="1" si="0"/>
        <v/>
      </c>
      <c r="Y31" s="9" t="str">
        <f t="shared" ca="1" si="1"/>
        <v/>
      </c>
      <c r="Z31" s="9" t="e">
        <f t="shared" si="2"/>
        <v>#N/A</v>
      </c>
      <c r="AD31" s="9">
        <f t="shared" si="3"/>
        <v>0</v>
      </c>
      <c r="AG31" s="9">
        <f t="shared" si="4"/>
        <v>0</v>
      </c>
      <c r="AH31" s="9">
        <f t="shared" si="5"/>
        <v>0</v>
      </c>
      <c r="AI31" s="9">
        <f t="shared" si="6"/>
        <v>0</v>
      </c>
      <c r="AL31" s="9">
        <f t="shared" si="7"/>
        <v>0</v>
      </c>
      <c r="AM31" s="9">
        <f t="shared" si="8"/>
        <v>0</v>
      </c>
      <c r="AN31" s="9">
        <f t="shared" si="9"/>
        <v>0</v>
      </c>
      <c r="AQ31" s="9">
        <f t="shared" si="10"/>
        <v>0</v>
      </c>
      <c r="AR31" s="9">
        <f t="shared" si="11"/>
        <v>0</v>
      </c>
      <c r="AS31" s="9">
        <f t="shared" si="12"/>
        <v>0</v>
      </c>
      <c r="AV31" s="9">
        <f t="shared" si="13"/>
        <v>0</v>
      </c>
      <c r="AW31" s="9">
        <f t="shared" si="14"/>
        <v>0</v>
      </c>
      <c r="AY31" s="9" t="e">
        <f t="shared" si="15"/>
        <v>#N/A</v>
      </c>
      <c r="BA31" s="9">
        <f t="shared" si="16"/>
        <v>0</v>
      </c>
      <c r="BB31" s="9">
        <f t="shared" si="17"/>
        <v>0</v>
      </c>
      <c r="BC31" s="9">
        <f t="shared" si="18"/>
        <v>0</v>
      </c>
      <c r="BD31" s="9">
        <f t="shared" si="19"/>
        <v>0</v>
      </c>
      <c r="BE31" s="9">
        <f t="shared" si="20"/>
        <v>0</v>
      </c>
      <c r="BF31" s="9" t="e">
        <f t="shared" si="21"/>
        <v>#N/A</v>
      </c>
      <c r="BG31" s="9" t="e">
        <f t="shared" si="22"/>
        <v>#N/A</v>
      </c>
      <c r="BI31" s="9">
        <f t="shared" si="23"/>
        <v>0</v>
      </c>
      <c r="BJ31" s="9" t="e">
        <f t="shared" si="24"/>
        <v>#N/A</v>
      </c>
      <c r="BK31" s="9" t="e">
        <f t="shared" si="25"/>
        <v>#N/A</v>
      </c>
      <c r="BL31" s="9">
        <f t="shared" si="26"/>
        <v>0</v>
      </c>
      <c r="BM31" s="9">
        <f t="shared" si="27"/>
        <v>0</v>
      </c>
      <c r="BN31" s="9" t="e">
        <f t="shared" ca="1" si="28"/>
        <v>#N/A</v>
      </c>
      <c r="BO31" s="9" t="e">
        <f t="shared" si="29"/>
        <v>#N/A</v>
      </c>
      <c r="BQ31" s="9">
        <f>IF($C31="",0,IF(COUNTIF($C$10:$C31,$C31)=1,0,COLUMN()))</f>
        <v>0</v>
      </c>
      <c r="BR31" s="9" t="e">
        <f t="shared" si="30"/>
        <v>#N/A</v>
      </c>
      <c r="BS31" s="9">
        <f t="shared" si="31"/>
        <v>0</v>
      </c>
      <c r="BU31" s="9" t="e">
        <f t="shared" si="32"/>
        <v>#N/A</v>
      </c>
    </row>
    <row r="32" spans="1:73" ht="30.75" customHeight="1" x14ac:dyDescent="0.15">
      <c r="A32" s="32"/>
      <c r="B32" s="67">
        <v>23</v>
      </c>
      <c r="C32" s="156"/>
      <c r="D32" s="93" t="e">
        <f>VLOOKUP(C32,登録情報男子!$A$2:$O$2484,5,FALSE)</f>
        <v>#N/A</v>
      </c>
      <c r="E32" s="93" t="e">
        <f>VLOOKUP(C32,登録情報男子!$A$2:$O$2484,7,0)</f>
        <v>#N/A</v>
      </c>
      <c r="F32" s="64"/>
      <c r="G32" s="64" t="e">
        <f>VLOOKUP(C32,登録情報男子!$A$2:$O$2484,3,0)</f>
        <v>#N/A</v>
      </c>
      <c r="H32" s="115"/>
      <c r="I32" s="68"/>
      <c r="J32" s="118"/>
      <c r="K32" s="69"/>
      <c r="L32" s="115"/>
      <c r="M32" s="68"/>
      <c r="N32" s="118"/>
      <c r="O32" s="69"/>
      <c r="P32" s="226"/>
      <c r="Q32" s="203"/>
      <c r="R32" s="204"/>
      <c r="S32" s="214"/>
      <c r="T32" s="265"/>
      <c r="U32" s="254"/>
      <c r="V32" s="262"/>
      <c r="W32" s="211"/>
      <c r="X32" s="9" t="str">
        <f t="shared" ca="1" si="0"/>
        <v/>
      </c>
      <c r="Y32" s="9" t="str">
        <f t="shared" ca="1" si="1"/>
        <v/>
      </c>
      <c r="Z32" s="9" t="e">
        <f t="shared" si="2"/>
        <v>#N/A</v>
      </c>
      <c r="AD32" s="9">
        <f t="shared" si="3"/>
        <v>0</v>
      </c>
      <c r="AG32" s="9">
        <f t="shared" si="4"/>
        <v>0</v>
      </c>
      <c r="AH32" s="9">
        <f t="shared" si="5"/>
        <v>0</v>
      </c>
      <c r="AI32" s="9">
        <f t="shared" si="6"/>
        <v>0</v>
      </c>
      <c r="AL32" s="9">
        <f t="shared" si="7"/>
        <v>0</v>
      </c>
      <c r="AM32" s="9">
        <f t="shared" si="8"/>
        <v>0</v>
      </c>
      <c r="AN32" s="9">
        <f t="shared" si="9"/>
        <v>0</v>
      </c>
      <c r="AQ32" s="9">
        <f t="shared" si="10"/>
        <v>0</v>
      </c>
      <c r="AR32" s="9">
        <f t="shared" si="11"/>
        <v>0</v>
      </c>
      <c r="AS32" s="9">
        <f t="shared" si="12"/>
        <v>0</v>
      </c>
      <c r="AV32" s="9">
        <f t="shared" si="13"/>
        <v>0</v>
      </c>
      <c r="AW32" s="9">
        <f t="shared" si="14"/>
        <v>0</v>
      </c>
      <c r="AY32" s="9" t="e">
        <f t="shared" si="15"/>
        <v>#N/A</v>
      </c>
      <c r="BA32" s="9">
        <f t="shared" si="16"/>
        <v>0</v>
      </c>
      <c r="BB32" s="9">
        <f t="shared" si="17"/>
        <v>0</v>
      </c>
      <c r="BC32" s="9">
        <f t="shared" si="18"/>
        <v>0</v>
      </c>
      <c r="BD32" s="9">
        <f t="shared" si="19"/>
        <v>0</v>
      </c>
      <c r="BE32" s="9">
        <f t="shared" si="20"/>
        <v>0</v>
      </c>
      <c r="BF32" s="9" t="e">
        <f t="shared" si="21"/>
        <v>#N/A</v>
      </c>
      <c r="BG32" s="9" t="e">
        <f t="shared" si="22"/>
        <v>#N/A</v>
      </c>
      <c r="BI32" s="9">
        <f t="shared" si="23"/>
        <v>0</v>
      </c>
      <c r="BJ32" s="9" t="e">
        <f t="shared" si="24"/>
        <v>#N/A</v>
      </c>
      <c r="BK32" s="9" t="e">
        <f t="shared" si="25"/>
        <v>#N/A</v>
      </c>
      <c r="BL32" s="9">
        <f t="shared" si="26"/>
        <v>0</v>
      </c>
      <c r="BM32" s="9">
        <f t="shared" si="27"/>
        <v>0</v>
      </c>
      <c r="BN32" s="9" t="e">
        <f t="shared" ca="1" si="28"/>
        <v>#N/A</v>
      </c>
      <c r="BO32" s="9" t="e">
        <f t="shared" si="29"/>
        <v>#N/A</v>
      </c>
      <c r="BQ32" s="9">
        <f>IF($C32="",0,IF(COUNTIF($C$10:$C32,$C32)=1,0,COLUMN()))</f>
        <v>0</v>
      </c>
      <c r="BR32" s="9" t="e">
        <f t="shared" si="30"/>
        <v>#N/A</v>
      </c>
      <c r="BS32" s="9">
        <f t="shared" si="31"/>
        <v>0</v>
      </c>
      <c r="BU32" s="9" t="e">
        <f t="shared" si="32"/>
        <v>#N/A</v>
      </c>
    </row>
    <row r="33" spans="1:73" ht="30.75" customHeight="1" x14ac:dyDescent="0.15">
      <c r="A33" s="32"/>
      <c r="B33" s="67">
        <v>24</v>
      </c>
      <c r="C33" s="156"/>
      <c r="D33" s="93" t="e">
        <f>VLOOKUP(C33,登録情報男子!$A$2:$O$2484,5,FALSE)</f>
        <v>#N/A</v>
      </c>
      <c r="E33" s="93" t="e">
        <f>VLOOKUP(C33,登録情報男子!$A$2:$O$2484,7,0)</f>
        <v>#N/A</v>
      </c>
      <c r="F33" s="64"/>
      <c r="G33" s="64" t="e">
        <f>VLOOKUP(C33,登録情報男子!$A$2:$O$2484,3,0)</f>
        <v>#N/A</v>
      </c>
      <c r="H33" s="115"/>
      <c r="I33" s="68"/>
      <c r="J33" s="118"/>
      <c r="K33" s="69"/>
      <c r="L33" s="115"/>
      <c r="M33" s="68"/>
      <c r="N33" s="118"/>
      <c r="O33" s="69"/>
      <c r="P33" s="226"/>
      <c r="Q33" s="203"/>
      <c r="R33" s="204"/>
      <c r="S33" s="214"/>
      <c r="T33" s="265"/>
      <c r="U33" s="254"/>
      <c r="V33" s="262"/>
      <c r="W33" s="211"/>
      <c r="X33" s="9" t="str">
        <f t="shared" ca="1" si="0"/>
        <v/>
      </c>
      <c r="Y33" s="9" t="str">
        <f t="shared" ca="1" si="1"/>
        <v/>
      </c>
      <c r="Z33" s="9" t="e">
        <f t="shared" si="2"/>
        <v>#N/A</v>
      </c>
      <c r="AD33" s="9">
        <f t="shared" si="3"/>
        <v>0</v>
      </c>
      <c r="AG33" s="9">
        <f t="shared" si="4"/>
        <v>0</v>
      </c>
      <c r="AH33" s="9">
        <f t="shared" si="5"/>
        <v>0</v>
      </c>
      <c r="AI33" s="9">
        <f t="shared" si="6"/>
        <v>0</v>
      </c>
      <c r="AL33" s="9">
        <f t="shared" si="7"/>
        <v>0</v>
      </c>
      <c r="AM33" s="9">
        <f t="shared" si="8"/>
        <v>0</v>
      </c>
      <c r="AN33" s="9">
        <f t="shared" si="9"/>
        <v>0</v>
      </c>
      <c r="AQ33" s="9">
        <f t="shared" si="10"/>
        <v>0</v>
      </c>
      <c r="AR33" s="9">
        <f t="shared" si="11"/>
        <v>0</v>
      </c>
      <c r="AS33" s="9">
        <f t="shared" si="12"/>
        <v>0</v>
      </c>
      <c r="AV33" s="9">
        <f t="shared" si="13"/>
        <v>0</v>
      </c>
      <c r="AW33" s="9">
        <f t="shared" si="14"/>
        <v>0</v>
      </c>
      <c r="AY33" s="9" t="e">
        <f t="shared" si="15"/>
        <v>#N/A</v>
      </c>
      <c r="BA33" s="9">
        <f t="shared" si="16"/>
        <v>0</v>
      </c>
      <c r="BB33" s="9">
        <f t="shared" si="17"/>
        <v>0</v>
      </c>
      <c r="BC33" s="9">
        <f t="shared" si="18"/>
        <v>0</v>
      </c>
      <c r="BD33" s="9">
        <f t="shared" si="19"/>
        <v>0</v>
      </c>
      <c r="BE33" s="9">
        <f t="shared" si="20"/>
        <v>0</v>
      </c>
      <c r="BF33" s="9" t="e">
        <f t="shared" si="21"/>
        <v>#N/A</v>
      </c>
      <c r="BG33" s="9" t="e">
        <f t="shared" si="22"/>
        <v>#N/A</v>
      </c>
      <c r="BI33" s="9">
        <f t="shared" si="23"/>
        <v>0</v>
      </c>
      <c r="BJ33" s="9" t="e">
        <f t="shared" si="24"/>
        <v>#N/A</v>
      </c>
      <c r="BK33" s="9" t="e">
        <f t="shared" si="25"/>
        <v>#N/A</v>
      </c>
      <c r="BL33" s="9">
        <f t="shared" si="26"/>
        <v>0</v>
      </c>
      <c r="BM33" s="9">
        <f t="shared" si="27"/>
        <v>0</v>
      </c>
      <c r="BN33" s="9" t="e">
        <f t="shared" ca="1" si="28"/>
        <v>#N/A</v>
      </c>
      <c r="BO33" s="9" t="e">
        <f t="shared" si="29"/>
        <v>#N/A</v>
      </c>
      <c r="BQ33" s="9">
        <f>IF($C33="",0,IF(COUNTIF($C$10:$C33,$C33)=1,0,COLUMN()))</f>
        <v>0</v>
      </c>
      <c r="BR33" s="9" t="e">
        <f t="shared" si="30"/>
        <v>#N/A</v>
      </c>
      <c r="BS33" s="9">
        <f t="shared" si="31"/>
        <v>0</v>
      </c>
      <c r="BU33" s="9" t="e">
        <f t="shared" si="32"/>
        <v>#N/A</v>
      </c>
    </row>
    <row r="34" spans="1:73" ht="30.75" customHeight="1" x14ac:dyDescent="0.15">
      <c r="A34" s="32"/>
      <c r="B34" s="67">
        <v>25</v>
      </c>
      <c r="C34" s="156"/>
      <c r="D34" s="93" t="e">
        <f>VLOOKUP(C34,登録情報男子!$A$2:$O$2484,5,FALSE)</f>
        <v>#N/A</v>
      </c>
      <c r="E34" s="93" t="e">
        <f>VLOOKUP(C34,登録情報男子!$A$2:$O$2484,7,0)</f>
        <v>#N/A</v>
      </c>
      <c r="F34" s="64"/>
      <c r="G34" s="64" t="e">
        <f>VLOOKUP(C34,登録情報男子!$A$2:$O$2484,3,0)</f>
        <v>#N/A</v>
      </c>
      <c r="H34" s="115"/>
      <c r="I34" s="68"/>
      <c r="J34" s="118"/>
      <c r="K34" s="69"/>
      <c r="L34" s="115"/>
      <c r="M34" s="68"/>
      <c r="N34" s="118"/>
      <c r="O34" s="69"/>
      <c r="P34" s="226"/>
      <c r="Q34" s="203"/>
      <c r="R34" s="204"/>
      <c r="S34" s="214"/>
      <c r="T34" s="265"/>
      <c r="U34" s="254"/>
      <c r="V34" s="262"/>
      <c r="W34" s="211"/>
      <c r="X34" s="9" t="str">
        <f t="shared" ca="1" si="0"/>
        <v/>
      </c>
      <c r="Y34" s="9" t="str">
        <f t="shared" ca="1" si="1"/>
        <v/>
      </c>
      <c r="Z34" s="9" t="e">
        <f t="shared" si="2"/>
        <v>#N/A</v>
      </c>
      <c r="AD34" s="9">
        <f t="shared" si="3"/>
        <v>0</v>
      </c>
      <c r="AG34" s="9">
        <f t="shared" si="4"/>
        <v>0</v>
      </c>
      <c r="AH34" s="9">
        <f t="shared" si="5"/>
        <v>0</v>
      </c>
      <c r="AI34" s="9">
        <f t="shared" si="6"/>
        <v>0</v>
      </c>
      <c r="AL34" s="9">
        <f t="shared" si="7"/>
        <v>0</v>
      </c>
      <c r="AM34" s="9">
        <f t="shared" si="8"/>
        <v>0</v>
      </c>
      <c r="AN34" s="9">
        <f t="shared" si="9"/>
        <v>0</v>
      </c>
      <c r="AQ34" s="9">
        <f t="shared" si="10"/>
        <v>0</v>
      </c>
      <c r="AR34" s="9">
        <f t="shared" si="11"/>
        <v>0</v>
      </c>
      <c r="AS34" s="9">
        <f t="shared" si="12"/>
        <v>0</v>
      </c>
      <c r="AV34" s="9">
        <f t="shared" si="13"/>
        <v>0</v>
      </c>
      <c r="AW34" s="9">
        <f t="shared" si="14"/>
        <v>0</v>
      </c>
      <c r="AY34" s="9" t="e">
        <f t="shared" si="15"/>
        <v>#N/A</v>
      </c>
      <c r="BA34" s="9">
        <f t="shared" si="16"/>
        <v>0</v>
      </c>
      <c r="BB34" s="9">
        <f t="shared" si="17"/>
        <v>0</v>
      </c>
      <c r="BC34" s="9">
        <f t="shared" si="18"/>
        <v>0</v>
      </c>
      <c r="BD34" s="9">
        <f t="shared" si="19"/>
        <v>0</v>
      </c>
      <c r="BE34" s="9">
        <f t="shared" si="20"/>
        <v>0</v>
      </c>
      <c r="BF34" s="9" t="e">
        <f t="shared" si="21"/>
        <v>#N/A</v>
      </c>
      <c r="BG34" s="9" t="e">
        <f t="shared" si="22"/>
        <v>#N/A</v>
      </c>
      <c r="BI34" s="9">
        <f t="shared" si="23"/>
        <v>0</v>
      </c>
      <c r="BJ34" s="9" t="e">
        <f t="shared" si="24"/>
        <v>#N/A</v>
      </c>
      <c r="BK34" s="9" t="e">
        <f t="shared" si="25"/>
        <v>#N/A</v>
      </c>
      <c r="BL34" s="9">
        <f t="shared" si="26"/>
        <v>0</v>
      </c>
      <c r="BM34" s="9">
        <f t="shared" si="27"/>
        <v>0</v>
      </c>
      <c r="BN34" s="9" t="e">
        <f t="shared" ca="1" si="28"/>
        <v>#N/A</v>
      </c>
      <c r="BO34" s="9" t="e">
        <f t="shared" si="29"/>
        <v>#N/A</v>
      </c>
      <c r="BQ34" s="9">
        <f>IF($C34="",0,IF(COUNTIF($C$10:$C34,$C34)=1,0,COLUMN()))</f>
        <v>0</v>
      </c>
      <c r="BR34" s="9" t="e">
        <f t="shared" si="30"/>
        <v>#N/A</v>
      </c>
      <c r="BS34" s="9">
        <f t="shared" si="31"/>
        <v>0</v>
      </c>
      <c r="BU34" s="9" t="e">
        <f t="shared" si="32"/>
        <v>#N/A</v>
      </c>
    </row>
    <row r="35" spans="1:73" ht="30.75" customHeight="1" x14ac:dyDescent="0.15">
      <c r="A35" s="32"/>
      <c r="B35" s="67">
        <v>26</v>
      </c>
      <c r="C35" s="156"/>
      <c r="D35" s="93" t="e">
        <f>VLOOKUP(C35,登録情報男子!$A$2:$O$2484,5,FALSE)</f>
        <v>#N/A</v>
      </c>
      <c r="E35" s="93" t="e">
        <f>VLOOKUP(C35,登録情報男子!$A$2:$O$2484,7,0)</f>
        <v>#N/A</v>
      </c>
      <c r="F35" s="64"/>
      <c r="G35" s="64" t="e">
        <f>VLOOKUP(C35,登録情報男子!$A$2:$O$2484,3,0)</f>
        <v>#N/A</v>
      </c>
      <c r="H35" s="115"/>
      <c r="I35" s="68"/>
      <c r="J35" s="118"/>
      <c r="K35" s="69"/>
      <c r="L35" s="115"/>
      <c r="M35" s="68"/>
      <c r="N35" s="118"/>
      <c r="O35" s="69"/>
      <c r="P35" s="226"/>
      <c r="Q35" s="203"/>
      <c r="R35" s="204"/>
      <c r="S35" s="214"/>
      <c r="T35" s="265"/>
      <c r="U35" s="254"/>
      <c r="V35" s="262"/>
      <c r="W35" s="211"/>
      <c r="X35" s="9" t="str">
        <f t="shared" ca="1" si="0"/>
        <v/>
      </c>
      <c r="Y35" s="9" t="str">
        <f t="shared" ca="1" si="1"/>
        <v/>
      </c>
      <c r="Z35" s="9" t="e">
        <f t="shared" si="2"/>
        <v>#N/A</v>
      </c>
      <c r="AD35" s="9">
        <f t="shared" si="3"/>
        <v>0</v>
      </c>
      <c r="AG35" s="9">
        <f t="shared" si="4"/>
        <v>0</v>
      </c>
      <c r="AH35" s="9">
        <f t="shared" si="5"/>
        <v>0</v>
      </c>
      <c r="AI35" s="9">
        <f t="shared" si="6"/>
        <v>0</v>
      </c>
      <c r="AL35" s="9">
        <f t="shared" si="7"/>
        <v>0</v>
      </c>
      <c r="AM35" s="9">
        <f t="shared" si="8"/>
        <v>0</v>
      </c>
      <c r="AN35" s="9">
        <f t="shared" si="9"/>
        <v>0</v>
      </c>
      <c r="AQ35" s="9">
        <f t="shared" si="10"/>
        <v>0</v>
      </c>
      <c r="AR35" s="9">
        <f t="shared" si="11"/>
        <v>0</v>
      </c>
      <c r="AS35" s="9">
        <f t="shared" si="12"/>
        <v>0</v>
      </c>
      <c r="AV35" s="9">
        <f t="shared" si="13"/>
        <v>0</v>
      </c>
      <c r="AW35" s="9">
        <f t="shared" si="14"/>
        <v>0</v>
      </c>
      <c r="AY35" s="9" t="e">
        <f t="shared" si="15"/>
        <v>#N/A</v>
      </c>
      <c r="BA35" s="9">
        <f t="shared" si="16"/>
        <v>0</v>
      </c>
      <c r="BB35" s="9">
        <f t="shared" si="17"/>
        <v>0</v>
      </c>
      <c r="BC35" s="9">
        <f t="shared" si="18"/>
        <v>0</v>
      </c>
      <c r="BD35" s="9">
        <f t="shared" si="19"/>
        <v>0</v>
      </c>
      <c r="BE35" s="9">
        <f t="shared" si="20"/>
        <v>0</v>
      </c>
      <c r="BF35" s="9" t="e">
        <f t="shared" si="21"/>
        <v>#N/A</v>
      </c>
      <c r="BG35" s="9" t="e">
        <f t="shared" si="22"/>
        <v>#N/A</v>
      </c>
      <c r="BI35" s="9">
        <f t="shared" si="23"/>
        <v>0</v>
      </c>
      <c r="BJ35" s="9" t="e">
        <f t="shared" si="24"/>
        <v>#N/A</v>
      </c>
      <c r="BK35" s="9" t="e">
        <f t="shared" si="25"/>
        <v>#N/A</v>
      </c>
      <c r="BL35" s="9">
        <f t="shared" si="26"/>
        <v>0</v>
      </c>
      <c r="BM35" s="9">
        <f t="shared" si="27"/>
        <v>0</v>
      </c>
      <c r="BN35" s="9" t="e">
        <f t="shared" ca="1" si="28"/>
        <v>#N/A</v>
      </c>
      <c r="BO35" s="9" t="e">
        <f t="shared" si="29"/>
        <v>#N/A</v>
      </c>
      <c r="BQ35" s="9">
        <f>IF($C35="",0,IF(COUNTIF($C$10:$C35,$C35)=1,0,COLUMN()))</f>
        <v>0</v>
      </c>
      <c r="BR35" s="9" t="e">
        <f t="shared" si="30"/>
        <v>#N/A</v>
      </c>
      <c r="BS35" s="9">
        <f t="shared" si="31"/>
        <v>0</v>
      </c>
      <c r="BU35" s="9" t="e">
        <f t="shared" si="32"/>
        <v>#N/A</v>
      </c>
    </row>
    <row r="36" spans="1:73" ht="30.75" customHeight="1" x14ac:dyDescent="0.15">
      <c r="A36" s="32"/>
      <c r="B36" s="67">
        <v>27</v>
      </c>
      <c r="C36" s="156"/>
      <c r="D36" s="93" t="e">
        <f>VLOOKUP(C36,登録情報男子!$A$2:$O$2484,5,FALSE)</f>
        <v>#N/A</v>
      </c>
      <c r="E36" s="93" t="e">
        <f>VLOOKUP(C36,登録情報男子!$A$2:$O$2484,7,0)</f>
        <v>#N/A</v>
      </c>
      <c r="F36" s="64"/>
      <c r="G36" s="64" t="e">
        <f>VLOOKUP(C36,登録情報男子!$A$2:$O$2484,3,0)</f>
        <v>#N/A</v>
      </c>
      <c r="H36" s="115"/>
      <c r="I36" s="68"/>
      <c r="J36" s="118"/>
      <c r="K36" s="69"/>
      <c r="L36" s="115"/>
      <c r="M36" s="68"/>
      <c r="N36" s="118"/>
      <c r="O36" s="69"/>
      <c r="P36" s="226"/>
      <c r="Q36" s="203"/>
      <c r="R36" s="204"/>
      <c r="S36" s="214"/>
      <c r="T36" s="265"/>
      <c r="U36" s="254"/>
      <c r="V36" s="262"/>
      <c r="W36" s="211"/>
      <c r="X36" s="9" t="str">
        <f t="shared" ca="1" si="0"/>
        <v/>
      </c>
      <c r="Y36" s="9" t="str">
        <f t="shared" ca="1" si="1"/>
        <v/>
      </c>
      <c r="Z36" s="9" t="e">
        <f t="shared" si="2"/>
        <v>#N/A</v>
      </c>
      <c r="AD36" s="9">
        <f t="shared" si="3"/>
        <v>0</v>
      </c>
      <c r="AG36" s="9">
        <f t="shared" si="4"/>
        <v>0</v>
      </c>
      <c r="AH36" s="9">
        <f t="shared" si="5"/>
        <v>0</v>
      </c>
      <c r="AI36" s="9">
        <f t="shared" si="6"/>
        <v>0</v>
      </c>
      <c r="AL36" s="9">
        <f t="shared" si="7"/>
        <v>0</v>
      </c>
      <c r="AM36" s="9">
        <f t="shared" si="8"/>
        <v>0</v>
      </c>
      <c r="AN36" s="9">
        <f t="shared" si="9"/>
        <v>0</v>
      </c>
      <c r="AQ36" s="9">
        <f t="shared" si="10"/>
        <v>0</v>
      </c>
      <c r="AR36" s="9">
        <f t="shared" si="11"/>
        <v>0</v>
      </c>
      <c r="AS36" s="9">
        <f t="shared" si="12"/>
        <v>0</v>
      </c>
      <c r="AV36" s="9">
        <f t="shared" si="13"/>
        <v>0</v>
      </c>
      <c r="AW36" s="9">
        <f t="shared" si="14"/>
        <v>0</v>
      </c>
      <c r="AY36" s="9" t="e">
        <f t="shared" si="15"/>
        <v>#N/A</v>
      </c>
      <c r="BA36" s="9">
        <f t="shared" si="16"/>
        <v>0</v>
      </c>
      <c r="BB36" s="9">
        <f t="shared" si="17"/>
        <v>0</v>
      </c>
      <c r="BC36" s="9">
        <f t="shared" si="18"/>
        <v>0</v>
      </c>
      <c r="BD36" s="9">
        <f t="shared" si="19"/>
        <v>0</v>
      </c>
      <c r="BE36" s="9">
        <f t="shared" si="20"/>
        <v>0</v>
      </c>
      <c r="BF36" s="9" t="e">
        <f t="shared" si="21"/>
        <v>#N/A</v>
      </c>
      <c r="BG36" s="9" t="e">
        <f t="shared" si="22"/>
        <v>#N/A</v>
      </c>
      <c r="BI36" s="9">
        <f t="shared" si="23"/>
        <v>0</v>
      </c>
      <c r="BJ36" s="9" t="e">
        <f t="shared" si="24"/>
        <v>#N/A</v>
      </c>
      <c r="BK36" s="9" t="e">
        <f t="shared" si="25"/>
        <v>#N/A</v>
      </c>
      <c r="BL36" s="9">
        <f t="shared" si="26"/>
        <v>0</v>
      </c>
      <c r="BM36" s="9">
        <f t="shared" si="27"/>
        <v>0</v>
      </c>
      <c r="BN36" s="9" t="e">
        <f t="shared" ca="1" si="28"/>
        <v>#N/A</v>
      </c>
      <c r="BO36" s="9" t="e">
        <f t="shared" si="29"/>
        <v>#N/A</v>
      </c>
      <c r="BQ36" s="9">
        <f>IF($C36="",0,IF(COUNTIF($C$10:$C36,$C36)=1,0,COLUMN()))</f>
        <v>0</v>
      </c>
      <c r="BR36" s="9" t="e">
        <f t="shared" si="30"/>
        <v>#N/A</v>
      </c>
      <c r="BS36" s="9">
        <f t="shared" si="31"/>
        <v>0</v>
      </c>
      <c r="BU36" s="9" t="e">
        <f t="shared" si="32"/>
        <v>#N/A</v>
      </c>
    </row>
    <row r="37" spans="1:73" ht="30.75" customHeight="1" x14ac:dyDescent="0.15">
      <c r="A37" s="32"/>
      <c r="B37" s="67">
        <v>28</v>
      </c>
      <c r="C37" s="156"/>
      <c r="D37" s="93" t="e">
        <f>VLOOKUP(C37,登録情報男子!$A$2:$O$2484,5,FALSE)</f>
        <v>#N/A</v>
      </c>
      <c r="E37" s="93" t="e">
        <f>VLOOKUP(C37,登録情報男子!$A$2:$O$2484,7,0)</f>
        <v>#N/A</v>
      </c>
      <c r="F37" s="64"/>
      <c r="G37" s="64" t="e">
        <f>VLOOKUP(C37,登録情報男子!$A$2:$O$2484,3,0)</f>
        <v>#N/A</v>
      </c>
      <c r="H37" s="115"/>
      <c r="I37" s="68"/>
      <c r="J37" s="118"/>
      <c r="K37" s="69"/>
      <c r="L37" s="115"/>
      <c r="M37" s="68"/>
      <c r="N37" s="118"/>
      <c r="O37" s="69"/>
      <c r="P37" s="226"/>
      <c r="Q37" s="203"/>
      <c r="R37" s="204"/>
      <c r="S37" s="214"/>
      <c r="T37" s="265"/>
      <c r="U37" s="254"/>
      <c r="V37" s="262"/>
      <c r="W37" s="211"/>
      <c r="X37" s="9" t="str">
        <f t="shared" ca="1" si="0"/>
        <v/>
      </c>
      <c r="Y37" s="9" t="str">
        <f t="shared" ca="1" si="1"/>
        <v/>
      </c>
      <c r="Z37" s="9" t="e">
        <f t="shared" si="2"/>
        <v>#N/A</v>
      </c>
      <c r="AD37" s="9">
        <f t="shared" si="3"/>
        <v>0</v>
      </c>
      <c r="AG37" s="9">
        <f t="shared" si="4"/>
        <v>0</v>
      </c>
      <c r="AH37" s="9">
        <f t="shared" si="5"/>
        <v>0</v>
      </c>
      <c r="AI37" s="9">
        <f t="shared" si="6"/>
        <v>0</v>
      </c>
      <c r="AL37" s="9">
        <f t="shared" si="7"/>
        <v>0</v>
      </c>
      <c r="AM37" s="9">
        <f t="shared" si="8"/>
        <v>0</v>
      </c>
      <c r="AN37" s="9">
        <f t="shared" si="9"/>
        <v>0</v>
      </c>
      <c r="AQ37" s="9">
        <f t="shared" si="10"/>
        <v>0</v>
      </c>
      <c r="AR37" s="9">
        <f t="shared" si="11"/>
        <v>0</v>
      </c>
      <c r="AS37" s="9">
        <f t="shared" si="12"/>
        <v>0</v>
      </c>
      <c r="AV37" s="9">
        <f t="shared" si="13"/>
        <v>0</v>
      </c>
      <c r="AW37" s="9">
        <f t="shared" si="14"/>
        <v>0</v>
      </c>
      <c r="AY37" s="9" t="e">
        <f t="shared" si="15"/>
        <v>#N/A</v>
      </c>
      <c r="BA37" s="9">
        <f t="shared" si="16"/>
        <v>0</v>
      </c>
      <c r="BB37" s="9">
        <f t="shared" si="17"/>
        <v>0</v>
      </c>
      <c r="BC37" s="9">
        <f t="shared" si="18"/>
        <v>0</v>
      </c>
      <c r="BD37" s="9">
        <f t="shared" si="19"/>
        <v>0</v>
      </c>
      <c r="BE37" s="9">
        <f t="shared" si="20"/>
        <v>0</v>
      </c>
      <c r="BF37" s="9" t="e">
        <f t="shared" si="21"/>
        <v>#N/A</v>
      </c>
      <c r="BG37" s="9" t="e">
        <f t="shared" si="22"/>
        <v>#N/A</v>
      </c>
      <c r="BI37" s="9">
        <f t="shared" si="23"/>
        <v>0</v>
      </c>
      <c r="BJ37" s="9" t="e">
        <f t="shared" si="24"/>
        <v>#N/A</v>
      </c>
      <c r="BK37" s="9" t="e">
        <f t="shared" si="25"/>
        <v>#N/A</v>
      </c>
      <c r="BL37" s="9">
        <f t="shared" si="26"/>
        <v>0</v>
      </c>
      <c r="BM37" s="9">
        <f t="shared" si="27"/>
        <v>0</v>
      </c>
      <c r="BN37" s="9" t="e">
        <f t="shared" ca="1" si="28"/>
        <v>#N/A</v>
      </c>
      <c r="BO37" s="9" t="e">
        <f t="shared" si="29"/>
        <v>#N/A</v>
      </c>
      <c r="BQ37" s="9">
        <f>IF($C37="",0,IF(COUNTIF($C$10:$C37,$C37)=1,0,COLUMN()))</f>
        <v>0</v>
      </c>
      <c r="BR37" s="9" t="e">
        <f t="shared" si="30"/>
        <v>#N/A</v>
      </c>
      <c r="BS37" s="9">
        <f t="shared" si="31"/>
        <v>0</v>
      </c>
      <c r="BU37" s="9" t="e">
        <f t="shared" si="32"/>
        <v>#N/A</v>
      </c>
    </row>
    <row r="38" spans="1:73" ht="30.75" customHeight="1" x14ac:dyDescent="0.15">
      <c r="A38" s="32"/>
      <c r="B38" s="67">
        <v>29</v>
      </c>
      <c r="C38" s="156"/>
      <c r="D38" s="93" t="e">
        <f>VLOOKUP(C38,登録情報男子!$A$2:$O$2484,5,FALSE)</f>
        <v>#N/A</v>
      </c>
      <c r="E38" s="93" t="e">
        <f>VLOOKUP(C38,登録情報男子!$A$2:$O$2484,7,0)</f>
        <v>#N/A</v>
      </c>
      <c r="F38" s="64"/>
      <c r="G38" s="64" t="e">
        <f>VLOOKUP(C38,登録情報男子!$A$2:$O$2484,3,0)</f>
        <v>#N/A</v>
      </c>
      <c r="H38" s="115"/>
      <c r="I38" s="68"/>
      <c r="J38" s="118"/>
      <c r="K38" s="69"/>
      <c r="L38" s="115"/>
      <c r="M38" s="68"/>
      <c r="N38" s="118"/>
      <c r="O38" s="69"/>
      <c r="P38" s="226"/>
      <c r="Q38" s="203"/>
      <c r="R38" s="204"/>
      <c r="S38" s="214"/>
      <c r="T38" s="265"/>
      <c r="U38" s="254"/>
      <c r="V38" s="262"/>
      <c r="W38" s="211"/>
      <c r="X38" s="9" t="str">
        <f t="shared" ca="1" si="0"/>
        <v/>
      </c>
      <c r="Y38" s="9" t="str">
        <f t="shared" ca="1" si="1"/>
        <v/>
      </c>
      <c r="Z38" s="9" t="e">
        <f t="shared" si="2"/>
        <v>#N/A</v>
      </c>
      <c r="AD38" s="9">
        <f t="shared" si="3"/>
        <v>0</v>
      </c>
      <c r="AG38" s="9">
        <f t="shared" si="4"/>
        <v>0</v>
      </c>
      <c r="AH38" s="9">
        <f t="shared" si="5"/>
        <v>0</v>
      </c>
      <c r="AI38" s="9">
        <f t="shared" si="6"/>
        <v>0</v>
      </c>
      <c r="AL38" s="9">
        <f t="shared" si="7"/>
        <v>0</v>
      </c>
      <c r="AM38" s="9">
        <f t="shared" si="8"/>
        <v>0</v>
      </c>
      <c r="AN38" s="9">
        <f t="shared" si="9"/>
        <v>0</v>
      </c>
      <c r="AQ38" s="9">
        <f t="shared" si="10"/>
        <v>0</v>
      </c>
      <c r="AR38" s="9">
        <f t="shared" si="11"/>
        <v>0</v>
      </c>
      <c r="AS38" s="9">
        <f t="shared" si="12"/>
        <v>0</v>
      </c>
      <c r="AV38" s="9">
        <f t="shared" si="13"/>
        <v>0</v>
      </c>
      <c r="AW38" s="9">
        <f t="shared" si="14"/>
        <v>0</v>
      </c>
      <c r="AY38" s="9" t="e">
        <f t="shared" si="15"/>
        <v>#N/A</v>
      </c>
      <c r="BA38" s="9">
        <f t="shared" si="16"/>
        <v>0</v>
      </c>
      <c r="BB38" s="9">
        <f t="shared" si="17"/>
        <v>0</v>
      </c>
      <c r="BC38" s="9">
        <f t="shared" si="18"/>
        <v>0</v>
      </c>
      <c r="BD38" s="9">
        <f t="shared" si="19"/>
        <v>0</v>
      </c>
      <c r="BE38" s="9">
        <f t="shared" si="20"/>
        <v>0</v>
      </c>
      <c r="BF38" s="9" t="e">
        <f t="shared" si="21"/>
        <v>#N/A</v>
      </c>
      <c r="BG38" s="9" t="e">
        <f t="shared" si="22"/>
        <v>#N/A</v>
      </c>
      <c r="BI38" s="9">
        <f t="shared" si="23"/>
        <v>0</v>
      </c>
      <c r="BJ38" s="9" t="e">
        <f t="shared" si="24"/>
        <v>#N/A</v>
      </c>
      <c r="BK38" s="9" t="e">
        <f t="shared" si="25"/>
        <v>#N/A</v>
      </c>
      <c r="BL38" s="9">
        <f t="shared" si="26"/>
        <v>0</v>
      </c>
      <c r="BM38" s="9">
        <f t="shared" si="27"/>
        <v>0</v>
      </c>
      <c r="BN38" s="9" t="e">
        <f t="shared" ca="1" si="28"/>
        <v>#N/A</v>
      </c>
      <c r="BO38" s="9" t="e">
        <f t="shared" si="29"/>
        <v>#N/A</v>
      </c>
      <c r="BQ38" s="9">
        <f>IF($C38="",0,IF(COUNTIF($C$10:$C38,$C38)=1,0,COLUMN()))</f>
        <v>0</v>
      </c>
      <c r="BR38" s="9" t="e">
        <f t="shared" si="30"/>
        <v>#N/A</v>
      </c>
      <c r="BS38" s="9">
        <f t="shared" si="31"/>
        <v>0</v>
      </c>
      <c r="BU38" s="9" t="e">
        <f t="shared" si="32"/>
        <v>#N/A</v>
      </c>
    </row>
    <row r="39" spans="1:73" ht="30.75" customHeight="1" thickBot="1" x14ac:dyDescent="0.2">
      <c r="A39" s="32"/>
      <c r="B39" s="70">
        <v>30</v>
      </c>
      <c r="C39" s="156"/>
      <c r="D39" s="93" t="e">
        <f>VLOOKUP(C39,登録情報男子!$A$2:$O$2484,5,FALSE)</f>
        <v>#N/A</v>
      </c>
      <c r="E39" s="93" t="e">
        <f>VLOOKUP(C39,登録情報男子!$A$2:$O$2484,7,0)</f>
        <v>#N/A</v>
      </c>
      <c r="F39" s="71"/>
      <c r="G39" s="64" t="e">
        <f>VLOOKUP(C39,登録情報男子!$A$2:$O$2484,3,0)</f>
        <v>#N/A</v>
      </c>
      <c r="H39" s="116"/>
      <c r="I39" s="72"/>
      <c r="J39" s="119"/>
      <c r="K39" s="73"/>
      <c r="L39" s="116"/>
      <c r="M39" s="72"/>
      <c r="N39" s="119"/>
      <c r="O39" s="73"/>
      <c r="P39" s="226"/>
      <c r="Q39" s="207"/>
      <c r="R39" s="208"/>
      <c r="S39" s="215"/>
      <c r="T39" s="265"/>
      <c r="U39" s="255"/>
      <c r="V39" s="264"/>
      <c r="W39" s="211"/>
      <c r="X39" s="9" t="str">
        <f t="shared" ca="1" si="0"/>
        <v/>
      </c>
      <c r="Y39" s="9" t="str">
        <f t="shared" ca="1" si="1"/>
        <v/>
      </c>
      <c r="Z39" s="9" t="e">
        <f t="shared" si="2"/>
        <v>#N/A</v>
      </c>
      <c r="AD39" s="9">
        <f t="shared" si="3"/>
        <v>0</v>
      </c>
      <c r="AG39" s="9">
        <f t="shared" si="4"/>
        <v>0</v>
      </c>
      <c r="AH39" s="9">
        <f t="shared" si="5"/>
        <v>0</v>
      </c>
      <c r="AI39" s="9">
        <f t="shared" si="6"/>
        <v>0</v>
      </c>
      <c r="AL39" s="9">
        <f t="shared" si="7"/>
        <v>0</v>
      </c>
      <c r="AM39" s="9">
        <f t="shared" si="8"/>
        <v>0</v>
      </c>
      <c r="AN39" s="9">
        <f t="shared" si="9"/>
        <v>0</v>
      </c>
      <c r="AQ39" s="9">
        <f t="shared" si="10"/>
        <v>0</v>
      </c>
      <c r="AR39" s="9">
        <f t="shared" si="11"/>
        <v>0</v>
      </c>
      <c r="AS39" s="9">
        <f t="shared" si="12"/>
        <v>0</v>
      </c>
      <c r="AV39" s="9">
        <f t="shared" si="13"/>
        <v>0</v>
      </c>
      <c r="AW39" s="9">
        <f t="shared" si="14"/>
        <v>0</v>
      </c>
      <c r="AY39" s="9" t="e">
        <f t="shared" si="15"/>
        <v>#N/A</v>
      </c>
      <c r="BA39" s="9">
        <f t="shared" si="16"/>
        <v>0</v>
      </c>
      <c r="BB39" s="9">
        <f t="shared" si="17"/>
        <v>0</v>
      </c>
      <c r="BC39" s="9">
        <f t="shared" si="18"/>
        <v>0</v>
      </c>
      <c r="BD39" s="9">
        <f t="shared" si="19"/>
        <v>0</v>
      </c>
      <c r="BE39" s="9">
        <f t="shared" si="20"/>
        <v>0</v>
      </c>
      <c r="BF39" s="9" t="e">
        <f t="shared" si="21"/>
        <v>#N/A</v>
      </c>
      <c r="BG39" s="9" t="e">
        <f t="shared" si="22"/>
        <v>#N/A</v>
      </c>
      <c r="BI39" s="9">
        <f t="shared" si="23"/>
        <v>0</v>
      </c>
      <c r="BJ39" s="9" t="e">
        <f t="shared" si="24"/>
        <v>#N/A</v>
      </c>
      <c r="BK39" s="9" t="e">
        <f t="shared" si="25"/>
        <v>#N/A</v>
      </c>
      <c r="BL39" s="9">
        <f t="shared" si="26"/>
        <v>0</v>
      </c>
      <c r="BM39" s="9">
        <f t="shared" si="27"/>
        <v>0</v>
      </c>
      <c r="BN39" s="9" t="e">
        <f t="shared" ca="1" si="28"/>
        <v>#N/A</v>
      </c>
      <c r="BO39" s="9" t="e">
        <f t="shared" si="29"/>
        <v>#N/A</v>
      </c>
      <c r="BQ39" s="9">
        <f>IF($C39="",0,IF(COUNTIF($C$10:$C39,$C39)=1,0,COLUMN()))</f>
        <v>0</v>
      </c>
      <c r="BR39" s="9" t="e">
        <f t="shared" si="30"/>
        <v>#N/A</v>
      </c>
      <c r="BS39" s="9">
        <f t="shared" si="31"/>
        <v>0</v>
      </c>
      <c r="BU39" s="9" t="e">
        <f t="shared" si="32"/>
        <v>#N/A</v>
      </c>
    </row>
    <row r="40" spans="1:73" ht="30.75" customHeight="1" x14ac:dyDescent="0.15">
      <c r="A40" s="32"/>
      <c r="B40" s="63">
        <v>31</v>
      </c>
      <c r="C40" s="156"/>
      <c r="D40" s="93" t="e">
        <f>VLOOKUP(C40,登録情報男子!$A$2:$O$2484,5,FALSE)</f>
        <v>#N/A</v>
      </c>
      <c r="E40" s="93" t="e">
        <f>VLOOKUP(C40,登録情報男子!$A$2:$O$2484,7,0)</f>
        <v>#N/A</v>
      </c>
      <c r="F40" s="64"/>
      <c r="G40" s="64" t="e">
        <f>VLOOKUP(C40,登録情報男子!$A$2:$O$2484,3,0)</f>
        <v>#N/A</v>
      </c>
      <c r="H40" s="115"/>
      <c r="I40" s="68"/>
      <c r="J40" s="118"/>
      <c r="K40" s="69"/>
      <c r="L40" s="115"/>
      <c r="M40" s="68"/>
      <c r="N40" s="118"/>
      <c r="O40" s="69"/>
      <c r="P40" s="226"/>
      <c r="Q40" s="203"/>
      <c r="R40" s="204"/>
      <c r="S40" s="214"/>
      <c r="T40" s="265"/>
      <c r="U40" s="254"/>
      <c r="V40" s="262"/>
      <c r="W40" s="211"/>
      <c r="X40" s="9" t="str">
        <f t="shared" ca="1" si="0"/>
        <v/>
      </c>
      <c r="Y40" s="9" t="str">
        <f t="shared" ca="1" si="1"/>
        <v/>
      </c>
      <c r="Z40" s="9" t="e">
        <f t="shared" si="2"/>
        <v>#N/A</v>
      </c>
      <c r="AD40" s="9">
        <f t="shared" si="3"/>
        <v>0</v>
      </c>
      <c r="AG40" s="9">
        <f t="shared" si="4"/>
        <v>0</v>
      </c>
      <c r="AH40" s="9">
        <f t="shared" si="5"/>
        <v>0</v>
      </c>
      <c r="AI40" s="9">
        <f t="shared" si="6"/>
        <v>0</v>
      </c>
      <c r="AL40" s="9">
        <f t="shared" si="7"/>
        <v>0</v>
      </c>
      <c r="AM40" s="9">
        <f t="shared" si="8"/>
        <v>0</v>
      </c>
      <c r="AN40" s="9">
        <f t="shared" si="9"/>
        <v>0</v>
      </c>
      <c r="AQ40" s="9">
        <f t="shared" si="10"/>
        <v>0</v>
      </c>
      <c r="AR40" s="9">
        <f t="shared" si="11"/>
        <v>0</v>
      </c>
      <c r="AS40" s="9">
        <f t="shared" si="12"/>
        <v>0</v>
      </c>
      <c r="AV40" s="9">
        <f t="shared" si="13"/>
        <v>0</v>
      </c>
      <c r="AW40" s="9">
        <f t="shared" si="14"/>
        <v>0</v>
      </c>
      <c r="AY40" s="9" t="e">
        <f t="shared" si="15"/>
        <v>#N/A</v>
      </c>
      <c r="BA40" s="9">
        <f t="shared" si="16"/>
        <v>0</v>
      </c>
      <c r="BB40" s="9">
        <f t="shared" si="17"/>
        <v>0</v>
      </c>
      <c r="BC40" s="9">
        <f t="shared" si="18"/>
        <v>0</v>
      </c>
      <c r="BD40" s="9">
        <f t="shared" si="19"/>
        <v>0</v>
      </c>
      <c r="BE40" s="9">
        <f t="shared" si="20"/>
        <v>0</v>
      </c>
      <c r="BF40" s="9" t="e">
        <f t="shared" si="21"/>
        <v>#N/A</v>
      </c>
      <c r="BG40" s="9" t="e">
        <f t="shared" si="22"/>
        <v>#N/A</v>
      </c>
      <c r="BI40" s="9">
        <f t="shared" si="23"/>
        <v>0</v>
      </c>
      <c r="BJ40" s="9" t="e">
        <f t="shared" si="24"/>
        <v>#N/A</v>
      </c>
      <c r="BK40" s="9" t="e">
        <f t="shared" si="25"/>
        <v>#N/A</v>
      </c>
      <c r="BL40" s="9">
        <f t="shared" si="26"/>
        <v>0</v>
      </c>
      <c r="BM40" s="9">
        <f t="shared" si="27"/>
        <v>0</v>
      </c>
      <c r="BN40" s="9" t="e">
        <f t="shared" ca="1" si="28"/>
        <v>#N/A</v>
      </c>
      <c r="BO40" s="9" t="e">
        <f t="shared" si="29"/>
        <v>#N/A</v>
      </c>
      <c r="BQ40" s="9">
        <f>IF($C40="",0,IF(COUNTIF($C$10:$C40,$C40)=1,0,COLUMN()))</f>
        <v>0</v>
      </c>
      <c r="BR40" s="9" t="e">
        <f t="shared" si="30"/>
        <v>#N/A</v>
      </c>
      <c r="BS40" s="9">
        <f t="shared" si="31"/>
        <v>0</v>
      </c>
      <c r="BU40" s="9" t="e">
        <f t="shared" si="32"/>
        <v>#N/A</v>
      </c>
    </row>
    <row r="41" spans="1:73" ht="30.75" customHeight="1" x14ac:dyDescent="0.15">
      <c r="A41" s="32"/>
      <c r="B41" s="67">
        <v>32</v>
      </c>
      <c r="C41" s="156"/>
      <c r="D41" s="93" t="e">
        <f>VLOOKUP(C41,登録情報男子!$A$2:$O$2484,5,FALSE)</f>
        <v>#N/A</v>
      </c>
      <c r="E41" s="93" t="e">
        <f>VLOOKUP(C41,登録情報男子!$A$2:$O$2484,7,0)</f>
        <v>#N/A</v>
      </c>
      <c r="F41" s="64"/>
      <c r="G41" s="64" t="e">
        <f>VLOOKUP(C41,登録情報男子!$A$2:$O$2484,3,0)</f>
        <v>#N/A</v>
      </c>
      <c r="H41" s="115"/>
      <c r="I41" s="68"/>
      <c r="J41" s="118"/>
      <c r="K41" s="69"/>
      <c r="L41" s="115"/>
      <c r="M41" s="68"/>
      <c r="N41" s="118"/>
      <c r="O41" s="69"/>
      <c r="P41" s="226"/>
      <c r="Q41" s="203"/>
      <c r="R41" s="204"/>
      <c r="S41" s="214"/>
      <c r="T41" s="265"/>
      <c r="U41" s="254"/>
      <c r="V41" s="262"/>
      <c r="W41" s="211"/>
      <c r="X41" s="9" t="str">
        <f t="shared" ca="1" si="0"/>
        <v/>
      </c>
      <c r="Y41" s="9" t="str">
        <f t="shared" ca="1" si="1"/>
        <v/>
      </c>
      <c r="Z41" s="9" t="e">
        <f t="shared" si="2"/>
        <v>#N/A</v>
      </c>
      <c r="AD41" s="9">
        <f t="shared" si="3"/>
        <v>0</v>
      </c>
      <c r="AG41" s="9">
        <f t="shared" si="4"/>
        <v>0</v>
      </c>
      <c r="AH41" s="9">
        <f t="shared" si="5"/>
        <v>0</v>
      </c>
      <c r="AI41" s="9">
        <f t="shared" si="6"/>
        <v>0</v>
      </c>
      <c r="AL41" s="9">
        <f t="shared" si="7"/>
        <v>0</v>
      </c>
      <c r="AM41" s="9">
        <f t="shared" si="8"/>
        <v>0</v>
      </c>
      <c r="AN41" s="9">
        <f t="shared" si="9"/>
        <v>0</v>
      </c>
      <c r="AQ41" s="9">
        <f t="shared" si="10"/>
        <v>0</v>
      </c>
      <c r="AR41" s="9">
        <f t="shared" si="11"/>
        <v>0</v>
      </c>
      <c r="AS41" s="9">
        <f t="shared" si="12"/>
        <v>0</v>
      </c>
      <c r="AV41" s="9">
        <f t="shared" si="13"/>
        <v>0</v>
      </c>
      <c r="AW41" s="9">
        <f t="shared" si="14"/>
        <v>0</v>
      </c>
      <c r="AY41" s="9" t="e">
        <f t="shared" si="15"/>
        <v>#N/A</v>
      </c>
      <c r="BA41" s="9">
        <f t="shared" si="16"/>
        <v>0</v>
      </c>
      <c r="BB41" s="9">
        <f t="shared" si="17"/>
        <v>0</v>
      </c>
      <c r="BC41" s="9">
        <f t="shared" si="18"/>
        <v>0</v>
      </c>
      <c r="BD41" s="9">
        <f t="shared" si="19"/>
        <v>0</v>
      </c>
      <c r="BE41" s="9">
        <f t="shared" si="20"/>
        <v>0</v>
      </c>
      <c r="BF41" s="9" t="e">
        <f t="shared" si="21"/>
        <v>#N/A</v>
      </c>
      <c r="BG41" s="9" t="e">
        <f t="shared" si="22"/>
        <v>#N/A</v>
      </c>
      <c r="BI41" s="9">
        <f t="shared" si="23"/>
        <v>0</v>
      </c>
      <c r="BJ41" s="9" t="e">
        <f t="shared" si="24"/>
        <v>#N/A</v>
      </c>
      <c r="BK41" s="9" t="e">
        <f t="shared" si="25"/>
        <v>#N/A</v>
      </c>
      <c r="BL41" s="9">
        <f t="shared" si="26"/>
        <v>0</v>
      </c>
      <c r="BM41" s="9">
        <f t="shared" si="27"/>
        <v>0</v>
      </c>
      <c r="BN41" s="9" t="e">
        <f t="shared" ca="1" si="28"/>
        <v>#N/A</v>
      </c>
      <c r="BO41" s="9" t="e">
        <f t="shared" si="29"/>
        <v>#N/A</v>
      </c>
      <c r="BQ41" s="9">
        <f>IF($C41="",0,IF(COUNTIF($C$10:$C41,$C41)=1,0,COLUMN()))</f>
        <v>0</v>
      </c>
      <c r="BR41" s="9" t="e">
        <f t="shared" si="30"/>
        <v>#N/A</v>
      </c>
      <c r="BS41" s="9">
        <f t="shared" si="31"/>
        <v>0</v>
      </c>
      <c r="BU41" s="9" t="e">
        <f t="shared" si="32"/>
        <v>#N/A</v>
      </c>
    </row>
    <row r="42" spans="1:73" ht="30.75" customHeight="1" x14ac:dyDescent="0.15">
      <c r="A42" s="32"/>
      <c r="B42" s="67">
        <v>33</v>
      </c>
      <c r="C42" s="156"/>
      <c r="D42" s="93" t="e">
        <f>VLOOKUP(C42,登録情報男子!$A$2:$O$2484,5,FALSE)</f>
        <v>#N/A</v>
      </c>
      <c r="E42" s="93" t="e">
        <f>VLOOKUP(C42,登録情報男子!$A$2:$O$2484,7,0)</f>
        <v>#N/A</v>
      </c>
      <c r="F42" s="64"/>
      <c r="G42" s="64" t="e">
        <f>VLOOKUP(C42,登録情報男子!$A$2:$O$2484,3,0)</f>
        <v>#N/A</v>
      </c>
      <c r="H42" s="115"/>
      <c r="I42" s="68"/>
      <c r="J42" s="118"/>
      <c r="K42" s="69"/>
      <c r="L42" s="115"/>
      <c r="M42" s="68"/>
      <c r="N42" s="118"/>
      <c r="O42" s="69"/>
      <c r="P42" s="226"/>
      <c r="Q42" s="203"/>
      <c r="R42" s="204"/>
      <c r="S42" s="214"/>
      <c r="T42" s="265"/>
      <c r="U42" s="254"/>
      <c r="V42" s="262"/>
      <c r="W42" s="211"/>
      <c r="X42" s="9" t="str">
        <f t="shared" ref="X42:X73" ca="1" si="33">IF($C42="","",IF(ISNA(VLOOKUP($C42,INDIRECT($AD$3),2,0))=TRUE,"",VLOOKUP($C42,INDIRECT($AD$3),2,0)))</f>
        <v/>
      </c>
      <c r="Y42" s="9" t="str">
        <f t="shared" ref="Y42:Y73" ca="1" si="34">IF($C42="","",IF(ISNA(VLOOKUP($C42,INDIRECT($AD$3),3,0))=TRUE,"",VLOOKUP($C42,INDIRECT($AD$3),3,0)))</f>
        <v/>
      </c>
      <c r="Z42" s="9" t="e">
        <f t="shared" ref="Z42:Z73" si="35">IF($AY42="","",ROW())</f>
        <v>#N/A</v>
      </c>
      <c r="AD42" s="9">
        <f t="shared" ref="AD42:AD73" si="36">IF($H42="",0,1)</f>
        <v>0</v>
      </c>
      <c r="AG42" s="9">
        <f t="shared" ref="AG42:AG73" si="37">IF($J42="",0,1)</f>
        <v>0</v>
      </c>
      <c r="AH42" s="9">
        <f t="shared" ref="AH42:AH73" si="38">IF(RIGHT($J42,2)="++",VALUE(LEFT($J42,4)&amp;"00"),IF(RIGHT($J42,1)="+",VALUE(LEFT($J42,5)&amp;"0"),VALUE($J42)))</f>
        <v>0</v>
      </c>
      <c r="AI42" s="9">
        <f t="shared" ref="AI42:AI73" si="39">IF($L42="",0,1)</f>
        <v>0</v>
      </c>
      <c r="AL42" s="9">
        <f t="shared" ref="AL42:AL73" si="40">IF($N42="",0,1)</f>
        <v>0</v>
      </c>
      <c r="AM42" s="9">
        <f t="shared" ref="AM42:AM73" si="41">IF(RIGHT($N42,2)="++",VALUE(LEFT($N42,4)&amp;"00"),IF(RIGHT($N42,1)="+",VALUE(LEFT($N42,5)&amp;"0"),VALUE($N42)))</f>
        <v>0</v>
      </c>
      <c r="AN42" s="9">
        <f t="shared" ref="AN42:AN73" si="42">IF($P42="",0,1)</f>
        <v>0</v>
      </c>
      <c r="AQ42" s="9">
        <f t="shared" ref="AQ42:AQ73" si="43">IF($R42="",0,1)</f>
        <v>0</v>
      </c>
      <c r="AR42" s="9">
        <f t="shared" ref="AR42:AR73" si="44">IF(RIGHT($R42,2)="++",VALUE(LEFT($R42,4)&amp;"00"),IF(RIGHT($R42,1)="+",VALUE(LEFT($R42,5)&amp;"0"),VALUE($R42)))</f>
        <v>0</v>
      </c>
      <c r="AS42" s="9">
        <f t="shared" ref="AS42:AS73" si="45">IF($T42="",0,1)</f>
        <v>0</v>
      </c>
      <c r="AV42" s="9">
        <f t="shared" ref="AV42:AV73" si="46">IF($V42="",0,1)</f>
        <v>0</v>
      </c>
      <c r="AW42" s="9">
        <f t="shared" ref="AW42:AW73" si="47">IF(RIGHT($V42,2)="++",VALUE(LEFT($V42,4)&amp;"00"),IF(RIGHT($V42,1)="+",VALUE(LEFT($V42,5)&amp;"0"),VALUE($V42)))</f>
        <v>0</v>
      </c>
      <c r="AY42" s="9" t="e">
        <f t="shared" ref="AY42:AY73" si="48">IF(MAX(BA42:BS42)=0,"",IF(MAX(BA42:BS42)=COLUMN(BN42),ADDRESS(ROW(),COLUMN(BU42),4),ADDRESS(6,MAX(BA42:BS42),4)))</f>
        <v>#N/A</v>
      </c>
      <c r="BA42" s="9">
        <f t="shared" ref="BA42:BA73" si="49">IF(ISNUMBER($AH42)=TRUE,0,COLUMN())</f>
        <v>0</v>
      </c>
      <c r="BB42" s="9">
        <f t="shared" ref="BB42:BB73" si="50">IF(ISNUMBER($AM42)=TRUE,0,COLUMN())</f>
        <v>0</v>
      </c>
      <c r="BC42" s="9">
        <f t="shared" ref="BC42:BC73" si="51">IF(ISNUMBER($AR42)=TRUE,0,COLUMN())</f>
        <v>0</v>
      </c>
      <c r="BD42" s="9">
        <f t="shared" ref="BD42:BD73" si="52">IF(ISNUMBER($AW42)=TRUE,0,COLUMN())</f>
        <v>0</v>
      </c>
      <c r="BE42" s="9">
        <f t="shared" ref="BE42:BE73" si="53">IF(AND($C42&lt;&gt;"",$C41=""),COLUMN(),0)</f>
        <v>0</v>
      </c>
      <c r="BF42" s="9" t="e">
        <f t="shared" ref="BF42:BF73" si="54">IF(OR($C42="",$D42=""),0,IF(OR(AND($AG42=0,$AD42=1),AND($AL42=0,$AI42=1),AND($AQ42=0,$AN42=1),AND($AV42=0,$AS42=1)),COLUMN(),0))</f>
        <v>#N/A</v>
      </c>
      <c r="BG42" s="9" t="e">
        <f t="shared" ref="BG42:BG73" si="55">IF(AND(E42="1",AE42+AJ42=2,OR(I42=0,M42=0)),COLUMN(),0)</f>
        <v>#N/A</v>
      </c>
      <c r="BI42" s="9">
        <f t="shared" ref="BI42:BI73" si="56">IF(OR(AND($AD42+$AI42+$AN42+$AS42=2,$H42=$L42),AND($AD42+$AI42+$AN42+$AS42=3,OR($H42=$L42,$H42=$P42,$L42=$P42)),AND($AD42+$AI42+$AN42+$AS42=4,OR($H42=$L42,$H42=$P42,$H42=$T42,$L42=$P42,$L42=$T42,$P42=$T42))),COLUMN(),0)</f>
        <v>0</v>
      </c>
      <c r="BJ42" s="9" t="e">
        <f t="shared" ref="BJ42:BJ73" si="57">IF(OR($C42="",$D42=""),0,IF(OR(AND($AG42=1,$AD42=0),AND($AL42=1,$AI42=0),AND($AQ42=1,$AN42=0),AND($AV42=1,$AS42=0)),COLUMN(),0))</f>
        <v>#N/A</v>
      </c>
      <c r="BK42" s="9" t="e">
        <f t="shared" ref="BK42:BK73" si="58">IF(AND($C42&lt;&gt;"",$D42&lt;&gt;"",$H42="",$J42=""),COLUMN(),0)</f>
        <v>#N/A</v>
      </c>
      <c r="BL42" s="9">
        <f t="shared" ref="BL42:BL73" si="59">IF(OR(AND($AD42=0,$AI42+$AN42+$AS42&gt;0),AND($AI42=0,$AN42+$AS42&gt;0),AND($AN42=0,$AS42&gt;0)),COLUMN(),0)</f>
        <v>0</v>
      </c>
      <c r="BM42" s="9">
        <f t="shared" ref="BM42:BM73" si="60">IF($C42="",0,IF($Y42=$X$4,0,COLUMN()))</f>
        <v>0</v>
      </c>
      <c r="BN42" s="9" t="e">
        <f t="shared" ref="BN42:BN73" ca="1" si="61">IF($X42=LEFT($D42,1),0,COLUMN())</f>
        <v>#N/A</v>
      </c>
      <c r="BO42" s="9" t="e">
        <f t="shared" ref="BO42:BO73" si="62">IF(AND($D42="",OR($C42&lt;&gt;"",$AD42=1,$AG42=1)),COLUMN(),0)</f>
        <v>#N/A</v>
      </c>
      <c r="BQ42" s="9">
        <f>IF($C42="",0,IF(COUNTIF($C$10:$C42,$C42)=1,0,COLUMN()))</f>
        <v>0</v>
      </c>
      <c r="BR42" s="9" t="e">
        <f t="shared" ref="BR42:BR73" si="63">IF(AND($C42="",OR($D42&lt;&gt;"",$AD42=1,$AG42=1,$AI42=1,$AL42=1,$AN42=1,$AQ42=1,$AS42=1,$AV42=1)),COLUMN(),0)</f>
        <v>#N/A</v>
      </c>
      <c r="BS42" s="9">
        <f t="shared" ref="BS42:BS73" si="64">IF(AND($C42&lt;&gt;"",$B$4=""),COLUMN(),0)</f>
        <v>0</v>
      </c>
      <c r="BU42" s="9" t="e">
        <f t="shared" ref="BU42:BU73" si="65">C42&amp;"の選手は"&amp;D42&amp;"ではありません。"</f>
        <v>#N/A</v>
      </c>
    </row>
    <row r="43" spans="1:73" ht="30.75" customHeight="1" x14ac:dyDescent="0.15">
      <c r="A43" s="32"/>
      <c r="B43" s="67">
        <v>34</v>
      </c>
      <c r="C43" s="156"/>
      <c r="D43" s="93" t="e">
        <f>VLOOKUP(C43,登録情報男子!$A$2:$O$2484,5,FALSE)</f>
        <v>#N/A</v>
      </c>
      <c r="E43" s="93" t="e">
        <f>VLOOKUP(C43,登録情報男子!$A$2:$O$2484,7,0)</f>
        <v>#N/A</v>
      </c>
      <c r="F43" s="64"/>
      <c r="G43" s="64" t="e">
        <f>VLOOKUP(C43,登録情報男子!$A$2:$O$2484,3,0)</f>
        <v>#N/A</v>
      </c>
      <c r="H43" s="115"/>
      <c r="I43" s="68"/>
      <c r="J43" s="118"/>
      <c r="K43" s="69"/>
      <c r="L43" s="115"/>
      <c r="M43" s="68"/>
      <c r="N43" s="118"/>
      <c r="O43" s="69"/>
      <c r="P43" s="226"/>
      <c r="Q43" s="203"/>
      <c r="R43" s="204"/>
      <c r="S43" s="214"/>
      <c r="T43" s="265"/>
      <c r="U43" s="254"/>
      <c r="V43" s="262"/>
      <c r="W43" s="211"/>
      <c r="X43" s="9" t="str">
        <f t="shared" ca="1" si="33"/>
        <v/>
      </c>
      <c r="Y43" s="9" t="str">
        <f t="shared" ca="1" si="34"/>
        <v/>
      </c>
      <c r="Z43" s="9" t="e">
        <f t="shared" si="35"/>
        <v>#N/A</v>
      </c>
      <c r="AD43" s="9">
        <f t="shared" si="36"/>
        <v>0</v>
      </c>
      <c r="AG43" s="9">
        <f t="shared" si="37"/>
        <v>0</v>
      </c>
      <c r="AH43" s="9">
        <f t="shared" si="38"/>
        <v>0</v>
      </c>
      <c r="AI43" s="9">
        <f t="shared" si="39"/>
        <v>0</v>
      </c>
      <c r="AL43" s="9">
        <f t="shared" si="40"/>
        <v>0</v>
      </c>
      <c r="AM43" s="9">
        <f t="shared" si="41"/>
        <v>0</v>
      </c>
      <c r="AN43" s="9">
        <f t="shared" si="42"/>
        <v>0</v>
      </c>
      <c r="AQ43" s="9">
        <f t="shared" si="43"/>
        <v>0</v>
      </c>
      <c r="AR43" s="9">
        <f t="shared" si="44"/>
        <v>0</v>
      </c>
      <c r="AS43" s="9">
        <f t="shared" si="45"/>
        <v>0</v>
      </c>
      <c r="AV43" s="9">
        <f t="shared" si="46"/>
        <v>0</v>
      </c>
      <c r="AW43" s="9">
        <f t="shared" si="47"/>
        <v>0</v>
      </c>
      <c r="AY43" s="9" t="e">
        <f t="shared" si="48"/>
        <v>#N/A</v>
      </c>
      <c r="BA43" s="9">
        <f t="shared" si="49"/>
        <v>0</v>
      </c>
      <c r="BB43" s="9">
        <f t="shared" si="50"/>
        <v>0</v>
      </c>
      <c r="BC43" s="9">
        <f t="shared" si="51"/>
        <v>0</v>
      </c>
      <c r="BD43" s="9">
        <f t="shared" si="52"/>
        <v>0</v>
      </c>
      <c r="BE43" s="9">
        <f t="shared" si="53"/>
        <v>0</v>
      </c>
      <c r="BF43" s="9" t="e">
        <f t="shared" si="54"/>
        <v>#N/A</v>
      </c>
      <c r="BG43" s="9" t="e">
        <f t="shared" si="55"/>
        <v>#N/A</v>
      </c>
      <c r="BI43" s="9">
        <f t="shared" si="56"/>
        <v>0</v>
      </c>
      <c r="BJ43" s="9" t="e">
        <f t="shared" si="57"/>
        <v>#N/A</v>
      </c>
      <c r="BK43" s="9" t="e">
        <f t="shared" si="58"/>
        <v>#N/A</v>
      </c>
      <c r="BL43" s="9">
        <f t="shared" si="59"/>
        <v>0</v>
      </c>
      <c r="BM43" s="9">
        <f t="shared" si="60"/>
        <v>0</v>
      </c>
      <c r="BN43" s="9" t="e">
        <f t="shared" ca="1" si="61"/>
        <v>#N/A</v>
      </c>
      <c r="BO43" s="9" t="e">
        <f t="shared" si="62"/>
        <v>#N/A</v>
      </c>
      <c r="BQ43" s="9">
        <f>IF($C43="",0,IF(COUNTIF($C$10:$C43,$C43)=1,0,COLUMN()))</f>
        <v>0</v>
      </c>
      <c r="BR43" s="9" t="e">
        <f t="shared" si="63"/>
        <v>#N/A</v>
      </c>
      <c r="BS43" s="9">
        <f t="shared" si="64"/>
        <v>0</v>
      </c>
      <c r="BU43" s="9" t="e">
        <f t="shared" si="65"/>
        <v>#N/A</v>
      </c>
    </row>
    <row r="44" spans="1:73" ht="30.75" customHeight="1" x14ac:dyDescent="0.15">
      <c r="A44" s="32"/>
      <c r="B44" s="67">
        <v>35</v>
      </c>
      <c r="C44" s="156"/>
      <c r="D44" s="93" t="e">
        <f>VLOOKUP(C44,登録情報男子!$A$2:$O$2484,5,FALSE)</f>
        <v>#N/A</v>
      </c>
      <c r="E44" s="93" t="e">
        <f>VLOOKUP(C44,登録情報男子!$A$2:$O$2484,7,0)</f>
        <v>#N/A</v>
      </c>
      <c r="F44" s="64"/>
      <c r="G44" s="64" t="e">
        <f>VLOOKUP(C44,登録情報男子!$A$2:$O$2484,3,0)</f>
        <v>#N/A</v>
      </c>
      <c r="H44" s="115"/>
      <c r="I44" s="68"/>
      <c r="J44" s="118"/>
      <c r="K44" s="69"/>
      <c r="L44" s="115"/>
      <c r="M44" s="68"/>
      <c r="N44" s="118"/>
      <c r="O44" s="69"/>
      <c r="P44" s="226"/>
      <c r="Q44" s="203"/>
      <c r="R44" s="204"/>
      <c r="S44" s="214"/>
      <c r="T44" s="265"/>
      <c r="U44" s="254"/>
      <c r="V44" s="262"/>
      <c r="W44" s="211"/>
      <c r="X44" s="9" t="str">
        <f t="shared" ca="1" si="33"/>
        <v/>
      </c>
      <c r="Y44" s="9" t="str">
        <f t="shared" ca="1" si="34"/>
        <v/>
      </c>
      <c r="Z44" s="9" t="e">
        <f t="shared" si="35"/>
        <v>#N/A</v>
      </c>
      <c r="AD44" s="9">
        <f t="shared" si="36"/>
        <v>0</v>
      </c>
      <c r="AG44" s="9">
        <f t="shared" si="37"/>
        <v>0</v>
      </c>
      <c r="AH44" s="9">
        <f t="shared" si="38"/>
        <v>0</v>
      </c>
      <c r="AI44" s="9">
        <f t="shared" si="39"/>
        <v>0</v>
      </c>
      <c r="AL44" s="9">
        <f t="shared" si="40"/>
        <v>0</v>
      </c>
      <c r="AM44" s="9">
        <f t="shared" si="41"/>
        <v>0</v>
      </c>
      <c r="AN44" s="9">
        <f t="shared" si="42"/>
        <v>0</v>
      </c>
      <c r="AQ44" s="9">
        <f t="shared" si="43"/>
        <v>0</v>
      </c>
      <c r="AR44" s="9">
        <f t="shared" si="44"/>
        <v>0</v>
      </c>
      <c r="AS44" s="9">
        <f t="shared" si="45"/>
        <v>0</v>
      </c>
      <c r="AV44" s="9">
        <f t="shared" si="46"/>
        <v>0</v>
      </c>
      <c r="AW44" s="9">
        <f t="shared" si="47"/>
        <v>0</v>
      </c>
      <c r="AY44" s="9" t="e">
        <f t="shared" si="48"/>
        <v>#N/A</v>
      </c>
      <c r="BA44" s="9">
        <f t="shared" si="49"/>
        <v>0</v>
      </c>
      <c r="BB44" s="9">
        <f t="shared" si="50"/>
        <v>0</v>
      </c>
      <c r="BC44" s="9">
        <f t="shared" si="51"/>
        <v>0</v>
      </c>
      <c r="BD44" s="9">
        <f t="shared" si="52"/>
        <v>0</v>
      </c>
      <c r="BE44" s="9">
        <f t="shared" si="53"/>
        <v>0</v>
      </c>
      <c r="BF44" s="9" t="e">
        <f t="shared" si="54"/>
        <v>#N/A</v>
      </c>
      <c r="BG44" s="9" t="e">
        <f t="shared" si="55"/>
        <v>#N/A</v>
      </c>
      <c r="BI44" s="9">
        <f t="shared" si="56"/>
        <v>0</v>
      </c>
      <c r="BJ44" s="9" t="e">
        <f t="shared" si="57"/>
        <v>#N/A</v>
      </c>
      <c r="BK44" s="9" t="e">
        <f t="shared" si="58"/>
        <v>#N/A</v>
      </c>
      <c r="BL44" s="9">
        <f t="shared" si="59"/>
        <v>0</v>
      </c>
      <c r="BM44" s="9">
        <f t="shared" si="60"/>
        <v>0</v>
      </c>
      <c r="BN44" s="9" t="e">
        <f t="shared" ca="1" si="61"/>
        <v>#N/A</v>
      </c>
      <c r="BO44" s="9" t="e">
        <f t="shared" si="62"/>
        <v>#N/A</v>
      </c>
      <c r="BQ44" s="9">
        <f>IF($C44="",0,IF(COUNTIF($C$10:$C44,$C44)=1,0,COLUMN()))</f>
        <v>0</v>
      </c>
      <c r="BR44" s="9" t="e">
        <f t="shared" si="63"/>
        <v>#N/A</v>
      </c>
      <c r="BS44" s="9">
        <f t="shared" si="64"/>
        <v>0</v>
      </c>
      <c r="BU44" s="9" t="e">
        <f t="shared" si="65"/>
        <v>#N/A</v>
      </c>
    </row>
    <row r="45" spans="1:73" ht="30.75" customHeight="1" x14ac:dyDescent="0.15">
      <c r="A45" s="32"/>
      <c r="B45" s="67">
        <v>36</v>
      </c>
      <c r="C45" s="156"/>
      <c r="D45" s="93" t="e">
        <f>VLOOKUP(C45,登録情報男子!$A$2:$O$2484,5,FALSE)</f>
        <v>#N/A</v>
      </c>
      <c r="E45" s="93" t="e">
        <f>VLOOKUP(C45,登録情報男子!$A$2:$O$2484,7,0)</f>
        <v>#N/A</v>
      </c>
      <c r="F45" s="64"/>
      <c r="G45" s="64" t="e">
        <f>VLOOKUP(C45,登録情報男子!$A$2:$O$2484,3,0)</f>
        <v>#N/A</v>
      </c>
      <c r="H45" s="115"/>
      <c r="I45" s="68"/>
      <c r="J45" s="118"/>
      <c r="K45" s="69"/>
      <c r="L45" s="115"/>
      <c r="M45" s="68"/>
      <c r="N45" s="118"/>
      <c r="O45" s="69"/>
      <c r="P45" s="226"/>
      <c r="Q45" s="203"/>
      <c r="R45" s="204"/>
      <c r="S45" s="214"/>
      <c r="T45" s="265"/>
      <c r="U45" s="254"/>
      <c r="V45" s="262"/>
      <c r="W45" s="211"/>
      <c r="X45" s="9" t="str">
        <f t="shared" ca="1" si="33"/>
        <v/>
      </c>
      <c r="Y45" s="9" t="str">
        <f t="shared" ca="1" si="34"/>
        <v/>
      </c>
      <c r="Z45" s="9" t="e">
        <f t="shared" si="35"/>
        <v>#N/A</v>
      </c>
      <c r="AD45" s="9">
        <f t="shared" si="36"/>
        <v>0</v>
      </c>
      <c r="AG45" s="9">
        <f t="shared" si="37"/>
        <v>0</v>
      </c>
      <c r="AH45" s="9">
        <f t="shared" si="38"/>
        <v>0</v>
      </c>
      <c r="AI45" s="9">
        <f t="shared" si="39"/>
        <v>0</v>
      </c>
      <c r="AL45" s="9">
        <f t="shared" si="40"/>
        <v>0</v>
      </c>
      <c r="AM45" s="9">
        <f t="shared" si="41"/>
        <v>0</v>
      </c>
      <c r="AN45" s="9">
        <f t="shared" si="42"/>
        <v>0</v>
      </c>
      <c r="AQ45" s="9">
        <f t="shared" si="43"/>
        <v>0</v>
      </c>
      <c r="AR45" s="9">
        <f t="shared" si="44"/>
        <v>0</v>
      </c>
      <c r="AS45" s="9">
        <f t="shared" si="45"/>
        <v>0</v>
      </c>
      <c r="AV45" s="9">
        <f t="shared" si="46"/>
        <v>0</v>
      </c>
      <c r="AW45" s="9">
        <f t="shared" si="47"/>
        <v>0</v>
      </c>
      <c r="AY45" s="9" t="e">
        <f t="shared" si="48"/>
        <v>#N/A</v>
      </c>
      <c r="BA45" s="9">
        <f t="shared" si="49"/>
        <v>0</v>
      </c>
      <c r="BB45" s="9">
        <f t="shared" si="50"/>
        <v>0</v>
      </c>
      <c r="BC45" s="9">
        <f t="shared" si="51"/>
        <v>0</v>
      </c>
      <c r="BD45" s="9">
        <f t="shared" si="52"/>
        <v>0</v>
      </c>
      <c r="BE45" s="9">
        <f t="shared" si="53"/>
        <v>0</v>
      </c>
      <c r="BF45" s="9" t="e">
        <f t="shared" si="54"/>
        <v>#N/A</v>
      </c>
      <c r="BG45" s="9" t="e">
        <f t="shared" si="55"/>
        <v>#N/A</v>
      </c>
      <c r="BI45" s="9">
        <f t="shared" si="56"/>
        <v>0</v>
      </c>
      <c r="BJ45" s="9" t="e">
        <f t="shared" si="57"/>
        <v>#N/A</v>
      </c>
      <c r="BK45" s="9" t="e">
        <f t="shared" si="58"/>
        <v>#N/A</v>
      </c>
      <c r="BL45" s="9">
        <f t="shared" si="59"/>
        <v>0</v>
      </c>
      <c r="BM45" s="9">
        <f t="shared" si="60"/>
        <v>0</v>
      </c>
      <c r="BN45" s="9" t="e">
        <f t="shared" ca="1" si="61"/>
        <v>#N/A</v>
      </c>
      <c r="BO45" s="9" t="e">
        <f t="shared" si="62"/>
        <v>#N/A</v>
      </c>
      <c r="BQ45" s="9">
        <f>IF($C45="",0,IF(COUNTIF($C$10:$C45,$C45)=1,0,COLUMN()))</f>
        <v>0</v>
      </c>
      <c r="BR45" s="9" t="e">
        <f t="shared" si="63"/>
        <v>#N/A</v>
      </c>
      <c r="BS45" s="9">
        <f t="shared" si="64"/>
        <v>0</v>
      </c>
      <c r="BU45" s="9" t="e">
        <f t="shared" si="65"/>
        <v>#N/A</v>
      </c>
    </row>
    <row r="46" spans="1:73" ht="30.75" customHeight="1" x14ac:dyDescent="0.15">
      <c r="A46" s="32"/>
      <c r="B46" s="67">
        <v>37</v>
      </c>
      <c r="C46" s="156"/>
      <c r="D46" s="93" t="e">
        <f>VLOOKUP(C46,登録情報男子!$A$2:$O$2484,5,FALSE)</f>
        <v>#N/A</v>
      </c>
      <c r="E46" s="93" t="e">
        <f>VLOOKUP(C46,登録情報男子!$A$2:$O$2484,7,0)</f>
        <v>#N/A</v>
      </c>
      <c r="F46" s="64"/>
      <c r="G46" s="64" t="e">
        <f>VLOOKUP(C46,登録情報男子!$A$2:$O$2484,3,0)</f>
        <v>#N/A</v>
      </c>
      <c r="H46" s="115"/>
      <c r="I46" s="68"/>
      <c r="J46" s="118"/>
      <c r="K46" s="69"/>
      <c r="L46" s="115"/>
      <c r="M46" s="68"/>
      <c r="N46" s="118"/>
      <c r="O46" s="69"/>
      <c r="P46" s="226"/>
      <c r="Q46" s="203"/>
      <c r="R46" s="204"/>
      <c r="S46" s="214"/>
      <c r="T46" s="265"/>
      <c r="U46" s="254"/>
      <c r="V46" s="262"/>
      <c r="W46" s="211"/>
      <c r="X46" s="9" t="str">
        <f t="shared" ca="1" si="33"/>
        <v/>
      </c>
      <c r="Y46" s="9" t="str">
        <f t="shared" ca="1" si="34"/>
        <v/>
      </c>
      <c r="Z46" s="9" t="e">
        <f t="shared" si="35"/>
        <v>#N/A</v>
      </c>
      <c r="AD46" s="9">
        <f t="shared" si="36"/>
        <v>0</v>
      </c>
      <c r="AG46" s="9">
        <f t="shared" si="37"/>
        <v>0</v>
      </c>
      <c r="AH46" s="9">
        <f t="shared" si="38"/>
        <v>0</v>
      </c>
      <c r="AI46" s="9">
        <f t="shared" si="39"/>
        <v>0</v>
      </c>
      <c r="AL46" s="9">
        <f t="shared" si="40"/>
        <v>0</v>
      </c>
      <c r="AM46" s="9">
        <f t="shared" si="41"/>
        <v>0</v>
      </c>
      <c r="AN46" s="9">
        <f t="shared" si="42"/>
        <v>0</v>
      </c>
      <c r="AQ46" s="9">
        <f t="shared" si="43"/>
        <v>0</v>
      </c>
      <c r="AR46" s="9">
        <f t="shared" si="44"/>
        <v>0</v>
      </c>
      <c r="AS46" s="9">
        <f t="shared" si="45"/>
        <v>0</v>
      </c>
      <c r="AV46" s="9">
        <f t="shared" si="46"/>
        <v>0</v>
      </c>
      <c r="AW46" s="9">
        <f t="shared" si="47"/>
        <v>0</v>
      </c>
      <c r="AY46" s="9" t="e">
        <f t="shared" si="48"/>
        <v>#N/A</v>
      </c>
      <c r="BA46" s="9">
        <f t="shared" si="49"/>
        <v>0</v>
      </c>
      <c r="BB46" s="9">
        <f t="shared" si="50"/>
        <v>0</v>
      </c>
      <c r="BC46" s="9">
        <f t="shared" si="51"/>
        <v>0</v>
      </c>
      <c r="BD46" s="9">
        <f t="shared" si="52"/>
        <v>0</v>
      </c>
      <c r="BE46" s="9">
        <f t="shared" si="53"/>
        <v>0</v>
      </c>
      <c r="BF46" s="9" t="e">
        <f t="shared" si="54"/>
        <v>#N/A</v>
      </c>
      <c r="BG46" s="9" t="e">
        <f t="shared" si="55"/>
        <v>#N/A</v>
      </c>
      <c r="BI46" s="9">
        <f t="shared" si="56"/>
        <v>0</v>
      </c>
      <c r="BJ46" s="9" t="e">
        <f t="shared" si="57"/>
        <v>#N/A</v>
      </c>
      <c r="BK46" s="9" t="e">
        <f t="shared" si="58"/>
        <v>#N/A</v>
      </c>
      <c r="BL46" s="9">
        <f t="shared" si="59"/>
        <v>0</v>
      </c>
      <c r="BM46" s="9">
        <f t="shared" si="60"/>
        <v>0</v>
      </c>
      <c r="BN46" s="9" t="e">
        <f t="shared" ca="1" si="61"/>
        <v>#N/A</v>
      </c>
      <c r="BO46" s="9" t="e">
        <f t="shared" si="62"/>
        <v>#N/A</v>
      </c>
      <c r="BQ46" s="9">
        <f>IF($C46="",0,IF(COUNTIF($C$10:$C46,$C46)=1,0,COLUMN()))</f>
        <v>0</v>
      </c>
      <c r="BR46" s="9" t="e">
        <f t="shared" si="63"/>
        <v>#N/A</v>
      </c>
      <c r="BS46" s="9">
        <f t="shared" si="64"/>
        <v>0</v>
      </c>
      <c r="BU46" s="9" t="e">
        <f t="shared" si="65"/>
        <v>#N/A</v>
      </c>
    </row>
    <row r="47" spans="1:73" ht="30.75" customHeight="1" x14ac:dyDescent="0.15">
      <c r="A47" s="32"/>
      <c r="B47" s="67">
        <v>38</v>
      </c>
      <c r="C47" s="156"/>
      <c r="D47" s="93" t="e">
        <f>VLOOKUP(C47,登録情報男子!$A$2:$O$2484,5,FALSE)</f>
        <v>#N/A</v>
      </c>
      <c r="E47" s="93" t="e">
        <f>VLOOKUP(C47,登録情報男子!$A$2:$O$2484,7,0)</f>
        <v>#N/A</v>
      </c>
      <c r="F47" s="64"/>
      <c r="G47" s="64" t="e">
        <f>VLOOKUP(C47,登録情報男子!$A$2:$O$2484,3,0)</f>
        <v>#N/A</v>
      </c>
      <c r="H47" s="115"/>
      <c r="I47" s="68"/>
      <c r="J47" s="118"/>
      <c r="K47" s="69"/>
      <c r="L47" s="115"/>
      <c r="M47" s="68"/>
      <c r="N47" s="118"/>
      <c r="O47" s="69"/>
      <c r="P47" s="226"/>
      <c r="Q47" s="203"/>
      <c r="R47" s="204"/>
      <c r="S47" s="214"/>
      <c r="T47" s="265"/>
      <c r="U47" s="254"/>
      <c r="V47" s="262"/>
      <c r="W47" s="211"/>
      <c r="X47" s="9" t="str">
        <f t="shared" ca="1" si="33"/>
        <v/>
      </c>
      <c r="Y47" s="9" t="str">
        <f t="shared" ca="1" si="34"/>
        <v/>
      </c>
      <c r="Z47" s="9" t="e">
        <f t="shared" si="35"/>
        <v>#N/A</v>
      </c>
      <c r="AD47" s="9">
        <f t="shared" si="36"/>
        <v>0</v>
      </c>
      <c r="AG47" s="9">
        <f t="shared" si="37"/>
        <v>0</v>
      </c>
      <c r="AH47" s="9">
        <f t="shared" si="38"/>
        <v>0</v>
      </c>
      <c r="AI47" s="9">
        <f t="shared" si="39"/>
        <v>0</v>
      </c>
      <c r="AL47" s="9">
        <f t="shared" si="40"/>
        <v>0</v>
      </c>
      <c r="AM47" s="9">
        <f t="shared" si="41"/>
        <v>0</v>
      </c>
      <c r="AN47" s="9">
        <f t="shared" si="42"/>
        <v>0</v>
      </c>
      <c r="AQ47" s="9">
        <f t="shared" si="43"/>
        <v>0</v>
      </c>
      <c r="AR47" s="9">
        <f t="shared" si="44"/>
        <v>0</v>
      </c>
      <c r="AS47" s="9">
        <f t="shared" si="45"/>
        <v>0</v>
      </c>
      <c r="AV47" s="9">
        <f t="shared" si="46"/>
        <v>0</v>
      </c>
      <c r="AW47" s="9">
        <f t="shared" si="47"/>
        <v>0</v>
      </c>
      <c r="AY47" s="9" t="e">
        <f t="shared" si="48"/>
        <v>#N/A</v>
      </c>
      <c r="BA47" s="9">
        <f t="shared" si="49"/>
        <v>0</v>
      </c>
      <c r="BB47" s="9">
        <f t="shared" si="50"/>
        <v>0</v>
      </c>
      <c r="BC47" s="9">
        <f t="shared" si="51"/>
        <v>0</v>
      </c>
      <c r="BD47" s="9">
        <f t="shared" si="52"/>
        <v>0</v>
      </c>
      <c r="BE47" s="9">
        <f t="shared" si="53"/>
        <v>0</v>
      </c>
      <c r="BF47" s="9" t="e">
        <f t="shared" si="54"/>
        <v>#N/A</v>
      </c>
      <c r="BG47" s="9" t="e">
        <f t="shared" si="55"/>
        <v>#N/A</v>
      </c>
      <c r="BI47" s="9">
        <f t="shared" si="56"/>
        <v>0</v>
      </c>
      <c r="BJ47" s="9" t="e">
        <f t="shared" si="57"/>
        <v>#N/A</v>
      </c>
      <c r="BK47" s="9" t="e">
        <f t="shared" si="58"/>
        <v>#N/A</v>
      </c>
      <c r="BL47" s="9">
        <f t="shared" si="59"/>
        <v>0</v>
      </c>
      <c r="BM47" s="9">
        <f t="shared" si="60"/>
        <v>0</v>
      </c>
      <c r="BN47" s="9" t="e">
        <f t="shared" ca="1" si="61"/>
        <v>#N/A</v>
      </c>
      <c r="BO47" s="9" t="e">
        <f t="shared" si="62"/>
        <v>#N/A</v>
      </c>
      <c r="BQ47" s="9">
        <f>IF($C47="",0,IF(COUNTIF($C$10:$C47,$C47)=1,0,COLUMN()))</f>
        <v>0</v>
      </c>
      <c r="BR47" s="9" t="e">
        <f t="shared" si="63"/>
        <v>#N/A</v>
      </c>
      <c r="BS47" s="9">
        <f t="shared" si="64"/>
        <v>0</v>
      </c>
      <c r="BU47" s="9" t="e">
        <f t="shared" si="65"/>
        <v>#N/A</v>
      </c>
    </row>
    <row r="48" spans="1:73" ht="30.75" customHeight="1" x14ac:dyDescent="0.15">
      <c r="A48" s="32"/>
      <c r="B48" s="67">
        <v>39</v>
      </c>
      <c r="C48" s="156"/>
      <c r="D48" s="93" t="e">
        <f>VLOOKUP(C48,登録情報男子!$A$2:$O$2484,5,FALSE)</f>
        <v>#N/A</v>
      </c>
      <c r="E48" s="93" t="e">
        <f>VLOOKUP(C48,登録情報男子!$A$2:$O$2484,7,0)</f>
        <v>#N/A</v>
      </c>
      <c r="F48" s="64"/>
      <c r="G48" s="64" t="e">
        <f>VLOOKUP(C48,登録情報男子!$A$2:$O$2484,3,0)</f>
        <v>#N/A</v>
      </c>
      <c r="H48" s="115"/>
      <c r="I48" s="68"/>
      <c r="J48" s="118"/>
      <c r="K48" s="69"/>
      <c r="L48" s="115"/>
      <c r="M48" s="68"/>
      <c r="N48" s="118"/>
      <c r="O48" s="69"/>
      <c r="P48" s="226"/>
      <c r="Q48" s="203"/>
      <c r="R48" s="204"/>
      <c r="S48" s="214"/>
      <c r="T48" s="265"/>
      <c r="U48" s="254"/>
      <c r="V48" s="262"/>
      <c r="W48" s="211"/>
      <c r="X48" s="9" t="str">
        <f t="shared" ca="1" si="33"/>
        <v/>
      </c>
      <c r="Y48" s="9" t="str">
        <f t="shared" ca="1" si="34"/>
        <v/>
      </c>
      <c r="Z48" s="9" t="e">
        <f t="shared" si="35"/>
        <v>#N/A</v>
      </c>
      <c r="AD48" s="9">
        <f t="shared" si="36"/>
        <v>0</v>
      </c>
      <c r="AG48" s="9">
        <f t="shared" si="37"/>
        <v>0</v>
      </c>
      <c r="AH48" s="9">
        <f t="shared" si="38"/>
        <v>0</v>
      </c>
      <c r="AI48" s="9">
        <f t="shared" si="39"/>
        <v>0</v>
      </c>
      <c r="AL48" s="9">
        <f t="shared" si="40"/>
        <v>0</v>
      </c>
      <c r="AM48" s="9">
        <f t="shared" si="41"/>
        <v>0</v>
      </c>
      <c r="AN48" s="9">
        <f t="shared" si="42"/>
        <v>0</v>
      </c>
      <c r="AQ48" s="9">
        <f t="shared" si="43"/>
        <v>0</v>
      </c>
      <c r="AR48" s="9">
        <f t="shared" si="44"/>
        <v>0</v>
      </c>
      <c r="AS48" s="9">
        <f t="shared" si="45"/>
        <v>0</v>
      </c>
      <c r="AV48" s="9">
        <f t="shared" si="46"/>
        <v>0</v>
      </c>
      <c r="AW48" s="9">
        <f t="shared" si="47"/>
        <v>0</v>
      </c>
      <c r="AY48" s="9" t="e">
        <f t="shared" si="48"/>
        <v>#N/A</v>
      </c>
      <c r="BA48" s="9">
        <f t="shared" si="49"/>
        <v>0</v>
      </c>
      <c r="BB48" s="9">
        <f t="shared" si="50"/>
        <v>0</v>
      </c>
      <c r="BC48" s="9">
        <f t="shared" si="51"/>
        <v>0</v>
      </c>
      <c r="BD48" s="9">
        <f t="shared" si="52"/>
        <v>0</v>
      </c>
      <c r="BE48" s="9">
        <f t="shared" si="53"/>
        <v>0</v>
      </c>
      <c r="BF48" s="9" t="e">
        <f t="shared" si="54"/>
        <v>#N/A</v>
      </c>
      <c r="BG48" s="9" t="e">
        <f t="shared" si="55"/>
        <v>#N/A</v>
      </c>
      <c r="BI48" s="9">
        <f t="shared" si="56"/>
        <v>0</v>
      </c>
      <c r="BJ48" s="9" t="e">
        <f t="shared" si="57"/>
        <v>#N/A</v>
      </c>
      <c r="BK48" s="9" t="e">
        <f t="shared" si="58"/>
        <v>#N/A</v>
      </c>
      <c r="BL48" s="9">
        <f t="shared" si="59"/>
        <v>0</v>
      </c>
      <c r="BM48" s="9">
        <f t="shared" si="60"/>
        <v>0</v>
      </c>
      <c r="BN48" s="9" t="e">
        <f t="shared" ca="1" si="61"/>
        <v>#N/A</v>
      </c>
      <c r="BO48" s="9" t="e">
        <f t="shared" si="62"/>
        <v>#N/A</v>
      </c>
      <c r="BQ48" s="9">
        <f>IF($C48="",0,IF(COUNTIF($C$10:$C48,$C48)=1,0,COLUMN()))</f>
        <v>0</v>
      </c>
      <c r="BR48" s="9" t="e">
        <f t="shared" si="63"/>
        <v>#N/A</v>
      </c>
      <c r="BS48" s="9">
        <f t="shared" si="64"/>
        <v>0</v>
      </c>
      <c r="BU48" s="9" t="e">
        <f t="shared" si="65"/>
        <v>#N/A</v>
      </c>
    </row>
    <row r="49" spans="1:73" ht="30.75" customHeight="1" x14ac:dyDescent="0.15">
      <c r="A49" s="32"/>
      <c r="B49" s="67">
        <v>40</v>
      </c>
      <c r="C49" s="156"/>
      <c r="D49" s="93" t="e">
        <f>VLOOKUP(C49,登録情報男子!$A$2:$O$2484,5,FALSE)</f>
        <v>#N/A</v>
      </c>
      <c r="E49" s="93" t="e">
        <f>VLOOKUP(C49,登録情報男子!$A$2:$O$2484,7,0)</f>
        <v>#N/A</v>
      </c>
      <c r="F49" s="64"/>
      <c r="G49" s="64" t="e">
        <f>VLOOKUP(C49,登録情報男子!$A$2:$O$2484,3,0)</f>
        <v>#N/A</v>
      </c>
      <c r="H49" s="115"/>
      <c r="I49" s="68"/>
      <c r="J49" s="118"/>
      <c r="K49" s="69"/>
      <c r="L49" s="115"/>
      <c r="M49" s="68"/>
      <c r="N49" s="118"/>
      <c r="O49" s="69"/>
      <c r="P49" s="226"/>
      <c r="Q49" s="203"/>
      <c r="R49" s="204"/>
      <c r="S49" s="214"/>
      <c r="T49" s="265"/>
      <c r="U49" s="254"/>
      <c r="V49" s="262"/>
      <c r="W49" s="211"/>
      <c r="X49" s="9" t="str">
        <f t="shared" ca="1" si="33"/>
        <v/>
      </c>
      <c r="Y49" s="9" t="str">
        <f t="shared" ca="1" si="34"/>
        <v/>
      </c>
      <c r="Z49" s="9" t="e">
        <f t="shared" si="35"/>
        <v>#N/A</v>
      </c>
      <c r="AD49" s="9">
        <f t="shared" si="36"/>
        <v>0</v>
      </c>
      <c r="AG49" s="9">
        <f t="shared" si="37"/>
        <v>0</v>
      </c>
      <c r="AH49" s="9">
        <f t="shared" si="38"/>
        <v>0</v>
      </c>
      <c r="AI49" s="9">
        <f t="shared" si="39"/>
        <v>0</v>
      </c>
      <c r="AL49" s="9">
        <f t="shared" si="40"/>
        <v>0</v>
      </c>
      <c r="AM49" s="9">
        <f t="shared" si="41"/>
        <v>0</v>
      </c>
      <c r="AN49" s="9">
        <f t="shared" si="42"/>
        <v>0</v>
      </c>
      <c r="AQ49" s="9">
        <f t="shared" si="43"/>
        <v>0</v>
      </c>
      <c r="AR49" s="9">
        <f t="shared" si="44"/>
        <v>0</v>
      </c>
      <c r="AS49" s="9">
        <f t="shared" si="45"/>
        <v>0</v>
      </c>
      <c r="AV49" s="9">
        <f t="shared" si="46"/>
        <v>0</v>
      </c>
      <c r="AW49" s="9">
        <f t="shared" si="47"/>
        <v>0</v>
      </c>
      <c r="AY49" s="9" t="e">
        <f t="shared" si="48"/>
        <v>#N/A</v>
      </c>
      <c r="BA49" s="9">
        <f t="shared" si="49"/>
        <v>0</v>
      </c>
      <c r="BB49" s="9">
        <f t="shared" si="50"/>
        <v>0</v>
      </c>
      <c r="BC49" s="9">
        <f t="shared" si="51"/>
        <v>0</v>
      </c>
      <c r="BD49" s="9">
        <f t="shared" si="52"/>
        <v>0</v>
      </c>
      <c r="BE49" s="9">
        <f t="shared" si="53"/>
        <v>0</v>
      </c>
      <c r="BF49" s="9" t="e">
        <f t="shared" si="54"/>
        <v>#N/A</v>
      </c>
      <c r="BG49" s="9" t="e">
        <f t="shared" si="55"/>
        <v>#N/A</v>
      </c>
      <c r="BI49" s="9">
        <f t="shared" si="56"/>
        <v>0</v>
      </c>
      <c r="BJ49" s="9" t="e">
        <f t="shared" si="57"/>
        <v>#N/A</v>
      </c>
      <c r="BK49" s="9" t="e">
        <f t="shared" si="58"/>
        <v>#N/A</v>
      </c>
      <c r="BL49" s="9">
        <f t="shared" si="59"/>
        <v>0</v>
      </c>
      <c r="BM49" s="9">
        <f t="shared" si="60"/>
        <v>0</v>
      </c>
      <c r="BN49" s="9" t="e">
        <f t="shared" ca="1" si="61"/>
        <v>#N/A</v>
      </c>
      <c r="BO49" s="9" t="e">
        <f t="shared" si="62"/>
        <v>#N/A</v>
      </c>
      <c r="BQ49" s="9">
        <f>IF($C49="",0,IF(COUNTIF($C$10:$C49,$C49)=1,0,COLUMN()))</f>
        <v>0</v>
      </c>
      <c r="BR49" s="9" t="e">
        <f t="shared" si="63"/>
        <v>#N/A</v>
      </c>
      <c r="BS49" s="9">
        <f t="shared" si="64"/>
        <v>0</v>
      </c>
      <c r="BU49" s="9" t="e">
        <f t="shared" si="65"/>
        <v>#N/A</v>
      </c>
    </row>
    <row r="50" spans="1:73" ht="30.75" customHeight="1" x14ac:dyDescent="0.15">
      <c r="A50" s="32"/>
      <c r="B50" s="67">
        <v>41</v>
      </c>
      <c r="C50" s="156"/>
      <c r="D50" s="93" t="e">
        <f>VLOOKUP(C50,登録情報男子!$A$2:$O$2484,5,FALSE)</f>
        <v>#N/A</v>
      </c>
      <c r="E50" s="93" t="e">
        <f>VLOOKUP(C50,登録情報男子!$A$2:$O$2484,7,0)</f>
        <v>#N/A</v>
      </c>
      <c r="F50" s="64"/>
      <c r="G50" s="64" t="e">
        <f>VLOOKUP(C50,登録情報男子!$A$2:$O$2484,3,0)</f>
        <v>#N/A</v>
      </c>
      <c r="H50" s="115"/>
      <c r="I50" s="68"/>
      <c r="J50" s="118"/>
      <c r="K50" s="69"/>
      <c r="L50" s="115"/>
      <c r="M50" s="68"/>
      <c r="N50" s="118"/>
      <c r="O50" s="69"/>
      <c r="P50" s="226"/>
      <c r="Q50" s="203"/>
      <c r="R50" s="204"/>
      <c r="S50" s="214"/>
      <c r="T50" s="265"/>
      <c r="U50" s="254"/>
      <c r="V50" s="262"/>
      <c r="W50" s="211"/>
      <c r="X50" s="9" t="str">
        <f t="shared" ca="1" si="33"/>
        <v/>
      </c>
      <c r="Y50" s="9" t="str">
        <f t="shared" ca="1" si="34"/>
        <v/>
      </c>
      <c r="Z50" s="9" t="e">
        <f t="shared" si="35"/>
        <v>#N/A</v>
      </c>
      <c r="AD50" s="9">
        <f t="shared" si="36"/>
        <v>0</v>
      </c>
      <c r="AG50" s="9">
        <f t="shared" si="37"/>
        <v>0</v>
      </c>
      <c r="AH50" s="9">
        <f t="shared" si="38"/>
        <v>0</v>
      </c>
      <c r="AI50" s="9">
        <f t="shared" si="39"/>
        <v>0</v>
      </c>
      <c r="AL50" s="9">
        <f t="shared" si="40"/>
        <v>0</v>
      </c>
      <c r="AM50" s="9">
        <f t="shared" si="41"/>
        <v>0</v>
      </c>
      <c r="AN50" s="9">
        <f t="shared" si="42"/>
        <v>0</v>
      </c>
      <c r="AQ50" s="9">
        <f t="shared" si="43"/>
        <v>0</v>
      </c>
      <c r="AR50" s="9">
        <f t="shared" si="44"/>
        <v>0</v>
      </c>
      <c r="AS50" s="9">
        <f t="shared" si="45"/>
        <v>0</v>
      </c>
      <c r="AV50" s="9">
        <f t="shared" si="46"/>
        <v>0</v>
      </c>
      <c r="AW50" s="9">
        <f t="shared" si="47"/>
        <v>0</v>
      </c>
      <c r="AY50" s="9" t="e">
        <f t="shared" si="48"/>
        <v>#N/A</v>
      </c>
      <c r="BA50" s="9">
        <f t="shared" si="49"/>
        <v>0</v>
      </c>
      <c r="BB50" s="9">
        <f t="shared" si="50"/>
        <v>0</v>
      </c>
      <c r="BC50" s="9">
        <f t="shared" si="51"/>
        <v>0</v>
      </c>
      <c r="BD50" s="9">
        <f t="shared" si="52"/>
        <v>0</v>
      </c>
      <c r="BE50" s="9">
        <f t="shared" si="53"/>
        <v>0</v>
      </c>
      <c r="BF50" s="9" t="e">
        <f t="shared" si="54"/>
        <v>#N/A</v>
      </c>
      <c r="BG50" s="9" t="e">
        <f t="shared" si="55"/>
        <v>#N/A</v>
      </c>
      <c r="BI50" s="9">
        <f t="shared" si="56"/>
        <v>0</v>
      </c>
      <c r="BJ50" s="9" t="e">
        <f t="shared" si="57"/>
        <v>#N/A</v>
      </c>
      <c r="BK50" s="9" t="e">
        <f t="shared" si="58"/>
        <v>#N/A</v>
      </c>
      <c r="BL50" s="9">
        <f t="shared" si="59"/>
        <v>0</v>
      </c>
      <c r="BM50" s="9">
        <f t="shared" si="60"/>
        <v>0</v>
      </c>
      <c r="BN50" s="9" t="e">
        <f t="shared" ca="1" si="61"/>
        <v>#N/A</v>
      </c>
      <c r="BO50" s="9" t="e">
        <f t="shared" si="62"/>
        <v>#N/A</v>
      </c>
      <c r="BQ50" s="9">
        <f>IF($C50="",0,IF(COUNTIF($C$10:$C50,$C50)=1,0,COLUMN()))</f>
        <v>0</v>
      </c>
      <c r="BR50" s="9" t="e">
        <f t="shared" si="63"/>
        <v>#N/A</v>
      </c>
      <c r="BS50" s="9">
        <f t="shared" si="64"/>
        <v>0</v>
      </c>
      <c r="BU50" s="9" t="e">
        <f t="shared" si="65"/>
        <v>#N/A</v>
      </c>
    </row>
    <row r="51" spans="1:73" ht="30.75" customHeight="1" x14ac:dyDescent="0.15">
      <c r="A51" s="32"/>
      <c r="B51" s="67">
        <v>42</v>
      </c>
      <c r="C51" s="156"/>
      <c r="D51" s="93" t="e">
        <f>VLOOKUP(C51,登録情報男子!$A$2:$O$2484,5,FALSE)</f>
        <v>#N/A</v>
      </c>
      <c r="E51" s="93" t="e">
        <f>VLOOKUP(C51,登録情報男子!$A$2:$O$2484,7,0)</f>
        <v>#N/A</v>
      </c>
      <c r="F51" s="64"/>
      <c r="G51" s="64" t="e">
        <f>VLOOKUP(C51,登録情報男子!$A$2:$O$2484,3,0)</f>
        <v>#N/A</v>
      </c>
      <c r="H51" s="115"/>
      <c r="I51" s="68"/>
      <c r="J51" s="118"/>
      <c r="K51" s="69"/>
      <c r="L51" s="115"/>
      <c r="M51" s="68"/>
      <c r="N51" s="118"/>
      <c r="O51" s="69"/>
      <c r="P51" s="226"/>
      <c r="Q51" s="203"/>
      <c r="R51" s="204"/>
      <c r="S51" s="214"/>
      <c r="T51" s="265"/>
      <c r="U51" s="254"/>
      <c r="V51" s="262"/>
      <c r="W51" s="211"/>
      <c r="X51" s="9" t="str">
        <f t="shared" ca="1" si="33"/>
        <v/>
      </c>
      <c r="Y51" s="9" t="str">
        <f t="shared" ca="1" si="34"/>
        <v/>
      </c>
      <c r="Z51" s="9" t="e">
        <f t="shared" si="35"/>
        <v>#N/A</v>
      </c>
      <c r="AD51" s="9">
        <f t="shared" si="36"/>
        <v>0</v>
      </c>
      <c r="AG51" s="9">
        <f t="shared" si="37"/>
        <v>0</v>
      </c>
      <c r="AH51" s="9">
        <f t="shared" si="38"/>
        <v>0</v>
      </c>
      <c r="AI51" s="9">
        <f t="shared" si="39"/>
        <v>0</v>
      </c>
      <c r="AL51" s="9">
        <f t="shared" si="40"/>
        <v>0</v>
      </c>
      <c r="AM51" s="9">
        <f t="shared" si="41"/>
        <v>0</v>
      </c>
      <c r="AN51" s="9">
        <f t="shared" si="42"/>
        <v>0</v>
      </c>
      <c r="AQ51" s="9">
        <f t="shared" si="43"/>
        <v>0</v>
      </c>
      <c r="AR51" s="9">
        <f t="shared" si="44"/>
        <v>0</v>
      </c>
      <c r="AS51" s="9">
        <f t="shared" si="45"/>
        <v>0</v>
      </c>
      <c r="AV51" s="9">
        <f t="shared" si="46"/>
        <v>0</v>
      </c>
      <c r="AW51" s="9">
        <f t="shared" si="47"/>
        <v>0</v>
      </c>
      <c r="AY51" s="9" t="e">
        <f t="shared" si="48"/>
        <v>#N/A</v>
      </c>
      <c r="BA51" s="9">
        <f t="shared" si="49"/>
        <v>0</v>
      </c>
      <c r="BB51" s="9">
        <f t="shared" si="50"/>
        <v>0</v>
      </c>
      <c r="BC51" s="9">
        <f t="shared" si="51"/>
        <v>0</v>
      </c>
      <c r="BD51" s="9">
        <f t="shared" si="52"/>
        <v>0</v>
      </c>
      <c r="BE51" s="9">
        <f t="shared" si="53"/>
        <v>0</v>
      </c>
      <c r="BF51" s="9" t="e">
        <f t="shared" si="54"/>
        <v>#N/A</v>
      </c>
      <c r="BG51" s="9" t="e">
        <f t="shared" si="55"/>
        <v>#N/A</v>
      </c>
      <c r="BI51" s="9">
        <f t="shared" si="56"/>
        <v>0</v>
      </c>
      <c r="BJ51" s="9" t="e">
        <f t="shared" si="57"/>
        <v>#N/A</v>
      </c>
      <c r="BK51" s="9" t="e">
        <f t="shared" si="58"/>
        <v>#N/A</v>
      </c>
      <c r="BL51" s="9">
        <f t="shared" si="59"/>
        <v>0</v>
      </c>
      <c r="BM51" s="9">
        <f t="shared" si="60"/>
        <v>0</v>
      </c>
      <c r="BN51" s="9" t="e">
        <f t="shared" ca="1" si="61"/>
        <v>#N/A</v>
      </c>
      <c r="BO51" s="9" t="e">
        <f t="shared" si="62"/>
        <v>#N/A</v>
      </c>
      <c r="BQ51" s="9">
        <f>IF($C51="",0,IF(COUNTIF($C$10:$C51,$C51)=1,0,COLUMN()))</f>
        <v>0</v>
      </c>
      <c r="BR51" s="9" t="e">
        <f t="shared" si="63"/>
        <v>#N/A</v>
      </c>
      <c r="BS51" s="9">
        <f t="shared" si="64"/>
        <v>0</v>
      </c>
      <c r="BU51" s="9" t="e">
        <f t="shared" si="65"/>
        <v>#N/A</v>
      </c>
    </row>
    <row r="52" spans="1:73" ht="30.75" customHeight="1" x14ac:dyDescent="0.15">
      <c r="A52" s="32"/>
      <c r="B52" s="67">
        <v>43</v>
      </c>
      <c r="C52" s="156"/>
      <c r="D52" s="93" t="e">
        <f>VLOOKUP(C52,登録情報男子!$A$2:$O$2484,5,FALSE)</f>
        <v>#N/A</v>
      </c>
      <c r="E52" s="93" t="e">
        <f>VLOOKUP(C52,登録情報男子!$A$2:$O$2484,7,0)</f>
        <v>#N/A</v>
      </c>
      <c r="F52" s="64"/>
      <c r="G52" s="64" t="e">
        <f>VLOOKUP(C52,登録情報男子!$A$2:$O$2484,3,0)</f>
        <v>#N/A</v>
      </c>
      <c r="H52" s="115"/>
      <c r="I52" s="68"/>
      <c r="J52" s="118"/>
      <c r="K52" s="69"/>
      <c r="L52" s="115"/>
      <c r="M52" s="68"/>
      <c r="N52" s="118"/>
      <c r="O52" s="69"/>
      <c r="P52" s="226"/>
      <c r="Q52" s="203"/>
      <c r="R52" s="204"/>
      <c r="S52" s="214"/>
      <c r="T52" s="265"/>
      <c r="U52" s="254"/>
      <c r="V52" s="262"/>
      <c r="W52" s="211"/>
      <c r="X52" s="9" t="str">
        <f t="shared" ca="1" si="33"/>
        <v/>
      </c>
      <c r="Y52" s="9" t="str">
        <f t="shared" ca="1" si="34"/>
        <v/>
      </c>
      <c r="Z52" s="9" t="e">
        <f t="shared" si="35"/>
        <v>#N/A</v>
      </c>
      <c r="AD52" s="9">
        <f t="shared" si="36"/>
        <v>0</v>
      </c>
      <c r="AG52" s="9">
        <f t="shared" si="37"/>
        <v>0</v>
      </c>
      <c r="AH52" s="9">
        <f t="shared" si="38"/>
        <v>0</v>
      </c>
      <c r="AI52" s="9">
        <f t="shared" si="39"/>
        <v>0</v>
      </c>
      <c r="AL52" s="9">
        <f t="shared" si="40"/>
        <v>0</v>
      </c>
      <c r="AM52" s="9">
        <f t="shared" si="41"/>
        <v>0</v>
      </c>
      <c r="AN52" s="9">
        <f t="shared" si="42"/>
        <v>0</v>
      </c>
      <c r="AQ52" s="9">
        <f t="shared" si="43"/>
        <v>0</v>
      </c>
      <c r="AR52" s="9">
        <f t="shared" si="44"/>
        <v>0</v>
      </c>
      <c r="AS52" s="9">
        <f t="shared" si="45"/>
        <v>0</v>
      </c>
      <c r="AV52" s="9">
        <f t="shared" si="46"/>
        <v>0</v>
      </c>
      <c r="AW52" s="9">
        <f t="shared" si="47"/>
        <v>0</v>
      </c>
      <c r="AY52" s="9" t="e">
        <f t="shared" si="48"/>
        <v>#N/A</v>
      </c>
      <c r="BA52" s="9">
        <f t="shared" si="49"/>
        <v>0</v>
      </c>
      <c r="BB52" s="9">
        <f t="shared" si="50"/>
        <v>0</v>
      </c>
      <c r="BC52" s="9">
        <f t="shared" si="51"/>
        <v>0</v>
      </c>
      <c r="BD52" s="9">
        <f t="shared" si="52"/>
        <v>0</v>
      </c>
      <c r="BE52" s="9">
        <f t="shared" si="53"/>
        <v>0</v>
      </c>
      <c r="BF52" s="9" t="e">
        <f t="shared" si="54"/>
        <v>#N/A</v>
      </c>
      <c r="BG52" s="9" t="e">
        <f t="shared" si="55"/>
        <v>#N/A</v>
      </c>
      <c r="BI52" s="9">
        <f t="shared" si="56"/>
        <v>0</v>
      </c>
      <c r="BJ52" s="9" t="e">
        <f t="shared" si="57"/>
        <v>#N/A</v>
      </c>
      <c r="BK52" s="9" t="e">
        <f t="shared" si="58"/>
        <v>#N/A</v>
      </c>
      <c r="BL52" s="9">
        <f t="shared" si="59"/>
        <v>0</v>
      </c>
      <c r="BM52" s="9">
        <f t="shared" si="60"/>
        <v>0</v>
      </c>
      <c r="BN52" s="9" t="e">
        <f t="shared" ca="1" si="61"/>
        <v>#N/A</v>
      </c>
      <c r="BO52" s="9" t="e">
        <f t="shared" si="62"/>
        <v>#N/A</v>
      </c>
      <c r="BQ52" s="9">
        <f>IF($C52="",0,IF(COUNTIF($C$10:$C52,$C52)=1,0,COLUMN()))</f>
        <v>0</v>
      </c>
      <c r="BR52" s="9" t="e">
        <f t="shared" si="63"/>
        <v>#N/A</v>
      </c>
      <c r="BS52" s="9">
        <f t="shared" si="64"/>
        <v>0</v>
      </c>
      <c r="BU52" s="9" t="e">
        <f t="shared" si="65"/>
        <v>#N/A</v>
      </c>
    </row>
    <row r="53" spans="1:73" ht="30.75" customHeight="1" x14ac:dyDescent="0.15">
      <c r="A53" s="32"/>
      <c r="B53" s="67">
        <v>44</v>
      </c>
      <c r="C53" s="156"/>
      <c r="D53" s="93" t="e">
        <f>VLOOKUP(C53,登録情報男子!$A$2:$O$2484,5,FALSE)</f>
        <v>#N/A</v>
      </c>
      <c r="E53" s="93" t="e">
        <f>VLOOKUP(C53,登録情報男子!$A$2:$O$2484,7,0)</f>
        <v>#N/A</v>
      </c>
      <c r="F53" s="64"/>
      <c r="G53" s="64" t="e">
        <f>VLOOKUP(C53,登録情報男子!$A$2:$O$2484,3,0)</f>
        <v>#N/A</v>
      </c>
      <c r="H53" s="115"/>
      <c r="I53" s="68"/>
      <c r="J53" s="118"/>
      <c r="K53" s="69"/>
      <c r="L53" s="115"/>
      <c r="M53" s="68"/>
      <c r="N53" s="118"/>
      <c r="O53" s="69"/>
      <c r="P53" s="226"/>
      <c r="Q53" s="203"/>
      <c r="R53" s="204"/>
      <c r="S53" s="214"/>
      <c r="T53" s="265"/>
      <c r="U53" s="254"/>
      <c r="V53" s="262"/>
      <c r="W53" s="211"/>
      <c r="X53" s="9" t="str">
        <f t="shared" ca="1" si="33"/>
        <v/>
      </c>
      <c r="Y53" s="9" t="str">
        <f t="shared" ca="1" si="34"/>
        <v/>
      </c>
      <c r="Z53" s="9" t="e">
        <f t="shared" si="35"/>
        <v>#N/A</v>
      </c>
      <c r="AD53" s="9">
        <f t="shared" si="36"/>
        <v>0</v>
      </c>
      <c r="AG53" s="9">
        <f t="shared" si="37"/>
        <v>0</v>
      </c>
      <c r="AH53" s="9">
        <f t="shared" si="38"/>
        <v>0</v>
      </c>
      <c r="AI53" s="9">
        <f t="shared" si="39"/>
        <v>0</v>
      </c>
      <c r="AL53" s="9">
        <f t="shared" si="40"/>
        <v>0</v>
      </c>
      <c r="AM53" s="9">
        <f t="shared" si="41"/>
        <v>0</v>
      </c>
      <c r="AN53" s="9">
        <f t="shared" si="42"/>
        <v>0</v>
      </c>
      <c r="AQ53" s="9">
        <f t="shared" si="43"/>
        <v>0</v>
      </c>
      <c r="AR53" s="9">
        <f t="shared" si="44"/>
        <v>0</v>
      </c>
      <c r="AS53" s="9">
        <f t="shared" si="45"/>
        <v>0</v>
      </c>
      <c r="AV53" s="9">
        <f t="shared" si="46"/>
        <v>0</v>
      </c>
      <c r="AW53" s="9">
        <f t="shared" si="47"/>
        <v>0</v>
      </c>
      <c r="AY53" s="9" t="e">
        <f t="shared" si="48"/>
        <v>#N/A</v>
      </c>
      <c r="BA53" s="9">
        <f t="shared" si="49"/>
        <v>0</v>
      </c>
      <c r="BB53" s="9">
        <f t="shared" si="50"/>
        <v>0</v>
      </c>
      <c r="BC53" s="9">
        <f t="shared" si="51"/>
        <v>0</v>
      </c>
      <c r="BD53" s="9">
        <f t="shared" si="52"/>
        <v>0</v>
      </c>
      <c r="BE53" s="9">
        <f t="shared" si="53"/>
        <v>0</v>
      </c>
      <c r="BF53" s="9" t="e">
        <f t="shared" si="54"/>
        <v>#N/A</v>
      </c>
      <c r="BG53" s="9" t="e">
        <f t="shared" si="55"/>
        <v>#N/A</v>
      </c>
      <c r="BI53" s="9">
        <f t="shared" si="56"/>
        <v>0</v>
      </c>
      <c r="BJ53" s="9" t="e">
        <f t="shared" si="57"/>
        <v>#N/A</v>
      </c>
      <c r="BK53" s="9" t="e">
        <f t="shared" si="58"/>
        <v>#N/A</v>
      </c>
      <c r="BL53" s="9">
        <f t="shared" si="59"/>
        <v>0</v>
      </c>
      <c r="BM53" s="9">
        <f t="shared" si="60"/>
        <v>0</v>
      </c>
      <c r="BN53" s="9" t="e">
        <f t="shared" ca="1" si="61"/>
        <v>#N/A</v>
      </c>
      <c r="BO53" s="9" t="e">
        <f t="shared" si="62"/>
        <v>#N/A</v>
      </c>
      <c r="BQ53" s="9">
        <f>IF($C53="",0,IF(COUNTIF($C$10:$C53,$C53)=1,0,COLUMN()))</f>
        <v>0</v>
      </c>
      <c r="BR53" s="9" t="e">
        <f t="shared" si="63"/>
        <v>#N/A</v>
      </c>
      <c r="BS53" s="9">
        <f t="shared" si="64"/>
        <v>0</v>
      </c>
      <c r="BU53" s="9" t="e">
        <f t="shared" si="65"/>
        <v>#N/A</v>
      </c>
    </row>
    <row r="54" spans="1:73" ht="30.75" customHeight="1" x14ac:dyDescent="0.15">
      <c r="A54" s="32"/>
      <c r="B54" s="67">
        <v>45</v>
      </c>
      <c r="C54" s="156"/>
      <c r="D54" s="93" t="e">
        <f>VLOOKUP(C54,登録情報男子!$A$2:$O$2484,5,FALSE)</f>
        <v>#N/A</v>
      </c>
      <c r="E54" s="93" t="e">
        <f>VLOOKUP(C54,登録情報男子!$A$2:$O$2484,7,0)</f>
        <v>#N/A</v>
      </c>
      <c r="F54" s="64"/>
      <c r="G54" s="64" t="e">
        <f>VLOOKUP(C54,登録情報男子!$A$2:$O$2484,3,0)</f>
        <v>#N/A</v>
      </c>
      <c r="H54" s="115"/>
      <c r="I54" s="68"/>
      <c r="J54" s="118"/>
      <c r="K54" s="69"/>
      <c r="L54" s="115"/>
      <c r="M54" s="68"/>
      <c r="N54" s="118"/>
      <c r="O54" s="69"/>
      <c r="P54" s="226"/>
      <c r="Q54" s="203"/>
      <c r="R54" s="204"/>
      <c r="S54" s="214"/>
      <c r="T54" s="265"/>
      <c r="U54" s="254"/>
      <c r="V54" s="262"/>
      <c r="W54" s="211"/>
      <c r="X54" s="9" t="str">
        <f t="shared" ca="1" si="33"/>
        <v/>
      </c>
      <c r="Y54" s="9" t="str">
        <f t="shared" ca="1" si="34"/>
        <v/>
      </c>
      <c r="Z54" s="9" t="e">
        <f t="shared" si="35"/>
        <v>#N/A</v>
      </c>
      <c r="AD54" s="9">
        <f t="shared" si="36"/>
        <v>0</v>
      </c>
      <c r="AG54" s="9">
        <f t="shared" si="37"/>
        <v>0</v>
      </c>
      <c r="AH54" s="9">
        <f t="shared" si="38"/>
        <v>0</v>
      </c>
      <c r="AI54" s="9">
        <f t="shared" si="39"/>
        <v>0</v>
      </c>
      <c r="AL54" s="9">
        <f t="shared" si="40"/>
        <v>0</v>
      </c>
      <c r="AM54" s="9">
        <f t="shared" si="41"/>
        <v>0</v>
      </c>
      <c r="AN54" s="9">
        <f t="shared" si="42"/>
        <v>0</v>
      </c>
      <c r="AQ54" s="9">
        <f t="shared" si="43"/>
        <v>0</v>
      </c>
      <c r="AR54" s="9">
        <f t="shared" si="44"/>
        <v>0</v>
      </c>
      <c r="AS54" s="9">
        <f t="shared" si="45"/>
        <v>0</v>
      </c>
      <c r="AV54" s="9">
        <f t="shared" si="46"/>
        <v>0</v>
      </c>
      <c r="AW54" s="9">
        <f t="shared" si="47"/>
        <v>0</v>
      </c>
      <c r="AY54" s="9" t="e">
        <f t="shared" si="48"/>
        <v>#N/A</v>
      </c>
      <c r="BA54" s="9">
        <f t="shared" si="49"/>
        <v>0</v>
      </c>
      <c r="BB54" s="9">
        <f t="shared" si="50"/>
        <v>0</v>
      </c>
      <c r="BC54" s="9">
        <f t="shared" si="51"/>
        <v>0</v>
      </c>
      <c r="BD54" s="9">
        <f t="shared" si="52"/>
        <v>0</v>
      </c>
      <c r="BE54" s="9">
        <f t="shared" si="53"/>
        <v>0</v>
      </c>
      <c r="BF54" s="9" t="e">
        <f t="shared" si="54"/>
        <v>#N/A</v>
      </c>
      <c r="BG54" s="9" t="e">
        <f t="shared" si="55"/>
        <v>#N/A</v>
      </c>
      <c r="BI54" s="9">
        <f t="shared" si="56"/>
        <v>0</v>
      </c>
      <c r="BJ54" s="9" t="e">
        <f t="shared" si="57"/>
        <v>#N/A</v>
      </c>
      <c r="BK54" s="9" t="e">
        <f t="shared" si="58"/>
        <v>#N/A</v>
      </c>
      <c r="BL54" s="9">
        <f t="shared" si="59"/>
        <v>0</v>
      </c>
      <c r="BM54" s="9">
        <f t="shared" si="60"/>
        <v>0</v>
      </c>
      <c r="BN54" s="9" t="e">
        <f t="shared" ca="1" si="61"/>
        <v>#N/A</v>
      </c>
      <c r="BO54" s="9" t="e">
        <f t="shared" si="62"/>
        <v>#N/A</v>
      </c>
      <c r="BQ54" s="9">
        <f>IF($C54="",0,IF(COUNTIF($C$10:$C54,$C54)=1,0,COLUMN()))</f>
        <v>0</v>
      </c>
      <c r="BR54" s="9" t="e">
        <f t="shared" si="63"/>
        <v>#N/A</v>
      </c>
      <c r="BS54" s="9">
        <f t="shared" si="64"/>
        <v>0</v>
      </c>
      <c r="BU54" s="9" t="e">
        <f t="shared" si="65"/>
        <v>#N/A</v>
      </c>
    </row>
    <row r="55" spans="1:73" ht="30.75" customHeight="1" x14ac:dyDescent="0.15">
      <c r="A55" s="32"/>
      <c r="B55" s="67">
        <v>46</v>
      </c>
      <c r="C55" s="156"/>
      <c r="D55" s="93" t="e">
        <f>VLOOKUP(C55,登録情報男子!$A$2:$O$2484,5,FALSE)</f>
        <v>#N/A</v>
      </c>
      <c r="E55" s="93" t="e">
        <f>VLOOKUP(C55,登録情報男子!$A$2:$O$2484,7,0)</f>
        <v>#N/A</v>
      </c>
      <c r="F55" s="64"/>
      <c r="G55" s="64" t="e">
        <f>VLOOKUP(C55,登録情報男子!$A$2:$O$2484,3,0)</f>
        <v>#N/A</v>
      </c>
      <c r="H55" s="115"/>
      <c r="I55" s="68"/>
      <c r="J55" s="118"/>
      <c r="K55" s="69"/>
      <c r="L55" s="115"/>
      <c r="M55" s="68"/>
      <c r="N55" s="118"/>
      <c r="O55" s="69"/>
      <c r="P55" s="226"/>
      <c r="Q55" s="203"/>
      <c r="R55" s="204"/>
      <c r="S55" s="214"/>
      <c r="T55" s="265"/>
      <c r="U55" s="254"/>
      <c r="V55" s="262"/>
      <c r="W55" s="211"/>
      <c r="X55" s="9" t="str">
        <f t="shared" ca="1" si="33"/>
        <v/>
      </c>
      <c r="Y55" s="9" t="str">
        <f t="shared" ca="1" si="34"/>
        <v/>
      </c>
      <c r="Z55" s="9" t="e">
        <f t="shared" si="35"/>
        <v>#N/A</v>
      </c>
      <c r="AD55" s="9">
        <f t="shared" si="36"/>
        <v>0</v>
      </c>
      <c r="AG55" s="9">
        <f t="shared" si="37"/>
        <v>0</v>
      </c>
      <c r="AH55" s="9">
        <f t="shared" si="38"/>
        <v>0</v>
      </c>
      <c r="AI55" s="9">
        <f t="shared" si="39"/>
        <v>0</v>
      </c>
      <c r="AL55" s="9">
        <f t="shared" si="40"/>
        <v>0</v>
      </c>
      <c r="AM55" s="9">
        <f t="shared" si="41"/>
        <v>0</v>
      </c>
      <c r="AN55" s="9">
        <f t="shared" si="42"/>
        <v>0</v>
      </c>
      <c r="AQ55" s="9">
        <f t="shared" si="43"/>
        <v>0</v>
      </c>
      <c r="AR55" s="9">
        <f t="shared" si="44"/>
        <v>0</v>
      </c>
      <c r="AS55" s="9">
        <f t="shared" si="45"/>
        <v>0</v>
      </c>
      <c r="AV55" s="9">
        <f t="shared" si="46"/>
        <v>0</v>
      </c>
      <c r="AW55" s="9">
        <f t="shared" si="47"/>
        <v>0</v>
      </c>
      <c r="AY55" s="9" t="e">
        <f t="shared" si="48"/>
        <v>#N/A</v>
      </c>
      <c r="BA55" s="9">
        <f t="shared" si="49"/>
        <v>0</v>
      </c>
      <c r="BB55" s="9">
        <f t="shared" si="50"/>
        <v>0</v>
      </c>
      <c r="BC55" s="9">
        <f t="shared" si="51"/>
        <v>0</v>
      </c>
      <c r="BD55" s="9">
        <f t="shared" si="52"/>
        <v>0</v>
      </c>
      <c r="BE55" s="9">
        <f t="shared" si="53"/>
        <v>0</v>
      </c>
      <c r="BF55" s="9" t="e">
        <f t="shared" si="54"/>
        <v>#N/A</v>
      </c>
      <c r="BG55" s="9" t="e">
        <f t="shared" si="55"/>
        <v>#N/A</v>
      </c>
      <c r="BI55" s="9">
        <f t="shared" si="56"/>
        <v>0</v>
      </c>
      <c r="BJ55" s="9" t="e">
        <f t="shared" si="57"/>
        <v>#N/A</v>
      </c>
      <c r="BK55" s="9" t="e">
        <f t="shared" si="58"/>
        <v>#N/A</v>
      </c>
      <c r="BL55" s="9">
        <f t="shared" si="59"/>
        <v>0</v>
      </c>
      <c r="BM55" s="9">
        <f t="shared" si="60"/>
        <v>0</v>
      </c>
      <c r="BN55" s="9" t="e">
        <f t="shared" ca="1" si="61"/>
        <v>#N/A</v>
      </c>
      <c r="BO55" s="9" t="e">
        <f t="shared" si="62"/>
        <v>#N/A</v>
      </c>
      <c r="BQ55" s="9">
        <f>IF($C55="",0,IF(COUNTIF($C$10:$C55,$C55)=1,0,COLUMN()))</f>
        <v>0</v>
      </c>
      <c r="BR55" s="9" t="e">
        <f t="shared" si="63"/>
        <v>#N/A</v>
      </c>
      <c r="BS55" s="9">
        <f t="shared" si="64"/>
        <v>0</v>
      </c>
      <c r="BU55" s="9" t="e">
        <f t="shared" si="65"/>
        <v>#N/A</v>
      </c>
    </row>
    <row r="56" spans="1:73" ht="30.75" customHeight="1" x14ac:dyDescent="0.15">
      <c r="A56" s="32"/>
      <c r="B56" s="67">
        <v>47</v>
      </c>
      <c r="C56" s="156"/>
      <c r="D56" s="93" t="e">
        <f>VLOOKUP(C56,登録情報男子!$A$2:$O$2484,5,FALSE)</f>
        <v>#N/A</v>
      </c>
      <c r="E56" s="93" t="e">
        <f>VLOOKUP(C56,登録情報男子!$A$2:$O$2484,7,0)</f>
        <v>#N/A</v>
      </c>
      <c r="F56" s="64"/>
      <c r="G56" s="64" t="e">
        <f>VLOOKUP(C56,登録情報男子!$A$2:$O$2484,3,0)</f>
        <v>#N/A</v>
      </c>
      <c r="H56" s="115"/>
      <c r="I56" s="68"/>
      <c r="J56" s="118"/>
      <c r="K56" s="69"/>
      <c r="L56" s="115"/>
      <c r="M56" s="68"/>
      <c r="N56" s="118"/>
      <c r="O56" s="69"/>
      <c r="P56" s="226"/>
      <c r="Q56" s="203"/>
      <c r="R56" s="204"/>
      <c r="S56" s="214"/>
      <c r="T56" s="265"/>
      <c r="U56" s="254"/>
      <c r="V56" s="262"/>
      <c r="W56" s="211"/>
      <c r="X56" s="9" t="str">
        <f t="shared" ca="1" si="33"/>
        <v/>
      </c>
      <c r="Y56" s="9" t="str">
        <f t="shared" ca="1" si="34"/>
        <v/>
      </c>
      <c r="Z56" s="9" t="e">
        <f t="shared" si="35"/>
        <v>#N/A</v>
      </c>
      <c r="AD56" s="9">
        <f t="shared" si="36"/>
        <v>0</v>
      </c>
      <c r="AG56" s="9">
        <f t="shared" si="37"/>
        <v>0</v>
      </c>
      <c r="AH56" s="9">
        <f t="shared" si="38"/>
        <v>0</v>
      </c>
      <c r="AI56" s="9">
        <f t="shared" si="39"/>
        <v>0</v>
      </c>
      <c r="AL56" s="9">
        <f t="shared" si="40"/>
        <v>0</v>
      </c>
      <c r="AM56" s="9">
        <f t="shared" si="41"/>
        <v>0</v>
      </c>
      <c r="AN56" s="9">
        <f t="shared" si="42"/>
        <v>0</v>
      </c>
      <c r="AQ56" s="9">
        <f t="shared" si="43"/>
        <v>0</v>
      </c>
      <c r="AR56" s="9">
        <f t="shared" si="44"/>
        <v>0</v>
      </c>
      <c r="AS56" s="9">
        <f t="shared" si="45"/>
        <v>0</v>
      </c>
      <c r="AV56" s="9">
        <f t="shared" si="46"/>
        <v>0</v>
      </c>
      <c r="AW56" s="9">
        <f t="shared" si="47"/>
        <v>0</v>
      </c>
      <c r="AY56" s="9" t="e">
        <f t="shared" si="48"/>
        <v>#N/A</v>
      </c>
      <c r="BA56" s="9">
        <f t="shared" si="49"/>
        <v>0</v>
      </c>
      <c r="BB56" s="9">
        <f t="shared" si="50"/>
        <v>0</v>
      </c>
      <c r="BC56" s="9">
        <f t="shared" si="51"/>
        <v>0</v>
      </c>
      <c r="BD56" s="9">
        <f t="shared" si="52"/>
        <v>0</v>
      </c>
      <c r="BE56" s="9">
        <f t="shared" si="53"/>
        <v>0</v>
      </c>
      <c r="BF56" s="9" t="e">
        <f t="shared" si="54"/>
        <v>#N/A</v>
      </c>
      <c r="BG56" s="9" t="e">
        <f t="shared" si="55"/>
        <v>#N/A</v>
      </c>
      <c r="BI56" s="9">
        <f t="shared" si="56"/>
        <v>0</v>
      </c>
      <c r="BJ56" s="9" t="e">
        <f t="shared" si="57"/>
        <v>#N/A</v>
      </c>
      <c r="BK56" s="9" t="e">
        <f t="shared" si="58"/>
        <v>#N/A</v>
      </c>
      <c r="BL56" s="9">
        <f t="shared" si="59"/>
        <v>0</v>
      </c>
      <c r="BM56" s="9">
        <f t="shared" si="60"/>
        <v>0</v>
      </c>
      <c r="BN56" s="9" t="e">
        <f t="shared" ca="1" si="61"/>
        <v>#N/A</v>
      </c>
      <c r="BO56" s="9" t="e">
        <f t="shared" si="62"/>
        <v>#N/A</v>
      </c>
      <c r="BQ56" s="9">
        <f>IF($C56="",0,IF(COUNTIF($C$10:$C56,$C56)=1,0,COLUMN()))</f>
        <v>0</v>
      </c>
      <c r="BR56" s="9" t="e">
        <f t="shared" si="63"/>
        <v>#N/A</v>
      </c>
      <c r="BS56" s="9">
        <f t="shared" si="64"/>
        <v>0</v>
      </c>
      <c r="BU56" s="9" t="e">
        <f t="shared" si="65"/>
        <v>#N/A</v>
      </c>
    </row>
    <row r="57" spans="1:73" ht="30.75" customHeight="1" x14ac:dyDescent="0.15">
      <c r="A57" s="32"/>
      <c r="B57" s="67">
        <v>48</v>
      </c>
      <c r="C57" s="156"/>
      <c r="D57" s="93" t="e">
        <f>VLOOKUP(C57,登録情報男子!$A$2:$O$2484,5,FALSE)</f>
        <v>#N/A</v>
      </c>
      <c r="E57" s="93" t="e">
        <f>VLOOKUP(C57,登録情報男子!$A$2:$O$2484,7,0)</f>
        <v>#N/A</v>
      </c>
      <c r="F57" s="64"/>
      <c r="G57" s="64" t="e">
        <f>VLOOKUP(C57,登録情報男子!$A$2:$O$2484,3,0)</f>
        <v>#N/A</v>
      </c>
      <c r="H57" s="115"/>
      <c r="I57" s="68"/>
      <c r="J57" s="118"/>
      <c r="K57" s="69"/>
      <c r="L57" s="115"/>
      <c r="M57" s="68"/>
      <c r="N57" s="118"/>
      <c r="O57" s="69"/>
      <c r="P57" s="226"/>
      <c r="Q57" s="203"/>
      <c r="R57" s="204"/>
      <c r="S57" s="214"/>
      <c r="T57" s="265"/>
      <c r="U57" s="254"/>
      <c r="V57" s="262"/>
      <c r="W57" s="211"/>
      <c r="X57" s="9" t="str">
        <f t="shared" ca="1" si="33"/>
        <v/>
      </c>
      <c r="Y57" s="9" t="str">
        <f t="shared" ca="1" si="34"/>
        <v/>
      </c>
      <c r="Z57" s="9" t="e">
        <f t="shared" si="35"/>
        <v>#N/A</v>
      </c>
      <c r="AD57" s="9">
        <f t="shared" si="36"/>
        <v>0</v>
      </c>
      <c r="AG57" s="9">
        <f t="shared" si="37"/>
        <v>0</v>
      </c>
      <c r="AH57" s="9">
        <f t="shared" si="38"/>
        <v>0</v>
      </c>
      <c r="AI57" s="9">
        <f t="shared" si="39"/>
        <v>0</v>
      </c>
      <c r="AL57" s="9">
        <f t="shared" si="40"/>
        <v>0</v>
      </c>
      <c r="AM57" s="9">
        <f t="shared" si="41"/>
        <v>0</v>
      </c>
      <c r="AN57" s="9">
        <f t="shared" si="42"/>
        <v>0</v>
      </c>
      <c r="AQ57" s="9">
        <f t="shared" si="43"/>
        <v>0</v>
      </c>
      <c r="AR57" s="9">
        <f t="shared" si="44"/>
        <v>0</v>
      </c>
      <c r="AS57" s="9">
        <f t="shared" si="45"/>
        <v>0</v>
      </c>
      <c r="AV57" s="9">
        <f t="shared" si="46"/>
        <v>0</v>
      </c>
      <c r="AW57" s="9">
        <f t="shared" si="47"/>
        <v>0</v>
      </c>
      <c r="AY57" s="9" t="e">
        <f t="shared" si="48"/>
        <v>#N/A</v>
      </c>
      <c r="BA57" s="9">
        <f t="shared" si="49"/>
        <v>0</v>
      </c>
      <c r="BB57" s="9">
        <f t="shared" si="50"/>
        <v>0</v>
      </c>
      <c r="BC57" s="9">
        <f t="shared" si="51"/>
        <v>0</v>
      </c>
      <c r="BD57" s="9">
        <f t="shared" si="52"/>
        <v>0</v>
      </c>
      <c r="BE57" s="9">
        <f t="shared" si="53"/>
        <v>0</v>
      </c>
      <c r="BF57" s="9" t="e">
        <f t="shared" si="54"/>
        <v>#N/A</v>
      </c>
      <c r="BG57" s="9" t="e">
        <f t="shared" si="55"/>
        <v>#N/A</v>
      </c>
      <c r="BI57" s="9">
        <f t="shared" si="56"/>
        <v>0</v>
      </c>
      <c r="BJ57" s="9" t="e">
        <f t="shared" si="57"/>
        <v>#N/A</v>
      </c>
      <c r="BK57" s="9" t="e">
        <f t="shared" si="58"/>
        <v>#N/A</v>
      </c>
      <c r="BL57" s="9">
        <f t="shared" si="59"/>
        <v>0</v>
      </c>
      <c r="BM57" s="9">
        <f t="shared" si="60"/>
        <v>0</v>
      </c>
      <c r="BN57" s="9" t="e">
        <f t="shared" ca="1" si="61"/>
        <v>#N/A</v>
      </c>
      <c r="BO57" s="9" t="e">
        <f t="shared" si="62"/>
        <v>#N/A</v>
      </c>
      <c r="BQ57" s="9">
        <f>IF($C57="",0,IF(COUNTIF($C$10:$C57,$C57)=1,0,COLUMN()))</f>
        <v>0</v>
      </c>
      <c r="BR57" s="9" t="e">
        <f t="shared" si="63"/>
        <v>#N/A</v>
      </c>
      <c r="BS57" s="9">
        <f t="shared" si="64"/>
        <v>0</v>
      </c>
      <c r="BU57" s="9" t="e">
        <f t="shared" si="65"/>
        <v>#N/A</v>
      </c>
    </row>
    <row r="58" spans="1:73" ht="30.75" customHeight="1" x14ac:dyDescent="0.15">
      <c r="A58" s="32"/>
      <c r="B58" s="67">
        <v>49</v>
      </c>
      <c r="C58" s="156"/>
      <c r="D58" s="93" t="e">
        <f>VLOOKUP(C58,登録情報男子!$A$2:$O$2484,5,FALSE)</f>
        <v>#N/A</v>
      </c>
      <c r="E58" s="93" t="e">
        <f>VLOOKUP(C58,登録情報男子!$A$2:$O$2484,7,0)</f>
        <v>#N/A</v>
      </c>
      <c r="F58" s="64"/>
      <c r="G58" s="64" t="e">
        <f>VLOOKUP(C58,登録情報男子!$A$2:$O$2484,3,0)</f>
        <v>#N/A</v>
      </c>
      <c r="H58" s="115"/>
      <c r="I58" s="68"/>
      <c r="J58" s="118"/>
      <c r="K58" s="69"/>
      <c r="L58" s="115"/>
      <c r="M58" s="68"/>
      <c r="N58" s="118"/>
      <c r="O58" s="69"/>
      <c r="P58" s="226"/>
      <c r="Q58" s="203"/>
      <c r="R58" s="204"/>
      <c r="S58" s="214"/>
      <c r="T58" s="265"/>
      <c r="U58" s="254"/>
      <c r="V58" s="262"/>
      <c r="W58" s="211"/>
      <c r="X58" s="9" t="str">
        <f t="shared" ca="1" si="33"/>
        <v/>
      </c>
      <c r="Y58" s="9" t="str">
        <f t="shared" ca="1" si="34"/>
        <v/>
      </c>
      <c r="Z58" s="9" t="e">
        <f t="shared" si="35"/>
        <v>#N/A</v>
      </c>
      <c r="AD58" s="9">
        <f t="shared" si="36"/>
        <v>0</v>
      </c>
      <c r="AG58" s="9">
        <f t="shared" si="37"/>
        <v>0</v>
      </c>
      <c r="AH58" s="9">
        <f t="shared" si="38"/>
        <v>0</v>
      </c>
      <c r="AI58" s="9">
        <f t="shared" si="39"/>
        <v>0</v>
      </c>
      <c r="AL58" s="9">
        <f t="shared" si="40"/>
        <v>0</v>
      </c>
      <c r="AM58" s="9">
        <f t="shared" si="41"/>
        <v>0</v>
      </c>
      <c r="AN58" s="9">
        <f t="shared" si="42"/>
        <v>0</v>
      </c>
      <c r="AQ58" s="9">
        <f t="shared" si="43"/>
        <v>0</v>
      </c>
      <c r="AR58" s="9">
        <f t="shared" si="44"/>
        <v>0</v>
      </c>
      <c r="AS58" s="9">
        <f t="shared" si="45"/>
        <v>0</v>
      </c>
      <c r="AV58" s="9">
        <f t="shared" si="46"/>
        <v>0</v>
      </c>
      <c r="AW58" s="9">
        <f t="shared" si="47"/>
        <v>0</v>
      </c>
      <c r="AY58" s="9" t="e">
        <f t="shared" si="48"/>
        <v>#N/A</v>
      </c>
      <c r="BA58" s="9">
        <f t="shared" si="49"/>
        <v>0</v>
      </c>
      <c r="BB58" s="9">
        <f t="shared" si="50"/>
        <v>0</v>
      </c>
      <c r="BC58" s="9">
        <f t="shared" si="51"/>
        <v>0</v>
      </c>
      <c r="BD58" s="9">
        <f t="shared" si="52"/>
        <v>0</v>
      </c>
      <c r="BE58" s="9">
        <f t="shared" si="53"/>
        <v>0</v>
      </c>
      <c r="BF58" s="9" t="e">
        <f t="shared" si="54"/>
        <v>#N/A</v>
      </c>
      <c r="BG58" s="9" t="e">
        <f t="shared" si="55"/>
        <v>#N/A</v>
      </c>
      <c r="BI58" s="9">
        <f t="shared" si="56"/>
        <v>0</v>
      </c>
      <c r="BJ58" s="9" t="e">
        <f t="shared" si="57"/>
        <v>#N/A</v>
      </c>
      <c r="BK58" s="9" t="e">
        <f t="shared" si="58"/>
        <v>#N/A</v>
      </c>
      <c r="BL58" s="9">
        <f t="shared" si="59"/>
        <v>0</v>
      </c>
      <c r="BM58" s="9">
        <f t="shared" si="60"/>
        <v>0</v>
      </c>
      <c r="BN58" s="9" t="e">
        <f t="shared" ca="1" si="61"/>
        <v>#N/A</v>
      </c>
      <c r="BO58" s="9" t="e">
        <f t="shared" si="62"/>
        <v>#N/A</v>
      </c>
      <c r="BQ58" s="9">
        <f>IF($C58="",0,IF(COUNTIF($C$10:$C58,$C58)=1,0,COLUMN()))</f>
        <v>0</v>
      </c>
      <c r="BR58" s="9" t="e">
        <f t="shared" si="63"/>
        <v>#N/A</v>
      </c>
      <c r="BS58" s="9">
        <f t="shared" si="64"/>
        <v>0</v>
      </c>
      <c r="BU58" s="9" t="e">
        <f t="shared" si="65"/>
        <v>#N/A</v>
      </c>
    </row>
    <row r="59" spans="1:73" ht="30.75" customHeight="1" x14ac:dyDescent="0.15">
      <c r="A59" s="32"/>
      <c r="B59" s="67">
        <v>50</v>
      </c>
      <c r="C59" s="156"/>
      <c r="D59" s="93" t="e">
        <f>VLOOKUP(C59,登録情報男子!$A$2:$O$2484,5,FALSE)</f>
        <v>#N/A</v>
      </c>
      <c r="E59" s="93" t="e">
        <f>VLOOKUP(C59,登録情報男子!$A$2:$O$2484,7,0)</f>
        <v>#N/A</v>
      </c>
      <c r="F59" s="64"/>
      <c r="G59" s="64" t="e">
        <f>VLOOKUP(C59,登録情報男子!$A$2:$O$2484,3,0)</f>
        <v>#N/A</v>
      </c>
      <c r="H59" s="115"/>
      <c r="I59" s="68"/>
      <c r="J59" s="118"/>
      <c r="K59" s="69"/>
      <c r="L59" s="115"/>
      <c r="M59" s="68"/>
      <c r="N59" s="118"/>
      <c r="O59" s="69"/>
      <c r="P59" s="226"/>
      <c r="Q59" s="203"/>
      <c r="R59" s="204"/>
      <c r="S59" s="214"/>
      <c r="T59" s="265"/>
      <c r="U59" s="254"/>
      <c r="V59" s="262"/>
      <c r="W59" s="211"/>
      <c r="X59" s="9" t="str">
        <f t="shared" ca="1" si="33"/>
        <v/>
      </c>
      <c r="Y59" s="9" t="str">
        <f t="shared" ca="1" si="34"/>
        <v/>
      </c>
      <c r="Z59" s="9" t="e">
        <f t="shared" si="35"/>
        <v>#N/A</v>
      </c>
      <c r="AD59" s="9">
        <f t="shared" si="36"/>
        <v>0</v>
      </c>
      <c r="AG59" s="9">
        <f t="shared" si="37"/>
        <v>0</v>
      </c>
      <c r="AH59" s="9">
        <f t="shared" si="38"/>
        <v>0</v>
      </c>
      <c r="AI59" s="9">
        <f t="shared" si="39"/>
        <v>0</v>
      </c>
      <c r="AL59" s="9">
        <f t="shared" si="40"/>
        <v>0</v>
      </c>
      <c r="AM59" s="9">
        <f t="shared" si="41"/>
        <v>0</v>
      </c>
      <c r="AN59" s="9">
        <f t="shared" si="42"/>
        <v>0</v>
      </c>
      <c r="AQ59" s="9">
        <f t="shared" si="43"/>
        <v>0</v>
      </c>
      <c r="AR59" s="9">
        <f t="shared" si="44"/>
        <v>0</v>
      </c>
      <c r="AS59" s="9">
        <f t="shared" si="45"/>
        <v>0</v>
      </c>
      <c r="AV59" s="9">
        <f t="shared" si="46"/>
        <v>0</v>
      </c>
      <c r="AW59" s="9">
        <f t="shared" si="47"/>
        <v>0</v>
      </c>
      <c r="AY59" s="9" t="e">
        <f t="shared" si="48"/>
        <v>#N/A</v>
      </c>
      <c r="BA59" s="9">
        <f t="shared" si="49"/>
        <v>0</v>
      </c>
      <c r="BB59" s="9">
        <f t="shared" si="50"/>
        <v>0</v>
      </c>
      <c r="BC59" s="9">
        <f t="shared" si="51"/>
        <v>0</v>
      </c>
      <c r="BD59" s="9">
        <f t="shared" si="52"/>
        <v>0</v>
      </c>
      <c r="BE59" s="9">
        <f t="shared" si="53"/>
        <v>0</v>
      </c>
      <c r="BF59" s="9" t="e">
        <f t="shared" si="54"/>
        <v>#N/A</v>
      </c>
      <c r="BG59" s="9" t="e">
        <f t="shared" si="55"/>
        <v>#N/A</v>
      </c>
      <c r="BI59" s="9">
        <f t="shared" si="56"/>
        <v>0</v>
      </c>
      <c r="BJ59" s="9" t="e">
        <f t="shared" si="57"/>
        <v>#N/A</v>
      </c>
      <c r="BK59" s="9" t="e">
        <f t="shared" si="58"/>
        <v>#N/A</v>
      </c>
      <c r="BL59" s="9">
        <f t="shared" si="59"/>
        <v>0</v>
      </c>
      <c r="BM59" s="9">
        <f t="shared" si="60"/>
        <v>0</v>
      </c>
      <c r="BN59" s="9" t="e">
        <f t="shared" ca="1" si="61"/>
        <v>#N/A</v>
      </c>
      <c r="BO59" s="9" t="e">
        <f t="shared" si="62"/>
        <v>#N/A</v>
      </c>
      <c r="BQ59" s="9">
        <f>IF($C59="",0,IF(COUNTIF($C$10:$C59,$C59)=1,0,COLUMN()))</f>
        <v>0</v>
      </c>
      <c r="BR59" s="9" t="e">
        <f t="shared" si="63"/>
        <v>#N/A</v>
      </c>
      <c r="BS59" s="9">
        <f t="shared" si="64"/>
        <v>0</v>
      </c>
      <c r="BU59" s="9" t="e">
        <f t="shared" si="65"/>
        <v>#N/A</v>
      </c>
    </row>
    <row r="60" spans="1:73" ht="30.75" customHeight="1" x14ac:dyDescent="0.15">
      <c r="A60" s="32"/>
      <c r="B60" s="67">
        <v>51</v>
      </c>
      <c r="C60" s="156"/>
      <c r="D60" s="93" t="e">
        <f>VLOOKUP(C60,登録情報男子!$A$2:$O$2484,5,FALSE)</f>
        <v>#N/A</v>
      </c>
      <c r="E60" s="93" t="e">
        <f>VLOOKUP(C60,登録情報男子!$A$2:$O$2484,7,0)</f>
        <v>#N/A</v>
      </c>
      <c r="F60" s="64"/>
      <c r="G60" s="64" t="e">
        <f>VLOOKUP(C60,登録情報男子!$A$2:$O$2484,3,0)</f>
        <v>#N/A</v>
      </c>
      <c r="H60" s="115"/>
      <c r="I60" s="68"/>
      <c r="J60" s="118"/>
      <c r="K60" s="69"/>
      <c r="L60" s="115"/>
      <c r="M60" s="68"/>
      <c r="N60" s="118"/>
      <c r="O60" s="69"/>
      <c r="P60" s="226"/>
      <c r="Q60" s="203"/>
      <c r="R60" s="204"/>
      <c r="S60" s="214"/>
      <c r="T60" s="265"/>
      <c r="U60" s="254"/>
      <c r="V60" s="262"/>
      <c r="W60" s="211"/>
      <c r="X60" s="9" t="str">
        <f t="shared" ca="1" si="33"/>
        <v/>
      </c>
      <c r="Y60" s="9" t="str">
        <f t="shared" ca="1" si="34"/>
        <v/>
      </c>
      <c r="Z60" s="9" t="e">
        <f t="shared" si="35"/>
        <v>#N/A</v>
      </c>
      <c r="AD60" s="9">
        <f t="shared" si="36"/>
        <v>0</v>
      </c>
      <c r="AG60" s="9">
        <f t="shared" si="37"/>
        <v>0</v>
      </c>
      <c r="AH60" s="9">
        <f t="shared" si="38"/>
        <v>0</v>
      </c>
      <c r="AI60" s="9">
        <f t="shared" si="39"/>
        <v>0</v>
      </c>
      <c r="AL60" s="9">
        <f t="shared" si="40"/>
        <v>0</v>
      </c>
      <c r="AM60" s="9">
        <f t="shared" si="41"/>
        <v>0</v>
      </c>
      <c r="AN60" s="9">
        <f t="shared" si="42"/>
        <v>0</v>
      </c>
      <c r="AQ60" s="9">
        <f t="shared" si="43"/>
        <v>0</v>
      </c>
      <c r="AR60" s="9">
        <f t="shared" si="44"/>
        <v>0</v>
      </c>
      <c r="AS60" s="9">
        <f t="shared" si="45"/>
        <v>0</v>
      </c>
      <c r="AV60" s="9">
        <f t="shared" si="46"/>
        <v>0</v>
      </c>
      <c r="AW60" s="9">
        <f t="shared" si="47"/>
        <v>0</v>
      </c>
      <c r="AY60" s="9" t="e">
        <f t="shared" si="48"/>
        <v>#N/A</v>
      </c>
      <c r="BA60" s="9">
        <f t="shared" si="49"/>
        <v>0</v>
      </c>
      <c r="BB60" s="9">
        <f t="shared" si="50"/>
        <v>0</v>
      </c>
      <c r="BC60" s="9">
        <f t="shared" si="51"/>
        <v>0</v>
      </c>
      <c r="BD60" s="9">
        <f t="shared" si="52"/>
        <v>0</v>
      </c>
      <c r="BE60" s="9">
        <f t="shared" si="53"/>
        <v>0</v>
      </c>
      <c r="BF60" s="9" t="e">
        <f t="shared" si="54"/>
        <v>#N/A</v>
      </c>
      <c r="BG60" s="9" t="e">
        <f t="shared" si="55"/>
        <v>#N/A</v>
      </c>
      <c r="BI60" s="9">
        <f t="shared" si="56"/>
        <v>0</v>
      </c>
      <c r="BJ60" s="9" t="e">
        <f t="shared" si="57"/>
        <v>#N/A</v>
      </c>
      <c r="BK60" s="9" t="e">
        <f t="shared" si="58"/>
        <v>#N/A</v>
      </c>
      <c r="BL60" s="9">
        <f t="shared" si="59"/>
        <v>0</v>
      </c>
      <c r="BM60" s="9">
        <f t="shared" si="60"/>
        <v>0</v>
      </c>
      <c r="BN60" s="9" t="e">
        <f t="shared" ca="1" si="61"/>
        <v>#N/A</v>
      </c>
      <c r="BO60" s="9" t="e">
        <f t="shared" si="62"/>
        <v>#N/A</v>
      </c>
      <c r="BQ60" s="9">
        <f>IF($C60="",0,IF(COUNTIF($C$10:$C60,$C60)=1,0,COLUMN()))</f>
        <v>0</v>
      </c>
      <c r="BR60" s="9" t="e">
        <f t="shared" si="63"/>
        <v>#N/A</v>
      </c>
      <c r="BS60" s="9">
        <f t="shared" si="64"/>
        <v>0</v>
      </c>
      <c r="BU60" s="9" t="e">
        <f t="shared" si="65"/>
        <v>#N/A</v>
      </c>
    </row>
    <row r="61" spans="1:73" ht="30.75" customHeight="1" x14ac:dyDescent="0.15">
      <c r="A61" s="32"/>
      <c r="B61" s="67">
        <v>52</v>
      </c>
      <c r="C61" s="156"/>
      <c r="D61" s="93" t="e">
        <f>VLOOKUP(C61,登録情報男子!$A$2:$O$2484,5,FALSE)</f>
        <v>#N/A</v>
      </c>
      <c r="E61" s="93" t="e">
        <f>VLOOKUP(C61,登録情報男子!$A$2:$O$2484,7,0)</f>
        <v>#N/A</v>
      </c>
      <c r="F61" s="64"/>
      <c r="G61" s="64" t="e">
        <f>VLOOKUP(C61,登録情報男子!$A$2:$O$2484,3,0)</f>
        <v>#N/A</v>
      </c>
      <c r="H61" s="115"/>
      <c r="I61" s="68"/>
      <c r="J61" s="118"/>
      <c r="K61" s="69"/>
      <c r="L61" s="115"/>
      <c r="M61" s="68"/>
      <c r="N61" s="118"/>
      <c r="O61" s="69"/>
      <c r="P61" s="226"/>
      <c r="Q61" s="203"/>
      <c r="R61" s="204"/>
      <c r="S61" s="214"/>
      <c r="T61" s="265"/>
      <c r="U61" s="254"/>
      <c r="V61" s="262"/>
      <c r="W61" s="211"/>
      <c r="X61" s="9" t="str">
        <f t="shared" ca="1" si="33"/>
        <v/>
      </c>
      <c r="Y61" s="9" t="str">
        <f t="shared" ca="1" si="34"/>
        <v/>
      </c>
      <c r="Z61" s="9" t="e">
        <f t="shared" si="35"/>
        <v>#N/A</v>
      </c>
      <c r="AD61" s="9">
        <f t="shared" si="36"/>
        <v>0</v>
      </c>
      <c r="AG61" s="9">
        <f t="shared" si="37"/>
        <v>0</v>
      </c>
      <c r="AH61" s="9">
        <f t="shared" si="38"/>
        <v>0</v>
      </c>
      <c r="AI61" s="9">
        <f t="shared" si="39"/>
        <v>0</v>
      </c>
      <c r="AL61" s="9">
        <f t="shared" si="40"/>
        <v>0</v>
      </c>
      <c r="AM61" s="9">
        <f t="shared" si="41"/>
        <v>0</v>
      </c>
      <c r="AN61" s="9">
        <f t="shared" si="42"/>
        <v>0</v>
      </c>
      <c r="AQ61" s="9">
        <f t="shared" si="43"/>
        <v>0</v>
      </c>
      <c r="AR61" s="9">
        <f t="shared" si="44"/>
        <v>0</v>
      </c>
      <c r="AS61" s="9">
        <f t="shared" si="45"/>
        <v>0</v>
      </c>
      <c r="AV61" s="9">
        <f t="shared" si="46"/>
        <v>0</v>
      </c>
      <c r="AW61" s="9">
        <f t="shared" si="47"/>
        <v>0</v>
      </c>
      <c r="AY61" s="9" t="e">
        <f t="shared" si="48"/>
        <v>#N/A</v>
      </c>
      <c r="BA61" s="9">
        <f t="shared" si="49"/>
        <v>0</v>
      </c>
      <c r="BB61" s="9">
        <f t="shared" si="50"/>
        <v>0</v>
      </c>
      <c r="BC61" s="9">
        <f t="shared" si="51"/>
        <v>0</v>
      </c>
      <c r="BD61" s="9">
        <f t="shared" si="52"/>
        <v>0</v>
      </c>
      <c r="BE61" s="9">
        <f t="shared" si="53"/>
        <v>0</v>
      </c>
      <c r="BF61" s="9" t="e">
        <f t="shared" si="54"/>
        <v>#N/A</v>
      </c>
      <c r="BG61" s="9" t="e">
        <f t="shared" si="55"/>
        <v>#N/A</v>
      </c>
      <c r="BI61" s="9">
        <f t="shared" si="56"/>
        <v>0</v>
      </c>
      <c r="BJ61" s="9" t="e">
        <f t="shared" si="57"/>
        <v>#N/A</v>
      </c>
      <c r="BK61" s="9" t="e">
        <f t="shared" si="58"/>
        <v>#N/A</v>
      </c>
      <c r="BL61" s="9">
        <f t="shared" si="59"/>
        <v>0</v>
      </c>
      <c r="BM61" s="9">
        <f t="shared" si="60"/>
        <v>0</v>
      </c>
      <c r="BN61" s="9" t="e">
        <f t="shared" ca="1" si="61"/>
        <v>#N/A</v>
      </c>
      <c r="BO61" s="9" t="e">
        <f t="shared" si="62"/>
        <v>#N/A</v>
      </c>
      <c r="BQ61" s="9">
        <f>IF($C61="",0,IF(COUNTIF($C$10:$C61,$C61)=1,0,COLUMN()))</f>
        <v>0</v>
      </c>
      <c r="BR61" s="9" t="e">
        <f t="shared" si="63"/>
        <v>#N/A</v>
      </c>
      <c r="BS61" s="9">
        <f t="shared" si="64"/>
        <v>0</v>
      </c>
      <c r="BU61" s="9" t="e">
        <f t="shared" si="65"/>
        <v>#N/A</v>
      </c>
    </row>
    <row r="62" spans="1:73" ht="30.75" customHeight="1" x14ac:dyDescent="0.15">
      <c r="A62" s="32"/>
      <c r="B62" s="67">
        <v>53</v>
      </c>
      <c r="C62" s="156"/>
      <c r="D62" s="93" t="e">
        <f>VLOOKUP(C62,登録情報男子!$A$2:$O$2484,5,FALSE)</f>
        <v>#N/A</v>
      </c>
      <c r="E62" s="93" t="e">
        <f>VLOOKUP(C62,登録情報男子!$A$2:$O$2484,7,0)</f>
        <v>#N/A</v>
      </c>
      <c r="F62" s="64"/>
      <c r="G62" s="64" t="e">
        <f>VLOOKUP(C62,登録情報男子!$A$2:$O$2484,3,0)</f>
        <v>#N/A</v>
      </c>
      <c r="H62" s="115"/>
      <c r="I62" s="68"/>
      <c r="J62" s="118"/>
      <c r="K62" s="69"/>
      <c r="L62" s="115"/>
      <c r="M62" s="68"/>
      <c r="N62" s="118"/>
      <c r="O62" s="69"/>
      <c r="P62" s="226"/>
      <c r="Q62" s="203"/>
      <c r="R62" s="204"/>
      <c r="S62" s="214"/>
      <c r="T62" s="265"/>
      <c r="U62" s="254"/>
      <c r="V62" s="262"/>
      <c r="W62" s="211"/>
      <c r="X62" s="9" t="str">
        <f t="shared" ca="1" si="33"/>
        <v/>
      </c>
      <c r="Y62" s="9" t="str">
        <f t="shared" ca="1" si="34"/>
        <v/>
      </c>
      <c r="Z62" s="9" t="e">
        <f t="shared" si="35"/>
        <v>#N/A</v>
      </c>
      <c r="AD62" s="9">
        <f t="shared" si="36"/>
        <v>0</v>
      </c>
      <c r="AG62" s="9">
        <f t="shared" si="37"/>
        <v>0</v>
      </c>
      <c r="AH62" s="9">
        <f t="shared" si="38"/>
        <v>0</v>
      </c>
      <c r="AI62" s="9">
        <f t="shared" si="39"/>
        <v>0</v>
      </c>
      <c r="AL62" s="9">
        <f t="shared" si="40"/>
        <v>0</v>
      </c>
      <c r="AM62" s="9">
        <f t="shared" si="41"/>
        <v>0</v>
      </c>
      <c r="AN62" s="9">
        <f t="shared" si="42"/>
        <v>0</v>
      </c>
      <c r="AQ62" s="9">
        <f t="shared" si="43"/>
        <v>0</v>
      </c>
      <c r="AR62" s="9">
        <f t="shared" si="44"/>
        <v>0</v>
      </c>
      <c r="AS62" s="9">
        <f t="shared" si="45"/>
        <v>0</v>
      </c>
      <c r="AV62" s="9">
        <f t="shared" si="46"/>
        <v>0</v>
      </c>
      <c r="AW62" s="9">
        <f t="shared" si="47"/>
        <v>0</v>
      </c>
      <c r="AY62" s="9" t="e">
        <f t="shared" si="48"/>
        <v>#N/A</v>
      </c>
      <c r="BA62" s="9">
        <f t="shared" si="49"/>
        <v>0</v>
      </c>
      <c r="BB62" s="9">
        <f t="shared" si="50"/>
        <v>0</v>
      </c>
      <c r="BC62" s="9">
        <f t="shared" si="51"/>
        <v>0</v>
      </c>
      <c r="BD62" s="9">
        <f t="shared" si="52"/>
        <v>0</v>
      </c>
      <c r="BE62" s="9">
        <f t="shared" si="53"/>
        <v>0</v>
      </c>
      <c r="BF62" s="9" t="e">
        <f t="shared" si="54"/>
        <v>#N/A</v>
      </c>
      <c r="BG62" s="9" t="e">
        <f t="shared" si="55"/>
        <v>#N/A</v>
      </c>
      <c r="BI62" s="9">
        <f t="shared" si="56"/>
        <v>0</v>
      </c>
      <c r="BJ62" s="9" t="e">
        <f t="shared" si="57"/>
        <v>#N/A</v>
      </c>
      <c r="BK62" s="9" t="e">
        <f t="shared" si="58"/>
        <v>#N/A</v>
      </c>
      <c r="BL62" s="9">
        <f t="shared" si="59"/>
        <v>0</v>
      </c>
      <c r="BM62" s="9">
        <f t="shared" si="60"/>
        <v>0</v>
      </c>
      <c r="BN62" s="9" t="e">
        <f t="shared" ca="1" si="61"/>
        <v>#N/A</v>
      </c>
      <c r="BO62" s="9" t="e">
        <f t="shared" si="62"/>
        <v>#N/A</v>
      </c>
      <c r="BQ62" s="9">
        <f>IF($C62="",0,IF(COUNTIF($C$10:$C62,$C62)=1,0,COLUMN()))</f>
        <v>0</v>
      </c>
      <c r="BR62" s="9" t="e">
        <f t="shared" si="63"/>
        <v>#N/A</v>
      </c>
      <c r="BS62" s="9">
        <f t="shared" si="64"/>
        <v>0</v>
      </c>
      <c r="BU62" s="9" t="e">
        <f t="shared" si="65"/>
        <v>#N/A</v>
      </c>
    </row>
    <row r="63" spans="1:73" ht="30.75" customHeight="1" x14ac:dyDescent="0.15">
      <c r="A63" s="32"/>
      <c r="B63" s="67">
        <v>54</v>
      </c>
      <c r="C63" s="156"/>
      <c r="D63" s="93" t="e">
        <f>VLOOKUP(C63,登録情報男子!$A$2:$O$2484,5,FALSE)</f>
        <v>#N/A</v>
      </c>
      <c r="E63" s="93" t="e">
        <f>VLOOKUP(C63,登録情報男子!$A$2:$O$2484,7,0)</f>
        <v>#N/A</v>
      </c>
      <c r="F63" s="64"/>
      <c r="G63" s="64" t="e">
        <f>VLOOKUP(C63,登録情報男子!$A$2:$O$2484,3,0)</f>
        <v>#N/A</v>
      </c>
      <c r="H63" s="115"/>
      <c r="I63" s="68"/>
      <c r="J63" s="118"/>
      <c r="K63" s="69"/>
      <c r="L63" s="115"/>
      <c r="M63" s="68"/>
      <c r="N63" s="118"/>
      <c r="O63" s="69"/>
      <c r="P63" s="226"/>
      <c r="Q63" s="203"/>
      <c r="R63" s="204"/>
      <c r="S63" s="214"/>
      <c r="T63" s="265"/>
      <c r="U63" s="254"/>
      <c r="V63" s="262"/>
      <c r="W63" s="211"/>
      <c r="X63" s="9" t="str">
        <f t="shared" ca="1" si="33"/>
        <v/>
      </c>
      <c r="Y63" s="9" t="str">
        <f t="shared" ca="1" si="34"/>
        <v/>
      </c>
      <c r="Z63" s="9" t="e">
        <f t="shared" si="35"/>
        <v>#N/A</v>
      </c>
      <c r="AD63" s="9">
        <f t="shared" si="36"/>
        <v>0</v>
      </c>
      <c r="AG63" s="9">
        <f t="shared" si="37"/>
        <v>0</v>
      </c>
      <c r="AH63" s="9">
        <f t="shared" si="38"/>
        <v>0</v>
      </c>
      <c r="AI63" s="9">
        <f t="shared" si="39"/>
        <v>0</v>
      </c>
      <c r="AL63" s="9">
        <f t="shared" si="40"/>
        <v>0</v>
      </c>
      <c r="AM63" s="9">
        <f t="shared" si="41"/>
        <v>0</v>
      </c>
      <c r="AN63" s="9">
        <f t="shared" si="42"/>
        <v>0</v>
      </c>
      <c r="AQ63" s="9">
        <f t="shared" si="43"/>
        <v>0</v>
      </c>
      <c r="AR63" s="9">
        <f t="shared" si="44"/>
        <v>0</v>
      </c>
      <c r="AS63" s="9">
        <f t="shared" si="45"/>
        <v>0</v>
      </c>
      <c r="AV63" s="9">
        <f t="shared" si="46"/>
        <v>0</v>
      </c>
      <c r="AW63" s="9">
        <f t="shared" si="47"/>
        <v>0</v>
      </c>
      <c r="AY63" s="9" t="e">
        <f t="shared" si="48"/>
        <v>#N/A</v>
      </c>
      <c r="BA63" s="9">
        <f t="shared" si="49"/>
        <v>0</v>
      </c>
      <c r="BB63" s="9">
        <f t="shared" si="50"/>
        <v>0</v>
      </c>
      <c r="BC63" s="9">
        <f t="shared" si="51"/>
        <v>0</v>
      </c>
      <c r="BD63" s="9">
        <f t="shared" si="52"/>
        <v>0</v>
      </c>
      <c r="BE63" s="9">
        <f t="shared" si="53"/>
        <v>0</v>
      </c>
      <c r="BF63" s="9" t="e">
        <f t="shared" si="54"/>
        <v>#N/A</v>
      </c>
      <c r="BG63" s="9" t="e">
        <f t="shared" si="55"/>
        <v>#N/A</v>
      </c>
      <c r="BI63" s="9">
        <f t="shared" si="56"/>
        <v>0</v>
      </c>
      <c r="BJ63" s="9" t="e">
        <f t="shared" si="57"/>
        <v>#N/A</v>
      </c>
      <c r="BK63" s="9" t="e">
        <f t="shared" si="58"/>
        <v>#N/A</v>
      </c>
      <c r="BL63" s="9">
        <f t="shared" si="59"/>
        <v>0</v>
      </c>
      <c r="BM63" s="9">
        <f t="shared" si="60"/>
        <v>0</v>
      </c>
      <c r="BN63" s="9" t="e">
        <f t="shared" ca="1" si="61"/>
        <v>#N/A</v>
      </c>
      <c r="BO63" s="9" t="e">
        <f t="shared" si="62"/>
        <v>#N/A</v>
      </c>
      <c r="BQ63" s="9">
        <f>IF($C63="",0,IF(COUNTIF($C$10:$C63,$C63)=1,0,COLUMN()))</f>
        <v>0</v>
      </c>
      <c r="BR63" s="9" t="e">
        <f t="shared" si="63"/>
        <v>#N/A</v>
      </c>
      <c r="BS63" s="9">
        <f t="shared" si="64"/>
        <v>0</v>
      </c>
      <c r="BU63" s="9" t="e">
        <f t="shared" si="65"/>
        <v>#N/A</v>
      </c>
    </row>
    <row r="64" spans="1:73" ht="30.75" customHeight="1" x14ac:dyDescent="0.15">
      <c r="A64" s="32"/>
      <c r="B64" s="67">
        <v>55</v>
      </c>
      <c r="C64" s="156"/>
      <c r="D64" s="93" t="e">
        <f>VLOOKUP(C64,登録情報男子!$A$2:$O$2484,5,FALSE)</f>
        <v>#N/A</v>
      </c>
      <c r="E64" s="93" t="e">
        <f>VLOOKUP(C64,登録情報男子!$A$2:$O$2484,7,0)</f>
        <v>#N/A</v>
      </c>
      <c r="F64" s="64"/>
      <c r="G64" s="64" t="e">
        <f>VLOOKUP(C64,登録情報男子!$A$2:$O$2484,3,0)</f>
        <v>#N/A</v>
      </c>
      <c r="H64" s="115"/>
      <c r="I64" s="68"/>
      <c r="J64" s="118"/>
      <c r="K64" s="69"/>
      <c r="L64" s="115"/>
      <c r="M64" s="68"/>
      <c r="N64" s="118"/>
      <c r="O64" s="69"/>
      <c r="P64" s="226"/>
      <c r="Q64" s="203"/>
      <c r="R64" s="204"/>
      <c r="S64" s="214"/>
      <c r="T64" s="265"/>
      <c r="U64" s="254"/>
      <c r="V64" s="262"/>
      <c r="W64" s="211"/>
      <c r="X64" s="9" t="str">
        <f t="shared" ca="1" si="33"/>
        <v/>
      </c>
      <c r="Y64" s="9" t="str">
        <f t="shared" ca="1" si="34"/>
        <v/>
      </c>
      <c r="Z64" s="9" t="e">
        <f t="shared" si="35"/>
        <v>#N/A</v>
      </c>
      <c r="AD64" s="9">
        <f t="shared" si="36"/>
        <v>0</v>
      </c>
      <c r="AG64" s="9">
        <f t="shared" si="37"/>
        <v>0</v>
      </c>
      <c r="AH64" s="9">
        <f t="shared" si="38"/>
        <v>0</v>
      </c>
      <c r="AI64" s="9">
        <f t="shared" si="39"/>
        <v>0</v>
      </c>
      <c r="AL64" s="9">
        <f t="shared" si="40"/>
        <v>0</v>
      </c>
      <c r="AM64" s="9">
        <f t="shared" si="41"/>
        <v>0</v>
      </c>
      <c r="AN64" s="9">
        <f t="shared" si="42"/>
        <v>0</v>
      </c>
      <c r="AQ64" s="9">
        <f t="shared" si="43"/>
        <v>0</v>
      </c>
      <c r="AR64" s="9">
        <f t="shared" si="44"/>
        <v>0</v>
      </c>
      <c r="AS64" s="9">
        <f t="shared" si="45"/>
        <v>0</v>
      </c>
      <c r="AV64" s="9">
        <f t="shared" si="46"/>
        <v>0</v>
      </c>
      <c r="AW64" s="9">
        <f t="shared" si="47"/>
        <v>0</v>
      </c>
      <c r="AY64" s="9" t="e">
        <f t="shared" si="48"/>
        <v>#N/A</v>
      </c>
      <c r="BA64" s="9">
        <f t="shared" si="49"/>
        <v>0</v>
      </c>
      <c r="BB64" s="9">
        <f t="shared" si="50"/>
        <v>0</v>
      </c>
      <c r="BC64" s="9">
        <f t="shared" si="51"/>
        <v>0</v>
      </c>
      <c r="BD64" s="9">
        <f t="shared" si="52"/>
        <v>0</v>
      </c>
      <c r="BE64" s="9">
        <f t="shared" si="53"/>
        <v>0</v>
      </c>
      <c r="BF64" s="9" t="e">
        <f t="shared" si="54"/>
        <v>#N/A</v>
      </c>
      <c r="BG64" s="9" t="e">
        <f t="shared" si="55"/>
        <v>#N/A</v>
      </c>
      <c r="BI64" s="9">
        <f t="shared" si="56"/>
        <v>0</v>
      </c>
      <c r="BJ64" s="9" t="e">
        <f t="shared" si="57"/>
        <v>#N/A</v>
      </c>
      <c r="BK64" s="9" t="e">
        <f t="shared" si="58"/>
        <v>#N/A</v>
      </c>
      <c r="BL64" s="9">
        <f t="shared" si="59"/>
        <v>0</v>
      </c>
      <c r="BM64" s="9">
        <f t="shared" si="60"/>
        <v>0</v>
      </c>
      <c r="BN64" s="9" t="e">
        <f t="shared" ca="1" si="61"/>
        <v>#N/A</v>
      </c>
      <c r="BO64" s="9" t="e">
        <f t="shared" si="62"/>
        <v>#N/A</v>
      </c>
      <c r="BQ64" s="9">
        <f>IF($C64="",0,IF(COUNTIF($C$10:$C64,$C64)=1,0,COLUMN()))</f>
        <v>0</v>
      </c>
      <c r="BR64" s="9" t="e">
        <f t="shared" si="63"/>
        <v>#N/A</v>
      </c>
      <c r="BS64" s="9">
        <f t="shared" si="64"/>
        <v>0</v>
      </c>
      <c r="BU64" s="9" t="e">
        <f t="shared" si="65"/>
        <v>#N/A</v>
      </c>
    </row>
    <row r="65" spans="1:73" ht="30.75" customHeight="1" x14ac:dyDescent="0.15">
      <c r="A65" s="32"/>
      <c r="B65" s="67">
        <v>56</v>
      </c>
      <c r="C65" s="156"/>
      <c r="D65" s="93" t="e">
        <f>VLOOKUP(C65,登録情報男子!$A$2:$O$2484,5,FALSE)</f>
        <v>#N/A</v>
      </c>
      <c r="E65" s="93" t="e">
        <f>VLOOKUP(C65,登録情報男子!$A$2:$O$2484,7,0)</f>
        <v>#N/A</v>
      </c>
      <c r="F65" s="64"/>
      <c r="G65" s="64" t="e">
        <f>VLOOKUP(C65,登録情報男子!$A$2:$O$2484,3,0)</f>
        <v>#N/A</v>
      </c>
      <c r="H65" s="115"/>
      <c r="I65" s="68"/>
      <c r="J65" s="118"/>
      <c r="K65" s="69"/>
      <c r="L65" s="115"/>
      <c r="M65" s="68"/>
      <c r="N65" s="118"/>
      <c r="O65" s="69"/>
      <c r="P65" s="226"/>
      <c r="Q65" s="203"/>
      <c r="R65" s="204"/>
      <c r="S65" s="214"/>
      <c r="T65" s="265"/>
      <c r="U65" s="254"/>
      <c r="V65" s="262"/>
      <c r="W65" s="211"/>
      <c r="X65" s="9" t="str">
        <f t="shared" ca="1" si="33"/>
        <v/>
      </c>
      <c r="Y65" s="9" t="str">
        <f t="shared" ca="1" si="34"/>
        <v/>
      </c>
      <c r="Z65" s="9" t="e">
        <f t="shared" si="35"/>
        <v>#N/A</v>
      </c>
      <c r="AD65" s="9">
        <f t="shared" si="36"/>
        <v>0</v>
      </c>
      <c r="AG65" s="9">
        <f t="shared" si="37"/>
        <v>0</v>
      </c>
      <c r="AH65" s="9">
        <f t="shared" si="38"/>
        <v>0</v>
      </c>
      <c r="AI65" s="9">
        <f t="shared" si="39"/>
        <v>0</v>
      </c>
      <c r="AL65" s="9">
        <f t="shared" si="40"/>
        <v>0</v>
      </c>
      <c r="AM65" s="9">
        <f t="shared" si="41"/>
        <v>0</v>
      </c>
      <c r="AN65" s="9">
        <f t="shared" si="42"/>
        <v>0</v>
      </c>
      <c r="AQ65" s="9">
        <f t="shared" si="43"/>
        <v>0</v>
      </c>
      <c r="AR65" s="9">
        <f t="shared" si="44"/>
        <v>0</v>
      </c>
      <c r="AS65" s="9">
        <f t="shared" si="45"/>
        <v>0</v>
      </c>
      <c r="AV65" s="9">
        <f t="shared" si="46"/>
        <v>0</v>
      </c>
      <c r="AW65" s="9">
        <f t="shared" si="47"/>
        <v>0</v>
      </c>
      <c r="AY65" s="9" t="e">
        <f t="shared" si="48"/>
        <v>#N/A</v>
      </c>
      <c r="BA65" s="9">
        <f t="shared" si="49"/>
        <v>0</v>
      </c>
      <c r="BB65" s="9">
        <f t="shared" si="50"/>
        <v>0</v>
      </c>
      <c r="BC65" s="9">
        <f t="shared" si="51"/>
        <v>0</v>
      </c>
      <c r="BD65" s="9">
        <f t="shared" si="52"/>
        <v>0</v>
      </c>
      <c r="BE65" s="9">
        <f t="shared" si="53"/>
        <v>0</v>
      </c>
      <c r="BF65" s="9" t="e">
        <f t="shared" si="54"/>
        <v>#N/A</v>
      </c>
      <c r="BG65" s="9" t="e">
        <f t="shared" si="55"/>
        <v>#N/A</v>
      </c>
      <c r="BI65" s="9">
        <f t="shared" si="56"/>
        <v>0</v>
      </c>
      <c r="BJ65" s="9" t="e">
        <f t="shared" si="57"/>
        <v>#N/A</v>
      </c>
      <c r="BK65" s="9" t="e">
        <f t="shared" si="58"/>
        <v>#N/A</v>
      </c>
      <c r="BL65" s="9">
        <f t="shared" si="59"/>
        <v>0</v>
      </c>
      <c r="BM65" s="9">
        <f t="shared" si="60"/>
        <v>0</v>
      </c>
      <c r="BN65" s="9" t="e">
        <f t="shared" ca="1" si="61"/>
        <v>#N/A</v>
      </c>
      <c r="BO65" s="9" t="e">
        <f t="shared" si="62"/>
        <v>#N/A</v>
      </c>
      <c r="BQ65" s="9">
        <f>IF($C65="",0,IF(COUNTIF($C$10:$C65,$C65)=1,0,COLUMN()))</f>
        <v>0</v>
      </c>
      <c r="BR65" s="9" t="e">
        <f t="shared" si="63"/>
        <v>#N/A</v>
      </c>
      <c r="BS65" s="9">
        <f t="shared" si="64"/>
        <v>0</v>
      </c>
      <c r="BU65" s="9" t="e">
        <f t="shared" si="65"/>
        <v>#N/A</v>
      </c>
    </row>
    <row r="66" spans="1:73" ht="30.75" customHeight="1" x14ac:dyDescent="0.15">
      <c r="A66" s="32"/>
      <c r="B66" s="67">
        <v>57</v>
      </c>
      <c r="C66" s="156"/>
      <c r="D66" s="93" t="e">
        <f>VLOOKUP(C66,登録情報男子!$A$2:$O$2484,5,FALSE)</f>
        <v>#N/A</v>
      </c>
      <c r="E66" s="93" t="e">
        <f>VLOOKUP(C66,登録情報男子!$A$2:$O$2484,7,0)</f>
        <v>#N/A</v>
      </c>
      <c r="F66" s="64"/>
      <c r="G66" s="64" t="e">
        <f>VLOOKUP(C66,登録情報男子!$A$2:$O$2484,3,0)</f>
        <v>#N/A</v>
      </c>
      <c r="H66" s="115"/>
      <c r="I66" s="68"/>
      <c r="J66" s="118"/>
      <c r="K66" s="69"/>
      <c r="L66" s="115"/>
      <c r="M66" s="68"/>
      <c r="N66" s="118"/>
      <c r="O66" s="69"/>
      <c r="P66" s="226"/>
      <c r="Q66" s="203"/>
      <c r="R66" s="204"/>
      <c r="S66" s="214"/>
      <c r="T66" s="265"/>
      <c r="U66" s="254"/>
      <c r="V66" s="262"/>
      <c r="W66" s="211"/>
      <c r="X66" s="9" t="str">
        <f t="shared" ca="1" si="33"/>
        <v/>
      </c>
      <c r="Y66" s="9" t="str">
        <f t="shared" ca="1" si="34"/>
        <v/>
      </c>
      <c r="Z66" s="9" t="e">
        <f t="shared" si="35"/>
        <v>#N/A</v>
      </c>
      <c r="AD66" s="9">
        <f t="shared" si="36"/>
        <v>0</v>
      </c>
      <c r="AG66" s="9">
        <f t="shared" si="37"/>
        <v>0</v>
      </c>
      <c r="AH66" s="9">
        <f t="shared" si="38"/>
        <v>0</v>
      </c>
      <c r="AI66" s="9">
        <f t="shared" si="39"/>
        <v>0</v>
      </c>
      <c r="AL66" s="9">
        <f t="shared" si="40"/>
        <v>0</v>
      </c>
      <c r="AM66" s="9">
        <f t="shared" si="41"/>
        <v>0</v>
      </c>
      <c r="AN66" s="9">
        <f t="shared" si="42"/>
        <v>0</v>
      </c>
      <c r="AQ66" s="9">
        <f t="shared" si="43"/>
        <v>0</v>
      </c>
      <c r="AR66" s="9">
        <f t="shared" si="44"/>
        <v>0</v>
      </c>
      <c r="AS66" s="9">
        <f t="shared" si="45"/>
        <v>0</v>
      </c>
      <c r="AV66" s="9">
        <f t="shared" si="46"/>
        <v>0</v>
      </c>
      <c r="AW66" s="9">
        <f t="shared" si="47"/>
        <v>0</v>
      </c>
      <c r="AY66" s="9" t="e">
        <f t="shared" si="48"/>
        <v>#N/A</v>
      </c>
      <c r="BA66" s="9">
        <f t="shared" si="49"/>
        <v>0</v>
      </c>
      <c r="BB66" s="9">
        <f t="shared" si="50"/>
        <v>0</v>
      </c>
      <c r="BC66" s="9">
        <f t="shared" si="51"/>
        <v>0</v>
      </c>
      <c r="BD66" s="9">
        <f t="shared" si="52"/>
        <v>0</v>
      </c>
      <c r="BE66" s="9">
        <f t="shared" si="53"/>
        <v>0</v>
      </c>
      <c r="BF66" s="9" t="e">
        <f t="shared" si="54"/>
        <v>#N/A</v>
      </c>
      <c r="BG66" s="9" t="e">
        <f t="shared" si="55"/>
        <v>#N/A</v>
      </c>
      <c r="BI66" s="9">
        <f t="shared" si="56"/>
        <v>0</v>
      </c>
      <c r="BJ66" s="9" t="e">
        <f t="shared" si="57"/>
        <v>#N/A</v>
      </c>
      <c r="BK66" s="9" t="e">
        <f t="shared" si="58"/>
        <v>#N/A</v>
      </c>
      <c r="BL66" s="9">
        <f t="shared" si="59"/>
        <v>0</v>
      </c>
      <c r="BM66" s="9">
        <f t="shared" si="60"/>
        <v>0</v>
      </c>
      <c r="BN66" s="9" t="e">
        <f t="shared" ca="1" si="61"/>
        <v>#N/A</v>
      </c>
      <c r="BO66" s="9" t="e">
        <f t="shared" si="62"/>
        <v>#N/A</v>
      </c>
      <c r="BQ66" s="9">
        <f>IF($C66="",0,IF(COUNTIF($C$10:$C66,$C66)=1,0,COLUMN()))</f>
        <v>0</v>
      </c>
      <c r="BR66" s="9" t="e">
        <f t="shared" si="63"/>
        <v>#N/A</v>
      </c>
      <c r="BS66" s="9">
        <f t="shared" si="64"/>
        <v>0</v>
      </c>
      <c r="BU66" s="9" t="e">
        <f t="shared" si="65"/>
        <v>#N/A</v>
      </c>
    </row>
    <row r="67" spans="1:73" ht="30.75" customHeight="1" x14ac:dyDescent="0.15">
      <c r="A67" s="32"/>
      <c r="B67" s="67">
        <v>58</v>
      </c>
      <c r="C67" s="156"/>
      <c r="D67" s="93" t="e">
        <f>VLOOKUP(C67,登録情報男子!$A$2:$O$2484,5,FALSE)</f>
        <v>#N/A</v>
      </c>
      <c r="E67" s="93" t="e">
        <f>VLOOKUP(C67,登録情報男子!$A$2:$O$2484,7,0)</f>
        <v>#N/A</v>
      </c>
      <c r="F67" s="64"/>
      <c r="G67" s="64" t="e">
        <f>VLOOKUP(C67,登録情報男子!$A$2:$O$2484,3,0)</f>
        <v>#N/A</v>
      </c>
      <c r="H67" s="115"/>
      <c r="I67" s="68"/>
      <c r="J67" s="118"/>
      <c r="K67" s="69"/>
      <c r="L67" s="115"/>
      <c r="M67" s="68"/>
      <c r="N67" s="118"/>
      <c r="O67" s="69"/>
      <c r="P67" s="226"/>
      <c r="Q67" s="203"/>
      <c r="R67" s="204"/>
      <c r="S67" s="214"/>
      <c r="T67" s="265"/>
      <c r="U67" s="254"/>
      <c r="V67" s="262"/>
      <c r="W67" s="211"/>
      <c r="X67" s="9" t="str">
        <f t="shared" ca="1" si="33"/>
        <v/>
      </c>
      <c r="Y67" s="9" t="str">
        <f t="shared" ca="1" si="34"/>
        <v/>
      </c>
      <c r="Z67" s="9" t="e">
        <f t="shared" si="35"/>
        <v>#N/A</v>
      </c>
      <c r="AD67" s="9">
        <f t="shared" si="36"/>
        <v>0</v>
      </c>
      <c r="AG67" s="9">
        <f t="shared" si="37"/>
        <v>0</v>
      </c>
      <c r="AH67" s="9">
        <f t="shared" si="38"/>
        <v>0</v>
      </c>
      <c r="AI67" s="9">
        <f t="shared" si="39"/>
        <v>0</v>
      </c>
      <c r="AL67" s="9">
        <f t="shared" si="40"/>
        <v>0</v>
      </c>
      <c r="AM67" s="9">
        <f t="shared" si="41"/>
        <v>0</v>
      </c>
      <c r="AN67" s="9">
        <f t="shared" si="42"/>
        <v>0</v>
      </c>
      <c r="AQ67" s="9">
        <f t="shared" si="43"/>
        <v>0</v>
      </c>
      <c r="AR67" s="9">
        <f t="shared" si="44"/>
        <v>0</v>
      </c>
      <c r="AS67" s="9">
        <f t="shared" si="45"/>
        <v>0</v>
      </c>
      <c r="AV67" s="9">
        <f t="shared" si="46"/>
        <v>0</v>
      </c>
      <c r="AW67" s="9">
        <f t="shared" si="47"/>
        <v>0</v>
      </c>
      <c r="AY67" s="9" t="e">
        <f t="shared" si="48"/>
        <v>#N/A</v>
      </c>
      <c r="BA67" s="9">
        <f t="shared" si="49"/>
        <v>0</v>
      </c>
      <c r="BB67" s="9">
        <f t="shared" si="50"/>
        <v>0</v>
      </c>
      <c r="BC67" s="9">
        <f t="shared" si="51"/>
        <v>0</v>
      </c>
      <c r="BD67" s="9">
        <f t="shared" si="52"/>
        <v>0</v>
      </c>
      <c r="BE67" s="9">
        <f t="shared" si="53"/>
        <v>0</v>
      </c>
      <c r="BF67" s="9" t="e">
        <f t="shared" si="54"/>
        <v>#N/A</v>
      </c>
      <c r="BG67" s="9" t="e">
        <f t="shared" si="55"/>
        <v>#N/A</v>
      </c>
      <c r="BI67" s="9">
        <f t="shared" si="56"/>
        <v>0</v>
      </c>
      <c r="BJ67" s="9" t="e">
        <f t="shared" si="57"/>
        <v>#N/A</v>
      </c>
      <c r="BK67" s="9" t="e">
        <f t="shared" si="58"/>
        <v>#N/A</v>
      </c>
      <c r="BL67" s="9">
        <f t="shared" si="59"/>
        <v>0</v>
      </c>
      <c r="BM67" s="9">
        <f t="shared" si="60"/>
        <v>0</v>
      </c>
      <c r="BN67" s="9" t="e">
        <f t="shared" ca="1" si="61"/>
        <v>#N/A</v>
      </c>
      <c r="BO67" s="9" t="e">
        <f t="shared" si="62"/>
        <v>#N/A</v>
      </c>
      <c r="BQ67" s="9">
        <f>IF($C67="",0,IF(COUNTIF($C$10:$C67,$C67)=1,0,COLUMN()))</f>
        <v>0</v>
      </c>
      <c r="BR67" s="9" t="e">
        <f t="shared" si="63"/>
        <v>#N/A</v>
      </c>
      <c r="BS67" s="9">
        <f t="shared" si="64"/>
        <v>0</v>
      </c>
      <c r="BU67" s="9" t="e">
        <f t="shared" si="65"/>
        <v>#N/A</v>
      </c>
    </row>
    <row r="68" spans="1:73" ht="30.75" customHeight="1" x14ac:dyDescent="0.15">
      <c r="A68" s="32"/>
      <c r="B68" s="67">
        <v>59</v>
      </c>
      <c r="C68" s="156"/>
      <c r="D68" s="93" t="e">
        <f>VLOOKUP(C68,登録情報男子!$A$2:$O$2484,5,FALSE)</f>
        <v>#N/A</v>
      </c>
      <c r="E68" s="93" t="e">
        <f>VLOOKUP(C68,登録情報男子!$A$2:$O$2484,7,0)</f>
        <v>#N/A</v>
      </c>
      <c r="F68" s="64"/>
      <c r="G68" s="64" t="e">
        <f>VLOOKUP(C68,登録情報男子!$A$2:$O$2484,3,0)</f>
        <v>#N/A</v>
      </c>
      <c r="H68" s="115"/>
      <c r="I68" s="68"/>
      <c r="J68" s="118"/>
      <c r="K68" s="69"/>
      <c r="L68" s="115"/>
      <c r="M68" s="68"/>
      <c r="N68" s="118"/>
      <c r="O68" s="69"/>
      <c r="P68" s="226"/>
      <c r="Q68" s="203"/>
      <c r="R68" s="204"/>
      <c r="S68" s="214"/>
      <c r="T68" s="265"/>
      <c r="U68" s="254"/>
      <c r="V68" s="262"/>
      <c r="W68" s="211"/>
      <c r="X68" s="9" t="str">
        <f t="shared" ca="1" si="33"/>
        <v/>
      </c>
      <c r="Y68" s="9" t="str">
        <f t="shared" ca="1" si="34"/>
        <v/>
      </c>
      <c r="Z68" s="9" t="e">
        <f t="shared" si="35"/>
        <v>#N/A</v>
      </c>
      <c r="AD68" s="9">
        <f t="shared" si="36"/>
        <v>0</v>
      </c>
      <c r="AG68" s="9">
        <f t="shared" si="37"/>
        <v>0</v>
      </c>
      <c r="AH68" s="9">
        <f t="shared" si="38"/>
        <v>0</v>
      </c>
      <c r="AI68" s="9">
        <f t="shared" si="39"/>
        <v>0</v>
      </c>
      <c r="AL68" s="9">
        <f t="shared" si="40"/>
        <v>0</v>
      </c>
      <c r="AM68" s="9">
        <f t="shared" si="41"/>
        <v>0</v>
      </c>
      <c r="AN68" s="9">
        <f t="shared" si="42"/>
        <v>0</v>
      </c>
      <c r="AQ68" s="9">
        <f t="shared" si="43"/>
        <v>0</v>
      </c>
      <c r="AR68" s="9">
        <f t="shared" si="44"/>
        <v>0</v>
      </c>
      <c r="AS68" s="9">
        <f t="shared" si="45"/>
        <v>0</v>
      </c>
      <c r="AV68" s="9">
        <f t="shared" si="46"/>
        <v>0</v>
      </c>
      <c r="AW68" s="9">
        <f t="shared" si="47"/>
        <v>0</v>
      </c>
      <c r="AY68" s="9" t="e">
        <f t="shared" si="48"/>
        <v>#N/A</v>
      </c>
      <c r="BA68" s="9">
        <f t="shared" si="49"/>
        <v>0</v>
      </c>
      <c r="BB68" s="9">
        <f t="shared" si="50"/>
        <v>0</v>
      </c>
      <c r="BC68" s="9">
        <f t="shared" si="51"/>
        <v>0</v>
      </c>
      <c r="BD68" s="9">
        <f t="shared" si="52"/>
        <v>0</v>
      </c>
      <c r="BE68" s="9">
        <f t="shared" si="53"/>
        <v>0</v>
      </c>
      <c r="BF68" s="9" t="e">
        <f t="shared" si="54"/>
        <v>#N/A</v>
      </c>
      <c r="BG68" s="9" t="e">
        <f t="shared" si="55"/>
        <v>#N/A</v>
      </c>
      <c r="BI68" s="9">
        <f t="shared" si="56"/>
        <v>0</v>
      </c>
      <c r="BJ68" s="9" t="e">
        <f t="shared" si="57"/>
        <v>#N/A</v>
      </c>
      <c r="BK68" s="9" t="e">
        <f t="shared" si="58"/>
        <v>#N/A</v>
      </c>
      <c r="BL68" s="9">
        <f t="shared" si="59"/>
        <v>0</v>
      </c>
      <c r="BM68" s="9">
        <f t="shared" si="60"/>
        <v>0</v>
      </c>
      <c r="BN68" s="9" t="e">
        <f t="shared" ca="1" si="61"/>
        <v>#N/A</v>
      </c>
      <c r="BO68" s="9" t="e">
        <f t="shared" si="62"/>
        <v>#N/A</v>
      </c>
      <c r="BQ68" s="9">
        <f>IF($C68="",0,IF(COUNTIF($C$10:$C68,$C68)=1,0,COLUMN()))</f>
        <v>0</v>
      </c>
      <c r="BR68" s="9" t="e">
        <f t="shared" si="63"/>
        <v>#N/A</v>
      </c>
      <c r="BS68" s="9">
        <f t="shared" si="64"/>
        <v>0</v>
      </c>
      <c r="BU68" s="9" t="e">
        <f t="shared" si="65"/>
        <v>#N/A</v>
      </c>
    </row>
    <row r="69" spans="1:73" ht="30.75" customHeight="1" thickBot="1" x14ac:dyDescent="0.2">
      <c r="A69" s="32"/>
      <c r="B69" s="70">
        <v>60</v>
      </c>
      <c r="C69" s="156"/>
      <c r="D69" s="93" t="e">
        <f>VLOOKUP(C69,登録情報男子!$A$2:$O$2484,5,FALSE)</f>
        <v>#N/A</v>
      </c>
      <c r="E69" s="93" t="e">
        <f>VLOOKUP(C69,登録情報男子!$A$2:$O$2484,7,0)</f>
        <v>#N/A</v>
      </c>
      <c r="F69" s="71"/>
      <c r="G69" s="64" t="e">
        <f>VLOOKUP(C69,登録情報男子!$A$2:$O$2484,3,0)</f>
        <v>#N/A</v>
      </c>
      <c r="H69" s="115"/>
      <c r="I69" s="72"/>
      <c r="J69" s="119"/>
      <c r="K69" s="73"/>
      <c r="L69" s="116"/>
      <c r="M69" s="72"/>
      <c r="N69" s="119"/>
      <c r="O69" s="73"/>
      <c r="P69" s="226"/>
      <c r="Q69" s="207"/>
      <c r="R69" s="208"/>
      <c r="S69" s="215"/>
      <c r="T69" s="265"/>
      <c r="U69" s="255"/>
      <c r="V69" s="264"/>
      <c r="W69" s="211"/>
      <c r="X69" s="9" t="str">
        <f t="shared" ca="1" si="33"/>
        <v/>
      </c>
      <c r="Y69" s="9" t="str">
        <f t="shared" ca="1" si="34"/>
        <v/>
      </c>
      <c r="Z69" s="9" t="e">
        <f t="shared" si="35"/>
        <v>#N/A</v>
      </c>
      <c r="AD69" s="9">
        <f t="shared" si="36"/>
        <v>0</v>
      </c>
      <c r="AG69" s="9">
        <f t="shared" si="37"/>
        <v>0</v>
      </c>
      <c r="AH69" s="9">
        <f t="shared" si="38"/>
        <v>0</v>
      </c>
      <c r="AI69" s="9">
        <f t="shared" si="39"/>
        <v>0</v>
      </c>
      <c r="AL69" s="9">
        <f t="shared" si="40"/>
        <v>0</v>
      </c>
      <c r="AM69" s="9">
        <f t="shared" si="41"/>
        <v>0</v>
      </c>
      <c r="AN69" s="9">
        <f t="shared" si="42"/>
        <v>0</v>
      </c>
      <c r="AQ69" s="9">
        <f t="shared" si="43"/>
        <v>0</v>
      </c>
      <c r="AR69" s="9">
        <f t="shared" si="44"/>
        <v>0</v>
      </c>
      <c r="AS69" s="9">
        <f t="shared" si="45"/>
        <v>0</v>
      </c>
      <c r="AV69" s="9">
        <f t="shared" si="46"/>
        <v>0</v>
      </c>
      <c r="AW69" s="9">
        <f t="shared" si="47"/>
        <v>0</v>
      </c>
      <c r="AY69" s="9" t="e">
        <f t="shared" si="48"/>
        <v>#N/A</v>
      </c>
      <c r="BA69" s="9">
        <f t="shared" si="49"/>
        <v>0</v>
      </c>
      <c r="BB69" s="9">
        <f t="shared" si="50"/>
        <v>0</v>
      </c>
      <c r="BC69" s="9">
        <f t="shared" si="51"/>
        <v>0</v>
      </c>
      <c r="BD69" s="9">
        <f t="shared" si="52"/>
        <v>0</v>
      </c>
      <c r="BE69" s="9">
        <f t="shared" si="53"/>
        <v>0</v>
      </c>
      <c r="BF69" s="9" t="e">
        <f t="shared" si="54"/>
        <v>#N/A</v>
      </c>
      <c r="BG69" s="9" t="e">
        <f t="shared" si="55"/>
        <v>#N/A</v>
      </c>
      <c r="BI69" s="9">
        <f t="shared" si="56"/>
        <v>0</v>
      </c>
      <c r="BJ69" s="9" t="e">
        <f t="shared" si="57"/>
        <v>#N/A</v>
      </c>
      <c r="BK69" s="9" t="e">
        <f t="shared" si="58"/>
        <v>#N/A</v>
      </c>
      <c r="BL69" s="9">
        <f t="shared" si="59"/>
        <v>0</v>
      </c>
      <c r="BM69" s="9">
        <f t="shared" si="60"/>
        <v>0</v>
      </c>
      <c r="BN69" s="9" t="e">
        <f t="shared" ca="1" si="61"/>
        <v>#N/A</v>
      </c>
      <c r="BO69" s="9" t="e">
        <f t="shared" si="62"/>
        <v>#N/A</v>
      </c>
      <c r="BQ69" s="9">
        <f>IF($C69="",0,IF(COUNTIF($C$10:$C69,$C69)=1,0,COLUMN()))</f>
        <v>0</v>
      </c>
      <c r="BR69" s="9" t="e">
        <f t="shared" si="63"/>
        <v>#N/A</v>
      </c>
      <c r="BS69" s="9">
        <f t="shared" si="64"/>
        <v>0</v>
      </c>
      <c r="BU69" s="9" t="e">
        <f t="shared" si="65"/>
        <v>#N/A</v>
      </c>
    </row>
    <row r="70" spans="1:73" ht="30.75" customHeight="1" x14ac:dyDescent="0.15">
      <c r="A70" s="32"/>
      <c r="B70" s="63">
        <v>61</v>
      </c>
      <c r="C70" s="156"/>
      <c r="D70" s="93" t="e">
        <f>VLOOKUP(C70,登録情報男子!$A$2:$O$2484,5,FALSE)</f>
        <v>#N/A</v>
      </c>
      <c r="E70" s="93" t="e">
        <f>VLOOKUP(C70,登録情報男子!$A$2:$O$2484,7,0)</f>
        <v>#N/A</v>
      </c>
      <c r="F70" s="64"/>
      <c r="G70" s="64" t="e">
        <f>VLOOKUP(C70,登録情報男子!$A$2:$O$2484,3,0)</f>
        <v>#N/A</v>
      </c>
      <c r="H70" s="115"/>
      <c r="I70" s="68"/>
      <c r="J70" s="118"/>
      <c r="K70" s="69"/>
      <c r="L70" s="115"/>
      <c r="M70" s="68"/>
      <c r="N70" s="118"/>
      <c r="O70" s="69"/>
      <c r="P70" s="226"/>
      <c r="Q70" s="203"/>
      <c r="R70" s="204"/>
      <c r="S70" s="214"/>
      <c r="T70" s="265"/>
      <c r="U70" s="254"/>
      <c r="V70" s="262"/>
      <c r="W70" s="211"/>
      <c r="X70" s="9" t="str">
        <f t="shared" ca="1" si="33"/>
        <v/>
      </c>
      <c r="Y70" s="9" t="str">
        <f t="shared" ca="1" si="34"/>
        <v/>
      </c>
      <c r="Z70" s="9" t="e">
        <f t="shared" si="35"/>
        <v>#N/A</v>
      </c>
      <c r="AD70" s="9">
        <f t="shared" si="36"/>
        <v>0</v>
      </c>
      <c r="AG70" s="9">
        <f t="shared" si="37"/>
        <v>0</v>
      </c>
      <c r="AH70" s="9">
        <f t="shared" si="38"/>
        <v>0</v>
      </c>
      <c r="AI70" s="9">
        <f t="shared" si="39"/>
        <v>0</v>
      </c>
      <c r="AL70" s="9">
        <f t="shared" si="40"/>
        <v>0</v>
      </c>
      <c r="AM70" s="9">
        <f t="shared" si="41"/>
        <v>0</v>
      </c>
      <c r="AN70" s="9">
        <f t="shared" si="42"/>
        <v>0</v>
      </c>
      <c r="AQ70" s="9">
        <f t="shared" si="43"/>
        <v>0</v>
      </c>
      <c r="AR70" s="9">
        <f t="shared" si="44"/>
        <v>0</v>
      </c>
      <c r="AS70" s="9">
        <f t="shared" si="45"/>
        <v>0</v>
      </c>
      <c r="AV70" s="9">
        <f t="shared" si="46"/>
        <v>0</v>
      </c>
      <c r="AW70" s="9">
        <f t="shared" si="47"/>
        <v>0</v>
      </c>
      <c r="AY70" s="9" t="e">
        <f t="shared" si="48"/>
        <v>#N/A</v>
      </c>
      <c r="BA70" s="9">
        <f t="shared" si="49"/>
        <v>0</v>
      </c>
      <c r="BB70" s="9">
        <f t="shared" si="50"/>
        <v>0</v>
      </c>
      <c r="BC70" s="9">
        <f t="shared" si="51"/>
        <v>0</v>
      </c>
      <c r="BD70" s="9">
        <f t="shared" si="52"/>
        <v>0</v>
      </c>
      <c r="BE70" s="9">
        <f t="shared" si="53"/>
        <v>0</v>
      </c>
      <c r="BF70" s="9" t="e">
        <f t="shared" si="54"/>
        <v>#N/A</v>
      </c>
      <c r="BG70" s="9" t="e">
        <f t="shared" si="55"/>
        <v>#N/A</v>
      </c>
      <c r="BI70" s="9">
        <f t="shared" si="56"/>
        <v>0</v>
      </c>
      <c r="BJ70" s="9" t="e">
        <f t="shared" si="57"/>
        <v>#N/A</v>
      </c>
      <c r="BK70" s="9" t="e">
        <f t="shared" si="58"/>
        <v>#N/A</v>
      </c>
      <c r="BL70" s="9">
        <f t="shared" si="59"/>
        <v>0</v>
      </c>
      <c r="BM70" s="9">
        <f t="shared" si="60"/>
        <v>0</v>
      </c>
      <c r="BN70" s="9" t="e">
        <f t="shared" ca="1" si="61"/>
        <v>#N/A</v>
      </c>
      <c r="BO70" s="9" t="e">
        <f t="shared" si="62"/>
        <v>#N/A</v>
      </c>
      <c r="BQ70" s="9">
        <f>IF($C70="",0,IF(COUNTIF($C$10:$C70,$C70)=1,0,COLUMN()))</f>
        <v>0</v>
      </c>
      <c r="BR70" s="9" t="e">
        <f t="shared" si="63"/>
        <v>#N/A</v>
      </c>
      <c r="BS70" s="9">
        <f t="shared" si="64"/>
        <v>0</v>
      </c>
      <c r="BU70" s="9" t="e">
        <f t="shared" si="65"/>
        <v>#N/A</v>
      </c>
    </row>
    <row r="71" spans="1:73" ht="30.75" customHeight="1" x14ac:dyDescent="0.15">
      <c r="A71" s="32"/>
      <c r="B71" s="67">
        <v>62</v>
      </c>
      <c r="C71" s="156"/>
      <c r="D71" s="93" t="e">
        <f>VLOOKUP(C71,登録情報男子!$A$2:$O$2484,5,FALSE)</f>
        <v>#N/A</v>
      </c>
      <c r="E71" s="93" t="e">
        <f>VLOOKUP(C71,登録情報男子!$A$2:$O$2484,7,0)</f>
        <v>#N/A</v>
      </c>
      <c r="F71" s="64"/>
      <c r="G71" s="64" t="e">
        <f>VLOOKUP(C71,登録情報男子!$A$2:$O$2484,3,0)</f>
        <v>#N/A</v>
      </c>
      <c r="H71" s="115"/>
      <c r="I71" s="68"/>
      <c r="J71" s="118"/>
      <c r="K71" s="69"/>
      <c r="L71" s="115"/>
      <c r="M71" s="68"/>
      <c r="N71" s="118"/>
      <c r="O71" s="69"/>
      <c r="P71" s="226"/>
      <c r="Q71" s="203"/>
      <c r="R71" s="204"/>
      <c r="S71" s="214"/>
      <c r="T71" s="265"/>
      <c r="U71" s="254"/>
      <c r="V71" s="262"/>
      <c r="W71" s="211"/>
      <c r="X71" s="9" t="str">
        <f t="shared" ca="1" si="33"/>
        <v/>
      </c>
      <c r="Y71" s="9" t="str">
        <f t="shared" ca="1" si="34"/>
        <v/>
      </c>
      <c r="Z71" s="9" t="e">
        <f t="shared" si="35"/>
        <v>#N/A</v>
      </c>
      <c r="AD71" s="9">
        <f t="shared" si="36"/>
        <v>0</v>
      </c>
      <c r="AG71" s="9">
        <f t="shared" si="37"/>
        <v>0</v>
      </c>
      <c r="AH71" s="9">
        <f t="shared" si="38"/>
        <v>0</v>
      </c>
      <c r="AI71" s="9">
        <f t="shared" si="39"/>
        <v>0</v>
      </c>
      <c r="AL71" s="9">
        <f t="shared" si="40"/>
        <v>0</v>
      </c>
      <c r="AM71" s="9">
        <f t="shared" si="41"/>
        <v>0</v>
      </c>
      <c r="AN71" s="9">
        <f t="shared" si="42"/>
        <v>0</v>
      </c>
      <c r="AQ71" s="9">
        <f t="shared" si="43"/>
        <v>0</v>
      </c>
      <c r="AR71" s="9">
        <f t="shared" si="44"/>
        <v>0</v>
      </c>
      <c r="AS71" s="9">
        <f t="shared" si="45"/>
        <v>0</v>
      </c>
      <c r="AV71" s="9">
        <f t="shared" si="46"/>
        <v>0</v>
      </c>
      <c r="AW71" s="9">
        <f t="shared" si="47"/>
        <v>0</v>
      </c>
      <c r="AY71" s="9" t="e">
        <f t="shared" si="48"/>
        <v>#N/A</v>
      </c>
      <c r="BA71" s="9">
        <f t="shared" si="49"/>
        <v>0</v>
      </c>
      <c r="BB71" s="9">
        <f t="shared" si="50"/>
        <v>0</v>
      </c>
      <c r="BC71" s="9">
        <f t="shared" si="51"/>
        <v>0</v>
      </c>
      <c r="BD71" s="9">
        <f t="shared" si="52"/>
        <v>0</v>
      </c>
      <c r="BE71" s="9">
        <f t="shared" si="53"/>
        <v>0</v>
      </c>
      <c r="BF71" s="9" t="e">
        <f t="shared" si="54"/>
        <v>#N/A</v>
      </c>
      <c r="BG71" s="9" t="e">
        <f t="shared" si="55"/>
        <v>#N/A</v>
      </c>
      <c r="BI71" s="9">
        <f t="shared" si="56"/>
        <v>0</v>
      </c>
      <c r="BJ71" s="9" t="e">
        <f t="shared" si="57"/>
        <v>#N/A</v>
      </c>
      <c r="BK71" s="9" t="e">
        <f t="shared" si="58"/>
        <v>#N/A</v>
      </c>
      <c r="BL71" s="9">
        <f t="shared" si="59"/>
        <v>0</v>
      </c>
      <c r="BM71" s="9">
        <f t="shared" si="60"/>
        <v>0</v>
      </c>
      <c r="BN71" s="9" t="e">
        <f t="shared" ca="1" si="61"/>
        <v>#N/A</v>
      </c>
      <c r="BO71" s="9" t="e">
        <f t="shared" si="62"/>
        <v>#N/A</v>
      </c>
      <c r="BQ71" s="9">
        <f>IF($C71="",0,IF(COUNTIF($C$10:$C71,$C71)=1,0,COLUMN()))</f>
        <v>0</v>
      </c>
      <c r="BR71" s="9" t="e">
        <f t="shared" si="63"/>
        <v>#N/A</v>
      </c>
      <c r="BS71" s="9">
        <f t="shared" si="64"/>
        <v>0</v>
      </c>
      <c r="BU71" s="9" t="e">
        <f t="shared" si="65"/>
        <v>#N/A</v>
      </c>
    </row>
    <row r="72" spans="1:73" ht="30.75" customHeight="1" x14ac:dyDescent="0.15">
      <c r="A72" s="32"/>
      <c r="B72" s="67">
        <v>63</v>
      </c>
      <c r="C72" s="156"/>
      <c r="D72" s="93" t="e">
        <f>VLOOKUP(C72,登録情報男子!$A$2:$O$2484,5,FALSE)</f>
        <v>#N/A</v>
      </c>
      <c r="E72" s="93" t="e">
        <f>VLOOKUP(C72,登録情報男子!$A$2:$O$2484,7,0)</f>
        <v>#N/A</v>
      </c>
      <c r="F72" s="64"/>
      <c r="G72" s="64" t="e">
        <f>VLOOKUP(C72,登録情報男子!$A$2:$O$2484,3,0)</f>
        <v>#N/A</v>
      </c>
      <c r="H72" s="115"/>
      <c r="I72" s="68"/>
      <c r="J72" s="118"/>
      <c r="K72" s="69"/>
      <c r="L72" s="115"/>
      <c r="M72" s="68"/>
      <c r="N72" s="118"/>
      <c r="O72" s="69"/>
      <c r="P72" s="226"/>
      <c r="Q72" s="203"/>
      <c r="R72" s="204"/>
      <c r="S72" s="214"/>
      <c r="T72" s="265"/>
      <c r="U72" s="254"/>
      <c r="V72" s="262"/>
      <c r="W72" s="211"/>
      <c r="X72" s="9" t="str">
        <f t="shared" ca="1" si="33"/>
        <v/>
      </c>
      <c r="Y72" s="9" t="str">
        <f t="shared" ca="1" si="34"/>
        <v/>
      </c>
      <c r="Z72" s="9" t="e">
        <f t="shared" si="35"/>
        <v>#N/A</v>
      </c>
      <c r="AD72" s="9">
        <f t="shared" si="36"/>
        <v>0</v>
      </c>
      <c r="AG72" s="9">
        <f t="shared" si="37"/>
        <v>0</v>
      </c>
      <c r="AH72" s="9">
        <f t="shared" si="38"/>
        <v>0</v>
      </c>
      <c r="AI72" s="9">
        <f t="shared" si="39"/>
        <v>0</v>
      </c>
      <c r="AL72" s="9">
        <f t="shared" si="40"/>
        <v>0</v>
      </c>
      <c r="AM72" s="9">
        <f t="shared" si="41"/>
        <v>0</v>
      </c>
      <c r="AN72" s="9">
        <f t="shared" si="42"/>
        <v>0</v>
      </c>
      <c r="AQ72" s="9">
        <f t="shared" si="43"/>
        <v>0</v>
      </c>
      <c r="AR72" s="9">
        <f t="shared" si="44"/>
        <v>0</v>
      </c>
      <c r="AS72" s="9">
        <f t="shared" si="45"/>
        <v>0</v>
      </c>
      <c r="AV72" s="9">
        <f t="shared" si="46"/>
        <v>0</v>
      </c>
      <c r="AW72" s="9">
        <f t="shared" si="47"/>
        <v>0</v>
      </c>
      <c r="AY72" s="9" t="e">
        <f t="shared" si="48"/>
        <v>#N/A</v>
      </c>
      <c r="BA72" s="9">
        <f t="shared" si="49"/>
        <v>0</v>
      </c>
      <c r="BB72" s="9">
        <f t="shared" si="50"/>
        <v>0</v>
      </c>
      <c r="BC72" s="9">
        <f t="shared" si="51"/>
        <v>0</v>
      </c>
      <c r="BD72" s="9">
        <f t="shared" si="52"/>
        <v>0</v>
      </c>
      <c r="BE72" s="9">
        <f t="shared" si="53"/>
        <v>0</v>
      </c>
      <c r="BF72" s="9" t="e">
        <f t="shared" si="54"/>
        <v>#N/A</v>
      </c>
      <c r="BG72" s="9" t="e">
        <f t="shared" si="55"/>
        <v>#N/A</v>
      </c>
      <c r="BI72" s="9">
        <f t="shared" si="56"/>
        <v>0</v>
      </c>
      <c r="BJ72" s="9" t="e">
        <f t="shared" si="57"/>
        <v>#N/A</v>
      </c>
      <c r="BK72" s="9" t="e">
        <f t="shared" si="58"/>
        <v>#N/A</v>
      </c>
      <c r="BL72" s="9">
        <f t="shared" si="59"/>
        <v>0</v>
      </c>
      <c r="BM72" s="9">
        <f t="shared" si="60"/>
        <v>0</v>
      </c>
      <c r="BN72" s="9" t="e">
        <f t="shared" ca="1" si="61"/>
        <v>#N/A</v>
      </c>
      <c r="BO72" s="9" t="e">
        <f t="shared" si="62"/>
        <v>#N/A</v>
      </c>
      <c r="BQ72" s="9">
        <f>IF($C72="",0,IF(COUNTIF($C$10:$C72,$C72)=1,0,COLUMN()))</f>
        <v>0</v>
      </c>
      <c r="BR72" s="9" t="e">
        <f t="shared" si="63"/>
        <v>#N/A</v>
      </c>
      <c r="BS72" s="9">
        <f t="shared" si="64"/>
        <v>0</v>
      </c>
      <c r="BU72" s="9" t="e">
        <f t="shared" si="65"/>
        <v>#N/A</v>
      </c>
    </row>
    <row r="73" spans="1:73" ht="30.75" customHeight="1" x14ac:dyDescent="0.15">
      <c r="A73" s="32"/>
      <c r="B73" s="67">
        <v>64</v>
      </c>
      <c r="C73" s="156"/>
      <c r="D73" s="93" t="e">
        <f>VLOOKUP(C73,登録情報男子!$A$2:$O$2484,5,FALSE)</f>
        <v>#N/A</v>
      </c>
      <c r="E73" s="93" t="e">
        <f>VLOOKUP(C73,登録情報男子!$A$2:$O$2484,7,0)</f>
        <v>#N/A</v>
      </c>
      <c r="F73" s="64"/>
      <c r="G73" s="64" t="e">
        <f>VLOOKUP(C73,登録情報男子!$A$2:$O$2484,3,0)</f>
        <v>#N/A</v>
      </c>
      <c r="H73" s="115"/>
      <c r="I73" s="68"/>
      <c r="J73" s="118"/>
      <c r="K73" s="69"/>
      <c r="L73" s="115"/>
      <c r="M73" s="68"/>
      <c r="N73" s="118"/>
      <c r="O73" s="69"/>
      <c r="P73" s="226"/>
      <c r="Q73" s="203"/>
      <c r="R73" s="204"/>
      <c r="S73" s="214"/>
      <c r="T73" s="265"/>
      <c r="U73" s="254"/>
      <c r="V73" s="262"/>
      <c r="W73" s="211"/>
      <c r="X73" s="9" t="str">
        <f t="shared" ca="1" si="33"/>
        <v/>
      </c>
      <c r="Y73" s="9" t="str">
        <f t="shared" ca="1" si="34"/>
        <v/>
      </c>
      <c r="Z73" s="9" t="e">
        <f t="shared" si="35"/>
        <v>#N/A</v>
      </c>
      <c r="AD73" s="9">
        <f t="shared" si="36"/>
        <v>0</v>
      </c>
      <c r="AG73" s="9">
        <f t="shared" si="37"/>
        <v>0</v>
      </c>
      <c r="AH73" s="9">
        <f t="shared" si="38"/>
        <v>0</v>
      </c>
      <c r="AI73" s="9">
        <f t="shared" si="39"/>
        <v>0</v>
      </c>
      <c r="AL73" s="9">
        <f t="shared" si="40"/>
        <v>0</v>
      </c>
      <c r="AM73" s="9">
        <f t="shared" si="41"/>
        <v>0</v>
      </c>
      <c r="AN73" s="9">
        <f t="shared" si="42"/>
        <v>0</v>
      </c>
      <c r="AQ73" s="9">
        <f t="shared" si="43"/>
        <v>0</v>
      </c>
      <c r="AR73" s="9">
        <f t="shared" si="44"/>
        <v>0</v>
      </c>
      <c r="AS73" s="9">
        <f t="shared" si="45"/>
        <v>0</v>
      </c>
      <c r="AV73" s="9">
        <f t="shared" si="46"/>
        <v>0</v>
      </c>
      <c r="AW73" s="9">
        <f t="shared" si="47"/>
        <v>0</v>
      </c>
      <c r="AY73" s="9" t="e">
        <f t="shared" si="48"/>
        <v>#N/A</v>
      </c>
      <c r="BA73" s="9">
        <f t="shared" si="49"/>
        <v>0</v>
      </c>
      <c r="BB73" s="9">
        <f t="shared" si="50"/>
        <v>0</v>
      </c>
      <c r="BC73" s="9">
        <f t="shared" si="51"/>
        <v>0</v>
      </c>
      <c r="BD73" s="9">
        <f t="shared" si="52"/>
        <v>0</v>
      </c>
      <c r="BE73" s="9">
        <f t="shared" si="53"/>
        <v>0</v>
      </c>
      <c r="BF73" s="9" t="e">
        <f t="shared" si="54"/>
        <v>#N/A</v>
      </c>
      <c r="BG73" s="9" t="e">
        <f t="shared" si="55"/>
        <v>#N/A</v>
      </c>
      <c r="BI73" s="9">
        <f t="shared" si="56"/>
        <v>0</v>
      </c>
      <c r="BJ73" s="9" t="e">
        <f t="shared" si="57"/>
        <v>#N/A</v>
      </c>
      <c r="BK73" s="9" t="e">
        <f t="shared" si="58"/>
        <v>#N/A</v>
      </c>
      <c r="BL73" s="9">
        <f t="shared" si="59"/>
        <v>0</v>
      </c>
      <c r="BM73" s="9">
        <f t="shared" si="60"/>
        <v>0</v>
      </c>
      <c r="BN73" s="9" t="e">
        <f t="shared" ca="1" si="61"/>
        <v>#N/A</v>
      </c>
      <c r="BO73" s="9" t="e">
        <f t="shared" si="62"/>
        <v>#N/A</v>
      </c>
      <c r="BQ73" s="9">
        <f>IF($C73="",0,IF(COUNTIF($C$10:$C73,$C73)=1,0,COLUMN()))</f>
        <v>0</v>
      </c>
      <c r="BR73" s="9" t="e">
        <f t="shared" si="63"/>
        <v>#N/A</v>
      </c>
      <c r="BS73" s="9">
        <f t="shared" si="64"/>
        <v>0</v>
      </c>
      <c r="BU73" s="9" t="e">
        <f t="shared" si="65"/>
        <v>#N/A</v>
      </c>
    </row>
    <row r="74" spans="1:73" ht="30.75" customHeight="1" x14ac:dyDescent="0.15">
      <c r="A74" s="32"/>
      <c r="B74" s="67">
        <v>65</v>
      </c>
      <c r="C74" s="156"/>
      <c r="D74" s="93" t="e">
        <f>VLOOKUP(C74,登録情報男子!$A$2:$O$2484,5,FALSE)</f>
        <v>#N/A</v>
      </c>
      <c r="E74" s="93" t="e">
        <f>VLOOKUP(C74,登録情報男子!$A$2:$O$2484,7,0)</f>
        <v>#N/A</v>
      </c>
      <c r="F74" s="64"/>
      <c r="G74" s="64" t="e">
        <f>VLOOKUP(C74,登録情報男子!$A$2:$O$2484,3,0)</f>
        <v>#N/A</v>
      </c>
      <c r="H74" s="115"/>
      <c r="I74" s="68"/>
      <c r="J74" s="118"/>
      <c r="K74" s="69"/>
      <c r="L74" s="115"/>
      <c r="M74" s="68"/>
      <c r="N74" s="118"/>
      <c r="O74" s="69"/>
      <c r="P74" s="226"/>
      <c r="Q74" s="203"/>
      <c r="R74" s="204"/>
      <c r="S74" s="214"/>
      <c r="T74" s="265"/>
      <c r="U74" s="254"/>
      <c r="V74" s="262"/>
      <c r="W74" s="211"/>
      <c r="X74" s="9" t="str">
        <f t="shared" ref="X74:X105" ca="1" si="66">IF($C74="","",IF(ISNA(VLOOKUP($C74,INDIRECT($AD$3),2,0))=TRUE,"",VLOOKUP($C74,INDIRECT($AD$3),2,0)))</f>
        <v/>
      </c>
      <c r="Y74" s="9" t="str">
        <f t="shared" ref="Y74:Y105" ca="1" si="67">IF($C74="","",IF(ISNA(VLOOKUP($C74,INDIRECT($AD$3),3,0))=TRUE,"",VLOOKUP($C74,INDIRECT($AD$3),3,0)))</f>
        <v/>
      </c>
      <c r="Z74" s="9" t="e">
        <f t="shared" ref="Z74:Z105" si="68">IF($AY74="","",ROW())</f>
        <v>#N/A</v>
      </c>
      <c r="AD74" s="9">
        <f t="shared" ref="AD74:AD105" si="69">IF($H74="",0,1)</f>
        <v>0</v>
      </c>
      <c r="AG74" s="9">
        <f t="shared" ref="AG74:AG105" si="70">IF($J74="",0,1)</f>
        <v>0</v>
      </c>
      <c r="AH74" s="9">
        <f t="shared" ref="AH74:AH105" si="71">IF(RIGHT($J74,2)="++",VALUE(LEFT($J74,4)&amp;"00"),IF(RIGHT($J74,1)="+",VALUE(LEFT($J74,5)&amp;"0"),VALUE($J74)))</f>
        <v>0</v>
      </c>
      <c r="AI74" s="9">
        <f t="shared" ref="AI74:AI105" si="72">IF($L74="",0,1)</f>
        <v>0</v>
      </c>
      <c r="AL74" s="9">
        <f t="shared" ref="AL74:AL105" si="73">IF($N74="",0,1)</f>
        <v>0</v>
      </c>
      <c r="AM74" s="9">
        <f t="shared" ref="AM74:AM105" si="74">IF(RIGHT($N74,2)="++",VALUE(LEFT($N74,4)&amp;"00"),IF(RIGHT($N74,1)="+",VALUE(LEFT($N74,5)&amp;"0"),VALUE($N74)))</f>
        <v>0</v>
      </c>
      <c r="AN74" s="9">
        <f t="shared" ref="AN74:AN105" si="75">IF($P74="",0,1)</f>
        <v>0</v>
      </c>
      <c r="AQ74" s="9">
        <f t="shared" ref="AQ74:AQ105" si="76">IF($R74="",0,1)</f>
        <v>0</v>
      </c>
      <c r="AR74" s="9">
        <f t="shared" ref="AR74:AR105" si="77">IF(RIGHT($R74,2)="++",VALUE(LEFT($R74,4)&amp;"00"),IF(RIGHT($R74,1)="+",VALUE(LEFT($R74,5)&amp;"0"),VALUE($R74)))</f>
        <v>0</v>
      </c>
      <c r="AS74" s="9">
        <f t="shared" ref="AS74:AS105" si="78">IF($T74="",0,1)</f>
        <v>0</v>
      </c>
      <c r="AV74" s="9">
        <f t="shared" ref="AV74:AV105" si="79">IF($V74="",0,1)</f>
        <v>0</v>
      </c>
      <c r="AW74" s="9">
        <f t="shared" ref="AW74:AW105" si="80">IF(RIGHT($V74,2)="++",VALUE(LEFT($V74,4)&amp;"00"),IF(RIGHT($V74,1)="+",VALUE(LEFT($V74,5)&amp;"0"),VALUE($V74)))</f>
        <v>0</v>
      </c>
      <c r="AY74" s="9" t="e">
        <f t="shared" ref="AY74:AY105" si="81">IF(MAX(BA74:BS74)=0,"",IF(MAX(BA74:BS74)=COLUMN(BN74),ADDRESS(ROW(),COLUMN(BU74),4),ADDRESS(6,MAX(BA74:BS74),4)))</f>
        <v>#N/A</v>
      </c>
      <c r="BA74" s="9">
        <f t="shared" ref="BA74:BA105" si="82">IF(ISNUMBER($AH74)=TRUE,0,COLUMN())</f>
        <v>0</v>
      </c>
      <c r="BB74" s="9">
        <f t="shared" ref="BB74:BB105" si="83">IF(ISNUMBER($AM74)=TRUE,0,COLUMN())</f>
        <v>0</v>
      </c>
      <c r="BC74" s="9">
        <f t="shared" ref="BC74:BC105" si="84">IF(ISNUMBER($AR74)=TRUE,0,COLUMN())</f>
        <v>0</v>
      </c>
      <c r="BD74" s="9">
        <f t="shared" ref="BD74:BD105" si="85">IF(ISNUMBER($AW74)=TRUE,0,COLUMN())</f>
        <v>0</v>
      </c>
      <c r="BE74" s="9">
        <f t="shared" ref="BE74:BE105" si="86">IF(AND($C74&lt;&gt;"",$C73=""),COLUMN(),0)</f>
        <v>0</v>
      </c>
      <c r="BF74" s="9" t="e">
        <f t="shared" ref="BF74:BF105" si="87">IF(OR($C74="",$D74=""),0,IF(OR(AND($AG74=0,$AD74=1),AND($AL74=0,$AI74=1),AND($AQ74=0,$AN74=1),AND($AV74=0,$AS74=1)),COLUMN(),0))</f>
        <v>#N/A</v>
      </c>
      <c r="BG74" s="9" t="e">
        <f t="shared" ref="BG74:BG105" si="88">IF(AND(E74="1",AE74+AJ74=2,OR(I74=0,M74=0)),COLUMN(),0)</f>
        <v>#N/A</v>
      </c>
      <c r="BI74" s="9">
        <f t="shared" ref="BI74:BI105" si="89">IF(OR(AND($AD74+$AI74+$AN74+$AS74=2,$H74=$L74),AND($AD74+$AI74+$AN74+$AS74=3,OR($H74=$L74,$H74=$P74,$L74=$P74)),AND($AD74+$AI74+$AN74+$AS74=4,OR($H74=$L74,$H74=$P74,$H74=$T74,$L74=$P74,$L74=$T74,$P74=$T74))),COLUMN(),0)</f>
        <v>0</v>
      </c>
      <c r="BJ74" s="9" t="e">
        <f t="shared" ref="BJ74:BJ105" si="90">IF(OR($C74="",$D74=""),0,IF(OR(AND($AG74=1,$AD74=0),AND($AL74=1,$AI74=0),AND($AQ74=1,$AN74=0),AND($AV74=1,$AS74=0)),COLUMN(),0))</f>
        <v>#N/A</v>
      </c>
      <c r="BK74" s="9" t="e">
        <f t="shared" ref="BK74:BK105" si="91">IF(AND($C74&lt;&gt;"",$D74&lt;&gt;"",$H74="",$J74=""),COLUMN(),0)</f>
        <v>#N/A</v>
      </c>
      <c r="BL74" s="9">
        <f t="shared" ref="BL74:BL105" si="92">IF(OR(AND($AD74=0,$AI74+$AN74+$AS74&gt;0),AND($AI74=0,$AN74+$AS74&gt;0),AND($AN74=0,$AS74&gt;0)),COLUMN(),0)</f>
        <v>0</v>
      </c>
      <c r="BM74" s="9">
        <f t="shared" ref="BM74:BM105" si="93">IF($C74="",0,IF($Y74=$X$4,0,COLUMN()))</f>
        <v>0</v>
      </c>
      <c r="BN74" s="9" t="e">
        <f t="shared" ref="BN74:BN105" ca="1" si="94">IF($X74=LEFT($D74,1),0,COLUMN())</f>
        <v>#N/A</v>
      </c>
      <c r="BO74" s="9" t="e">
        <f t="shared" ref="BO74:BO105" si="95">IF(AND($D74="",OR($C74&lt;&gt;"",$AD74=1,$AG74=1)),COLUMN(),0)</f>
        <v>#N/A</v>
      </c>
      <c r="BQ74" s="9">
        <f>IF($C74="",0,IF(COUNTIF($C$10:$C74,$C74)=1,0,COLUMN()))</f>
        <v>0</v>
      </c>
      <c r="BR74" s="9" t="e">
        <f t="shared" ref="BR74:BR105" si="96">IF(AND($C74="",OR($D74&lt;&gt;"",$AD74=1,$AG74=1,$AI74=1,$AL74=1,$AN74=1,$AQ74=1,$AS74=1,$AV74=1)),COLUMN(),0)</f>
        <v>#N/A</v>
      </c>
      <c r="BS74" s="9">
        <f t="shared" ref="BS74:BS105" si="97">IF(AND($C74&lt;&gt;"",$B$4=""),COLUMN(),0)</f>
        <v>0</v>
      </c>
      <c r="BU74" s="9" t="e">
        <f t="shared" ref="BU74:BU105" si="98">C74&amp;"の選手は"&amp;D74&amp;"ではありません。"</f>
        <v>#N/A</v>
      </c>
    </row>
    <row r="75" spans="1:73" ht="30.75" customHeight="1" x14ac:dyDescent="0.15">
      <c r="A75" s="32"/>
      <c r="B75" s="67">
        <v>66</v>
      </c>
      <c r="C75" s="156"/>
      <c r="D75" s="93" t="e">
        <f>VLOOKUP(C75,登録情報男子!$A$2:$O$2484,5,FALSE)</f>
        <v>#N/A</v>
      </c>
      <c r="E75" s="93" t="e">
        <f>VLOOKUP(C75,登録情報男子!$A$2:$O$2484,7,0)</f>
        <v>#N/A</v>
      </c>
      <c r="F75" s="64"/>
      <c r="G75" s="64" t="e">
        <f>VLOOKUP(C75,登録情報男子!$A$2:$O$2484,3,0)</f>
        <v>#N/A</v>
      </c>
      <c r="H75" s="115"/>
      <c r="I75" s="68"/>
      <c r="J75" s="118"/>
      <c r="K75" s="69"/>
      <c r="L75" s="115"/>
      <c r="M75" s="68"/>
      <c r="N75" s="118"/>
      <c r="O75" s="69"/>
      <c r="P75" s="226"/>
      <c r="Q75" s="203"/>
      <c r="R75" s="204"/>
      <c r="S75" s="214"/>
      <c r="T75" s="265"/>
      <c r="U75" s="254"/>
      <c r="V75" s="262"/>
      <c r="W75" s="211"/>
      <c r="X75" s="9" t="str">
        <f t="shared" ca="1" si="66"/>
        <v/>
      </c>
      <c r="Y75" s="9" t="str">
        <f t="shared" ca="1" si="67"/>
        <v/>
      </c>
      <c r="Z75" s="9" t="e">
        <f t="shared" si="68"/>
        <v>#N/A</v>
      </c>
      <c r="AD75" s="9">
        <f t="shared" si="69"/>
        <v>0</v>
      </c>
      <c r="AG75" s="9">
        <f t="shared" si="70"/>
        <v>0</v>
      </c>
      <c r="AH75" s="9">
        <f t="shared" si="71"/>
        <v>0</v>
      </c>
      <c r="AI75" s="9">
        <f t="shared" si="72"/>
        <v>0</v>
      </c>
      <c r="AL75" s="9">
        <f t="shared" si="73"/>
        <v>0</v>
      </c>
      <c r="AM75" s="9">
        <f t="shared" si="74"/>
        <v>0</v>
      </c>
      <c r="AN75" s="9">
        <f t="shared" si="75"/>
        <v>0</v>
      </c>
      <c r="AQ75" s="9">
        <f t="shared" si="76"/>
        <v>0</v>
      </c>
      <c r="AR75" s="9">
        <f t="shared" si="77"/>
        <v>0</v>
      </c>
      <c r="AS75" s="9">
        <f t="shared" si="78"/>
        <v>0</v>
      </c>
      <c r="AV75" s="9">
        <f t="shared" si="79"/>
        <v>0</v>
      </c>
      <c r="AW75" s="9">
        <f t="shared" si="80"/>
        <v>0</v>
      </c>
      <c r="AY75" s="9" t="e">
        <f t="shared" si="81"/>
        <v>#N/A</v>
      </c>
      <c r="BA75" s="9">
        <f t="shared" si="82"/>
        <v>0</v>
      </c>
      <c r="BB75" s="9">
        <f t="shared" si="83"/>
        <v>0</v>
      </c>
      <c r="BC75" s="9">
        <f t="shared" si="84"/>
        <v>0</v>
      </c>
      <c r="BD75" s="9">
        <f t="shared" si="85"/>
        <v>0</v>
      </c>
      <c r="BE75" s="9">
        <f t="shared" si="86"/>
        <v>0</v>
      </c>
      <c r="BF75" s="9" t="e">
        <f t="shared" si="87"/>
        <v>#N/A</v>
      </c>
      <c r="BG75" s="9" t="e">
        <f t="shared" si="88"/>
        <v>#N/A</v>
      </c>
      <c r="BI75" s="9">
        <f t="shared" si="89"/>
        <v>0</v>
      </c>
      <c r="BJ75" s="9" t="e">
        <f t="shared" si="90"/>
        <v>#N/A</v>
      </c>
      <c r="BK75" s="9" t="e">
        <f t="shared" si="91"/>
        <v>#N/A</v>
      </c>
      <c r="BL75" s="9">
        <f t="shared" si="92"/>
        <v>0</v>
      </c>
      <c r="BM75" s="9">
        <f t="shared" si="93"/>
        <v>0</v>
      </c>
      <c r="BN75" s="9" t="e">
        <f t="shared" ca="1" si="94"/>
        <v>#N/A</v>
      </c>
      <c r="BO75" s="9" t="e">
        <f t="shared" si="95"/>
        <v>#N/A</v>
      </c>
      <c r="BQ75" s="9">
        <f>IF($C75="",0,IF(COUNTIF($C$10:$C75,$C75)=1,0,COLUMN()))</f>
        <v>0</v>
      </c>
      <c r="BR75" s="9" t="e">
        <f t="shared" si="96"/>
        <v>#N/A</v>
      </c>
      <c r="BS75" s="9">
        <f t="shared" si="97"/>
        <v>0</v>
      </c>
      <c r="BU75" s="9" t="e">
        <f t="shared" si="98"/>
        <v>#N/A</v>
      </c>
    </row>
    <row r="76" spans="1:73" ht="30.75" customHeight="1" x14ac:dyDescent="0.15">
      <c r="A76" s="32"/>
      <c r="B76" s="67">
        <v>67</v>
      </c>
      <c r="C76" s="156"/>
      <c r="D76" s="93" t="e">
        <f>VLOOKUP(C76,登録情報男子!$A$2:$O$2484,5,FALSE)</f>
        <v>#N/A</v>
      </c>
      <c r="E76" s="93" t="e">
        <f>VLOOKUP(C76,登録情報男子!$A$2:$O$2484,7,0)</f>
        <v>#N/A</v>
      </c>
      <c r="F76" s="64"/>
      <c r="G76" s="64" t="e">
        <f>VLOOKUP(C76,登録情報男子!$A$2:$O$2484,3,0)</f>
        <v>#N/A</v>
      </c>
      <c r="H76" s="115"/>
      <c r="I76" s="68"/>
      <c r="J76" s="118"/>
      <c r="K76" s="69"/>
      <c r="L76" s="115"/>
      <c r="M76" s="68"/>
      <c r="N76" s="118"/>
      <c r="O76" s="69"/>
      <c r="P76" s="226"/>
      <c r="Q76" s="203"/>
      <c r="R76" s="204"/>
      <c r="S76" s="214"/>
      <c r="T76" s="265"/>
      <c r="U76" s="254"/>
      <c r="V76" s="262"/>
      <c r="W76" s="211"/>
      <c r="X76" s="9" t="str">
        <f t="shared" ca="1" si="66"/>
        <v/>
      </c>
      <c r="Y76" s="9" t="str">
        <f t="shared" ca="1" si="67"/>
        <v/>
      </c>
      <c r="Z76" s="9" t="e">
        <f t="shared" si="68"/>
        <v>#N/A</v>
      </c>
      <c r="AD76" s="9">
        <f t="shared" si="69"/>
        <v>0</v>
      </c>
      <c r="AG76" s="9">
        <f t="shared" si="70"/>
        <v>0</v>
      </c>
      <c r="AH76" s="9">
        <f t="shared" si="71"/>
        <v>0</v>
      </c>
      <c r="AI76" s="9">
        <f t="shared" si="72"/>
        <v>0</v>
      </c>
      <c r="AL76" s="9">
        <f t="shared" si="73"/>
        <v>0</v>
      </c>
      <c r="AM76" s="9">
        <f t="shared" si="74"/>
        <v>0</v>
      </c>
      <c r="AN76" s="9">
        <f t="shared" si="75"/>
        <v>0</v>
      </c>
      <c r="AQ76" s="9">
        <f t="shared" si="76"/>
        <v>0</v>
      </c>
      <c r="AR76" s="9">
        <f t="shared" si="77"/>
        <v>0</v>
      </c>
      <c r="AS76" s="9">
        <f t="shared" si="78"/>
        <v>0</v>
      </c>
      <c r="AV76" s="9">
        <f t="shared" si="79"/>
        <v>0</v>
      </c>
      <c r="AW76" s="9">
        <f t="shared" si="80"/>
        <v>0</v>
      </c>
      <c r="AY76" s="9" t="e">
        <f t="shared" si="81"/>
        <v>#N/A</v>
      </c>
      <c r="BA76" s="9">
        <f t="shared" si="82"/>
        <v>0</v>
      </c>
      <c r="BB76" s="9">
        <f t="shared" si="83"/>
        <v>0</v>
      </c>
      <c r="BC76" s="9">
        <f t="shared" si="84"/>
        <v>0</v>
      </c>
      <c r="BD76" s="9">
        <f t="shared" si="85"/>
        <v>0</v>
      </c>
      <c r="BE76" s="9">
        <f t="shared" si="86"/>
        <v>0</v>
      </c>
      <c r="BF76" s="9" t="e">
        <f t="shared" si="87"/>
        <v>#N/A</v>
      </c>
      <c r="BG76" s="9" t="e">
        <f t="shared" si="88"/>
        <v>#N/A</v>
      </c>
      <c r="BI76" s="9">
        <f t="shared" si="89"/>
        <v>0</v>
      </c>
      <c r="BJ76" s="9" t="e">
        <f t="shared" si="90"/>
        <v>#N/A</v>
      </c>
      <c r="BK76" s="9" t="e">
        <f t="shared" si="91"/>
        <v>#N/A</v>
      </c>
      <c r="BL76" s="9">
        <f t="shared" si="92"/>
        <v>0</v>
      </c>
      <c r="BM76" s="9">
        <f t="shared" si="93"/>
        <v>0</v>
      </c>
      <c r="BN76" s="9" t="e">
        <f t="shared" ca="1" si="94"/>
        <v>#N/A</v>
      </c>
      <c r="BO76" s="9" t="e">
        <f t="shared" si="95"/>
        <v>#N/A</v>
      </c>
      <c r="BQ76" s="9">
        <f>IF($C76="",0,IF(COUNTIF($C$10:$C76,$C76)=1,0,COLUMN()))</f>
        <v>0</v>
      </c>
      <c r="BR76" s="9" t="e">
        <f t="shared" si="96"/>
        <v>#N/A</v>
      </c>
      <c r="BS76" s="9">
        <f t="shared" si="97"/>
        <v>0</v>
      </c>
      <c r="BU76" s="9" t="e">
        <f t="shared" si="98"/>
        <v>#N/A</v>
      </c>
    </row>
    <row r="77" spans="1:73" ht="30.75" customHeight="1" x14ac:dyDescent="0.15">
      <c r="A77" s="32"/>
      <c r="B77" s="67">
        <v>68</v>
      </c>
      <c r="C77" s="156"/>
      <c r="D77" s="93" t="e">
        <f>VLOOKUP(C77,登録情報男子!$A$2:$O$2484,5,FALSE)</f>
        <v>#N/A</v>
      </c>
      <c r="E77" s="93" t="e">
        <f>VLOOKUP(C77,登録情報男子!$A$2:$O$2484,7,0)</f>
        <v>#N/A</v>
      </c>
      <c r="F77" s="64"/>
      <c r="G77" s="64" t="e">
        <f>VLOOKUP(C77,登録情報男子!$A$2:$O$2484,3,0)</f>
        <v>#N/A</v>
      </c>
      <c r="H77" s="115"/>
      <c r="I77" s="68"/>
      <c r="J77" s="118"/>
      <c r="K77" s="69"/>
      <c r="L77" s="115"/>
      <c r="M77" s="68"/>
      <c r="N77" s="118"/>
      <c r="O77" s="69"/>
      <c r="P77" s="226"/>
      <c r="Q77" s="203"/>
      <c r="R77" s="204"/>
      <c r="S77" s="214"/>
      <c r="T77" s="265"/>
      <c r="U77" s="254"/>
      <c r="V77" s="262"/>
      <c r="W77" s="211"/>
      <c r="X77" s="9" t="str">
        <f t="shared" ca="1" si="66"/>
        <v/>
      </c>
      <c r="Y77" s="9" t="str">
        <f t="shared" ca="1" si="67"/>
        <v/>
      </c>
      <c r="Z77" s="9" t="e">
        <f t="shared" si="68"/>
        <v>#N/A</v>
      </c>
      <c r="AD77" s="9">
        <f t="shared" si="69"/>
        <v>0</v>
      </c>
      <c r="AG77" s="9">
        <f t="shared" si="70"/>
        <v>0</v>
      </c>
      <c r="AH77" s="9">
        <f t="shared" si="71"/>
        <v>0</v>
      </c>
      <c r="AI77" s="9">
        <f t="shared" si="72"/>
        <v>0</v>
      </c>
      <c r="AL77" s="9">
        <f t="shared" si="73"/>
        <v>0</v>
      </c>
      <c r="AM77" s="9">
        <f t="shared" si="74"/>
        <v>0</v>
      </c>
      <c r="AN77" s="9">
        <f t="shared" si="75"/>
        <v>0</v>
      </c>
      <c r="AQ77" s="9">
        <f t="shared" si="76"/>
        <v>0</v>
      </c>
      <c r="AR77" s="9">
        <f t="shared" si="77"/>
        <v>0</v>
      </c>
      <c r="AS77" s="9">
        <f t="shared" si="78"/>
        <v>0</v>
      </c>
      <c r="AV77" s="9">
        <f t="shared" si="79"/>
        <v>0</v>
      </c>
      <c r="AW77" s="9">
        <f t="shared" si="80"/>
        <v>0</v>
      </c>
      <c r="AY77" s="9" t="e">
        <f t="shared" si="81"/>
        <v>#N/A</v>
      </c>
      <c r="BA77" s="9">
        <f t="shared" si="82"/>
        <v>0</v>
      </c>
      <c r="BB77" s="9">
        <f t="shared" si="83"/>
        <v>0</v>
      </c>
      <c r="BC77" s="9">
        <f t="shared" si="84"/>
        <v>0</v>
      </c>
      <c r="BD77" s="9">
        <f t="shared" si="85"/>
        <v>0</v>
      </c>
      <c r="BE77" s="9">
        <f t="shared" si="86"/>
        <v>0</v>
      </c>
      <c r="BF77" s="9" t="e">
        <f t="shared" si="87"/>
        <v>#N/A</v>
      </c>
      <c r="BG77" s="9" t="e">
        <f t="shared" si="88"/>
        <v>#N/A</v>
      </c>
      <c r="BI77" s="9">
        <f t="shared" si="89"/>
        <v>0</v>
      </c>
      <c r="BJ77" s="9" t="e">
        <f t="shared" si="90"/>
        <v>#N/A</v>
      </c>
      <c r="BK77" s="9" t="e">
        <f t="shared" si="91"/>
        <v>#N/A</v>
      </c>
      <c r="BL77" s="9">
        <f t="shared" si="92"/>
        <v>0</v>
      </c>
      <c r="BM77" s="9">
        <f t="shared" si="93"/>
        <v>0</v>
      </c>
      <c r="BN77" s="9" t="e">
        <f t="shared" ca="1" si="94"/>
        <v>#N/A</v>
      </c>
      <c r="BO77" s="9" t="e">
        <f t="shared" si="95"/>
        <v>#N/A</v>
      </c>
      <c r="BQ77" s="9">
        <f>IF($C77="",0,IF(COUNTIF($C$10:$C77,$C77)=1,0,COLUMN()))</f>
        <v>0</v>
      </c>
      <c r="BR77" s="9" t="e">
        <f t="shared" si="96"/>
        <v>#N/A</v>
      </c>
      <c r="BS77" s="9">
        <f t="shared" si="97"/>
        <v>0</v>
      </c>
      <c r="BU77" s="9" t="e">
        <f t="shared" si="98"/>
        <v>#N/A</v>
      </c>
    </row>
    <row r="78" spans="1:73" ht="30.75" customHeight="1" x14ac:dyDescent="0.15">
      <c r="A78" s="32"/>
      <c r="B78" s="67">
        <v>69</v>
      </c>
      <c r="C78" s="156"/>
      <c r="D78" s="93" t="e">
        <f>VLOOKUP(C78,登録情報男子!$A$2:$O$2484,5,FALSE)</f>
        <v>#N/A</v>
      </c>
      <c r="E78" s="93" t="e">
        <f>VLOOKUP(C78,登録情報男子!$A$2:$O$2484,7,0)</f>
        <v>#N/A</v>
      </c>
      <c r="F78" s="64"/>
      <c r="G78" s="64" t="e">
        <f>VLOOKUP(C78,登録情報男子!$A$2:$O$2484,3,0)</f>
        <v>#N/A</v>
      </c>
      <c r="H78" s="115"/>
      <c r="I78" s="68"/>
      <c r="J78" s="118"/>
      <c r="K78" s="69"/>
      <c r="L78" s="115"/>
      <c r="M78" s="68"/>
      <c r="N78" s="118"/>
      <c r="O78" s="69"/>
      <c r="P78" s="226"/>
      <c r="Q78" s="203"/>
      <c r="R78" s="204"/>
      <c r="S78" s="214"/>
      <c r="T78" s="265"/>
      <c r="U78" s="254"/>
      <c r="V78" s="262"/>
      <c r="W78" s="211"/>
      <c r="X78" s="9" t="str">
        <f t="shared" ca="1" si="66"/>
        <v/>
      </c>
      <c r="Y78" s="9" t="str">
        <f t="shared" ca="1" si="67"/>
        <v/>
      </c>
      <c r="Z78" s="9" t="e">
        <f t="shared" si="68"/>
        <v>#N/A</v>
      </c>
      <c r="AD78" s="9">
        <f t="shared" si="69"/>
        <v>0</v>
      </c>
      <c r="AG78" s="9">
        <f t="shared" si="70"/>
        <v>0</v>
      </c>
      <c r="AH78" s="9">
        <f t="shared" si="71"/>
        <v>0</v>
      </c>
      <c r="AI78" s="9">
        <f t="shared" si="72"/>
        <v>0</v>
      </c>
      <c r="AL78" s="9">
        <f t="shared" si="73"/>
        <v>0</v>
      </c>
      <c r="AM78" s="9">
        <f t="shared" si="74"/>
        <v>0</v>
      </c>
      <c r="AN78" s="9">
        <f t="shared" si="75"/>
        <v>0</v>
      </c>
      <c r="AQ78" s="9">
        <f t="shared" si="76"/>
        <v>0</v>
      </c>
      <c r="AR78" s="9">
        <f t="shared" si="77"/>
        <v>0</v>
      </c>
      <c r="AS78" s="9">
        <f t="shared" si="78"/>
        <v>0</v>
      </c>
      <c r="AV78" s="9">
        <f t="shared" si="79"/>
        <v>0</v>
      </c>
      <c r="AW78" s="9">
        <f t="shared" si="80"/>
        <v>0</v>
      </c>
      <c r="AY78" s="9" t="e">
        <f t="shared" si="81"/>
        <v>#N/A</v>
      </c>
      <c r="BA78" s="9">
        <f t="shared" si="82"/>
        <v>0</v>
      </c>
      <c r="BB78" s="9">
        <f t="shared" si="83"/>
        <v>0</v>
      </c>
      <c r="BC78" s="9">
        <f t="shared" si="84"/>
        <v>0</v>
      </c>
      <c r="BD78" s="9">
        <f t="shared" si="85"/>
        <v>0</v>
      </c>
      <c r="BE78" s="9">
        <f t="shared" si="86"/>
        <v>0</v>
      </c>
      <c r="BF78" s="9" t="e">
        <f t="shared" si="87"/>
        <v>#N/A</v>
      </c>
      <c r="BG78" s="9" t="e">
        <f t="shared" si="88"/>
        <v>#N/A</v>
      </c>
      <c r="BI78" s="9">
        <f t="shared" si="89"/>
        <v>0</v>
      </c>
      <c r="BJ78" s="9" t="e">
        <f t="shared" si="90"/>
        <v>#N/A</v>
      </c>
      <c r="BK78" s="9" t="e">
        <f t="shared" si="91"/>
        <v>#N/A</v>
      </c>
      <c r="BL78" s="9">
        <f t="shared" si="92"/>
        <v>0</v>
      </c>
      <c r="BM78" s="9">
        <f t="shared" si="93"/>
        <v>0</v>
      </c>
      <c r="BN78" s="9" t="e">
        <f t="shared" ca="1" si="94"/>
        <v>#N/A</v>
      </c>
      <c r="BO78" s="9" t="e">
        <f t="shared" si="95"/>
        <v>#N/A</v>
      </c>
      <c r="BQ78" s="9">
        <f>IF($C78="",0,IF(COUNTIF($C$10:$C78,$C78)=1,0,COLUMN()))</f>
        <v>0</v>
      </c>
      <c r="BR78" s="9" t="e">
        <f t="shared" si="96"/>
        <v>#N/A</v>
      </c>
      <c r="BS78" s="9">
        <f t="shared" si="97"/>
        <v>0</v>
      </c>
      <c r="BU78" s="9" t="e">
        <f t="shared" si="98"/>
        <v>#N/A</v>
      </c>
    </row>
    <row r="79" spans="1:73" ht="30.75" customHeight="1" x14ac:dyDescent="0.15">
      <c r="A79" s="32"/>
      <c r="B79" s="67">
        <v>70</v>
      </c>
      <c r="C79" s="156"/>
      <c r="D79" s="93" t="e">
        <f>VLOOKUP(C79,登録情報男子!$A$2:$O$2484,5,FALSE)</f>
        <v>#N/A</v>
      </c>
      <c r="E79" s="93" t="e">
        <f>VLOOKUP(C79,登録情報男子!$A$2:$O$2484,7,0)</f>
        <v>#N/A</v>
      </c>
      <c r="F79" s="64"/>
      <c r="G79" s="64" t="e">
        <f>VLOOKUP(C79,登録情報男子!$A$2:$O$2484,3,0)</f>
        <v>#N/A</v>
      </c>
      <c r="H79" s="115"/>
      <c r="I79" s="68"/>
      <c r="J79" s="118"/>
      <c r="K79" s="69"/>
      <c r="L79" s="115"/>
      <c r="M79" s="68"/>
      <c r="N79" s="118"/>
      <c r="O79" s="69"/>
      <c r="P79" s="226"/>
      <c r="Q79" s="203"/>
      <c r="R79" s="204"/>
      <c r="S79" s="214"/>
      <c r="T79" s="265"/>
      <c r="U79" s="254"/>
      <c r="V79" s="262"/>
      <c r="W79" s="211"/>
      <c r="X79" s="9" t="str">
        <f t="shared" ca="1" si="66"/>
        <v/>
      </c>
      <c r="Y79" s="9" t="str">
        <f t="shared" ca="1" si="67"/>
        <v/>
      </c>
      <c r="Z79" s="9" t="e">
        <f t="shared" si="68"/>
        <v>#N/A</v>
      </c>
      <c r="AD79" s="9">
        <f t="shared" si="69"/>
        <v>0</v>
      </c>
      <c r="AG79" s="9">
        <f t="shared" si="70"/>
        <v>0</v>
      </c>
      <c r="AH79" s="9">
        <f t="shared" si="71"/>
        <v>0</v>
      </c>
      <c r="AI79" s="9">
        <f t="shared" si="72"/>
        <v>0</v>
      </c>
      <c r="AL79" s="9">
        <f t="shared" si="73"/>
        <v>0</v>
      </c>
      <c r="AM79" s="9">
        <f t="shared" si="74"/>
        <v>0</v>
      </c>
      <c r="AN79" s="9">
        <f t="shared" si="75"/>
        <v>0</v>
      </c>
      <c r="AQ79" s="9">
        <f t="shared" si="76"/>
        <v>0</v>
      </c>
      <c r="AR79" s="9">
        <f t="shared" si="77"/>
        <v>0</v>
      </c>
      <c r="AS79" s="9">
        <f t="shared" si="78"/>
        <v>0</v>
      </c>
      <c r="AV79" s="9">
        <f t="shared" si="79"/>
        <v>0</v>
      </c>
      <c r="AW79" s="9">
        <f t="shared" si="80"/>
        <v>0</v>
      </c>
      <c r="AY79" s="9" t="e">
        <f t="shared" si="81"/>
        <v>#N/A</v>
      </c>
      <c r="BA79" s="9">
        <f t="shared" si="82"/>
        <v>0</v>
      </c>
      <c r="BB79" s="9">
        <f t="shared" si="83"/>
        <v>0</v>
      </c>
      <c r="BC79" s="9">
        <f t="shared" si="84"/>
        <v>0</v>
      </c>
      <c r="BD79" s="9">
        <f t="shared" si="85"/>
        <v>0</v>
      </c>
      <c r="BE79" s="9">
        <f t="shared" si="86"/>
        <v>0</v>
      </c>
      <c r="BF79" s="9" t="e">
        <f t="shared" si="87"/>
        <v>#N/A</v>
      </c>
      <c r="BG79" s="9" t="e">
        <f t="shared" si="88"/>
        <v>#N/A</v>
      </c>
      <c r="BI79" s="9">
        <f t="shared" si="89"/>
        <v>0</v>
      </c>
      <c r="BJ79" s="9" t="e">
        <f t="shared" si="90"/>
        <v>#N/A</v>
      </c>
      <c r="BK79" s="9" t="e">
        <f t="shared" si="91"/>
        <v>#N/A</v>
      </c>
      <c r="BL79" s="9">
        <f t="shared" si="92"/>
        <v>0</v>
      </c>
      <c r="BM79" s="9">
        <f t="shared" si="93"/>
        <v>0</v>
      </c>
      <c r="BN79" s="9" t="e">
        <f t="shared" ca="1" si="94"/>
        <v>#N/A</v>
      </c>
      <c r="BO79" s="9" t="e">
        <f t="shared" si="95"/>
        <v>#N/A</v>
      </c>
      <c r="BQ79" s="9">
        <f>IF($C79="",0,IF(COUNTIF($C$10:$C79,$C79)=1,0,COLUMN()))</f>
        <v>0</v>
      </c>
      <c r="BR79" s="9" t="e">
        <f t="shared" si="96"/>
        <v>#N/A</v>
      </c>
      <c r="BS79" s="9">
        <f t="shared" si="97"/>
        <v>0</v>
      </c>
      <c r="BU79" s="9" t="e">
        <f t="shared" si="98"/>
        <v>#N/A</v>
      </c>
    </row>
    <row r="80" spans="1:73" ht="30.75" customHeight="1" x14ac:dyDescent="0.15">
      <c r="A80" s="32"/>
      <c r="B80" s="67">
        <v>71</v>
      </c>
      <c r="C80" s="156"/>
      <c r="D80" s="93" t="e">
        <f>VLOOKUP(C80,登録情報男子!$A$2:$O$2484,5,FALSE)</f>
        <v>#N/A</v>
      </c>
      <c r="E80" s="93" t="e">
        <f>VLOOKUP(C80,登録情報男子!$A$2:$O$2484,7,0)</f>
        <v>#N/A</v>
      </c>
      <c r="F80" s="64"/>
      <c r="G80" s="64" t="e">
        <f>VLOOKUP(C80,登録情報男子!$A$2:$O$2484,3,0)</f>
        <v>#N/A</v>
      </c>
      <c r="H80" s="115"/>
      <c r="I80" s="68"/>
      <c r="J80" s="118"/>
      <c r="K80" s="69"/>
      <c r="L80" s="115"/>
      <c r="M80" s="68"/>
      <c r="N80" s="118"/>
      <c r="O80" s="69"/>
      <c r="P80" s="226"/>
      <c r="Q80" s="203"/>
      <c r="R80" s="204"/>
      <c r="S80" s="214"/>
      <c r="T80" s="265"/>
      <c r="U80" s="254"/>
      <c r="V80" s="262"/>
      <c r="W80" s="211"/>
      <c r="X80" s="9" t="str">
        <f t="shared" ca="1" si="66"/>
        <v/>
      </c>
      <c r="Y80" s="9" t="str">
        <f t="shared" ca="1" si="67"/>
        <v/>
      </c>
      <c r="Z80" s="9" t="e">
        <f t="shared" si="68"/>
        <v>#N/A</v>
      </c>
      <c r="AD80" s="9">
        <f t="shared" si="69"/>
        <v>0</v>
      </c>
      <c r="AG80" s="9">
        <f t="shared" si="70"/>
        <v>0</v>
      </c>
      <c r="AH80" s="9">
        <f t="shared" si="71"/>
        <v>0</v>
      </c>
      <c r="AI80" s="9">
        <f t="shared" si="72"/>
        <v>0</v>
      </c>
      <c r="AL80" s="9">
        <f t="shared" si="73"/>
        <v>0</v>
      </c>
      <c r="AM80" s="9">
        <f t="shared" si="74"/>
        <v>0</v>
      </c>
      <c r="AN80" s="9">
        <f t="shared" si="75"/>
        <v>0</v>
      </c>
      <c r="AQ80" s="9">
        <f t="shared" si="76"/>
        <v>0</v>
      </c>
      <c r="AR80" s="9">
        <f t="shared" si="77"/>
        <v>0</v>
      </c>
      <c r="AS80" s="9">
        <f t="shared" si="78"/>
        <v>0</v>
      </c>
      <c r="AV80" s="9">
        <f t="shared" si="79"/>
        <v>0</v>
      </c>
      <c r="AW80" s="9">
        <f t="shared" si="80"/>
        <v>0</v>
      </c>
      <c r="AY80" s="9" t="e">
        <f t="shared" si="81"/>
        <v>#N/A</v>
      </c>
      <c r="BA80" s="9">
        <f t="shared" si="82"/>
        <v>0</v>
      </c>
      <c r="BB80" s="9">
        <f t="shared" si="83"/>
        <v>0</v>
      </c>
      <c r="BC80" s="9">
        <f t="shared" si="84"/>
        <v>0</v>
      </c>
      <c r="BD80" s="9">
        <f t="shared" si="85"/>
        <v>0</v>
      </c>
      <c r="BE80" s="9">
        <f t="shared" si="86"/>
        <v>0</v>
      </c>
      <c r="BF80" s="9" t="e">
        <f t="shared" si="87"/>
        <v>#N/A</v>
      </c>
      <c r="BG80" s="9" t="e">
        <f t="shared" si="88"/>
        <v>#N/A</v>
      </c>
      <c r="BI80" s="9">
        <f t="shared" si="89"/>
        <v>0</v>
      </c>
      <c r="BJ80" s="9" t="e">
        <f t="shared" si="90"/>
        <v>#N/A</v>
      </c>
      <c r="BK80" s="9" t="e">
        <f t="shared" si="91"/>
        <v>#N/A</v>
      </c>
      <c r="BL80" s="9">
        <f t="shared" si="92"/>
        <v>0</v>
      </c>
      <c r="BM80" s="9">
        <f t="shared" si="93"/>
        <v>0</v>
      </c>
      <c r="BN80" s="9" t="e">
        <f t="shared" ca="1" si="94"/>
        <v>#N/A</v>
      </c>
      <c r="BO80" s="9" t="e">
        <f t="shared" si="95"/>
        <v>#N/A</v>
      </c>
      <c r="BQ80" s="9">
        <f>IF($C80="",0,IF(COUNTIF($C$10:$C80,$C80)=1,0,COLUMN()))</f>
        <v>0</v>
      </c>
      <c r="BR80" s="9" t="e">
        <f t="shared" si="96"/>
        <v>#N/A</v>
      </c>
      <c r="BS80" s="9">
        <f t="shared" si="97"/>
        <v>0</v>
      </c>
      <c r="BU80" s="9" t="e">
        <f t="shared" si="98"/>
        <v>#N/A</v>
      </c>
    </row>
    <row r="81" spans="1:73" ht="30.75" customHeight="1" x14ac:dyDescent="0.15">
      <c r="A81" s="32"/>
      <c r="B81" s="67">
        <v>72</v>
      </c>
      <c r="C81" s="156"/>
      <c r="D81" s="93" t="e">
        <f>VLOOKUP(C81,登録情報男子!$A$2:$O$2484,5,FALSE)</f>
        <v>#N/A</v>
      </c>
      <c r="E81" s="93" t="e">
        <f>VLOOKUP(C81,登録情報男子!$A$2:$O$2484,7,0)</f>
        <v>#N/A</v>
      </c>
      <c r="F81" s="64"/>
      <c r="G81" s="64" t="e">
        <f>VLOOKUP(C81,登録情報男子!$A$2:$O$2484,3,0)</f>
        <v>#N/A</v>
      </c>
      <c r="H81" s="115"/>
      <c r="I81" s="68"/>
      <c r="J81" s="118"/>
      <c r="K81" s="69"/>
      <c r="L81" s="115"/>
      <c r="M81" s="68"/>
      <c r="N81" s="118"/>
      <c r="O81" s="69"/>
      <c r="P81" s="226"/>
      <c r="Q81" s="203"/>
      <c r="R81" s="204"/>
      <c r="S81" s="214"/>
      <c r="T81" s="265"/>
      <c r="U81" s="254"/>
      <c r="V81" s="262"/>
      <c r="W81" s="211"/>
      <c r="X81" s="9" t="str">
        <f t="shared" ca="1" si="66"/>
        <v/>
      </c>
      <c r="Y81" s="9" t="str">
        <f t="shared" ca="1" si="67"/>
        <v/>
      </c>
      <c r="Z81" s="9" t="e">
        <f t="shared" si="68"/>
        <v>#N/A</v>
      </c>
      <c r="AD81" s="9">
        <f t="shared" si="69"/>
        <v>0</v>
      </c>
      <c r="AG81" s="9">
        <f t="shared" si="70"/>
        <v>0</v>
      </c>
      <c r="AH81" s="9">
        <f t="shared" si="71"/>
        <v>0</v>
      </c>
      <c r="AI81" s="9">
        <f t="shared" si="72"/>
        <v>0</v>
      </c>
      <c r="AL81" s="9">
        <f t="shared" si="73"/>
        <v>0</v>
      </c>
      <c r="AM81" s="9">
        <f t="shared" si="74"/>
        <v>0</v>
      </c>
      <c r="AN81" s="9">
        <f t="shared" si="75"/>
        <v>0</v>
      </c>
      <c r="AQ81" s="9">
        <f t="shared" si="76"/>
        <v>0</v>
      </c>
      <c r="AR81" s="9">
        <f t="shared" si="77"/>
        <v>0</v>
      </c>
      <c r="AS81" s="9">
        <f t="shared" si="78"/>
        <v>0</v>
      </c>
      <c r="AV81" s="9">
        <f t="shared" si="79"/>
        <v>0</v>
      </c>
      <c r="AW81" s="9">
        <f t="shared" si="80"/>
        <v>0</v>
      </c>
      <c r="AY81" s="9" t="e">
        <f t="shared" si="81"/>
        <v>#N/A</v>
      </c>
      <c r="BA81" s="9">
        <f t="shared" si="82"/>
        <v>0</v>
      </c>
      <c r="BB81" s="9">
        <f t="shared" si="83"/>
        <v>0</v>
      </c>
      <c r="BC81" s="9">
        <f t="shared" si="84"/>
        <v>0</v>
      </c>
      <c r="BD81" s="9">
        <f t="shared" si="85"/>
        <v>0</v>
      </c>
      <c r="BE81" s="9">
        <f t="shared" si="86"/>
        <v>0</v>
      </c>
      <c r="BF81" s="9" t="e">
        <f t="shared" si="87"/>
        <v>#N/A</v>
      </c>
      <c r="BG81" s="9" t="e">
        <f t="shared" si="88"/>
        <v>#N/A</v>
      </c>
      <c r="BI81" s="9">
        <f t="shared" si="89"/>
        <v>0</v>
      </c>
      <c r="BJ81" s="9" t="e">
        <f t="shared" si="90"/>
        <v>#N/A</v>
      </c>
      <c r="BK81" s="9" t="e">
        <f t="shared" si="91"/>
        <v>#N/A</v>
      </c>
      <c r="BL81" s="9">
        <f t="shared" si="92"/>
        <v>0</v>
      </c>
      <c r="BM81" s="9">
        <f t="shared" si="93"/>
        <v>0</v>
      </c>
      <c r="BN81" s="9" t="e">
        <f t="shared" ca="1" si="94"/>
        <v>#N/A</v>
      </c>
      <c r="BO81" s="9" t="e">
        <f t="shared" si="95"/>
        <v>#N/A</v>
      </c>
      <c r="BQ81" s="9">
        <f>IF($C81="",0,IF(COUNTIF($C$10:$C81,$C81)=1,0,COLUMN()))</f>
        <v>0</v>
      </c>
      <c r="BR81" s="9" t="e">
        <f t="shared" si="96"/>
        <v>#N/A</v>
      </c>
      <c r="BS81" s="9">
        <f t="shared" si="97"/>
        <v>0</v>
      </c>
      <c r="BU81" s="9" t="e">
        <f t="shared" si="98"/>
        <v>#N/A</v>
      </c>
    </row>
    <row r="82" spans="1:73" ht="30.75" customHeight="1" x14ac:dyDescent="0.15">
      <c r="A82" s="32"/>
      <c r="B82" s="67">
        <v>73</v>
      </c>
      <c r="C82" s="156"/>
      <c r="D82" s="93" t="e">
        <f>VLOOKUP(C82,登録情報男子!$A$2:$O$2484,5,FALSE)</f>
        <v>#N/A</v>
      </c>
      <c r="E82" s="93" t="e">
        <f>VLOOKUP(C82,登録情報男子!$A$2:$O$2484,7,0)</f>
        <v>#N/A</v>
      </c>
      <c r="F82" s="64"/>
      <c r="G82" s="64" t="e">
        <f>VLOOKUP(C82,登録情報男子!$A$2:$O$2484,3,0)</f>
        <v>#N/A</v>
      </c>
      <c r="H82" s="115"/>
      <c r="I82" s="68"/>
      <c r="J82" s="118"/>
      <c r="K82" s="69"/>
      <c r="L82" s="115"/>
      <c r="M82" s="68"/>
      <c r="N82" s="118"/>
      <c r="O82" s="69"/>
      <c r="P82" s="226"/>
      <c r="Q82" s="203"/>
      <c r="R82" s="204"/>
      <c r="S82" s="214"/>
      <c r="T82" s="265"/>
      <c r="U82" s="254"/>
      <c r="V82" s="262"/>
      <c r="W82" s="211"/>
      <c r="X82" s="9" t="str">
        <f t="shared" ca="1" si="66"/>
        <v/>
      </c>
      <c r="Y82" s="9" t="str">
        <f t="shared" ca="1" si="67"/>
        <v/>
      </c>
      <c r="Z82" s="9" t="e">
        <f t="shared" si="68"/>
        <v>#N/A</v>
      </c>
      <c r="AD82" s="9">
        <f t="shared" si="69"/>
        <v>0</v>
      </c>
      <c r="AG82" s="9">
        <f t="shared" si="70"/>
        <v>0</v>
      </c>
      <c r="AH82" s="9">
        <f t="shared" si="71"/>
        <v>0</v>
      </c>
      <c r="AI82" s="9">
        <f t="shared" si="72"/>
        <v>0</v>
      </c>
      <c r="AL82" s="9">
        <f t="shared" si="73"/>
        <v>0</v>
      </c>
      <c r="AM82" s="9">
        <f t="shared" si="74"/>
        <v>0</v>
      </c>
      <c r="AN82" s="9">
        <f t="shared" si="75"/>
        <v>0</v>
      </c>
      <c r="AQ82" s="9">
        <f t="shared" si="76"/>
        <v>0</v>
      </c>
      <c r="AR82" s="9">
        <f t="shared" si="77"/>
        <v>0</v>
      </c>
      <c r="AS82" s="9">
        <f t="shared" si="78"/>
        <v>0</v>
      </c>
      <c r="AV82" s="9">
        <f t="shared" si="79"/>
        <v>0</v>
      </c>
      <c r="AW82" s="9">
        <f t="shared" si="80"/>
        <v>0</v>
      </c>
      <c r="AY82" s="9" t="e">
        <f t="shared" si="81"/>
        <v>#N/A</v>
      </c>
      <c r="BA82" s="9">
        <f t="shared" si="82"/>
        <v>0</v>
      </c>
      <c r="BB82" s="9">
        <f t="shared" si="83"/>
        <v>0</v>
      </c>
      <c r="BC82" s="9">
        <f t="shared" si="84"/>
        <v>0</v>
      </c>
      <c r="BD82" s="9">
        <f t="shared" si="85"/>
        <v>0</v>
      </c>
      <c r="BE82" s="9">
        <f t="shared" si="86"/>
        <v>0</v>
      </c>
      <c r="BF82" s="9" t="e">
        <f t="shared" si="87"/>
        <v>#N/A</v>
      </c>
      <c r="BG82" s="9" t="e">
        <f t="shared" si="88"/>
        <v>#N/A</v>
      </c>
      <c r="BI82" s="9">
        <f t="shared" si="89"/>
        <v>0</v>
      </c>
      <c r="BJ82" s="9" t="e">
        <f t="shared" si="90"/>
        <v>#N/A</v>
      </c>
      <c r="BK82" s="9" t="e">
        <f t="shared" si="91"/>
        <v>#N/A</v>
      </c>
      <c r="BL82" s="9">
        <f t="shared" si="92"/>
        <v>0</v>
      </c>
      <c r="BM82" s="9">
        <f t="shared" si="93"/>
        <v>0</v>
      </c>
      <c r="BN82" s="9" t="e">
        <f t="shared" ca="1" si="94"/>
        <v>#N/A</v>
      </c>
      <c r="BO82" s="9" t="e">
        <f t="shared" si="95"/>
        <v>#N/A</v>
      </c>
      <c r="BQ82" s="9">
        <f>IF($C82="",0,IF(COUNTIF($C$10:$C82,$C82)=1,0,COLUMN()))</f>
        <v>0</v>
      </c>
      <c r="BR82" s="9" t="e">
        <f t="shared" si="96"/>
        <v>#N/A</v>
      </c>
      <c r="BS82" s="9">
        <f t="shared" si="97"/>
        <v>0</v>
      </c>
      <c r="BU82" s="9" t="e">
        <f t="shared" si="98"/>
        <v>#N/A</v>
      </c>
    </row>
    <row r="83" spans="1:73" ht="30.75" customHeight="1" x14ac:dyDescent="0.15">
      <c r="A83" s="32"/>
      <c r="B83" s="67">
        <v>74</v>
      </c>
      <c r="C83" s="156"/>
      <c r="D83" s="93" t="e">
        <f>VLOOKUP(C83,登録情報男子!$A$2:$O$2484,5,FALSE)</f>
        <v>#N/A</v>
      </c>
      <c r="E83" s="93" t="e">
        <f>VLOOKUP(C83,登録情報男子!$A$2:$O$2484,7,0)</f>
        <v>#N/A</v>
      </c>
      <c r="F83" s="64"/>
      <c r="G83" s="64" t="e">
        <f>VLOOKUP(C83,登録情報男子!$A$2:$O$2484,3,0)</f>
        <v>#N/A</v>
      </c>
      <c r="H83" s="115"/>
      <c r="I83" s="68"/>
      <c r="J83" s="118"/>
      <c r="K83" s="69"/>
      <c r="L83" s="115"/>
      <c r="M83" s="68"/>
      <c r="N83" s="118"/>
      <c r="O83" s="69"/>
      <c r="P83" s="226"/>
      <c r="Q83" s="203"/>
      <c r="R83" s="204"/>
      <c r="S83" s="214"/>
      <c r="T83" s="265"/>
      <c r="U83" s="254"/>
      <c r="V83" s="262"/>
      <c r="W83" s="211"/>
      <c r="X83" s="9" t="str">
        <f t="shared" ca="1" si="66"/>
        <v/>
      </c>
      <c r="Y83" s="9" t="str">
        <f t="shared" ca="1" si="67"/>
        <v/>
      </c>
      <c r="Z83" s="9" t="e">
        <f t="shared" si="68"/>
        <v>#N/A</v>
      </c>
      <c r="AD83" s="9">
        <f t="shared" si="69"/>
        <v>0</v>
      </c>
      <c r="AG83" s="9">
        <f t="shared" si="70"/>
        <v>0</v>
      </c>
      <c r="AH83" s="9">
        <f t="shared" si="71"/>
        <v>0</v>
      </c>
      <c r="AI83" s="9">
        <f t="shared" si="72"/>
        <v>0</v>
      </c>
      <c r="AL83" s="9">
        <f t="shared" si="73"/>
        <v>0</v>
      </c>
      <c r="AM83" s="9">
        <f t="shared" si="74"/>
        <v>0</v>
      </c>
      <c r="AN83" s="9">
        <f t="shared" si="75"/>
        <v>0</v>
      </c>
      <c r="AQ83" s="9">
        <f t="shared" si="76"/>
        <v>0</v>
      </c>
      <c r="AR83" s="9">
        <f t="shared" si="77"/>
        <v>0</v>
      </c>
      <c r="AS83" s="9">
        <f t="shared" si="78"/>
        <v>0</v>
      </c>
      <c r="AV83" s="9">
        <f t="shared" si="79"/>
        <v>0</v>
      </c>
      <c r="AW83" s="9">
        <f t="shared" si="80"/>
        <v>0</v>
      </c>
      <c r="AY83" s="9" t="e">
        <f t="shared" si="81"/>
        <v>#N/A</v>
      </c>
      <c r="BA83" s="9">
        <f t="shared" si="82"/>
        <v>0</v>
      </c>
      <c r="BB83" s="9">
        <f t="shared" si="83"/>
        <v>0</v>
      </c>
      <c r="BC83" s="9">
        <f t="shared" si="84"/>
        <v>0</v>
      </c>
      <c r="BD83" s="9">
        <f t="shared" si="85"/>
        <v>0</v>
      </c>
      <c r="BE83" s="9">
        <f t="shared" si="86"/>
        <v>0</v>
      </c>
      <c r="BF83" s="9" t="e">
        <f t="shared" si="87"/>
        <v>#N/A</v>
      </c>
      <c r="BG83" s="9" t="e">
        <f t="shared" si="88"/>
        <v>#N/A</v>
      </c>
      <c r="BI83" s="9">
        <f t="shared" si="89"/>
        <v>0</v>
      </c>
      <c r="BJ83" s="9" t="e">
        <f t="shared" si="90"/>
        <v>#N/A</v>
      </c>
      <c r="BK83" s="9" t="e">
        <f t="shared" si="91"/>
        <v>#N/A</v>
      </c>
      <c r="BL83" s="9">
        <f t="shared" si="92"/>
        <v>0</v>
      </c>
      <c r="BM83" s="9">
        <f t="shared" si="93"/>
        <v>0</v>
      </c>
      <c r="BN83" s="9" t="e">
        <f t="shared" ca="1" si="94"/>
        <v>#N/A</v>
      </c>
      <c r="BO83" s="9" t="e">
        <f t="shared" si="95"/>
        <v>#N/A</v>
      </c>
      <c r="BQ83" s="9">
        <f>IF($C83="",0,IF(COUNTIF($C$10:$C83,$C83)=1,0,COLUMN()))</f>
        <v>0</v>
      </c>
      <c r="BR83" s="9" t="e">
        <f t="shared" si="96"/>
        <v>#N/A</v>
      </c>
      <c r="BS83" s="9">
        <f t="shared" si="97"/>
        <v>0</v>
      </c>
      <c r="BU83" s="9" t="e">
        <f t="shared" si="98"/>
        <v>#N/A</v>
      </c>
    </row>
    <row r="84" spans="1:73" ht="30.75" customHeight="1" x14ac:dyDescent="0.15">
      <c r="A84" s="32"/>
      <c r="B84" s="67">
        <v>75</v>
      </c>
      <c r="C84" s="156"/>
      <c r="D84" s="93" t="e">
        <f>VLOOKUP(C84,登録情報男子!$A$2:$O$2484,5,FALSE)</f>
        <v>#N/A</v>
      </c>
      <c r="E84" s="93" t="e">
        <f>VLOOKUP(C84,登録情報男子!$A$2:$O$2484,7,0)</f>
        <v>#N/A</v>
      </c>
      <c r="F84" s="64"/>
      <c r="G84" s="64" t="e">
        <f>VLOOKUP(C84,登録情報男子!$A$2:$O$2484,3,0)</f>
        <v>#N/A</v>
      </c>
      <c r="H84" s="115"/>
      <c r="I84" s="68"/>
      <c r="J84" s="118"/>
      <c r="K84" s="69"/>
      <c r="L84" s="115"/>
      <c r="M84" s="68"/>
      <c r="N84" s="118"/>
      <c r="O84" s="69"/>
      <c r="P84" s="226"/>
      <c r="Q84" s="203"/>
      <c r="R84" s="204"/>
      <c r="S84" s="214"/>
      <c r="T84" s="265"/>
      <c r="U84" s="254"/>
      <c r="V84" s="262"/>
      <c r="W84" s="211"/>
      <c r="X84" s="9" t="str">
        <f t="shared" ca="1" si="66"/>
        <v/>
      </c>
      <c r="Y84" s="9" t="str">
        <f t="shared" ca="1" si="67"/>
        <v/>
      </c>
      <c r="Z84" s="9" t="e">
        <f t="shared" si="68"/>
        <v>#N/A</v>
      </c>
      <c r="AD84" s="9">
        <f t="shared" si="69"/>
        <v>0</v>
      </c>
      <c r="AG84" s="9">
        <f t="shared" si="70"/>
        <v>0</v>
      </c>
      <c r="AH84" s="9">
        <f t="shared" si="71"/>
        <v>0</v>
      </c>
      <c r="AI84" s="9">
        <f t="shared" si="72"/>
        <v>0</v>
      </c>
      <c r="AL84" s="9">
        <f t="shared" si="73"/>
        <v>0</v>
      </c>
      <c r="AM84" s="9">
        <f t="shared" si="74"/>
        <v>0</v>
      </c>
      <c r="AN84" s="9">
        <f t="shared" si="75"/>
        <v>0</v>
      </c>
      <c r="AQ84" s="9">
        <f t="shared" si="76"/>
        <v>0</v>
      </c>
      <c r="AR84" s="9">
        <f t="shared" si="77"/>
        <v>0</v>
      </c>
      <c r="AS84" s="9">
        <f t="shared" si="78"/>
        <v>0</v>
      </c>
      <c r="AV84" s="9">
        <f t="shared" si="79"/>
        <v>0</v>
      </c>
      <c r="AW84" s="9">
        <f t="shared" si="80"/>
        <v>0</v>
      </c>
      <c r="AY84" s="9" t="e">
        <f t="shared" si="81"/>
        <v>#N/A</v>
      </c>
      <c r="BA84" s="9">
        <f t="shared" si="82"/>
        <v>0</v>
      </c>
      <c r="BB84" s="9">
        <f t="shared" si="83"/>
        <v>0</v>
      </c>
      <c r="BC84" s="9">
        <f t="shared" si="84"/>
        <v>0</v>
      </c>
      <c r="BD84" s="9">
        <f t="shared" si="85"/>
        <v>0</v>
      </c>
      <c r="BE84" s="9">
        <f t="shared" si="86"/>
        <v>0</v>
      </c>
      <c r="BF84" s="9" t="e">
        <f t="shared" si="87"/>
        <v>#N/A</v>
      </c>
      <c r="BG84" s="9" t="e">
        <f t="shared" si="88"/>
        <v>#N/A</v>
      </c>
      <c r="BI84" s="9">
        <f t="shared" si="89"/>
        <v>0</v>
      </c>
      <c r="BJ84" s="9" t="e">
        <f t="shared" si="90"/>
        <v>#N/A</v>
      </c>
      <c r="BK84" s="9" t="e">
        <f t="shared" si="91"/>
        <v>#N/A</v>
      </c>
      <c r="BL84" s="9">
        <f t="shared" si="92"/>
        <v>0</v>
      </c>
      <c r="BM84" s="9">
        <f t="shared" si="93"/>
        <v>0</v>
      </c>
      <c r="BN84" s="9" t="e">
        <f t="shared" ca="1" si="94"/>
        <v>#N/A</v>
      </c>
      <c r="BO84" s="9" t="e">
        <f t="shared" si="95"/>
        <v>#N/A</v>
      </c>
      <c r="BQ84" s="9">
        <f>IF($C84="",0,IF(COUNTIF($C$10:$C84,$C84)=1,0,COLUMN()))</f>
        <v>0</v>
      </c>
      <c r="BR84" s="9" t="e">
        <f t="shared" si="96"/>
        <v>#N/A</v>
      </c>
      <c r="BS84" s="9">
        <f t="shared" si="97"/>
        <v>0</v>
      </c>
      <c r="BU84" s="9" t="e">
        <f t="shared" si="98"/>
        <v>#N/A</v>
      </c>
    </row>
    <row r="85" spans="1:73" ht="30.75" customHeight="1" x14ac:dyDescent="0.15">
      <c r="A85" s="32"/>
      <c r="B85" s="67">
        <v>76</v>
      </c>
      <c r="C85" s="156"/>
      <c r="D85" s="93" t="e">
        <f>VLOOKUP(C85,登録情報男子!$A$2:$O$2484,5,FALSE)</f>
        <v>#N/A</v>
      </c>
      <c r="E85" s="93" t="e">
        <f>VLOOKUP(C85,登録情報男子!$A$2:$O$2484,7,0)</f>
        <v>#N/A</v>
      </c>
      <c r="F85" s="64"/>
      <c r="G85" s="64" t="e">
        <f>VLOOKUP(C85,登録情報男子!$A$2:$O$2484,3,0)</f>
        <v>#N/A</v>
      </c>
      <c r="H85" s="115"/>
      <c r="I85" s="68"/>
      <c r="J85" s="118"/>
      <c r="K85" s="69"/>
      <c r="L85" s="115"/>
      <c r="M85" s="68"/>
      <c r="N85" s="118"/>
      <c r="O85" s="69"/>
      <c r="P85" s="226"/>
      <c r="Q85" s="203"/>
      <c r="R85" s="204"/>
      <c r="S85" s="214"/>
      <c r="T85" s="265"/>
      <c r="U85" s="254"/>
      <c r="V85" s="262"/>
      <c r="W85" s="211"/>
      <c r="X85" s="9" t="str">
        <f t="shared" ca="1" si="66"/>
        <v/>
      </c>
      <c r="Y85" s="9" t="str">
        <f t="shared" ca="1" si="67"/>
        <v/>
      </c>
      <c r="Z85" s="9" t="e">
        <f t="shared" si="68"/>
        <v>#N/A</v>
      </c>
      <c r="AD85" s="9">
        <f t="shared" si="69"/>
        <v>0</v>
      </c>
      <c r="AG85" s="9">
        <f t="shared" si="70"/>
        <v>0</v>
      </c>
      <c r="AH85" s="9">
        <f t="shared" si="71"/>
        <v>0</v>
      </c>
      <c r="AI85" s="9">
        <f t="shared" si="72"/>
        <v>0</v>
      </c>
      <c r="AL85" s="9">
        <f t="shared" si="73"/>
        <v>0</v>
      </c>
      <c r="AM85" s="9">
        <f t="shared" si="74"/>
        <v>0</v>
      </c>
      <c r="AN85" s="9">
        <f t="shared" si="75"/>
        <v>0</v>
      </c>
      <c r="AQ85" s="9">
        <f t="shared" si="76"/>
        <v>0</v>
      </c>
      <c r="AR85" s="9">
        <f t="shared" si="77"/>
        <v>0</v>
      </c>
      <c r="AS85" s="9">
        <f t="shared" si="78"/>
        <v>0</v>
      </c>
      <c r="AV85" s="9">
        <f t="shared" si="79"/>
        <v>0</v>
      </c>
      <c r="AW85" s="9">
        <f t="shared" si="80"/>
        <v>0</v>
      </c>
      <c r="AY85" s="9" t="e">
        <f t="shared" si="81"/>
        <v>#N/A</v>
      </c>
      <c r="BA85" s="9">
        <f t="shared" si="82"/>
        <v>0</v>
      </c>
      <c r="BB85" s="9">
        <f t="shared" si="83"/>
        <v>0</v>
      </c>
      <c r="BC85" s="9">
        <f t="shared" si="84"/>
        <v>0</v>
      </c>
      <c r="BD85" s="9">
        <f t="shared" si="85"/>
        <v>0</v>
      </c>
      <c r="BE85" s="9">
        <f t="shared" si="86"/>
        <v>0</v>
      </c>
      <c r="BF85" s="9" t="e">
        <f t="shared" si="87"/>
        <v>#N/A</v>
      </c>
      <c r="BG85" s="9" t="e">
        <f t="shared" si="88"/>
        <v>#N/A</v>
      </c>
      <c r="BI85" s="9">
        <f t="shared" si="89"/>
        <v>0</v>
      </c>
      <c r="BJ85" s="9" t="e">
        <f t="shared" si="90"/>
        <v>#N/A</v>
      </c>
      <c r="BK85" s="9" t="e">
        <f t="shared" si="91"/>
        <v>#N/A</v>
      </c>
      <c r="BL85" s="9">
        <f t="shared" si="92"/>
        <v>0</v>
      </c>
      <c r="BM85" s="9">
        <f t="shared" si="93"/>
        <v>0</v>
      </c>
      <c r="BN85" s="9" t="e">
        <f t="shared" ca="1" si="94"/>
        <v>#N/A</v>
      </c>
      <c r="BO85" s="9" t="e">
        <f t="shared" si="95"/>
        <v>#N/A</v>
      </c>
      <c r="BQ85" s="9">
        <f>IF($C85="",0,IF(COUNTIF($C$10:$C85,$C85)=1,0,COLUMN()))</f>
        <v>0</v>
      </c>
      <c r="BR85" s="9" t="e">
        <f t="shared" si="96"/>
        <v>#N/A</v>
      </c>
      <c r="BS85" s="9">
        <f t="shared" si="97"/>
        <v>0</v>
      </c>
      <c r="BU85" s="9" t="e">
        <f t="shared" si="98"/>
        <v>#N/A</v>
      </c>
    </row>
    <row r="86" spans="1:73" ht="30.75" customHeight="1" x14ac:dyDescent="0.15">
      <c r="A86" s="32"/>
      <c r="B86" s="67">
        <v>77</v>
      </c>
      <c r="C86" s="156"/>
      <c r="D86" s="93" t="e">
        <f>VLOOKUP(C86,登録情報男子!$A$2:$O$2484,5,FALSE)</f>
        <v>#N/A</v>
      </c>
      <c r="E86" s="93" t="e">
        <f>VLOOKUP(C86,登録情報男子!$A$2:$O$2484,7,0)</f>
        <v>#N/A</v>
      </c>
      <c r="F86" s="64"/>
      <c r="G86" s="64" t="e">
        <f>VLOOKUP(C86,登録情報男子!$A$2:$O$2484,3,0)</f>
        <v>#N/A</v>
      </c>
      <c r="H86" s="115"/>
      <c r="I86" s="68"/>
      <c r="J86" s="118"/>
      <c r="K86" s="69"/>
      <c r="L86" s="115"/>
      <c r="M86" s="68"/>
      <c r="N86" s="118"/>
      <c r="O86" s="69"/>
      <c r="P86" s="226"/>
      <c r="Q86" s="203"/>
      <c r="R86" s="204"/>
      <c r="S86" s="214"/>
      <c r="T86" s="265"/>
      <c r="U86" s="254"/>
      <c r="V86" s="262"/>
      <c r="W86" s="211"/>
      <c r="X86" s="9" t="str">
        <f t="shared" ca="1" si="66"/>
        <v/>
      </c>
      <c r="Y86" s="9" t="str">
        <f t="shared" ca="1" si="67"/>
        <v/>
      </c>
      <c r="Z86" s="9" t="e">
        <f t="shared" si="68"/>
        <v>#N/A</v>
      </c>
      <c r="AD86" s="9">
        <f t="shared" si="69"/>
        <v>0</v>
      </c>
      <c r="AG86" s="9">
        <f t="shared" si="70"/>
        <v>0</v>
      </c>
      <c r="AH86" s="9">
        <f t="shared" si="71"/>
        <v>0</v>
      </c>
      <c r="AI86" s="9">
        <f t="shared" si="72"/>
        <v>0</v>
      </c>
      <c r="AL86" s="9">
        <f t="shared" si="73"/>
        <v>0</v>
      </c>
      <c r="AM86" s="9">
        <f t="shared" si="74"/>
        <v>0</v>
      </c>
      <c r="AN86" s="9">
        <f t="shared" si="75"/>
        <v>0</v>
      </c>
      <c r="AQ86" s="9">
        <f t="shared" si="76"/>
        <v>0</v>
      </c>
      <c r="AR86" s="9">
        <f t="shared" si="77"/>
        <v>0</v>
      </c>
      <c r="AS86" s="9">
        <f t="shared" si="78"/>
        <v>0</v>
      </c>
      <c r="AV86" s="9">
        <f t="shared" si="79"/>
        <v>0</v>
      </c>
      <c r="AW86" s="9">
        <f t="shared" si="80"/>
        <v>0</v>
      </c>
      <c r="AY86" s="9" t="e">
        <f t="shared" si="81"/>
        <v>#N/A</v>
      </c>
      <c r="BA86" s="9">
        <f t="shared" si="82"/>
        <v>0</v>
      </c>
      <c r="BB86" s="9">
        <f t="shared" si="83"/>
        <v>0</v>
      </c>
      <c r="BC86" s="9">
        <f t="shared" si="84"/>
        <v>0</v>
      </c>
      <c r="BD86" s="9">
        <f t="shared" si="85"/>
        <v>0</v>
      </c>
      <c r="BE86" s="9">
        <f t="shared" si="86"/>
        <v>0</v>
      </c>
      <c r="BF86" s="9" t="e">
        <f t="shared" si="87"/>
        <v>#N/A</v>
      </c>
      <c r="BG86" s="9" t="e">
        <f t="shared" si="88"/>
        <v>#N/A</v>
      </c>
      <c r="BI86" s="9">
        <f t="shared" si="89"/>
        <v>0</v>
      </c>
      <c r="BJ86" s="9" t="e">
        <f t="shared" si="90"/>
        <v>#N/A</v>
      </c>
      <c r="BK86" s="9" t="e">
        <f t="shared" si="91"/>
        <v>#N/A</v>
      </c>
      <c r="BL86" s="9">
        <f t="shared" si="92"/>
        <v>0</v>
      </c>
      <c r="BM86" s="9">
        <f t="shared" si="93"/>
        <v>0</v>
      </c>
      <c r="BN86" s="9" t="e">
        <f t="shared" ca="1" si="94"/>
        <v>#N/A</v>
      </c>
      <c r="BO86" s="9" t="e">
        <f t="shared" si="95"/>
        <v>#N/A</v>
      </c>
      <c r="BQ86" s="9">
        <f>IF($C86="",0,IF(COUNTIF($C$10:$C86,$C86)=1,0,COLUMN()))</f>
        <v>0</v>
      </c>
      <c r="BR86" s="9" t="e">
        <f t="shared" si="96"/>
        <v>#N/A</v>
      </c>
      <c r="BS86" s="9">
        <f t="shared" si="97"/>
        <v>0</v>
      </c>
      <c r="BU86" s="9" t="e">
        <f t="shared" si="98"/>
        <v>#N/A</v>
      </c>
    </row>
    <row r="87" spans="1:73" ht="30.75" customHeight="1" x14ac:dyDescent="0.15">
      <c r="A87" s="32"/>
      <c r="B87" s="67">
        <v>78</v>
      </c>
      <c r="C87" s="156"/>
      <c r="D87" s="93" t="e">
        <f>VLOOKUP(C87,登録情報男子!$A$2:$O$2484,5,FALSE)</f>
        <v>#N/A</v>
      </c>
      <c r="E87" s="93" t="e">
        <f>VLOOKUP(C87,登録情報男子!$A$2:$O$2484,7,0)</f>
        <v>#N/A</v>
      </c>
      <c r="F87" s="64"/>
      <c r="G87" s="64" t="e">
        <f>VLOOKUP(C87,登録情報男子!$A$2:$O$2484,3,0)</f>
        <v>#N/A</v>
      </c>
      <c r="H87" s="115"/>
      <c r="I87" s="68"/>
      <c r="J87" s="118"/>
      <c r="K87" s="69"/>
      <c r="L87" s="115"/>
      <c r="M87" s="68"/>
      <c r="N87" s="118"/>
      <c r="O87" s="69"/>
      <c r="P87" s="226"/>
      <c r="Q87" s="203"/>
      <c r="R87" s="204"/>
      <c r="S87" s="214"/>
      <c r="T87" s="265"/>
      <c r="U87" s="254"/>
      <c r="V87" s="262"/>
      <c r="W87" s="211"/>
      <c r="X87" s="9" t="str">
        <f t="shared" ca="1" si="66"/>
        <v/>
      </c>
      <c r="Y87" s="9" t="str">
        <f t="shared" ca="1" si="67"/>
        <v/>
      </c>
      <c r="Z87" s="9" t="e">
        <f t="shared" si="68"/>
        <v>#N/A</v>
      </c>
      <c r="AD87" s="9">
        <f t="shared" si="69"/>
        <v>0</v>
      </c>
      <c r="AG87" s="9">
        <f t="shared" si="70"/>
        <v>0</v>
      </c>
      <c r="AH87" s="9">
        <f t="shared" si="71"/>
        <v>0</v>
      </c>
      <c r="AI87" s="9">
        <f t="shared" si="72"/>
        <v>0</v>
      </c>
      <c r="AL87" s="9">
        <f t="shared" si="73"/>
        <v>0</v>
      </c>
      <c r="AM87" s="9">
        <f t="shared" si="74"/>
        <v>0</v>
      </c>
      <c r="AN87" s="9">
        <f t="shared" si="75"/>
        <v>0</v>
      </c>
      <c r="AQ87" s="9">
        <f t="shared" si="76"/>
        <v>0</v>
      </c>
      <c r="AR87" s="9">
        <f t="shared" si="77"/>
        <v>0</v>
      </c>
      <c r="AS87" s="9">
        <f t="shared" si="78"/>
        <v>0</v>
      </c>
      <c r="AV87" s="9">
        <f t="shared" si="79"/>
        <v>0</v>
      </c>
      <c r="AW87" s="9">
        <f t="shared" si="80"/>
        <v>0</v>
      </c>
      <c r="AY87" s="9" t="e">
        <f t="shared" si="81"/>
        <v>#N/A</v>
      </c>
      <c r="BA87" s="9">
        <f t="shared" si="82"/>
        <v>0</v>
      </c>
      <c r="BB87" s="9">
        <f t="shared" si="83"/>
        <v>0</v>
      </c>
      <c r="BC87" s="9">
        <f t="shared" si="84"/>
        <v>0</v>
      </c>
      <c r="BD87" s="9">
        <f t="shared" si="85"/>
        <v>0</v>
      </c>
      <c r="BE87" s="9">
        <f t="shared" si="86"/>
        <v>0</v>
      </c>
      <c r="BF87" s="9" t="e">
        <f t="shared" si="87"/>
        <v>#N/A</v>
      </c>
      <c r="BG87" s="9" t="e">
        <f t="shared" si="88"/>
        <v>#N/A</v>
      </c>
      <c r="BI87" s="9">
        <f t="shared" si="89"/>
        <v>0</v>
      </c>
      <c r="BJ87" s="9" t="e">
        <f t="shared" si="90"/>
        <v>#N/A</v>
      </c>
      <c r="BK87" s="9" t="e">
        <f t="shared" si="91"/>
        <v>#N/A</v>
      </c>
      <c r="BL87" s="9">
        <f t="shared" si="92"/>
        <v>0</v>
      </c>
      <c r="BM87" s="9">
        <f t="shared" si="93"/>
        <v>0</v>
      </c>
      <c r="BN87" s="9" t="e">
        <f t="shared" ca="1" si="94"/>
        <v>#N/A</v>
      </c>
      <c r="BO87" s="9" t="e">
        <f t="shared" si="95"/>
        <v>#N/A</v>
      </c>
      <c r="BQ87" s="9">
        <f>IF($C87="",0,IF(COUNTIF($C$10:$C87,$C87)=1,0,COLUMN()))</f>
        <v>0</v>
      </c>
      <c r="BR87" s="9" t="e">
        <f t="shared" si="96"/>
        <v>#N/A</v>
      </c>
      <c r="BS87" s="9">
        <f t="shared" si="97"/>
        <v>0</v>
      </c>
      <c r="BU87" s="9" t="e">
        <f t="shared" si="98"/>
        <v>#N/A</v>
      </c>
    </row>
    <row r="88" spans="1:73" ht="30.75" customHeight="1" x14ac:dyDescent="0.15">
      <c r="A88" s="32"/>
      <c r="B88" s="67">
        <v>79</v>
      </c>
      <c r="C88" s="156"/>
      <c r="D88" s="93" t="e">
        <f>VLOOKUP(C88,登録情報男子!$A$2:$O$2484,5,FALSE)</f>
        <v>#N/A</v>
      </c>
      <c r="E88" s="93" t="e">
        <f>VLOOKUP(C88,登録情報男子!$A$2:$O$2484,7,0)</f>
        <v>#N/A</v>
      </c>
      <c r="F88" s="64"/>
      <c r="G88" s="64" t="e">
        <f>VLOOKUP(C88,登録情報男子!$A$2:$O$2484,3,0)</f>
        <v>#N/A</v>
      </c>
      <c r="H88" s="115"/>
      <c r="I88" s="68"/>
      <c r="J88" s="118"/>
      <c r="K88" s="69"/>
      <c r="L88" s="115"/>
      <c r="M88" s="68"/>
      <c r="N88" s="118"/>
      <c r="O88" s="69"/>
      <c r="P88" s="226"/>
      <c r="Q88" s="203"/>
      <c r="R88" s="204"/>
      <c r="S88" s="214"/>
      <c r="T88" s="265"/>
      <c r="U88" s="254"/>
      <c r="V88" s="262"/>
      <c r="W88" s="211"/>
      <c r="X88" s="9" t="str">
        <f t="shared" ca="1" si="66"/>
        <v/>
      </c>
      <c r="Y88" s="9" t="str">
        <f t="shared" ca="1" si="67"/>
        <v/>
      </c>
      <c r="Z88" s="9" t="e">
        <f t="shared" si="68"/>
        <v>#N/A</v>
      </c>
      <c r="AD88" s="9">
        <f t="shared" si="69"/>
        <v>0</v>
      </c>
      <c r="AG88" s="9">
        <f t="shared" si="70"/>
        <v>0</v>
      </c>
      <c r="AH88" s="9">
        <f t="shared" si="71"/>
        <v>0</v>
      </c>
      <c r="AI88" s="9">
        <f t="shared" si="72"/>
        <v>0</v>
      </c>
      <c r="AL88" s="9">
        <f t="shared" si="73"/>
        <v>0</v>
      </c>
      <c r="AM88" s="9">
        <f t="shared" si="74"/>
        <v>0</v>
      </c>
      <c r="AN88" s="9">
        <f t="shared" si="75"/>
        <v>0</v>
      </c>
      <c r="AQ88" s="9">
        <f t="shared" si="76"/>
        <v>0</v>
      </c>
      <c r="AR88" s="9">
        <f t="shared" si="77"/>
        <v>0</v>
      </c>
      <c r="AS88" s="9">
        <f t="shared" si="78"/>
        <v>0</v>
      </c>
      <c r="AV88" s="9">
        <f t="shared" si="79"/>
        <v>0</v>
      </c>
      <c r="AW88" s="9">
        <f t="shared" si="80"/>
        <v>0</v>
      </c>
      <c r="AY88" s="9" t="e">
        <f t="shared" si="81"/>
        <v>#N/A</v>
      </c>
      <c r="BA88" s="9">
        <f t="shared" si="82"/>
        <v>0</v>
      </c>
      <c r="BB88" s="9">
        <f t="shared" si="83"/>
        <v>0</v>
      </c>
      <c r="BC88" s="9">
        <f t="shared" si="84"/>
        <v>0</v>
      </c>
      <c r="BD88" s="9">
        <f t="shared" si="85"/>
        <v>0</v>
      </c>
      <c r="BE88" s="9">
        <f t="shared" si="86"/>
        <v>0</v>
      </c>
      <c r="BF88" s="9" t="e">
        <f t="shared" si="87"/>
        <v>#N/A</v>
      </c>
      <c r="BG88" s="9" t="e">
        <f t="shared" si="88"/>
        <v>#N/A</v>
      </c>
      <c r="BI88" s="9">
        <f t="shared" si="89"/>
        <v>0</v>
      </c>
      <c r="BJ88" s="9" t="e">
        <f t="shared" si="90"/>
        <v>#N/A</v>
      </c>
      <c r="BK88" s="9" t="e">
        <f t="shared" si="91"/>
        <v>#N/A</v>
      </c>
      <c r="BL88" s="9">
        <f t="shared" si="92"/>
        <v>0</v>
      </c>
      <c r="BM88" s="9">
        <f t="shared" si="93"/>
        <v>0</v>
      </c>
      <c r="BN88" s="9" t="e">
        <f t="shared" ca="1" si="94"/>
        <v>#N/A</v>
      </c>
      <c r="BO88" s="9" t="e">
        <f t="shared" si="95"/>
        <v>#N/A</v>
      </c>
      <c r="BQ88" s="9">
        <f>IF($C88="",0,IF(COUNTIF($C$10:$C88,$C88)=1,0,COLUMN()))</f>
        <v>0</v>
      </c>
      <c r="BR88" s="9" t="e">
        <f t="shared" si="96"/>
        <v>#N/A</v>
      </c>
      <c r="BS88" s="9">
        <f t="shared" si="97"/>
        <v>0</v>
      </c>
      <c r="BU88" s="9" t="e">
        <f t="shared" si="98"/>
        <v>#N/A</v>
      </c>
    </row>
    <row r="89" spans="1:73" ht="30.75" customHeight="1" x14ac:dyDescent="0.15">
      <c r="A89" s="32"/>
      <c r="B89" s="67">
        <v>80</v>
      </c>
      <c r="C89" s="156"/>
      <c r="D89" s="93" t="e">
        <f>VLOOKUP(C89,登録情報男子!$A$2:$O$2484,5,FALSE)</f>
        <v>#N/A</v>
      </c>
      <c r="E89" s="93" t="e">
        <f>VLOOKUP(C89,登録情報男子!$A$2:$O$2484,7,0)</f>
        <v>#N/A</v>
      </c>
      <c r="F89" s="64"/>
      <c r="G89" s="64" t="e">
        <f>VLOOKUP(C89,登録情報男子!$A$2:$O$2484,3,0)</f>
        <v>#N/A</v>
      </c>
      <c r="H89" s="115"/>
      <c r="I89" s="68"/>
      <c r="J89" s="118"/>
      <c r="K89" s="69"/>
      <c r="L89" s="115"/>
      <c r="M89" s="68"/>
      <c r="N89" s="118"/>
      <c r="O89" s="69"/>
      <c r="P89" s="226"/>
      <c r="Q89" s="203"/>
      <c r="R89" s="204"/>
      <c r="S89" s="214"/>
      <c r="T89" s="265"/>
      <c r="U89" s="254"/>
      <c r="V89" s="262"/>
      <c r="W89" s="211"/>
      <c r="X89" s="9" t="str">
        <f t="shared" ca="1" si="66"/>
        <v/>
      </c>
      <c r="Y89" s="9" t="str">
        <f t="shared" ca="1" si="67"/>
        <v/>
      </c>
      <c r="Z89" s="9" t="e">
        <f t="shared" si="68"/>
        <v>#N/A</v>
      </c>
      <c r="AD89" s="9">
        <f t="shared" si="69"/>
        <v>0</v>
      </c>
      <c r="AG89" s="9">
        <f t="shared" si="70"/>
        <v>0</v>
      </c>
      <c r="AH89" s="9">
        <f t="shared" si="71"/>
        <v>0</v>
      </c>
      <c r="AI89" s="9">
        <f t="shared" si="72"/>
        <v>0</v>
      </c>
      <c r="AL89" s="9">
        <f t="shared" si="73"/>
        <v>0</v>
      </c>
      <c r="AM89" s="9">
        <f t="shared" si="74"/>
        <v>0</v>
      </c>
      <c r="AN89" s="9">
        <f t="shared" si="75"/>
        <v>0</v>
      </c>
      <c r="AQ89" s="9">
        <f t="shared" si="76"/>
        <v>0</v>
      </c>
      <c r="AR89" s="9">
        <f t="shared" si="77"/>
        <v>0</v>
      </c>
      <c r="AS89" s="9">
        <f t="shared" si="78"/>
        <v>0</v>
      </c>
      <c r="AV89" s="9">
        <f t="shared" si="79"/>
        <v>0</v>
      </c>
      <c r="AW89" s="9">
        <f t="shared" si="80"/>
        <v>0</v>
      </c>
      <c r="AY89" s="9" t="e">
        <f t="shared" si="81"/>
        <v>#N/A</v>
      </c>
      <c r="BA89" s="9">
        <f t="shared" si="82"/>
        <v>0</v>
      </c>
      <c r="BB89" s="9">
        <f t="shared" si="83"/>
        <v>0</v>
      </c>
      <c r="BC89" s="9">
        <f t="shared" si="84"/>
        <v>0</v>
      </c>
      <c r="BD89" s="9">
        <f t="shared" si="85"/>
        <v>0</v>
      </c>
      <c r="BE89" s="9">
        <f t="shared" si="86"/>
        <v>0</v>
      </c>
      <c r="BF89" s="9" t="e">
        <f t="shared" si="87"/>
        <v>#N/A</v>
      </c>
      <c r="BG89" s="9" t="e">
        <f t="shared" si="88"/>
        <v>#N/A</v>
      </c>
      <c r="BI89" s="9">
        <f t="shared" si="89"/>
        <v>0</v>
      </c>
      <c r="BJ89" s="9" t="e">
        <f t="shared" si="90"/>
        <v>#N/A</v>
      </c>
      <c r="BK89" s="9" t="e">
        <f t="shared" si="91"/>
        <v>#N/A</v>
      </c>
      <c r="BL89" s="9">
        <f t="shared" si="92"/>
        <v>0</v>
      </c>
      <c r="BM89" s="9">
        <f t="shared" si="93"/>
        <v>0</v>
      </c>
      <c r="BN89" s="9" t="e">
        <f t="shared" ca="1" si="94"/>
        <v>#N/A</v>
      </c>
      <c r="BO89" s="9" t="e">
        <f t="shared" si="95"/>
        <v>#N/A</v>
      </c>
      <c r="BQ89" s="9">
        <f>IF($C89="",0,IF(COUNTIF($C$10:$C89,$C89)=1,0,COLUMN()))</f>
        <v>0</v>
      </c>
      <c r="BR89" s="9" t="e">
        <f t="shared" si="96"/>
        <v>#N/A</v>
      </c>
      <c r="BS89" s="9">
        <f t="shared" si="97"/>
        <v>0</v>
      </c>
      <c r="BU89" s="9" t="e">
        <f t="shared" si="98"/>
        <v>#N/A</v>
      </c>
    </row>
    <row r="90" spans="1:73" ht="30.75" customHeight="1" x14ac:dyDescent="0.15">
      <c r="A90" s="32"/>
      <c r="B90" s="67">
        <v>81</v>
      </c>
      <c r="C90" s="156"/>
      <c r="D90" s="93" t="e">
        <f>VLOOKUP(C90,登録情報男子!$A$2:$O$2484,5,FALSE)</f>
        <v>#N/A</v>
      </c>
      <c r="E90" s="93" t="e">
        <f>VLOOKUP(C90,登録情報男子!$A$2:$O$2484,7,0)</f>
        <v>#N/A</v>
      </c>
      <c r="F90" s="64"/>
      <c r="G90" s="64" t="e">
        <f>VLOOKUP(C90,登録情報男子!$A$2:$O$2484,3,0)</f>
        <v>#N/A</v>
      </c>
      <c r="H90" s="115"/>
      <c r="I90" s="68"/>
      <c r="J90" s="118"/>
      <c r="K90" s="69"/>
      <c r="L90" s="115"/>
      <c r="M90" s="68"/>
      <c r="N90" s="118"/>
      <c r="O90" s="69"/>
      <c r="P90" s="226"/>
      <c r="Q90" s="203"/>
      <c r="R90" s="204"/>
      <c r="S90" s="214"/>
      <c r="T90" s="265"/>
      <c r="U90" s="254"/>
      <c r="V90" s="262"/>
      <c r="W90" s="211"/>
      <c r="X90" s="9" t="str">
        <f t="shared" ca="1" si="66"/>
        <v/>
      </c>
      <c r="Y90" s="9" t="str">
        <f t="shared" ca="1" si="67"/>
        <v/>
      </c>
      <c r="Z90" s="9" t="e">
        <f t="shared" si="68"/>
        <v>#N/A</v>
      </c>
      <c r="AD90" s="9">
        <f t="shared" si="69"/>
        <v>0</v>
      </c>
      <c r="AG90" s="9">
        <f t="shared" si="70"/>
        <v>0</v>
      </c>
      <c r="AH90" s="9">
        <f t="shared" si="71"/>
        <v>0</v>
      </c>
      <c r="AI90" s="9">
        <f t="shared" si="72"/>
        <v>0</v>
      </c>
      <c r="AL90" s="9">
        <f t="shared" si="73"/>
        <v>0</v>
      </c>
      <c r="AM90" s="9">
        <f t="shared" si="74"/>
        <v>0</v>
      </c>
      <c r="AN90" s="9">
        <f t="shared" si="75"/>
        <v>0</v>
      </c>
      <c r="AQ90" s="9">
        <f t="shared" si="76"/>
        <v>0</v>
      </c>
      <c r="AR90" s="9">
        <f t="shared" si="77"/>
        <v>0</v>
      </c>
      <c r="AS90" s="9">
        <f t="shared" si="78"/>
        <v>0</v>
      </c>
      <c r="AV90" s="9">
        <f t="shared" si="79"/>
        <v>0</v>
      </c>
      <c r="AW90" s="9">
        <f t="shared" si="80"/>
        <v>0</v>
      </c>
      <c r="AY90" s="9" t="e">
        <f t="shared" si="81"/>
        <v>#N/A</v>
      </c>
      <c r="BA90" s="9">
        <f t="shared" si="82"/>
        <v>0</v>
      </c>
      <c r="BB90" s="9">
        <f t="shared" si="83"/>
        <v>0</v>
      </c>
      <c r="BC90" s="9">
        <f t="shared" si="84"/>
        <v>0</v>
      </c>
      <c r="BD90" s="9">
        <f t="shared" si="85"/>
        <v>0</v>
      </c>
      <c r="BE90" s="9">
        <f t="shared" si="86"/>
        <v>0</v>
      </c>
      <c r="BF90" s="9" t="e">
        <f t="shared" si="87"/>
        <v>#N/A</v>
      </c>
      <c r="BG90" s="9" t="e">
        <f t="shared" si="88"/>
        <v>#N/A</v>
      </c>
      <c r="BI90" s="9">
        <f t="shared" si="89"/>
        <v>0</v>
      </c>
      <c r="BJ90" s="9" t="e">
        <f t="shared" si="90"/>
        <v>#N/A</v>
      </c>
      <c r="BK90" s="9" t="e">
        <f t="shared" si="91"/>
        <v>#N/A</v>
      </c>
      <c r="BL90" s="9">
        <f t="shared" si="92"/>
        <v>0</v>
      </c>
      <c r="BM90" s="9">
        <f t="shared" si="93"/>
        <v>0</v>
      </c>
      <c r="BN90" s="9" t="e">
        <f t="shared" ca="1" si="94"/>
        <v>#N/A</v>
      </c>
      <c r="BO90" s="9" t="e">
        <f t="shared" si="95"/>
        <v>#N/A</v>
      </c>
      <c r="BQ90" s="9">
        <f>IF($C90="",0,IF(COUNTIF($C$10:$C90,$C90)=1,0,COLUMN()))</f>
        <v>0</v>
      </c>
      <c r="BR90" s="9" t="e">
        <f t="shared" si="96"/>
        <v>#N/A</v>
      </c>
      <c r="BS90" s="9">
        <f t="shared" si="97"/>
        <v>0</v>
      </c>
      <c r="BU90" s="9" t="e">
        <f t="shared" si="98"/>
        <v>#N/A</v>
      </c>
    </row>
    <row r="91" spans="1:73" ht="30.75" customHeight="1" x14ac:dyDescent="0.15">
      <c r="A91" s="32"/>
      <c r="B91" s="67">
        <v>82</v>
      </c>
      <c r="C91" s="156"/>
      <c r="D91" s="93" t="e">
        <f>VLOOKUP(C91,登録情報男子!$A$2:$O$2484,5,FALSE)</f>
        <v>#N/A</v>
      </c>
      <c r="E91" s="93" t="e">
        <f>VLOOKUP(C91,登録情報男子!$A$2:$O$2484,7,0)</f>
        <v>#N/A</v>
      </c>
      <c r="F91" s="64"/>
      <c r="G91" s="64" t="e">
        <f>VLOOKUP(C91,登録情報男子!$A$2:$O$2484,3,0)</f>
        <v>#N/A</v>
      </c>
      <c r="H91" s="115"/>
      <c r="I91" s="68"/>
      <c r="J91" s="118"/>
      <c r="K91" s="69"/>
      <c r="L91" s="115"/>
      <c r="M91" s="68"/>
      <c r="N91" s="118"/>
      <c r="O91" s="69"/>
      <c r="P91" s="226"/>
      <c r="Q91" s="203"/>
      <c r="R91" s="204"/>
      <c r="S91" s="214"/>
      <c r="T91" s="265"/>
      <c r="U91" s="254"/>
      <c r="V91" s="262"/>
      <c r="W91" s="211"/>
      <c r="X91" s="9" t="str">
        <f t="shared" ca="1" si="66"/>
        <v/>
      </c>
      <c r="Y91" s="9" t="str">
        <f t="shared" ca="1" si="67"/>
        <v/>
      </c>
      <c r="Z91" s="9" t="e">
        <f t="shared" si="68"/>
        <v>#N/A</v>
      </c>
      <c r="AD91" s="9">
        <f t="shared" si="69"/>
        <v>0</v>
      </c>
      <c r="AG91" s="9">
        <f t="shared" si="70"/>
        <v>0</v>
      </c>
      <c r="AH91" s="9">
        <f t="shared" si="71"/>
        <v>0</v>
      </c>
      <c r="AI91" s="9">
        <f t="shared" si="72"/>
        <v>0</v>
      </c>
      <c r="AL91" s="9">
        <f t="shared" si="73"/>
        <v>0</v>
      </c>
      <c r="AM91" s="9">
        <f t="shared" si="74"/>
        <v>0</v>
      </c>
      <c r="AN91" s="9">
        <f t="shared" si="75"/>
        <v>0</v>
      </c>
      <c r="AQ91" s="9">
        <f t="shared" si="76"/>
        <v>0</v>
      </c>
      <c r="AR91" s="9">
        <f t="shared" si="77"/>
        <v>0</v>
      </c>
      <c r="AS91" s="9">
        <f t="shared" si="78"/>
        <v>0</v>
      </c>
      <c r="AV91" s="9">
        <f t="shared" si="79"/>
        <v>0</v>
      </c>
      <c r="AW91" s="9">
        <f t="shared" si="80"/>
        <v>0</v>
      </c>
      <c r="AY91" s="9" t="e">
        <f t="shared" si="81"/>
        <v>#N/A</v>
      </c>
      <c r="BA91" s="9">
        <f t="shared" si="82"/>
        <v>0</v>
      </c>
      <c r="BB91" s="9">
        <f t="shared" si="83"/>
        <v>0</v>
      </c>
      <c r="BC91" s="9">
        <f t="shared" si="84"/>
        <v>0</v>
      </c>
      <c r="BD91" s="9">
        <f t="shared" si="85"/>
        <v>0</v>
      </c>
      <c r="BE91" s="9">
        <f t="shared" si="86"/>
        <v>0</v>
      </c>
      <c r="BF91" s="9" t="e">
        <f t="shared" si="87"/>
        <v>#N/A</v>
      </c>
      <c r="BG91" s="9" t="e">
        <f t="shared" si="88"/>
        <v>#N/A</v>
      </c>
      <c r="BI91" s="9">
        <f t="shared" si="89"/>
        <v>0</v>
      </c>
      <c r="BJ91" s="9" t="e">
        <f t="shared" si="90"/>
        <v>#N/A</v>
      </c>
      <c r="BK91" s="9" t="e">
        <f t="shared" si="91"/>
        <v>#N/A</v>
      </c>
      <c r="BL91" s="9">
        <f t="shared" si="92"/>
        <v>0</v>
      </c>
      <c r="BM91" s="9">
        <f t="shared" si="93"/>
        <v>0</v>
      </c>
      <c r="BN91" s="9" t="e">
        <f t="shared" ca="1" si="94"/>
        <v>#N/A</v>
      </c>
      <c r="BO91" s="9" t="e">
        <f t="shared" si="95"/>
        <v>#N/A</v>
      </c>
      <c r="BQ91" s="9">
        <f>IF($C91="",0,IF(COUNTIF($C$10:$C91,$C91)=1,0,COLUMN()))</f>
        <v>0</v>
      </c>
      <c r="BR91" s="9" t="e">
        <f t="shared" si="96"/>
        <v>#N/A</v>
      </c>
      <c r="BS91" s="9">
        <f t="shared" si="97"/>
        <v>0</v>
      </c>
      <c r="BU91" s="9" t="e">
        <f t="shared" si="98"/>
        <v>#N/A</v>
      </c>
    </row>
    <row r="92" spans="1:73" ht="30.75" customHeight="1" x14ac:dyDescent="0.15">
      <c r="A92" s="32"/>
      <c r="B92" s="67">
        <v>83</v>
      </c>
      <c r="C92" s="156"/>
      <c r="D92" s="93" t="e">
        <f>VLOOKUP(C92,登録情報男子!$A$2:$O$2484,5,FALSE)</f>
        <v>#N/A</v>
      </c>
      <c r="E92" s="93" t="e">
        <f>VLOOKUP(C92,登録情報男子!$A$2:$O$2484,7,0)</f>
        <v>#N/A</v>
      </c>
      <c r="F92" s="64"/>
      <c r="G92" s="64" t="e">
        <f>VLOOKUP(C92,登録情報男子!$A$2:$O$2484,3,0)</f>
        <v>#N/A</v>
      </c>
      <c r="H92" s="115"/>
      <c r="I92" s="68"/>
      <c r="J92" s="118"/>
      <c r="K92" s="69"/>
      <c r="L92" s="115"/>
      <c r="M92" s="68"/>
      <c r="N92" s="118"/>
      <c r="O92" s="69"/>
      <c r="P92" s="226"/>
      <c r="Q92" s="203"/>
      <c r="R92" s="204"/>
      <c r="S92" s="214"/>
      <c r="T92" s="265"/>
      <c r="U92" s="254"/>
      <c r="V92" s="262"/>
      <c r="W92" s="211"/>
      <c r="X92" s="9" t="str">
        <f t="shared" ca="1" si="66"/>
        <v/>
      </c>
      <c r="Y92" s="9" t="str">
        <f t="shared" ca="1" si="67"/>
        <v/>
      </c>
      <c r="Z92" s="9" t="e">
        <f t="shared" si="68"/>
        <v>#N/A</v>
      </c>
      <c r="AD92" s="9">
        <f t="shared" si="69"/>
        <v>0</v>
      </c>
      <c r="AG92" s="9">
        <f t="shared" si="70"/>
        <v>0</v>
      </c>
      <c r="AH92" s="9">
        <f t="shared" si="71"/>
        <v>0</v>
      </c>
      <c r="AI92" s="9">
        <f t="shared" si="72"/>
        <v>0</v>
      </c>
      <c r="AL92" s="9">
        <f t="shared" si="73"/>
        <v>0</v>
      </c>
      <c r="AM92" s="9">
        <f t="shared" si="74"/>
        <v>0</v>
      </c>
      <c r="AN92" s="9">
        <f t="shared" si="75"/>
        <v>0</v>
      </c>
      <c r="AQ92" s="9">
        <f t="shared" si="76"/>
        <v>0</v>
      </c>
      <c r="AR92" s="9">
        <f t="shared" si="77"/>
        <v>0</v>
      </c>
      <c r="AS92" s="9">
        <f t="shared" si="78"/>
        <v>0</v>
      </c>
      <c r="AV92" s="9">
        <f t="shared" si="79"/>
        <v>0</v>
      </c>
      <c r="AW92" s="9">
        <f t="shared" si="80"/>
        <v>0</v>
      </c>
      <c r="AY92" s="9" t="e">
        <f t="shared" si="81"/>
        <v>#N/A</v>
      </c>
      <c r="BA92" s="9">
        <f t="shared" si="82"/>
        <v>0</v>
      </c>
      <c r="BB92" s="9">
        <f t="shared" si="83"/>
        <v>0</v>
      </c>
      <c r="BC92" s="9">
        <f t="shared" si="84"/>
        <v>0</v>
      </c>
      <c r="BD92" s="9">
        <f t="shared" si="85"/>
        <v>0</v>
      </c>
      <c r="BE92" s="9">
        <f t="shared" si="86"/>
        <v>0</v>
      </c>
      <c r="BF92" s="9" t="e">
        <f t="shared" si="87"/>
        <v>#N/A</v>
      </c>
      <c r="BG92" s="9" t="e">
        <f t="shared" si="88"/>
        <v>#N/A</v>
      </c>
      <c r="BI92" s="9">
        <f t="shared" si="89"/>
        <v>0</v>
      </c>
      <c r="BJ92" s="9" t="e">
        <f t="shared" si="90"/>
        <v>#N/A</v>
      </c>
      <c r="BK92" s="9" t="e">
        <f t="shared" si="91"/>
        <v>#N/A</v>
      </c>
      <c r="BL92" s="9">
        <f t="shared" si="92"/>
        <v>0</v>
      </c>
      <c r="BM92" s="9">
        <f t="shared" si="93"/>
        <v>0</v>
      </c>
      <c r="BN92" s="9" t="e">
        <f t="shared" ca="1" si="94"/>
        <v>#N/A</v>
      </c>
      <c r="BO92" s="9" t="e">
        <f t="shared" si="95"/>
        <v>#N/A</v>
      </c>
      <c r="BQ92" s="9">
        <f>IF($C92="",0,IF(COUNTIF($C$10:$C92,$C92)=1,0,COLUMN()))</f>
        <v>0</v>
      </c>
      <c r="BR92" s="9" t="e">
        <f t="shared" si="96"/>
        <v>#N/A</v>
      </c>
      <c r="BS92" s="9">
        <f t="shared" si="97"/>
        <v>0</v>
      </c>
      <c r="BU92" s="9" t="e">
        <f t="shared" si="98"/>
        <v>#N/A</v>
      </c>
    </row>
    <row r="93" spans="1:73" ht="30.75" customHeight="1" x14ac:dyDescent="0.15">
      <c r="A93" s="32"/>
      <c r="B93" s="67">
        <v>84</v>
      </c>
      <c r="C93" s="156"/>
      <c r="D93" s="93" t="e">
        <f>VLOOKUP(C93,登録情報男子!$A$2:$O$2484,5,FALSE)</f>
        <v>#N/A</v>
      </c>
      <c r="E93" s="93" t="e">
        <f>VLOOKUP(C93,登録情報男子!$A$2:$O$2484,7,0)</f>
        <v>#N/A</v>
      </c>
      <c r="F93" s="64"/>
      <c r="G93" s="64" t="e">
        <f>VLOOKUP(C93,登録情報男子!$A$2:$O$2484,3,0)</f>
        <v>#N/A</v>
      </c>
      <c r="H93" s="115"/>
      <c r="I93" s="68"/>
      <c r="J93" s="118"/>
      <c r="K93" s="69"/>
      <c r="L93" s="115"/>
      <c r="M93" s="68"/>
      <c r="N93" s="118"/>
      <c r="O93" s="69"/>
      <c r="P93" s="226"/>
      <c r="Q93" s="203"/>
      <c r="R93" s="204"/>
      <c r="S93" s="214"/>
      <c r="T93" s="265"/>
      <c r="U93" s="254"/>
      <c r="V93" s="262"/>
      <c r="W93" s="211"/>
      <c r="X93" s="9" t="str">
        <f t="shared" ca="1" si="66"/>
        <v/>
      </c>
      <c r="Y93" s="9" t="str">
        <f t="shared" ca="1" si="67"/>
        <v/>
      </c>
      <c r="Z93" s="9" t="e">
        <f t="shared" si="68"/>
        <v>#N/A</v>
      </c>
      <c r="AD93" s="9">
        <f t="shared" si="69"/>
        <v>0</v>
      </c>
      <c r="AG93" s="9">
        <f t="shared" si="70"/>
        <v>0</v>
      </c>
      <c r="AH93" s="9">
        <f t="shared" si="71"/>
        <v>0</v>
      </c>
      <c r="AI93" s="9">
        <f t="shared" si="72"/>
        <v>0</v>
      </c>
      <c r="AL93" s="9">
        <f t="shared" si="73"/>
        <v>0</v>
      </c>
      <c r="AM93" s="9">
        <f t="shared" si="74"/>
        <v>0</v>
      </c>
      <c r="AN93" s="9">
        <f t="shared" si="75"/>
        <v>0</v>
      </c>
      <c r="AQ93" s="9">
        <f t="shared" si="76"/>
        <v>0</v>
      </c>
      <c r="AR93" s="9">
        <f t="shared" si="77"/>
        <v>0</v>
      </c>
      <c r="AS93" s="9">
        <f t="shared" si="78"/>
        <v>0</v>
      </c>
      <c r="AV93" s="9">
        <f t="shared" si="79"/>
        <v>0</v>
      </c>
      <c r="AW93" s="9">
        <f t="shared" si="80"/>
        <v>0</v>
      </c>
      <c r="AY93" s="9" t="e">
        <f t="shared" si="81"/>
        <v>#N/A</v>
      </c>
      <c r="BA93" s="9">
        <f t="shared" si="82"/>
        <v>0</v>
      </c>
      <c r="BB93" s="9">
        <f t="shared" si="83"/>
        <v>0</v>
      </c>
      <c r="BC93" s="9">
        <f t="shared" si="84"/>
        <v>0</v>
      </c>
      <c r="BD93" s="9">
        <f t="shared" si="85"/>
        <v>0</v>
      </c>
      <c r="BE93" s="9">
        <f t="shared" si="86"/>
        <v>0</v>
      </c>
      <c r="BF93" s="9" t="e">
        <f t="shared" si="87"/>
        <v>#N/A</v>
      </c>
      <c r="BG93" s="9" t="e">
        <f t="shared" si="88"/>
        <v>#N/A</v>
      </c>
      <c r="BI93" s="9">
        <f t="shared" si="89"/>
        <v>0</v>
      </c>
      <c r="BJ93" s="9" t="e">
        <f t="shared" si="90"/>
        <v>#N/A</v>
      </c>
      <c r="BK93" s="9" t="e">
        <f t="shared" si="91"/>
        <v>#N/A</v>
      </c>
      <c r="BL93" s="9">
        <f t="shared" si="92"/>
        <v>0</v>
      </c>
      <c r="BM93" s="9">
        <f t="shared" si="93"/>
        <v>0</v>
      </c>
      <c r="BN93" s="9" t="e">
        <f t="shared" ca="1" si="94"/>
        <v>#N/A</v>
      </c>
      <c r="BO93" s="9" t="e">
        <f t="shared" si="95"/>
        <v>#N/A</v>
      </c>
      <c r="BQ93" s="9">
        <f>IF($C93="",0,IF(COUNTIF($C$10:$C93,$C93)=1,0,COLUMN()))</f>
        <v>0</v>
      </c>
      <c r="BR93" s="9" t="e">
        <f t="shared" si="96"/>
        <v>#N/A</v>
      </c>
      <c r="BS93" s="9">
        <f t="shared" si="97"/>
        <v>0</v>
      </c>
      <c r="BU93" s="9" t="e">
        <f t="shared" si="98"/>
        <v>#N/A</v>
      </c>
    </row>
    <row r="94" spans="1:73" ht="30.75" customHeight="1" x14ac:dyDescent="0.15">
      <c r="A94" s="32"/>
      <c r="B94" s="67">
        <v>85</v>
      </c>
      <c r="C94" s="156"/>
      <c r="D94" s="93" t="e">
        <f>VLOOKUP(C94,登録情報男子!$A$2:$O$2484,5,FALSE)</f>
        <v>#N/A</v>
      </c>
      <c r="E94" s="93" t="e">
        <f>VLOOKUP(C94,登録情報男子!$A$2:$O$2484,7,0)</f>
        <v>#N/A</v>
      </c>
      <c r="F94" s="64"/>
      <c r="G94" s="64" t="e">
        <f>VLOOKUP(C94,登録情報男子!$A$2:$O$2484,3,0)</f>
        <v>#N/A</v>
      </c>
      <c r="H94" s="115"/>
      <c r="I94" s="68"/>
      <c r="J94" s="118"/>
      <c r="K94" s="69"/>
      <c r="L94" s="115"/>
      <c r="M94" s="68"/>
      <c r="N94" s="118"/>
      <c r="O94" s="69"/>
      <c r="P94" s="226"/>
      <c r="Q94" s="203"/>
      <c r="R94" s="204"/>
      <c r="S94" s="214"/>
      <c r="T94" s="265"/>
      <c r="U94" s="254"/>
      <c r="V94" s="262"/>
      <c r="W94" s="211"/>
      <c r="X94" s="9" t="str">
        <f t="shared" ca="1" si="66"/>
        <v/>
      </c>
      <c r="Y94" s="9" t="str">
        <f t="shared" ca="1" si="67"/>
        <v/>
      </c>
      <c r="Z94" s="9" t="e">
        <f t="shared" si="68"/>
        <v>#N/A</v>
      </c>
      <c r="AD94" s="9">
        <f t="shared" si="69"/>
        <v>0</v>
      </c>
      <c r="AG94" s="9">
        <f t="shared" si="70"/>
        <v>0</v>
      </c>
      <c r="AH94" s="9">
        <f t="shared" si="71"/>
        <v>0</v>
      </c>
      <c r="AI94" s="9">
        <f t="shared" si="72"/>
        <v>0</v>
      </c>
      <c r="AL94" s="9">
        <f t="shared" si="73"/>
        <v>0</v>
      </c>
      <c r="AM94" s="9">
        <f t="shared" si="74"/>
        <v>0</v>
      </c>
      <c r="AN94" s="9">
        <f t="shared" si="75"/>
        <v>0</v>
      </c>
      <c r="AQ94" s="9">
        <f t="shared" si="76"/>
        <v>0</v>
      </c>
      <c r="AR94" s="9">
        <f t="shared" si="77"/>
        <v>0</v>
      </c>
      <c r="AS94" s="9">
        <f t="shared" si="78"/>
        <v>0</v>
      </c>
      <c r="AV94" s="9">
        <f t="shared" si="79"/>
        <v>0</v>
      </c>
      <c r="AW94" s="9">
        <f t="shared" si="80"/>
        <v>0</v>
      </c>
      <c r="AY94" s="9" t="e">
        <f t="shared" si="81"/>
        <v>#N/A</v>
      </c>
      <c r="BA94" s="9">
        <f t="shared" si="82"/>
        <v>0</v>
      </c>
      <c r="BB94" s="9">
        <f t="shared" si="83"/>
        <v>0</v>
      </c>
      <c r="BC94" s="9">
        <f t="shared" si="84"/>
        <v>0</v>
      </c>
      <c r="BD94" s="9">
        <f t="shared" si="85"/>
        <v>0</v>
      </c>
      <c r="BE94" s="9">
        <f t="shared" si="86"/>
        <v>0</v>
      </c>
      <c r="BF94" s="9" t="e">
        <f t="shared" si="87"/>
        <v>#N/A</v>
      </c>
      <c r="BG94" s="9" t="e">
        <f t="shared" si="88"/>
        <v>#N/A</v>
      </c>
      <c r="BI94" s="9">
        <f t="shared" si="89"/>
        <v>0</v>
      </c>
      <c r="BJ94" s="9" t="e">
        <f t="shared" si="90"/>
        <v>#N/A</v>
      </c>
      <c r="BK94" s="9" t="e">
        <f t="shared" si="91"/>
        <v>#N/A</v>
      </c>
      <c r="BL94" s="9">
        <f t="shared" si="92"/>
        <v>0</v>
      </c>
      <c r="BM94" s="9">
        <f t="shared" si="93"/>
        <v>0</v>
      </c>
      <c r="BN94" s="9" t="e">
        <f t="shared" ca="1" si="94"/>
        <v>#N/A</v>
      </c>
      <c r="BO94" s="9" t="e">
        <f t="shared" si="95"/>
        <v>#N/A</v>
      </c>
      <c r="BQ94" s="9">
        <f>IF($C94="",0,IF(COUNTIF($C$10:$C94,$C94)=1,0,COLUMN()))</f>
        <v>0</v>
      </c>
      <c r="BR94" s="9" t="e">
        <f t="shared" si="96"/>
        <v>#N/A</v>
      </c>
      <c r="BS94" s="9">
        <f t="shared" si="97"/>
        <v>0</v>
      </c>
      <c r="BU94" s="9" t="e">
        <f t="shared" si="98"/>
        <v>#N/A</v>
      </c>
    </row>
    <row r="95" spans="1:73" ht="30.75" customHeight="1" x14ac:dyDescent="0.15">
      <c r="A95" s="32"/>
      <c r="B95" s="67">
        <v>86</v>
      </c>
      <c r="C95" s="156"/>
      <c r="D95" s="93" t="e">
        <f>VLOOKUP(C95,登録情報男子!$A$2:$O$2484,5,FALSE)</f>
        <v>#N/A</v>
      </c>
      <c r="E95" s="93" t="e">
        <f>VLOOKUP(C95,登録情報男子!$A$2:$O$2484,7,0)</f>
        <v>#N/A</v>
      </c>
      <c r="F95" s="64"/>
      <c r="G95" s="64" t="e">
        <f>VLOOKUP(C95,登録情報男子!$A$2:$O$2484,3,0)</f>
        <v>#N/A</v>
      </c>
      <c r="H95" s="115"/>
      <c r="I95" s="68"/>
      <c r="J95" s="118"/>
      <c r="K95" s="69"/>
      <c r="L95" s="115"/>
      <c r="M95" s="68"/>
      <c r="N95" s="118"/>
      <c r="O95" s="69"/>
      <c r="P95" s="226"/>
      <c r="Q95" s="203"/>
      <c r="R95" s="204"/>
      <c r="S95" s="214"/>
      <c r="T95" s="265"/>
      <c r="U95" s="254"/>
      <c r="V95" s="262"/>
      <c r="W95" s="211"/>
      <c r="X95" s="9" t="str">
        <f t="shared" ca="1" si="66"/>
        <v/>
      </c>
      <c r="Y95" s="9" t="str">
        <f t="shared" ca="1" si="67"/>
        <v/>
      </c>
      <c r="Z95" s="9" t="e">
        <f t="shared" si="68"/>
        <v>#N/A</v>
      </c>
      <c r="AD95" s="9">
        <f t="shared" si="69"/>
        <v>0</v>
      </c>
      <c r="AG95" s="9">
        <f t="shared" si="70"/>
        <v>0</v>
      </c>
      <c r="AH95" s="9">
        <f t="shared" si="71"/>
        <v>0</v>
      </c>
      <c r="AI95" s="9">
        <f t="shared" si="72"/>
        <v>0</v>
      </c>
      <c r="AL95" s="9">
        <f t="shared" si="73"/>
        <v>0</v>
      </c>
      <c r="AM95" s="9">
        <f t="shared" si="74"/>
        <v>0</v>
      </c>
      <c r="AN95" s="9">
        <f t="shared" si="75"/>
        <v>0</v>
      </c>
      <c r="AQ95" s="9">
        <f t="shared" si="76"/>
        <v>0</v>
      </c>
      <c r="AR95" s="9">
        <f t="shared" si="77"/>
        <v>0</v>
      </c>
      <c r="AS95" s="9">
        <f t="shared" si="78"/>
        <v>0</v>
      </c>
      <c r="AV95" s="9">
        <f t="shared" si="79"/>
        <v>0</v>
      </c>
      <c r="AW95" s="9">
        <f t="shared" si="80"/>
        <v>0</v>
      </c>
      <c r="AY95" s="9" t="e">
        <f t="shared" si="81"/>
        <v>#N/A</v>
      </c>
      <c r="BA95" s="9">
        <f t="shared" si="82"/>
        <v>0</v>
      </c>
      <c r="BB95" s="9">
        <f t="shared" si="83"/>
        <v>0</v>
      </c>
      <c r="BC95" s="9">
        <f t="shared" si="84"/>
        <v>0</v>
      </c>
      <c r="BD95" s="9">
        <f t="shared" si="85"/>
        <v>0</v>
      </c>
      <c r="BE95" s="9">
        <f t="shared" si="86"/>
        <v>0</v>
      </c>
      <c r="BF95" s="9" t="e">
        <f t="shared" si="87"/>
        <v>#N/A</v>
      </c>
      <c r="BG95" s="9" t="e">
        <f t="shared" si="88"/>
        <v>#N/A</v>
      </c>
      <c r="BI95" s="9">
        <f t="shared" si="89"/>
        <v>0</v>
      </c>
      <c r="BJ95" s="9" t="e">
        <f t="shared" si="90"/>
        <v>#N/A</v>
      </c>
      <c r="BK95" s="9" t="e">
        <f t="shared" si="91"/>
        <v>#N/A</v>
      </c>
      <c r="BL95" s="9">
        <f t="shared" si="92"/>
        <v>0</v>
      </c>
      <c r="BM95" s="9">
        <f t="shared" si="93"/>
        <v>0</v>
      </c>
      <c r="BN95" s="9" t="e">
        <f t="shared" ca="1" si="94"/>
        <v>#N/A</v>
      </c>
      <c r="BO95" s="9" t="e">
        <f t="shared" si="95"/>
        <v>#N/A</v>
      </c>
      <c r="BQ95" s="9">
        <f>IF($C95="",0,IF(COUNTIF($C$10:$C95,$C95)=1,0,COLUMN()))</f>
        <v>0</v>
      </c>
      <c r="BR95" s="9" t="e">
        <f t="shared" si="96"/>
        <v>#N/A</v>
      </c>
      <c r="BS95" s="9">
        <f t="shared" si="97"/>
        <v>0</v>
      </c>
      <c r="BU95" s="9" t="e">
        <f t="shared" si="98"/>
        <v>#N/A</v>
      </c>
    </row>
    <row r="96" spans="1:73" ht="30.75" customHeight="1" x14ac:dyDescent="0.15">
      <c r="A96" s="32"/>
      <c r="B96" s="67">
        <v>87</v>
      </c>
      <c r="C96" s="156"/>
      <c r="D96" s="93" t="e">
        <f>VLOOKUP(C96,登録情報男子!$A$2:$O$2484,5,FALSE)</f>
        <v>#N/A</v>
      </c>
      <c r="E96" s="93" t="e">
        <f>VLOOKUP(C96,登録情報男子!$A$2:$O$2484,7,0)</f>
        <v>#N/A</v>
      </c>
      <c r="F96" s="64"/>
      <c r="G96" s="64" t="e">
        <f>VLOOKUP(C96,登録情報男子!$A$2:$O$2484,3,0)</f>
        <v>#N/A</v>
      </c>
      <c r="H96" s="115"/>
      <c r="I96" s="68"/>
      <c r="J96" s="118"/>
      <c r="K96" s="69"/>
      <c r="L96" s="115"/>
      <c r="M96" s="68"/>
      <c r="N96" s="118"/>
      <c r="O96" s="69"/>
      <c r="P96" s="226"/>
      <c r="Q96" s="203"/>
      <c r="R96" s="204"/>
      <c r="S96" s="214"/>
      <c r="T96" s="265"/>
      <c r="U96" s="254"/>
      <c r="V96" s="262"/>
      <c r="W96" s="211"/>
      <c r="X96" s="9" t="str">
        <f t="shared" ca="1" si="66"/>
        <v/>
      </c>
      <c r="Y96" s="9" t="str">
        <f t="shared" ca="1" si="67"/>
        <v/>
      </c>
      <c r="Z96" s="9" t="e">
        <f t="shared" si="68"/>
        <v>#N/A</v>
      </c>
      <c r="AD96" s="9">
        <f t="shared" si="69"/>
        <v>0</v>
      </c>
      <c r="AG96" s="9">
        <f t="shared" si="70"/>
        <v>0</v>
      </c>
      <c r="AH96" s="9">
        <f t="shared" si="71"/>
        <v>0</v>
      </c>
      <c r="AI96" s="9">
        <f t="shared" si="72"/>
        <v>0</v>
      </c>
      <c r="AL96" s="9">
        <f t="shared" si="73"/>
        <v>0</v>
      </c>
      <c r="AM96" s="9">
        <f t="shared" si="74"/>
        <v>0</v>
      </c>
      <c r="AN96" s="9">
        <f t="shared" si="75"/>
        <v>0</v>
      </c>
      <c r="AQ96" s="9">
        <f t="shared" si="76"/>
        <v>0</v>
      </c>
      <c r="AR96" s="9">
        <f t="shared" si="77"/>
        <v>0</v>
      </c>
      <c r="AS96" s="9">
        <f t="shared" si="78"/>
        <v>0</v>
      </c>
      <c r="AV96" s="9">
        <f t="shared" si="79"/>
        <v>0</v>
      </c>
      <c r="AW96" s="9">
        <f t="shared" si="80"/>
        <v>0</v>
      </c>
      <c r="AY96" s="9" t="e">
        <f t="shared" si="81"/>
        <v>#N/A</v>
      </c>
      <c r="BA96" s="9">
        <f t="shared" si="82"/>
        <v>0</v>
      </c>
      <c r="BB96" s="9">
        <f t="shared" si="83"/>
        <v>0</v>
      </c>
      <c r="BC96" s="9">
        <f t="shared" si="84"/>
        <v>0</v>
      </c>
      <c r="BD96" s="9">
        <f t="shared" si="85"/>
        <v>0</v>
      </c>
      <c r="BE96" s="9">
        <f t="shared" si="86"/>
        <v>0</v>
      </c>
      <c r="BF96" s="9" t="e">
        <f t="shared" si="87"/>
        <v>#N/A</v>
      </c>
      <c r="BG96" s="9" t="e">
        <f t="shared" si="88"/>
        <v>#N/A</v>
      </c>
      <c r="BI96" s="9">
        <f t="shared" si="89"/>
        <v>0</v>
      </c>
      <c r="BJ96" s="9" t="e">
        <f t="shared" si="90"/>
        <v>#N/A</v>
      </c>
      <c r="BK96" s="9" t="e">
        <f t="shared" si="91"/>
        <v>#N/A</v>
      </c>
      <c r="BL96" s="9">
        <f t="shared" si="92"/>
        <v>0</v>
      </c>
      <c r="BM96" s="9">
        <f t="shared" si="93"/>
        <v>0</v>
      </c>
      <c r="BN96" s="9" t="e">
        <f t="shared" ca="1" si="94"/>
        <v>#N/A</v>
      </c>
      <c r="BO96" s="9" t="e">
        <f t="shared" si="95"/>
        <v>#N/A</v>
      </c>
      <c r="BQ96" s="9">
        <f>IF($C96="",0,IF(COUNTIF($C$10:$C96,$C96)=1,0,COLUMN()))</f>
        <v>0</v>
      </c>
      <c r="BR96" s="9" t="e">
        <f t="shared" si="96"/>
        <v>#N/A</v>
      </c>
      <c r="BS96" s="9">
        <f t="shared" si="97"/>
        <v>0</v>
      </c>
      <c r="BU96" s="9" t="e">
        <f t="shared" si="98"/>
        <v>#N/A</v>
      </c>
    </row>
    <row r="97" spans="1:73" ht="30.75" customHeight="1" x14ac:dyDescent="0.15">
      <c r="A97" s="32"/>
      <c r="B97" s="67">
        <v>88</v>
      </c>
      <c r="C97" s="156"/>
      <c r="D97" s="93" t="e">
        <f>VLOOKUP(C97,登録情報男子!$A$2:$O$2484,5,FALSE)</f>
        <v>#N/A</v>
      </c>
      <c r="E97" s="93" t="e">
        <f>VLOOKUP(C97,登録情報男子!$A$2:$O$2484,7,0)</f>
        <v>#N/A</v>
      </c>
      <c r="F97" s="64"/>
      <c r="G97" s="64" t="e">
        <f>VLOOKUP(C97,登録情報男子!$A$2:$O$2484,3,0)</f>
        <v>#N/A</v>
      </c>
      <c r="H97" s="115"/>
      <c r="I97" s="68"/>
      <c r="J97" s="118"/>
      <c r="K97" s="69"/>
      <c r="L97" s="115"/>
      <c r="M97" s="68"/>
      <c r="N97" s="118"/>
      <c r="O97" s="69"/>
      <c r="P97" s="226"/>
      <c r="Q97" s="203"/>
      <c r="R97" s="204"/>
      <c r="S97" s="214"/>
      <c r="T97" s="265"/>
      <c r="U97" s="254"/>
      <c r="V97" s="262"/>
      <c r="W97" s="211"/>
      <c r="X97" s="9" t="str">
        <f t="shared" ca="1" si="66"/>
        <v/>
      </c>
      <c r="Y97" s="9" t="str">
        <f t="shared" ca="1" si="67"/>
        <v/>
      </c>
      <c r="Z97" s="9" t="e">
        <f t="shared" si="68"/>
        <v>#N/A</v>
      </c>
      <c r="AD97" s="9">
        <f t="shared" si="69"/>
        <v>0</v>
      </c>
      <c r="AG97" s="9">
        <f t="shared" si="70"/>
        <v>0</v>
      </c>
      <c r="AH97" s="9">
        <f t="shared" si="71"/>
        <v>0</v>
      </c>
      <c r="AI97" s="9">
        <f t="shared" si="72"/>
        <v>0</v>
      </c>
      <c r="AL97" s="9">
        <f t="shared" si="73"/>
        <v>0</v>
      </c>
      <c r="AM97" s="9">
        <f t="shared" si="74"/>
        <v>0</v>
      </c>
      <c r="AN97" s="9">
        <f t="shared" si="75"/>
        <v>0</v>
      </c>
      <c r="AQ97" s="9">
        <f t="shared" si="76"/>
        <v>0</v>
      </c>
      <c r="AR97" s="9">
        <f t="shared" si="77"/>
        <v>0</v>
      </c>
      <c r="AS97" s="9">
        <f t="shared" si="78"/>
        <v>0</v>
      </c>
      <c r="AV97" s="9">
        <f t="shared" si="79"/>
        <v>0</v>
      </c>
      <c r="AW97" s="9">
        <f t="shared" si="80"/>
        <v>0</v>
      </c>
      <c r="AY97" s="9" t="e">
        <f t="shared" si="81"/>
        <v>#N/A</v>
      </c>
      <c r="BA97" s="9">
        <f t="shared" si="82"/>
        <v>0</v>
      </c>
      <c r="BB97" s="9">
        <f t="shared" si="83"/>
        <v>0</v>
      </c>
      <c r="BC97" s="9">
        <f t="shared" si="84"/>
        <v>0</v>
      </c>
      <c r="BD97" s="9">
        <f t="shared" si="85"/>
        <v>0</v>
      </c>
      <c r="BE97" s="9">
        <f t="shared" si="86"/>
        <v>0</v>
      </c>
      <c r="BF97" s="9" t="e">
        <f t="shared" si="87"/>
        <v>#N/A</v>
      </c>
      <c r="BG97" s="9" t="e">
        <f t="shared" si="88"/>
        <v>#N/A</v>
      </c>
      <c r="BI97" s="9">
        <f t="shared" si="89"/>
        <v>0</v>
      </c>
      <c r="BJ97" s="9" t="e">
        <f t="shared" si="90"/>
        <v>#N/A</v>
      </c>
      <c r="BK97" s="9" t="e">
        <f t="shared" si="91"/>
        <v>#N/A</v>
      </c>
      <c r="BL97" s="9">
        <f t="shared" si="92"/>
        <v>0</v>
      </c>
      <c r="BM97" s="9">
        <f t="shared" si="93"/>
        <v>0</v>
      </c>
      <c r="BN97" s="9" t="e">
        <f t="shared" ca="1" si="94"/>
        <v>#N/A</v>
      </c>
      <c r="BO97" s="9" t="e">
        <f t="shared" si="95"/>
        <v>#N/A</v>
      </c>
      <c r="BQ97" s="9">
        <f>IF($C97="",0,IF(COUNTIF($C$10:$C97,$C97)=1,0,COLUMN()))</f>
        <v>0</v>
      </c>
      <c r="BR97" s="9" t="e">
        <f t="shared" si="96"/>
        <v>#N/A</v>
      </c>
      <c r="BS97" s="9">
        <f t="shared" si="97"/>
        <v>0</v>
      </c>
      <c r="BU97" s="9" t="e">
        <f t="shared" si="98"/>
        <v>#N/A</v>
      </c>
    </row>
    <row r="98" spans="1:73" ht="30.75" customHeight="1" x14ac:dyDescent="0.15">
      <c r="A98" s="32"/>
      <c r="B98" s="67">
        <v>89</v>
      </c>
      <c r="C98" s="156"/>
      <c r="D98" s="93" t="e">
        <f>VLOOKUP(C98,登録情報男子!$A$2:$O$2484,5,FALSE)</f>
        <v>#N/A</v>
      </c>
      <c r="E98" s="93" t="e">
        <f>VLOOKUP(C98,登録情報男子!$A$2:$O$2484,7,0)</f>
        <v>#N/A</v>
      </c>
      <c r="F98" s="64"/>
      <c r="G98" s="64" t="e">
        <f>VLOOKUP(C98,登録情報男子!$A$2:$O$2484,3,0)</f>
        <v>#N/A</v>
      </c>
      <c r="H98" s="115"/>
      <c r="I98" s="68"/>
      <c r="J98" s="118"/>
      <c r="K98" s="69"/>
      <c r="L98" s="115"/>
      <c r="M98" s="68"/>
      <c r="N98" s="118"/>
      <c r="O98" s="69"/>
      <c r="P98" s="226"/>
      <c r="Q98" s="203"/>
      <c r="R98" s="204"/>
      <c r="S98" s="214"/>
      <c r="T98" s="265"/>
      <c r="U98" s="254"/>
      <c r="V98" s="262"/>
      <c r="W98" s="211"/>
      <c r="X98" s="9" t="str">
        <f t="shared" ca="1" si="66"/>
        <v/>
      </c>
      <c r="Y98" s="9" t="str">
        <f t="shared" ca="1" si="67"/>
        <v/>
      </c>
      <c r="Z98" s="9" t="e">
        <f t="shared" si="68"/>
        <v>#N/A</v>
      </c>
      <c r="AD98" s="9">
        <f t="shared" si="69"/>
        <v>0</v>
      </c>
      <c r="AG98" s="9">
        <f t="shared" si="70"/>
        <v>0</v>
      </c>
      <c r="AH98" s="9">
        <f t="shared" si="71"/>
        <v>0</v>
      </c>
      <c r="AI98" s="9">
        <f t="shared" si="72"/>
        <v>0</v>
      </c>
      <c r="AL98" s="9">
        <f t="shared" si="73"/>
        <v>0</v>
      </c>
      <c r="AM98" s="9">
        <f t="shared" si="74"/>
        <v>0</v>
      </c>
      <c r="AN98" s="9">
        <f t="shared" si="75"/>
        <v>0</v>
      </c>
      <c r="AQ98" s="9">
        <f t="shared" si="76"/>
        <v>0</v>
      </c>
      <c r="AR98" s="9">
        <f t="shared" si="77"/>
        <v>0</v>
      </c>
      <c r="AS98" s="9">
        <f t="shared" si="78"/>
        <v>0</v>
      </c>
      <c r="AV98" s="9">
        <f t="shared" si="79"/>
        <v>0</v>
      </c>
      <c r="AW98" s="9">
        <f t="shared" si="80"/>
        <v>0</v>
      </c>
      <c r="AY98" s="9" t="e">
        <f t="shared" si="81"/>
        <v>#N/A</v>
      </c>
      <c r="BA98" s="9">
        <f t="shared" si="82"/>
        <v>0</v>
      </c>
      <c r="BB98" s="9">
        <f t="shared" si="83"/>
        <v>0</v>
      </c>
      <c r="BC98" s="9">
        <f t="shared" si="84"/>
        <v>0</v>
      </c>
      <c r="BD98" s="9">
        <f t="shared" si="85"/>
        <v>0</v>
      </c>
      <c r="BE98" s="9">
        <f t="shared" si="86"/>
        <v>0</v>
      </c>
      <c r="BF98" s="9" t="e">
        <f t="shared" si="87"/>
        <v>#N/A</v>
      </c>
      <c r="BG98" s="9" t="e">
        <f t="shared" si="88"/>
        <v>#N/A</v>
      </c>
      <c r="BI98" s="9">
        <f t="shared" si="89"/>
        <v>0</v>
      </c>
      <c r="BJ98" s="9" t="e">
        <f t="shared" si="90"/>
        <v>#N/A</v>
      </c>
      <c r="BK98" s="9" t="e">
        <f t="shared" si="91"/>
        <v>#N/A</v>
      </c>
      <c r="BL98" s="9">
        <f t="shared" si="92"/>
        <v>0</v>
      </c>
      <c r="BM98" s="9">
        <f t="shared" si="93"/>
        <v>0</v>
      </c>
      <c r="BN98" s="9" t="e">
        <f t="shared" ca="1" si="94"/>
        <v>#N/A</v>
      </c>
      <c r="BO98" s="9" t="e">
        <f t="shared" si="95"/>
        <v>#N/A</v>
      </c>
      <c r="BQ98" s="9">
        <f>IF($C98="",0,IF(COUNTIF($C$10:$C98,$C98)=1,0,COLUMN()))</f>
        <v>0</v>
      </c>
      <c r="BR98" s="9" t="e">
        <f t="shared" si="96"/>
        <v>#N/A</v>
      </c>
      <c r="BS98" s="9">
        <f t="shared" si="97"/>
        <v>0</v>
      </c>
      <c r="BU98" s="9" t="e">
        <f t="shared" si="98"/>
        <v>#N/A</v>
      </c>
    </row>
    <row r="99" spans="1:73" ht="30.75" customHeight="1" thickBot="1" x14ac:dyDescent="0.2">
      <c r="A99" s="32"/>
      <c r="B99" s="70">
        <v>90</v>
      </c>
      <c r="C99" s="156"/>
      <c r="D99" s="93" t="e">
        <f>VLOOKUP(C99,登録情報男子!$A$2:$O$2484,5,FALSE)</f>
        <v>#N/A</v>
      </c>
      <c r="E99" s="93" t="e">
        <f>VLOOKUP(C99,登録情報男子!$A$2:$O$2484,7,0)</f>
        <v>#N/A</v>
      </c>
      <c r="F99" s="71"/>
      <c r="G99" s="64" t="e">
        <f>VLOOKUP(C99,登録情報男子!$A$2:$O$2484,3,0)</f>
        <v>#N/A</v>
      </c>
      <c r="H99" s="115"/>
      <c r="I99" s="72"/>
      <c r="J99" s="119"/>
      <c r="K99" s="73"/>
      <c r="L99" s="116"/>
      <c r="M99" s="72"/>
      <c r="N99" s="119"/>
      <c r="O99" s="73"/>
      <c r="P99" s="226"/>
      <c r="Q99" s="207"/>
      <c r="R99" s="208"/>
      <c r="S99" s="215"/>
      <c r="T99" s="265"/>
      <c r="U99" s="255"/>
      <c r="V99" s="264"/>
      <c r="W99" s="211"/>
      <c r="X99" s="9" t="str">
        <f t="shared" ca="1" si="66"/>
        <v/>
      </c>
      <c r="Y99" s="9" t="str">
        <f t="shared" ca="1" si="67"/>
        <v/>
      </c>
      <c r="Z99" s="9" t="e">
        <f t="shared" si="68"/>
        <v>#N/A</v>
      </c>
      <c r="AD99" s="9">
        <f t="shared" si="69"/>
        <v>0</v>
      </c>
      <c r="AG99" s="9">
        <f t="shared" si="70"/>
        <v>0</v>
      </c>
      <c r="AH99" s="9">
        <f t="shared" si="71"/>
        <v>0</v>
      </c>
      <c r="AI99" s="9">
        <f t="shared" si="72"/>
        <v>0</v>
      </c>
      <c r="AL99" s="9">
        <f t="shared" si="73"/>
        <v>0</v>
      </c>
      <c r="AM99" s="9">
        <f t="shared" si="74"/>
        <v>0</v>
      </c>
      <c r="AN99" s="9">
        <f t="shared" si="75"/>
        <v>0</v>
      </c>
      <c r="AQ99" s="9">
        <f t="shared" si="76"/>
        <v>0</v>
      </c>
      <c r="AR99" s="9">
        <f t="shared" si="77"/>
        <v>0</v>
      </c>
      <c r="AS99" s="9">
        <f t="shared" si="78"/>
        <v>0</v>
      </c>
      <c r="AV99" s="9">
        <f t="shared" si="79"/>
        <v>0</v>
      </c>
      <c r="AW99" s="9">
        <f t="shared" si="80"/>
        <v>0</v>
      </c>
      <c r="AY99" s="9" t="e">
        <f t="shared" si="81"/>
        <v>#N/A</v>
      </c>
      <c r="BA99" s="9">
        <f t="shared" si="82"/>
        <v>0</v>
      </c>
      <c r="BB99" s="9">
        <f t="shared" si="83"/>
        <v>0</v>
      </c>
      <c r="BC99" s="9">
        <f t="shared" si="84"/>
        <v>0</v>
      </c>
      <c r="BD99" s="9">
        <f t="shared" si="85"/>
        <v>0</v>
      </c>
      <c r="BE99" s="9">
        <f t="shared" si="86"/>
        <v>0</v>
      </c>
      <c r="BF99" s="9" t="e">
        <f t="shared" si="87"/>
        <v>#N/A</v>
      </c>
      <c r="BG99" s="9" t="e">
        <f t="shared" si="88"/>
        <v>#N/A</v>
      </c>
      <c r="BI99" s="9">
        <f t="shared" si="89"/>
        <v>0</v>
      </c>
      <c r="BJ99" s="9" t="e">
        <f t="shared" si="90"/>
        <v>#N/A</v>
      </c>
      <c r="BK99" s="9" t="e">
        <f t="shared" si="91"/>
        <v>#N/A</v>
      </c>
      <c r="BL99" s="9">
        <f t="shared" si="92"/>
        <v>0</v>
      </c>
      <c r="BM99" s="9">
        <f t="shared" si="93"/>
        <v>0</v>
      </c>
      <c r="BN99" s="9" t="e">
        <f t="shared" ca="1" si="94"/>
        <v>#N/A</v>
      </c>
      <c r="BO99" s="9" t="e">
        <f t="shared" si="95"/>
        <v>#N/A</v>
      </c>
      <c r="BQ99" s="9">
        <f>IF($C99="",0,IF(COUNTIF($C$10:$C99,$C99)=1,0,COLUMN()))</f>
        <v>0</v>
      </c>
      <c r="BR99" s="9" t="e">
        <f t="shared" si="96"/>
        <v>#N/A</v>
      </c>
      <c r="BS99" s="9">
        <f t="shared" si="97"/>
        <v>0</v>
      </c>
      <c r="BU99" s="9" t="e">
        <f t="shared" si="98"/>
        <v>#N/A</v>
      </c>
    </row>
    <row r="100" spans="1:73" ht="30.75" customHeight="1" x14ac:dyDescent="0.15">
      <c r="A100" s="32"/>
      <c r="B100" s="63">
        <v>91</v>
      </c>
      <c r="C100" s="156"/>
      <c r="D100" s="93" t="e">
        <f>VLOOKUP(C100,登録情報男子!$A$2:$O$2484,5,FALSE)</f>
        <v>#N/A</v>
      </c>
      <c r="E100" s="93" t="e">
        <f>VLOOKUP(C100,登録情報男子!$A$2:$O$2484,7,0)</f>
        <v>#N/A</v>
      </c>
      <c r="F100" s="64"/>
      <c r="G100" s="64" t="e">
        <f>VLOOKUP(C100,登録情報男子!$A$2:$O$2484,3,0)</f>
        <v>#N/A</v>
      </c>
      <c r="H100" s="115"/>
      <c r="I100" s="68"/>
      <c r="J100" s="118"/>
      <c r="K100" s="69"/>
      <c r="L100" s="115"/>
      <c r="M100" s="68"/>
      <c r="N100" s="118"/>
      <c r="O100" s="69"/>
      <c r="P100" s="226"/>
      <c r="Q100" s="203"/>
      <c r="R100" s="204"/>
      <c r="S100" s="214"/>
      <c r="T100" s="265"/>
      <c r="U100" s="254"/>
      <c r="V100" s="262"/>
      <c r="W100" s="211"/>
      <c r="X100" s="9" t="str">
        <f t="shared" ca="1" si="66"/>
        <v/>
      </c>
      <c r="Y100" s="9" t="str">
        <f t="shared" ca="1" si="67"/>
        <v/>
      </c>
      <c r="Z100" s="9" t="e">
        <f t="shared" si="68"/>
        <v>#N/A</v>
      </c>
      <c r="AD100" s="9">
        <f t="shared" si="69"/>
        <v>0</v>
      </c>
      <c r="AG100" s="9">
        <f t="shared" si="70"/>
        <v>0</v>
      </c>
      <c r="AH100" s="9">
        <f t="shared" si="71"/>
        <v>0</v>
      </c>
      <c r="AI100" s="9">
        <f t="shared" si="72"/>
        <v>0</v>
      </c>
      <c r="AL100" s="9">
        <f t="shared" si="73"/>
        <v>0</v>
      </c>
      <c r="AM100" s="9">
        <f t="shared" si="74"/>
        <v>0</v>
      </c>
      <c r="AN100" s="9">
        <f t="shared" si="75"/>
        <v>0</v>
      </c>
      <c r="AQ100" s="9">
        <f t="shared" si="76"/>
        <v>0</v>
      </c>
      <c r="AR100" s="9">
        <f t="shared" si="77"/>
        <v>0</v>
      </c>
      <c r="AS100" s="9">
        <f t="shared" si="78"/>
        <v>0</v>
      </c>
      <c r="AV100" s="9">
        <f t="shared" si="79"/>
        <v>0</v>
      </c>
      <c r="AW100" s="9">
        <f t="shared" si="80"/>
        <v>0</v>
      </c>
      <c r="AY100" s="9" t="e">
        <f t="shared" si="81"/>
        <v>#N/A</v>
      </c>
      <c r="BA100" s="9">
        <f t="shared" si="82"/>
        <v>0</v>
      </c>
      <c r="BB100" s="9">
        <f t="shared" si="83"/>
        <v>0</v>
      </c>
      <c r="BC100" s="9">
        <f t="shared" si="84"/>
        <v>0</v>
      </c>
      <c r="BD100" s="9">
        <f t="shared" si="85"/>
        <v>0</v>
      </c>
      <c r="BE100" s="9">
        <f t="shared" si="86"/>
        <v>0</v>
      </c>
      <c r="BF100" s="9" t="e">
        <f t="shared" si="87"/>
        <v>#N/A</v>
      </c>
      <c r="BG100" s="9" t="e">
        <f t="shared" si="88"/>
        <v>#N/A</v>
      </c>
      <c r="BI100" s="9">
        <f t="shared" si="89"/>
        <v>0</v>
      </c>
      <c r="BJ100" s="9" t="e">
        <f t="shared" si="90"/>
        <v>#N/A</v>
      </c>
      <c r="BK100" s="9" t="e">
        <f t="shared" si="91"/>
        <v>#N/A</v>
      </c>
      <c r="BL100" s="9">
        <f t="shared" si="92"/>
        <v>0</v>
      </c>
      <c r="BM100" s="9">
        <f t="shared" si="93"/>
        <v>0</v>
      </c>
      <c r="BN100" s="9" t="e">
        <f t="shared" ca="1" si="94"/>
        <v>#N/A</v>
      </c>
      <c r="BO100" s="9" t="e">
        <f t="shared" si="95"/>
        <v>#N/A</v>
      </c>
      <c r="BQ100" s="9">
        <f>IF($C100="",0,IF(COUNTIF($C$10:$C100,$C100)=1,0,COLUMN()))</f>
        <v>0</v>
      </c>
      <c r="BR100" s="9" t="e">
        <f t="shared" si="96"/>
        <v>#N/A</v>
      </c>
      <c r="BS100" s="9">
        <f t="shared" si="97"/>
        <v>0</v>
      </c>
      <c r="BU100" s="9" t="e">
        <f t="shared" si="98"/>
        <v>#N/A</v>
      </c>
    </row>
    <row r="101" spans="1:73" ht="30.75" customHeight="1" x14ac:dyDescent="0.15">
      <c r="A101" s="32"/>
      <c r="B101" s="67">
        <v>92</v>
      </c>
      <c r="C101" s="156"/>
      <c r="D101" s="93" t="e">
        <f>VLOOKUP(C101,登録情報男子!$A$2:$O$2484,5,FALSE)</f>
        <v>#N/A</v>
      </c>
      <c r="E101" s="93" t="e">
        <f>VLOOKUP(C101,登録情報男子!$A$2:$O$2484,7,0)</f>
        <v>#N/A</v>
      </c>
      <c r="F101" s="64"/>
      <c r="G101" s="64" t="e">
        <f>VLOOKUP(C101,登録情報男子!$A$2:$O$2484,3,0)</f>
        <v>#N/A</v>
      </c>
      <c r="H101" s="115"/>
      <c r="I101" s="68"/>
      <c r="J101" s="118"/>
      <c r="K101" s="69"/>
      <c r="L101" s="115"/>
      <c r="M101" s="68"/>
      <c r="N101" s="118"/>
      <c r="O101" s="69"/>
      <c r="P101" s="226"/>
      <c r="Q101" s="203"/>
      <c r="R101" s="204"/>
      <c r="S101" s="214"/>
      <c r="T101" s="265"/>
      <c r="U101" s="254"/>
      <c r="V101" s="262"/>
      <c r="W101" s="211"/>
      <c r="X101" s="9" t="str">
        <f t="shared" ca="1" si="66"/>
        <v/>
      </c>
      <c r="Y101" s="9" t="str">
        <f t="shared" ca="1" si="67"/>
        <v/>
      </c>
      <c r="Z101" s="9" t="e">
        <f t="shared" si="68"/>
        <v>#N/A</v>
      </c>
      <c r="AD101" s="9">
        <f t="shared" si="69"/>
        <v>0</v>
      </c>
      <c r="AG101" s="9">
        <f t="shared" si="70"/>
        <v>0</v>
      </c>
      <c r="AH101" s="9">
        <f t="shared" si="71"/>
        <v>0</v>
      </c>
      <c r="AI101" s="9">
        <f t="shared" si="72"/>
        <v>0</v>
      </c>
      <c r="AL101" s="9">
        <f t="shared" si="73"/>
        <v>0</v>
      </c>
      <c r="AM101" s="9">
        <f t="shared" si="74"/>
        <v>0</v>
      </c>
      <c r="AN101" s="9">
        <f t="shared" si="75"/>
        <v>0</v>
      </c>
      <c r="AQ101" s="9">
        <f t="shared" si="76"/>
        <v>0</v>
      </c>
      <c r="AR101" s="9">
        <f t="shared" si="77"/>
        <v>0</v>
      </c>
      <c r="AS101" s="9">
        <f t="shared" si="78"/>
        <v>0</v>
      </c>
      <c r="AV101" s="9">
        <f t="shared" si="79"/>
        <v>0</v>
      </c>
      <c r="AW101" s="9">
        <f t="shared" si="80"/>
        <v>0</v>
      </c>
      <c r="AY101" s="9" t="e">
        <f t="shared" si="81"/>
        <v>#N/A</v>
      </c>
      <c r="BA101" s="9">
        <f t="shared" si="82"/>
        <v>0</v>
      </c>
      <c r="BB101" s="9">
        <f t="shared" si="83"/>
        <v>0</v>
      </c>
      <c r="BC101" s="9">
        <f t="shared" si="84"/>
        <v>0</v>
      </c>
      <c r="BD101" s="9">
        <f t="shared" si="85"/>
        <v>0</v>
      </c>
      <c r="BE101" s="9">
        <f t="shared" si="86"/>
        <v>0</v>
      </c>
      <c r="BF101" s="9" t="e">
        <f t="shared" si="87"/>
        <v>#N/A</v>
      </c>
      <c r="BG101" s="9" t="e">
        <f t="shared" si="88"/>
        <v>#N/A</v>
      </c>
      <c r="BI101" s="9">
        <f t="shared" si="89"/>
        <v>0</v>
      </c>
      <c r="BJ101" s="9" t="e">
        <f t="shared" si="90"/>
        <v>#N/A</v>
      </c>
      <c r="BK101" s="9" t="e">
        <f t="shared" si="91"/>
        <v>#N/A</v>
      </c>
      <c r="BL101" s="9">
        <f t="shared" si="92"/>
        <v>0</v>
      </c>
      <c r="BM101" s="9">
        <f t="shared" si="93"/>
        <v>0</v>
      </c>
      <c r="BN101" s="9" t="e">
        <f t="shared" ca="1" si="94"/>
        <v>#N/A</v>
      </c>
      <c r="BO101" s="9" t="e">
        <f t="shared" si="95"/>
        <v>#N/A</v>
      </c>
      <c r="BQ101" s="9">
        <f>IF($C101="",0,IF(COUNTIF($C$10:$C101,$C101)=1,0,COLUMN()))</f>
        <v>0</v>
      </c>
      <c r="BR101" s="9" t="e">
        <f t="shared" si="96"/>
        <v>#N/A</v>
      </c>
      <c r="BS101" s="9">
        <f t="shared" si="97"/>
        <v>0</v>
      </c>
      <c r="BU101" s="9" t="e">
        <f t="shared" si="98"/>
        <v>#N/A</v>
      </c>
    </row>
    <row r="102" spans="1:73" ht="30.75" customHeight="1" x14ac:dyDescent="0.15">
      <c r="A102" s="32"/>
      <c r="B102" s="67">
        <v>93</v>
      </c>
      <c r="C102" s="156"/>
      <c r="D102" s="93" t="e">
        <f>VLOOKUP(C102,登録情報男子!$A$2:$O$2484,5,FALSE)</f>
        <v>#N/A</v>
      </c>
      <c r="E102" s="93" t="e">
        <f>VLOOKUP(C102,登録情報男子!$A$2:$O$2484,7,0)</f>
        <v>#N/A</v>
      </c>
      <c r="F102" s="64"/>
      <c r="G102" s="64" t="e">
        <f>VLOOKUP(C102,登録情報男子!$A$2:$O$2484,3,0)</f>
        <v>#N/A</v>
      </c>
      <c r="H102" s="115"/>
      <c r="I102" s="68"/>
      <c r="J102" s="118"/>
      <c r="K102" s="69"/>
      <c r="L102" s="115"/>
      <c r="M102" s="68"/>
      <c r="N102" s="118"/>
      <c r="O102" s="69"/>
      <c r="P102" s="226"/>
      <c r="Q102" s="203"/>
      <c r="R102" s="204"/>
      <c r="S102" s="214"/>
      <c r="T102" s="265"/>
      <c r="U102" s="254"/>
      <c r="V102" s="262"/>
      <c r="W102" s="211"/>
      <c r="X102" s="9" t="str">
        <f t="shared" ca="1" si="66"/>
        <v/>
      </c>
      <c r="Y102" s="9" t="str">
        <f t="shared" ca="1" si="67"/>
        <v/>
      </c>
      <c r="Z102" s="9" t="e">
        <f t="shared" si="68"/>
        <v>#N/A</v>
      </c>
      <c r="AD102" s="9">
        <f t="shared" si="69"/>
        <v>0</v>
      </c>
      <c r="AG102" s="9">
        <f t="shared" si="70"/>
        <v>0</v>
      </c>
      <c r="AH102" s="9">
        <f t="shared" si="71"/>
        <v>0</v>
      </c>
      <c r="AI102" s="9">
        <f t="shared" si="72"/>
        <v>0</v>
      </c>
      <c r="AL102" s="9">
        <f t="shared" si="73"/>
        <v>0</v>
      </c>
      <c r="AM102" s="9">
        <f t="shared" si="74"/>
        <v>0</v>
      </c>
      <c r="AN102" s="9">
        <f t="shared" si="75"/>
        <v>0</v>
      </c>
      <c r="AQ102" s="9">
        <f t="shared" si="76"/>
        <v>0</v>
      </c>
      <c r="AR102" s="9">
        <f t="shared" si="77"/>
        <v>0</v>
      </c>
      <c r="AS102" s="9">
        <f t="shared" si="78"/>
        <v>0</v>
      </c>
      <c r="AV102" s="9">
        <f t="shared" si="79"/>
        <v>0</v>
      </c>
      <c r="AW102" s="9">
        <f t="shared" si="80"/>
        <v>0</v>
      </c>
      <c r="AY102" s="9" t="e">
        <f t="shared" si="81"/>
        <v>#N/A</v>
      </c>
      <c r="BA102" s="9">
        <f t="shared" si="82"/>
        <v>0</v>
      </c>
      <c r="BB102" s="9">
        <f t="shared" si="83"/>
        <v>0</v>
      </c>
      <c r="BC102" s="9">
        <f t="shared" si="84"/>
        <v>0</v>
      </c>
      <c r="BD102" s="9">
        <f t="shared" si="85"/>
        <v>0</v>
      </c>
      <c r="BE102" s="9">
        <f t="shared" si="86"/>
        <v>0</v>
      </c>
      <c r="BF102" s="9" t="e">
        <f t="shared" si="87"/>
        <v>#N/A</v>
      </c>
      <c r="BG102" s="9" t="e">
        <f t="shared" si="88"/>
        <v>#N/A</v>
      </c>
      <c r="BI102" s="9">
        <f t="shared" si="89"/>
        <v>0</v>
      </c>
      <c r="BJ102" s="9" t="e">
        <f t="shared" si="90"/>
        <v>#N/A</v>
      </c>
      <c r="BK102" s="9" t="e">
        <f t="shared" si="91"/>
        <v>#N/A</v>
      </c>
      <c r="BL102" s="9">
        <f t="shared" si="92"/>
        <v>0</v>
      </c>
      <c r="BM102" s="9">
        <f t="shared" si="93"/>
        <v>0</v>
      </c>
      <c r="BN102" s="9" t="e">
        <f t="shared" ca="1" si="94"/>
        <v>#N/A</v>
      </c>
      <c r="BO102" s="9" t="e">
        <f t="shared" si="95"/>
        <v>#N/A</v>
      </c>
      <c r="BQ102" s="9">
        <f>IF($C102="",0,IF(COUNTIF($C$10:$C102,$C102)=1,0,COLUMN()))</f>
        <v>0</v>
      </c>
      <c r="BR102" s="9" t="e">
        <f t="shared" si="96"/>
        <v>#N/A</v>
      </c>
      <c r="BS102" s="9">
        <f t="shared" si="97"/>
        <v>0</v>
      </c>
      <c r="BU102" s="9" t="e">
        <f t="shared" si="98"/>
        <v>#N/A</v>
      </c>
    </row>
    <row r="103" spans="1:73" ht="30.75" customHeight="1" x14ac:dyDescent="0.15">
      <c r="A103" s="32"/>
      <c r="B103" s="67">
        <v>94</v>
      </c>
      <c r="C103" s="156"/>
      <c r="D103" s="93" t="e">
        <f>VLOOKUP(C103,登録情報男子!$A$2:$O$2484,5,FALSE)</f>
        <v>#N/A</v>
      </c>
      <c r="E103" s="93" t="e">
        <f>VLOOKUP(C103,登録情報男子!$A$2:$O$2484,7,0)</f>
        <v>#N/A</v>
      </c>
      <c r="F103" s="64"/>
      <c r="G103" s="64" t="e">
        <f>VLOOKUP(C103,登録情報男子!$A$2:$O$2484,3,0)</f>
        <v>#N/A</v>
      </c>
      <c r="H103" s="115"/>
      <c r="I103" s="68"/>
      <c r="J103" s="118"/>
      <c r="K103" s="69"/>
      <c r="L103" s="115"/>
      <c r="M103" s="68"/>
      <c r="N103" s="118"/>
      <c r="O103" s="69"/>
      <c r="P103" s="226"/>
      <c r="Q103" s="203"/>
      <c r="R103" s="204"/>
      <c r="S103" s="214"/>
      <c r="T103" s="265"/>
      <c r="U103" s="254"/>
      <c r="V103" s="262"/>
      <c r="W103" s="211"/>
      <c r="X103" s="9" t="str">
        <f t="shared" ca="1" si="66"/>
        <v/>
      </c>
      <c r="Y103" s="9" t="str">
        <f t="shared" ca="1" si="67"/>
        <v/>
      </c>
      <c r="Z103" s="9" t="e">
        <f t="shared" si="68"/>
        <v>#N/A</v>
      </c>
      <c r="AD103" s="9">
        <f t="shared" si="69"/>
        <v>0</v>
      </c>
      <c r="AG103" s="9">
        <f t="shared" si="70"/>
        <v>0</v>
      </c>
      <c r="AH103" s="9">
        <f t="shared" si="71"/>
        <v>0</v>
      </c>
      <c r="AI103" s="9">
        <f t="shared" si="72"/>
        <v>0</v>
      </c>
      <c r="AL103" s="9">
        <f t="shared" si="73"/>
        <v>0</v>
      </c>
      <c r="AM103" s="9">
        <f t="shared" si="74"/>
        <v>0</v>
      </c>
      <c r="AN103" s="9">
        <f t="shared" si="75"/>
        <v>0</v>
      </c>
      <c r="AQ103" s="9">
        <f t="shared" si="76"/>
        <v>0</v>
      </c>
      <c r="AR103" s="9">
        <f t="shared" si="77"/>
        <v>0</v>
      </c>
      <c r="AS103" s="9">
        <f t="shared" si="78"/>
        <v>0</v>
      </c>
      <c r="AV103" s="9">
        <f t="shared" si="79"/>
        <v>0</v>
      </c>
      <c r="AW103" s="9">
        <f t="shared" si="80"/>
        <v>0</v>
      </c>
      <c r="AY103" s="9" t="e">
        <f t="shared" si="81"/>
        <v>#N/A</v>
      </c>
      <c r="BA103" s="9">
        <f t="shared" si="82"/>
        <v>0</v>
      </c>
      <c r="BB103" s="9">
        <f t="shared" si="83"/>
        <v>0</v>
      </c>
      <c r="BC103" s="9">
        <f t="shared" si="84"/>
        <v>0</v>
      </c>
      <c r="BD103" s="9">
        <f t="shared" si="85"/>
        <v>0</v>
      </c>
      <c r="BE103" s="9">
        <f t="shared" si="86"/>
        <v>0</v>
      </c>
      <c r="BF103" s="9" t="e">
        <f t="shared" si="87"/>
        <v>#N/A</v>
      </c>
      <c r="BG103" s="9" t="e">
        <f t="shared" si="88"/>
        <v>#N/A</v>
      </c>
      <c r="BI103" s="9">
        <f t="shared" si="89"/>
        <v>0</v>
      </c>
      <c r="BJ103" s="9" t="e">
        <f t="shared" si="90"/>
        <v>#N/A</v>
      </c>
      <c r="BK103" s="9" t="e">
        <f t="shared" si="91"/>
        <v>#N/A</v>
      </c>
      <c r="BL103" s="9">
        <f t="shared" si="92"/>
        <v>0</v>
      </c>
      <c r="BM103" s="9">
        <f t="shared" si="93"/>
        <v>0</v>
      </c>
      <c r="BN103" s="9" t="e">
        <f t="shared" ca="1" si="94"/>
        <v>#N/A</v>
      </c>
      <c r="BO103" s="9" t="e">
        <f t="shared" si="95"/>
        <v>#N/A</v>
      </c>
      <c r="BQ103" s="9">
        <f>IF($C103="",0,IF(COUNTIF($C$10:$C103,$C103)=1,0,COLUMN()))</f>
        <v>0</v>
      </c>
      <c r="BR103" s="9" t="e">
        <f t="shared" si="96"/>
        <v>#N/A</v>
      </c>
      <c r="BS103" s="9">
        <f t="shared" si="97"/>
        <v>0</v>
      </c>
      <c r="BU103" s="9" t="e">
        <f t="shared" si="98"/>
        <v>#N/A</v>
      </c>
    </row>
    <row r="104" spans="1:73" ht="30.75" customHeight="1" x14ac:dyDescent="0.15">
      <c r="A104" s="32"/>
      <c r="B104" s="67">
        <v>95</v>
      </c>
      <c r="C104" s="156"/>
      <c r="D104" s="93" t="e">
        <f>VLOOKUP(C104,登録情報男子!$A$2:$O$2484,5,FALSE)</f>
        <v>#N/A</v>
      </c>
      <c r="E104" s="93" t="e">
        <f>VLOOKUP(C104,登録情報男子!$A$2:$O$2484,7,0)</f>
        <v>#N/A</v>
      </c>
      <c r="F104" s="64"/>
      <c r="G104" s="64" t="e">
        <f>VLOOKUP(C104,登録情報男子!$A$2:$O$2484,3,0)</f>
        <v>#N/A</v>
      </c>
      <c r="H104" s="115"/>
      <c r="I104" s="68"/>
      <c r="J104" s="118"/>
      <c r="K104" s="69"/>
      <c r="L104" s="115"/>
      <c r="M104" s="68"/>
      <c r="N104" s="118"/>
      <c r="O104" s="69"/>
      <c r="P104" s="226"/>
      <c r="Q104" s="203"/>
      <c r="R104" s="204"/>
      <c r="S104" s="214"/>
      <c r="T104" s="265"/>
      <c r="U104" s="254"/>
      <c r="V104" s="262"/>
      <c r="W104" s="211"/>
      <c r="X104" s="9" t="str">
        <f t="shared" ca="1" si="66"/>
        <v/>
      </c>
      <c r="Y104" s="9" t="str">
        <f t="shared" ca="1" si="67"/>
        <v/>
      </c>
      <c r="Z104" s="9" t="e">
        <f t="shared" si="68"/>
        <v>#N/A</v>
      </c>
      <c r="AD104" s="9">
        <f t="shared" si="69"/>
        <v>0</v>
      </c>
      <c r="AG104" s="9">
        <f t="shared" si="70"/>
        <v>0</v>
      </c>
      <c r="AH104" s="9">
        <f t="shared" si="71"/>
        <v>0</v>
      </c>
      <c r="AI104" s="9">
        <f t="shared" si="72"/>
        <v>0</v>
      </c>
      <c r="AL104" s="9">
        <f t="shared" si="73"/>
        <v>0</v>
      </c>
      <c r="AM104" s="9">
        <f t="shared" si="74"/>
        <v>0</v>
      </c>
      <c r="AN104" s="9">
        <f t="shared" si="75"/>
        <v>0</v>
      </c>
      <c r="AQ104" s="9">
        <f t="shared" si="76"/>
        <v>0</v>
      </c>
      <c r="AR104" s="9">
        <f t="shared" si="77"/>
        <v>0</v>
      </c>
      <c r="AS104" s="9">
        <f t="shared" si="78"/>
        <v>0</v>
      </c>
      <c r="AV104" s="9">
        <f t="shared" si="79"/>
        <v>0</v>
      </c>
      <c r="AW104" s="9">
        <f t="shared" si="80"/>
        <v>0</v>
      </c>
      <c r="AY104" s="9" t="e">
        <f t="shared" si="81"/>
        <v>#N/A</v>
      </c>
      <c r="BA104" s="9">
        <f t="shared" si="82"/>
        <v>0</v>
      </c>
      <c r="BB104" s="9">
        <f t="shared" si="83"/>
        <v>0</v>
      </c>
      <c r="BC104" s="9">
        <f t="shared" si="84"/>
        <v>0</v>
      </c>
      <c r="BD104" s="9">
        <f t="shared" si="85"/>
        <v>0</v>
      </c>
      <c r="BE104" s="9">
        <f t="shared" si="86"/>
        <v>0</v>
      </c>
      <c r="BF104" s="9" t="e">
        <f t="shared" si="87"/>
        <v>#N/A</v>
      </c>
      <c r="BG104" s="9" t="e">
        <f t="shared" si="88"/>
        <v>#N/A</v>
      </c>
      <c r="BI104" s="9">
        <f t="shared" si="89"/>
        <v>0</v>
      </c>
      <c r="BJ104" s="9" t="e">
        <f t="shared" si="90"/>
        <v>#N/A</v>
      </c>
      <c r="BK104" s="9" t="e">
        <f t="shared" si="91"/>
        <v>#N/A</v>
      </c>
      <c r="BL104" s="9">
        <f t="shared" si="92"/>
        <v>0</v>
      </c>
      <c r="BM104" s="9">
        <f t="shared" si="93"/>
        <v>0</v>
      </c>
      <c r="BN104" s="9" t="e">
        <f t="shared" ca="1" si="94"/>
        <v>#N/A</v>
      </c>
      <c r="BO104" s="9" t="e">
        <f t="shared" si="95"/>
        <v>#N/A</v>
      </c>
      <c r="BQ104" s="9">
        <f>IF($C104="",0,IF(COUNTIF($C$10:$C104,$C104)=1,0,COLUMN()))</f>
        <v>0</v>
      </c>
      <c r="BR104" s="9" t="e">
        <f t="shared" si="96"/>
        <v>#N/A</v>
      </c>
      <c r="BS104" s="9">
        <f t="shared" si="97"/>
        <v>0</v>
      </c>
      <c r="BU104" s="9" t="e">
        <f t="shared" si="98"/>
        <v>#N/A</v>
      </c>
    </row>
    <row r="105" spans="1:73" ht="30.75" customHeight="1" x14ac:dyDescent="0.15">
      <c r="A105" s="32"/>
      <c r="B105" s="67">
        <v>96</v>
      </c>
      <c r="C105" s="156"/>
      <c r="D105" s="93" t="e">
        <f>VLOOKUP(C105,登録情報男子!$A$2:$O$2484,5,FALSE)</f>
        <v>#N/A</v>
      </c>
      <c r="E105" s="93" t="e">
        <f>VLOOKUP(C105,登録情報男子!$A$2:$O$2484,7,0)</f>
        <v>#N/A</v>
      </c>
      <c r="F105" s="64"/>
      <c r="G105" s="64" t="e">
        <f>VLOOKUP(C105,登録情報男子!$A$2:$O$2484,3,0)</f>
        <v>#N/A</v>
      </c>
      <c r="H105" s="115"/>
      <c r="I105" s="68"/>
      <c r="J105" s="118"/>
      <c r="K105" s="69"/>
      <c r="L105" s="115"/>
      <c r="M105" s="68"/>
      <c r="N105" s="118"/>
      <c r="O105" s="69"/>
      <c r="P105" s="226"/>
      <c r="Q105" s="203"/>
      <c r="R105" s="204"/>
      <c r="S105" s="214"/>
      <c r="T105" s="265"/>
      <c r="U105" s="254"/>
      <c r="V105" s="262"/>
      <c r="W105" s="211"/>
      <c r="X105" s="9" t="str">
        <f t="shared" ca="1" si="66"/>
        <v/>
      </c>
      <c r="Y105" s="9" t="str">
        <f t="shared" ca="1" si="67"/>
        <v/>
      </c>
      <c r="Z105" s="9" t="e">
        <f t="shared" si="68"/>
        <v>#N/A</v>
      </c>
      <c r="AD105" s="9">
        <f t="shared" si="69"/>
        <v>0</v>
      </c>
      <c r="AG105" s="9">
        <f t="shared" si="70"/>
        <v>0</v>
      </c>
      <c r="AH105" s="9">
        <f t="shared" si="71"/>
        <v>0</v>
      </c>
      <c r="AI105" s="9">
        <f t="shared" si="72"/>
        <v>0</v>
      </c>
      <c r="AL105" s="9">
        <f t="shared" si="73"/>
        <v>0</v>
      </c>
      <c r="AM105" s="9">
        <f t="shared" si="74"/>
        <v>0</v>
      </c>
      <c r="AN105" s="9">
        <f t="shared" si="75"/>
        <v>0</v>
      </c>
      <c r="AQ105" s="9">
        <f t="shared" si="76"/>
        <v>0</v>
      </c>
      <c r="AR105" s="9">
        <f t="shared" si="77"/>
        <v>0</v>
      </c>
      <c r="AS105" s="9">
        <f t="shared" si="78"/>
        <v>0</v>
      </c>
      <c r="AV105" s="9">
        <f t="shared" si="79"/>
        <v>0</v>
      </c>
      <c r="AW105" s="9">
        <f t="shared" si="80"/>
        <v>0</v>
      </c>
      <c r="AY105" s="9" t="e">
        <f t="shared" si="81"/>
        <v>#N/A</v>
      </c>
      <c r="BA105" s="9">
        <f t="shared" si="82"/>
        <v>0</v>
      </c>
      <c r="BB105" s="9">
        <f t="shared" si="83"/>
        <v>0</v>
      </c>
      <c r="BC105" s="9">
        <f t="shared" si="84"/>
        <v>0</v>
      </c>
      <c r="BD105" s="9">
        <f t="shared" si="85"/>
        <v>0</v>
      </c>
      <c r="BE105" s="9">
        <f t="shared" si="86"/>
        <v>0</v>
      </c>
      <c r="BF105" s="9" t="e">
        <f t="shared" si="87"/>
        <v>#N/A</v>
      </c>
      <c r="BG105" s="9" t="e">
        <f t="shared" si="88"/>
        <v>#N/A</v>
      </c>
      <c r="BI105" s="9">
        <f t="shared" si="89"/>
        <v>0</v>
      </c>
      <c r="BJ105" s="9" t="e">
        <f t="shared" si="90"/>
        <v>#N/A</v>
      </c>
      <c r="BK105" s="9" t="e">
        <f t="shared" si="91"/>
        <v>#N/A</v>
      </c>
      <c r="BL105" s="9">
        <f t="shared" si="92"/>
        <v>0</v>
      </c>
      <c r="BM105" s="9">
        <f t="shared" si="93"/>
        <v>0</v>
      </c>
      <c r="BN105" s="9" t="e">
        <f t="shared" ca="1" si="94"/>
        <v>#N/A</v>
      </c>
      <c r="BO105" s="9" t="e">
        <f t="shared" si="95"/>
        <v>#N/A</v>
      </c>
      <c r="BQ105" s="9">
        <f>IF($C105="",0,IF(COUNTIF($C$10:$C105,$C105)=1,0,COLUMN()))</f>
        <v>0</v>
      </c>
      <c r="BR105" s="9" t="e">
        <f t="shared" si="96"/>
        <v>#N/A</v>
      </c>
      <c r="BS105" s="9">
        <f t="shared" si="97"/>
        <v>0</v>
      </c>
      <c r="BU105" s="9" t="e">
        <f t="shared" si="98"/>
        <v>#N/A</v>
      </c>
    </row>
    <row r="106" spans="1:73" ht="30.75" customHeight="1" x14ac:dyDescent="0.15">
      <c r="A106" s="32"/>
      <c r="B106" s="67">
        <v>97</v>
      </c>
      <c r="C106" s="156"/>
      <c r="D106" s="93" t="e">
        <f>VLOOKUP(C106,登録情報男子!$A$2:$O$2484,5,FALSE)</f>
        <v>#N/A</v>
      </c>
      <c r="E106" s="93" t="e">
        <f>VLOOKUP(C106,登録情報男子!$A$2:$O$2484,7,0)</f>
        <v>#N/A</v>
      </c>
      <c r="F106" s="64"/>
      <c r="G106" s="64" t="e">
        <f>VLOOKUP(C106,登録情報男子!$A$2:$O$2484,3,0)</f>
        <v>#N/A</v>
      </c>
      <c r="H106" s="115"/>
      <c r="I106" s="68"/>
      <c r="J106" s="118"/>
      <c r="K106" s="69"/>
      <c r="L106" s="115"/>
      <c r="M106" s="68"/>
      <c r="N106" s="118"/>
      <c r="O106" s="69"/>
      <c r="P106" s="226"/>
      <c r="Q106" s="203"/>
      <c r="R106" s="204"/>
      <c r="S106" s="214"/>
      <c r="T106" s="265"/>
      <c r="U106" s="254"/>
      <c r="V106" s="262"/>
      <c r="W106" s="211"/>
      <c r="X106" s="9" t="str">
        <f t="shared" ref="X106:X129" ca="1" si="99">IF($C106="","",IF(ISNA(VLOOKUP($C106,INDIRECT($AD$3),2,0))=TRUE,"",VLOOKUP($C106,INDIRECT($AD$3),2,0)))</f>
        <v/>
      </c>
      <c r="Y106" s="9" t="str">
        <f t="shared" ref="Y106:Y129" ca="1" si="100">IF($C106="","",IF(ISNA(VLOOKUP($C106,INDIRECT($AD$3),3,0))=TRUE,"",VLOOKUP($C106,INDIRECT($AD$3),3,0)))</f>
        <v/>
      </c>
      <c r="Z106" s="9" t="e">
        <f t="shared" ref="Z106:Z129" si="101">IF($AY106="","",ROW())</f>
        <v>#N/A</v>
      </c>
      <c r="AD106" s="9">
        <f t="shared" ref="AD106:AD129" si="102">IF($H106="",0,1)</f>
        <v>0</v>
      </c>
      <c r="AG106" s="9">
        <f t="shared" ref="AG106:AG129" si="103">IF($J106="",0,1)</f>
        <v>0</v>
      </c>
      <c r="AH106" s="9">
        <f t="shared" ref="AH106:AH129" si="104">IF(RIGHT($J106,2)="++",VALUE(LEFT($J106,4)&amp;"00"),IF(RIGHT($J106,1)="+",VALUE(LEFT($J106,5)&amp;"0"),VALUE($J106)))</f>
        <v>0</v>
      </c>
      <c r="AI106" s="9">
        <f t="shared" ref="AI106:AI129" si="105">IF($L106="",0,1)</f>
        <v>0</v>
      </c>
      <c r="AL106" s="9">
        <f t="shared" ref="AL106:AL129" si="106">IF($N106="",0,1)</f>
        <v>0</v>
      </c>
      <c r="AM106" s="9">
        <f t="shared" ref="AM106:AM129" si="107">IF(RIGHT($N106,2)="++",VALUE(LEFT($N106,4)&amp;"00"),IF(RIGHT($N106,1)="+",VALUE(LEFT($N106,5)&amp;"0"),VALUE($N106)))</f>
        <v>0</v>
      </c>
      <c r="AN106" s="9">
        <f t="shared" ref="AN106:AN129" si="108">IF($P106="",0,1)</f>
        <v>0</v>
      </c>
      <c r="AQ106" s="9">
        <f t="shared" ref="AQ106:AQ129" si="109">IF($R106="",0,1)</f>
        <v>0</v>
      </c>
      <c r="AR106" s="9">
        <f t="shared" ref="AR106:AR129" si="110">IF(RIGHT($R106,2)="++",VALUE(LEFT($R106,4)&amp;"00"),IF(RIGHT($R106,1)="+",VALUE(LEFT($R106,5)&amp;"0"),VALUE($R106)))</f>
        <v>0</v>
      </c>
      <c r="AS106" s="9">
        <f t="shared" ref="AS106:AS129" si="111">IF($T106="",0,1)</f>
        <v>0</v>
      </c>
      <c r="AV106" s="9">
        <f t="shared" ref="AV106:AV129" si="112">IF($V106="",0,1)</f>
        <v>0</v>
      </c>
      <c r="AW106" s="9">
        <f t="shared" ref="AW106:AW129" si="113">IF(RIGHT($V106,2)="++",VALUE(LEFT($V106,4)&amp;"00"),IF(RIGHT($V106,1)="+",VALUE(LEFT($V106,5)&amp;"0"),VALUE($V106)))</f>
        <v>0</v>
      </c>
      <c r="AY106" s="9" t="e">
        <f t="shared" ref="AY106:AY129" si="114">IF(MAX(BA106:BS106)=0,"",IF(MAX(BA106:BS106)=COLUMN(BN106),ADDRESS(ROW(),COLUMN(BU106),4),ADDRESS(6,MAX(BA106:BS106),4)))</f>
        <v>#N/A</v>
      </c>
      <c r="BA106" s="9">
        <f t="shared" ref="BA106:BA129" si="115">IF(ISNUMBER($AH106)=TRUE,0,COLUMN())</f>
        <v>0</v>
      </c>
      <c r="BB106" s="9">
        <f t="shared" ref="BB106:BB129" si="116">IF(ISNUMBER($AM106)=TRUE,0,COLUMN())</f>
        <v>0</v>
      </c>
      <c r="BC106" s="9">
        <f t="shared" ref="BC106:BC129" si="117">IF(ISNUMBER($AR106)=TRUE,0,COLUMN())</f>
        <v>0</v>
      </c>
      <c r="BD106" s="9">
        <f t="shared" ref="BD106:BD129" si="118">IF(ISNUMBER($AW106)=TRUE,0,COLUMN())</f>
        <v>0</v>
      </c>
      <c r="BE106" s="9">
        <f t="shared" ref="BE106:BE129" si="119">IF(AND($C106&lt;&gt;"",$C105=""),COLUMN(),0)</f>
        <v>0</v>
      </c>
      <c r="BF106" s="9" t="e">
        <f t="shared" ref="BF106:BF129" si="120">IF(OR($C106="",$D106=""),0,IF(OR(AND($AG106=0,$AD106=1),AND($AL106=0,$AI106=1),AND($AQ106=0,$AN106=1),AND($AV106=0,$AS106=1)),COLUMN(),0))</f>
        <v>#N/A</v>
      </c>
      <c r="BG106" s="9" t="e">
        <f t="shared" ref="BG106:BG129" si="121">IF(AND(E106="1",AE106+AJ106=2,OR(I106=0,M106=0)),COLUMN(),0)</f>
        <v>#N/A</v>
      </c>
      <c r="BI106" s="9">
        <f t="shared" ref="BI106:BI129" si="122">IF(OR(AND($AD106+$AI106+$AN106+$AS106=2,$H106=$L106),AND($AD106+$AI106+$AN106+$AS106=3,OR($H106=$L106,$H106=$P106,$L106=$P106)),AND($AD106+$AI106+$AN106+$AS106=4,OR($H106=$L106,$H106=$P106,$H106=$T106,$L106=$P106,$L106=$T106,$P106=$T106))),COLUMN(),0)</f>
        <v>0</v>
      </c>
      <c r="BJ106" s="9" t="e">
        <f t="shared" ref="BJ106:BJ129" si="123">IF(OR($C106="",$D106=""),0,IF(OR(AND($AG106=1,$AD106=0),AND($AL106=1,$AI106=0),AND($AQ106=1,$AN106=0),AND($AV106=1,$AS106=0)),COLUMN(),0))</f>
        <v>#N/A</v>
      </c>
      <c r="BK106" s="9" t="e">
        <f t="shared" ref="BK106:BK129" si="124">IF(AND($C106&lt;&gt;"",$D106&lt;&gt;"",$H106="",$J106=""),COLUMN(),0)</f>
        <v>#N/A</v>
      </c>
      <c r="BL106" s="9">
        <f t="shared" ref="BL106:BL129" si="125">IF(OR(AND($AD106=0,$AI106+$AN106+$AS106&gt;0),AND($AI106=0,$AN106+$AS106&gt;0),AND($AN106=0,$AS106&gt;0)),COLUMN(),0)</f>
        <v>0</v>
      </c>
      <c r="BM106" s="9">
        <f t="shared" ref="BM106:BM129" si="126">IF($C106="",0,IF($Y106=$X$4,0,COLUMN()))</f>
        <v>0</v>
      </c>
      <c r="BN106" s="9" t="e">
        <f t="shared" ref="BN106:BN129" ca="1" si="127">IF($X106=LEFT($D106,1),0,COLUMN())</f>
        <v>#N/A</v>
      </c>
      <c r="BO106" s="9" t="e">
        <f t="shared" ref="BO106:BO129" si="128">IF(AND($D106="",OR($C106&lt;&gt;"",$AD106=1,$AG106=1)),COLUMN(),0)</f>
        <v>#N/A</v>
      </c>
      <c r="BQ106" s="9">
        <f>IF($C106="",0,IF(COUNTIF($C$10:$C106,$C106)=1,0,COLUMN()))</f>
        <v>0</v>
      </c>
      <c r="BR106" s="9" t="e">
        <f t="shared" ref="BR106:BR129" si="129">IF(AND($C106="",OR($D106&lt;&gt;"",$AD106=1,$AG106=1,$AI106=1,$AL106=1,$AN106=1,$AQ106=1,$AS106=1,$AV106=1)),COLUMN(),0)</f>
        <v>#N/A</v>
      </c>
      <c r="BS106" s="9">
        <f t="shared" ref="BS106:BS129" si="130">IF(AND($C106&lt;&gt;"",$B$4=""),COLUMN(),0)</f>
        <v>0</v>
      </c>
      <c r="BU106" s="9" t="e">
        <f t="shared" ref="BU106:BU129" si="131">C106&amp;"の選手は"&amp;D106&amp;"ではありません。"</f>
        <v>#N/A</v>
      </c>
    </row>
    <row r="107" spans="1:73" ht="30.75" customHeight="1" x14ac:dyDescent="0.15">
      <c r="A107" s="32"/>
      <c r="B107" s="67">
        <v>98</v>
      </c>
      <c r="C107" s="156"/>
      <c r="D107" s="93" t="e">
        <f>VLOOKUP(C107,登録情報男子!$A$2:$O$2484,5,FALSE)</f>
        <v>#N/A</v>
      </c>
      <c r="E107" s="93" t="e">
        <f>VLOOKUP(C107,登録情報男子!$A$2:$O$2484,7,0)</f>
        <v>#N/A</v>
      </c>
      <c r="F107" s="64"/>
      <c r="G107" s="64" t="e">
        <f>VLOOKUP(C107,登録情報男子!$A$2:$O$2484,3,0)</f>
        <v>#N/A</v>
      </c>
      <c r="H107" s="115"/>
      <c r="I107" s="68"/>
      <c r="J107" s="118"/>
      <c r="K107" s="69"/>
      <c r="L107" s="115"/>
      <c r="M107" s="68"/>
      <c r="N107" s="118"/>
      <c r="O107" s="69"/>
      <c r="P107" s="226"/>
      <c r="Q107" s="203"/>
      <c r="R107" s="204"/>
      <c r="S107" s="214"/>
      <c r="T107" s="265"/>
      <c r="U107" s="254"/>
      <c r="V107" s="262"/>
      <c r="W107" s="211"/>
      <c r="X107" s="9" t="str">
        <f t="shared" ca="1" si="99"/>
        <v/>
      </c>
      <c r="Y107" s="9" t="str">
        <f t="shared" ca="1" si="100"/>
        <v/>
      </c>
      <c r="Z107" s="9" t="e">
        <f t="shared" si="101"/>
        <v>#N/A</v>
      </c>
      <c r="AD107" s="9">
        <f t="shared" si="102"/>
        <v>0</v>
      </c>
      <c r="AG107" s="9">
        <f t="shared" si="103"/>
        <v>0</v>
      </c>
      <c r="AH107" s="9">
        <f t="shared" si="104"/>
        <v>0</v>
      </c>
      <c r="AI107" s="9">
        <f t="shared" si="105"/>
        <v>0</v>
      </c>
      <c r="AL107" s="9">
        <f t="shared" si="106"/>
        <v>0</v>
      </c>
      <c r="AM107" s="9">
        <f t="shared" si="107"/>
        <v>0</v>
      </c>
      <c r="AN107" s="9">
        <f t="shared" si="108"/>
        <v>0</v>
      </c>
      <c r="AQ107" s="9">
        <f t="shared" si="109"/>
        <v>0</v>
      </c>
      <c r="AR107" s="9">
        <f t="shared" si="110"/>
        <v>0</v>
      </c>
      <c r="AS107" s="9">
        <f t="shared" si="111"/>
        <v>0</v>
      </c>
      <c r="AV107" s="9">
        <f t="shared" si="112"/>
        <v>0</v>
      </c>
      <c r="AW107" s="9">
        <f t="shared" si="113"/>
        <v>0</v>
      </c>
      <c r="AY107" s="9" t="e">
        <f t="shared" si="114"/>
        <v>#N/A</v>
      </c>
      <c r="BA107" s="9">
        <f t="shared" si="115"/>
        <v>0</v>
      </c>
      <c r="BB107" s="9">
        <f t="shared" si="116"/>
        <v>0</v>
      </c>
      <c r="BC107" s="9">
        <f t="shared" si="117"/>
        <v>0</v>
      </c>
      <c r="BD107" s="9">
        <f t="shared" si="118"/>
        <v>0</v>
      </c>
      <c r="BE107" s="9">
        <f t="shared" si="119"/>
        <v>0</v>
      </c>
      <c r="BF107" s="9" t="e">
        <f t="shared" si="120"/>
        <v>#N/A</v>
      </c>
      <c r="BG107" s="9" t="e">
        <f t="shared" si="121"/>
        <v>#N/A</v>
      </c>
      <c r="BI107" s="9">
        <f t="shared" si="122"/>
        <v>0</v>
      </c>
      <c r="BJ107" s="9" t="e">
        <f t="shared" si="123"/>
        <v>#N/A</v>
      </c>
      <c r="BK107" s="9" t="e">
        <f t="shared" si="124"/>
        <v>#N/A</v>
      </c>
      <c r="BL107" s="9">
        <f t="shared" si="125"/>
        <v>0</v>
      </c>
      <c r="BM107" s="9">
        <f t="shared" si="126"/>
        <v>0</v>
      </c>
      <c r="BN107" s="9" t="e">
        <f t="shared" ca="1" si="127"/>
        <v>#N/A</v>
      </c>
      <c r="BO107" s="9" t="e">
        <f t="shared" si="128"/>
        <v>#N/A</v>
      </c>
      <c r="BQ107" s="9">
        <f>IF($C107="",0,IF(COUNTIF($C$10:$C107,$C107)=1,0,COLUMN()))</f>
        <v>0</v>
      </c>
      <c r="BR107" s="9" t="e">
        <f t="shared" si="129"/>
        <v>#N/A</v>
      </c>
      <c r="BS107" s="9">
        <f t="shared" si="130"/>
        <v>0</v>
      </c>
      <c r="BU107" s="9" t="e">
        <f t="shared" si="131"/>
        <v>#N/A</v>
      </c>
    </row>
    <row r="108" spans="1:73" ht="30.75" customHeight="1" x14ac:dyDescent="0.15">
      <c r="A108" s="32"/>
      <c r="B108" s="67">
        <v>99</v>
      </c>
      <c r="C108" s="156"/>
      <c r="D108" s="93" t="e">
        <f>VLOOKUP(C108,登録情報男子!$A$2:$O$2484,5,FALSE)</f>
        <v>#N/A</v>
      </c>
      <c r="E108" s="93" t="e">
        <f>VLOOKUP(C108,登録情報男子!$A$2:$O$2484,7,0)</f>
        <v>#N/A</v>
      </c>
      <c r="F108" s="64"/>
      <c r="G108" s="64" t="e">
        <f>VLOOKUP(C108,登録情報男子!$A$2:$O$2484,3,0)</f>
        <v>#N/A</v>
      </c>
      <c r="H108" s="115"/>
      <c r="I108" s="68"/>
      <c r="J108" s="118"/>
      <c r="K108" s="69"/>
      <c r="L108" s="115"/>
      <c r="M108" s="68"/>
      <c r="N108" s="118"/>
      <c r="O108" s="69"/>
      <c r="P108" s="226"/>
      <c r="Q108" s="203"/>
      <c r="R108" s="204"/>
      <c r="S108" s="214"/>
      <c r="T108" s="265"/>
      <c r="U108" s="254"/>
      <c r="V108" s="262"/>
      <c r="W108" s="211"/>
      <c r="X108" s="9" t="str">
        <f t="shared" ca="1" si="99"/>
        <v/>
      </c>
      <c r="Y108" s="9" t="str">
        <f t="shared" ca="1" si="100"/>
        <v/>
      </c>
      <c r="Z108" s="9" t="e">
        <f t="shared" si="101"/>
        <v>#N/A</v>
      </c>
      <c r="AD108" s="9">
        <f t="shared" si="102"/>
        <v>0</v>
      </c>
      <c r="AG108" s="9">
        <f t="shared" si="103"/>
        <v>0</v>
      </c>
      <c r="AH108" s="9">
        <f t="shared" si="104"/>
        <v>0</v>
      </c>
      <c r="AI108" s="9">
        <f t="shared" si="105"/>
        <v>0</v>
      </c>
      <c r="AL108" s="9">
        <f t="shared" si="106"/>
        <v>0</v>
      </c>
      <c r="AM108" s="9">
        <f t="shared" si="107"/>
        <v>0</v>
      </c>
      <c r="AN108" s="9">
        <f t="shared" si="108"/>
        <v>0</v>
      </c>
      <c r="AQ108" s="9">
        <f t="shared" si="109"/>
        <v>0</v>
      </c>
      <c r="AR108" s="9">
        <f t="shared" si="110"/>
        <v>0</v>
      </c>
      <c r="AS108" s="9">
        <f t="shared" si="111"/>
        <v>0</v>
      </c>
      <c r="AV108" s="9">
        <f t="shared" si="112"/>
        <v>0</v>
      </c>
      <c r="AW108" s="9">
        <f t="shared" si="113"/>
        <v>0</v>
      </c>
      <c r="AY108" s="9" t="e">
        <f t="shared" si="114"/>
        <v>#N/A</v>
      </c>
      <c r="BA108" s="9">
        <f t="shared" si="115"/>
        <v>0</v>
      </c>
      <c r="BB108" s="9">
        <f t="shared" si="116"/>
        <v>0</v>
      </c>
      <c r="BC108" s="9">
        <f t="shared" si="117"/>
        <v>0</v>
      </c>
      <c r="BD108" s="9">
        <f t="shared" si="118"/>
        <v>0</v>
      </c>
      <c r="BE108" s="9">
        <f t="shared" si="119"/>
        <v>0</v>
      </c>
      <c r="BF108" s="9" t="e">
        <f t="shared" si="120"/>
        <v>#N/A</v>
      </c>
      <c r="BG108" s="9" t="e">
        <f t="shared" si="121"/>
        <v>#N/A</v>
      </c>
      <c r="BI108" s="9">
        <f t="shared" si="122"/>
        <v>0</v>
      </c>
      <c r="BJ108" s="9" t="e">
        <f t="shared" si="123"/>
        <v>#N/A</v>
      </c>
      <c r="BK108" s="9" t="e">
        <f t="shared" si="124"/>
        <v>#N/A</v>
      </c>
      <c r="BL108" s="9">
        <f t="shared" si="125"/>
        <v>0</v>
      </c>
      <c r="BM108" s="9">
        <f t="shared" si="126"/>
        <v>0</v>
      </c>
      <c r="BN108" s="9" t="e">
        <f t="shared" ca="1" si="127"/>
        <v>#N/A</v>
      </c>
      <c r="BO108" s="9" t="e">
        <f t="shared" si="128"/>
        <v>#N/A</v>
      </c>
      <c r="BQ108" s="9">
        <f>IF($C108="",0,IF(COUNTIF($C$10:$C108,$C108)=1,0,COLUMN()))</f>
        <v>0</v>
      </c>
      <c r="BR108" s="9" t="e">
        <f t="shared" si="129"/>
        <v>#N/A</v>
      </c>
      <c r="BS108" s="9">
        <f t="shared" si="130"/>
        <v>0</v>
      </c>
      <c r="BU108" s="9" t="e">
        <f t="shared" si="131"/>
        <v>#N/A</v>
      </c>
    </row>
    <row r="109" spans="1:73" ht="30.75" customHeight="1" x14ac:dyDescent="0.15">
      <c r="A109" s="32"/>
      <c r="B109" s="67">
        <v>100</v>
      </c>
      <c r="C109" s="156"/>
      <c r="D109" s="93" t="e">
        <f>VLOOKUP(C109,登録情報男子!$A$2:$O$2484,5,FALSE)</f>
        <v>#N/A</v>
      </c>
      <c r="E109" s="93" t="e">
        <f>VLOOKUP(C109,登録情報男子!$A$2:$O$2484,7,0)</f>
        <v>#N/A</v>
      </c>
      <c r="F109" s="64"/>
      <c r="G109" s="64" t="e">
        <f>VLOOKUP(C109,登録情報男子!$A$2:$O$2484,3,0)</f>
        <v>#N/A</v>
      </c>
      <c r="H109" s="115"/>
      <c r="I109" s="68"/>
      <c r="J109" s="118"/>
      <c r="K109" s="69"/>
      <c r="L109" s="115"/>
      <c r="M109" s="68"/>
      <c r="N109" s="118"/>
      <c r="O109" s="69"/>
      <c r="P109" s="226"/>
      <c r="Q109" s="203"/>
      <c r="R109" s="204"/>
      <c r="S109" s="214"/>
      <c r="T109" s="265"/>
      <c r="U109" s="254"/>
      <c r="V109" s="262"/>
      <c r="W109" s="211"/>
      <c r="X109" s="9" t="str">
        <f t="shared" ca="1" si="99"/>
        <v/>
      </c>
      <c r="Y109" s="9" t="str">
        <f t="shared" ca="1" si="100"/>
        <v/>
      </c>
      <c r="Z109" s="9" t="e">
        <f t="shared" si="101"/>
        <v>#N/A</v>
      </c>
      <c r="AD109" s="9">
        <f t="shared" si="102"/>
        <v>0</v>
      </c>
      <c r="AG109" s="9">
        <f t="shared" si="103"/>
        <v>0</v>
      </c>
      <c r="AH109" s="9">
        <f t="shared" si="104"/>
        <v>0</v>
      </c>
      <c r="AI109" s="9">
        <f t="shared" si="105"/>
        <v>0</v>
      </c>
      <c r="AL109" s="9">
        <f t="shared" si="106"/>
        <v>0</v>
      </c>
      <c r="AM109" s="9">
        <f t="shared" si="107"/>
        <v>0</v>
      </c>
      <c r="AN109" s="9">
        <f t="shared" si="108"/>
        <v>0</v>
      </c>
      <c r="AQ109" s="9">
        <f t="shared" si="109"/>
        <v>0</v>
      </c>
      <c r="AR109" s="9">
        <f t="shared" si="110"/>
        <v>0</v>
      </c>
      <c r="AS109" s="9">
        <f t="shared" si="111"/>
        <v>0</v>
      </c>
      <c r="AV109" s="9">
        <f t="shared" si="112"/>
        <v>0</v>
      </c>
      <c r="AW109" s="9">
        <f t="shared" si="113"/>
        <v>0</v>
      </c>
      <c r="AY109" s="9" t="e">
        <f t="shared" si="114"/>
        <v>#N/A</v>
      </c>
      <c r="BA109" s="9">
        <f t="shared" si="115"/>
        <v>0</v>
      </c>
      <c r="BB109" s="9">
        <f t="shared" si="116"/>
        <v>0</v>
      </c>
      <c r="BC109" s="9">
        <f t="shared" si="117"/>
        <v>0</v>
      </c>
      <c r="BD109" s="9">
        <f t="shared" si="118"/>
        <v>0</v>
      </c>
      <c r="BE109" s="9">
        <f t="shared" si="119"/>
        <v>0</v>
      </c>
      <c r="BF109" s="9" t="e">
        <f t="shared" si="120"/>
        <v>#N/A</v>
      </c>
      <c r="BG109" s="9" t="e">
        <f t="shared" si="121"/>
        <v>#N/A</v>
      </c>
      <c r="BI109" s="9">
        <f t="shared" si="122"/>
        <v>0</v>
      </c>
      <c r="BJ109" s="9" t="e">
        <f t="shared" si="123"/>
        <v>#N/A</v>
      </c>
      <c r="BK109" s="9" t="e">
        <f t="shared" si="124"/>
        <v>#N/A</v>
      </c>
      <c r="BL109" s="9">
        <f t="shared" si="125"/>
        <v>0</v>
      </c>
      <c r="BM109" s="9">
        <f t="shared" si="126"/>
        <v>0</v>
      </c>
      <c r="BN109" s="9" t="e">
        <f t="shared" ca="1" si="127"/>
        <v>#N/A</v>
      </c>
      <c r="BO109" s="9" t="e">
        <f t="shared" si="128"/>
        <v>#N/A</v>
      </c>
      <c r="BQ109" s="9">
        <f>IF($C109="",0,IF(COUNTIF($C$10:$C109,$C109)=1,0,COLUMN()))</f>
        <v>0</v>
      </c>
      <c r="BR109" s="9" t="e">
        <f t="shared" si="129"/>
        <v>#N/A</v>
      </c>
      <c r="BS109" s="9">
        <f t="shared" si="130"/>
        <v>0</v>
      </c>
      <c r="BU109" s="9" t="e">
        <f t="shared" si="131"/>
        <v>#N/A</v>
      </c>
    </row>
    <row r="110" spans="1:73" ht="30.75" customHeight="1" x14ac:dyDescent="0.15">
      <c r="A110" s="32"/>
      <c r="B110" s="67">
        <v>101</v>
      </c>
      <c r="C110" s="156"/>
      <c r="D110" s="93" t="e">
        <f>VLOOKUP(C110,登録情報男子!$A$2:$O$2484,5,FALSE)</f>
        <v>#N/A</v>
      </c>
      <c r="E110" s="93" t="e">
        <f>VLOOKUP(C110,登録情報男子!$A$2:$O$2484,7,0)</f>
        <v>#N/A</v>
      </c>
      <c r="F110" s="64"/>
      <c r="G110" s="64" t="e">
        <f>VLOOKUP(C110,登録情報男子!$A$2:$O$2484,3,0)</f>
        <v>#N/A</v>
      </c>
      <c r="H110" s="115"/>
      <c r="I110" s="68"/>
      <c r="J110" s="118"/>
      <c r="K110" s="69"/>
      <c r="L110" s="115"/>
      <c r="M110" s="68"/>
      <c r="N110" s="118"/>
      <c r="O110" s="69"/>
      <c r="P110" s="226"/>
      <c r="Q110" s="203"/>
      <c r="R110" s="204"/>
      <c r="S110" s="214"/>
      <c r="T110" s="265"/>
      <c r="U110" s="254"/>
      <c r="V110" s="262"/>
      <c r="W110" s="211"/>
      <c r="X110" s="9" t="str">
        <f t="shared" ca="1" si="99"/>
        <v/>
      </c>
      <c r="Y110" s="9" t="str">
        <f t="shared" ca="1" si="100"/>
        <v/>
      </c>
      <c r="Z110" s="9" t="e">
        <f t="shared" si="101"/>
        <v>#N/A</v>
      </c>
      <c r="AD110" s="9">
        <f t="shared" si="102"/>
        <v>0</v>
      </c>
      <c r="AG110" s="9">
        <f t="shared" si="103"/>
        <v>0</v>
      </c>
      <c r="AH110" s="9">
        <f t="shared" si="104"/>
        <v>0</v>
      </c>
      <c r="AI110" s="9">
        <f t="shared" si="105"/>
        <v>0</v>
      </c>
      <c r="AL110" s="9">
        <f t="shared" si="106"/>
        <v>0</v>
      </c>
      <c r="AM110" s="9">
        <f t="shared" si="107"/>
        <v>0</v>
      </c>
      <c r="AN110" s="9">
        <f t="shared" si="108"/>
        <v>0</v>
      </c>
      <c r="AQ110" s="9">
        <f t="shared" si="109"/>
        <v>0</v>
      </c>
      <c r="AR110" s="9">
        <f t="shared" si="110"/>
        <v>0</v>
      </c>
      <c r="AS110" s="9">
        <f t="shared" si="111"/>
        <v>0</v>
      </c>
      <c r="AV110" s="9">
        <f t="shared" si="112"/>
        <v>0</v>
      </c>
      <c r="AW110" s="9">
        <f t="shared" si="113"/>
        <v>0</v>
      </c>
      <c r="AY110" s="9" t="e">
        <f t="shared" si="114"/>
        <v>#N/A</v>
      </c>
      <c r="BA110" s="9">
        <f t="shared" si="115"/>
        <v>0</v>
      </c>
      <c r="BB110" s="9">
        <f t="shared" si="116"/>
        <v>0</v>
      </c>
      <c r="BC110" s="9">
        <f t="shared" si="117"/>
        <v>0</v>
      </c>
      <c r="BD110" s="9">
        <f t="shared" si="118"/>
        <v>0</v>
      </c>
      <c r="BE110" s="9">
        <f t="shared" si="119"/>
        <v>0</v>
      </c>
      <c r="BF110" s="9" t="e">
        <f t="shared" si="120"/>
        <v>#N/A</v>
      </c>
      <c r="BG110" s="9" t="e">
        <f t="shared" si="121"/>
        <v>#N/A</v>
      </c>
      <c r="BI110" s="9">
        <f t="shared" si="122"/>
        <v>0</v>
      </c>
      <c r="BJ110" s="9" t="e">
        <f t="shared" si="123"/>
        <v>#N/A</v>
      </c>
      <c r="BK110" s="9" t="e">
        <f t="shared" si="124"/>
        <v>#N/A</v>
      </c>
      <c r="BL110" s="9">
        <f t="shared" si="125"/>
        <v>0</v>
      </c>
      <c r="BM110" s="9">
        <f t="shared" si="126"/>
        <v>0</v>
      </c>
      <c r="BN110" s="9" t="e">
        <f t="shared" ca="1" si="127"/>
        <v>#N/A</v>
      </c>
      <c r="BO110" s="9" t="e">
        <f t="shared" si="128"/>
        <v>#N/A</v>
      </c>
      <c r="BQ110" s="9">
        <f>IF($C110="",0,IF(COUNTIF($C$10:$C110,$C110)=1,0,COLUMN()))</f>
        <v>0</v>
      </c>
      <c r="BR110" s="9" t="e">
        <f t="shared" si="129"/>
        <v>#N/A</v>
      </c>
      <c r="BS110" s="9">
        <f t="shared" si="130"/>
        <v>0</v>
      </c>
      <c r="BU110" s="9" t="e">
        <f t="shared" si="131"/>
        <v>#N/A</v>
      </c>
    </row>
    <row r="111" spans="1:73" ht="30.75" customHeight="1" x14ac:dyDescent="0.15">
      <c r="A111" s="32"/>
      <c r="B111" s="67">
        <v>102</v>
      </c>
      <c r="C111" s="156"/>
      <c r="D111" s="93" t="e">
        <f>VLOOKUP(C111,登録情報男子!$A$2:$O$2484,5,FALSE)</f>
        <v>#N/A</v>
      </c>
      <c r="E111" s="93" t="e">
        <f>VLOOKUP(C111,登録情報男子!$A$2:$O$2484,7,0)</f>
        <v>#N/A</v>
      </c>
      <c r="F111" s="64"/>
      <c r="G111" s="64" t="e">
        <f>VLOOKUP(C111,登録情報男子!$A$2:$O$2484,3,0)</f>
        <v>#N/A</v>
      </c>
      <c r="H111" s="115"/>
      <c r="I111" s="68"/>
      <c r="J111" s="118"/>
      <c r="K111" s="69"/>
      <c r="L111" s="115"/>
      <c r="M111" s="68"/>
      <c r="N111" s="118"/>
      <c r="O111" s="69"/>
      <c r="P111" s="226"/>
      <c r="Q111" s="203"/>
      <c r="R111" s="204"/>
      <c r="S111" s="214"/>
      <c r="T111" s="265"/>
      <c r="U111" s="254"/>
      <c r="V111" s="262"/>
      <c r="W111" s="211"/>
      <c r="X111" s="9" t="str">
        <f t="shared" ca="1" si="99"/>
        <v/>
      </c>
      <c r="Y111" s="9" t="str">
        <f t="shared" ca="1" si="100"/>
        <v/>
      </c>
      <c r="Z111" s="9" t="e">
        <f t="shared" si="101"/>
        <v>#N/A</v>
      </c>
      <c r="AD111" s="9">
        <f t="shared" si="102"/>
        <v>0</v>
      </c>
      <c r="AG111" s="9">
        <f t="shared" si="103"/>
        <v>0</v>
      </c>
      <c r="AH111" s="9">
        <f t="shared" si="104"/>
        <v>0</v>
      </c>
      <c r="AI111" s="9">
        <f t="shared" si="105"/>
        <v>0</v>
      </c>
      <c r="AL111" s="9">
        <f t="shared" si="106"/>
        <v>0</v>
      </c>
      <c r="AM111" s="9">
        <f t="shared" si="107"/>
        <v>0</v>
      </c>
      <c r="AN111" s="9">
        <f t="shared" si="108"/>
        <v>0</v>
      </c>
      <c r="AQ111" s="9">
        <f t="shared" si="109"/>
        <v>0</v>
      </c>
      <c r="AR111" s="9">
        <f t="shared" si="110"/>
        <v>0</v>
      </c>
      <c r="AS111" s="9">
        <f t="shared" si="111"/>
        <v>0</v>
      </c>
      <c r="AV111" s="9">
        <f t="shared" si="112"/>
        <v>0</v>
      </c>
      <c r="AW111" s="9">
        <f t="shared" si="113"/>
        <v>0</v>
      </c>
      <c r="AY111" s="9" t="e">
        <f t="shared" si="114"/>
        <v>#N/A</v>
      </c>
      <c r="BA111" s="9">
        <f t="shared" si="115"/>
        <v>0</v>
      </c>
      <c r="BB111" s="9">
        <f t="shared" si="116"/>
        <v>0</v>
      </c>
      <c r="BC111" s="9">
        <f t="shared" si="117"/>
        <v>0</v>
      </c>
      <c r="BD111" s="9">
        <f t="shared" si="118"/>
        <v>0</v>
      </c>
      <c r="BE111" s="9">
        <f t="shared" si="119"/>
        <v>0</v>
      </c>
      <c r="BF111" s="9" t="e">
        <f t="shared" si="120"/>
        <v>#N/A</v>
      </c>
      <c r="BG111" s="9" t="e">
        <f t="shared" si="121"/>
        <v>#N/A</v>
      </c>
      <c r="BI111" s="9">
        <f t="shared" si="122"/>
        <v>0</v>
      </c>
      <c r="BJ111" s="9" t="e">
        <f t="shared" si="123"/>
        <v>#N/A</v>
      </c>
      <c r="BK111" s="9" t="e">
        <f t="shared" si="124"/>
        <v>#N/A</v>
      </c>
      <c r="BL111" s="9">
        <f t="shared" si="125"/>
        <v>0</v>
      </c>
      <c r="BM111" s="9">
        <f t="shared" si="126"/>
        <v>0</v>
      </c>
      <c r="BN111" s="9" t="e">
        <f t="shared" ca="1" si="127"/>
        <v>#N/A</v>
      </c>
      <c r="BO111" s="9" t="e">
        <f t="shared" si="128"/>
        <v>#N/A</v>
      </c>
      <c r="BQ111" s="9">
        <f>IF($C111="",0,IF(COUNTIF($C$10:$C111,$C111)=1,0,COLUMN()))</f>
        <v>0</v>
      </c>
      <c r="BR111" s="9" t="e">
        <f t="shared" si="129"/>
        <v>#N/A</v>
      </c>
      <c r="BS111" s="9">
        <f t="shared" si="130"/>
        <v>0</v>
      </c>
      <c r="BU111" s="9" t="e">
        <f t="shared" si="131"/>
        <v>#N/A</v>
      </c>
    </row>
    <row r="112" spans="1:73" ht="30.75" customHeight="1" x14ac:dyDescent="0.15">
      <c r="A112" s="32"/>
      <c r="B112" s="67">
        <v>103</v>
      </c>
      <c r="C112" s="156"/>
      <c r="D112" s="93" t="e">
        <f>VLOOKUP(C112,登録情報男子!$A$2:$O$2484,5,FALSE)</f>
        <v>#N/A</v>
      </c>
      <c r="E112" s="93" t="e">
        <f>VLOOKUP(C112,登録情報男子!$A$2:$O$2484,7,0)</f>
        <v>#N/A</v>
      </c>
      <c r="F112" s="64"/>
      <c r="G112" s="64" t="e">
        <f>VLOOKUP(C112,登録情報男子!$A$2:$O$2484,3,0)</f>
        <v>#N/A</v>
      </c>
      <c r="H112" s="115"/>
      <c r="I112" s="68"/>
      <c r="J112" s="118"/>
      <c r="K112" s="69"/>
      <c r="L112" s="115"/>
      <c r="M112" s="68"/>
      <c r="N112" s="118"/>
      <c r="O112" s="69"/>
      <c r="P112" s="226"/>
      <c r="Q112" s="203"/>
      <c r="R112" s="204"/>
      <c r="S112" s="214"/>
      <c r="T112" s="265"/>
      <c r="U112" s="254"/>
      <c r="V112" s="262"/>
      <c r="W112" s="211"/>
      <c r="X112" s="9" t="str">
        <f t="shared" ca="1" si="99"/>
        <v/>
      </c>
      <c r="Y112" s="9" t="str">
        <f t="shared" ca="1" si="100"/>
        <v/>
      </c>
      <c r="Z112" s="9" t="e">
        <f t="shared" si="101"/>
        <v>#N/A</v>
      </c>
      <c r="AD112" s="9">
        <f t="shared" si="102"/>
        <v>0</v>
      </c>
      <c r="AG112" s="9">
        <f t="shared" si="103"/>
        <v>0</v>
      </c>
      <c r="AH112" s="9">
        <f t="shared" si="104"/>
        <v>0</v>
      </c>
      <c r="AI112" s="9">
        <f t="shared" si="105"/>
        <v>0</v>
      </c>
      <c r="AL112" s="9">
        <f t="shared" si="106"/>
        <v>0</v>
      </c>
      <c r="AM112" s="9">
        <f t="shared" si="107"/>
        <v>0</v>
      </c>
      <c r="AN112" s="9">
        <f t="shared" si="108"/>
        <v>0</v>
      </c>
      <c r="AQ112" s="9">
        <f t="shared" si="109"/>
        <v>0</v>
      </c>
      <c r="AR112" s="9">
        <f t="shared" si="110"/>
        <v>0</v>
      </c>
      <c r="AS112" s="9">
        <f t="shared" si="111"/>
        <v>0</v>
      </c>
      <c r="AV112" s="9">
        <f t="shared" si="112"/>
        <v>0</v>
      </c>
      <c r="AW112" s="9">
        <f t="shared" si="113"/>
        <v>0</v>
      </c>
      <c r="AY112" s="9" t="e">
        <f t="shared" si="114"/>
        <v>#N/A</v>
      </c>
      <c r="BA112" s="9">
        <f t="shared" si="115"/>
        <v>0</v>
      </c>
      <c r="BB112" s="9">
        <f t="shared" si="116"/>
        <v>0</v>
      </c>
      <c r="BC112" s="9">
        <f t="shared" si="117"/>
        <v>0</v>
      </c>
      <c r="BD112" s="9">
        <f t="shared" si="118"/>
        <v>0</v>
      </c>
      <c r="BE112" s="9">
        <f t="shared" si="119"/>
        <v>0</v>
      </c>
      <c r="BF112" s="9" t="e">
        <f t="shared" si="120"/>
        <v>#N/A</v>
      </c>
      <c r="BG112" s="9" t="e">
        <f t="shared" si="121"/>
        <v>#N/A</v>
      </c>
      <c r="BI112" s="9">
        <f t="shared" si="122"/>
        <v>0</v>
      </c>
      <c r="BJ112" s="9" t="e">
        <f t="shared" si="123"/>
        <v>#N/A</v>
      </c>
      <c r="BK112" s="9" t="e">
        <f t="shared" si="124"/>
        <v>#N/A</v>
      </c>
      <c r="BL112" s="9">
        <f t="shared" si="125"/>
        <v>0</v>
      </c>
      <c r="BM112" s="9">
        <f t="shared" si="126"/>
        <v>0</v>
      </c>
      <c r="BN112" s="9" t="e">
        <f t="shared" ca="1" si="127"/>
        <v>#N/A</v>
      </c>
      <c r="BO112" s="9" t="e">
        <f t="shared" si="128"/>
        <v>#N/A</v>
      </c>
      <c r="BQ112" s="9">
        <f>IF($C112="",0,IF(COUNTIF($C$10:$C112,$C112)=1,0,COLUMN()))</f>
        <v>0</v>
      </c>
      <c r="BR112" s="9" t="e">
        <f t="shared" si="129"/>
        <v>#N/A</v>
      </c>
      <c r="BS112" s="9">
        <f t="shared" si="130"/>
        <v>0</v>
      </c>
      <c r="BU112" s="9" t="e">
        <f t="shared" si="131"/>
        <v>#N/A</v>
      </c>
    </row>
    <row r="113" spans="1:73" ht="30.75" customHeight="1" x14ac:dyDescent="0.15">
      <c r="A113" s="32"/>
      <c r="B113" s="67">
        <v>104</v>
      </c>
      <c r="C113" s="156"/>
      <c r="D113" s="93" t="e">
        <f>VLOOKUP(C113,登録情報男子!$A$2:$O$2484,5,FALSE)</f>
        <v>#N/A</v>
      </c>
      <c r="E113" s="93" t="e">
        <f>VLOOKUP(C113,登録情報男子!$A$2:$O$2484,7,0)</f>
        <v>#N/A</v>
      </c>
      <c r="F113" s="64"/>
      <c r="G113" s="64" t="e">
        <f>VLOOKUP(C113,登録情報男子!$A$2:$O$2484,3,0)</f>
        <v>#N/A</v>
      </c>
      <c r="H113" s="115"/>
      <c r="I113" s="68"/>
      <c r="J113" s="118"/>
      <c r="K113" s="69"/>
      <c r="L113" s="115"/>
      <c r="M113" s="68"/>
      <c r="N113" s="118"/>
      <c r="O113" s="69"/>
      <c r="P113" s="226"/>
      <c r="Q113" s="203"/>
      <c r="R113" s="204"/>
      <c r="S113" s="214"/>
      <c r="T113" s="265"/>
      <c r="U113" s="254"/>
      <c r="V113" s="262"/>
      <c r="W113" s="211"/>
      <c r="X113" s="9" t="str">
        <f t="shared" ca="1" si="99"/>
        <v/>
      </c>
      <c r="Y113" s="9" t="str">
        <f t="shared" ca="1" si="100"/>
        <v/>
      </c>
      <c r="Z113" s="9" t="e">
        <f t="shared" si="101"/>
        <v>#N/A</v>
      </c>
      <c r="AD113" s="9">
        <f t="shared" si="102"/>
        <v>0</v>
      </c>
      <c r="AG113" s="9">
        <f t="shared" si="103"/>
        <v>0</v>
      </c>
      <c r="AH113" s="9">
        <f t="shared" si="104"/>
        <v>0</v>
      </c>
      <c r="AI113" s="9">
        <f t="shared" si="105"/>
        <v>0</v>
      </c>
      <c r="AL113" s="9">
        <f t="shared" si="106"/>
        <v>0</v>
      </c>
      <c r="AM113" s="9">
        <f t="shared" si="107"/>
        <v>0</v>
      </c>
      <c r="AN113" s="9">
        <f t="shared" si="108"/>
        <v>0</v>
      </c>
      <c r="AQ113" s="9">
        <f t="shared" si="109"/>
        <v>0</v>
      </c>
      <c r="AR113" s="9">
        <f t="shared" si="110"/>
        <v>0</v>
      </c>
      <c r="AS113" s="9">
        <f t="shared" si="111"/>
        <v>0</v>
      </c>
      <c r="AV113" s="9">
        <f t="shared" si="112"/>
        <v>0</v>
      </c>
      <c r="AW113" s="9">
        <f t="shared" si="113"/>
        <v>0</v>
      </c>
      <c r="AY113" s="9" t="e">
        <f t="shared" si="114"/>
        <v>#N/A</v>
      </c>
      <c r="BA113" s="9">
        <f t="shared" si="115"/>
        <v>0</v>
      </c>
      <c r="BB113" s="9">
        <f t="shared" si="116"/>
        <v>0</v>
      </c>
      <c r="BC113" s="9">
        <f t="shared" si="117"/>
        <v>0</v>
      </c>
      <c r="BD113" s="9">
        <f t="shared" si="118"/>
        <v>0</v>
      </c>
      <c r="BE113" s="9">
        <f t="shared" si="119"/>
        <v>0</v>
      </c>
      <c r="BF113" s="9" t="e">
        <f t="shared" si="120"/>
        <v>#N/A</v>
      </c>
      <c r="BG113" s="9" t="e">
        <f t="shared" si="121"/>
        <v>#N/A</v>
      </c>
      <c r="BI113" s="9">
        <f t="shared" si="122"/>
        <v>0</v>
      </c>
      <c r="BJ113" s="9" t="e">
        <f t="shared" si="123"/>
        <v>#N/A</v>
      </c>
      <c r="BK113" s="9" t="e">
        <f t="shared" si="124"/>
        <v>#N/A</v>
      </c>
      <c r="BL113" s="9">
        <f t="shared" si="125"/>
        <v>0</v>
      </c>
      <c r="BM113" s="9">
        <f t="shared" si="126"/>
        <v>0</v>
      </c>
      <c r="BN113" s="9" t="e">
        <f t="shared" ca="1" si="127"/>
        <v>#N/A</v>
      </c>
      <c r="BO113" s="9" t="e">
        <f t="shared" si="128"/>
        <v>#N/A</v>
      </c>
      <c r="BQ113" s="9">
        <f>IF($C113="",0,IF(COUNTIF($C$10:$C113,$C113)=1,0,COLUMN()))</f>
        <v>0</v>
      </c>
      <c r="BR113" s="9" t="e">
        <f t="shared" si="129"/>
        <v>#N/A</v>
      </c>
      <c r="BS113" s="9">
        <f t="shared" si="130"/>
        <v>0</v>
      </c>
      <c r="BU113" s="9" t="e">
        <f t="shared" si="131"/>
        <v>#N/A</v>
      </c>
    </row>
    <row r="114" spans="1:73" ht="30.75" customHeight="1" x14ac:dyDescent="0.15">
      <c r="A114" s="32"/>
      <c r="B114" s="67">
        <v>105</v>
      </c>
      <c r="C114" s="156"/>
      <c r="D114" s="93" t="e">
        <f>VLOOKUP(C114,登録情報男子!$A$2:$O$2484,5,FALSE)</f>
        <v>#N/A</v>
      </c>
      <c r="E114" s="93" t="e">
        <f>VLOOKUP(C114,登録情報男子!$A$2:$O$2484,7,0)</f>
        <v>#N/A</v>
      </c>
      <c r="F114" s="64"/>
      <c r="G114" s="64" t="e">
        <f>VLOOKUP(C114,登録情報男子!$A$2:$O$2484,3,0)</f>
        <v>#N/A</v>
      </c>
      <c r="H114" s="115"/>
      <c r="I114" s="68"/>
      <c r="J114" s="118"/>
      <c r="K114" s="69"/>
      <c r="L114" s="115"/>
      <c r="M114" s="68"/>
      <c r="N114" s="118"/>
      <c r="O114" s="69"/>
      <c r="P114" s="226"/>
      <c r="Q114" s="203"/>
      <c r="R114" s="204"/>
      <c r="S114" s="214"/>
      <c r="T114" s="265"/>
      <c r="U114" s="254"/>
      <c r="V114" s="262"/>
      <c r="W114" s="211"/>
      <c r="X114" s="9" t="str">
        <f t="shared" ca="1" si="99"/>
        <v/>
      </c>
      <c r="Y114" s="9" t="str">
        <f t="shared" ca="1" si="100"/>
        <v/>
      </c>
      <c r="Z114" s="9" t="e">
        <f t="shared" si="101"/>
        <v>#N/A</v>
      </c>
      <c r="AD114" s="9">
        <f t="shared" si="102"/>
        <v>0</v>
      </c>
      <c r="AG114" s="9">
        <f t="shared" si="103"/>
        <v>0</v>
      </c>
      <c r="AH114" s="9">
        <f t="shared" si="104"/>
        <v>0</v>
      </c>
      <c r="AI114" s="9">
        <f t="shared" si="105"/>
        <v>0</v>
      </c>
      <c r="AL114" s="9">
        <f t="shared" si="106"/>
        <v>0</v>
      </c>
      <c r="AM114" s="9">
        <f t="shared" si="107"/>
        <v>0</v>
      </c>
      <c r="AN114" s="9">
        <f t="shared" si="108"/>
        <v>0</v>
      </c>
      <c r="AQ114" s="9">
        <f t="shared" si="109"/>
        <v>0</v>
      </c>
      <c r="AR114" s="9">
        <f t="shared" si="110"/>
        <v>0</v>
      </c>
      <c r="AS114" s="9">
        <f t="shared" si="111"/>
        <v>0</v>
      </c>
      <c r="AV114" s="9">
        <f t="shared" si="112"/>
        <v>0</v>
      </c>
      <c r="AW114" s="9">
        <f t="shared" si="113"/>
        <v>0</v>
      </c>
      <c r="AY114" s="9" t="e">
        <f t="shared" si="114"/>
        <v>#N/A</v>
      </c>
      <c r="BA114" s="9">
        <f t="shared" si="115"/>
        <v>0</v>
      </c>
      <c r="BB114" s="9">
        <f t="shared" si="116"/>
        <v>0</v>
      </c>
      <c r="BC114" s="9">
        <f t="shared" si="117"/>
        <v>0</v>
      </c>
      <c r="BD114" s="9">
        <f t="shared" si="118"/>
        <v>0</v>
      </c>
      <c r="BE114" s="9">
        <f t="shared" si="119"/>
        <v>0</v>
      </c>
      <c r="BF114" s="9" t="e">
        <f t="shared" si="120"/>
        <v>#N/A</v>
      </c>
      <c r="BG114" s="9" t="e">
        <f t="shared" si="121"/>
        <v>#N/A</v>
      </c>
      <c r="BI114" s="9">
        <f t="shared" si="122"/>
        <v>0</v>
      </c>
      <c r="BJ114" s="9" t="e">
        <f t="shared" si="123"/>
        <v>#N/A</v>
      </c>
      <c r="BK114" s="9" t="e">
        <f t="shared" si="124"/>
        <v>#N/A</v>
      </c>
      <c r="BL114" s="9">
        <f t="shared" si="125"/>
        <v>0</v>
      </c>
      <c r="BM114" s="9">
        <f t="shared" si="126"/>
        <v>0</v>
      </c>
      <c r="BN114" s="9" t="e">
        <f t="shared" ca="1" si="127"/>
        <v>#N/A</v>
      </c>
      <c r="BO114" s="9" t="e">
        <f t="shared" si="128"/>
        <v>#N/A</v>
      </c>
      <c r="BQ114" s="9">
        <f>IF($C114="",0,IF(COUNTIF($C$10:$C114,$C114)=1,0,COLUMN()))</f>
        <v>0</v>
      </c>
      <c r="BR114" s="9" t="e">
        <f t="shared" si="129"/>
        <v>#N/A</v>
      </c>
      <c r="BS114" s="9">
        <f t="shared" si="130"/>
        <v>0</v>
      </c>
      <c r="BU114" s="9" t="e">
        <f t="shared" si="131"/>
        <v>#N/A</v>
      </c>
    </row>
    <row r="115" spans="1:73" ht="30.75" customHeight="1" x14ac:dyDescent="0.15">
      <c r="A115" s="32"/>
      <c r="B115" s="67">
        <v>106</v>
      </c>
      <c r="C115" s="156"/>
      <c r="D115" s="93" t="e">
        <f>VLOOKUP(C115,登録情報男子!$A$2:$O$2484,5,FALSE)</f>
        <v>#N/A</v>
      </c>
      <c r="E115" s="93" t="e">
        <f>VLOOKUP(C115,登録情報男子!$A$2:$O$2484,7,0)</f>
        <v>#N/A</v>
      </c>
      <c r="F115" s="64"/>
      <c r="G115" s="64" t="e">
        <f>VLOOKUP(C115,登録情報男子!$A$2:$O$2484,3,0)</f>
        <v>#N/A</v>
      </c>
      <c r="H115" s="115"/>
      <c r="I115" s="68"/>
      <c r="J115" s="118"/>
      <c r="K115" s="69"/>
      <c r="L115" s="115"/>
      <c r="M115" s="68"/>
      <c r="N115" s="118"/>
      <c r="O115" s="69"/>
      <c r="P115" s="226"/>
      <c r="Q115" s="203"/>
      <c r="R115" s="204"/>
      <c r="S115" s="214"/>
      <c r="T115" s="265"/>
      <c r="U115" s="254"/>
      <c r="V115" s="262"/>
      <c r="W115" s="211"/>
      <c r="X115" s="9" t="str">
        <f t="shared" ca="1" si="99"/>
        <v/>
      </c>
      <c r="Y115" s="9" t="str">
        <f t="shared" ca="1" si="100"/>
        <v/>
      </c>
      <c r="Z115" s="9" t="e">
        <f t="shared" si="101"/>
        <v>#N/A</v>
      </c>
      <c r="AD115" s="9">
        <f t="shared" si="102"/>
        <v>0</v>
      </c>
      <c r="AG115" s="9">
        <f t="shared" si="103"/>
        <v>0</v>
      </c>
      <c r="AH115" s="9">
        <f t="shared" si="104"/>
        <v>0</v>
      </c>
      <c r="AI115" s="9">
        <f t="shared" si="105"/>
        <v>0</v>
      </c>
      <c r="AL115" s="9">
        <f t="shared" si="106"/>
        <v>0</v>
      </c>
      <c r="AM115" s="9">
        <f t="shared" si="107"/>
        <v>0</v>
      </c>
      <c r="AN115" s="9">
        <f t="shared" si="108"/>
        <v>0</v>
      </c>
      <c r="AQ115" s="9">
        <f t="shared" si="109"/>
        <v>0</v>
      </c>
      <c r="AR115" s="9">
        <f t="shared" si="110"/>
        <v>0</v>
      </c>
      <c r="AS115" s="9">
        <f t="shared" si="111"/>
        <v>0</v>
      </c>
      <c r="AV115" s="9">
        <f t="shared" si="112"/>
        <v>0</v>
      </c>
      <c r="AW115" s="9">
        <f t="shared" si="113"/>
        <v>0</v>
      </c>
      <c r="AY115" s="9" t="e">
        <f t="shared" si="114"/>
        <v>#N/A</v>
      </c>
      <c r="BA115" s="9">
        <f t="shared" si="115"/>
        <v>0</v>
      </c>
      <c r="BB115" s="9">
        <f t="shared" si="116"/>
        <v>0</v>
      </c>
      <c r="BC115" s="9">
        <f t="shared" si="117"/>
        <v>0</v>
      </c>
      <c r="BD115" s="9">
        <f t="shared" si="118"/>
        <v>0</v>
      </c>
      <c r="BE115" s="9">
        <f t="shared" si="119"/>
        <v>0</v>
      </c>
      <c r="BF115" s="9" t="e">
        <f t="shared" si="120"/>
        <v>#N/A</v>
      </c>
      <c r="BG115" s="9" t="e">
        <f t="shared" si="121"/>
        <v>#N/A</v>
      </c>
      <c r="BI115" s="9">
        <f t="shared" si="122"/>
        <v>0</v>
      </c>
      <c r="BJ115" s="9" t="e">
        <f t="shared" si="123"/>
        <v>#N/A</v>
      </c>
      <c r="BK115" s="9" t="e">
        <f t="shared" si="124"/>
        <v>#N/A</v>
      </c>
      <c r="BL115" s="9">
        <f t="shared" si="125"/>
        <v>0</v>
      </c>
      <c r="BM115" s="9">
        <f t="shared" si="126"/>
        <v>0</v>
      </c>
      <c r="BN115" s="9" t="e">
        <f t="shared" ca="1" si="127"/>
        <v>#N/A</v>
      </c>
      <c r="BO115" s="9" t="e">
        <f t="shared" si="128"/>
        <v>#N/A</v>
      </c>
      <c r="BQ115" s="9">
        <f>IF($C115="",0,IF(COUNTIF($C$10:$C115,$C115)=1,0,COLUMN()))</f>
        <v>0</v>
      </c>
      <c r="BR115" s="9" t="e">
        <f t="shared" si="129"/>
        <v>#N/A</v>
      </c>
      <c r="BS115" s="9">
        <f t="shared" si="130"/>
        <v>0</v>
      </c>
      <c r="BU115" s="9" t="e">
        <f t="shared" si="131"/>
        <v>#N/A</v>
      </c>
    </row>
    <row r="116" spans="1:73" ht="30.75" customHeight="1" x14ac:dyDescent="0.15">
      <c r="A116" s="32"/>
      <c r="B116" s="67">
        <v>107</v>
      </c>
      <c r="C116" s="156"/>
      <c r="D116" s="93" t="e">
        <f>VLOOKUP(C116,登録情報男子!$A$2:$O$2484,5,FALSE)</f>
        <v>#N/A</v>
      </c>
      <c r="E116" s="93" t="e">
        <f>VLOOKUP(C116,登録情報男子!$A$2:$O$2484,7,0)</f>
        <v>#N/A</v>
      </c>
      <c r="F116" s="64"/>
      <c r="G116" s="64" t="e">
        <f>VLOOKUP(C116,登録情報男子!$A$2:$O$2484,3,0)</f>
        <v>#N/A</v>
      </c>
      <c r="H116" s="115"/>
      <c r="I116" s="68"/>
      <c r="J116" s="118"/>
      <c r="K116" s="69"/>
      <c r="L116" s="115"/>
      <c r="M116" s="68"/>
      <c r="N116" s="118"/>
      <c r="O116" s="69"/>
      <c r="P116" s="226"/>
      <c r="Q116" s="203"/>
      <c r="R116" s="204"/>
      <c r="S116" s="214"/>
      <c r="T116" s="265"/>
      <c r="U116" s="254"/>
      <c r="V116" s="262"/>
      <c r="W116" s="211"/>
      <c r="X116" s="9" t="str">
        <f t="shared" ca="1" si="99"/>
        <v/>
      </c>
      <c r="Y116" s="9" t="str">
        <f t="shared" ca="1" si="100"/>
        <v/>
      </c>
      <c r="Z116" s="9" t="e">
        <f t="shared" si="101"/>
        <v>#N/A</v>
      </c>
      <c r="AD116" s="9">
        <f t="shared" si="102"/>
        <v>0</v>
      </c>
      <c r="AG116" s="9">
        <f t="shared" si="103"/>
        <v>0</v>
      </c>
      <c r="AH116" s="9">
        <f t="shared" si="104"/>
        <v>0</v>
      </c>
      <c r="AI116" s="9">
        <f t="shared" si="105"/>
        <v>0</v>
      </c>
      <c r="AL116" s="9">
        <f t="shared" si="106"/>
        <v>0</v>
      </c>
      <c r="AM116" s="9">
        <f t="shared" si="107"/>
        <v>0</v>
      </c>
      <c r="AN116" s="9">
        <f t="shared" si="108"/>
        <v>0</v>
      </c>
      <c r="AQ116" s="9">
        <f t="shared" si="109"/>
        <v>0</v>
      </c>
      <c r="AR116" s="9">
        <f t="shared" si="110"/>
        <v>0</v>
      </c>
      <c r="AS116" s="9">
        <f t="shared" si="111"/>
        <v>0</v>
      </c>
      <c r="AV116" s="9">
        <f t="shared" si="112"/>
        <v>0</v>
      </c>
      <c r="AW116" s="9">
        <f t="shared" si="113"/>
        <v>0</v>
      </c>
      <c r="AY116" s="9" t="e">
        <f t="shared" si="114"/>
        <v>#N/A</v>
      </c>
      <c r="BA116" s="9">
        <f t="shared" si="115"/>
        <v>0</v>
      </c>
      <c r="BB116" s="9">
        <f t="shared" si="116"/>
        <v>0</v>
      </c>
      <c r="BC116" s="9">
        <f t="shared" si="117"/>
        <v>0</v>
      </c>
      <c r="BD116" s="9">
        <f t="shared" si="118"/>
        <v>0</v>
      </c>
      <c r="BE116" s="9">
        <f t="shared" si="119"/>
        <v>0</v>
      </c>
      <c r="BF116" s="9" t="e">
        <f t="shared" si="120"/>
        <v>#N/A</v>
      </c>
      <c r="BG116" s="9" t="e">
        <f t="shared" si="121"/>
        <v>#N/A</v>
      </c>
      <c r="BI116" s="9">
        <f t="shared" si="122"/>
        <v>0</v>
      </c>
      <c r="BJ116" s="9" t="e">
        <f t="shared" si="123"/>
        <v>#N/A</v>
      </c>
      <c r="BK116" s="9" t="e">
        <f t="shared" si="124"/>
        <v>#N/A</v>
      </c>
      <c r="BL116" s="9">
        <f t="shared" si="125"/>
        <v>0</v>
      </c>
      <c r="BM116" s="9">
        <f t="shared" si="126"/>
        <v>0</v>
      </c>
      <c r="BN116" s="9" t="e">
        <f t="shared" ca="1" si="127"/>
        <v>#N/A</v>
      </c>
      <c r="BO116" s="9" t="e">
        <f t="shared" si="128"/>
        <v>#N/A</v>
      </c>
      <c r="BQ116" s="9">
        <f>IF($C116="",0,IF(COUNTIF($C$10:$C116,$C116)=1,0,COLUMN()))</f>
        <v>0</v>
      </c>
      <c r="BR116" s="9" t="e">
        <f t="shared" si="129"/>
        <v>#N/A</v>
      </c>
      <c r="BS116" s="9">
        <f t="shared" si="130"/>
        <v>0</v>
      </c>
      <c r="BU116" s="9" t="e">
        <f t="shared" si="131"/>
        <v>#N/A</v>
      </c>
    </row>
    <row r="117" spans="1:73" ht="30.75" customHeight="1" x14ac:dyDescent="0.15">
      <c r="A117" s="32"/>
      <c r="B117" s="67">
        <v>108</v>
      </c>
      <c r="C117" s="156"/>
      <c r="D117" s="93" t="e">
        <f>VLOOKUP(C117,登録情報男子!$A$2:$O$2484,5,FALSE)</f>
        <v>#N/A</v>
      </c>
      <c r="E117" s="93" t="e">
        <f>VLOOKUP(C117,登録情報男子!$A$2:$O$2484,7,0)</f>
        <v>#N/A</v>
      </c>
      <c r="F117" s="64"/>
      <c r="G117" s="64" t="e">
        <f>VLOOKUP(C117,登録情報男子!$A$2:$O$2484,3,0)</f>
        <v>#N/A</v>
      </c>
      <c r="H117" s="115"/>
      <c r="I117" s="68"/>
      <c r="J117" s="118"/>
      <c r="K117" s="69"/>
      <c r="L117" s="115"/>
      <c r="M117" s="68"/>
      <c r="N117" s="118"/>
      <c r="O117" s="69"/>
      <c r="P117" s="226"/>
      <c r="Q117" s="203"/>
      <c r="R117" s="204"/>
      <c r="S117" s="214"/>
      <c r="T117" s="265"/>
      <c r="U117" s="254"/>
      <c r="V117" s="262"/>
      <c r="W117" s="211"/>
      <c r="X117" s="9" t="str">
        <f t="shared" ca="1" si="99"/>
        <v/>
      </c>
      <c r="Y117" s="9" t="str">
        <f t="shared" ca="1" si="100"/>
        <v/>
      </c>
      <c r="Z117" s="9" t="e">
        <f t="shared" si="101"/>
        <v>#N/A</v>
      </c>
      <c r="AD117" s="9">
        <f t="shared" si="102"/>
        <v>0</v>
      </c>
      <c r="AG117" s="9">
        <f t="shared" si="103"/>
        <v>0</v>
      </c>
      <c r="AH117" s="9">
        <f t="shared" si="104"/>
        <v>0</v>
      </c>
      <c r="AI117" s="9">
        <f t="shared" si="105"/>
        <v>0</v>
      </c>
      <c r="AL117" s="9">
        <f t="shared" si="106"/>
        <v>0</v>
      </c>
      <c r="AM117" s="9">
        <f t="shared" si="107"/>
        <v>0</v>
      </c>
      <c r="AN117" s="9">
        <f t="shared" si="108"/>
        <v>0</v>
      </c>
      <c r="AQ117" s="9">
        <f t="shared" si="109"/>
        <v>0</v>
      </c>
      <c r="AR117" s="9">
        <f t="shared" si="110"/>
        <v>0</v>
      </c>
      <c r="AS117" s="9">
        <f t="shared" si="111"/>
        <v>0</v>
      </c>
      <c r="AV117" s="9">
        <f t="shared" si="112"/>
        <v>0</v>
      </c>
      <c r="AW117" s="9">
        <f t="shared" si="113"/>
        <v>0</v>
      </c>
      <c r="AY117" s="9" t="e">
        <f t="shared" si="114"/>
        <v>#N/A</v>
      </c>
      <c r="BA117" s="9">
        <f t="shared" si="115"/>
        <v>0</v>
      </c>
      <c r="BB117" s="9">
        <f t="shared" si="116"/>
        <v>0</v>
      </c>
      <c r="BC117" s="9">
        <f t="shared" si="117"/>
        <v>0</v>
      </c>
      <c r="BD117" s="9">
        <f t="shared" si="118"/>
        <v>0</v>
      </c>
      <c r="BE117" s="9">
        <f t="shared" si="119"/>
        <v>0</v>
      </c>
      <c r="BF117" s="9" t="e">
        <f t="shared" si="120"/>
        <v>#N/A</v>
      </c>
      <c r="BG117" s="9" t="e">
        <f t="shared" si="121"/>
        <v>#N/A</v>
      </c>
      <c r="BI117" s="9">
        <f t="shared" si="122"/>
        <v>0</v>
      </c>
      <c r="BJ117" s="9" t="e">
        <f t="shared" si="123"/>
        <v>#N/A</v>
      </c>
      <c r="BK117" s="9" t="e">
        <f t="shared" si="124"/>
        <v>#N/A</v>
      </c>
      <c r="BL117" s="9">
        <f t="shared" si="125"/>
        <v>0</v>
      </c>
      <c r="BM117" s="9">
        <f t="shared" si="126"/>
        <v>0</v>
      </c>
      <c r="BN117" s="9" t="e">
        <f t="shared" ca="1" si="127"/>
        <v>#N/A</v>
      </c>
      <c r="BO117" s="9" t="e">
        <f t="shared" si="128"/>
        <v>#N/A</v>
      </c>
      <c r="BQ117" s="9">
        <f>IF($C117="",0,IF(COUNTIF($C$10:$C117,$C117)=1,0,COLUMN()))</f>
        <v>0</v>
      </c>
      <c r="BR117" s="9" t="e">
        <f t="shared" si="129"/>
        <v>#N/A</v>
      </c>
      <c r="BS117" s="9">
        <f t="shared" si="130"/>
        <v>0</v>
      </c>
      <c r="BU117" s="9" t="e">
        <f t="shared" si="131"/>
        <v>#N/A</v>
      </c>
    </row>
    <row r="118" spans="1:73" ht="30.75" customHeight="1" x14ac:dyDescent="0.15">
      <c r="A118" s="32"/>
      <c r="B118" s="67">
        <v>109</v>
      </c>
      <c r="C118" s="156"/>
      <c r="D118" s="93" t="e">
        <f>VLOOKUP(C118,登録情報男子!$A$2:$O$2484,5,FALSE)</f>
        <v>#N/A</v>
      </c>
      <c r="E118" s="93" t="e">
        <f>VLOOKUP(C118,登録情報男子!$A$2:$O$2484,7,0)</f>
        <v>#N/A</v>
      </c>
      <c r="F118" s="64"/>
      <c r="G118" s="64" t="e">
        <f>VLOOKUP(C118,登録情報男子!$A$2:$O$2484,3,0)</f>
        <v>#N/A</v>
      </c>
      <c r="H118" s="115"/>
      <c r="I118" s="68"/>
      <c r="J118" s="118"/>
      <c r="K118" s="69"/>
      <c r="L118" s="115"/>
      <c r="M118" s="68"/>
      <c r="N118" s="118"/>
      <c r="O118" s="69"/>
      <c r="P118" s="226"/>
      <c r="Q118" s="203"/>
      <c r="R118" s="204"/>
      <c r="S118" s="214"/>
      <c r="T118" s="265"/>
      <c r="U118" s="254"/>
      <c r="V118" s="262"/>
      <c r="W118" s="211"/>
      <c r="X118" s="9" t="str">
        <f t="shared" ca="1" si="99"/>
        <v/>
      </c>
      <c r="Y118" s="9" t="str">
        <f t="shared" ca="1" si="100"/>
        <v/>
      </c>
      <c r="Z118" s="9" t="e">
        <f t="shared" si="101"/>
        <v>#N/A</v>
      </c>
      <c r="AD118" s="9">
        <f t="shared" si="102"/>
        <v>0</v>
      </c>
      <c r="AG118" s="9">
        <f t="shared" si="103"/>
        <v>0</v>
      </c>
      <c r="AH118" s="9">
        <f t="shared" si="104"/>
        <v>0</v>
      </c>
      <c r="AI118" s="9">
        <f t="shared" si="105"/>
        <v>0</v>
      </c>
      <c r="AL118" s="9">
        <f t="shared" si="106"/>
        <v>0</v>
      </c>
      <c r="AM118" s="9">
        <f t="shared" si="107"/>
        <v>0</v>
      </c>
      <c r="AN118" s="9">
        <f t="shared" si="108"/>
        <v>0</v>
      </c>
      <c r="AQ118" s="9">
        <f t="shared" si="109"/>
        <v>0</v>
      </c>
      <c r="AR118" s="9">
        <f t="shared" si="110"/>
        <v>0</v>
      </c>
      <c r="AS118" s="9">
        <f t="shared" si="111"/>
        <v>0</v>
      </c>
      <c r="AV118" s="9">
        <f t="shared" si="112"/>
        <v>0</v>
      </c>
      <c r="AW118" s="9">
        <f t="shared" si="113"/>
        <v>0</v>
      </c>
      <c r="AY118" s="9" t="e">
        <f t="shared" si="114"/>
        <v>#N/A</v>
      </c>
      <c r="BA118" s="9">
        <f t="shared" si="115"/>
        <v>0</v>
      </c>
      <c r="BB118" s="9">
        <f t="shared" si="116"/>
        <v>0</v>
      </c>
      <c r="BC118" s="9">
        <f t="shared" si="117"/>
        <v>0</v>
      </c>
      <c r="BD118" s="9">
        <f t="shared" si="118"/>
        <v>0</v>
      </c>
      <c r="BE118" s="9">
        <f t="shared" si="119"/>
        <v>0</v>
      </c>
      <c r="BF118" s="9" t="e">
        <f t="shared" si="120"/>
        <v>#N/A</v>
      </c>
      <c r="BG118" s="9" t="e">
        <f t="shared" si="121"/>
        <v>#N/A</v>
      </c>
      <c r="BI118" s="9">
        <f t="shared" si="122"/>
        <v>0</v>
      </c>
      <c r="BJ118" s="9" t="e">
        <f t="shared" si="123"/>
        <v>#N/A</v>
      </c>
      <c r="BK118" s="9" t="e">
        <f t="shared" si="124"/>
        <v>#N/A</v>
      </c>
      <c r="BL118" s="9">
        <f t="shared" si="125"/>
        <v>0</v>
      </c>
      <c r="BM118" s="9">
        <f t="shared" si="126"/>
        <v>0</v>
      </c>
      <c r="BN118" s="9" t="e">
        <f t="shared" ca="1" si="127"/>
        <v>#N/A</v>
      </c>
      <c r="BO118" s="9" t="e">
        <f t="shared" si="128"/>
        <v>#N/A</v>
      </c>
      <c r="BQ118" s="9">
        <f>IF($C118="",0,IF(COUNTIF($C$10:$C118,$C118)=1,0,COLUMN()))</f>
        <v>0</v>
      </c>
      <c r="BR118" s="9" t="e">
        <f t="shared" si="129"/>
        <v>#N/A</v>
      </c>
      <c r="BS118" s="9">
        <f t="shared" si="130"/>
        <v>0</v>
      </c>
      <c r="BU118" s="9" t="e">
        <f t="shared" si="131"/>
        <v>#N/A</v>
      </c>
    </row>
    <row r="119" spans="1:73" ht="30.75" customHeight="1" x14ac:dyDescent="0.15">
      <c r="A119" s="32"/>
      <c r="B119" s="67">
        <v>110</v>
      </c>
      <c r="C119" s="156"/>
      <c r="D119" s="93" t="e">
        <f>VLOOKUP(C119,登録情報男子!$A$2:$O$2484,5,FALSE)</f>
        <v>#N/A</v>
      </c>
      <c r="E119" s="93" t="e">
        <f>VLOOKUP(C119,登録情報男子!$A$2:$O$2484,7,0)</f>
        <v>#N/A</v>
      </c>
      <c r="F119" s="64"/>
      <c r="G119" s="64" t="e">
        <f>VLOOKUP(C119,登録情報男子!$A$2:$O$2484,3,0)</f>
        <v>#N/A</v>
      </c>
      <c r="H119" s="115"/>
      <c r="I119" s="68"/>
      <c r="J119" s="118"/>
      <c r="K119" s="69"/>
      <c r="L119" s="115"/>
      <c r="M119" s="68"/>
      <c r="N119" s="118"/>
      <c r="O119" s="69"/>
      <c r="P119" s="226"/>
      <c r="Q119" s="203"/>
      <c r="R119" s="204"/>
      <c r="S119" s="214"/>
      <c r="T119" s="265"/>
      <c r="U119" s="254"/>
      <c r="V119" s="262"/>
      <c r="W119" s="211"/>
      <c r="X119" s="9" t="str">
        <f t="shared" ca="1" si="99"/>
        <v/>
      </c>
      <c r="Y119" s="9" t="str">
        <f t="shared" ca="1" si="100"/>
        <v/>
      </c>
      <c r="Z119" s="9" t="e">
        <f t="shared" si="101"/>
        <v>#N/A</v>
      </c>
      <c r="AD119" s="9">
        <f t="shared" si="102"/>
        <v>0</v>
      </c>
      <c r="AG119" s="9">
        <f t="shared" si="103"/>
        <v>0</v>
      </c>
      <c r="AH119" s="9">
        <f t="shared" si="104"/>
        <v>0</v>
      </c>
      <c r="AI119" s="9">
        <f t="shared" si="105"/>
        <v>0</v>
      </c>
      <c r="AL119" s="9">
        <f t="shared" si="106"/>
        <v>0</v>
      </c>
      <c r="AM119" s="9">
        <f t="shared" si="107"/>
        <v>0</v>
      </c>
      <c r="AN119" s="9">
        <f t="shared" si="108"/>
        <v>0</v>
      </c>
      <c r="AQ119" s="9">
        <f t="shared" si="109"/>
        <v>0</v>
      </c>
      <c r="AR119" s="9">
        <f t="shared" si="110"/>
        <v>0</v>
      </c>
      <c r="AS119" s="9">
        <f t="shared" si="111"/>
        <v>0</v>
      </c>
      <c r="AV119" s="9">
        <f t="shared" si="112"/>
        <v>0</v>
      </c>
      <c r="AW119" s="9">
        <f t="shared" si="113"/>
        <v>0</v>
      </c>
      <c r="AY119" s="9" t="e">
        <f t="shared" si="114"/>
        <v>#N/A</v>
      </c>
      <c r="BA119" s="9">
        <f t="shared" si="115"/>
        <v>0</v>
      </c>
      <c r="BB119" s="9">
        <f t="shared" si="116"/>
        <v>0</v>
      </c>
      <c r="BC119" s="9">
        <f t="shared" si="117"/>
        <v>0</v>
      </c>
      <c r="BD119" s="9">
        <f t="shared" si="118"/>
        <v>0</v>
      </c>
      <c r="BE119" s="9">
        <f t="shared" si="119"/>
        <v>0</v>
      </c>
      <c r="BF119" s="9" t="e">
        <f t="shared" si="120"/>
        <v>#N/A</v>
      </c>
      <c r="BG119" s="9" t="e">
        <f t="shared" si="121"/>
        <v>#N/A</v>
      </c>
      <c r="BI119" s="9">
        <f t="shared" si="122"/>
        <v>0</v>
      </c>
      <c r="BJ119" s="9" t="e">
        <f t="shared" si="123"/>
        <v>#N/A</v>
      </c>
      <c r="BK119" s="9" t="e">
        <f t="shared" si="124"/>
        <v>#N/A</v>
      </c>
      <c r="BL119" s="9">
        <f t="shared" si="125"/>
        <v>0</v>
      </c>
      <c r="BM119" s="9">
        <f t="shared" si="126"/>
        <v>0</v>
      </c>
      <c r="BN119" s="9" t="e">
        <f t="shared" ca="1" si="127"/>
        <v>#N/A</v>
      </c>
      <c r="BO119" s="9" t="e">
        <f t="shared" si="128"/>
        <v>#N/A</v>
      </c>
      <c r="BQ119" s="9">
        <f>IF($C119="",0,IF(COUNTIF($C$10:$C119,$C119)=1,0,COLUMN()))</f>
        <v>0</v>
      </c>
      <c r="BR119" s="9" t="e">
        <f t="shared" si="129"/>
        <v>#N/A</v>
      </c>
      <c r="BS119" s="9">
        <f t="shared" si="130"/>
        <v>0</v>
      </c>
      <c r="BU119" s="9" t="e">
        <f t="shared" si="131"/>
        <v>#N/A</v>
      </c>
    </row>
    <row r="120" spans="1:73" ht="30.75" customHeight="1" x14ac:dyDescent="0.15">
      <c r="A120" s="32"/>
      <c r="B120" s="67">
        <v>111</v>
      </c>
      <c r="C120" s="156"/>
      <c r="D120" s="93" t="e">
        <f>VLOOKUP(C120,登録情報男子!$A$2:$O$2484,5,FALSE)</f>
        <v>#N/A</v>
      </c>
      <c r="E120" s="93" t="e">
        <f>VLOOKUP(C120,登録情報男子!$A$2:$O$2484,7,0)</f>
        <v>#N/A</v>
      </c>
      <c r="F120" s="64"/>
      <c r="G120" s="64" t="e">
        <f>VLOOKUP(C120,登録情報男子!$A$2:$O$2484,3,0)</f>
        <v>#N/A</v>
      </c>
      <c r="H120" s="115"/>
      <c r="I120" s="68"/>
      <c r="J120" s="118"/>
      <c r="K120" s="69"/>
      <c r="L120" s="115"/>
      <c r="M120" s="68"/>
      <c r="N120" s="118"/>
      <c r="O120" s="69"/>
      <c r="P120" s="226"/>
      <c r="Q120" s="203"/>
      <c r="R120" s="204"/>
      <c r="S120" s="214"/>
      <c r="T120" s="265"/>
      <c r="U120" s="254"/>
      <c r="V120" s="262"/>
      <c r="W120" s="211"/>
      <c r="X120" s="9" t="str">
        <f t="shared" ca="1" si="99"/>
        <v/>
      </c>
      <c r="Y120" s="9" t="str">
        <f t="shared" ca="1" si="100"/>
        <v/>
      </c>
      <c r="Z120" s="9" t="e">
        <f t="shared" si="101"/>
        <v>#N/A</v>
      </c>
      <c r="AD120" s="9">
        <f t="shared" si="102"/>
        <v>0</v>
      </c>
      <c r="AG120" s="9">
        <f t="shared" si="103"/>
        <v>0</v>
      </c>
      <c r="AH120" s="9">
        <f t="shared" si="104"/>
        <v>0</v>
      </c>
      <c r="AI120" s="9">
        <f t="shared" si="105"/>
        <v>0</v>
      </c>
      <c r="AL120" s="9">
        <f t="shared" si="106"/>
        <v>0</v>
      </c>
      <c r="AM120" s="9">
        <f t="shared" si="107"/>
        <v>0</v>
      </c>
      <c r="AN120" s="9">
        <f t="shared" si="108"/>
        <v>0</v>
      </c>
      <c r="AQ120" s="9">
        <f t="shared" si="109"/>
        <v>0</v>
      </c>
      <c r="AR120" s="9">
        <f t="shared" si="110"/>
        <v>0</v>
      </c>
      <c r="AS120" s="9">
        <f t="shared" si="111"/>
        <v>0</v>
      </c>
      <c r="AV120" s="9">
        <f t="shared" si="112"/>
        <v>0</v>
      </c>
      <c r="AW120" s="9">
        <f t="shared" si="113"/>
        <v>0</v>
      </c>
      <c r="AY120" s="9" t="e">
        <f t="shared" si="114"/>
        <v>#N/A</v>
      </c>
      <c r="BA120" s="9">
        <f t="shared" si="115"/>
        <v>0</v>
      </c>
      <c r="BB120" s="9">
        <f t="shared" si="116"/>
        <v>0</v>
      </c>
      <c r="BC120" s="9">
        <f t="shared" si="117"/>
        <v>0</v>
      </c>
      <c r="BD120" s="9">
        <f t="shared" si="118"/>
        <v>0</v>
      </c>
      <c r="BE120" s="9">
        <f t="shared" si="119"/>
        <v>0</v>
      </c>
      <c r="BF120" s="9" t="e">
        <f t="shared" si="120"/>
        <v>#N/A</v>
      </c>
      <c r="BG120" s="9" t="e">
        <f t="shared" si="121"/>
        <v>#N/A</v>
      </c>
      <c r="BI120" s="9">
        <f t="shared" si="122"/>
        <v>0</v>
      </c>
      <c r="BJ120" s="9" t="e">
        <f t="shared" si="123"/>
        <v>#N/A</v>
      </c>
      <c r="BK120" s="9" t="e">
        <f t="shared" si="124"/>
        <v>#N/A</v>
      </c>
      <c r="BL120" s="9">
        <f t="shared" si="125"/>
        <v>0</v>
      </c>
      <c r="BM120" s="9">
        <f t="shared" si="126"/>
        <v>0</v>
      </c>
      <c r="BN120" s="9" t="e">
        <f t="shared" ca="1" si="127"/>
        <v>#N/A</v>
      </c>
      <c r="BO120" s="9" t="e">
        <f t="shared" si="128"/>
        <v>#N/A</v>
      </c>
      <c r="BQ120" s="9">
        <f>IF($C120="",0,IF(COUNTIF($C$10:$C120,$C120)=1,0,COLUMN()))</f>
        <v>0</v>
      </c>
      <c r="BR120" s="9" t="e">
        <f t="shared" si="129"/>
        <v>#N/A</v>
      </c>
      <c r="BS120" s="9">
        <f t="shared" si="130"/>
        <v>0</v>
      </c>
      <c r="BU120" s="9" t="e">
        <f t="shared" si="131"/>
        <v>#N/A</v>
      </c>
    </row>
    <row r="121" spans="1:73" ht="30.75" customHeight="1" x14ac:dyDescent="0.15">
      <c r="A121" s="32"/>
      <c r="B121" s="67">
        <v>112</v>
      </c>
      <c r="C121" s="156"/>
      <c r="D121" s="93" t="e">
        <f>VLOOKUP(C121,登録情報男子!$A$2:$O$2484,5,FALSE)</f>
        <v>#N/A</v>
      </c>
      <c r="E121" s="93" t="e">
        <f>VLOOKUP(C121,登録情報男子!$A$2:$O$2484,7,0)</f>
        <v>#N/A</v>
      </c>
      <c r="F121" s="64"/>
      <c r="G121" s="64" t="e">
        <f>VLOOKUP(C121,登録情報男子!$A$2:$O$2484,3,0)</f>
        <v>#N/A</v>
      </c>
      <c r="H121" s="115"/>
      <c r="I121" s="68"/>
      <c r="J121" s="118"/>
      <c r="K121" s="69"/>
      <c r="L121" s="115"/>
      <c r="M121" s="68"/>
      <c r="N121" s="118"/>
      <c r="O121" s="69"/>
      <c r="P121" s="226"/>
      <c r="Q121" s="203"/>
      <c r="R121" s="204"/>
      <c r="S121" s="214"/>
      <c r="T121" s="265"/>
      <c r="U121" s="254"/>
      <c r="V121" s="262"/>
      <c r="W121" s="211"/>
      <c r="X121" s="9" t="str">
        <f t="shared" ca="1" si="99"/>
        <v/>
      </c>
      <c r="Y121" s="9" t="str">
        <f t="shared" ca="1" si="100"/>
        <v/>
      </c>
      <c r="Z121" s="9" t="e">
        <f t="shared" si="101"/>
        <v>#N/A</v>
      </c>
      <c r="AD121" s="9">
        <f t="shared" si="102"/>
        <v>0</v>
      </c>
      <c r="AG121" s="9">
        <f t="shared" si="103"/>
        <v>0</v>
      </c>
      <c r="AH121" s="9">
        <f t="shared" si="104"/>
        <v>0</v>
      </c>
      <c r="AI121" s="9">
        <f t="shared" si="105"/>
        <v>0</v>
      </c>
      <c r="AL121" s="9">
        <f t="shared" si="106"/>
        <v>0</v>
      </c>
      <c r="AM121" s="9">
        <f t="shared" si="107"/>
        <v>0</v>
      </c>
      <c r="AN121" s="9">
        <f t="shared" si="108"/>
        <v>0</v>
      </c>
      <c r="AQ121" s="9">
        <f t="shared" si="109"/>
        <v>0</v>
      </c>
      <c r="AR121" s="9">
        <f t="shared" si="110"/>
        <v>0</v>
      </c>
      <c r="AS121" s="9">
        <f t="shared" si="111"/>
        <v>0</v>
      </c>
      <c r="AV121" s="9">
        <f t="shared" si="112"/>
        <v>0</v>
      </c>
      <c r="AW121" s="9">
        <f t="shared" si="113"/>
        <v>0</v>
      </c>
      <c r="AY121" s="9" t="e">
        <f t="shared" si="114"/>
        <v>#N/A</v>
      </c>
      <c r="BA121" s="9">
        <f t="shared" si="115"/>
        <v>0</v>
      </c>
      <c r="BB121" s="9">
        <f t="shared" si="116"/>
        <v>0</v>
      </c>
      <c r="BC121" s="9">
        <f t="shared" si="117"/>
        <v>0</v>
      </c>
      <c r="BD121" s="9">
        <f t="shared" si="118"/>
        <v>0</v>
      </c>
      <c r="BE121" s="9">
        <f t="shared" si="119"/>
        <v>0</v>
      </c>
      <c r="BF121" s="9" t="e">
        <f t="shared" si="120"/>
        <v>#N/A</v>
      </c>
      <c r="BG121" s="9" t="e">
        <f t="shared" si="121"/>
        <v>#N/A</v>
      </c>
      <c r="BI121" s="9">
        <f t="shared" si="122"/>
        <v>0</v>
      </c>
      <c r="BJ121" s="9" t="e">
        <f t="shared" si="123"/>
        <v>#N/A</v>
      </c>
      <c r="BK121" s="9" t="e">
        <f t="shared" si="124"/>
        <v>#N/A</v>
      </c>
      <c r="BL121" s="9">
        <f t="shared" si="125"/>
        <v>0</v>
      </c>
      <c r="BM121" s="9">
        <f t="shared" si="126"/>
        <v>0</v>
      </c>
      <c r="BN121" s="9" t="e">
        <f t="shared" ca="1" si="127"/>
        <v>#N/A</v>
      </c>
      <c r="BO121" s="9" t="e">
        <f t="shared" si="128"/>
        <v>#N/A</v>
      </c>
      <c r="BQ121" s="9">
        <f>IF($C121="",0,IF(COUNTIF($C$10:$C121,$C121)=1,0,COLUMN()))</f>
        <v>0</v>
      </c>
      <c r="BR121" s="9" t="e">
        <f t="shared" si="129"/>
        <v>#N/A</v>
      </c>
      <c r="BS121" s="9">
        <f t="shared" si="130"/>
        <v>0</v>
      </c>
      <c r="BU121" s="9" t="e">
        <f t="shared" si="131"/>
        <v>#N/A</v>
      </c>
    </row>
    <row r="122" spans="1:73" ht="30.75" customHeight="1" x14ac:dyDescent="0.15">
      <c r="A122" s="32"/>
      <c r="B122" s="67">
        <v>113</v>
      </c>
      <c r="C122" s="156"/>
      <c r="D122" s="93" t="e">
        <f>VLOOKUP(C122,登録情報男子!$A$2:$O$2484,5,FALSE)</f>
        <v>#N/A</v>
      </c>
      <c r="E122" s="93" t="e">
        <f>VLOOKUP(C122,登録情報男子!$A$2:$O$2484,7,0)</f>
        <v>#N/A</v>
      </c>
      <c r="F122" s="64"/>
      <c r="G122" s="64" t="e">
        <f>VLOOKUP(C122,登録情報男子!$A$2:$O$2484,3,0)</f>
        <v>#N/A</v>
      </c>
      <c r="H122" s="115"/>
      <c r="I122" s="68"/>
      <c r="J122" s="118"/>
      <c r="K122" s="69"/>
      <c r="L122" s="115"/>
      <c r="M122" s="68"/>
      <c r="N122" s="118"/>
      <c r="O122" s="69"/>
      <c r="P122" s="226"/>
      <c r="Q122" s="203"/>
      <c r="R122" s="204"/>
      <c r="S122" s="214"/>
      <c r="T122" s="265"/>
      <c r="U122" s="254"/>
      <c r="V122" s="262"/>
      <c r="W122" s="211"/>
      <c r="X122" s="9" t="str">
        <f t="shared" ca="1" si="99"/>
        <v/>
      </c>
      <c r="Y122" s="9" t="str">
        <f t="shared" ca="1" si="100"/>
        <v/>
      </c>
      <c r="Z122" s="9" t="e">
        <f t="shared" si="101"/>
        <v>#N/A</v>
      </c>
      <c r="AD122" s="9">
        <f t="shared" si="102"/>
        <v>0</v>
      </c>
      <c r="AG122" s="9">
        <f t="shared" si="103"/>
        <v>0</v>
      </c>
      <c r="AH122" s="9">
        <f t="shared" si="104"/>
        <v>0</v>
      </c>
      <c r="AI122" s="9">
        <f t="shared" si="105"/>
        <v>0</v>
      </c>
      <c r="AL122" s="9">
        <f t="shared" si="106"/>
        <v>0</v>
      </c>
      <c r="AM122" s="9">
        <f t="shared" si="107"/>
        <v>0</v>
      </c>
      <c r="AN122" s="9">
        <f t="shared" si="108"/>
        <v>0</v>
      </c>
      <c r="AQ122" s="9">
        <f t="shared" si="109"/>
        <v>0</v>
      </c>
      <c r="AR122" s="9">
        <f t="shared" si="110"/>
        <v>0</v>
      </c>
      <c r="AS122" s="9">
        <f t="shared" si="111"/>
        <v>0</v>
      </c>
      <c r="AV122" s="9">
        <f t="shared" si="112"/>
        <v>0</v>
      </c>
      <c r="AW122" s="9">
        <f t="shared" si="113"/>
        <v>0</v>
      </c>
      <c r="AY122" s="9" t="e">
        <f t="shared" si="114"/>
        <v>#N/A</v>
      </c>
      <c r="BA122" s="9">
        <f t="shared" si="115"/>
        <v>0</v>
      </c>
      <c r="BB122" s="9">
        <f t="shared" si="116"/>
        <v>0</v>
      </c>
      <c r="BC122" s="9">
        <f t="shared" si="117"/>
        <v>0</v>
      </c>
      <c r="BD122" s="9">
        <f t="shared" si="118"/>
        <v>0</v>
      </c>
      <c r="BE122" s="9">
        <f t="shared" si="119"/>
        <v>0</v>
      </c>
      <c r="BF122" s="9" t="e">
        <f t="shared" si="120"/>
        <v>#N/A</v>
      </c>
      <c r="BG122" s="9" t="e">
        <f t="shared" si="121"/>
        <v>#N/A</v>
      </c>
      <c r="BI122" s="9">
        <f t="shared" si="122"/>
        <v>0</v>
      </c>
      <c r="BJ122" s="9" t="e">
        <f t="shared" si="123"/>
        <v>#N/A</v>
      </c>
      <c r="BK122" s="9" t="e">
        <f t="shared" si="124"/>
        <v>#N/A</v>
      </c>
      <c r="BL122" s="9">
        <f t="shared" si="125"/>
        <v>0</v>
      </c>
      <c r="BM122" s="9">
        <f t="shared" si="126"/>
        <v>0</v>
      </c>
      <c r="BN122" s="9" t="e">
        <f t="shared" ca="1" si="127"/>
        <v>#N/A</v>
      </c>
      <c r="BO122" s="9" t="e">
        <f t="shared" si="128"/>
        <v>#N/A</v>
      </c>
      <c r="BQ122" s="9">
        <f>IF($C122="",0,IF(COUNTIF($C$10:$C122,$C122)=1,0,COLUMN()))</f>
        <v>0</v>
      </c>
      <c r="BR122" s="9" t="e">
        <f t="shared" si="129"/>
        <v>#N/A</v>
      </c>
      <c r="BS122" s="9">
        <f t="shared" si="130"/>
        <v>0</v>
      </c>
      <c r="BU122" s="9" t="e">
        <f t="shared" si="131"/>
        <v>#N/A</v>
      </c>
    </row>
    <row r="123" spans="1:73" ht="30.75" customHeight="1" x14ac:dyDescent="0.15">
      <c r="A123" s="32"/>
      <c r="B123" s="67">
        <v>114</v>
      </c>
      <c r="C123" s="156"/>
      <c r="D123" s="93" t="e">
        <f>VLOOKUP(C123,登録情報男子!$A$2:$O$2484,5,FALSE)</f>
        <v>#N/A</v>
      </c>
      <c r="E123" s="93" t="e">
        <f>VLOOKUP(C123,登録情報男子!$A$2:$O$2484,7,0)</f>
        <v>#N/A</v>
      </c>
      <c r="F123" s="64"/>
      <c r="G123" s="64" t="e">
        <f>VLOOKUP(C123,登録情報男子!$A$2:$O$2484,3,0)</f>
        <v>#N/A</v>
      </c>
      <c r="H123" s="115"/>
      <c r="I123" s="68"/>
      <c r="J123" s="118"/>
      <c r="K123" s="69"/>
      <c r="L123" s="115"/>
      <c r="M123" s="68"/>
      <c r="N123" s="118"/>
      <c r="O123" s="69"/>
      <c r="P123" s="226"/>
      <c r="Q123" s="203"/>
      <c r="R123" s="204"/>
      <c r="S123" s="214"/>
      <c r="T123" s="265"/>
      <c r="U123" s="254"/>
      <c r="V123" s="262"/>
      <c r="W123" s="211"/>
      <c r="X123" s="9" t="str">
        <f t="shared" ca="1" si="99"/>
        <v/>
      </c>
      <c r="Y123" s="9" t="str">
        <f t="shared" ca="1" si="100"/>
        <v/>
      </c>
      <c r="Z123" s="9" t="e">
        <f t="shared" si="101"/>
        <v>#N/A</v>
      </c>
      <c r="AD123" s="9">
        <f t="shared" si="102"/>
        <v>0</v>
      </c>
      <c r="AG123" s="9">
        <f t="shared" si="103"/>
        <v>0</v>
      </c>
      <c r="AH123" s="9">
        <f t="shared" si="104"/>
        <v>0</v>
      </c>
      <c r="AI123" s="9">
        <f t="shared" si="105"/>
        <v>0</v>
      </c>
      <c r="AL123" s="9">
        <f t="shared" si="106"/>
        <v>0</v>
      </c>
      <c r="AM123" s="9">
        <f t="shared" si="107"/>
        <v>0</v>
      </c>
      <c r="AN123" s="9">
        <f t="shared" si="108"/>
        <v>0</v>
      </c>
      <c r="AQ123" s="9">
        <f t="shared" si="109"/>
        <v>0</v>
      </c>
      <c r="AR123" s="9">
        <f t="shared" si="110"/>
        <v>0</v>
      </c>
      <c r="AS123" s="9">
        <f t="shared" si="111"/>
        <v>0</v>
      </c>
      <c r="AV123" s="9">
        <f t="shared" si="112"/>
        <v>0</v>
      </c>
      <c r="AW123" s="9">
        <f t="shared" si="113"/>
        <v>0</v>
      </c>
      <c r="AY123" s="9" t="e">
        <f t="shared" si="114"/>
        <v>#N/A</v>
      </c>
      <c r="BA123" s="9">
        <f t="shared" si="115"/>
        <v>0</v>
      </c>
      <c r="BB123" s="9">
        <f t="shared" si="116"/>
        <v>0</v>
      </c>
      <c r="BC123" s="9">
        <f t="shared" si="117"/>
        <v>0</v>
      </c>
      <c r="BD123" s="9">
        <f t="shared" si="118"/>
        <v>0</v>
      </c>
      <c r="BE123" s="9">
        <f t="shared" si="119"/>
        <v>0</v>
      </c>
      <c r="BF123" s="9" t="e">
        <f t="shared" si="120"/>
        <v>#N/A</v>
      </c>
      <c r="BG123" s="9" t="e">
        <f t="shared" si="121"/>
        <v>#N/A</v>
      </c>
      <c r="BI123" s="9">
        <f t="shared" si="122"/>
        <v>0</v>
      </c>
      <c r="BJ123" s="9" t="e">
        <f t="shared" si="123"/>
        <v>#N/A</v>
      </c>
      <c r="BK123" s="9" t="e">
        <f t="shared" si="124"/>
        <v>#N/A</v>
      </c>
      <c r="BL123" s="9">
        <f t="shared" si="125"/>
        <v>0</v>
      </c>
      <c r="BM123" s="9">
        <f t="shared" si="126"/>
        <v>0</v>
      </c>
      <c r="BN123" s="9" t="e">
        <f t="shared" ca="1" si="127"/>
        <v>#N/A</v>
      </c>
      <c r="BO123" s="9" t="e">
        <f t="shared" si="128"/>
        <v>#N/A</v>
      </c>
      <c r="BQ123" s="9">
        <f>IF($C123="",0,IF(COUNTIF($C$10:$C123,$C123)=1,0,COLUMN()))</f>
        <v>0</v>
      </c>
      <c r="BR123" s="9" t="e">
        <f t="shared" si="129"/>
        <v>#N/A</v>
      </c>
      <c r="BS123" s="9">
        <f t="shared" si="130"/>
        <v>0</v>
      </c>
      <c r="BU123" s="9" t="e">
        <f t="shared" si="131"/>
        <v>#N/A</v>
      </c>
    </row>
    <row r="124" spans="1:73" ht="30.75" customHeight="1" x14ac:dyDescent="0.15">
      <c r="A124" s="32"/>
      <c r="B124" s="67">
        <v>115</v>
      </c>
      <c r="C124" s="156"/>
      <c r="D124" s="93" t="e">
        <f>VLOOKUP(C124,登録情報男子!$A$2:$O$2484,5,FALSE)</f>
        <v>#N/A</v>
      </c>
      <c r="E124" s="93" t="e">
        <f>VLOOKUP(C124,登録情報男子!$A$2:$O$2484,7,0)</f>
        <v>#N/A</v>
      </c>
      <c r="F124" s="64"/>
      <c r="G124" s="64" t="e">
        <f>VLOOKUP(C124,登録情報男子!$A$2:$O$2484,3,0)</f>
        <v>#N/A</v>
      </c>
      <c r="H124" s="115"/>
      <c r="I124" s="68"/>
      <c r="J124" s="118"/>
      <c r="K124" s="69"/>
      <c r="L124" s="115"/>
      <c r="M124" s="68"/>
      <c r="N124" s="118"/>
      <c r="O124" s="69"/>
      <c r="P124" s="226"/>
      <c r="Q124" s="203"/>
      <c r="R124" s="204"/>
      <c r="S124" s="214"/>
      <c r="T124" s="265"/>
      <c r="U124" s="254"/>
      <c r="V124" s="262"/>
      <c r="W124" s="211"/>
      <c r="X124" s="9" t="str">
        <f t="shared" ca="1" si="99"/>
        <v/>
      </c>
      <c r="Y124" s="9" t="str">
        <f t="shared" ca="1" si="100"/>
        <v/>
      </c>
      <c r="Z124" s="9" t="e">
        <f t="shared" si="101"/>
        <v>#N/A</v>
      </c>
      <c r="AD124" s="9">
        <f t="shared" si="102"/>
        <v>0</v>
      </c>
      <c r="AG124" s="9">
        <f t="shared" si="103"/>
        <v>0</v>
      </c>
      <c r="AH124" s="9">
        <f t="shared" si="104"/>
        <v>0</v>
      </c>
      <c r="AI124" s="9">
        <f t="shared" si="105"/>
        <v>0</v>
      </c>
      <c r="AL124" s="9">
        <f t="shared" si="106"/>
        <v>0</v>
      </c>
      <c r="AM124" s="9">
        <f t="shared" si="107"/>
        <v>0</v>
      </c>
      <c r="AN124" s="9">
        <f t="shared" si="108"/>
        <v>0</v>
      </c>
      <c r="AQ124" s="9">
        <f t="shared" si="109"/>
        <v>0</v>
      </c>
      <c r="AR124" s="9">
        <f t="shared" si="110"/>
        <v>0</v>
      </c>
      <c r="AS124" s="9">
        <f t="shared" si="111"/>
        <v>0</v>
      </c>
      <c r="AV124" s="9">
        <f t="shared" si="112"/>
        <v>0</v>
      </c>
      <c r="AW124" s="9">
        <f t="shared" si="113"/>
        <v>0</v>
      </c>
      <c r="AY124" s="9" t="e">
        <f t="shared" si="114"/>
        <v>#N/A</v>
      </c>
      <c r="BA124" s="9">
        <f t="shared" si="115"/>
        <v>0</v>
      </c>
      <c r="BB124" s="9">
        <f t="shared" si="116"/>
        <v>0</v>
      </c>
      <c r="BC124" s="9">
        <f t="shared" si="117"/>
        <v>0</v>
      </c>
      <c r="BD124" s="9">
        <f t="shared" si="118"/>
        <v>0</v>
      </c>
      <c r="BE124" s="9">
        <f t="shared" si="119"/>
        <v>0</v>
      </c>
      <c r="BF124" s="9" t="e">
        <f t="shared" si="120"/>
        <v>#N/A</v>
      </c>
      <c r="BG124" s="9" t="e">
        <f t="shared" si="121"/>
        <v>#N/A</v>
      </c>
      <c r="BI124" s="9">
        <f t="shared" si="122"/>
        <v>0</v>
      </c>
      <c r="BJ124" s="9" t="e">
        <f t="shared" si="123"/>
        <v>#N/A</v>
      </c>
      <c r="BK124" s="9" t="e">
        <f t="shared" si="124"/>
        <v>#N/A</v>
      </c>
      <c r="BL124" s="9">
        <f t="shared" si="125"/>
        <v>0</v>
      </c>
      <c r="BM124" s="9">
        <f t="shared" si="126"/>
        <v>0</v>
      </c>
      <c r="BN124" s="9" t="e">
        <f t="shared" ca="1" si="127"/>
        <v>#N/A</v>
      </c>
      <c r="BO124" s="9" t="e">
        <f t="shared" si="128"/>
        <v>#N/A</v>
      </c>
      <c r="BQ124" s="9">
        <f>IF($C124="",0,IF(COUNTIF($C$10:$C124,$C124)=1,0,COLUMN()))</f>
        <v>0</v>
      </c>
      <c r="BR124" s="9" t="e">
        <f t="shared" si="129"/>
        <v>#N/A</v>
      </c>
      <c r="BS124" s="9">
        <f t="shared" si="130"/>
        <v>0</v>
      </c>
      <c r="BU124" s="9" t="e">
        <f t="shared" si="131"/>
        <v>#N/A</v>
      </c>
    </row>
    <row r="125" spans="1:73" ht="30.75" customHeight="1" x14ac:dyDescent="0.15">
      <c r="A125" s="32"/>
      <c r="B125" s="67">
        <v>116</v>
      </c>
      <c r="C125" s="156"/>
      <c r="D125" s="93" t="e">
        <f>VLOOKUP(C125,登録情報男子!$A$2:$O$2484,5,FALSE)</f>
        <v>#N/A</v>
      </c>
      <c r="E125" s="93" t="e">
        <f>VLOOKUP(C125,登録情報男子!$A$2:$O$2484,7,0)</f>
        <v>#N/A</v>
      </c>
      <c r="F125" s="64"/>
      <c r="G125" s="64" t="e">
        <f>VLOOKUP(C125,登録情報男子!$A$2:$O$2484,3,0)</f>
        <v>#N/A</v>
      </c>
      <c r="H125" s="115"/>
      <c r="I125" s="68"/>
      <c r="J125" s="118"/>
      <c r="K125" s="69"/>
      <c r="L125" s="115"/>
      <c r="M125" s="68"/>
      <c r="N125" s="118"/>
      <c r="O125" s="69"/>
      <c r="P125" s="226"/>
      <c r="Q125" s="203"/>
      <c r="R125" s="204"/>
      <c r="S125" s="214"/>
      <c r="T125" s="265"/>
      <c r="U125" s="254"/>
      <c r="V125" s="262"/>
      <c r="W125" s="211"/>
      <c r="X125" s="9" t="str">
        <f t="shared" ca="1" si="99"/>
        <v/>
      </c>
      <c r="Y125" s="9" t="str">
        <f t="shared" ca="1" si="100"/>
        <v/>
      </c>
      <c r="Z125" s="9" t="e">
        <f t="shared" si="101"/>
        <v>#N/A</v>
      </c>
      <c r="AD125" s="9">
        <f t="shared" si="102"/>
        <v>0</v>
      </c>
      <c r="AG125" s="9">
        <f t="shared" si="103"/>
        <v>0</v>
      </c>
      <c r="AH125" s="9">
        <f t="shared" si="104"/>
        <v>0</v>
      </c>
      <c r="AI125" s="9">
        <f t="shared" si="105"/>
        <v>0</v>
      </c>
      <c r="AL125" s="9">
        <f t="shared" si="106"/>
        <v>0</v>
      </c>
      <c r="AM125" s="9">
        <f t="shared" si="107"/>
        <v>0</v>
      </c>
      <c r="AN125" s="9">
        <f t="shared" si="108"/>
        <v>0</v>
      </c>
      <c r="AQ125" s="9">
        <f t="shared" si="109"/>
        <v>0</v>
      </c>
      <c r="AR125" s="9">
        <f t="shared" si="110"/>
        <v>0</v>
      </c>
      <c r="AS125" s="9">
        <f t="shared" si="111"/>
        <v>0</v>
      </c>
      <c r="AV125" s="9">
        <f t="shared" si="112"/>
        <v>0</v>
      </c>
      <c r="AW125" s="9">
        <f t="shared" si="113"/>
        <v>0</v>
      </c>
      <c r="AY125" s="9" t="e">
        <f t="shared" si="114"/>
        <v>#N/A</v>
      </c>
      <c r="BA125" s="9">
        <f t="shared" si="115"/>
        <v>0</v>
      </c>
      <c r="BB125" s="9">
        <f t="shared" si="116"/>
        <v>0</v>
      </c>
      <c r="BC125" s="9">
        <f t="shared" si="117"/>
        <v>0</v>
      </c>
      <c r="BD125" s="9">
        <f t="shared" si="118"/>
        <v>0</v>
      </c>
      <c r="BE125" s="9">
        <f t="shared" si="119"/>
        <v>0</v>
      </c>
      <c r="BF125" s="9" t="e">
        <f t="shared" si="120"/>
        <v>#N/A</v>
      </c>
      <c r="BG125" s="9" t="e">
        <f t="shared" si="121"/>
        <v>#N/A</v>
      </c>
      <c r="BI125" s="9">
        <f t="shared" si="122"/>
        <v>0</v>
      </c>
      <c r="BJ125" s="9" t="e">
        <f t="shared" si="123"/>
        <v>#N/A</v>
      </c>
      <c r="BK125" s="9" t="e">
        <f t="shared" si="124"/>
        <v>#N/A</v>
      </c>
      <c r="BL125" s="9">
        <f t="shared" si="125"/>
        <v>0</v>
      </c>
      <c r="BM125" s="9">
        <f t="shared" si="126"/>
        <v>0</v>
      </c>
      <c r="BN125" s="9" t="e">
        <f t="shared" ca="1" si="127"/>
        <v>#N/A</v>
      </c>
      <c r="BO125" s="9" t="e">
        <f t="shared" si="128"/>
        <v>#N/A</v>
      </c>
      <c r="BQ125" s="9">
        <f>IF($C125="",0,IF(COUNTIF($C$10:$C125,$C125)=1,0,COLUMN()))</f>
        <v>0</v>
      </c>
      <c r="BR125" s="9" t="e">
        <f t="shared" si="129"/>
        <v>#N/A</v>
      </c>
      <c r="BS125" s="9">
        <f t="shared" si="130"/>
        <v>0</v>
      </c>
      <c r="BU125" s="9" t="e">
        <f t="shared" si="131"/>
        <v>#N/A</v>
      </c>
    </row>
    <row r="126" spans="1:73" ht="30.75" customHeight="1" x14ac:dyDescent="0.15">
      <c r="A126" s="32"/>
      <c r="B126" s="67">
        <v>117</v>
      </c>
      <c r="C126" s="156"/>
      <c r="D126" s="93" t="e">
        <f>VLOOKUP(C126,登録情報男子!$A$2:$O$2484,5,FALSE)</f>
        <v>#N/A</v>
      </c>
      <c r="E126" s="93" t="e">
        <f>VLOOKUP(C126,登録情報男子!$A$2:$O$2484,7,0)</f>
        <v>#N/A</v>
      </c>
      <c r="F126" s="64"/>
      <c r="G126" s="64" t="e">
        <f>VLOOKUP(C126,登録情報男子!$A$2:$O$2484,3,0)</f>
        <v>#N/A</v>
      </c>
      <c r="H126" s="115"/>
      <c r="I126" s="68"/>
      <c r="J126" s="118"/>
      <c r="K126" s="69"/>
      <c r="L126" s="115"/>
      <c r="M126" s="68"/>
      <c r="N126" s="118"/>
      <c r="O126" s="69"/>
      <c r="P126" s="226"/>
      <c r="Q126" s="203"/>
      <c r="R126" s="210"/>
      <c r="S126" s="214"/>
      <c r="T126" s="265"/>
      <c r="U126" s="254"/>
      <c r="V126" s="266"/>
      <c r="W126" s="211"/>
      <c r="X126" s="9" t="str">
        <f t="shared" ca="1" si="99"/>
        <v/>
      </c>
      <c r="Y126" s="9" t="str">
        <f t="shared" ca="1" si="100"/>
        <v/>
      </c>
      <c r="Z126" s="9" t="e">
        <f t="shared" si="101"/>
        <v>#N/A</v>
      </c>
      <c r="AD126" s="9">
        <f t="shared" si="102"/>
        <v>0</v>
      </c>
      <c r="AG126" s="9">
        <f t="shared" si="103"/>
        <v>0</v>
      </c>
      <c r="AH126" s="9">
        <f t="shared" si="104"/>
        <v>0</v>
      </c>
      <c r="AI126" s="9">
        <f t="shared" si="105"/>
        <v>0</v>
      </c>
      <c r="AL126" s="9">
        <f t="shared" si="106"/>
        <v>0</v>
      </c>
      <c r="AM126" s="9">
        <f t="shared" si="107"/>
        <v>0</v>
      </c>
      <c r="AN126" s="9">
        <f t="shared" si="108"/>
        <v>0</v>
      </c>
      <c r="AQ126" s="9">
        <f t="shared" si="109"/>
        <v>0</v>
      </c>
      <c r="AR126" s="9">
        <f t="shared" si="110"/>
        <v>0</v>
      </c>
      <c r="AS126" s="9">
        <f t="shared" si="111"/>
        <v>0</v>
      </c>
      <c r="AV126" s="9">
        <f t="shared" si="112"/>
        <v>0</v>
      </c>
      <c r="AW126" s="9">
        <f t="shared" si="113"/>
        <v>0</v>
      </c>
      <c r="AY126" s="9" t="e">
        <f t="shared" si="114"/>
        <v>#N/A</v>
      </c>
      <c r="BA126" s="9">
        <f t="shared" si="115"/>
        <v>0</v>
      </c>
      <c r="BB126" s="9">
        <f t="shared" si="116"/>
        <v>0</v>
      </c>
      <c r="BC126" s="9">
        <f t="shared" si="117"/>
        <v>0</v>
      </c>
      <c r="BD126" s="9">
        <f t="shared" si="118"/>
        <v>0</v>
      </c>
      <c r="BE126" s="9">
        <f t="shared" si="119"/>
        <v>0</v>
      </c>
      <c r="BF126" s="9" t="e">
        <f t="shared" si="120"/>
        <v>#N/A</v>
      </c>
      <c r="BG126" s="9" t="e">
        <f t="shared" si="121"/>
        <v>#N/A</v>
      </c>
      <c r="BI126" s="9">
        <f t="shared" si="122"/>
        <v>0</v>
      </c>
      <c r="BJ126" s="9" t="e">
        <f t="shared" si="123"/>
        <v>#N/A</v>
      </c>
      <c r="BK126" s="9" t="e">
        <f t="shared" si="124"/>
        <v>#N/A</v>
      </c>
      <c r="BL126" s="9">
        <f t="shared" si="125"/>
        <v>0</v>
      </c>
      <c r="BM126" s="9">
        <f t="shared" si="126"/>
        <v>0</v>
      </c>
      <c r="BN126" s="9" t="e">
        <f t="shared" ca="1" si="127"/>
        <v>#N/A</v>
      </c>
      <c r="BO126" s="9" t="e">
        <f t="shared" si="128"/>
        <v>#N/A</v>
      </c>
      <c r="BQ126" s="9">
        <f>IF($C126="",0,IF(COUNTIF($C$10:$C126,$C126)=1,0,COLUMN()))</f>
        <v>0</v>
      </c>
      <c r="BR126" s="9" t="e">
        <f t="shared" si="129"/>
        <v>#N/A</v>
      </c>
      <c r="BS126" s="9">
        <f t="shared" si="130"/>
        <v>0</v>
      </c>
      <c r="BU126" s="9" t="e">
        <f t="shared" si="131"/>
        <v>#N/A</v>
      </c>
    </row>
    <row r="127" spans="1:73" ht="30.75" customHeight="1" x14ac:dyDescent="0.15">
      <c r="A127" s="32"/>
      <c r="B127" s="67">
        <v>118</v>
      </c>
      <c r="C127" s="156"/>
      <c r="D127" s="93" t="e">
        <f>VLOOKUP(C127,登録情報男子!$A$2:$O$2484,5,FALSE)</f>
        <v>#N/A</v>
      </c>
      <c r="E127" s="93" t="e">
        <f>VLOOKUP(C127,登録情報男子!$A$2:$O$2484,7,0)</f>
        <v>#N/A</v>
      </c>
      <c r="F127" s="64"/>
      <c r="G127" s="64" t="e">
        <f>VLOOKUP(C127,登録情報男子!$A$2:$O$2484,3,0)</f>
        <v>#N/A</v>
      </c>
      <c r="H127" s="115"/>
      <c r="I127" s="68"/>
      <c r="J127" s="118"/>
      <c r="K127" s="69"/>
      <c r="L127" s="115"/>
      <c r="M127" s="68"/>
      <c r="N127" s="118"/>
      <c r="O127" s="69"/>
      <c r="P127" s="226"/>
      <c r="Q127" s="203"/>
      <c r="R127" s="204"/>
      <c r="S127" s="214"/>
      <c r="T127" s="265"/>
      <c r="U127" s="254"/>
      <c r="V127" s="262"/>
      <c r="W127" s="211"/>
      <c r="X127" s="9" t="str">
        <f t="shared" ca="1" si="99"/>
        <v/>
      </c>
      <c r="Y127" s="9" t="str">
        <f t="shared" ca="1" si="100"/>
        <v/>
      </c>
      <c r="Z127" s="9" t="e">
        <f t="shared" si="101"/>
        <v>#N/A</v>
      </c>
      <c r="AD127" s="9">
        <f t="shared" si="102"/>
        <v>0</v>
      </c>
      <c r="AG127" s="9">
        <f t="shared" si="103"/>
        <v>0</v>
      </c>
      <c r="AH127" s="9">
        <f t="shared" si="104"/>
        <v>0</v>
      </c>
      <c r="AI127" s="9">
        <f t="shared" si="105"/>
        <v>0</v>
      </c>
      <c r="AL127" s="9">
        <f t="shared" si="106"/>
        <v>0</v>
      </c>
      <c r="AM127" s="9">
        <f t="shared" si="107"/>
        <v>0</v>
      </c>
      <c r="AN127" s="9">
        <f t="shared" si="108"/>
        <v>0</v>
      </c>
      <c r="AQ127" s="9">
        <f t="shared" si="109"/>
        <v>0</v>
      </c>
      <c r="AR127" s="9">
        <f t="shared" si="110"/>
        <v>0</v>
      </c>
      <c r="AS127" s="9">
        <f t="shared" si="111"/>
        <v>0</v>
      </c>
      <c r="AV127" s="9">
        <f t="shared" si="112"/>
        <v>0</v>
      </c>
      <c r="AW127" s="9">
        <f t="shared" si="113"/>
        <v>0</v>
      </c>
      <c r="AY127" s="9" t="e">
        <f t="shared" si="114"/>
        <v>#N/A</v>
      </c>
      <c r="BA127" s="9">
        <f t="shared" si="115"/>
        <v>0</v>
      </c>
      <c r="BB127" s="9">
        <f t="shared" si="116"/>
        <v>0</v>
      </c>
      <c r="BC127" s="9">
        <f t="shared" si="117"/>
        <v>0</v>
      </c>
      <c r="BD127" s="9">
        <f t="shared" si="118"/>
        <v>0</v>
      </c>
      <c r="BE127" s="9">
        <f t="shared" si="119"/>
        <v>0</v>
      </c>
      <c r="BF127" s="9" t="e">
        <f t="shared" si="120"/>
        <v>#N/A</v>
      </c>
      <c r="BG127" s="9" t="e">
        <f t="shared" si="121"/>
        <v>#N/A</v>
      </c>
      <c r="BI127" s="9">
        <f t="shared" si="122"/>
        <v>0</v>
      </c>
      <c r="BJ127" s="9" t="e">
        <f t="shared" si="123"/>
        <v>#N/A</v>
      </c>
      <c r="BK127" s="9" t="e">
        <f t="shared" si="124"/>
        <v>#N/A</v>
      </c>
      <c r="BL127" s="9">
        <f t="shared" si="125"/>
        <v>0</v>
      </c>
      <c r="BM127" s="9">
        <f t="shared" si="126"/>
        <v>0</v>
      </c>
      <c r="BN127" s="9" t="e">
        <f t="shared" ca="1" si="127"/>
        <v>#N/A</v>
      </c>
      <c r="BO127" s="9" t="e">
        <f t="shared" si="128"/>
        <v>#N/A</v>
      </c>
      <c r="BQ127" s="9">
        <f>IF($C127="",0,IF(COUNTIF($C$10:$C127,$C127)=1,0,COLUMN()))</f>
        <v>0</v>
      </c>
      <c r="BR127" s="9" t="e">
        <f t="shared" si="129"/>
        <v>#N/A</v>
      </c>
      <c r="BS127" s="9">
        <f t="shared" si="130"/>
        <v>0</v>
      </c>
      <c r="BU127" s="9" t="e">
        <f t="shared" si="131"/>
        <v>#N/A</v>
      </c>
    </row>
    <row r="128" spans="1:73" ht="30.75" customHeight="1" x14ac:dyDescent="0.15">
      <c r="A128" s="32"/>
      <c r="B128" s="67">
        <v>119</v>
      </c>
      <c r="C128" s="156"/>
      <c r="D128" s="93" t="e">
        <f>VLOOKUP(C128,登録情報男子!$A$2:$O$2484,5,FALSE)</f>
        <v>#N/A</v>
      </c>
      <c r="E128" s="93" t="e">
        <f>VLOOKUP(C128,登録情報男子!$A$2:$O$2484,7,0)</f>
        <v>#N/A</v>
      </c>
      <c r="F128" s="64"/>
      <c r="G128" s="64" t="e">
        <f>VLOOKUP(C128,登録情報男子!$A$2:$O$2484,3,0)</f>
        <v>#N/A</v>
      </c>
      <c r="H128" s="115"/>
      <c r="I128" s="68"/>
      <c r="J128" s="118"/>
      <c r="K128" s="69"/>
      <c r="L128" s="115"/>
      <c r="M128" s="68"/>
      <c r="N128" s="118"/>
      <c r="O128" s="69"/>
      <c r="P128" s="226"/>
      <c r="Q128" s="203"/>
      <c r="R128" s="204"/>
      <c r="S128" s="214"/>
      <c r="T128" s="265"/>
      <c r="U128" s="254"/>
      <c r="V128" s="262"/>
      <c r="W128" s="211"/>
      <c r="X128" s="9" t="str">
        <f t="shared" ca="1" si="99"/>
        <v/>
      </c>
      <c r="Y128" s="9" t="str">
        <f t="shared" ca="1" si="100"/>
        <v/>
      </c>
      <c r="Z128" s="9" t="e">
        <f t="shared" si="101"/>
        <v>#N/A</v>
      </c>
      <c r="AD128" s="9">
        <f t="shared" si="102"/>
        <v>0</v>
      </c>
      <c r="AG128" s="9">
        <f t="shared" si="103"/>
        <v>0</v>
      </c>
      <c r="AH128" s="9">
        <f t="shared" si="104"/>
        <v>0</v>
      </c>
      <c r="AI128" s="9">
        <f t="shared" si="105"/>
        <v>0</v>
      </c>
      <c r="AL128" s="9">
        <f t="shared" si="106"/>
        <v>0</v>
      </c>
      <c r="AM128" s="9">
        <f t="shared" si="107"/>
        <v>0</v>
      </c>
      <c r="AN128" s="9">
        <f t="shared" si="108"/>
        <v>0</v>
      </c>
      <c r="AQ128" s="9">
        <f t="shared" si="109"/>
        <v>0</v>
      </c>
      <c r="AR128" s="9">
        <f t="shared" si="110"/>
        <v>0</v>
      </c>
      <c r="AS128" s="9">
        <f t="shared" si="111"/>
        <v>0</v>
      </c>
      <c r="AV128" s="9">
        <f t="shared" si="112"/>
        <v>0</v>
      </c>
      <c r="AW128" s="9">
        <f t="shared" si="113"/>
        <v>0</v>
      </c>
      <c r="AY128" s="9" t="e">
        <f t="shared" si="114"/>
        <v>#N/A</v>
      </c>
      <c r="BA128" s="9">
        <f t="shared" si="115"/>
        <v>0</v>
      </c>
      <c r="BB128" s="9">
        <f t="shared" si="116"/>
        <v>0</v>
      </c>
      <c r="BC128" s="9">
        <f t="shared" si="117"/>
        <v>0</v>
      </c>
      <c r="BD128" s="9">
        <f t="shared" si="118"/>
        <v>0</v>
      </c>
      <c r="BE128" s="9">
        <f t="shared" si="119"/>
        <v>0</v>
      </c>
      <c r="BF128" s="9" t="e">
        <f t="shared" si="120"/>
        <v>#N/A</v>
      </c>
      <c r="BG128" s="9" t="e">
        <f t="shared" si="121"/>
        <v>#N/A</v>
      </c>
      <c r="BI128" s="9">
        <f t="shared" si="122"/>
        <v>0</v>
      </c>
      <c r="BJ128" s="9" t="e">
        <f t="shared" si="123"/>
        <v>#N/A</v>
      </c>
      <c r="BK128" s="9" t="e">
        <f t="shared" si="124"/>
        <v>#N/A</v>
      </c>
      <c r="BL128" s="9">
        <f t="shared" si="125"/>
        <v>0</v>
      </c>
      <c r="BM128" s="9">
        <f t="shared" si="126"/>
        <v>0</v>
      </c>
      <c r="BN128" s="9" t="e">
        <f t="shared" ca="1" si="127"/>
        <v>#N/A</v>
      </c>
      <c r="BO128" s="9" t="e">
        <f t="shared" si="128"/>
        <v>#N/A</v>
      </c>
      <c r="BQ128" s="9">
        <f>IF($C128="",0,IF(COUNTIF($C$10:$C128,$C128)=1,0,COLUMN()))</f>
        <v>0</v>
      </c>
      <c r="BR128" s="9" t="e">
        <f t="shared" si="129"/>
        <v>#N/A</v>
      </c>
      <c r="BS128" s="9">
        <f t="shared" si="130"/>
        <v>0</v>
      </c>
      <c r="BU128" s="9" t="e">
        <f t="shared" si="131"/>
        <v>#N/A</v>
      </c>
    </row>
    <row r="129" spans="1:73" ht="30.75" customHeight="1" thickBot="1" x14ac:dyDescent="0.2">
      <c r="A129" s="32"/>
      <c r="B129" s="70">
        <v>120</v>
      </c>
      <c r="C129" s="180"/>
      <c r="D129" s="93" t="e">
        <f>VLOOKUP(C129,登録情報男子!$A$2:$O$2484,5,FALSE)</f>
        <v>#N/A</v>
      </c>
      <c r="E129" s="93" t="e">
        <f>VLOOKUP(C129,登録情報男子!$A$2:$O$2484,7,0)</f>
        <v>#N/A</v>
      </c>
      <c r="F129" s="71"/>
      <c r="G129" s="64" t="e">
        <f>VLOOKUP(C129,登録情報男子!$A$2:$O$2484,3,0)</f>
        <v>#N/A</v>
      </c>
      <c r="H129" s="116"/>
      <c r="I129" s="72"/>
      <c r="J129" s="119"/>
      <c r="K129" s="73"/>
      <c r="L129" s="116"/>
      <c r="M129" s="72"/>
      <c r="N129" s="119"/>
      <c r="O129" s="73"/>
      <c r="P129" s="206"/>
      <c r="Q129" s="207"/>
      <c r="R129" s="208"/>
      <c r="S129" s="215"/>
      <c r="T129" s="263"/>
      <c r="U129" s="255"/>
      <c r="V129" s="264"/>
      <c r="W129" s="211"/>
      <c r="X129" s="9" t="str">
        <f t="shared" ca="1" si="99"/>
        <v/>
      </c>
      <c r="Y129" s="9" t="str">
        <f t="shared" ca="1" si="100"/>
        <v/>
      </c>
      <c r="Z129" s="9" t="e">
        <f t="shared" si="101"/>
        <v>#N/A</v>
      </c>
      <c r="AD129" s="9">
        <f t="shared" si="102"/>
        <v>0</v>
      </c>
      <c r="AG129" s="9">
        <f t="shared" si="103"/>
        <v>0</v>
      </c>
      <c r="AH129" s="9">
        <f t="shared" si="104"/>
        <v>0</v>
      </c>
      <c r="AI129" s="9">
        <f t="shared" si="105"/>
        <v>0</v>
      </c>
      <c r="AL129" s="9">
        <f t="shared" si="106"/>
        <v>0</v>
      </c>
      <c r="AM129" s="9">
        <f t="shared" si="107"/>
        <v>0</v>
      </c>
      <c r="AN129" s="9">
        <f t="shared" si="108"/>
        <v>0</v>
      </c>
      <c r="AQ129" s="9">
        <f t="shared" si="109"/>
        <v>0</v>
      </c>
      <c r="AR129" s="9">
        <f t="shared" si="110"/>
        <v>0</v>
      </c>
      <c r="AS129" s="9">
        <f t="shared" si="111"/>
        <v>0</v>
      </c>
      <c r="AV129" s="9">
        <f t="shared" si="112"/>
        <v>0</v>
      </c>
      <c r="AW129" s="9">
        <f t="shared" si="113"/>
        <v>0</v>
      </c>
      <c r="AY129" s="9" t="e">
        <f t="shared" si="114"/>
        <v>#N/A</v>
      </c>
      <c r="BA129" s="9">
        <f t="shared" si="115"/>
        <v>0</v>
      </c>
      <c r="BB129" s="9">
        <f t="shared" si="116"/>
        <v>0</v>
      </c>
      <c r="BC129" s="9">
        <f t="shared" si="117"/>
        <v>0</v>
      </c>
      <c r="BD129" s="9">
        <f t="shared" si="118"/>
        <v>0</v>
      </c>
      <c r="BE129" s="9">
        <f t="shared" si="119"/>
        <v>0</v>
      </c>
      <c r="BF129" s="9" t="e">
        <f t="shared" si="120"/>
        <v>#N/A</v>
      </c>
      <c r="BG129" s="9" t="e">
        <f t="shared" si="121"/>
        <v>#N/A</v>
      </c>
      <c r="BI129" s="9">
        <f t="shared" si="122"/>
        <v>0</v>
      </c>
      <c r="BJ129" s="9" t="e">
        <f t="shared" si="123"/>
        <v>#N/A</v>
      </c>
      <c r="BK129" s="9" t="e">
        <f t="shared" si="124"/>
        <v>#N/A</v>
      </c>
      <c r="BL129" s="9">
        <f t="shared" si="125"/>
        <v>0</v>
      </c>
      <c r="BM129" s="9">
        <f t="shared" si="126"/>
        <v>0</v>
      </c>
      <c r="BN129" s="9" t="e">
        <f t="shared" ca="1" si="127"/>
        <v>#N/A</v>
      </c>
      <c r="BO129" s="9" t="e">
        <f t="shared" si="128"/>
        <v>#N/A</v>
      </c>
      <c r="BQ129" s="9">
        <f>IF($C129="",0,IF(COUNTIF($C$10:$C129,$C129)=1,0,COLUMN()))</f>
        <v>0</v>
      </c>
      <c r="BR129" s="9" t="e">
        <f t="shared" si="129"/>
        <v>#N/A</v>
      </c>
      <c r="BS129" s="9">
        <f t="shared" si="130"/>
        <v>0</v>
      </c>
      <c r="BU129" s="9" t="e">
        <f t="shared" si="131"/>
        <v>#N/A</v>
      </c>
    </row>
    <row r="130" spans="1:73" x14ac:dyDescent="0.15">
      <c r="N130" s="227"/>
      <c r="P130" s="212"/>
      <c r="Q130" s="212"/>
      <c r="R130" s="212"/>
      <c r="S130" s="212"/>
      <c r="T130" s="212"/>
      <c r="U130" s="212"/>
      <c r="V130" s="228"/>
      <c r="W130" s="189"/>
    </row>
  </sheetData>
  <sheetProtection algorithmName="SHA-512" hashValue="/DLGCUDmKsQUv8UW0kkKuDBZNCmsrxo/atGEfZkN07B+ySjLvZZoSixzPIV81rVYV06Gkq3+ZOFwtZXtskhQqA==" saltValue="SYRSGwxPmN7uA+MXBKgMlw==" spinCount="100000" sheet="1" objects="1" scenarios="1" selectLockedCells="1"/>
  <mergeCells count="25">
    <mergeCell ref="P8:R8"/>
    <mergeCell ref="T8:V8"/>
    <mergeCell ref="A8:A9"/>
    <mergeCell ref="B8:B9"/>
    <mergeCell ref="D8:D9"/>
    <mergeCell ref="E8:E9"/>
    <mergeCell ref="H8:J8"/>
    <mergeCell ref="L8:N8"/>
    <mergeCell ref="G8:G9"/>
    <mergeCell ref="B4:G4"/>
    <mergeCell ref="B6:G6"/>
    <mergeCell ref="D1:T1"/>
    <mergeCell ref="U1:V1"/>
    <mergeCell ref="I3:L3"/>
    <mergeCell ref="M3:P3"/>
    <mergeCell ref="Q3:V3"/>
    <mergeCell ref="B3:G3"/>
    <mergeCell ref="Q4:V4"/>
    <mergeCell ref="B5:H5"/>
    <mergeCell ref="I5:J5"/>
    <mergeCell ref="L5:V5"/>
    <mergeCell ref="I6:J6"/>
    <mergeCell ref="L6:V6"/>
    <mergeCell ref="I4:L4"/>
    <mergeCell ref="M4:P4"/>
  </mergeCells>
  <phoneticPr fontId="2"/>
  <conditionalFormatting sqref="Z4">
    <cfRule type="cellIs" dxfId="5" priority="1" stopIfTrue="1" operator="lessThan">
      <formula>0</formula>
    </cfRule>
  </conditionalFormatting>
  <dataValidations xWindow="1124" yWindow="472" count="3">
    <dataValidation imeMode="halfKatakana" allowBlank="1" showInputMessage="1" showErrorMessage="1" promptTitle="ﾌﾘｶﾞﾅ" prompt="半角ｶﾀｶﾅで入力_x000a_姓と名の間に半角ｽﾍﾟｰｽを入れる_x000a_例：ｶﾞｸﾚﾝ ｼﾞﾛｳ" sqref="F10:G129" xr:uid="{00000000-0002-0000-0600-000000000000}"/>
    <dataValidation type="textLength" imeMode="disabled" operator="equal" allowBlank="1" showInputMessage="1" showErrorMessage="1" errorTitle="自己最高記録" error="6桁で入力してください" promptTitle="自己最高記録" prompt="2019年4月1日以降の自己最高記録を入力_x000a_半角6桁「######」の形で入力_x000a_手動計時の場合、下1桁に「+」を入力_x000a_※ﾊｰﾌﾏﾗｿﾝなどの道路競技は入力形式が異なるので注意_x000a__x000a_例_x000a_10秒88（電動）：001088_x000a_65分11秒3（手動）：65113+_x000a_1時間7分35秒（道路競技）：010735_x000a_1m77：000177_x000a_5888点：005888_x000a_記録なし：000000" sqref="K10:K129" xr:uid="{00000000-0002-0000-0600-000001000000}">
      <formula1>6</formula1>
    </dataValidation>
    <dataValidation type="textLength" imeMode="disabled" operator="equal" allowBlank="1" showInputMessage="1" showErrorMessage="1" errorTitle="自己最高記録" error="6桁で入力してください" promptTitle="自己最高記録" prompt="自己最高記録を入力_x000a_半角6桁「######」の形で入力_x000a_手動計時の場合、下1桁に「+」を入力_x000a_※ﾊｰﾌﾏﾗｿﾝなどの道路競技は入力形式が異なるので注意_x000a__x000a_例_x000a_10秒88（電動）：001088_x000a_65分11秒3（手動）：65113+_x000a_1時間7分35秒（道路競技）：010735_x000a_1m77：000177_x000a_5888点：005888_x000a_記録なし：000000" sqref="J10:J129 N10:N129 R10:R129 V10:V129" xr:uid="{F48824E4-D700-4D8A-A30D-8655A62AF47C}">
      <formula1>6</formula1>
    </dataValidation>
  </dataValidations>
  <printOptions horizontalCentered="1"/>
  <pageMargins left="0.52" right="0" top="0.37" bottom="1.1023622047244095" header="0" footer="0.27559055118110237"/>
  <pageSetup paperSize="9" scale="73" fitToHeight="4" orientation="portrait" verticalDpi="360" r:id="rId1"/>
  <headerFooter alignWithMargins="0">
    <oddFooter>&amp;R&amp;"ＭＳ Ｐ明朝,太字"&amp;16関西学生陸上競技連盟</oddFooter>
  </headerFooter>
  <rowBreaks count="3" manualBreakCount="3">
    <brk id="39" min="1" max="20" man="1"/>
    <brk id="69" min="1" max="20" man="1"/>
    <brk id="99" min="1" max="20" man="1"/>
  </rowBreaks>
  <extLst>
    <ext xmlns:x14="http://schemas.microsoft.com/office/spreadsheetml/2009/9/main" uri="{CCE6A557-97BC-4b89-ADB6-D9C93CAAB3DF}">
      <x14:dataValidations xmlns:xm="http://schemas.microsoft.com/office/excel/2006/main" xWindow="1124" yWindow="472" count="2">
        <x14:dataValidation type="list" imeMode="disabled" allowBlank="1" showInputMessage="1" showErrorMessage="1" errorTitle="申込種目" error="該当種目を選択してください" promptTitle="申込種目" prompt="該当種目を選択" xr:uid="{1BABEE13-7BF5-465F-B384-6B5556265D92}">
          <x14:formula1>
            <xm:f>登録情報男子!$P$4:$P$7</xm:f>
          </x14:formula1>
          <xm:sqref>H10:H129 L10:L129 P10:P129</xm:sqref>
        </x14:dataValidation>
        <x14:dataValidation type="list" allowBlank="1" showInputMessage="1" showErrorMessage="1" xr:uid="{85C877E5-E844-4496-92F7-BAE608B6B0FA}">
          <x14:formula1>
            <xm:f>登録情報男子!$P$4:$P$7</xm:f>
          </x14:formula1>
          <xm:sqref>T10:T129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CH24"/>
  <sheetViews>
    <sheetView zoomScale="70" zoomScaleNormal="70" workbookViewId="0">
      <selection activeCell="H2" sqref="H2:M2"/>
    </sheetView>
  </sheetViews>
  <sheetFormatPr defaultColWidth="0" defaultRowHeight="17.25" customHeight="1" zeroHeight="1" x14ac:dyDescent="0.15"/>
  <cols>
    <col min="1" max="1" width="55.5" style="35" customWidth="1"/>
    <col min="2" max="2" width="3.875" style="35" bestFit="1" customWidth="1"/>
    <col min="3" max="3" width="3.625" style="35" bestFit="1" customWidth="1"/>
    <col min="4" max="4" width="8" style="35" bestFit="1" customWidth="1"/>
    <col min="5" max="5" width="15.875" style="35" customWidth="1"/>
    <col min="6" max="6" width="6.875" style="35" hidden="1" customWidth="1"/>
    <col min="7" max="7" width="6.875" style="35" customWidth="1"/>
    <col min="8" max="9" width="12.375" style="35" customWidth="1"/>
    <col min="10" max="10" width="6.875" style="35" customWidth="1"/>
    <col min="11" max="12" width="12.375" style="35" customWidth="1"/>
    <col min="13" max="13" width="6.875" style="35" customWidth="1"/>
    <col min="14" max="15" width="12.375" style="35" customWidth="1"/>
    <col min="16" max="16" width="6.875" style="35" customWidth="1"/>
    <col min="17" max="18" width="12.375" style="35" customWidth="1"/>
    <col min="19" max="19" width="6.875" style="35" customWidth="1"/>
    <col min="20" max="21" width="12.375" style="35" customWidth="1"/>
    <col min="22" max="22" width="6.875" style="35" customWidth="1"/>
    <col min="23" max="23" width="12.375" style="35" customWidth="1"/>
    <col min="24" max="24" width="16.875" style="35" bestFit="1" customWidth="1"/>
    <col min="25" max="25" width="9" style="35" hidden="1" customWidth="1"/>
    <col min="26" max="26" width="11.5" style="35" hidden="1" customWidth="1"/>
    <col min="27" max="27" width="9" style="35" hidden="1" customWidth="1"/>
    <col min="28" max="28" width="11.5" style="35" hidden="1" customWidth="1"/>
    <col min="29" max="29" width="9" style="35" hidden="1" customWidth="1"/>
    <col min="30" max="30" width="11.5" style="35" hidden="1" customWidth="1"/>
    <col min="31" max="31" width="9" style="35" hidden="1" customWidth="1"/>
    <col min="32" max="32" width="11.5" style="35" hidden="1" customWidth="1"/>
    <col min="33" max="33" width="9" style="35" hidden="1" customWidth="1"/>
    <col min="34" max="34" width="11.5" style="35" hidden="1" customWidth="1"/>
    <col min="35" max="35" width="9" style="35" hidden="1" customWidth="1"/>
    <col min="36" max="36" width="11.5" style="35" hidden="1" customWidth="1"/>
    <col min="37" max="48" width="3.125" style="35" hidden="1" customWidth="1"/>
    <col min="49" max="56" width="6.875" style="35" hidden="1" customWidth="1"/>
    <col min="57" max="57" width="9" style="35" hidden="1" customWidth="1"/>
    <col min="58" max="79" width="3.125" style="35" hidden="1" customWidth="1"/>
    <col min="80" max="80" width="3.375" style="35" hidden="1" customWidth="1"/>
    <col min="81" max="82" width="3.125" style="35" hidden="1" customWidth="1"/>
    <col min="83" max="16384" width="9" style="35" hidden="1"/>
  </cols>
  <sheetData>
    <row r="1" spans="1:86" ht="18" thickBot="1" x14ac:dyDescent="0.2">
      <c r="A1" s="332" t="str">
        <f>IF(OR(B2="",B4="",H4="",K4="",S2=""),"まず「申込書」シートの必要事項を
入力してください。","")</f>
        <v>まず「申込書」シートの必要事項を
入力してください。</v>
      </c>
      <c r="B1" s="334" t="s">
        <v>8</v>
      </c>
      <c r="C1" s="335"/>
      <c r="D1" s="335"/>
      <c r="E1" s="335"/>
      <c r="F1" s="336"/>
      <c r="G1" s="74" t="s">
        <v>27</v>
      </c>
      <c r="H1" s="330" t="s">
        <v>2</v>
      </c>
      <c r="I1" s="330"/>
      <c r="J1" s="330"/>
      <c r="K1" s="330"/>
      <c r="L1" s="330"/>
      <c r="M1" s="330"/>
      <c r="N1" s="330" t="s">
        <v>103</v>
      </c>
      <c r="O1" s="330"/>
      <c r="P1" s="337"/>
      <c r="Q1" s="337"/>
      <c r="R1" s="75"/>
      <c r="S1" s="330" t="s">
        <v>30</v>
      </c>
      <c r="T1" s="337"/>
      <c r="U1" s="337"/>
      <c r="V1" s="337"/>
      <c r="W1" s="338"/>
      <c r="Y1" s="35" t="s">
        <v>104</v>
      </c>
      <c r="AB1" s="76" t="s">
        <v>32</v>
      </c>
      <c r="AC1" s="39" t="s">
        <v>500</v>
      </c>
    </row>
    <row r="2" spans="1:86" ht="30" thickTop="1" thickBot="1" x14ac:dyDescent="0.2">
      <c r="A2" s="333"/>
      <c r="B2" s="277" t="str">
        <f>IF(申込書!$D$4="","",申込書!$D$4)</f>
        <v/>
      </c>
      <c r="C2" s="278"/>
      <c r="D2" s="278"/>
      <c r="E2" s="278"/>
      <c r="F2" s="339"/>
      <c r="G2" s="77" t="s">
        <v>35</v>
      </c>
      <c r="H2" s="340" t="s">
        <v>14092</v>
      </c>
      <c r="I2" s="278"/>
      <c r="J2" s="278"/>
      <c r="K2" s="278"/>
      <c r="L2" s="278"/>
      <c r="M2" s="279"/>
      <c r="N2" s="341">
        <f>COUNTA(D8:D23)</f>
        <v>0</v>
      </c>
      <c r="O2" s="341"/>
      <c r="P2" s="342"/>
      <c r="Q2" s="342"/>
      <c r="R2" s="78"/>
      <c r="S2" s="294" t="str">
        <f>IF(申込書!$D$11="","",申込書!$D$11)</f>
        <v/>
      </c>
      <c r="T2" s="343"/>
      <c r="U2" s="343"/>
      <c r="V2" s="343"/>
      <c r="W2" s="344"/>
      <c r="Y2" s="35" t="str">
        <f>IF(申込書!$G$4="","",申込書!$G$4)</f>
        <v/>
      </c>
      <c r="AB2" s="38" t="s">
        <v>33</v>
      </c>
      <c r="AC2" s="43" t="s">
        <v>496</v>
      </c>
    </row>
    <row r="3" spans="1:86" ht="19.5" thickBot="1" x14ac:dyDescent="0.2">
      <c r="A3" s="13"/>
      <c r="B3" s="297" t="s">
        <v>38</v>
      </c>
      <c r="C3" s="286"/>
      <c r="D3" s="286"/>
      <c r="E3" s="286"/>
      <c r="F3" s="286"/>
      <c r="G3" s="345"/>
      <c r="H3" s="300" t="s">
        <v>15</v>
      </c>
      <c r="I3" s="302"/>
      <c r="J3" s="346"/>
      <c r="K3" s="300" t="s">
        <v>17</v>
      </c>
      <c r="L3" s="347"/>
      <c r="M3" s="347"/>
      <c r="N3" s="347"/>
      <c r="O3" s="347"/>
      <c r="P3" s="347"/>
      <c r="Q3" s="347"/>
      <c r="R3" s="347"/>
      <c r="S3" s="347"/>
      <c r="T3" s="347"/>
      <c r="U3" s="347"/>
      <c r="V3" s="347"/>
      <c r="W3" s="348"/>
    </row>
    <row r="4" spans="1:86" ht="28.5" customHeight="1" thickTop="1" thickBot="1" x14ac:dyDescent="0.2">
      <c r="A4" s="13"/>
      <c r="B4" s="277" t="str">
        <f>IF(申込書!$C$9="","",申込書!$C$9)</f>
        <v/>
      </c>
      <c r="C4" s="278"/>
      <c r="D4" s="278"/>
      <c r="E4" s="278"/>
      <c r="F4" s="305"/>
      <c r="G4" s="79" t="s">
        <v>42</v>
      </c>
      <c r="H4" s="349" t="str">
        <f>IF(申込書!$B$11="","",申込書!$B$11)</f>
        <v/>
      </c>
      <c r="I4" s="350"/>
      <c r="J4" s="351"/>
      <c r="K4" s="340" t="str">
        <f>IF(申込書!$B$13="","",申込書!$B$13)</f>
        <v/>
      </c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9"/>
      <c r="Y4" s="80"/>
      <c r="Z4" s="80"/>
      <c r="AA4" s="80"/>
      <c r="AB4" s="80"/>
      <c r="AC4" s="80"/>
      <c r="AD4" s="80"/>
      <c r="AE4" s="80"/>
      <c r="BF4" s="35" t="s">
        <v>105</v>
      </c>
      <c r="BG4" s="35" t="s">
        <v>106</v>
      </c>
      <c r="BH4" s="35" t="s">
        <v>107</v>
      </c>
      <c r="BI4" s="35" t="s">
        <v>108</v>
      </c>
      <c r="BJ4" s="35" t="s">
        <v>109</v>
      </c>
      <c r="BK4" s="35" t="s">
        <v>110</v>
      </c>
      <c r="BL4" s="35" t="s">
        <v>111</v>
      </c>
      <c r="BM4" s="35" t="str">
        <f>"Ⅵの選手は"&amp;$B$2&amp;"の選手ではありません。"</f>
        <v>Ⅵの選手はの選手ではありません。</v>
      </c>
      <c r="BN4" s="35" t="str">
        <f>"Ⅴの選手は"&amp;$B$2&amp;"の選手ではありません。"</f>
        <v>Ⅴの選手はの選手ではありません。</v>
      </c>
      <c r="BO4" s="35" t="str">
        <f>"Ⅳの選手は"&amp;$B$2&amp;"の選手ではありません。"</f>
        <v>Ⅳの選手はの選手ではありません。</v>
      </c>
      <c r="BP4" s="35" t="str">
        <f>"Ⅲの選手は"&amp;$B$2&amp;"の選手ではありません。"</f>
        <v>Ⅲの選手はの選手ではありません。</v>
      </c>
      <c r="BQ4" s="35" t="str">
        <f>"Ⅱの選手は"&amp;$B$2&amp;"の選手ではありません。"</f>
        <v>Ⅱの選手はの選手ではありません。</v>
      </c>
      <c r="BR4" s="35" t="str">
        <f>"Ⅰの選手は"&amp;$B$2&amp;"の選手ではありません。"</f>
        <v>Ⅰの選手はの選手ではありません。</v>
      </c>
      <c r="BS4" s="35" t="s">
        <v>112</v>
      </c>
      <c r="BT4" s="35" t="s">
        <v>113</v>
      </c>
      <c r="BU4" s="35" t="s">
        <v>114</v>
      </c>
      <c r="BV4" s="35" t="s">
        <v>115</v>
      </c>
      <c r="BW4" s="35" t="s">
        <v>116</v>
      </c>
      <c r="BX4" s="35" t="s">
        <v>117</v>
      </c>
      <c r="BY4" s="35" t="s">
        <v>118</v>
      </c>
      <c r="BZ4" s="35" t="s">
        <v>119</v>
      </c>
      <c r="CA4" s="35" t="s">
        <v>120</v>
      </c>
      <c r="CB4" s="35" t="s">
        <v>121</v>
      </c>
      <c r="CC4" s="35" t="s">
        <v>122</v>
      </c>
      <c r="CD4" s="81" t="s">
        <v>123</v>
      </c>
    </row>
    <row r="5" spans="1:86" ht="15.75" customHeight="1" thickBot="1" x14ac:dyDescent="0.2">
      <c r="A5" s="13"/>
    </row>
    <row r="6" spans="1:86" x14ac:dyDescent="0.15">
      <c r="A6" s="352"/>
      <c r="B6" s="353"/>
      <c r="C6" s="354"/>
      <c r="D6" s="357" t="s">
        <v>124</v>
      </c>
      <c r="E6" s="359" t="s">
        <v>125</v>
      </c>
      <c r="F6" s="330" t="s">
        <v>80</v>
      </c>
      <c r="G6" s="329" t="s">
        <v>73</v>
      </c>
      <c r="H6" s="329"/>
      <c r="I6" s="54"/>
      <c r="J6" s="329" t="s">
        <v>74</v>
      </c>
      <c r="K6" s="329"/>
      <c r="L6" s="54"/>
      <c r="M6" s="329" t="s">
        <v>75</v>
      </c>
      <c r="N6" s="329"/>
      <c r="O6" s="54"/>
      <c r="P6" s="329" t="s">
        <v>76</v>
      </c>
      <c r="Q6" s="329"/>
      <c r="R6" s="54"/>
      <c r="S6" s="363" t="s">
        <v>126</v>
      </c>
      <c r="T6" s="363"/>
      <c r="U6" s="82"/>
      <c r="V6" s="329" t="s">
        <v>127</v>
      </c>
      <c r="W6" s="326"/>
      <c r="X6" s="161"/>
      <c r="Y6" s="362" t="s">
        <v>73</v>
      </c>
      <c r="Z6" s="362"/>
      <c r="AA6" s="362" t="s">
        <v>74</v>
      </c>
      <c r="AB6" s="362"/>
      <c r="AC6" s="362" t="s">
        <v>75</v>
      </c>
      <c r="AD6" s="362"/>
      <c r="AE6" s="362" t="s">
        <v>76</v>
      </c>
      <c r="AF6" s="362"/>
      <c r="AG6" s="362" t="s">
        <v>126</v>
      </c>
      <c r="AH6" s="362"/>
      <c r="AI6" s="362" t="s">
        <v>127</v>
      </c>
      <c r="AJ6" s="362"/>
      <c r="AK6" s="362">
        <v>1</v>
      </c>
      <c r="AL6" s="362"/>
      <c r="AM6" s="362">
        <v>2</v>
      </c>
      <c r="AN6" s="362"/>
      <c r="AO6" s="362">
        <v>3</v>
      </c>
      <c r="AP6" s="362"/>
      <c r="AQ6" s="368">
        <v>4</v>
      </c>
      <c r="AR6" s="368"/>
      <c r="AS6" s="368">
        <v>5</v>
      </c>
      <c r="AT6" s="368"/>
      <c r="AU6" s="368">
        <v>6</v>
      </c>
      <c r="AV6" s="368"/>
      <c r="AW6" s="368" t="s">
        <v>128</v>
      </c>
      <c r="AX6" s="368"/>
      <c r="AY6" s="368"/>
      <c r="AZ6" s="368"/>
      <c r="BA6" s="368"/>
      <c r="BB6" s="368"/>
      <c r="BG6" s="362" t="s">
        <v>100</v>
      </c>
      <c r="BH6" s="362"/>
      <c r="BI6" s="362"/>
      <c r="BJ6" s="362"/>
      <c r="BK6" s="362"/>
      <c r="BL6" s="362"/>
      <c r="BM6" s="362" t="s">
        <v>96</v>
      </c>
      <c r="BN6" s="362"/>
      <c r="BO6" s="362"/>
      <c r="BP6" s="362"/>
      <c r="BQ6" s="362"/>
      <c r="BR6" s="362"/>
      <c r="BS6" s="362" t="s">
        <v>97</v>
      </c>
      <c r="BT6" s="362"/>
      <c r="BU6" s="362"/>
      <c r="BV6" s="362"/>
      <c r="BW6" s="362"/>
      <c r="BX6" s="362"/>
    </row>
    <row r="7" spans="1:86" ht="35.25" thickBot="1" x14ac:dyDescent="0.2">
      <c r="A7" s="352"/>
      <c r="B7" s="355"/>
      <c r="C7" s="356"/>
      <c r="D7" s="358"/>
      <c r="E7" s="360"/>
      <c r="F7" s="361"/>
      <c r="G7" s="84" t="s">
        <v>129</v>
      </c>
      <c r="H7" s="87" t="s">
        <v>64</v>
      </c>
      <c r="I7" s="85" t="s">
        <v>6814</v>
      </c>
      <c r="J7" s="86" t="s">
        <v>129</v>
      </c>
      <c r="K7" s="87" t="s">
        <v>64</v>
      </c>
      <c r="L7" s="85" t="s">
        <v>6814</v>
      </c>
      <c r="M7" s="84" t="s">
        <v>129</v>
      </c>
      <c r="N7" s="83" t="s">
        <v>64</v>
      </c>
      <c r="O7" s="85" t="s">
        <v>6814</v>
      </c>
      <c r="P7" s="86" t="s">
        <v>129</v>
      </c>
      <c r="Q7" s="87" t="s">
        <v>64</v>
      </c>
      <c r="R7" s="85" t="s">
        <v>6814</v>
      </c>
      <c r="S7" s="84" t="s">
        <v>129</v>
      </c>
      <c r="T7" s="83" t="s">
        <v>64</v>
      </c>
      <c r="U7" s="85" t="s">
        <v>6814</v>
      </c>
      <c r="V7" s="84" t="s">
        <v>129</v>
      </c>
      <c r="W7" s="85" t="s">
        <v>64</v>
      </c>
      <c r="X7" s="62" t="s">
        <v>6814</v>
      </c>
      <c r="Y7" s="35" t="s">
        <v>82</v>
      </c>
      <c r="Z7" s="35" t="s">
        <v>104</v>
      </c>
      <c r="AA7" s="35" t="s">
        <v>82</v>
      </c>
      <c r="AB7" s="35" t="s">
        <v>104</v>
      </c>
      <c r="AC7" s="35" t="s">
        <v>82</v>
      </c>
      <c r="AD7" s="35" t="s">
        <v>104</v>
      </c>
      <c r="AE7" s="35" t="s">
        <v>82</v>
      </c>
      <c r="AF7" s="35" t="s">
        <v>104</v>
      </c>
      <c r="AG7" s="35" t="s">
        <v>82</v>
      </c>
      <c r="AH7" s="35" t="s">
        <v>104</v>
      </c>
      <c r="AI7" s="35" t="s">
        <v>82</v>
      </c>
      <c r="AJ7" s="35" t="s">
        <v>104</v>
      </c>
      <c r="AK7" s="35" t="s">
        <v>130</v>
      </c>
      <c r="AL7" s="35" t="s">
        <v>131</v>
      </c>
      <c r="AM7" s="35" t="s">
        <v>130</v>
      </c>
      <c r="AN7" s="35" t="s">
        <v>131</v>
      </c>
      <c r="AO7" s="35" t="s">
        <v>130</v>
      </c>
      <c r="AP7" s="35" t="s">
        <v>131</v>
      </c>
      <c r="AQ7" s="35" t="s">
        <v>130</v>
      </c>
      <c r="AR7" s="35" t="s">
        <v>131</v>
      </c>
      <c r="AS7" s="35" t="s">
        <v>130</v>
      </c>
      <c r="AT7" s="35" t="s">
        <v>131</v>
      </c>
      <c r="AU7" s="35" t="s">
        <v>130</v>
      </c>
      <c r="AV7" s="35" t="s">
        <v>131</v>
      </c>
      <c r="AW7" s="35">
        <v>1</v>
      </c>
      <c r="AX7" s="35">
        <v>2</v>
      </c>
      <c r="AY7" s="35">
        <v>3</v>
      </c>
      <c r="AZ7" s="35">
        <v>4</v>
      </c>
      <c r="BA7" s="35">
        <v>5</v>
      </c>
      <c r="BB7" s="35">
        <v>6</v>
      </c>
      <c r="BD7" s="35" t="s">
        <v>87</v>
      </c>
      <c r="BF7" s="35" t="s">
        <v>132</v>
      </c>
      <c r="BG7" s="35">
        <v>6</v>
      </c>
      <c r="BH7" s="35">
        <v>5</v>
      </c>
      <c r="BI7" s="35">
        <v>4</v>
      </c>
      <c r="BJ7" s="35">
        <v>3</v>
      </c>
      <c r="BK7" s="35">
        <v>2</v>
      </c>
      <c r="BL7" s="35">
        <v>1</v>
      </c>
      <c r="BM7" s="35">
        <v>6</v>
      </c>
      <c r="BN7" s="35">
        <v>5</v>
      </c>
      <c r="BO7" s="35">
        <v>4</v>
      </c>
      <c r="BP7" s="35">
        <v>3</v>
      </c>
      <c r="BQ7" s="35">
        <v>2</v>
      </c>
      <c r="BR7" s="35">
        <v>1</v>
      </c>
      <c r="BS7" s="35">
        <v>6</v>
      </c>
      <c r="BT7" s="35">
        <v>5</v>
      </c>
      <c r="BU7" s="35">
        <v>4</v>
      </c>
      <c r="BV7" s="35">
        <v>3</v>
      </c>
      <c r="BW7" s="35">
        <v>2</v>
      </c>
      <c r="BX7" s="35">
        <v>1</v>
      </c>
      <c r="BY7" s="35" t="s">
        <v>133</v>
      </c>
      <c r="BZ7" s="35" t="s">
        <v>134</v>
      </c>
      <c r="CA7" s="35" t="s">
        <v>135</v>
      </c>
      <c r="CB7" s="35" t="s">
        <v>95</v>
      </c>
      <c r="CC7" s="35" t="s">
        <v>88</v>
      </c>
      <c r="CD7" s="35" t="s">
        <v>136</v>
      </c>
      <c r="CH7" s="35" t="s">
        <v>99</v>
      </c>
    </row>
    <row r="8" spans="1:86" ht="24.75" customHeight="1" thickTop="1" thickBot="1" x14ac:dyDescent="0.2">
      <c r="A8" s="13"/>
      <c r="B8" s="364" t="s">
        <v>480</v>
      </c>
      <c r="C8" s="88">
        <v>1</v>
      </c>
      <c r="D8" s="144"/>
      <c r="E8" s="146" t="str">
        <f>IF(D8="","",IF(D9="",$B$2,$B$2&amp;"A"))</f>
        <v/>
      </c>
      <c r="F8" s="89"/>
      <c r="G8" s="124"/>
      <c r="H8" s="157" t="e">
        <f>VLOOKUP(G8,登録情報男子!$A$2:$Q$2419,5,0)</f>
        <v>#N/A</v>
      </c>
      <c r="I8" s="154" t="e">
        <f>VLOOKUP(G8,登録情報男子!$A$2:$Q$2419,3,0)</f>
        <v>#N/A</v>
      </c>
      <c r="J8" s="125"/>
      <c r="K8" s="157" t="e">
        <f>VLOOKUP(J8,登録情報男子!$A$2:$Q$2419,5,0)</f>
        <v>#N/A</v>
      </c>
      <c r="L8" s="154" t="e">
        <f>VLOOKUP(J8,登録情報男子!$A$2:$Q$2419,3,0)</f>
        <v>#N/A</v>
      </c>
      <c r="M8" s="125"/>
      <c r="N8" s="157" t="e">
        <f>VLOOKUP(M8,登録情報男子!$A$2:$Q$2419,5,0)</f>
        <v>#N/A</v>
      </c>
      <c r="O8" s="154" t="e">
        <f>VLOOKUP(M8,登録情報男子!$A$2:$Q$2419,3,0)</f>
        <v>#N/A</v>
      </c>
      <c r="P8" s="125"/>
      <c r="Q8" s="157" t="e">
        <f>VLOOKUP(P8,登録情報男子!$A$2:$Q$2419,5,0)</f>
        <v>#N/A</v>
      </c>
      <c r="R8" s="154" t="e">
        <f>VLOOKUP(P8,登録情報男子!$A$2:$Q$2419,3,0)</f>
        <v>#N/A</v>
      </c>
      <c r="S8" s="125"/>
      <c r="T8" s="157" t="e">
        <f>VLOOKUP(S8,登録情報男子!A2:$Q$2419,5,0)</f>
        <v>#N/A</v>
      </c>
      <c r="U8" s="154" t="e">
        <f>VLOOKUP(S8,登録情報男子!$A$2:$Q$2419,3,0)</f>
        <v>#N/A</v>
      </c>
      <c r="V8" s="125"/>
      <c r="W8" s="159" t="e">
        <f>VLOOKUP(V8,登録情報男子!$A$2:$Q$2419,5,0)</f>
        <v>#N/A</v>
      </c>
      <c r="X8" s="160" t="e">
        <f>VLOOKUP(V8,登録情報男子!$A$2:$Q$2419,3,0)</f>
        <v>#N/A</v>
      </c>
      <c r="Y8" s="35" t="str">
        <f t="shared" ref="Y8:Y15" ca="1" si="0">IF(G8="","",IF(ISNA(VLOOKUP(G8,INDIRECT($AC$1),2,0))=TRUE,"",VLOOKUP(G8,INDIRECT($AC$1),2,0)))</f>
        <v/>
      </c>
      <c r="Z8" s="35" t="str">
        <f t="shared" ref="Z8:Z15" ca="1" si="1">IF(G8="","",IF(ISNA(VLOOKUP(G8,INDIRECT($AC$1),3,0))=TRUE,"",VLOOKUP(G8,INDIRECT($AC$1),3,0)))</f>
        <v/>
      </c>
      <c r="AA8" s="35" t="str">
        <f t="shared" ref="AA8:AA15" ca="1" si="2">IF(J8="","",IF(ISNA(VLOOKUP(J8,INDIRECT($AC$1),2,0))=TRUE,"",VLOOKUP(J8,INDIRECT($AC$1),2,0)))</f>
        <v/>
      </c>
      <c r="AB8" s="35" t="str">
        <f t="shared" ref="AB8:AB15" ca="1" si="3">IF(J8="","",IF(ISNA(VLOOKUP(J8,INDIRECT($AC$1),3,0))=TRUE,"",VLOOKUP(J8,INDIRECT($AC$1),3,0)))</f>
        <v/>
      </c>
      <c r="AC8" s="35" t="str">
        <f t="shared" ref="AC8:AC15" ca="1" si="4">IF(M8="","",IF(ISNA(VLOOKUP(M8,INDIRECT($AC$1),2,0))=TRUE,"",VLOOKUP(M8,INDIRECT($AC$1),2,0)))</f>
        <v/>
      </c>
      <c r="AD8" s="35" t="str">
        <f t="shared" ref="AD8:AD15" ca="1" si="5">IF(M8="","",IF(ISNA(VLOOKUP(M8,INDIRECT($AC$1),3,0))=TRUE,"",VLOOKUP(M8,INDIRECT($AC$1),3,0)))</f>
        <v/>
      </c>
      <c r="AE8" s="35" t="str">
        <f t="shared" ref="AE8:AE15" ca="1" si="6">IF(P8="","",IF(ISNA(VLOOKUP(P8,INDIRECT($AC$1),2,0))=TRUE,"",VLOOKUP(P8,INDIRECT($AC$1),2,0)))</f>
        <v/>
      </c>
      <c r="AF8" s="35" t="str">
        <f t="shared" ref="AF8:AF15" ca="1" si="7">IF(P8="","",IF(ISNA(VLOOKUP(P8,INDIRECT($AC$1),3,0))=TRUE,"",VLOOKUP(P8,INDIRECT($AC$1),3,0)))</f>
        <v/>
      </c>
      <c r="AG8" s="35" t="str">
        <f t="shared" ref="AG8:AG15" ca="1" si="8">IF(S8="","",IF(ISNA(VLOOKUP(S8,INDIRECT($AC$1),2,0))=TRUE,"",VLOOKUP(S8,INDIRECT($AC$1),2,0)))</f>
        <v/>
      </c>
      <c r="AH8" s="35" t="str">
        <f t="shared" ref="AH8:AH15" ca="1" si="9">IF(S8="","",IF(ISNA(VLOOKUP(S8,INDIRECT($AC$1),3,0))=TRUE,"",VLOOKUP(S8,INDIRECT($AC$1),3,0)))</f>
        <v/>
      </c>
      <c r="AI8" s="35" t="str">
        <f t="shared" ref="AI8:AI15" ca="1" si="10">IF(V8="","",IF(ISNA(VLOOKUP(V8,INDIRECT($AC$1),2,0))=TRUE,"",VLOOKUP(V8,INDIRECT($AC$1),2,0)))</f>
        <v/>
      </c>
      <c r="AJ8" s="35" t="str">
        <f t="shared" ref="AJ8:AJ15" ca="1" si="11">IF(V8="","",IF(ISNA(VLOOKUP(V8,INDIRECT($AC$1),3,0))=TRUE,"",VLOOKUP(V8,INDIRECT($AC$1),3,0)))</f>
        <v/>
      </c>
      <c r="AK8" s="35">
        <f t="shared" ref="AK8:AK15" si="12">IF(G8="",0,1)</f>
        <v>0</v>
      </c>
      <c r="AL8" s="35" t="e">
        <f t="shared" ref="AL8:AL15" si="13">IF(H8="",0,1)</f>
        <v>#N/A</v>
      </c>
      <c r="AM8" s="35">
        <f t="shared" ref="AM8:AM15" si="14">IF(J8="",0,1)</f>
        <v>0</v>
      </c>
      <c r="AN8" s="35" t="e">
        <f t="shared" ref="AN8:AN15" si="15">IF(K8="",0,1)</f>
        <v>#N/A</v>
      </c>
      <c r="AO8" s="35">
        <f t="shared" ref="AO8:AO15" si="16">IF(M8="",0,1)</f>
        <v>0</v>
      </c>
      <c r="AP8" s="35" t="e">
        <f t="shared" ref="AP8:AP15" si="17">IF(N8="",0,1)</f>
        <v>#N/A</v>
      </c>
      <c r="AQ8" s="35">
        <f t="shared" ref="AQ8:AQ15" si="18">IF(P8="",0,1)</f>
        <v>0</v>
      </c>
      <c r="AR8" s="35" t="e">
        <f t="shared" ref="AR8:AR15" si="19">IF(Q8="",0,1)</f>
        <v>#N/A</v>
      </c>
      <c r="AS8" s="35">
        <f t="shared" ref="AS8:AS15" si="20">IF(S8="",0,1)</f>
        <v>0</v>
      </c>
      <c r="AT8" s="35" t="e">
        <f t="shared" ref="AT8:AT15" si="21">IF(T8="",0,1)</f>
        <v>#N/A</v>
      </c>
      <c r="AU8" s="35">
        <f t="shared" ref="AU8:AU15" si="22">IF(V8="",0,1)</f>
        <v>0</v>
      </c>
      <c r="AV8" s="35" t="e">
        <f t="shared" ref="AV8:AV15" si="23">IF(W8="",0,1)</f>
        <v>#N/A</v>
      </c>
      <c r="AW8" s="35">
        <f t="shared" ref="AW8:AW15" si="24">G8</f>
        <v>0</v>
      </c>
      <c r="AX8" s="35">
        <f t="shared" ref="AX8:AX15" si="25">J8</f>
        <v>0</v>
      </c>
      <c r="AY8" s="35">
        <f t="shared" ref="AY8:AY15" si="26">M8</f>
        <v>0</v>
      </c>
      <c r="AZ8" s="35">
        <f t="shared" ref="AZ8:AZ15" si="27">P8</f>
        <v>0</v>
      </c>
      <c r="BA8" s="35">
        <f t="shared" ref="BA8:BA15" si="28">S8</f>
        <v>0</v>
      </c>
      <c r="BB8" s="35">
        <f t="shared" ref="BB8:BB15" si="29">V8</f>
        <v>0</v>
      </c>
      <c r="BD8" s="35" t="e">
        <f t="shared" ref="BD8:BD15" ca="1" si="30">IF(MAX(BE8:CE8)=0,"",ADDRESS(4,MAX(BE8:CE8),4))</f>
        <v>#N/A</v>
      </c>
      <c r="BF8" s="35">
        <f t="shared" ref="BF8:BF15" si="31">IF(AND(D8&lt;&gt;"",SUM(AK8,AM8,AO8,AQ8,AS8,AU8)&lt;4),COLUMN(),0)</f>
        <v>0</v>
      </c>
      <c r="BG8" s="35">
        <f t="shared" ref="BG8:BG15" si="32">IF(BB8=0,0,IF(COUNTIF($AW$8:$BB$15,BB8)&gt;1,COLUMN(),0))</f>
        <v>0</v>
      </c>
      <c r="BH8" s="35">
        <f t="shared" ref="BH8:BH15" si="33">IF(BA8=0,0,IF(COUNTIF($AW$8:$BB$15,BA8)&gt;1,COLUMN(),0))</f>
        <v>0</v>
      </c>
      <c r="BI8" s="35">
        <f t="shared" ref="BI8:BI15" si="34">IF(AZ8=0,0,IF(COUNTIF($AW$8:$BB$15,AZ8)&gt;1,COLUMN(),0))</f>
        <v>0</v>
      </c>
      <c r="BJ8" s="35">
        <f t="shared" ref="BJ8:BJ15" si="35">IF(AY8=0,0,IF(COUNTIF($AW$8:$BB$15,AY8)&gt;1,COLUMN(),0))</f>
        <v>0</v>
      </c>
      <c r="BK8" s="35">
        <f t="shared" ref="BK8:BK15" si="36">IF(AX8=0,0,IF(COUNTIF($AW$8:$BB$15,AX8)&gt;1,COLUMN(),0))</f>
        <v>0</v>
      </c>
      <c r="BL8" s="35">
        <f t="shared" ref="BL8:BL15" si="37">IF(AW8=0,0,IF(COUNTIF($AW$8:$BB$15,AW8)&gt;1,COLUMN(),0))</f>
        <v>0</v>
      </c>
      <c r="BM8" s="35">
        <f t="shared" ref="BM8:BM15" ca="1" si="38">IF(AJ8="",0,IF(AJ8=$Y$2,0,COLUMN()))</f>
        <v>0</v>
      </c>
      <c r="BN8" s="35">
        <f t="shared" ref="BN8:BN15" ca="1" si="39">IF(AH8="",0,IF(AH8=$Y$2,0,COLUMN()))</f>
        <v>0</v>
      </c>
      <c r="BO8" s="35">
        <f t="shared" ref="BO8:BO15" ca="1" si="40">IF(AF8="",0,IF(AF8=$Y$2,0,COLUMN()))</f>
        <v>0</v>
      </c>
      <c r="BP8" s="35">
        <f t="shared" ref="BP8:BP15" ca="1" si="41">IF(AD8="",0,IF(AD8=$Y$2,0,COLUMN()))</f>
        <v>0</v>
      </c>
      <c r="BQ8" s="35">
        <f t="shared" ref="BQ8:BQ15" ca="1" si="42">IF(AB8="",0,IF(AB8=$Y$2,0,COLUMN()))</f>
        <v>0</v>
      </c>
      <c r="BR8" s="35">
        <f t="shared" ref="BR8:BR15" ca="1" si="43">IF(Z8="",0,IF(Z8=$Y$2,0,COLUMN()))</f>
        <v>0</v>
      </c>
      <c r="BS8" s="35" t="e">
        <f t="shared" ref="BS8:BS15" si="44">IF(W8="",0,IF(LEFT(W8,1)=AI8,0,COLUMN()))</f>
        <v>#N/A</v>
      </c>
      <c r="BT8" s="35" t="e">
        <f t="shared" ref="BT8:BT15" si="45">IF(T8="",0,IF(LEFT(T8,1)=AG8,0,COLUMN()))</f>
        <v>#N/A</v>
      </c>
      <c r="BU8" s="35" t="e">
        <f t="shared" ref="BU8:BU15" si="46">IF(Q8="",0,IF(LEFT(Q8,1)=AE8,0,COLUMN()))</f>
        <v>#N/A</v>
      </c>
      <c r="BV8" s="35" t="e">
        <f t="shared" ref="BV8:BV15" si="47">IF(N8="",0,IF(LEFT(N8,1)=AC8,0,COLUMN()))</f>
        <v>#N/A</v>
      </c>
      <c r="BW8" s="35" t="e">
        <f t="shared" ref="BW8:BW15" si="48">IF(K8="",0,IF(LEFT(K8,1)=AA8,0,COLUMN()))</f>
        <v>#N/A</v>
      </c>
      <c r="BX8" s="35" t="e">
        <f t="shared" ref="BX8:BX15" si="49">IF(H8="",0,IF(LEFT(H8,1)=Y8,0,COLUMN()))</f>
        <v>#N/A</v>
      </c>
      <c r="BY8" s="35" t="e">
        <f t="shared" ref="BY8:BY15" si="50">IF(OR(SUM($AK8:$AL8)=1,SUM($AM8:$AN8)=1,SUM($AO8:$AP8)=1,SUM($AQ8:$AR8)=1,SUM($AS8:$AT8)=1,SUM($AU8:$AV8)=1),COLUMN(),0)</f>
        <v>#N/A</v>
      </c>
      <c r="BZ8" s="35">
        <f t="shared" ref="BZ8:BZ15" si="51">IF(ISERROR(VALUE($D8))=TRUE,COLUMN(),0)</f>
        <v>0</v>
      </c>
      <c r="CA8" s="35" t="e">
        <f t="shared" ref="CA8:CA15" si="52">IF(AND(SUM($AK8:$AV8)&gt;0,$D8=""),COLUMN(),0)</f>
        <v>#N/A</v>
      </c>
      <c r="CB8" s="35">
        <f t="shared" ref="CB8:CB15" si="53">IF(OR($AK8&lt;$AM8,$AM8&lt;$AO8,$AO8&lt;$AQ8,$AQ8&lt;$AS8,$AS8&lt;$AU8),COLUMN(),0)</f>
        <v>0</v>
      </c>
      <c r="CC8" s="90">
        <v>0</v>
      </c>
      <c r="CD8" s="35" t="e">
        <f t="shared" ref="CD8:CD15" si="54">IF(AND($B$2="",OR($D8&lt;&gt;"",SUM($AK8:$AV8)&gt;0)),COLUMN(),0)</f>
        <v>#N/A</v>
      </c>
    </row>
    <row r="9" spans="1:86" ht="24.75" customHeight="1" thickTop="1" thickBot="1" x14ac:dyDescent="0.2">
      <c r="A9" s="13"/>
      <c r="B9" s="365"/>
      <c r="C9" s="91">
        <v>2</v>
      </c>
      <c r="D9" s="183"/>
      <c r="E9" s="184" t="str">
        <f>IF(D9="","",IF(D8="","エラー",申込書!$D$4&amp;"B"))</f>
        <v/>
      </c>
      <c r="F9" s="185"/>
      <c r="G9" s="124"/>
      <c r="H9" s="157" t="e">
        <f>VLOOKUP(G9,登録情報男子!$A$2:$Q$2419,5,0)</f>
        <v>#N/A</v>
      </c>
      <c r="I9" s="154" t="e">
        <f>VLOOKUP(G9,登録情報男子!$A$2:$Q$2419,3,0)</f>
        <v>#N/A</v>
      </c>
      <c r="J9" s="187"/>
      <c r="K9" s="157" t="e">
        <f>VLOOKUP(J9,登録情報男子!$A$2:$Q$2419,5,0)</f>
        <v>#N/A</v>
      </c>
      <c r="L9" s="154" t="e">
        <f>VLOOKUP(J9,登録情報男子!$A$2:$Q$2419,3,0)</f>
        <v>#N/A</v>
      </c>
      <c r="M9" s="187"/>
      <c r="N9" s="157" t="e">
        <f>VLOOKUP(M9,登録情報男子!$A$2:$Q$2419,5,0)</f>
        <v>#N/A</v>
      </c>
      <c r="O9" s="154" t="e">
        <f>VLOOKUP(M9,登録情報男子!$A$2:$Q$2419,3,0)</f>
        <v>#N/A</v>
      </c>
      <c r="P9" s="187"/>
      <c r="Q9" s="157" t="e">
        <f>VLOOKUP(P9,登録情報男子!$A$2:$Q$2419,5,0)</f>
        <v>#N/A</v>
      </c>
      <c r="R9" s="154" t="e">
        <f>VLOOKUP(P9,登録情報男子!$A$2:$Q$2419,3,0)</f>
        <v>#N/A</v>
      </c>
      <c r="S9" s="187"/>
      <c r="T9" s="157" t="e">
        <f>VLOOKUP(S9,登録情報男子!A3:$Q$2419,5,0)</f>
        <v>#N/A</v>
      </c>
      <c r="U9" s="154" t="e">
        <f>VLOOKUP(S9,登録情報男子!$A$2:$Q$2419,3,0)</f>
        <v>#N/A</v>
      </c>
      <c r="V9" s="187"/>
      <c r="W9" s="159" t="e">
        <f>VLOOKUP(V9,登録情報男子!$A$2:$Q$2415,5,0)</f>
        <v>#N/A</v>
      </c>
      <c r="X9" s="160" t="e">
        <f>VLOOKUP(V9,登録情報男子!$A$2:$Q$2419,3,0)</f>
        <v>#N/A</v>
      </c>
      <c r="Y9" s="35" t="str">
        <f t="shared" ca="1" si="0"/>
        <v/>
      </c>
      <c r="Z9" s="35" t="str">
        <f t="shared" ca="1" si="1"/>
        <v/>
      </c>
      <c r="AA9" s="35" t="str">
        <f t="shared" ca="1" si="2"/>
        <v/>
      </c>
      <c r="AB9" s="35" t="str">
        <f t="shared" ca="1" si="3"/>
        <v/>
      </c>
      <c r="AC9" s="35" t="str">
        <f t="shared" ca="1" si="4"/>
        <v/>
      </c>
      <c r="AD9" s="35" t="str">
        <f t="shared" ca="1" si="5"/>
        <v/>
      </c>
      <c r="AE9" s="35" t="str">
        <f t="shared" ca="1" si="6"/>
        <v/>
      </c>
      <c r="AF9" s="35" t="str">
        <f t="shared" ca="1" si="7"/>
        <v/>
      </c>
      <c r="AG9" s="35" t="str">
        <f t="shared" ca="1" si="8"/>
        <v/>
      </c>
      <c r="AH9" s="35" t="str">
        <f t="shared" ca="1" si="9"/>
        <v/>
      </c>
      <c r="AI9" s="35" t="str">
        <f t="shared" ca="1" si="10"/>
        <v/>
      </c>
      <c r="AJ9" s="35" t="str">
        <f t="shared" ca="1" si="11"/>
        <v/>
      </c>
      <c r="AK9" s="35">
        <f t="shared" si="12"/>
        <v>0</v>
      </c>
      <c r="AL9" s="35" t="e">
        <f t="shared" si="13"/>
        <v>#N/A</v>
      </c>
      <c r="AM9" s="35">
        <f t="shared" si="14"/>
        <v>0</v>
      </c>
      <c r="AN9" s="35" t="e">
        <f t="shared" si="15"/>
        <v>#N/A</v>
      </c>
      <c r="AO9" s="35">
        <f t="shared" si="16"/>
        <v>0</v>
      </c>
      <c r="AP9" s="35" t="e">
        <f t="shared" si="17"/>
        <v>#N/A</v>
      </c>
      <c r="AQ9" s="35">
        <f t="shared" si="18"/>
        <v>0</v>
      </c>
      <c r="AR9" s="35" t="e">
        <f t="shared" si="19"/>
        <v>#N/A</v>
      </c>
      <c r="AS9" s="35">
        <f t="shared" si="20"/>
        <v>0</v>
      </c>
      <c r="AT9" s="35" t="e">
        <f t="shared" si="21"/>
        <v>#N/A</v>
      </c>
      <c r="AU9" s="35">
        <f t="shared" si="22"/>
        <v>0</v>
      </c>
      <c r="AV9" s="35" t="e">
        <f t="shared" si="23"/>
        <v>#N/A</v>
      </c>
      <c r="AW9" s="35">
        <f t="shared" si="24"/>
        <v>0</v>
      </c>
      <c r="AX9" s="35">
        <f t="shared" si="25"/>
        <v>0</v>
      </c>
      <c r="AY9" s="35">
        <f t="shared" si="26"/>
        <v>0</v>
      </c>
      <c r="AZ9" s="35">
        <f t="shared" si="27"/>
        <v>0</v>
      </c>
      <c r="BA9" s="35">
        <f t="shared" si="28"/>
        <v>0</v>
      </c>
      <c r="BB9" s="35">
        <f t="shared" si="29"/>
        <v>0</v>
      </c>
      <c r="BD9" s="35" t="e">
        <f t="shared" ca="1" si="30"/>
        <v>#N/A</v>
      </c>
      <c r="BF9" s="35">
        <f t="shared" si="31"/>
        <v>0</v>
      </c>
      <c r="BG9" s="35">
        <f t="shared" si="32"/>
        <v>0</v>
      </c>
      <c r="BH9" s="35">
        <f t="shared" si="33"/>
        <v>0</v>
      </c>
      <c r="BI9" s="35">
        <f t="shared" si="34"/>
        <v>0</v>
      </c>
      <c r="BJ9" s="35">
        <f t="shared" si="35"/>
        <v>0</v>
      </c>
      <c r="BK9" s="35">
        <f t="shared" si="36"/>
        <v>0</v>
      </c>
      <c r="BL9" s="35">
        <f t="shared" si="37"/>
        <v>0</v>
      </c>
      <c r="BM9" s="35">
        <f t="shared" ca="1" si="38"/>
        <v>0</v>
      </c>
      <c r="BN9" s="35">
        <f t="shared" ca="1" si="39"/>
        <v>0</v>
      </c>
      <c r="BO9" s="35">
        <f t="shared" ca="1" si="40"/>
        <v>0</v>
      </c>
      <c r="BP9" s="35">
        <f t="shared" ca="1" si="41"/>
        <v>0</v>
      </c>
      <c r="BQ9" s="35">
        <f t="shared" ca="1" si="42"/>
        <v>0</v>
      </c>
      <c r="BR9" s="35">
        <f t="shared" ca="1" si="43"/>
        <v>0</v>
      </c>
      <c r="BS9" s="35" t="e">
        <f t="shared" si="44"/>
        <v>#N/A</v>
      </c>
      <c r="BT9" s="35" t="e">
        <f t="shared" si="45"/>
        <v>#N/A</v>
      </c>
      <c r="BU9" s="35" t="e">
        <f t="shared" si="46"/>
        <v>#N/A</v>
      </c>
      <c r="BV9" s="35" t="e">
        <f t="shared" si="47"/>
        <v>#N/A</v>
      </c>
      <c r="BW9" s="35" t="e">
        <f t="shared" si="48"/>
        <v>#N/A</v>
      </c>
      <c r="BX9" s="35" t="e">
        <f t="shared" si="49"/>
        <v>#N/A</v>
      </c>
      <c r="BY9" s="35" t="e">
        <f t="shared" si="50"/>
        <v>#N/A</v>
      </c>
      <c r="BZ9" s="35">
        <f t="shared" si="51"/>
        <v>0</v>
      </c>
      <c r="CA9" s="35" t="e">
        <f t="shared" si="52"/>
        <v>#N/A</v>
      </c>
      <c r="CB9" s="35">
        <f t="shared" si="53"/>
        <v>0</v>
      </c>
      <c r="CC9" s="35">
        <f t="shared" ref="CC9:CC15" si="55">IF(AND($D8="",$D9&lt;&gt;""),COLUMN(),0)</f>
        <v>0</v>
      </c>
      <c r="CD9" s="35" t="e">
        <f t="shared" si="54"/>
        <v>#N/A</v>
      </c>
    </row>
    <row r="10" spans="1:86" ht="24.75" customHeight="1" thickTop="1" thickBot="1" x14ac:dyDescent="0.2">
      <c r="A10" s="13"/>
      <c r="B10" s="365"/>
      <c r="C10" s="91">
        <v>3</v>
      </c>
      <c r="D10" s="183"/>
      <c r="E10" s="184" t="str">
        <f>IF(D10="","",IF(D9="","エラー",申込書!$D$4&amp;"C"))</f>
        <v/>
      </c>
      <c r="F10" s="185"/>
      <c r="G10" s="124"/>
      <c r="H10" s="157" t="e">
        <f>VLOOKUP(G10,登録情報男子!$A$2:$Q$2419,5,0)</f>
        <v>#N/A</v>
      </c>
      <c r="I10" s="154" t="e">
        <f>VLOOKUP(G10,登録情報男子!$A$2:$Q$2419,3,0)</f>
        <v>#N/A</v>
      </c>
      <c r="J10" s="187"/>
      <c r="K10" s="157" t="e">
        <f>VLOOKUP(J10,登録情報男子!$A$2:$Q$2419,5,0)</f>
        <v>#N/A</v>
      </c>
      <c r="L10" s="154" t="e">
        <f>VLOOKUP(J10,登録情報男子!$A$2:$Q$2419,3,0)</f>
        <v>#N/A</v>
      </c>
      <c r="M10" s="187"/>
      <c r="N10" s="157" t="e">
        <f>VLOOKUP(M10,登録情報男子!$A$2:$Q$2419,5,0)</f>
        <v>#N/A</v>
      </c>
      <c r="O10" s="154" t="e">
        <f>VLOOKUP(M10,登録情報男子!$A$2:$Q$2419,3,0)</f>
        <v>#N/A</v>
      </c>
      <c r="P10" s="187"/>
      <c r="Q10" s="157" t="e">
        <f>VLOOKUP(P10,登録情報男子!$A$2:$Q$2419,5,0)</f>
        <v>#N/A</v>
      </c>
      <c r="R10" s="154" t="e">
        <f>VLOOKUP(P10,登録情報男子!$A$2:$Q$2419,3,0)</f>
        <v>#N/A</v>
      </c>
      <c r="S10" s="187"/>
      <c r="T10" s="157" t="e">
        <f>VLOOKUP(S10,登録情報男子!A4:$Q$2419,5,0)</f>
        <v>#N/A</v>
      </c>
      <c r="U10" s="154" t="e">
        <f>VLOOKUP(S10,登録情報男子!$A$2:$Q$2419,3,0)</f>
        <v>#N/A</v>
      </c>
      <c r="V10" s="187"/>
      <c r="W10" s="159" t="e">
        <f>VLOOKUP(V10,登録情報男子!$A$2:$Q$2415,5,0)</f>
        <v>#N/A</v>
      </c>
      <c r="X10" s="160" t="e">
        <f>VLOOKUP(V10,登録情報男子!$A$2:$Q$2419,3,0)</f>
        <v>#N/A</v>
      </c>
      <c r="Y10" s="35" t="str">
        <f t="shared" ca="1" si="0"/>
        <v/>
      </c>
      <c r="Z10" s="35" t="str">
        <f t="shared" ca="1" si="1"/>
        <v/>
      </c>
      <c r="AA10" s="35" t="str">
        <f t="shared" ca="1" si="2"/>
        <v/>
      </c>
      <c r="AB10" s="35" t="str">
        <f t="shared" ca="1" si="3"/>
        <v/>
      </c>
      <c r="AC10" s="35" t="str">
        <f t="shared" ca="1" si="4"/>
        <v/>
      </c>
      <c r="AD10" s="35" t="str">
        <f t="shared" ca="1" si="5"/>
        <v/>
      </c>
      <c r="AE10" s="35" t="str">
        <f t="shared" ca="1" si="6"/>
        <v/>
      </c>
      <c r="AF10" s="35" t="str">
        <f t="shared" ca="1" si="7"/>
        <v/>
      </c>
      <c r="AG10" s="35" t="str">
        <f t="shared" ca="1" si="8"/>
        <v/>
      </c>
      <c r="AH10" s="35" t="str">
        <f t="shared" ca="1" si="9"/>
        <v/>
      </c>
      <c r="AI10" s="35" t="str">
        <f t="shared" ca="1" si="10"/>
        <v/>
      </c>
      <c r="AJ10" s="35" t="str">
        <f t="shared" ca="1" si="11"/>
        <v/>
      </c>
      <c r="AK10" s="35">
        <f t="shared" si="12"/>
        <v>0</v>
      </c>
      <c r="AL10" s="35" t="e">
        <f t="shared" si="13"/>
        <v>#N/A</v>
      </c>
      <c r="AM10" s="35">
        <f t="shared" si="14"/>
        <v>0</v>
      </c>
      <c r="AN10" s="35" t="e">
        <f t="shared" si="15"/>
        <v>#N/A</v>
      </c>
      <c r="AO10" s="35">
        <f t="shared" si="16"/>
        <v>0</v>
      </c>
      <c r="AP10" s="35" t="e">
        <f t="shared" si="17"/>
        <v>#N/A</v>
      </c>
      <c r="AQ10" s="35">
        <f t="shared" si="18"/>
        <v>0</v>
      </c>
      <c r="AR10" s="35" t="e">
        <f t="shared" si="19"/>
        <v>#N/A</v>
      </c>
      <c r="AS10" s="35">
        <f t="shared" si="20"/>
        <v>0</v>
      </c>
      <c r="AT10" s="35" t="e">
        <f t="shared" si="21"/>
        <v>#N/A</v>
      </c>
      <c r="AU10" s="35">
        <f t="shared" si="22"/>
        <v>0</v>
      </c>
      <c r="AV10" s="35" t="e">
        <f t="shared" si="23"/>
        <v>#N/A</v>
      </c>
      <c r="AW10" s="35">
        <f t="shared" si="24"/>
        <v>0</v>
      </c>
      <c r="AX10" s="35">
        <f t="shared" si="25"/>
        <v>0</v>
      </c>
      <c r="AY10" s="35">
        <f t="shared" si="26"/>
        <v>0</v>
      </c>
      <c r="AZ10" s="35">
        <f t="shared" si="27"/>
        <v>0</v>
      </c>
      <c r="BA10" s="35">
        <f t="shared" si="28"/>
        <v>0</v>
      </c>
      <c r="BB10" s="35">
        <f t="shared" si="29"/>
        <v>0</v>
      </c>
      <c r="BD10" s="35" t="e">
        <f t="shared" ca="1" si="30"/>
        <v>#N/A</v>
      </c>
      <c r="BF10" s="35">
        <f t="shared" si="31"/>
        <v>0</v>
      </c>
      <c r="BG10" s="35">
        <f t="shared" si="32"/>
        <v>0</v>
      </c>
      <c r="BH10" s="35">
        <f t="shared" si="33"/>
        <v>0</v>
      </c>
      <c r="BI10" s="35">
        <f t="shared" si="34"/>
        <v>0</v>
      </c>
      <c r="BJ10" s="35">
        <f t="shared" si="35"/>
        <v>0</v>
      </c>
      <c r="BK10" s="35">
        <f t="shared" si="36"/>
        <v>0</v>
      </c>
      <c r="BL10" s="35">
        <f t="shared" si="37"/>
        <v>0</v>
      </c>
      <c r="BM10" s="35">
        <f t="shared" ca="1" si="38"/>
        <v>0</v>
      </c>
      <c r="BN10" s="35">
        <f t="shared" ca="1" si="39"/>
        <v>0</v>
      </c>
      <c r="BO10" s="35">
        <f t="shared" ca="1" si="40"/>
        <v>0</v>
      </c>
      <c r="BP10" s="35">
        <f t="shared" ca="1" si="41"/>
        <v>0</v>
      </c>
      <c r="BQ10" s="35">
        <f t="shared" ca="1" si="42"/>
        <v>0</v>
      </c>
      <c r="BR10" s="35">
        <f t="shared" ca="1" si="43"/>
        <v>0</v>
      </c>
      <c r="BS10" s="35" t="e">
        <f t="shared" si="44"/>
        <v>#N/A</v>
      </c>
      <c r="BT10" s="35" t="e">
        <f t="shared" si="45"/>
        <v>#N/A</v>
      </c>
      <c r="BU10" s="35" t="e">
        <f t="shared" si="46"/>
        <v>#N/A</v>
      </c>
      <c r="BV10" s="35" t="e">
        <f t="shared" si="47"/>
        <v>#N/A</v>
      </c>
      <c r="BW10" s="35" t="e">
        <f t="shared" si="48"/>
        <v>#N/A</v>
      </c>
      <c r="BX10" s="35" t="e">
        <f t="shared" si="49"/>
        <v>#N/A</v>
      </c>
      <c r="BY10" s="35" t="e">
        <f t="shared" si="50"/>
        <v>#N/A</v>
      </c>
      <c r="BZ10" s="35">
        <f t="shared" si="51"/>
        <v>0</v>
      </c>
      <c r="CA10" s="35" t="e">
        <f t="shared" si="52"/>
        <v>#N/A</v>
      </c>
      <c r="CB10" s="35">
        <f t="shared" si="53"/>
        <v>0</v>
      </c>
      <c r="CC10" s="35">
        <f t="shared" si="55"/>
        <v>0</v>
      </c>
      <c r="CD10" s="35" t="e">
        <f t="shared" si="54"/>
        <v>#N/A</v>
      </c>
    </row>
    <row r="11" spans="1:86" ht="24.75" customHeight="1" thickTop="1" thickBot="1" x14ac:dyDescent="0.2">
      <c r="A11" s="13"/>
      <c r="B11" s="365"/>
      <c r="C11" s="91">
        <v>4</v>
      </c>
      <c r="D11" s="183"/>
      <c r="E11" s="184" t="str">
        <f>IF(D11="","",IF(D10="","エラー",申込書!$D$4&amp;"D"))</f>
        <v/>
      </c>
      <c r="F11" s="185"/>
      <c r="G11" s="124"/>
      <c r="H11" s="157" t="e">
        <f>VLOOKUP(G11,登録情報男子!$A$2:$Q$2419,5,0)</f>
        <v>#N/A</v>
      </c>
      <c r="I11" s="154" t="e">
        <f>VLOOKUP(G11,登録情報男子!$A$2:$Q$2419,3,0)</f>
        <v>#N/A</v>
      </c>
      <c r="J11" s="187"/>
      <c r="K11" s="157" t="e">
        <f>VLOOKUP(J11,登録情報男子!$A$2:$Q$2419,5,0)</f>
        <v>#N/A</v>
      </c>
      <c r="L11" s="154" t="e">
        <f>VLOOKUP(J11,登録情報男子!$A$2:$Q$2419,3,0)</f>
        <v>#N/A</v>
      </c>
      <c r="M11" s="187"/>
      <c r="N11" s="157" t="e">
        <f>VLOOKUP(M11,登録情報男子!$A$2:$Q$2419,5,0)</f>
        <v>#N/A</v>
      </c>
      <c r="O11" s="154" t="e">
        <f>VLOOKUP(M11,登録情報男子!$A$2:$Q$2419,3,0)</f>
        <v>#N/A</v>
      </c>
      <c r="P11" s="187"/>
      <c r="Q11" s="157" t="e">
        <f>VLOOKUP(P11,登録情報男子!$A$2:$Q$2419,5,0)</f>
        <v>#N/A</v>
      </c>
      <c r="R11" s="154" t="e">
        <f>VLOOKUP(P11,登録情報男子!$A$2:$Q$2419,3,0)</f>
        <v>#N/A</v>
      </c>
      <c r="S11" s="187"/>
      <c r="T11" s="157" t="e">
        <f>VLOOKUP(S11,登録情報男子!A5:$Q$2419,5,0)</f>
        <v>#N/A</v>
      </c>
      <c r="U11" s="154" t="e">
        <f>VLOOKUP(S11,登録情報男子!$A$2:$Q$2419,3,0)</f>
        <v>#N/A</v>
      </c>
      <c r="V11" s="187"/>
      <c r="W11" s="159" t="e">
        <f>VLOOKUP(V11,登録情報男子!$A$2:$Q$2415,5,0)</f>
        <v>#N/A</v>
      </c>
      <c r="X11" s="160" t="e">
        <f>VLOOKUP(V11,登録情報男子!$A$2:$Q$2419,3,0)</f>
        <v>#N/A</v>
      </c>
      <c r="Y11" s="35" t="str">
        <f t="shared" ca="1" si="0"/>
        <v/>
      </c>
      <c r="Z11" s="35" t="str">
        <f t="shared" ca="1" si="1"/>
        <v/>
      </c>
      <c r="AA11" s="35" t="str">
        <f t="shared" ca="1" si="2"/>
        <v/>
      </c>
      <c r="AB11" s="35" t="str">
        <f t="shared" ca="1" si="3"/>
        <v/>
      </c>
      <c r="AC11" s="35" t="str">
        <f t="shared" ca="1" si="4"/>
        <v/>
      </c>
      <c r="AD11" s="35" t="str">
        <f t="shared" ca="1" si="5"/>
        <v/>
      </c>
      <c r="AE11" s="35" t="str">
        <f t="shared" ca="1" si="6"/>
        <v/>
      </c>
      <c r="AF11" s="35" t="str">
        <f t="shared" ca="1" si="7"/>
        <v/>
      </c>
      <c r="AG11" s="35" t="str">
        <f t="shared" ca="1" si="8"/>
        <v/>
      </c>
      <c r="AH11" s="35" t="str">
        <f t="shared" ca="1" si="9"/>
        <v/>
      </c>
      <c r="AI11" s="35" t="str">
        <f t="shared" ca="1" si="10"/>
        <v/>
      </c>
      <c r="AJ11" s="35" t="str">
        <f t="shared" ca="1" si="11"/>
        <v/>
      </c>
      <c r="AK11" s="35">
        <f t="shared" si="12"/>
        <v>0</v>
      </c>
      <c r="AL11" s="35" t="e">
        <f t="shared" si="13"/>
        <v>#N/A</v>
      </c>
      <c r="AM11" s="35">
        <f t="shared" si="14"/>
        <v>0</v>
      </c>
      <c r="AN11" s="35" t="e">
        <f t="shared" si="15"/>
        <v>#N/A</v>
      </c>
      <c r="AO11" s="35">
        <f t="shared" si="16"/>
        <v>0</v>
      </c>
      <c r="AP11" s="35" t="e">
        <f t="shared" si="17"/>
        <v>#N/A</v>
      </c>
      <c r="AQ11" s="35">
        <f t="shared" si="18"/>
        <v>0</v>
      </c>
      <c r="AR11" s="35" t="e">
        <f t="shared" si="19"/>
        <v>#N/A</v>
      </c>
      <c r="AS11" s="35">
        <f t="shared" si="20"/>
        <v>0</v>
      </c>
      <c r="AT11" s="35" t="e">
        <f t="shared" si="21"/>
        <v>#N/A</v>
      </c>
      <c r="AU11" s="35">
        <f t="shared" si="22"/>
        <v>0</v>
      </c>
      <c r="AV11" s="35" t="e">
        <f t="shared" si="23"/>
        <v>#N/A</v>
      </c>
      <c r="AW11" s="35">
        <f t="shared" si="24"/>
        <v>0</v>
      </c>
      <c r="AX11" s="35">
        <f t="shared" si="25"/>
        <v>0</v>
      </c>
      <c r="AY11" s="35">
        <f t="shared" si="26"/>
        <v>0</v>
      </c>
      <c r="AZ11" s="35">
        <f t="shared" si="27"/>
        <v>0</v>
      </c>
      <c r="BA11" s="35">
        <f t="shared" si="28"/>
        <v>0</v>
      </c>
      <c r="BB11" s="35">
        <f t="shared" si="29"/>
        <v>0</v>
      </c>
      <c r="BD11" s="35" t="e">
        <f t="shared" ca="1" si="30"/>
        <v>#N/A</v>
      </c>
      <c r="BF11" s="35">
        <f t="shared" si="31"/>
        <v>0</v>
      </c>
      <c r="BG11" s="35">
        <f t="shared" si="32"/>
        <v>0</v>
      </c>
      <c r="BH11" s="35">
        <f t="shared" si="33"/>
        <v>0</v>
      </c>
      <c r="BI11" s="35">
        <f t="shared" si="34"/>
        <v>0</v>
      </c>
      <c r="BJ11" s="35">
        <f t="shared" si="35"/>
        <v>0</v>
      </c>
      <c r="BK11" s="35">
        <f t="shared" si="36"/>
        <v>0</v>
      </c>
      <c r="BL11" s="35">
        <f t="shared" si="37"/>
        <v>0</v>
      </c>
      <c r="BM11" s="35">
        <f t="shared" ca="1" si="38"/>
        <v>0</v>
      </c>
      <c r="BN11" s="35">
        <f t="shared" ca="1" si="39"/>
        <v>0</v>
      </c>
      <c r="BO11" s="35">
        <f t="shared" ca="1" si="40"/>
        <v>0</v>
      </c>
      <c r="BP11" s="35">
        <f t="shared" ca="1" si="41"/>
        <v>0</v>
      </c>
      <c r="BQ11" s="35">
        <f t="shared" ca="1" si="42"/>
        <v>0</v>
      </c>
      <c r="BR11" s="35">
        <f t="shared" ca="1" si="43"/>
        <v>0</v>
      </c>
      <c r="BS11" s="35" t="e">
        <f t="shared" si="44"/>
        <v>#N/A</v>
      </c>
      <c r="BT11" s="35" t="e">
        <f t="shared" si="45"/>
        <v>#N/A</v>
      </c>
      <c r="BU11" s="35" t="e">
        <f t="shared" si="46"/>
        <v>#N/A</v>
      </c>
      <c r="BV11" s="35" t="e">
        <f t="shared" si="47"/>
        <v>#N/A</v>
      </c>
      <c r="BW11" s="35" t="e">
        <f t="shared" si="48"/>
        <v>#N/A</v>
      </c>
      <c r="BX11" s="35" t="e">
        <f t="shared" si="49"/>
        <v>#N/A</v>
      </c>
      <c r="BY11" s="35" t="e">
        <f t="shared" si="50"/>
        <v>#N/A</v>
      </c>
      <c r="BZ11" s="35">
        <f t="shared" si="51"/>
        <v>0</v>
      </c>
      <c r="CA11" s="35" t="e">
        <f t="shared" si="52"/>
        <v>#N/A</v>
      </c>
      <c r="CB11" s="35">
        <f t="shared" si="53"/>
        <v>0</v>
      </c>
      <c r="CC11" s="35">
        <f t="shared" si="55"/>
        <v>0</v>
      </c>
      <c r="CD11" s="35" t="e">
        <f t="shared" si="54"/>
        <v>#N/A</v>
      </c>
    </row>
    <row r="12" spans="1:86" ht="24.75" customHeight="1" thickTop="1" thickBot="1" x14ac:dyDescent="0.2">
      <c r="A12" s="13"/>
      <c r="B12" s="365"/>
      <c r="C12" s="91">
        <v>5</v>
      </c>
      <c r="D12" s="188"/>
      <c r="E12" s="184" t="str">
        <f>IF(D12="","",IF(D11="","エラー",申込書!$D$4&amp;"E"))</f>
        <v/>
      </c>
      <c r="F12" s="189"/>
      <c r="G12" s="127"/>
      <c r="H12" s="157" t="e">
        <f>VLOOKUP(G12,登録情報男子!$A$2:$Q$2419,5,0)</f>
        <v>#N/A</v>
      </c>
      <c r="I12" s="154" t="e">
        <f>VLOOKUP(G12,登録情報男子!$A$2:$Q$2419,3,0)</f>
        <v>#N/A</v>
      </c>
      <c r="J12" s="125"/>
      <c r="K12" s="157" t="e">
        <f>VLOOKUP(J12,登録情報男子!$A$2:$Q$2419,5,0)</f>
        <v>#N/A</v>
      </c>
      <c r="L12" s="154" t="e">
        <f>VLOOKUP(J12,登録情報男子!$A$2:$Q$2419,3,0)</f>
        <v>#N/A</v>
      </c>
      <c r="M12" s="125"/>
      <c r="N12" s="157" t="e">
        <f>VLOOKUP(M12,登録情報男子!$A$2:$Q$2419,5,0)</f>
        <v>#N/A</v>
      </c>
      <c r="O12" s="154" t="e">
        <f>VLOOKUP(M12,登録情報男子!$A$2:$Q$2419,3,0)</f>
        <v>#N/A</v>
      </c>
      <c r="P12" s="125"/>
      <c r="Q12" s="157" t="e">
        <f>VLOOKUP(P12,登録情報男子!$A$2:$Q$2419,5,0)</f>
        <v>#N/A</v>
      </c>
      <c r="R12" s="154" t="e">
        <f>VLOOKUP(P12,登録情報男子!$A$2:$Q$2419,3,0)</f>
        <v>#N/A</v>
      </c>
      <c r="S12" s="125"/>
      <c r="T12" s="157" t="e">
        <f>VLOOKUP(S12,登録情報男子!A6:$Q$2419,5,0)</f>
        <v>#N/A</v>
      </c>
      <c r="U12" s="154" t="e">
        <f>VLOOKUP(S12,登録情報男子!$A$2:$Q$2419,3,0)</f>
        <v>#N/A</v>
      </c>
      <c r="V12" s="125"/>
      <c r="W12" s="159" t="e">
        <f>VLOOKUP(V12,登録情報男子!$A$2:$Q$2415,5,0)</f>
        <v>#N/A</v>
      </c>
      <c r="X12" s="160" t="e">
        <f>VLOOKUP(V12,登録情報男子!$A$2:$Q$2419,3,0)</f>
        <v>#N/A</v>
      </c>
      <c r="Y12" s="35" t="str">
        <f t="shared" ca="1" si="0"/>
        <v/>
      </c>
      <c r="Z12" s="35" t="str">
        <f t="shared" ca="1" si="1"/>
        <v/>
      </c>
      <c r="AA12" s="35" t="str">
        <f t="shared" ca="1" si="2"/>
        <v/>
      </c>
      <c r="AB12" s="35" t="str">
        <f t="shared" ca="1" si="3"/>
        <v/>
      </c>
      <c r="AC12" s="35" t="str">
        <f t="shared" ca="1" si="4"/>
        <v/>
      </c>
      <c r="AD12" s="35" t="str">
        <f t="shared" ca="1" si="5"/>
        <v/>
      </c>
      <c r="AE12" s="35" t="str">
        <f t="shared" ca="1" si="6"/>
        <v/>
      </c>
      <c r="AF12" s="35" t="str">
        <f t="shared" ca="1" si="7"/>
        <v/>
      </c>
      <c r="AG12" s="35" t="str">
        <f t="shared" ca="1" si="8"/>
        <v/>
      </c>
      <c r="AH12" s="35" t="str">
        <f t="shared" ca="1" si="9"/>
        <v/>
      </c>
      <c r="AI12" s="35" t="str">
        <f t="shared" ca="1" si="10"/>
        <v/>
      </c>
      <c r="AJ12" s="35" t="str">
        <f t="shared" ca="1" si="11"/>
        <v/>
      </c>
      <c r="AK12" s="35">
        <f t="shared" si="12"/>
        <v>0</v>
      </c>
      <c r="AL12" s="35" t="e">
        <f t="shared" si="13"/>
        <v>#N/A</v>
      </c>
      <c r="AM12" s="35">
        <f t="shared" si="14"/>
        <v>0</v>
      </c>
      <c r="AN12" s="35" t="e">
        <f t="shared" si="15"/>
        <v>#N/A</v>
      </c>
      <c r="AO12" s="35">
        <f t="shared" si="16"/>
        <v>0</v>
      </c>
      <c r="AP12" s="35" t="e">
        <f t="shared" si="17"/>
        <v>#N/A</v>
      </c>
      <c r="AQ12" s="35">
        <f t="shared" si="18"/>
        <v>0</v>
      </c>
      <c r="AR12" s="35" t="e">
        <f t="shared" si="19"/>
        <v>#N/A</v>
      </c>
      <c r="AS12" s="35">
        <f t="shared" si="20"/>
        <v>0</v>
      </c>
      <c r="AT12" s="35" t="e">
        <f t="shared" si="21"/>
        <v>#N/A</v>
      </c>
      <c r="AU12" s="35">
        <f t="shared" si="22"/>
        <v>0</v>
      </c>
      <c r="AV12" s="35" t="e">
        <f t="shared" si="23"/>
        <v>#N/A</v>
      </c>
      <c r="AW12" s="35">
        <f t="shared" si="24"/>
        <v>0</v>
      </c>
      <c r="AX12" s="35">
        <f t="shared" si="25"/>
        <v>0</v>
      </c>
      <c r="AY12" s="35">
        <f t="shared" si="26"/>
        <v>0</v>
      </c>
      <c r="AZ12" s="35">
        <f t="shared" si="27"/>
        <v>0</v>
      </c>
      <c r="BA12" s="35">
        <f t="shared" si="28"/>
        <v>0</v>
      </c>
      <c r="BB12" s="35">
        <f t="shared" si="29"/>
        <v>0</v>
      </c>
      <c r="BD12" s="35" t="e">
        <f t="shared" ca="1" si="30"/>
        <v>#N/A</v>
      </c>
      <c r="BF12" s="35">
        <f t="shared" si="31"/>
        <v>0</v>
      </c>
      <c r="BG12" s="35">
        <f t="shared" si="32"/>
        <v>0</v>
      </c>
      <c r="BH12" s="35">
        <f t="shared" si="33"/>
        <v>0</v>
      </c>
      <c r="BI12" s="35">
        <f t="shared" si="34"/>
        <v>0</v>
      </c>
      <c r="BJ12" s="35">
        <f t="shared" si="35"/>
        <v>0</v>
      </c>
      <c r="BK12" s="35">
        <f t="shared" si="36"/>
        <v>0</v>
      </c>
      <c r="BL12" s="35">
        <f t="shared" si="37"/>
        <v>0</v>
      </c>
      <c r="BM12" s="35">
        <f t="shared" ca="1" si="38"/>
        <v>0</v>
      </c>
      <c r="BN12" s="35">
        <f t="shared" ca="1" si="39"/>
        <v>0</v>
      </c>
      <c r="BO12" s="35">
        <f t="shared" ca="1" si="40"/>
        <v>0</v>
      </c>
      <c r="BP12" s="35">
        <f t="shared" ca="1" si="41"/>
        <v>0</v>
      </c>
      <c r="BQ12" s="35">
        <f t="shared" ca="1" si="42"/>
        <v>0</v>
      </c>
      <c r="BR12" s="35">
        <f t="shared" ca="1" si="43"/>
        <v>0</v>
      </c>
      <c r="BS12" s="35" t="e">
        <f t="shared" si="44"/>
        <v>#N/A</v>
      </c>
      <c r="BT12" s="35" t="e">
        <f t="shared" si="45"/>
        <v>#N/A</v>
      </c>
      <c r="BU12" s="35" t="e">
        <f t="shared" si="46"/>
        <v>#N/A</v>
      </c>
      <c r="BV12" s="35" t="e">
        <f t="shared" si="47"/>
        <v>#N/A</v>
      </c>
      <c r="BW12" s="35" t="e">
        <f t="shared" si="48"/>
        <v>#N/A</v>
      </c>
      <c r="BX12" s="35" t="e">
        <f t="shared" si="49"/>
        <v>#N/A</v>
      </c>
      <c r="BY12" s="35" t="e">
        <f t="shared" si="50"/>
        <v>#N/A</v>
      </c>
      <c r="BZ12" s="35">
        <f t="shared" si="51"/>
        <v>0</v>
      </c>
      <c r="CA12" s="35" t="e">
        <f t="shared" si="52"/>
        <v>#N/A</v>
      </c>
      <c r="CB12" s="35">
        <f t="shared" si="53"/>
        <v>0</v>
      </c>
      <c r="CC12" s="35">
        <f t="shared" si="55"/>
        <v>0</v>
      </c>
      <c r="CD12" s="35" t="e">
        <f t="shared" si="54"/>
        <v>#N/A</v>
      </c>
    </row>
    <row r="13" spans="1:86" ht="24.75" customHeight="1" thickTop="1" thickBot="1" x14ac:dyDescent="0.2">
      <c r="A13" s="13"/>
      <c r="B13" s="365"/>
      <c r="C13" s="91">
        <v>6</v>
      </c>
      <c r="D13" s="183"/>
      <c r="E13" s="184" t="str">
        <f>IF(D13="","",IF(D12="","エラー",申込書!$D$4&amp;"F"))</f>
        <v/>
      </c>
      <c r="F13" s="185"/>
      <c r="G13" s="186"/>
      <c r="H13" s="157" t="e">
        <f>VLOOKUP(G13,登録情報男子!$A$2:$Q$2419,5,0)</f>
        <v>#N/A</v>
      </c>
      <c r="I13" s="154" t="e">
        <f>VLOOKUP(G13,登録情報男子!$A$2:$Q$2419,3,0)</f>
        <v>#N/A</v>
      </c>
      <c r="J13" s="187"/>
      <c r="K13" s="157" t="e">
        <f>VLOOKUP(J13,登録情報男子!$A$2:$Q$2419,5,0)</f>
        <v>#N/A</v>
      </c>
      <c r="L13" s="154" t="e">
        <f>VLOOKUP(J13,登録情報男子!$A$2:$Q$2419,3,0)</f>
        <v>#N/A</v>
      </c>
      <c r="M13" s="187"/>
      <c r="N13" s="157" t="e">
        <f>VLOOKUP(M13,登録情報男子!$A$2:$Q$2419,5,0)</f>
        <v>#N/A</v>
      </c>
      <c r="O13" s="154" t="e">
        <f>VLOOKUP(M13,登録情報男子!$A$2:$Q$2419,3,0)</f>
        <v>#N/A</v>
      </c>
      <c r="P13" s="187"/>
      <c r="Q13" s="157" t="e">
        <f>VLOOKUP(P13,登録情報男子!$A$2:$Q$2419,5,0)</f>
        <v>#N/A</v>
      </c>
      <c r="R13" s="154" t="e">
        <f>VLOOKUP(P13,登録情報男子!$A$2:$Q$2419,3,0)</f>
        <v>#N/A</v>
      </c>
      <c r="S13" s="187"/>
      <c r="T13" s="157" t="e">
        <f>VLOOKUP(S13,登録情報男子!A7:$Q$2419,5,0)</f>
        <v>#N/A</v>
      </c>
      <c r="U13" s="154" t="e">
        <f>VLOOKUP(S13,登録情報男子!$A$2:$Q$2419,3,0)</f>
        <v>#N/A</v>
      </c>
      <c r="V13" s="187"/>
      <c r="W13" s="159" t="e">
        <f>VLOOKUP(V13,登録情報男子!$A$2:$Q$2415,5,0)</f>
        <v>#N/A</v>
      </c>
      <c r="X13" s="160" t="e">
        <f>VLOOKUP(V13,登録情報男子!$A$2:$Q$2419,3,0)</f>
        <v>#N/A</v>
      </c>
      <c r="Y13" s="35" t="str">
        <f t="shared" ca="1" si="0"/>
        <v/>
      </c>
      <c r="Z13" s="35" t="str">
        <f t="shared" ca="1" si="1"/>
        <v/>
      </c>
      <c r="AA13" s="35" t="str">
        <f t="shared" ca="1" si="2"/>
        <v/>
      </c>
      <c r="AB13" s="35" t="str">
        <f t="shared" ca="1" si="3"/>
        <v/>
      </c>
      <c r="AC13" s="35" t="str">
        <f t="shared" ca="1" si="4"/>
        <v/>
      </c>
      <c r="AD13" s="35" t="str">
        <f t="shared" ca="1" si="5"/>
        <v/>
      </c>
      <c r="AE13" s="35" t="str">
        <f t="shared" ca="1" si="6"/>
        <v/>
      </c>
      <c r="AF13" s="35" t="str">
        <f t="shared" ca="1" si="7"/>
        <v/>
      </c>
      <c r="AG13" s="35" t="str">
        <f t="shared" ca="1" si="8"/>
        <v/>
      </c>
      <c r="AH13" s="35" t="str">
        <f t="shared" ca="1" si="9"/>
        <v/>
      </c>
      <c r="AI13" s="35" t="str">
        <f t="shared" ca="1" si="10"/>
        <v/>
      </c>
      <c r="AJ13" s="35" t="str">
        <f t="shared" ca="1" si="11"/>
        <v/>
      </c>
      <c r="AK13" s="35">
        <f t="shared" si="12"/>
        <v>0</v>
      </c>
      <c r="AL13" s="35" t="e">
        <f t="shared" si="13"/>
        <v>#N/A</v>
      </c>
      <c r="AM13" s="35">
        <f t="shared" si="14"/>
        <v>0</v>
      </c>
      <c r="AN13" s="35" t="e">
        <f t="shared" si="15"/>
        <v>#N/A</v>
      </c>
      <c r="AO13" s="35">
        <f t="shared" si="16"/>
        <v>0</v>
      </c>
      <c r="AP13" s="35" t="e">
        <f t="shared" si="17"/>
        <v>#N/A</v>
      </c>
      <c r="AQ13" s="35">
        <f t="shared" si="18"/>
        <v>0</v>
      </c>
      <c r="AR13" s="35" t="e">
        <f t="shared" si="19"/>
        <v>#N/A</v>
      </c>
      <c r="AS13" s="35">
        <f t="shared" si="20"/>
        <v>0</v>
      </c>
      <c r="AT13" s="35" t="e">
        <f t="shared" si="21"/>
        <v>#N/A</v>
      </c>
      <c r="AU13" s="35">
        <f t="shared" si="22"/>
        <v>0</v>
      </c>
      <c r="AV13" s="35" t="e">
        <f t="shared" si="23"/>
        <v>#N/A</v>
      </c>
      <c r="AW13" s="35">
        <f t="shared" si="24"/>
        <v>0</v>
      </c>
      <c r="AX13" s="35">
        <f t="shared" si="25"/>
        <v>0</v>
      </c>
      <c r="AY13" s="35">
        <f t="shared" si="26"/>
        <v>0</v>
      </c>
      <c r="AZ13" s="35">
        <f t="shared" si="27"/>
        <v>0</v>
      </c>
      <c r="BA13" s="35">
        <f t="shared" si="28"/>
        <v>0</v>
      </c>
      <c r="BB13" s="35">
        <f t="shared" si="29"/>
        <v>0</v>
      </c>
      <c r="BD13" s="35" t="e">
        <f t="shared" ca="1" si="30"/>
        <v>#N/A</v>
      </c>
      <c r="BF13" s="35">
        <f t="shared" si="31"/>
        <v>0</v>
      </c>
      <c r="BG13" s="35">
        <f t="shared" si="32"/>
        <v>0</v>
      </c>
      <c r="BH13" s="35">
        <f t="shared" si="33"/>
        <v>0</v>
      </c>
      <c r="BI13" s="35">
        <f t="shared" si="34"/>
        <v>0</v>
      </c>
      <c r="BJ13" s="35">
        <f t="shared" si="35"/>
        <v>0</v>
      </c>
      <c r="BK13" s="35">
        <f t="shared" si="36"/>
        <v>0</v>
      </c>
      <c r="BL13" s="35">
        <f t="shared" si="37"/>
        <v>0</v>
      </c>
      <c r="BM13" s="35">
        <f t="shared" ca="1" si="38"/>
        <v>0</v>
      </c>
      <c r="BN13" s="35">
        <f t="shared" ca="1" si="39"/>
        <v>0</v>
      </c>
      <c r="BO13" s="35">
        <f t="shared" ca="1" si="40"/>
        <v>0</v>
      </c>
      <c r="BP13" s="35">
        <f t="shared" ca="1" si="41"/>
        <v>0</v>
      </c>
      <c r="BQ13" s="35">
        <f t="shared" ca="1" si="42"/>
        <v>0</v>
      </c>
      <c r="BR13" s="35">
        <f t="shared" ca="1" si="43"/>
        <v>0</v>
      </c>
      <c r="BS13" s="35" t="e">
        <f t="shared" si="44"/>
        <v>#N/A</v>
      </c>
      <c r="BT13" s="35" t="e">
        <f t="shared" si="45"/>
        <v>#N/A</v>
      </c>
      <c r="BU13" s="35" t="e">
        <f t="shared" si="46"/>
        <v>#N/A</v>
      </c>
      <c r="BV13" s="35" t="e">
        <f t="shared" si="47"/>
        <v>#N/A</v>
      </c>
      <c r="BW13" s="35" t="e">
        <f t="shared" si="48"/>
        <v>#N/A</v>
      </c>
      <c r="BX13" s="35" t="e">
        <f t="shared" si="49"/>
        <v>#N/A</v>
      </c>
      <c r="BY13" s="35" t="e">
        <f t="shared" si="50"/>
        <v>#N/A</v>
      </c>
      <c r="BZ13" s="35">
        <f t="shared" si="51"/>
        <v>0</v>
      </c>
      <c r="CA13" s="35" t="e">
        <f t="shared" si="52"/>
        <v>#N/A</v>
      </c>
      <c r="CB13" s="35">
        <f t="shared" si="53"/>
        <v>0</v>
      </c>
      <c r="CC13" s="35">
        <f t="shared" si="55"/>
        <v>0</v>
      </c>
      <c r="CD13" s="35" t="e">
        <f t="shared" si="54"/>
        <v>#N/A</v>
      </c>
    </row>
    <row r="14" spans="1:86" ht="24.75" customHeight="1" thickTop="1" thickBot="1" x14ac:dyDescent="0.2">
      <c r="A14" s="13"/>
      <c r="B14" s="365"/>
      <c r="C14" s="91">
        <v>7</v>
      </c>
      <c r="D14" s="190"/>
      <c r="E14" s="184" t="str">
        <f>IF(D14="","",IF(D13="","エラー",申込書!$D$4&amp;"G"))</f>
        <v/>
      </c>
      <c r="F14" s="185"/>
      <c r="G14" s="186"/>
      <c r="H14" s="157" t="e">
        <f>VLOOKUP(G14,登録情報男子!$A$2:$Q$2419,5,0)</f>
        <v>#N/A</v>
      </c>
      <c r="I14" s="154" t="e">
        <f>VLOOKUP(G14,登録情報男子!$A$2:$Q$2419,3,0)</f>
        <v>#N/A</v>
      </c>
      <c r="J14" s="187"/>
      <c r="K14" s="157" t="e">
        <f>VLOOKUP(J14,登録情報男子!$A$2:$Q$2419,5,0)</f>
        <v>#N/A</v>
      </c>
      <c r="L14" s="154" t="e">
        <f>VLOOKUP(J14,登録情報男子!$A$2:$Q$2419,3,0)</f>
        <v>#N/A</v>
      </c>
      <c r="M14" s="187"/>
      <c r="N14" s="157" t="e">
        <f>VLOOKUP(M14,登録情報男子!$A$2:$Q$2419,5,0)</f>
        <v>#N/A</v>
      </c>
      <c r="O14" s="154" t="e">
        <f>VLOOKUP(M14,登録情報男子!$A$2:$Q$2419,3,0)</f>
        <v>#N/A</v>
      </c>
      <c r="P14" s="187"/>
      <c r="Q14" s="157" t="e">
        <f>VLOOKUP(P14,登録情報男子!$A$2:$Q$2419,5,0)</f>
        <v>#N/A</v>
      </c>
      <c r="R14" s="154" t="e">
        <f>VLOOKUP(P14,登録情報男子!$A$2:$Q$2419,3,0)</f>
        <v>#N/A</v>
      </c>
      <c r="S14" s="187"/>
      <c r="T14" s="157" t="e">
        <f>VLOOKUP(S14,登録情報男子!A8:$Q$2419,5,0)</f>
        <v>#N/A</v>
      </c>
      <c r="U14" s="154" t="e">
        <f>VLOOKUP(S14,登録情報男子!$A$2:$Q$2419,3,0)</f>
        <v>#N/A</v>
      </c>
      <c r="V14" s="187"/>
      <c r="W14" s="159" t="e">
        <f>VLOOKUP(V14,登録情報男子!$A$2:$Q$2415,5,0)</f>
        <v>#N/A</v>
      </c>
      <c r="X14" s="160" t="e">
        <f>VLOOKUP(V14,登録情報男子!$A$2:$Q$2419,3,0)</f>
        <v>#N/A</v>
      </c>
      <c r="Y14" s="35" t="str">
        <f t="shared" ca="1" si="0"/>
        <v/>
      </c>
      <c r="Z14" s="35" t="str">
        <f t="shared" ca="1" si="1"/>
        <v/>
      </c>
      <c r="AA14" s="35" t="str">
        <f t="shared" ca="1" si="2"/>
        <v/>
      </c>
      <c r="AB14" s="35" t="str">
        <f t="shared" ca="1" si="3"/>
        <v/>
      </c>
      <c r="AC14" s="35" t="str">
        <f t="shared" ca="1" si="4"/>
        <v/>
      </c>
      <c r="AD14" s="35" t="str">
        <f t="shared" ca="1" si="5"/>
        <v/>
      </c>
      <c r="AE14" s="35" t="str">
        <f t="shared" ca="1" si="6"/>
        <v/>
      </c>
      <c r="AF14" s="35" t="str">
        <f t="shared" ca="1" si="7"/>
        <v/>
      </c>
      <c r="AG14" s="35" t="str">
        <f t="shared" ca="1" si="8"/>
        <v/>
      </c>
      <c r="AH14" s="35" t="str">
        <f t="shared" ca="1" si="9"/>
        <v/>
      </c>
      <c r="AI14" s="35" t="str">
        <f t="shared" ca="1" si="10"/>
        <v/>
      </c>
      <c r="AJ14" s="35" t="str">
        <f t="shared" ca="1" si="11"/>
        <v/>
      </c>
      <c r="AK14" s="35">
        <f t="shared" si="12"/>
        <v>0</v>
      </c>
      <c r="AL14" s="35" t="e">
        <f t="shared" si="13"/>
        <v>#N/A</v>
      </c>
      <c r="AM14" s="35">
        <f t="shared" si="14"/>
        <v>0</v>
      </c>
      <c r="AN14" s="35" t="e">
        <f t="shared" si="15"/>
        <v>#N/A</v>
      </c>
      <c r="AO14" s="35">
        <f t="shared" si="16"/>
        <v>0</v>
      </c>
      <c r="AP14" s="35" t="e">
        <f t="shared" si="17"/>
        <v>#N/A</v>
      </c>
      <c r="AQ14" s="35">
        <f t="shared" si="18"/>
        <v>0</v>
      </c>
      <c r="AR14" s="35" t="e">
        <f t="shared" si="19"/>
        <v>#N/A</v>
      </c>
      <c r="AS14" s="35">
        <f t="shared" si="20"/>
        <v>0</v>
      </c>
      <c r="AT14" s="35" t="e">
        <f t="shared" si="21"/>
        <v>#N/A</v>
      </c>
      <c r="AU14" s="35">
        <f t="shared" si="22"/>
        <v>0</v>
      </c>
      <c r="AV14" s="35" t="e">
        <f t="shared" si="23"/>
        <v>#N/A</v>
      </c>
      <c r="AW14" s="35">
        <f t="shared" si="24"/>
        <v>0</v>
      </c>
      <c r="AX14" s="35">
        <f t="shared" si="25"/>
        <v>0</v>
      </c>
      <c r="AY14" s="35">
        <f t="shared" si="26"/>
        <v>0</v>
      </c>
      <c r="AZ14" s="35">
        <f t="shared" si="27"/>
        <v>0</v>
      </c>
      <c r="BA14" s="35">
        <f t="shared" si="28"/>
        <v>0</v>
      </c>
      <c r="BB14" s="35">
        <f t="shared" si="29"/>
        <v>0</v>
      </c>
      <c r="BD14" s="35" t="e">
        <f t="shared" ca="1" si="30"/>
        <v>#N/A</v>
      </c>
      <c r="BF14" s="35">
        <f t="shared" si="31"/>
        <v>0</v>
      </c>
      <c r="BG14" s="35">
        <f t="shared" si="32"/>
        <v>0</v>
      </c>
      <c r="BH14" s="35">
        <f t="shared" si="33"/>
        <v>0</v>
      </c>
      <c r="BI14" s="35">
        <f t="shared" si="34"/>
        <v>0</v>
      </c>
      <c r="BJ14" s="35">
        <f t="shared" si="35"/>
        <v>0</v>
      </c>
      <c r="BK14" s="35">
        <f t="shared" si="36"/>
        <v>0</v>
      </c>
      <c r="BL14" s="35">
        <f t="shared" si="37"/>
        <v>0</v>
      </c>
      <c r="BM14" s="35">
        <f t="shared" ca="1" si="38"/>
        <v>0</v>
      </c>
      <c r="BN14" s="35">
        <f t="shared" ca="1" si="39"/>
        <v>0</v>
      </c>
      <c r="BO14" s="35">
        <f t="shared" ca="1" si="40"/>
        <v>0</v>
      </c>
      <c r="BP14" s="35">
        <f t="shared" ca="1" si="41"/>
        <v>0</v>
      </c>
      <c r="BQ14" s="35">
        <f t="shared" ca="1" si="42"/>
        <v>0</v>
      </c>
      <c r="BR14" s="35">
        <f t="shared" ca="1" si="43"/>
        <v>0</v>
      </c>
      <c r="BS14" s="35" t="e">
        <f t="shared" si="44"/>
        <v>#N/A</v>
      </c>
      <c r="BT14" s="35" t="e">
        <f t="shared" si="45"/>
        <v>#N/A</v>
      </c>
      <c r="BU14" s="35" t="e">
        <f t="shared" si="46"/>
        <v>#N/A</v>
      </c>
      <c r="BV14" s="35" t="e">
        <f t="shared" si="47"/>
        <v>#N/A</v>
      </c>
      <c r="BW14" s="35" t="e">
        <f t="shared" si="48"/>
        <v>#N/A</v>
      </c>
      <c r="BX14" s="35" t="e">
        <f t="shared" si="49"/>
        <v>#N/A</v>
      </c>
      <c r="BY14" s="35" t="e">
        <f t="shared" si="50"/>
        <v>#N/A</v>
      </c>
      <c r="BZ14" s="35">
        <f t="shared" si="51"/>
        <v>0</v>
      </c>
      <c r="CA14" s="35" t="e">
        <f t="shared" si="52"/>
        <v>#N/A</v>
      </c>
      <c r="CB14" s="35">
        <f t="shared" si="53"/>
        <v>0</v>
      </c>
      <c r="CC14" s="35">
        <f t="shared" si="55"/>
        <v>0</v>
      </c>
      <c r="CD14" s="35" t="e">
        <f t="shared" si="54"/>
        <v>#N/A</v>
      </c>
    </row>
    <row r="15" spans="1:86" ht="24.75" customHeight="1" thickTop="1" thickBot="1" x14ac:dyDescent="0.2">
      <c r="A15" s="13"/>
      <c r="B15" s="366"/>
      <c r="C15" s="92">
        <v>8</v>
      </c>
      <c r="D15" s="191"/>
      <c r="E15" s="184" t="str">
        <f>IF(D15="","",IF(D14="","エラー",申込書!$D$4&amp;"H"))</f>
        <v/>
      </c>
      <c r="F15" s="192"/>
      <c r="G15" s="193"/>
      <c r="H15" s="157" t="e">
        <f>VLOOKUP(G15,登録情報男子!$A$2:$Q$2419,5,0)</f>
        <v>#N/A</v>
      </c>
      <c r="I15" s="154" t="e">
        <f>VLOOKUP(G15,登録情報男子!$A$2:$Q$2419,3,0)</f>
        <v>#N/A</v>
      </c>
      <c r="J15" s="194"/>
      <c r="K15" s="157" t="e">
        <f>VLOOKUP(J15,登録情報男子!$A$2:$Q$2419,5,0)</f>
        <v>#N/A</v>
      </c>
      <c r="L15" s="154" t="e">
        <f>VLOOKUP(J15,登録情報男子!$A$2:$Q$2419,3,0)</f>
        <v>#N/A</v>
      </c>
      <c r="M15" s="194"/>
      <c r="N15" s="157" t="e">
        <f>VLOOKUP(M15,登録情報男子!$A$2:$Q$2419,5,0)</f>
        <v>#N/A</v>
      </c>
      <c r="O15" s="154" t="e">
        <f>VLOOKUP(M15,登録情報男子!$A$2:$Q$2419,3,0)</f>
        <v>#N/A</v>
      </c>
      <c r="P15" s="194"/>
      <c r="Q15" s="157" t="e">
        <f>VLOOKUP(P15,登録情報男子!$A$2:$Q$2419,5,0)</f>
        <v>#N/A</v>
      </c>
      <c r="R15" s="154" t="e">
        <f>VLOOKUP(P15,登録情報男子!$A$2:$Q$2419,3,0)</f>
        <v>#N/A</v>
      </c>
      <c r="S15" s="194"/>
      <c r="T15" s="157" t="e">
        <f>VLOOKUP(S15,登録情報男子!A9:$Q$2419,5,0)</f>
        <v>#N/A</v>
      </c>
      <c r="U15" s="154" t="e">
        <f>VLOOKUP(S15,登録情報男子!$A$2:$Q$2419,3,0)</f>
        <v>#N/A</v>
      </c>
      <c r="V15" s="194"/>
      <c r="W15" s="159" t="e">
        <f>VLOOKUP(V15,登録情報男子!$A$2:$Q$2415,5,0)</f>
        <v>#N/A</v>
      </c>
      <c r="X15" s="160" t="e">
        <f>VLOOKUP(V15,登録情報男子!$A$2:$Q$2419,3,0)</f>
        <v>#N/A</v>
      </c>
      <c r="Y15" s="35" t="str">
        <f t="shared" ca="1" si="0"/>
        <v/>
      </c>
      <c r="Z15" s="35" t="str">
        <f t="shared" ca="1" si="1"/>
        <v/>
      </c>
      <c r="AA15" s="35" t="str">
        <f t="shared" ca="1" si="2"/>
        <v/>
      </c>
      <c r="AB15" s="35" t="str">
        <f t="shared" ca="1" si="3"/>
        <v/>
      </c>
      <c r="AC15" s="35" t="str">
        <f t="shared" ca="1" si="4"/>
        <v/>
      </c>
      <c r="AD15" s="35" t="str">
        <f t="shared" ca="1" si="5"/>
        <v/>
      </c>
      <c r="AE15" s="35" t="str">
        <f t="shared" ca="1" si="6"/>
        <v/>
      </c>
      <c r="AF15" s="35" t="str">
        <f t="shared" ca="1" si="7"/>
        <v/>
      </c>
      <c r="AG15" s="35" t="str">
        <f t="shared" ca="1" si="8"/>
        <v/>
      </c>
      <c r="AH15" s="35" t="str">
        <f t="shared" ca="1" si="9"/>
        <v/>
      </c>
      <c r="AI15" s="35" t="str">
        <f t="shared" ca="1" si="10"/>
        <v/>
      </c>
      <c r="AJ15" s="35" t="str">
        <f t="shared" ca="1" si="11"/>
        <v/>
      </c>
      <c r="AK15" s="35">
        <f t="shared" si="12"/>
        <v>0</v>
      </c>
      <c r="AL15" s="35" t="e">
        <f t="shared" si="13"/>
        <v>#N/A</v>
      </c>
      <c r="AM15" s="35">
        <f t="shared" si="14"/>
        <v>0</v>
      </c>
      <c r="AN15" s="35" t="e">
        <f t="shared" si="15"/>
        <v>#N/A</v>
      </c>
      <c r="AO15" s="35">
        <f t="shared" si="16"/>
        <v>0</v>
      </c>
      <c r="AP15" s="35" t="e">
        <f t="shared" si="17"/>
        <v>#N/A</v>
      </c>
      <c r="AQ15" s="35">
        <f t="shared" si="18"/>
        <v>0</v>
      </c>
      <c r="AR15" s="35" t="e">
        <f t="shared" si="19"/>
        <v>#N/A</v>
      </c>
      <c r="AS15" s="35">
        <f t="shared" si="20"/>
        <v>0</v>
      </c>
      <c r="AT15" s="35" t="e">
        <f t="shared" si="21"/>
        <v>#N/A</v>
      </c>
      <c r="AU15" s="35">
        <f t="shared" si="22"/>
        <v>0</v>
      </c>
      <c r="AV15" s="35" t="e">
        <f t="shared" si="23"/>
        <v>#N/A</v>
      </c>
      <c r="AW15" s="35">
        <f t="shared" si="24"/>
        <v>0</v>
      </c>
      <c r="AX15" s="35">
        <f t="shared" si="25"/>
        <v>0</v>
      </c>
      <c r="AY15" s="35">
        <f t="shared" si="26"/>
        <v>0</v>
      </c>
      <c r="AZ15" s="35">
        <f t="shared" si="27"/>
        <v>0</v>
      </c>
      <c r="BA15" s="35">
        <f t="shared" si="28"/>
        <v>0</v>
      </c>
      <c r="BB15" s="35">
        <f t="shared" si="29"/>
        <v>0</v>
      </c>
      <c r="BD15" s="35" t="e">
        <f t="shared" ca="1" si="30"/>
        <v>#N/A</v>
      </c>
      <c r="BF15" s="35">
        <f t="shared" si="31"/>
        <v>0</v>
      </c>
      <c r="BG15" s="35">
        <f t="shared" si="32"/>
        <v>0</v>
      </c>
      <c r="BH15" s="35">
        <f t="shared" si="33"/>
        <v>0</v>
      </c>
      <c r="BI15" s="35">
        <f t="shared" si="34"/>
        <v>0</v>
      </c>
      <c r="BJ15" s="35">
        <f t="shared" si="35"/>
        <v>0</v>
      </c>
      <c r="BK15" s="35">
        <f t="shared" si="36"/>
        <v>0</v>
      </c>
      <c r="BL15" s="35">
        <f t="shared" si="37"/>
        <v>0</v>
      </c>
      <c r="BM15" s="35">
        <f t="shared" ca="1" si="38"/>
        <v>0</v>
      </c>
      <c r="BN15" s="35">
        <f t="shared" ca="1" si="39"/>
        <v>0</v>
      </c>
      <c r="BO15" s="35">
        <f t="shared" ca="1" si="40"/>
        <v>0</v>
      </c>
      <c r="BP15" s="35">
        <f t="shared" ca="1" si="41"/>
        <v>0</v>
      </c>
      <c r="BQ15" s="35">
        <f t="shared" ca="1" si="42"/>
        <v>0</v>
      </c>
      <c r="BR15" s="35">
        <f t="shared" ca="1" si="43"/>
        <v>0</v>
      </c>
      <c r="BS15" s="35" t="e">
        <f t="shared" si="44"/>
        <v>#N/A</v>
      </c>
      <c r="BT15" s="35" t="e">
        <f t="shared" si="45"/>
        <v>#N/A</v>
      </c>
      <c r="BU15" s="35" t="e">
        <f t="shared" si="46"/>
        <v>#N/A</v>
      </c>
      <c r="BV15" s="35" t="e">
        <f t="shared" si="47"/>
        <v>#N/A</v>
      </c>
      <c r="BW15" s="35" t="e">
        <f t="shared" si="48"/>
        <v>#N/A</v>
      </c>
      <c r="BX15" s="35" t="e">
        <f t="shared" si="49"/>
        <v>#N/A</v>
      </c>
      <c r="BY15" s="35" t="e">
        <f t="shared" si="50"/>
        <v>#N/A</v>
      </c>
      <c r="BZ15" s="35">
        <f t="shared" si="51"/>
        <v>0</v>
      </c>
      <c r="CA15" s="35" t="e">
        <f t="shared" si="52"/>
        <v>#N/A</v>
      </c>
      <c r="CB15" s="35">
        <f t="shared" si="53"/>
        <v>0</v>
      </c>
      <c r="CC15" s="35">
        <f t="shared" si="55"/>
        <v>0</v>
      </c>
      <c r="CD15" s="35" t="e">
        <f t="shared" si="54"/>
        <v>#N/A</v>
      </c>
    </row>
    <row r="16" spans="1:86" s="95" customFormat="1" ht="24.75" customHeight="1" thickTop="1" thickBot="1" x14ac:dyDescent="0.2">
      <c r="A16" s="13"/>
      <c r="B16" s="367" t="s">
        <v>482</v>
      </c>
      <c r="C16" s="93">
        <v>1</v>
      </c>
      <c r="D16" s="145"/>
      <c r="E16" s="128" t="str">
        <f>IF(D16="","",IF(D17="",$B$2,$B$2&amp;"A"))</f>
        <v/>
      </c>
      <c r="F16" s="94"/>
      <c r="G16" s="126"/>
      <c r="H16" s="157" t="e">
        <f>VLOOKUP(G16,登録情報男子!$A$2:$Q$2419,5,0)</f>
        <v>#N/A</v>
      </c>
      <c r="I16" s="154" t="e">
        <f>VLOOKUP(G16,登録情報男子!$A$2:$Q$2419,3,0)</f>
        <v>#N/A</v>
      </c>
      <c r="J16" s="125"/>
      <c r="K16" s="157" t="e">
        <f>VLOOKUP(J16,登録情報男子!$A$2:$Q$2419,5,0)</f>
        <v>#N/A</v>
      </c>
      <c r="L16" s="154" t="e">
        <f>VLOOKUP(J16,登録情報男子!$A$2:$Q$2419,3,0)</f>
        <v>#N/A</v>
      </c>
      <c r="M16" s="125"/>
      <c r="N16" s="157" t="e">
        <f>VLOOKUP(M16,登録情報男子!$A$2:$Q$2419,5,0)</f>
        <v>#N/A</v>
      </c>
      <c r="O16" s="154" t="e">
        <f>VLOOKUP(M16,登録情報男子!$A$2:$Q$2419,3,0)</f>
        <v>#N/A</v>
      </c>
      <c r="P16" s="125"/>
      <c r="Q16" s="157" t="e">
        <f>VLOOKUP(P16,登録情報男子!$A$2:$Q$2419,5,0)</f>
        <v>#N/A</v>
      </c>
      <c r="R16" s="154" t="e">
        <f>VLOOKUP(P16,登録情報男子!$A$2:$Q$2419,3,0)</f>
        <v>#N/A</v>
      </c>
      <c r="S16" s="125"/>
      <c r="T16" s="157" t="e">
        <f>VLOOKUP(S16,登録情報男子!A10:$Q$2419,5,0)</f>
        <v>#N/A</v>
      </c>
      <c r="U16" s="154" t="e">
        <f>VLOOKUP(S16,登録情報男子!$A$2:$Q$2419,3,0)</f>
        <v>#N/A</v>
      </c>
      <c r="V16" s="125"/>
      <c r="W16" s="157" t="e">
        <f>VLOOKUP(V16,登録情報男子!$A$2:$O$2414,5,0)</f>
        <v>#N/A</v>
      </c>
      <c r="X16" s="160" t="e">
        <f>VLOOKUP(V16,登録情報男子!$A$2:$Q$2419,3,0)</f>
        <v>#N/A</v>
      </c>
      <c r="Y16" s="95" t="str">
        <f t="shared" ref="Y16:Y23" ca="1" si="56">IF(G16="","",IF(ISNA(VLOOKUP(G16,INDIRECT($AC$1),2,0))=TRUE,"",VLOOKUP(G16,INDIRECT($AC$1),2,0)))</f>
        <v/>
      </c>
      <c r="Z16" s="95" t="str">
        <f t="shared" ref="Z16:Z23" ca="1" si="57">IF(G16="","",IF(ISNA(VLOOKUP(G16,INDIRECT($AC$1),3,0))=TRUE,"",VLOOKUP(G16,INDIRECT($AC$1),3,0)))</f>
        <v/>
      </c>
      <c r="AA16" s="95" t="str">
        <f t="shared" ref="AA16:AA23" ca="1" si="58">IF(J16="","",IF(ISNA(VLOOKUP(J16,INDIRECT($AC$1),2,0))=TRUE,"",VLOOKUP(J16,INDIRECT($AC$1),2,0)))</f>
        <v/>
      </c>
      <c r="AB16" s="95" t="str">
        <f t="shared" ref="AB16:AB23" ca="1" si="59">IF(J16="","",IF(ISNA(VLOOKUP(J16,INDIRECT($AC$1),3,0))=TRUE,"",VLOOKUP(J16,INDIRECT($AC$1),3,0)))</f>
        <v/>
      </c>
      <c r="AC16" s="95" t="str">
        <f t="shared" ref="AC16:AC23" ca="1" si="60">IF(M16="","",IF(ISNA(VLOOKUP(M16,INDIRECT($AC$1),2,0))=TRUE,"",VLOOKUP(M16,INDIRECT($AC$1),2,0)))</f>
        <v/>
      </c>
      <c r="AD16" s="95" t="str">
        <f t="shared" ref="AD16:AD23" ca="1" si="61">IF(M16="","",IF(ISNA(VLOOKUP(M16,INDIRECT($AC$1),3,0))=TRUE,"",VLOOKUP(M16,INDIRECT($AC$1),3,0)))</f>
        <v/>
      </c>
      <c r="AE16" s="95" t="str">
        <f t="shared" ref="AE16:AE23" ca="1" si="62">IF(P16="","",IF(ISNA(VLOOKUP(P16,INDIRECT($AC$1),2,0))=TRUE,"",VLOOKUP(P16,INDIRECT($AC$1),2,0)))</f>
        <v/>
      </c>
      <c r="AF16" s="95" t="str">
        <f t="shared" ref="AF16:AF23" ca="1" si="63">IF(P16="","",IF(ISNA(VLOOKUP(P16,INDIRECT($AC$1),3,0))=TRUE,"",VLOOKUP(P16,INDIRECT($AC$1),3,0)))</f>
        <v/>
      </c>
      <c r="AG16" s="95" t="str">
        <f t="shared" ref="AG16:AG23" ca="1" si="64">IF(S16="","",IF(ISNA(VLOOKUP(S16,INDIRECT($AC$1),2,0))=TRUE,"",VLOOKUP(S16,INDIRECT($AC$1),2,0)))</f>
        <v/>
      </c>
      <c r="AH16" s="95" t="str">
        <f t="shared" ref="AH16:AH23" ca="1" si="65">IF(S16="","",IF(ISNA(VLOOKUP(S16,INDIRECT($AC$1),3,0))=TRUE,"",VLOOKUP(S16,INDIRECT($AC$1),3,0)))</f>
        <v/>
      </c>
      <c r="AI16" s="95" t="str">
        <f t="shared" ref="AI16:AI23" ca="1" si="66">IF(V16="","",IF(ISNA(VLOOKUP(V16,INDIRECT($AC$1),2,0))=TRUE,"",VLOOKUP(V16,INDIRECT($AC$1),2,0)))</f>
        <v/>
      </c>
      <c r="AJ16" s="95" t="str">
        <f t="shared" ref="AJ16:AJ23" ca="1" si="67">IF(V16="","",IF(ISNA(VLOOKUP(V16,INDIRECT($AC$1),3,0))=TRUE,"",VLOOKUP(V16,INDIRECT($AC$1),3,0)))</f>
        <v/>
      </c>
      <c r="AK16" s="35">
        <f t="shared" ref="AK16:AK23" si="68">IF(G16="",0,1)</f>
        <v>0</v>
      </c>
      <c r="AL16" s="35" t="e">
        <f t="shared" ref="AL16:AL23" si="69">IF(H16="",0,1)</f>
        <v>#N/A</v>
      </c>
      <c r="AM16" s="35">
        <f t="shared" ref="AM16:AM23" si="70">IF(J16="",0,1)</f>
        <v>0</v>
      </c>
      <c r="AN16" s="35" t="e">
        <f t="shared" ref="AN16:AN23" si="71">IF(K16="",0,1)</f>
        <v>#N/A</v>
      </c>
      <c r="AO16" s="35">
        <f t="shared" ref="AO16:AO23" si="72">IF(M16="",0,1)</f>
        <v>0</v>
      </c>
      <c r="AP16" s="35" t="e">
        <f t="shared" ref="AP16:AP23" si="73">IF(N16="",0,1)</f>
        <v>#N/A</v>
      </c>
      <c r="AQ16" s="35">
        <f t="shared" ref="AQ16:AQ23" si="74">IF(P16="",0,1)</f>
        <v>0</v>
      </c>
      <c r="AR16" s="35" t="e">
        <f t="shared" ref="AR16:AR23" si="75">IF(Q16="",0,1)</f>
        <v>#N/A</v>
      </c>
      <c r="AS16" s="35">
        <f t="shared" ref="AS16:AS23" si="76">IF(S16="",0,1)</f>
        <v>0</v>
      </c>
      <c r="AT16" s="35" t="e">
        <f t="shared" ref="AT16:AT23" si="77">IF(T16="",0,1)</f>
        <v>#N/A</v>
      </c>
      <c r="AU16" s="35">
        <f t="shared" ref="AU16:AU23" si="78">IF(V16="",0,1)</f>
        <v>0</v>
      </c>
      <c r="AV16" s="35" t="e">
        <f t="shared" ref="AV16:AV23" si="79">IF(W16="",0,1)</f>
        <v>#N/A</v>
      </c>
      <c r="AW16" s="35">
        <f t="shared" ref="AW16:AW23" si="80">G16</f>
        <v>0</v>
      </c>
      <c r="AX16" s="35">
        <f t="shared" ref="AX16:AX23" si="81">J16</f>
        <v>0</v>
      </c>
      <c r="AY16" s="35">
        <f t="shared" ref="AY16:AY23" si="82">M16</f>
        <v>0</v>
      </c>
      <c r="AZ16" s="35">
        <f t="shared" ref="AZ16:AZ23" si="83">P16</f>
        <v>0</v>
      </c>
      <c r="BA16" s="35">
        <f t="shared" ref="BA16:BA23" si="84">S16</f>
        <v>0</v>
      </c>
      <c r="BB16" s="35">
        <f t="shared" ref="BB16:BB23" si="85">V16</f>
        <v>0</v>
      </c>
      <c r="BD16" s="35" t="e">
        <f t="shared" ref="BD16:BD23" ca="1" si="86">IF(MAX(BE16:CE16)=0,"",ADDRESS(4,MAX(BE16:CE16),4))</f>
        <v>#N/A</v>
      </c>
      <c r="BF16" s="35">
        <f t="shared" ref="BF16:BF23" si="87">IF(AND(D16&lt;&gt;"",SUM(AK16,AM16,AO16,AQ16,AS16,AU16)&lt;4),COLUMN(),0)</f>
        <v>0</v>
      </c>
      <c r="BG16" s="35">
        <f t="shared" ref="BG16:BG23" si="88">IF(BB16=0,0,IF(COUNTIF($AW$16:$BB$23,BB16)&gt;1,COLUMN(),0))</f>
        <v>0</v>
      </c>
      <c r="BH16" s="35">
        <f t="shared" ref="BH16:BH23" si="89">IF(BA16=0,0,IF(COUNTIF($AW$16:$BB$23,BA16)&gt;1,COLUMN(),0))</f>
        <v>0</v>
      </c>
      <c r="BI16" s="35">
        <f t="shared" ref="BI16:BI23" si="90">IF(AZ16=0,0,IF(COUNTIF($AW$16:$BB$23,AZ16)&gt;1,COLUMN(),0))</f>
        <v>0</v>
      </c>
      <c r="BJ16" s="35">
        <f t="shared" ref="BJ16:BJ23" si="91">IF(AY16=0,0,IF(COUNTIF($AW$16:$BB$23,AY16)&gt;1,COLUMN(),0))</f>
        <v>0</v>
      </c>
      <c r="BK16" s="35">
        <f t="shared" ref="BK16:BK23" si="92">IF(AX16=0,0,IF(COUNTIF($AW$16:$BB$23,AX16)&gt;1,COLUMN(),0))</f>
        <v>0</v>
      </c>
      <c r="BL16" s="35">
        <f t="shared" ref="BL16:BL23" si="93">IF(AW16=0,0,IF(COUNTIF($AW$16:$BB$23,AW16)&gt;1,COLUMN(),0))</f>
        <v>0</v>
      </c>
      <c r="BM16" s="35">
        <f t="shared" ref="BM16:BM23" ca="1" si="94">IF(AJ16="",0,IF(AJ16=$Y$2,0,COLUMN()))</f>
        <v>0</v>
      </c>
      <c r="BN16" s="35">
        <f t="shared" ref="BN16:BN23" ca="1" si="95">IF(AH16="",0,IF(AH16=$Y$2,0,COLUMN()))</f>
        <v>0</v>
      </c>
      <c r="BO16" s="35">
        <f t="shared" ref="BO16:BO23" ca="1" si="96">IF(AF16="",0,IF(AF16=$Y$2,0,COLUMN()))</f>
        <v>0</v>
      </c>
      <c r="BP16" s="35">
        <f t="shared" ref="BP16:BP23" ca="1" si="97">IF(AD16="",0,IF(AD16=$Y$2,0,COLUMN()))</f>
        <v>0</v>
      </c>
      <c r="BQ16" s="35">
        <f t="shared" ref="BQ16:BQ23" ca="1" si="98">IF(AB16="",0,IF(AB16=$Y$2,0,COLUMN()))</f>
        <v>0</v>
      </c>
      <c r="BR16" s="35">
        <f t="shared" ref="BR16:BR23" ca="1" si="99">IF(Z16="",0,IF(Z16=$Y$2,0,COLUMN()))</f>
        <v>0</v>
      </c>
      <c r="BS16" s="35" t="e">
        <f t="shared" ref="BS16:BS23" si="100">IF(W16="",0,IF(LEFT(W16,1)=AI16,0,COLUMN()))</f>
        <v>#N/A</v>
      </c>
      <c r="BT16" s="35" t="e">
        <f t="shared" ref="BT16:BT23" si="101">IF(T16="",0,IF(LEFT(T16,1)=AG16,0,COLUMN()))</f>
        <v>#N/A</v>
      </c>
      <c r="BU16" s="35" t="e">
        <f t="shared" ref="BU16:BU23" si="102">IF(Q16="",0,IF(LEFT(Q16,1)=AE16,0,COLUMN()))</f>
        <v>#N/A</v>
      </c>
      <c r="BV16" s="35" t="e">
        <f t="shared" ref="BV16:BV23" si="103">IF(N16="",0,IF(LEFT(N16,1)=AC16,0,COLUMN()))</f>
        <v>#N/A</v>
      </c>
      <c r="BW16" s="35" t="e">
        <f t="shared" ref="BW16:BW23" si="104">IF(K16="",0,IF(LEFT(K16,1)=AA16,0,COLUMN()))</f>
        <v>#N/A</v>
      </c>
      <c r="BX16" s="35" t="e">
        <f t="shared" ref="BX16:BX23" si="105">IF(H16="",0,IF(LEFT(H16,1)=Y16,0,COLUMN()))</f>
        <v>#N/A</v>
      </c>
      <c r="BY16" s="35" t="e">
        <f t="shared" ref="BY16:BY23" si="106">IF(OR(SUM($AK16:$AL16)=1,SUM($AM16:$AN16)=1,SUM($AO16:$AP16)=1,SUM($AQ16:$AR16)=1,SUM($AS16:$AT16)=1,SUM($AU16:$AV16)=1),COLUMN(),0)</f>
        <v>#N/A</v>
      </c>
      <c r="BZ16" s="35">
        <f t="shared" ref="BZ16:BZ23" si="107">IF(ISERROR(VALUE($D16))=TRUE,COLUMN(),0)</f>
        <v>0</v>
      </c>
      <c r="CA16" s="35" t="e">
        <f t="shared" ref="CA16:CA23" si="108">IF(AND(SUM($AK16:$AV16)&gt;0,$D16=""),COLUMN(),0)</f>
        <v>#N/A</v>
      </c>
      <c r="CB16" s="35">
        <f t="shared" ref="CB16:CB23" si="109">IF(OR($AK16&lt;$AM16,$AM16&lt;$AO16,$AO16&lt;$AQ16,$AQ16&lt;$AS16,$AS16&lt;$AU16),COLUMN(),0)</f>
        <v>0</v>
      </c>
      <c r="CC16" s="96">
        <v>0</v>
      </c>
      <c r="CD16" s="35" t="e">
        <f t="shared" ref="CD16:CD23" si="110">IF(AND($B$2="",OR($D16&lt;&gt;"",SUM($AK16:$AV16)&gt;0)),COLUMN(),0)</f>
        <v>#N/A</v>
      </c>
    </row>
    <row r="17" spans="1:82" ht="24.75" customHeight="1" thickTop="1" thickBot="1" x14ac:dyDescent="0.2">
      <c r="A17" s="13"/>
      <c r="B17" s="365"/>
      <c r="C17" s="91">
        <v>2</v>
      </c>
      <c r="D17" s="183"/>
      <c r="E17" s="184" t="str">
        <f>IF(D17="","",IF(D16="","エラー",申込書!$D$4&amp;"B"))</f>
        <v/>
      </c>
      <c r="F17" s="91"/>
      <c r="G17" s="187"/>
      <c r="H17" s="157" t="e">
        <f>VLOOKUP(G17,登録情報男子!$A$2:$Q$2419,5,0)</f>
        <v>#N/A</v>
      </c>
      <c r="I17" s="154" t="e">
        <f>VLOOKUP(G17,登録情報男子!$A$2:$Q$2419,3,0)</f>
        <v>#N/A</v>
      </c>
      <c r="J17" s="187"/>
      <c r="K17" s="157" t="e">
        <f>VLOOKUP(J17,登録情報男子!$A$2:$Q$2419,5,0)</f>
        <v>#N/A</v>
      </c>
      <c r="L17" s="154" t="e">
        <f>VLOOKUP(J17,登録情報男子!$A$2:$Q$2419,3,0)</f>
        <v>#N/A</v>
      </c>
      <c r="M17" s="187"/>
      <c r="N17" s="157" t="e">
        <f>VLOOKUP(M17,登録情報男子!$A$2:$Q$2419,5,0)</f>
        <v>#N/A</v>
      </c>
      <c r="O17" s="154" t="e">
        <f>VLOOKUP(M17,登録情報男子!$A$2:$Q$2419,3,0)</f>
        <v>#N/A</v>
      </c>
      <c r="P17" s="187"/>
      <c r="Q17" s="157" t="e">
        <f>VLOOKUP(P17,登録情報男子!$A$2:$Q$2419,5,0)</f>
        <v>#N/A</v>
      </c>
      <c r="R17" s="154" t="e">
        <f>VLOOKUP(P17,登録情報男子!$A$2:$Q$2419,3,0)</f>
        <v>#N/A</v>
      </c>
      <c r="S17" s="187"/>
      <c r="T17" s="157" t="e">
        <f>VLOOKUP(S17,登録情報男子!A11:$Q$2419,5,0)</f>
        <v>#N/A</v>
      </c>
      <c r="U17" s="154" t="e">
        <f>VLOOKUP(S17,登録情報男子!$A$2:$Q$2419,3,0)</f>
        <v>#N/A</v>
      </c>
      <c r="V17" s="187"/>
      <c r="W17" s="157" t="e">
        <f>VLOOKUP(V17,登録情報男子!$A$2:$O$2414,5,0)</f>
        <v>#N/A</v>
      </c>
      <c r="X17" s="160" t="e">
        <f>VLOOKUP(V17,登録情報男子!$A$2:$Q$2419,3,0)</f>
        <v>#N/A</v>
      </c>
      <c r="Y17" s="35" t="str">
        <f t="shared" ca="1" si="56"/>
        <v/>
      </c>
      <c r="Z17" s="35" t="str">
        <f t="shared" ca="1" si="57"/>
        <v/>
      </c>
      <c r="AA17" s="35" t="str">
        <f t="shared" ca="1" si="58"/>
        <v/>
      </c>
      <c r="AB17" s="35" t="str">
        <f t="shared" ca="1" si="59"/>
        <v/>
      </c>
      <c r="AC17" s="35" t="str">
        <f t="shared" ca="1" si="60"/>
        <v/>
      </c>
      <c r="AD17" s="35" t="str">
        <f t="shared" ca="1" si="61"/>
        <v/>
      </c>
      <c r="AE17" s="35" t="str">
        <f t="shared" ca="1" si="62"/>
        <v/>
      </c>
      <c r="AF17" s="35" t="str">
        <f t="shared" ca="1" si="63"/>
        <v/>
      </c>
      <c r="AG17" s="35" t="str">
        <f t="shared" ca="1" si="64"/>
        <v/>
      </c>
      <c r="AH17" s="35" t="str">
        <f t="shared" ca="1" si="65"/>
        <v/>
      </c>
      <c r="AI17" s="35" t="str">
        <f t="shared" ca="1" si="66"/>
        <v/>
      </c>
      <c r="AJ17" s="35" t="str">
        <f t="shared" ca="1" si="67"/>
        <v/>
      </c>
      <c r="AK17" s="35">
        <f t="shared" si="68"/>
        <v>0</v>
      </c>
      <c r="AL17" s="35" t="e">
        <f t="shared" si="69"/>
        <v>#N/A</v>
      </c>
      <c r="AM17" s="35">
        <f t="shared" si="70"/>
        <v>0</v>
      </c>
      <c r="AN17" s="35" t="e">
        <f t="shared" si="71"/>
        <v>#N/A</v>
      </c>
      <c r="AO17" s="35">
        <f t="shared" si="72"/>
        <v>0</v>
      </c>
      <c r="AP17" s="35" t="e">
        <f t="shared" si="73"/>
        <v>#N/A</v>
      </c>
      <c r="AQ17" s="35">
        <f t="shared" si="74"/>
        <v>0</v>
      </c>
      <c r="AR17" s="35" t="e">
        <f t="shared" si="75"/>
        <v>#N/A</v>
      </c>
      <c r="AS17" s="35">
        <f t="shared" si="76"/>
        <v>0</v>
      </c>
      <c r="AT17" s="35" t="e">
        <f t="shared" si="77"/>
        <v>#N/A</v>
      </c>
      <c r="AU17" s="35">
        <f t="shared" si="78"/>
        <v>0</v>
      </c>
      <c r="AV17" s="35" t="e">
        <f t="shared" si="79"/>
        <v>#N/A</v>
      </c>
      <c r="AW17" s="35">
        <f t="shared" si="80"/>
        <v>0</v>
      </c>
      <c r="AX17" s="35">
        <f t="shared" si="81"/>
        <v>0</v>
      </c>
      <c r="AY17" s="35">
        <f t="shared" si="82"/>
        <v>0</v>
      </c>
      <c r="AZ17" s="35">
        <f t="shared" si="83"/>
        <v>0</v>
      </c>
      <c r="BA17" s="35">
        <f t="shared" si="84"/>
        <v>0</v>
      </c>
      <c r="BB17" s="35">
        <f t="shared" si="85"/>
        <v>0</v>
      </c>
      <c r="BD17" s="35" t="e">
        <f t="shared" ca="1" si="86"/>
        <v>#N/A</v>
      </c>
      <c r="BF17" s="35">
        <f t="shared" si="87"/>
        <v>0</v>
      </c>
      <c r="BG17" s="35">
        <f t="shared" si="88"/>
        <v>0</v>
      </c>
      <c r="BH17" s="35">
        <f t="shared" si="89"/>
        <v>0</v>
      </c>
      <c r="BI17" s="35">
        <f t="shared" si="90"/>
        <v>0</v>
      </c>
      <c r="BJ17" s="35">
        <f t="shared" si="91"/>
        <v>0</v>
      </c>
      <c r="BK17" s="35">
        <f t="shared" si="92"/>
        <v>0</v>
      </c>
      <c r="BL17" s="35">
        <f t="shared" si="93"/>
        <v>0</v>
      </c>
      <c r="BM17" s="35">
        <f t="shared" ca="1" si="94"/>
        <v>0</v>
      </c>
      <c r="BN17" s="35">
        <f t="shared" ca="1" si="95"/>
        <v>0</v>
      </c>
      <c r="BO17" s="35">
        <f t="shared" ca="1" si="96"/>
        <v>0</v>
      </c>
      <c r="BP17" s="35">
        <f t="shared" ca="1" si="97"/>
        <v>0</v>
      </c>
      <c r="BQ17" s="35">
        <f t="shared" ca="1" si="98"/>
        <v>0</v>
      </c>
      <c r="BR17" s="35">
        <f t="shared" ca="1" si="99"/>
        <v>0</v>
      </c>
      <c r="BS17" s="35" t="e">
        <f t="shared" si="100"/>
        <v>#N/A</v>
      </c>
      <c r="BT17" s="35" t="e">
        <f t="shared" si="101"/>
        <v>#N/A</v>
      </c>
      <c r="BU17" s="35" t="e">
        <f t="shared" si="102"/>
        <v>#N/A</v>
      </c>
      <c r="BV17" s="35" t="e">
        <f t="shared" si="103"/>
        <v>#N/A</v>
      </c>
      <c r="BW17" s="35" t="e">
        <f t="shared" si="104"/>
        <v>#N/A</v>
      </c>
      <c r="BX17" s="35" t="e">
        <f t="shared" si="105"/>
        <v>#N/A</v>
      </c>
      <c r="BY17" s="35" t="e">
        <f t="shared" si="106"/>
        <v>#N/A</v>
      </c>
      <c r="BZ17" s="35">
        <f t="shared" si="107"/>
        <v>0</v>
      </c>
      <c r="CA17" s="35" t="e">
        <f t="shared" si="108"/>
        <v>#N/A</v>
      </c>
      <c r="CB17" s="35">
        <f t="shared" si="109"/>
        <v>0</v>
      </c>
      <c r="CC17" s="35">
        <f t="shared" ref="CC17:CC23" si="111">IF(AND($D16="",$D17&lt;&gt;""),COLUMN(),0)</f>
        <v>0</v>
      </c>
      <c r="CD17" s="35" t="e">
        <f t="shared" si="110"/>
        <v>#N/A</v>
      </c>
    </row>
    <row r="18" spans="1:82" ht="24.75" customHeight="1" thickTop="1" thickBot="1" x14ac:dyDescent="0.2">
      <c r="A18" s="13"/>
      <c r="B18" s="365"/>
      <c r="C18" s="91">
        <v>3</v>
      </c>
      <c r="D18" s="183"/>
      <c r="E18" s="184" t="str">
        <f>IF(D18="","",IF(D17="","エラー",申込書!$D$4&amp;"C"))</f>
        <v/>
      </c>
      <c r="F18" s="91"/>
      <c r="G18" s="187"/>
      <c r="H18" s="157" t="e">
        <f>VLOOKUP(G18,登録情報男子!$A$2:$Q$2419,5,0)</f>
        <v>#N/A</v>
      </c>
      <c r="I18" s="154" t="e">
        <f>VLOOKUP(G18,登録情報男子!$A$2:$Q$2419,3,0)</f>
        <v>#N/A</v>
      </c>
      <c r="J18" s="187"/>
      <c r="K18" s="157" t="e">
        <f>VLOOKUP(J18,登録情報男子!$A$2:$Q$2419,5,0)</f>
        <v>#N/A</v>
      </c>
      <c r="L18" s="154" t="e">
        <f>VLOOKUP(J18,登録情報男子!$A$2:$Q$2419,3,0)</f>
        <v>#N/A</v>
      </c>
      <c r="M18" s="187"/>
      <c r="N18" s="157" t="e">
        <f>VLOOKUP(M18,登録情報男子!$A$2:$Q$2419,5,0)</f>
        <v>#N/A</v>
      </c>
      <c r="O18" s="154" t="e">
        <f>VLOOKUP(M18,登録情報男子!$A$2:$Q$2419,3,0)</f>
        <v>#N/A</v>
      </c>
      <c r="P18" s="187"/>
      <c r="Q18" s="157" t="e">
        <f>VLOOKUP(P18,登録情報男子!$A$2:$Q$2419,5,0)</f>
        <v>#N/A</v>
      </c>
      <c r="R18" s="154" t="e">
        <f>VLOOKUP(P18,登録情報男子!$A$2:$Q$2419,3,0)</f>
        <v>#N/A</v>
      </c>
      <c r="S18" s="187"/>
      <c r="T18" s="157" t="e">
        <f>VLOOKUP(S18,登録情報男子!A12:$Q$2419,5,0)</f>
        <v>#N/A</v>
      </c>
      <c r="U18" s="154" t="e">
        <f>VLOOKUP(S18,登録情報男子!$A$2:$Q$2419,3,0)</f>
        <v>#N/A</v>
      </c>
      <c r="V18" s="187"/>
      <c r="W18" s="157" t="e">
        <f>VLOOKUP(V18,登録情報男子!$A$2:$O$2414,5,0)</f>
        <v>#N/A</v>
      </c>
      <c r="X18" s="160" t="e">
        <f>VLOOKUP(V18,登録情報男子!$A$2:$Q$2419,3,0)</f>
        <v>#N/A</v>
      </c>
      <c r="Y18" s="35" t="str">
        <f t="shared" ca="1" si="56"/>
        <v/>
      </c>
      <c r="Z18" s="35" t="str">
        <f t="shared" ca="1" si="57"/>
        <v/>
      </c>
      <c r="AA18" s="35" t="str">
        <f t="shared" ca="1" si="58"/>
        <v/>
      </c>
      <c r="AB18" s="35" t="str">
        <f t="shared" ca="1" si="59"/>
        <v/>
      </c>
      <c r="AC18" s="35" t="str">
        <f t="shared" ca="1" si="60"/>
        <v/>
      </c>
      <c r="AD18" s="35" t="str">
        <f t="shared" ca="1" si="61"/>
        <v/>
      </c>
      <c r="AE18" s="35" t="str">
        <f t="shared" ca="1" si="62"/>
        <v/>
      </c>
      <c r="AF18" s="35" t="str">
        <f t="shared" ca="1" si="63"/>
        <v/>
      </c>
      <c r="AG18" s="35" t="str">
        <f t="shared" ca="1" si="64"/>
        <v/>
      </c>
      <c r="AH18" s="35" t="str">
        <f t="shared" ca="1" si="65"/>
        <v/>
      </c>
      <c r="AI18" s="35" t="str">
        <f t="shared" ca="1" si="66"/>
        <v/>
      </c>
      <c r="AJ18" s="35" t="str">
        <f t="shared" ca="1" si="67"/>
        <v/>
      </c>
      <c r="AK18" s="35">
        <f t="shared" si="68"/>
        <v>0</v>
      </c>
      <c r="AL18" s="35" t="e">
        <f t="shared" si="69"/>
        <v>#N/A</v>
      </c>
      <c r="AM18" s="35">
        <f t="shared" si="70"/>
        <v>0</v>
      </c>
      <c r="AN18" s="35" t="e">
        <f t="shared" si="71"/>
        <v>#N/A</v>
      </c>
      <c r="AO18" s="35">
        <f t="shared" si="72"/>
        <v>0</v>
      </c>
      <c r="AP18" s="35" t="e">
        <f t="shared" si="73"/>
        <v>#N/A</v>
      </c>
      <c r="AQ18" s="35">
        <f t="shared" si="74"/>
        <v>0</v>
      </c>
      <c r="AR18" s="35" t="e">
        <f t="shared" si="75"/>
        <v>#N/A</v>
      </c>
      <c r="AS18" s="35">
        <f t="shared" si="76"/>
        <v>0</v>
      </c>
      <c r="AT18" s="35" t="e">
        <f t="shared" si="77"/>
        <v>#N/A</v>
      </c>
      <c r="AU18" s="35">
        <f t="shared" si="78"/>
        <v>0</v>
      </c>
      <c r="AV18" s="35" t="e">
        <f t="shared" si="79"/>
        <v>#N/A</v>
      </c>
      <c r="AW18" s="35">
        <f t="shared" si="80"/>
        <v>0</v>
      </c>
      <c r="AX18" s="35">
        <f t="shared" si="81"/>
        <v>0</v>
      </c>
      <c r="AY18" s="35">
        <f t="shared" si="82"/>
        <v>0</v>
      </c>
      <c r="AZ18" s="35">
        <f t="shared" si="83"/>
        <v>0</v>
      </c>
      <c r="BA18" s="35">
        <f t="shared" si="84"/>
        <v>0</v>
      </c>
      <c r="BB18" s="35">
        <f t="shared" si="85"/>
        <v>0</v>
      </c>
      <c r="BD18" s="35" t="e">
        <f t="shared" ca="1" si="86"/>
        <v>#N/A</v>
      </c>
      <c r="BF18" s="35">
        <f t="shared" si="87"/>
        <v>0</v>
      </c>
      <c r="BG18" s="35">
        <f t="shared" si="88"/>
        <v>0</v>
      </c>
      <c r="BH18" s="35">
        <f t="shared" si="89"/>
        <v>0</v>
      </c>
      <c r="BI18" s="35">
        <f t="shared" si="90"/>
        <v>0</v>
      </c>
      <c r="BJ18" s="35">
        <f t="shared" si="91"/>
        <v>0</v>
      </c>
      <c r="BK18" s="35">
        <f t="shared" si="92"/>
        <v>0</v>
      </c>
      <c r="BL18" s="35">
        <f t="shared" si="93"/>
        <v>0</v>
      </c>
      <c r="BM18" s="35">
        <f t="shared" ca="1" si="94"/>
        <v>0</v>
      </c>
      <c r="BN18" s="35">
        <f t="shared" ca="1" si="95"/>
        <v>0</v>
      </c>
      <c r="BO18" s="35">
        <f t="shared" ca="1" si="96"/>
        <v>0</v>
      </c>
      <c r="BP18" s="35">
        <f t="shared" ca="1" si="97"/>
        <v>0</v>
      </c>
      <c r="BQ18" s="35">
        <f t="shared" ca="1" si="98"/>
        <v>0</v>
      </c>
      <c r="BR18" s="35">
        <f t="shared" ca="1" si="99"/>
        <v>0</v>
      </c>
      <c r="BS18" s="35" t="e">
        <f t="shared" si="100"/>
        <v>#N/A</v>
      </c>
      <c r="BT18" s="35" t="e">
        <f t="shared" si="101"/>
        <v>#N/A</v>
      </c>
      <c r="BU18" s="35" t="e">
        <f t="shared" si="102"/>
        <v>#N/A</v>
      </c>
      <c r="BV18" s="35" t="e">
        <f t="shared" si="103"/>
        <v>#N/A</v>
      </c>
      <c r="BW18" s="35" t="e">
        <f t="shared" si="104"/>
        <v>#N/A</v>
      </c>
      <c r="BX18" s="35" t="e">
        <f t="shared" si="105"/>
        <v>#N/A</v>
      </c>
      <c r="BY18" s="35" t="e">
        <f t="shared" si="106"/>
        <v>#N/A</v>
      </c>
      <c r="BZ18" s="35">
        <f t="shared" si="107"/>
        <v>0</v>
      </c>
      <c r="CA18" s="35" t="e">
        <f t="shared" si="108"/>
        <v>#N/A</v>
      </c>
      <c r="CB18" s="35">
        <f t="shared" si="109"/>
        <v>0</v>
      </c>
      <c r="CC18" s="35">
        <f t="shared" si="111"/>
        <v>0</v>
      </c>
      <c r="CD18" s="35" t="e">
        <f t="shared" si="110"/>
        <v>#N/A</v>
      </c>
    </row>
    <row r="19" spans="1:82" ht="24.75" customHeight="1" thickTop="1" thickBot="1" x14ac:dyDescent="0.2">
      <c r="A19" s="13"/>
      <c r="B19" s="365"/>
      <c r="C19" s="91">
        <v>4</v>
      </c>
      <c r="D19" s="183"/>
      <c r="E19" s="184" t="str">
        <f>IF(D19="","",IF(D18="","エラー",申込書!$D$4&amp;"D"))</f>
        <v/>
      </c>
      <c r="F19" s="91"/>
      <c r="G19" s="187"/>
      <c r="H19" s="157" t="e">
        <f>VLOOKUP(G19,登録情報男子!$A$2:$Q$2419,5,0)</f>
        <v>#N/A</v>
      </c>
      <c r="I19" s="154" t="e">
        <f>VLOOKUP(G19,登録情報男子!$A$2:$Q$2419,3,0)</f>
        <v>#N/A</v>
      </c>
      <c r="J19" s="187"/>
      <c r="K19" s="157" t="e">
        <f>VLOOKUP(J19,登録情報男子!$A$2:$Q$2419,5,0)</f>
        <v>#N/A</v>
      </c>
      <c r="L19" s="154" t="e">
        <f>VLOOKUP(J19,登録情報男子!$A$2:$Q$2419,3,0)</f>
        <v>#N/A</v>
      </c>
      <c r="M19" s="187"/>
      <c r="N19" s="157" t="e">
        <f>VLOOKUP(M19,登録情報男子!$A$2:$Q$2419,5,0)</f>
        <v>#N/A</v>
      </c>
      <c r="O19" s="154" t="e">
        <f>VLOOKUP(M19,登録情報男子!$A$2:$Q$2419,3,0)</f>
        <v>#N/A</v>
      </c>
      <c r="P19" s="187"/>
      <c r="Q19" s="157" t="e">
        <f>VLOOKUP(P19,登録情報男子!$A$2:$Q$2419,5,0)</f>
        <v>#N/A</v>
      </c>
      <c r="R19" s="154" t="e">
        <f>VLOOKUP(P19,登録情報男子!$A$2:$Q$2419,3,0)</f>
        <v>#N/A</v>
      </c>
      <c r="S19" s="187"/>
      <c r="T19" s="157" t="e">
        <f>VLOOKUP(S19,登録情報男子!A13:$Q$2419,5,0)</f>
        <v>#N/A</v>
      </c>
      <c r="U19" s="154" t="e">
        <f>VLOOKUP(S19,登録情報男子!$A$2:$Q$2419,3,0)</f>
        <v>#N/A</v>
      </c>
      <c r="V19" s="187"/>
      <c r="W19" s="157" t="e">
        <f>VLOOKUP(V19,登録情報男子!$A$2:$O$2414,5,0)</f>
        <v>#N/A</v>
      </c>
      <c r="X19" s="160" t="e">
        <f>VLOOKUP(V19,登録情報男子!$A$2:$Q$2419,3,0)</f>
        <v>#N/A</v>
      </c>
      <c r="Y19" s="35" t="str">
        <f t="shared" ca="1" si="56"/>
        <v/>
      </c>
      <c r="Z19" s="35" t="str">
        <f t="shared" ca="1" si="57"/>
        <v/>
      </c>
      <c r="AA19" s="35" t="str">
        <f t="shared" ca="1" si="58"/>
        <v/>
      </c>
      <c r="AB19" s="35" t="str">
        <f t="shared" ca="1" si="59"/>
        <v/>
      </c>
      <c r="AC19" s="35" t="str">
        <f t="shared" ca="1" si="60"/>
        <v/>
      </c>
      <c r="AD19" s="35" t="str">
        <f t="shared" ca="1" si="61"/>
        <v/>
      </c>
      <c r="AE19" s="35" t="str">
        <f t="shared" ca="1" si="62"/>
        <v/>
      </c>
      <c r="AF19" s="35" t="str">
        <f t="shared" ca="1" si="63"/>
        <v/>
      </c>
      <c r="AG19" s="35" t="str">
        <f t="shared" ca="1" si="64"/>
        <v/>
      </c>
      <c r="AH19" s="35" t="str">
        <f t="shared" ca="1" si="65"/>
        <v/>
      </c>
      <c r="AI19" s="35" t="str">
        <f t="shared" ca="1" si="66"/>
        <v/>
      </c>
      <c r="AJ19" s="35" t="str">
        <f t="shared" ca="1" si="67"/>
        <v/>
      </c>
      <c r="AK19" s="35">
        <f t="shared" si="68"/>
        <v>0</v>
      </c>
      <c r="AL19" s="35" t="e">
        <f t="shared" si="69"/>
        <v>#N/A</v>
      </c>
      <c r="AM19" s="35">
        <f t="shared" si="70"/>
        <v>0</v>
      </c>
      <c r="AN19" s="35" t="e">
        <f t="shared" si="71"/>
        <v>#N/A</v>
      </c>
      <c r="AO19" s="35">
        <f t="shared" si="72"/>
        <v>0</v>
      </c>
      <c r="AP19" s="35" t="e">
        <f t="shared" si="73"/>
        <v>#N/A</v>
      </c>
      <c r="AQ19" s="35">
        <f t="shared" si="74"/>
        <v>0</v>
      </c>
      <c r="AR19" s="35" t="e">
        <f t="shared" si="75"/>
        <v>#N/A</v>
      </c>
      <c r="AS19" s="35">
        <f t="shared" si="76"/>
        <v>0</v>
      </c>
      <c r="AT19" s="35" t="e">
        <f t="shared" si="77"/>
        <v>#N/A</v>
      </c>
      <c r="AU19" s="35">
        <f t="shared" si="78"/>
        <v>0</v>
      </c>
      <c r="AV19" s="35" t="e">
        <f t="shared" si="79"/>
        <v>#N/A</v>
      </c>
      <c r="AW19" s="35">
        <f t="shared" si="80"/>
        <v>0</v>
      </c>
      <c r="AX19" s="35">
        <f t="shared" si="81"/>
        <v>0</v>
      </c>
      <c r="AY19" s="35">
        <f t="shared" si="82"/>
        <v>0</v>
      </c>
      <c r="AZ19" s="35">
        <f t="shared" si="83"/>
        <v>0</v>
      </c>
      <c r="BA19" s="35">
        <f t="shared" si="84"/>
        <v>0</v>
      </c>
      <c r="BB19" s="35">
        <f t="shared" si="85"/>
        <v>0</v>
      </c>
      <c r="BD19" s="35" t="e">
        <f t="shared" ca="1" si="86"/>
        <v>#N/A</v>
      </c>
      <c r="BF19" s="35">
        <f t="shared" si="87"/>
        <v>0</v>
      </c>
      <c r="BG19" s="35">
        <f t="shared" si="88"/>
        <v>0</v>
      </c>
      <c r="BH19" s="35">
        <f t="shared" si="89"/>
        <v>0</v>
      </c>
      <c r="BI19" s="35">
        <f t="shared" si="90"/>
        <v>0</v>
      </c>
      <c r="BJ19" s="35">
        <f t="shared" si="91"/>
        <v>0</v>
      </c>
      <c r="BK19" s="35">
        <f t="shared" si="92"/>
        <v>0</v>
      </c>
      <c r="BL19" s="35">
        <f t="shared" si="93"/>
        <v>0</v>
      </c>
      <c r="BM19" s="35">
        <f t="shared" ca="1" si="94"/>
        <v>0</v>
      </c>
      <c r="BN19" s="35">
        <f t="shared" ca="1" si="95"/>
        <v>0</v>
      </c>
      <c r="BO19" s="35">
        <f t="shared" ca="1" si="96"/>
        <v>0</v>
      </c>
      <c r="BP19" s="35">
        <f t="shared" ca="1" si="97"/>
        <v>0</v>
      </c>
      <c r="BQ19" s="35">
        <f t="shared" ca="1" si="98"/>
        <v>0</v>
      </c>
      <c r="BR19" s="35">
        <f t="shared" ca="1" si="99"/>
        <v>0</v>
      </c>
      <c r="BS19" s="35" t="e">
        <f t="shared" si="100"/>
        <v>#N/A</v>
      </c>
      <c r="BT19" s="35" t="e">
        <f t="shared" si="101"/>
        <v>#N/A</v>
      </c>
      <c r="BU19" s="35" t="e">
        <f t="shared" si="102"/>
        <v>#N/A</v>
      </c>
      <c r="BV19" s="35" t="e">
        <f t="shared" si="103"/>
        <v>#N/A</v>
      </c>
      <c r="BW19" s="35" t="e">
        <f t="shared" si="104"/>
        <v>#N/A</v>
      </c>
      <c r="BX19" s="35" t="e">
        <f t="shared" si="105"/>
        <v>#N/A</v>
      </c>
      <c r="BY19" s="35" t="e">
        <f t="shared" si="106"/>
        <v>#N/A</v>
      </c>
      <c r="BZ19" s="35">
        <f t="shared" si="107"/>
        <v>0</v>
      </c>
      <c r="CA19" s="35" t="e">
        <f t="shared" si="108"/>
        <v>#N/A</v>
      </c>
      <c r="CB19" s="35">
        <f t="shared" si="109"/>
        <v>0</v>
      </c>
      <c r="CC19" s="35">
        <f t="shared" si="111"/>
        <v>0</v>
      </c>
      <c r="CD19" s="35" t="e">
        <f t="shared" si="110"/>
        <v>#N/A</v>
      </c>
    </row>
    <row r="20" spans="1:82" ht="24.75" customHeight="1" thickTop="1" thickBot="1" x14ac:dyDescent="0.2">
      <c r="A20" s="13"/>
      <c r="B20" s="365"/>
      <c r="C20" s="91">
        <v>5</v>
      </c>
      <c r="D20" s="183"/>
      <c r="E20" s="184" t="str">
        <f>IF(D20="","",IF(D19="","エラー",申込書!$D$4&amp;"E"))</f>
        <v/>
      </c>
      <c r="F20" s="185"/>
      <c r="G20" s="186"/>
      <c r="H20" s="157" t="e">
        <f>VLOOKUP(G20,登録情報男子!$A$2:$Q$2419,5,0)</f>
        <v>#N/A</v>
      </c>
      <c r="I20" s="154" t="e">
        <f>VLOOKUP(G20,登録情報男子!$A$2:$Q$2419,3,0)</f>
        <v>#N/A</v>
      </c>
      <c r="J20" s="187"/>
      <c r="K20" s="157" t="e">
        <f>VLOOKUP(J20,登録情報男子!$A$2:$Q$2419,5,0)</f>
        <v>#N/A</v>
      </c>
      <c r="L20" s="154" t="e">
        <f>VLOOKUP(J20,登録情報男子!$A$2:$Q$2419,3,0)</f>
        <v>#N/A</v>
      </c>
      <c r="M20" s="187"/>
      <c r="N20" s="157" t="e">
        <f>VLOOKUP(M20,登録情報男子!$A$2:$Q$2419,5,0)</f>
        <v>#N/A</v>
      </c>
      <c r="O20" s="154" t="e">
        <f>VLOOKUP(M20,登録情報男子!$A$2:$Q$2419,3,0)</f>
        <v>#N/A</v>
      </c>
      <c r="P20" s="187"/>
      <c r="Q20" s="157" t="e">
        <f>VLOOKUP(P20,登録情報男子!$A$2:$Q$2419,5,0)</f>
        <v>#N/A</v>
      </c>
      <c r="R20" s="154" t="e">
        <f>VLOOKUP(P20,登録情報男子!$A$2:$Q$2419,3,0)</f>
        <v>#N/A</v>
      </c>
      <c r="S20" s="187"/>
      <c r="T20" s="157" t="e">
        <f>VLOOKUP(S20,登録情報男子!A14:$Q$2419,5,0)</f>
        <v>#N/A</v>
      </c>
      <c r="U20" s="154" t="e">
        <f>VLOOKUP(S20,登録情報男子!$A$2:$Q$2419,3,0)</f>
        <v>#N/A</v>
      </c>
      <c r="V20" s="187"/>
      <c r="W20" s="157" t="e">
        <f>VLOOKUP(V20,登録情報男子!$A$2:$O$2414,5,0)</f>
        <v>#N/A</v>
      </c>
      <c r="X20" s="160" t="e">
        <f>VLOOKUP(V20,登録情報男子!$A$2:$Q$2419,3,0)</f>
        <v>#N/A</v>
      </c>
      <c r="Y20" s="35" t="str">
        <f t="shared" ca="1" si="56"/>
        <v/>
      </c>
      <c r="Z20" s="35" t="str">
        <f t="shared" ca="1" si="57"/>
        <v/>
      </c>
      <c r="AA20" s="35" t="str">
        <f t="shared" ca="1" si="58"/>
        <v/>
      </c>
      <c r="AB20" s="35" t="str">
        <f t="shared" ca="1" si="59"/>
        <v/>
      </c>
      <c r="AC20" s="35" t="str">
        <f t="shared" ca="1" si="60"/>
        <v/>
      </c>
      <c r="AD20" s="35" t="str">
        <f t="shared" ca="1" si="61"/>
        <v/>
      </c>
      <c r="AE20" s="35" t="str">
        <f t="shared" ca="1" si="62"/>
        <v/>
      </c>
      <c r="AF20" s="35" t="str">
        <f t="shared" ca="1" si="63"/>
        <v/>
      </c>
      <c r="AG20" s="35" t="str">
        <f t="shared" ca="1" si="64"/>
        <v/>
      </c>
      <c r="AH20" s="35" t="str">
        <f t="shared" ca="1" si="65"/>
        <v/>
      </c>
      <c r="AI20" s="35" t="str">
        <f t="shared" ca="1" si="66"/>
        <v/>
      </c>
      <c r="AJ20" s="35" t="str">
        <f t="shared" ca="1" si="67"/>
        <v/>
      </c>
      <c r="AK20" s="35">
        <f t="shared" si="68"/>
        <v>0</v>
      </c>
      <c r="AL20" s="35" t="e">
        <f t="shared" si="69"/>
        <v>#N/A</v>
      </c>
      <c r="AM20" s="35">
        <f t="shared" si="70"/>
        <v>0</v>
      </c>
      <c r="AN20" s="35" t="e">
        <f t="shared" si="71"/>
        <v>#N/A</v>
      </c>
      <c r="AO20" s="35">
        <f t="shared" si="72"/>
        <v>0</v>
      </c>
      <c r="AP20" s="35" t="e">
        <f t="shared" si="73"/>
        <v>#N/A</v>
      </c>
      <c r="AQ20" s="35">
        <f t="shared" si="74"/>
        <v>0</v>
      </c>
      <c r="AR20" s="35" t="e">
        <f t="shared" si="75"/>
        <v>#N/A</v>
      </c>
      <c r="AS20" s="35">
        <f t="shared" si="76"/>
        <v>0</v>
      </c>
      <c r="AT20" s="35" t="e">
        <f t="shared" si="77"/>
        <v>#N/A</v>
      </c>
      <c r="AU20" s="35">
        <f t="shared" si="78"/>
        <v>0</v>
      </c>
      <c r="AV20" s="35" t="e">
        <f t="shared" si="79"/>
        <v>#N/A</v>
      </c>
      <c r="AW20" s="35">
        <f t="shared" si="80"/>
        <v>0</v>
      </c>
      <c r="AX20" s="35">
        <f t="shared" si="81"/>
        <v>0</v>
      </c>
      <c r="AY20" s="35">
        <f t="shared" si="82"/>
        <v>0</v>
      </c>
      <c r="AZ20" s="35">
        <f t="shared" si="83"/>
        <v>0</v>
      </c>
      <c r="BA20" s="35">
        <f t="shared" si="84"/>
        <v>0</v>
      </c>
      <c r="BB20" s="35">
        <f t="shared" si="85"/>
        <v>0</v>
      </c>
      <c r="BD20" s="35" t="e">
        <f t="shared" ca="1" si="86"/>
        <v>#N/A</v>
      </c>
      <c r="BF20" s="35">
        <f t="shared" si="87"/>
        <v>0</v>
      </c>
      <c r="BG20" s="35">
        <f t="shared" si="88"/>
        <v>0</v>
      </c>
      <c r="BH20" s="35">
        <f t="shared" si="89"/>
        <v>0</v>
      </c>
      <c r="BI20" s="35">
        <f t="shared" si="90"/>
        <v>0</v>
      </c>
      <c r="BJ20" s="35">
        <f t="shared" si="91"/>
        <v>0</v>
      </c>
      <c r="BK20" s="35">
        <f t="shared" si="92"/>
        <v>0</v>
      </c>
      <c r="BL20" s="35">
        <f t="shared" si="93"/>
        <v>0</v>
      </c>
      <c r="BM20" s="35">
        <f t="shared" ca="1" si="94"/>
        <v>0</v>
      </c>
      <c r="BN20" s="35">
        <f t="shared" ca="1" si="95"/>
        <v>0</v>
      </c>
      <c r="BO20" s="35">
        <f t="shared" ca="1" si="96"/>
        <v>0</v>
      </c>
      <c r="BP20" s="35">
        <f t="shared" ca="1" si="97"/>
        <v>0</v>
      </c>
      <c r="BQ20" s="35">
        <f t="shared" ca="1" si="98"/>
        <v>0</v>
      </c>
      <c r="BR20" s="35">
        <f t="shared" ca="1" si="99"/>
        <v>0</v>
      </c>
      <c r="BS20" s="35" t="e">
        <f t="shared" si="100"/>
        <v>#N/A</v>
      </c>
      <c r="BT20" s="35" t="e">
        <f t="shared" si="101"/>
        <v>#N/A</v>
      </c>
      <c r="BU20" s="35" t="e">
        <f t="shared" si="102"/>
        <v>#N/A</v>
      </c>
      <c r="BV20" s="35" t="e">
        <f t="shared" si="103"/>
        <v>#N/A</v>
      </c>
      <c r="BW20" s="35" t="e">
        <f t="shared" si="104"/>
        <v>#N/A</v>
      </c>
      <c r="BX20" s="35" t="e">
        <f t="shared" si="105"/>
        <v>#N/A</v>
      </c>
      <c r="BY20" s="35" t="e">
        <f t="shared" si="106"/>
        <v>#N/A</v>
      </c>
      <c r="BZ20" s="35">
        <f t="shared" si="107"/>
        <v>0</v>
      </c>
      <c r="CA20" s="35" t="e">
        <f t="shared" si="108"/>
        <v>#N/A</v>
      </c>
      <c r="CB20" s="35">
        <f t="shared" si="109"/>
        <v>0</v>
      </c>
      <c r="CC20" s="35">
        <f t="shared" si="111"/>
        <v>0</v>
      </c>
      <c r="CD20" s="35" t="e">
        <f t="shared" si="110"/>
        <v>#N/A</v>
      </c>
    </row>
    <row r="21" spans="1:82" ht="24.75" customHeight="1" thickTop="1" thickBot="1" x14ac:dyDescent="0.2">
      <c r="A21" s="13"/>
      <c r="B21" s="365"/>
      <c r="C21" s="91">
        <v>6</v>
      </c>
      <c r="D21" s="183"/>
      <c r="E21" s="184" t="str">
        <f>IF(D21="","",IF(D20="","エラー",申込書!$D$4&amp;"F"))</f>
        <v/>
      </c>
      <c r="F21" s="185"/>
      <c r="G21" s="186"/>
      <c r="H21" s="157" t="e">
        <f>VLOOKUP(G21,登録情報男子!$A$2:$Q$2419,5,0)</f>
        <v>#N/A</v>
      </c>
      <c r="I21" s="154" t="e">
        <f>VLOOKUP(G21,登録情報男子!$A$2:$Q$2419,3,0)</f>
        <v>#N/A</v>
      </c>
      <c r="J21" s="187"/>
      <c r="K21" s="157" t="e">
        <f>VLOOKUP(J21,登録情報男子!$A$2:$Q$2419,5,0)</f>
        <v>#N/A</v>
      </c>
      <c r="L21" s="154" t="e">
        <f>VLOOKUP(J21,登録情報男子!$A$2:$Q$2419,3,0)</f>
        <v>#N/A</v>
      </c>
      <c r="M21" s="187"/>
      <c r="N21" s="157" t="e">
        <f>VLOOKUP(M21,登録情報男子!$A$2:$Q$2419,5,0)</f>
        <v>#N/A</v>
      </c>
      <c r="O21" s="154" t="e">
        <f>VLOOKUP(M21,登録情報男子!$A$2:$Q$2419,3,0)</f>
        <v>#N/A</v>
      </c>
      <c r="P21" s="187"/>
      <c r="Q21" s="157" t="e">
        <f>VLOOKUP(P21,登録情報男子!$A$2:$Q$2419,5,0)</f>
        <v>#N/A</v>
      </c>
      <c r="R21" s="154" t="e">
        <f>VLOOKUP(P21,登録情報男子!$A$2:$Q$2419,3,0)</f>
        <v>#N/A</v>
      </c>
      <c r="S21" s="187"/>
      <c r="T21" s="157" t="e">
        <f>VLOOKUP(S21,登録情報男子!A15:$Q$2419,5,0)</f>
        <v>#N/A</v>
      </c>
      <c r="U21" s="154" t="e">
        <f>VLOOKUP(S21,登録情報男子!$A$2:$Q$2419,3,0)</f>
        <v>#N/A</v>
      </c>
      <c r="V21" s="187"/>
      <c r="W21" s="157" t="e">
        <f>VLOOKUP(V21,登録情報男子!$A$2:$O$2414,5,0)</f>
        <v>#N/A</v>
      </c>
      <c r="X21" s="160" t="e">
        <f>VLOOKUP(V21,登録情報男子!$A$2:$Q$2419,3,0)</f>
        <v>#N/A</v>
      </c>
      <c r="Y21" s="35" t="str">
        <f t="shared" ca="1" si="56"/>
        <v/>
      </c>
      <c r="Z21" s="35" t="str">
        <f t="shared" ca="1" si="57"/>
        <v/>
      </c>
      <c r="AA21" s="35" t="str">
        <f t="shared" ca="1" si="58"/>
        <v/>
      </c>
      <c r="AB21" s="35" t="str">
        <f t="shared" ca="1" si="59"/>
        <v/>
      </c>
      <c r="AC21" s="35" t="str">
        <f t="shared" ca="1" si="60"/>
        <v/>
      </c>
      <c r="AD21" s="35" t="str">
        <f t="shared" ca="1" si="61"/>
        <v/>
      </c>
      <c r="AE21" s="35" t="str">
        <f t="shared" ca="1" si="62"/>
        <v/>
      </c>
      <c r="AF21" s="35" t="str">
        <f t="shared" ca="1" si="63"/>
        <v/>
      </c>
      <c r="AG21" s="35" t="str">
        <f t="shared" ca="1" si="64"/>
        <v/>
      </c>
      <c r="AH21" s="35" t="str">
        <f t="shared" ca="1" si="65"/>
        <v/>
      </c>
      <c r="AI21" s="35" t="str">
        <f t="shared" ca="1" si="66"/>
        <v/>
      </c>
      <c r="AJ21" s="35" t="str">
        <f t="shared" ca="1" si="67"/>
        <v/>
      </c>
      <c r="AK21" s="35">
        <f t="shared" si="68"/>
        <v>0</v>
      </c>
      <c r="AL21" s="35" t="e">
        <f t="shared" si="69"/>
        <v>#N/A</v>
      </c>
      <c r="AM21" s="35">
        <f t="shared" si="70"/>
        <v>0</v>
      </c>
      <c r="AN21" s="35" t="e">
        <f t="shared" si="71"/>
        <v>#N/A</v>
      </c>
      <c r="AO21" s="35">
        <f t="shared" si="72"/>
        <v>0</v>
      </c>
      <c r="AP21" s="35" t="e">
        <f t="shared" si="73"/>
        <v>#N/A</v>
      </c>
      <c r="AQ21" s="35">
        <f t="shared" si="74"/>
        <v>0</v>
      </c>
      <c r="AR21" s="35" t="e">
        <f t="shared" si="75"/>
        <v>#N/A</v>
      </c>
      <c r="AS21" s="35">
        <f t="shared" si="76"/>
        <v>0</v>
      </c>
      <c r="AT21" s="35" t="e">
        <f t="shared" si="77"/>
        <v>#N/A</v>
      </c>
      <c r="AU21" s="35">
        <f t="shared" si="78"/>
        <v>0</v>
      </c>
      <c r="AV21" s="35" t="e">
        <f t="shared" si="79"/>
        <v>#N/A</v>
      </c>
      <c r="AW21" s="35">
        <f t="shared" si="80"/>
        <v>0</v>
      </c>
      <c r="AX21" s="35">
        <f t="shared" si="81"/>
        <v>0</v>
      </c>
      <c r="AY21" s="35">
        <f t="shared" si="82"/>
        <v>0</v>
      </c>
      <c r="AZ21" s="35">
        <f t="shared" si="83"/>
        <v>0</v>
      </c>
      <c r="BA21" s="35">
        <f t="shared" si="84"/>
        <v>0</v>
      </c>
      <c r="BB21" s="35">
        <f t="shared" si="85"/>
        <v>0</v>
      </c>
      <c r="BD21" s="35" t="e">
        <f t="shared" ca="1" si="86"/>
        <v>#N/A</v>
      </c>
      <c r="BF21" s="35">
        <f t="shared" si="87"/>
        <v>0</v>
      </c>
      <c r="BG21" s="35">
        <f t="shared" si="88"/>
        <v>0</v>
      </c>
      <c r="BH21" s="35">
        <f t="shared" si="89"/>
        <v>0</v>
      </c>
      <c r="BI21" s="35">
        <f t="shared" si="90"/>
        <v>0</v>
      </c>
      <c r="BJ21" s="35">
        <f t="shared" si="91"/>
        <v>0</v>
      </c>
      <c r="BK21" s="35">
        <f t="shared" si="92"/>
        <v>0</v>
      </c>
      <c r="BL21" s="35">
        <f t="shared" si="93"/>
        <v>0</v>
      </c>
      <c r="BM21" s="35">
        <f t="shared" ca="1" si="94"/>
        <v>0</v>
      </c>
      <c r="BN21" s="35">
        <f t="shared" ca="1" si="95"/>
        <v>0</v>
      </c>
      <c r="BO21" s="35">
        <f t="shared" ca="1" si="96"/>
        <v>0</v>
      </c>
      <c r="BP21" s="35">
        <f t="shared" ca="1" si="97"/>
        <v>0</v>
      </c>
      <c r="BQ21" s="35">
        <f t="shared" ca="1" si="98"/>
        <v>0</v>
      </c>
      <c r="BR21" s="35">
        <f t="shared" ca="1" si="99"/>
        <v>0</v>
      </c>
      <c r="BS21" s="35" t="e">
        <f t="shared" si="100"/>
        <v>#N/A</v>
      </c>
      <c r="BT21" s="35" t="e">
        <f t="shared" si="101"/>
        <v>#N/A</v>
      </c>
      <c r="BU21" s="35" t="e">
        <f t="shared" si="102"/>
        <v>#N/A</v>
      </c>
      <c r="BV21" s="35" t="e">
        <f t="shared" si="103"/>
        <v>#N/A</v>
      </c>
      <c r="BW21" s="35" t="e">
        <f t="shared" si="104"/>
        <v>#N/A</v>
      </c>
      <c r="BX21" s="35" t="e">
        <f t="shared" si="105"/>
        <v>#N/A</v>
      </c>
      <c r="BY21" s="35" t="e">
        <f t="shared" si="106"/>
        <v>#N/A</v>
      </c>
      <c r="BZ21" s="35">
        <f t="shared" si="107"/>
        <v>0</v>
      </c>
      <c r="CA21" s="35" t="e">
        <f t="shared" si="108"/>
        <v>#N/A</v>
      </c>
      <c r="CB21" s="35">
        <f t="shared" si="109"/>
        <v>0</v>
      </c>
      <c r="CC21" s="35">
        <f t="shared" si="111"/>
        <v>0</v>
      </c>
      <c r="CD21" s="35" t="e">
        <f t="shared" si="110"/>
        <v>#N/A</v>
      </c>
    </row>
    <row r="22" spans="1:82" ht="24.75" customHeight="1" thickTop="1" thickBot="1" x14ac:dyDescent="0.2">
      <c r="A22" s="13"/>
      <c r="B22" s="365"/>
      <c r="C22" s="91">
        <v>7</v>
      </c>
      <c r="D22" s="183"/>
      <c r="E22" s="184" t="str">
        <f>IF(D22="","",IF(D21="","エラー",申込書!$D$4&amp;"G"))</f>
        <v/>
      </c>
      <c r="F22" s="185"/>
      <c r="G22" s="186"/>
      <c r="H22" s="157" t="e">
        <f>VLOOKUP(G22,登録情報男子!$A$2:$Q$2419,5,0)</f>
        <v>#N/A</v>
      </c>
      <c r="I22" s="154" t="e">
        <f>VLOOKUP(G22,登録情報男子!$A$2:$Q$2419,3,0)</f>
        <v>#N/A</v>
      </c>
      <c r="J22" s="187"/>
      <c r="K22" s="157" t="e">
        <f>VLOOKUP(J22,登録情報男子!$A$2:$Q$2419,5,0)</f>
        <v>#N/A</v>
      </c>
      <c r="L22" s="154" t="e">
        <f>VLOOKUP(J22,登録情報男子!$A$2:$Q$2419,3,0)</f>
        <v>#N/A</v>
      </c>
      <c r="M22" s="187"/>
      <c r="N22" s="157" t="e">
        <f>VLOOKUP(M22,登録情報男子!$A$2:$Q$2419,5,0)</f>
        <v>#N/A</v>
      </c>
      <c r="O22" s="154" t="e">
        <f>VLOOKUP(M22,登録情報男子!$A$2:$Q$2419,3,0)</f>
        <v>#N/A</v>
      </c>
      <c r="P22" s="187"/>
      <c r="Q22" s="157" t="e">
        <f>VLOOKUP(P22,登録情報男子!$A$2:$Q$2419,5,0)</f>
        <v>#N/A</v>
      </c>
      <c r="R22" s="154" t="e">
        <f>VLOOKUP(P22,登録情報男子!$A$2:$Q$2419,3,0)</f>
        <v>#N/A</v>
      </c>
      <c r="S22" s="187"/>
      <c r="T22" s="157" t="e">
        <f>VLOOKUP(S22,登録情報男子!A16:$Q$2419,5,0)</f>
        <v>#N/A</v>
      </c>
      <c r="U22" s="154" t="e">
        <f>VLOOKUP(S22,登録情報男子!$A$2:$Q$2419,3,0)</f>
        <v>#N/A</v>
      </c>
      <c r="V22" s="187"/>
      <c r="W22" s="157" t="e">
        <f>VLOOKUP(V22,登録情報男子!$A$2:$O$2414,5,0)</f>
        <v>#N/A</v>
      </c>
      <c r="X22" s="160" t="e">
        <f>VLOOKUP(V22,登録情報男子!$A$2:$Q$2419,3,0)</f>
        <v>#N/A</v>
      </c>
      <c r="Y22" s="35" t="str">
        <f t="shared" ca="1" si="56"/>
        <v/>
      </c>
      <c r="Z22" s="35" t="str">
        <f t="shared" ca="1" si="57"/>
        <v/>
      </c>
      <c r="AA22" s="35" t="str">
        <f t="shared" ca="1" si="58"/>
        <v/>
      </c>
      <c r="AB22" s="35" t="str">
        <f t="shared" ca="1" si="59"/>
        <v/>
      </c>
      <c r="AC22" s="35" t="str">
        <f t="shared" ca="1" si="60"/>
        <v/>
      </c>
      <c r="AD22" s="35" t="str">
        <f t="shared" ca="1" si="61"/>
        <v/>
      </c>
      <c r="AE22" s="35" t="str">
        <f t="shared" ca="1" si="62"/>
        <v/>
      </c>
      <c r="AF22" s="35" t="str">
        <f t="shared" ca="1" si="63"/>
        <v/>
      </c>
      <c r="AG22" s="35" t="str">
        <f t="shared" ca="1" si="64"/>
        <v/>
      </c>
      <c r="AH22" s="35" t="str">
        <f t="shared" ca="1" si="65"/>
        <v/>
      </c>
      <c r="AI22" s="35" t="str">
        <f t="shared" ca="1" si="66"/>
        <v/>
      </c>
      <c r="AJ22" s="35" t="str">
        <f t="shared" ca="1" si="67"/>
        <v/>
      </c>
      <c r="AK22" s="35">
        <f t="shared" si="68"/>
        <v>0</v>
      </c>
      <c r="AL22" s="35" t="e">
        <f t="shared" si="69"/>
        <v>#N/A</v>
      </c>
      <c r="AM22" s="35">
        <f t="shared" si="70"/>
        <v>0</v>
      </c>
      <c r="AN22" s="35" t="e">
        <f t="shared" si="71"/>
        <v>#N/A</v>
      </c>
      <c r="AO22" s="35">
        <f t="shared" si="72"/>
        <v>0</v>
      </c>
      <c r="AP22" s="35" t="e">
        <f t="shared" si="73"/>
        <v>#N/A</v>
      </c>
      <c r="AQ22" s="35">
        <f t="shared" si="74"/>
        <v>0</v>
      </c>
      <c r="AR22" s="35" t="e">
        <f t="shared" si="75"/>
        <v>#N/A</v>
      </c>
      <c r="AS22" s="35">
        <f t="shared" si="76"/>
        <v>0</v>
      </c>
      <c r="AT22" s="35" t="e">
        <f t="shared" si="77"/>
        <v>#N/A</v>
      </c>
      <c r="AU22" s="35">
        <f t="shared" si="78"/>
        <v>0</v>
      </c>
      <c r="AV22" s="35" t="e">
        <f t="shared" si="79"/>
        <v>#N/A</v>
      </c>
      <c r="AW22" s="35">
        <f t="shared" si="80"/>
        <v>0</v>
      </c>
      <c r="AX22" s="35">
        <f t="shared" si="81"/>
        <v>0</v>
      </c>
      <c r="AY22" s="35">
        <f t="shared" si="82"/>
        <v>0</v>
      </c>
      <c r="AZ22" s="35">
        <f t="shared" si="83"/>
        <v>0</v>
      </c>
      <c r="BA22" s="35">
        <f t="shared" si="84"/>
        <v>0</v>
      </c>
      <c r="BB22" s="35">
        <f t="shared" si="85"/>
        <v>0</v>
      </c>
      <c r="BD22" s="35" t="e">
        <f t="shared" ca="1" si="86"/>
        <v>#N/A</v>
      </c>
      <c r="BF22" s="35">
        <f t="shared" si="87"/>
        <v>0</v>
      </c>
      <c r="BG22" s="35">
        <f t="shared" si="88"/>
        <v>0</v>
      </c>
      <c r="BH22" s="35">
        <f t="shared" si="89"/>
        <v>0</v>
      </c>
      <c r="BI22" s="35">
        <f t="shared" si="90"/>
        <v>0</v>
      </c>
      <c r="BJ22" s="35">
        <f t="shared" si="91"/>
        <v>0</v>
      </c>
      <c r="BK22" s="35">
        <f t="shared" si="92"/>
        <v>0</v>
      </c>
      <c r="BL22" s="35">
        <f t="shared" si="93"/>
        <v>0</v>
      </c>
      <c r="BM22" s="35">
        <f t="shared" ca="1" si="94"/>
        <v>0</v>
      </c>
      <c r="BN22" s="35">
        <f t="shared" ca="1" si="95"/>
        <v>0</v>
      </c>
      <c r="BO22" s="35">
        <f t="shared" ca="1" si="96"/>
        <v>0</v>
      </c>
      <c r="BP22" s="35">
        <f t="shared" ca="1" si="97"/>
        <v>0</v>
      </c>
      <c r="BQ22" s="35">
        <f t="shared" ca="1" si="98"/>
        <v>0</v>
      </c>
      <c r="BR22" s="35">
        <f t="shared" ca="1" si="99"/>
        <v>0</v>
      </c>
      <c r="BS22" s="35" t="e">
        <f t="shared" si="100"/>
        <v>#N/A</v>
      </c>
      <c r="BT22" s="35" t="e">
        <f t="shared" si="101"/>
        <v>#N/A</v>
      </c>
      <c r="BU22" s="35" t="e">
        <f t="shared" si="102"/>
        <v>#N/A</v>
      </c>
      <c r="BV22" s="35" t="e">
        <f t="shared" si="103"/>
        <v>#N/A</v>
      </c>
      <c r="BW22" s="35" t="e">
        <f t="shared" si="104"/>
        <v>#N/A</v>
      </c>
      <c r="BX22" s="35" t="e">
        <f t="shared" si="105"/>
        <v>#N/A</v>
      </c>
      <c r="BY22" s="35" t="e">
        <f t="shared" si="106"/>
        <v>#N/A</v>
      </c>
      <c r="BZ22" s="35">
        <f t="shared" si="107"/>
        <v>0</v>
      </c>
      <c r="CA22" s="35" t="e">
        <f t="shared" si="108"/>
        <v>#N/A</v>
      </c>
      <c r="CB22" s="35">
        <f t="shared" si="109"/>
        <v>0</v>
      </c>
      <c r="CC22" s="35">
        <f t="shared" si="111"/>
        <v>0</v>
      </c>
      <c r="CD22" s="35" t="e">
        <f t="shared" si="110"/>
        <v>#N/A</v>
      </c>
    </row>
    <row r="23" spans="1:82" ht="24.75" customHeight="1" thickTop="1" thickBot="1" x14ac:dyDescent="0.2">
      <c r="A23" s="13"/>
      <c r="B23" s="366"/>
      <c r="C23" s="92">
        <v>8</v>
      </c>
      <c r="D23" s="191"/>
      <c r="E23" s="184" t="str">
        <f>IF(D23="","",IF(D22="","エラー",申込書!$D$4&amp;"H"))</f>
        <v/>
      </c>
      <c r="F23" s="192"/>
      <c r="G23" s="193"/>
      <c r="H23" s="157" t="e">
        <f>VLOOKUP(G23,登録情報男子!$A$2:$Q$2419,5,0)</f>
        <v>#N/A</v>
      </c>
      <c r="I23" s="154" t="e">
        <f>VLOOKUP(G23,登録情報男子!$A$2:$Q$2419,3,0)</f>
        <v>#N/A</v>
      </c>
      <c r="J23" s="194"/>
      <c r="K23" s="157" t="e">
        <f>VLOOKUP(J23,登録情報男子!$A$2:$Q$2419,5,0)</f>
        <v>#N/A</v>
      </c>
      <c r="L23" s="154" t="e">
        <f>VLOOKUP(J23,登録情報男子!$A$2:$Q$2419,3,0)</f>
        <v>#N/A</v>
      </c>
      <c r="M23" s="194"/>
      <c r="N23" s="157" t="e">
        <f>VLOOKUP(M23,登録情報男子!$A$2:$Q$2419,5,0)</f>
        <v>#N/A</v>
      </c>
      <c r="O23" s="154" t="e">
        <f>VLOOKUP(M23,登録情報男子!$A$2:$Q$2419,3,0)</f>
        <v>#N/A</v>
      </c>
      <c r="P23" s="194"/>
      <c r="Q23" s="157" t="e">
        <f>VLOOKUP(P23,登録情報男子!$A$2:$Q$2419,5,0)</f>
        <v>#N/A</v>
      </c>
      <c r="R23" s="154" t="e">
        <f>VLOOKUP(P23,登録情報男子!$A$2:$Q$2419,3,0)</f>
        <v>#N/A</v>
      </c>
      <c r="S23" s="194"/>
      <c r="T23" s="157" t="e">
        <f>VLOOKUP(S23,登録情報男子!A17:$Q$2419,5,0)</f>
        <v>#N/A</v>
      </c>
      <c r="U23" s="154" t="e">
        <f>VLOOKUP(S23,登録情報男子!$A$2:$Q$2419,3,0)</f>
        <v>#N/A</v>
      </c>
      <c r="V23" s="194"/>
      <c r="W23" s="157" t="e">
        <f>VLOOKUP(V23,登録情報男子!$A$2:$O$2414,5,0)</f>
        <v>#N/A</v>
      </c>
      <c r="X23" s="160" t="e">
        <f>VLOOKUP(V23,登録情報男子!$A$2:$Q$2419,3,0)</f>
        <v>#N/A</v>
      </c>
      <c r="Y23" s="35" t="str">
        <f t="shared" ca="1" si="56"/>
        <v/>
      </c>
      <c r="Z23" s="35" t="str">
        <f t="shared" ca="1" si="57"/>
        <v/>
      </c>
      <c r="AA23" s="35" t="str">
        <f t="shared" ca="1" si="58"/>
        <v/>
      </c>
      <c r="AB23" s="35" t="str">
        <f t="shared" ca="1" si="59"/>
        <v/>
      </c>
      <c r="AC23" s="35" t="str">
        <f t="shared" ca="1" si="60"/>
        <v/>
      </c>
      <c r="AD23" s="35" t="str">
        <f t="shared" ca="1" si="61"/>
        <v/>
      </c>
      <c r="AE23" s="35" t="str">
        <f t="shared" ca="1" si="62"/>
        <v/>
      </c>
      <c r="AF23" s="35" t="str">
        <f t="shared" ca="1" si="63"/>
        <v/>
      </c>
      <c r="AG23" s="35" t="str">
        <f t="shared" ca="1" si="64"/>
        <v/>
      </c>
      <c r="AH23" s="35" t="str">
        <f t="shared" ca="1" si="65"/>
        <v/>
      </c>
      <c r="AI23" s="35" t="str">
        <f t="shared" ca="1" si="66"/>
        <v/>
      </c>
      <c r="AJ23" s="35" t="str">
        <f t="shared" ca="1" si="67"/>
        <v/>
      </c>
      <c r="AK23" s="35">
        <f t="shared" si="68"/>
        <v>0</v>
      </c>
      <c r="AL23" s="35" t="e">
        <f t="shared" si="69"/>
        <v>#N/A</v>
      </c>
      <c r="AM23" s="35">
        <f t="shared" si="70"/>
        <v>0</v>
      </c>
      <c r="AN23" s="35" t="e">
        <f t="shared" si="71"/>
        <v>#N/A</v>
      </c>
      <c r="AO23" s="35">
        <f t="shared" si="72"/>
        <v>0</v>
      </c>
      <c r="AP23" s="35" t="e">
        <f t="shared" si="73"/>
        <v>#N/A</v>
      </c>
      <c r="AQ23" s="35">
        <f t="shared" si="74"/>
        <v>0</v>
      </c>
      <c r="AR23" s="35" t="e">
        <f t="shared" si="75"/>
        <v>#N/A</v>
      </c>
      <c r="AS23" s="35">
        <f t="shared" si="76"/>
        <v>0</v>
      </c>
      <c r="AT23" s="35" t="e">
        <f t="shared" si="77"/>
        <v>#N/A</v>
      </c>
      <c r="AU23" s="35">
        <f t="shared" si="78"/>
        <v>0</v>
      </c>
      <c r="AV23" s="35" t="e">
        <f t="shared" si="79"/>
        <v>#N/A</v>
      </c>
      <c r="AW23" s="35">
        <f t="shared" si="80"/>
        <v>0</v>
      </c>
      <c r="AX23" s="35">
        <f t="shared" si="81"/>
        <v>0</v>
      </c>
      <c r="AY23" s="35">
        <f t="shared" si="82"/>
        <v>0</v>
      </c>
      <c r="AZ23" s="35">
        <f t="shared" si="83"/>
        <v>0</v>
      </c>
      <c r="BA23" s="35">
        <f t="shared" si="84"/>
        <v>0</v>
      </c>
      <c r="BB23" s="35">
        <f t="shared" si="85"/>
        <v>0</v>
      </c>
      <c r="BD23" s="35" t="e">
        <f t="shared" ca="1" si="86"/>
        <v>#N/A</v>
      </c>
      <c r="BF23" s="35">
        <f t="shared" si="87"/>
        <v>0</v>
      </c>
      <c r="BG23" s="35">
        <f t="shared" si="88"/>
        <v>0</v>
      </c>
      <c r="BH23" s="35">
        <f t="shared" si="89"/>
        <v>0</v>
      </c>
      <c r="BI23" s="35">
        <f t="shared" si="90"/>
        <v>0</v>
      </c>
      <c r="BJ23" s="35">
        <f t="shared" si="91"/>
        <v>0</v>
      </c>
      <c r="BK23" s="35">
        <f t="shared" si="92"/>
        <v>0</v>
      </c>
      <c r="BL23" s="35">
        <f t="shared" si="93"/>
        <v>0</v>
      </c>
      <c r="BM23" s="35">
        <f t="shared" ca="1" si="94"/>
        <v>0</v>
      </c>
      <c r="BN23" s="35">
        <f t="shared" ca="1" si="95"/>
        <v>0</v>
      </c>
      <c r="BO23" s="35">
        <f t="shared" ca="1" si="96"/>
        <v>0</v>
      </c>
      <c r="BP23" s="35">
        <f t="shared" ca="1" si="97"/>
        <v>0</v>
      </c>
      <c r="BQ23" s="35">
        <f t="shared" ca="1" si="98"/>
        <v>0</v>
      </c>
      <c r="BR23" s="35">
        <f t="shared" ca="1" si="99"/>
        <v>0</v>
      </c>
      <c r="BS23" s="35" t="e">
        <f t="shared" si="100"/>
        <v>#N/A</v>
      </c>
      <c r="BT23" s="35" t="e">
        <f t="shared" si="101"/>
        <v>#N/A</v>
      </c>
      <c r="BU23" s="35" t="e">
        <f t="shared" si="102"/>
        <v>#N/A</v>
      </c>
      <c r="BV23" s="35" t="e">
        <f t="shared" si="103"/>
        <v>#N/A</v>
      </c>
      <c r="BW23" s="35" t="e">
        <f t="shared" si="104"/>
        <v>#N/A</v>
      </c>
      <c r="BX23" s="35" t="e">
        <f t="shared" si="105"/>
        <v>#N/A</v>
      </c>
      <c r="BY23" s="35" t="e">
        <f t="shared" si="106"/>
        <v>#N/A</v>
      </c>
      <c r="BZ23" s="35">
        <f t="shared" si="107"/>
        <v>0</v>
      </c>
      <c r="CA23" s="35" t="e">
        <f t="shared" si="108"/>
        <v>#N/A</v>
      </c>
      <c r="CB23" s="35">
        <f t="shared" si="109"/>
        <v>0</v>
      </c>
      <c r="CC23" s="35">
        <f t="shared" si="111"/>
        <v>0</v>
      </c>
      <c r="CD23" s="35" t="e">
        <f t="shared" si="110"/>
        <v>#N/A</v>
      </c>
    </row>
    <row r="24" spans="1:82" x14ac:dyDescent="0.15"/>
  </sheetData>
  <sheetProtection password="CA8D" sheet="1" objects="1" scenarios="1"/>
  <mergeCells count="44">
    <mergeCell ref="BG6:BL6"/>
    <mergeCell ref="BM6:BR6"/>
    <mergeCell ref="BS6:BX6"/>
    <mergeCell ref="B8:B15"/>
    <mergeCell ref="B16:B23"/>
    <mergeCell ref="AM6:AN6"/>
    <mergeCell ref="AO6:AP6"/>
    <mergeCell ref="AQ6:AR6"/>
    <mergeCell ref="AS6:AT6"/>
    <mergeCell ref="AU6:AV6"/>
    <mergeCell ref="AW6:BB6"/>
    <mergeCell ref="AA6:AB6"/>
    <mergeCell ref="AC6:AD6"/>
    <mergeCell ref="AE6:AF6"/>
    <mergeCell ref="AG6:AH6"/>
    <mergeCell ref="AI6:AJ6"/>
    <mergeCell ref="AK6:AL6"/>
    <mergeCell ref="J6:K6"/>
    <mergeCell ref="M6:N6"/>
    <mergeCell ref="P6:Q6"/>
    <mergeCell ref="S6:T6"/>
    <mergeCell ref="V6:W6"/>
    <mergeCell ref="Y6:Z6"/>
    <mergeCell ref="A6:A7"/>
    <mergeCell ref="B6:C7"/>
    <mergeCell ref="D6:D7"/>
    <mergeCell ref="E6:E7"/>
    <mergeCell ref="F6:F7"/>
    <mergeCell ref="G6:H6"/>
    <mergeCell ref="B3:G3"/>
    <mergeCell ref="H3:J3"/>
    <mergeCell ref="K3:W3"/>
    <mergeCell ref="B4:F4"/>
    <mergeCell ref="H4:J4"/>
    <mergeCell ref="K4:W4"/>
    <mergeCell ref="A1:A2"/>
    <mergeCell ref="B1:F1"/>
    <mergeCell ref="H1:M1"/>
    <mergeCell ref="N1:Q1"/>
    <mergeCell ref="S1:W1"/>
    <mergeCell ref="B2:F2"/>
    <mergeCell ref="H2:M2"/>
    <mergeCell ref="N2:Q2"/>
    <mergeCell ref="S2:W2"/>
  </mergeCells>
  <phoneticPr fontId="2"/>
  <conditionalFormatting sqref="A1:A2">
    <cfRule type="cellIs" dxfId="4" priority="1" stopIfTrue="1" operator="notEqual">
      <formula>""</formula>
    </cfRule>
  </conditionalFormatting>
  <dataValidations xWindow="341" yWindow="362" count="5">
    <dataValidation imeMode="disabled" allowBlank="1" showInputMessage="1" showErrorMessage="1" sqref="H4" xr:uid="{00000000-0002-0000-0700-000000000000}"/>
    <dataValidation imeMode="hiragana" allowBlank="1" showInputMessage="1" showErrorMessage="1" sqref="K4" xr:uid="{00000000-0002-0000-0700-000001000000}"/>
    <dataValidation type="list" imeMode="disabled" allowBlank="1" showDropDown="1" showInputMessage="1" showErrorMessage="1" errorTitle="登録番号入力" error="正しい登録番号を入力してください" promptTitle="登録番号入力" prompt="半角数字で入力_x000a_「6-1234」の「6-」は不要" sqref="G8:G23 V8:V23 S8:S23 P8:P23 M8:M23 J8:J23" xr:uid="{00000000-0002-0000-0700-000002000000}">
      <formula1>INDIRECT($AC$2)</formula1>
    </dataValidation>
    <dataValidation imeMode="halfKatakana" allowBlank="1" showInputMessage="1" showErrorMessage="1" errorTitle="ﾌﾘｶﾞﾅ入力" promptTitle="ﾌﾘｶﾞﾅ入力" prompt="半角ｶﾀｶﾅで入力_x000a_姓と名の間に半角ｽﾍﾟｰｽを入れる_x000a_例：ｶﾞｸﾚﾝ ｼﾞﾛｳ" sqref="T8:T23 W8:W23 Q8:Q23 N8:N23 K8:K23 H8:H23" xr:uid="{00000000-0002-0000-0700-000003000000}"/>
    <dataValidation type="textLength" imeMode="disabled" operator="equal" allowBlank="1" showInputMessage="1" showErrorMessage="1" errorTitle="最高記録入力" error="入力形式が違います" promptTitle="最高記録入力" prompt="半角5桁「#####」の形式で入力_x000a_例_x000a_41秒41:04141_x000a_3分13秒13:31313_x000a_記録なし:00000" sqref="D8:D23" xr:uid="{00000000-0002-0000-0700-000004000000}">
      <formula1>5</formula1>
    </dataValidation>
  </dataValidations>
  <printOptions horizontalCentered="1"/>
  <pageMargins left="0" right="0" top="0.91" bottom="0.72" header="0.42" footer="0"/>
  <pageSetup paperSize="9" scale="93" orientation="landscape" verticalDpi="360" r:id="rId1"/>
  <headerFooter alignWithMargins="0">
    <oddHeader>&amp;C&amp;"ＭＳ Ｐ明朝,太字"&amp;24リレー申込一覧表</oddHeader>
    <oddFooter>&amp;R&amp;"ＭＳ Ｐ明朝,太字"&amp;18関西学生陸上競技連盟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30"/>
  <sheetViews>
    <sheetView topLeftCell="A9" workbookViewId="0">
      <selection activeCell="D33" sqref="D33"/>
    </sheetView>
  </sheetViews>
  <sheetFormatPr defaultRowHeight="13.5" x14ac:dyDescent="0.15"/>
  <sheetData>
    <row r="1" spans="1:14" x14ac:dyDescent="0.15">
      <c r="A1" s="219" t="s">
        <v>13962</v>
      </c>
      <c r="B1" s="220" t="s">
        <v>13963</v>
      </c>
      <c r="C1" s="220" t="s">
        <v>13964</v>
      </c>
      <c r="D1" s="221" t="s">
        <v>13965</v>
      </c>
      <c r="E1" s="221" t="s">
        <v>13966</v>
      </c>
      <c r="F1" s="221" t="s">
        <v>13967</v>
      </c>
      <c r="G1" s="221" t="s">
        <v>13968</v>
      </c>
      <c r="H1" s="221" t="s">
        <v>13969</v>
      </c>
      <c r="I1" s="221" t="s">
        <v>13970</v>
      </c>
      <c r="J1" s="221" t="s">
        <v>13971</v>
      </c>
      <c r="K1" s="221" t="s">
        <v>13972</v>
      </c>
      <c r="L1" s="221" t="s">
        <v>13973</v>
      </c>
      <c r="M1" s="221" t="s">
        <v>13974</v>
      </c>
      <c r="N1" s="222" t="s">
        <v>13975</v>
      </c>
    </row>
    <row r="2" spans="1:14" x14ac:dyDescent="0.15">
      <c r="A2" s="223" t="s">
        <v>13981</v>
      </c>
      <c r="B2" s="224" t="s">
        <v>13980</v>
      </c>
      <c r="C2" s="224" t="s">
        <v>13979</v>
      </c>
      <c r="D2" s="224">
        <v>6950</v>
      </c>
      <c r="E2" s="224">
        <v>1000</v>
      </c>
      <c r="F2" s="224">
        <v>4700</v>
      </c>
      <c r="G2" s="224">
        <v>34900</v>
      </c>
      <c r="H2" s="224">
        <v>1405</v>
      </c>
      <c r="I2" s="224">
        <v>216</v>
      </c>
      <c r="J2" s="224">
        <v>520</v>
      </c>
      <c r="K2" s="224">
        <v>770</v>
      </c>
      <c r="L2" s="224">
        <v>1570</v>
      </c>
      <c r="M2" s="224">
        <v>7165</v>
      </c>
      <c r="N2" s="225">
        <v>4850</v>
      </c>
    </row>
    <row r="3" spans="1:14" x14ac:dyDescent="0.15">
      <c r="A3" s="229"/>
      <c r="B3" s="235" t="e">
        <f>VLOOKUP(男子十種!A3,登録情報男子!$A$2:$O$2419,4,0)</f>
        <v>#N/A</v>
      </c>
      <c r="C3" s="235" t="e">
        <f>VLOOKUP(男子十種!A3,登録情報男子!$A$2:$O$2419,3,0)</f>
        <v>#N/A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1"/>
    </row>
    <row r="4" spans="1:14" x14ac:dyDescent="0.15">
      <c r="A4" s="229"/>
      <c r="B4" s="235" t="e">
        <f>VLOOKUP(男子十種!A4,登録情報男子!$A$2:$O$2419,4,0)</f>
        <v>#N/A</v>
      </c>
      <c r="C4" s="235" t="e">
        <f>VLOOKUP(男子十種!A4,登録情報男子!$A$2:$O$2419,3,0)</f>
        <v>#N/A</v>
      </c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1"/>
    </row>
    <row r="5" spans="1:14" x14ac:dyDescent="0.15">
      <c r="A5" s="229"/>
      <c r="B5" s="235" t="e">
        <f>VLOOKUP(男子十種!A5,登録情報男子!$A$2:$O$2419,4,0)</f>
        <v>#N/A</v>
      </c>
      <c r="C5" s="235" t="e">
        <f>VLOOKUP(男子十種!A5,登録情報男子!$A$2:$O$2419,3,0)</f>
        <v>#N/A</v>
      </c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1"/>
    </row>
    <row r="6" spans="1:14" x14ac:dyDescent="0.15">
      <c r="A6" s="229"/>
      <c r="B6" s="235" t="e">
        <f>VLOOKUP(男子十種!A6,登録情報男子!$A$2:$O$2419,4,0)</f>
        <v>#N/A</v>
      </c>
      <c r="C6" s="235" t="e">
        <f>VLOOKUP(男子十種!A6,登録情報男子!$A$2:$O$2419,3,0)</f>
        <v>#N/A</v>
      </c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1"/>
    </row>
    <row r="7" spans="1:14" x14ac:dyDescent="0.15">
      <c r="A7" s="229"/>
      <c r="B7" s="235" t="e">
        <f>VLOOKUP(男子十種!A7,登録情報男子!$A$2:$O$2419,4,0)</f>
        <v>#N/A</v>
      </c>
      <c r="C7" s="235" t="e">
        <f>VLOOKUP(男子十種!A7,登録情報男子!$A$2:$O$2419,3,0)</f>
        <v>#N/A</v>
      </c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1"/>
    </row>
    <row r="8" spans="1:14" x14ac:dyDescent="0.15">
      <c r="A8" s="229"/>
      <c r="B8" s="235" t="e">
        <f>VLOOKUP(男子十種!A8,登録情報男子!$A$2:$O$2419,4,0)</f>
        <v>#N/A</v>
      </c>
      <c r="C8" s="235" t="e">
        <f>VLOOKUP(男子十種!A8,登録情報男子!$A$2:$O$2419,3,0)</f>
        <v>#N/A</v>
      </c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1"/>
    </row>
    <row r="9" spans="1:14" x14ac:dyDescent="0.15">
      <c r="A9" s="229"/>
      <c r="B9" s="235" t="e">
        <f>VLOOKUP(男子十種!A9,登録情報男子!$A$2:$O$2419,4,0)</f>
        <v>#N/A</v>
      </c>
      <c r="C9" s="235" t="e">
        <f>VLOOKUP(男子十種!A9,登録情報男子!$A$2:$O$2419,3,0)</f>
        <v>#N/A</v>
      </c>
      <c r="D9" s="230"/>
      <c r="E9" s="230"/>
      <c r="F9" s="230"/>
      <c r="G9" s="230"/>
      <c r="H9" s="230"/>
      <c r="I9" s="230"/>
      <c r="J9" s="230"/>
      <c r="K9" s="230"/>
      <c r="L9" s="230"/>
      <c r="M9" s="230"/>
      <c r="N9" s="231"/>
    </row>
    <row r="10" spans="1:14" x14ac:dyDescent="0.15">
      <c r="A10" s="229"/>
      <c r="B10" s="235" t="e">
        <f>VLOOKUP(男子十種!A10,登録情報男子!$A$2:$O$2419,4,0)</f>
        <v>#N/A</v>
      </c>
      <c r="C10" s="235" t="e">
        <f>VLOOKUP(男子十種!A10,登録情報男子!$A$2:$O$2419,3,0)</f>
        <v>#N/A</v>
      </c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1"/>
    </row>
    <row r="11" spans="1:14" x14ac:dyDescent="0.15">
      <c r="A11" s="229"/>
      <c r="B11" s="235" t="e">
        <f>VLOOKUP(男子十種!A11,登録情報男子!$A$2:$O$2419,4,0)</f>
        <v>#N/A</v>
      </c>
      <c r="C11" s="235" t="e">
        <f>VLOOKUP(男子十種!A11,登録情報男子!$A$2:$O$2419,3,0)</f>
        <v>#N/A</v>
      </c>
      <c r="D11" s="230"/>
      <c r="E11" s="230"/>
      <c r="F11" s="230"/>
      <c r="G11" s="230"/>
      <c r="H11" s="230"/>
      <c r="I11" s="230"/>
      <c r="J11" s="230"/>
      <c r="K11" s="230"/>
      <c r="L11" s="230"/>
      <c r="M11" s="230"/>
      <c r="N11" s="231"/>
    </row>
    <row r="12" spans="1:14" x14ac:dyDescent="0.15">
      <c r="A12" s="229"/>
      <c r="B12" s="235" t="e">
        <f>VLOOKUP(男子十種!A12,登録情報男子!$A$2:$O$2419,4,0)</f>
        <v>#N/A</v>
      </c>
      <c r="C12" s="235" t="e">
        <f>VLOOKUP(男子十種!A12,登録情報男子!$A$2:$O$2419,3,0)</f>
        <v>#N/A</v>
      </c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1"/>
    </row>
    <row r="13" spans="1:14" x14ac:dyDescent="0.15">
      <c r="A13" s="229"/>
      <c r="B13" s="235" t="e">
        <f>VLOOKUP(男子十種!A13,登録情報男子!$A$2:$O$2419,4,0)</f>
        <v>#N/A</v>
      </c>
      <c r="C13" s="235" t="e">
        <f>VLOOKUP(男子十種!A13,登録情報男子!$A$2:$O$2419,3,0)</f>
        <v>#N/A</v>
      </c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231"/>
    </row>
    <row r="14" spans="1:14" x14ac:dyDescent="0.15">
      <c r="A14" s="229"/>
      <c r="B14" s="235" t="e">
        <f>VLOOKUP(男子十種!A14,登録情報男子!$A$2:$O$2419,4,0)</f>
        <v>#N/A</v>
      </c>
      <c r="C14" s="235" t="e">
        <f>VLOOKUP(男子十種!A14,登録情報男子!$A$2:$O$2419,3,0)</f>
        <v>#N/A</v>
      </c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1"/>
    </row>
    <row r="15" spans="1:14" x14ac:dyDescent="0.15">
      <c r="A15" s="229"/>
      <c r="B15" s="235" t="e">
        <f>VLOOKUP(男子十種!A15,登録情報男子!$A$2:$O$2419,4,0)</f>
        <v>#N/A</v>
      </c>
      <c r="C15" s="235" t="e">
        <f>VLOOKUP(男子十種!A15,登録情報男子!$A$2:$O$2419,3,0)</f>
        <v>#N/A</v>
      </c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1"/>
    </row>
    <row r="16" spans="1:14" x14ac:dyDescent="0.15">
      <c r="A16" s="229"/>
      <c r="B16" s="235" t="e">
        <f>VLOOKUP(男子十種!A16,登録情報男子!$A$2:$O$2419,4,0)</f>
        <v>#N/A</v>
      </c>
      <c r="C16" s="235" t="e">
        <f>VLOOKUP(男子十種!A16,登録情報男子!$A$2:$O$2419,3,0)</f>
        <v>#N/A</v>
      </c>
      <c r="D16" s="230"/>
      <c r="E16" s="230"/>
      <c r="F16" s="230"/>
      <c r="G16" s="230"/>
      <c r="H16" s="230"/>
      <c r="I16" s="230"/>
      <c r="J16" s="230"/>
      <c r="K16" s="230"/>
      <c r="L16" s="230"/>
      <c r="M16" s="230"/>
      <c r="N16" s="231"/>
    </row>
    <row r="17" spans="1:14" x14ac:dyDescent="0.15">
      <c r="A17" s="229"/>
      <c r="B17" s="235" t="e">
        <f>VLOOKUP(男子十種!A17,登録情報男子!$A$2:$O$2419,4,0)</f>
        <v>#N/A</v>
      </c>
      <c r="C17" s="235" t="e">
        <f>VLOOKUP(男子十種!A17,登録情報男子!$A$2:$O$2419,3,0)</f>
        <v>#N/A</v>
      </c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1"/>
    </row>
    <row r="18" spans="1:14" x14ac:dyDescent="0.15">
      <c r="A18" s="229"/>
      <c r="B18" s="235" t="e">
        <f>VLOOKUP(男子十種!A18,登録情報男子!$A$2:$O$2419,4,0)</f>
        <v>#N/A</v>
      </c>
      <c r="C18" s="235" t="e">
        <f>VLOOKUP(男子十種!A18,登録情報男子!$A$2:$O$2419,3,0)</f>
        <v>#N/A</v>
      </c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1"/>
    </row>
    <row r="19" spans="1:14" x14ac:dyDescent="0.15">
      <c r="A19" s="229"/>
      <c r="B19" s="235" t="e">
        <f>VLOOKUP(男子十種!A19,登録情報男子!$A$2:$O$2419,4,0)</f>
        <v>#N/A</v>
      </c>
      <c r="C19" s="235" t="e">
        <f>VLOOKUP(男子十種!A19,登録情報男子!$A$2:$O$2419,3,0)</f>
        <v>#N/A</v>
      </c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1"/>
    </row>
    <row r="20" spans="1:14" x14ac:dyDescent="0.15">
      <c r="A20" s="229"/>
      <c r="B20" s="235" t="e">
        <f>VLOOKUP(男子十種!A20,登録情報男子!$A$2:$O$2419,4,0)</f>
        <v>#N/A</v>
      </c>
      <c r="C20" s="235" t="e">
        <f>VLOOKUP(男子十種!A20,登録情報男子!$A$2:$O$2419,3,0)</f>
        <v>#N/A</v>
      </c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1"/>
    </row>
    <row r="21" spans="1:14" x14ac:dyDescent="0.15">
      <c r="A21" s="229"/>
      <c r="B21" s="235" t="e">
        <f>VLOOKUP(男子十種!A21,登録情報男子!$A$2:$O$2419,4,0)</f>
        <v>#N/A</v>
      </c>
      <c r="C21" s="235" t="e">
        <f>VLOOKUP(男子十種!A21,登録情報男子!$A$2:$O$2419,3,0)</f>
        <v>#N/A</v>
      </c>
      <c r="D21" s="230"/>
      <c r="E21" s="230"/>
      <c r="F21" s="230"/>
      <c r="G21" s="230"/>
      <c r="H21" s="230"/>
      <c r="I21" s="230"/>
      <c r="J21" s="230"/>
      <c r="K21" s="230"/>
      <c r="L21" s="230"/>
      <c r="M21" s="230"/>
      <c r="N21" s="231"/>
    </row>
    <row r="22" spans="1:14" x14ac:dyDescent="0.15">
      <c r="A22" s="229"/>
      <c r="B22" s="235" t="e">
        <f>VLOOKUP(男子十種!A22,登録情報男子!$A$2:$O$2419,4,0)</f>
        <v>#N/A</v>
      </c>
      <c r="C22" s="235" t="e">
        <f>VLOOKUP(男子十種!A22,登録情報男子!$A$2:$O$2419,3,0)</f>
        <v>#N/A</v>
      </c>
      <c r="D22" s="230"/>
      <c r="E22" s="230"/>
      <c r="F22" s="230"/>
      <c r="G22" s="230"/>
      <c r="H22" s="230"/>
      <c r="I22" s="230"/>
      <c r="J22" s="230"/>
      <c r="K22" s="230"/>
      <c r="L22" s="230"/>
      <c r="M22" s="230"/>
      <c r="N22" s="231"/>
    </row>
    <row r="23" spans="1:14" x14ac:dyDescent="0.15">
      <c r="A23" s="229"/>
      <c r="B23" s="235" t="e">
        <f>VLOOKUP(男子十種!A23,登録情報男子!$A$2:$O$2419,4,0)</f>
        <v>#N/A</v>
      </c>
      <c r="C23" s="235" t="e">
        <f>VLOOKUP(男子十種!A23,登録情報男子!$A$2:$O$2419,3,0)</f>
        <v>#N/A</v>
      </c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1"/>
    </row>
    <row r="24" spans="1:14" x14ac:dyDescent="0.15">
      <c r="A24" s="229"/>
      <c r="B24" s="235" t="e">
        <f>VLOOKUP(男子十種!A24,登録情報男子!$A$2:$O$2419,4,0)</f>
        <v>#N/A</v>
      </c>
      <c r="C24" s="235" t="e">
        <f>VLOOKUP(男子十種!A24,登録情報男子!$A$2:$O$2419,3,0)</f>
        <v>#N/A</v>
      </c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1"/>
    </row>
    <row r="25" spans="1:14" x14ac:dyDescent="0.15">
      <c r="A25" s="229"/>
      <c r="B25" s="235" t="e">
        <f>VLOOKUP(男子十種!A25,登録情報男子!$A$2:$O$2419,4,0)</f>
        <v>#N/A</v>
      </c>
      <c r="C25" s="235" t="e">
        <f>VLOOKUP(男子十種!A25,登録情報男子!$A$2:$O$2419,3,0)</f>
        <v>#N/A</v>
      </c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1"/>
    </row>
    <row r="26" spans="1:14" x14ac:dyDescent="0.15">
      <c r="A26" s="229"/>
      <c r="B26" s="235" t="e">
        <f>VLOOKUP(男子十種!A26,登録情報男子!$A$2:$O$2419,4,0)</f>
        <v>#N/A</v>
      </c>
      <c r="C26" s="235" t="e">
        <f>VLOOKUP(男子十種!A26,登録情報男子!$A$2:$O$2419,3,0)</f>
        <v>#N/A</v>
      </c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1"/>
    </row>
    <row r="27" spans="1:14" x14ac:dyDescent="0.15">
      <c r="A27" s="229"/>
      <c r="B27" s="235" t="e">
        <f>VLOOKUP(男子十種!A27,登録情報男子!$A$2:$O$2419,4,0)</f>
        <v>#N/A</v>
      </c>
      <c r="C27" s="235" t="e">
        <f>VLOOKUP(男子十種!A27,登録情報男子!$A$2:$O$2419,3,0)</f>
        <v>#N/A</v>
      </c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1"/>
    </row>
    <row r="28" spans="1:14" x14ac:dyDescent="0.15">
      <c r="A28" s="229"/>
      <c r="B28" s="235" t="e">
        <f>VLOOKUP(男子十種!A28,登録情報男子!$A$2:$O$2419,4,0)</f>
        <v>#N/A</v>
      </c>
      <c r="C28" s="235" t="e">
        <f>VLOOKUP(男子十種!A28,登録情報男子!$A$2:$O$2419,3,0)</f>
        <v>#N/A</v>
      </c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1"/>
    </row>
    <row r="29" spans="1:14" x14ac:dyDescent="0.15">
      <c r="A29" s="229"/>
      <c r="B29" s="235" t="e">
        <f>VLOOKUP(男子十種!A29,登録情報男子!$A$2:$O$2419,4,0)</f>
        <v>#N/A</v>
      </c>
      <c r="C29" s="235" t="e">
        <f>VLOOKUP(男子十種!A29,登録情報男子!$A$2:$O$2419,3,0)</f>
        <v>#N/A</v>
      </c>
      <c r="D29" s="230"/>
      <c r="E29" s="230"/>
      <c r="F29" s="230"/>
      <c r="G29" s="230"/>
      <c r="H29" s="230"/>
      <c r="I29" s="230"/>
      <c r="J29" s="230"/>
      <c r="K29" s="230"/>
      <c r="L29" s="230"/>
      <c r="M29" s="230"/>
      <c r="N29" s="231"/>
    </row>
    <row r="30" spans="1:14" ht="14.25" thickBot="1" x14ac:dyDescent="0.2">
      <c r="A30" s="232"/>
      <c r="B30" s="235" t="e">
        <f>VLOOKUP(男子十種!A30,登録情報男子!$A$2:$O$2419,4,0)</f>
        <v>#N/A</v>
      </c>
      <c r="C30" s="235" t="e">
        <f>VLOOKUP(男子十種!A30,登録情報男子!$A$2:$O$2419,3,0)</f>
        <v>#N/A</v>
      </c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4"/>
    </row>
  </sheetData>
  <sheetProtection password="CA8D" sheet="1" objects="1" scenarios="1"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6</vt:i4>
      </vt:variant>
    </vt:vector>
  </HeadingPairs>
  <TitlesOfParts>
    <vt:vector size="20" baseType="lpstr">
      <vt:lpstr>申込書</vt:lpstr>
      <vt:lpstr>団体申込一覧表（男子）</vt:lpstr>
      <vt:lpstr>リレー申込一覧表（男子）</vt:lpstr>
      <vt:lpstr>男子十種</vt:lpstr>
      <vt:lpstr>団体申込一覧表（女子）</vt:lpstr>
      <vt:lpstr>リレー申込一覧表（女子）</vt:lpstr>
      <vt:lpstr>女子七種</vt:lpstr>
      <vt:lpstr>申込人数確認表</vt:lpstr>
      <vt:lpstr>登録情報男子</vt:lpstr>
      <vt:lpstr>master男子</vt:lpstr>
      <vt:lpstr>登録情報女子</vt:lpstr>
      <vt:lpstr>master女子</vt:lpstr>
      <vt:lpstr>リレー選手</vt:lpstr>
      <vt:lpstr>リレーマスター</vt:lpstr>
      <vt:lpstr>'リレー申込一覧表（女子）'!Print_Area</vt:lpstr>
      <vt:lpstr>'リレー申込一覧表（男子）'!Print_Area</vt:lpstr>
      <vt:lpstr>申込書!Print_Area</vt:lpstr>
      <vt:lpstr>申込人数確認表!Print_Area</vt:lpstr>
      <vt:lpstr>'団体申込一覧表（女子）'!Print_Titles</vt:lpstr>
      <vt:lpstr>'団体申込一覧表（男子）'!Print_Titles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岡見　吉隆</dc:creator>
  <cp:lastModifiedBy>PC1</cp:lastModifiedBy>
  <dcterms:created xsi:type="dcterms:W3CDTF">2006-08-29T12:54:14Z</dcterms:created>
  <dcterms:modified xsi:type="dcterms:W3CDTF">2021-09-08T09:04:08Z</dcterms:modified>
</cp:coreProperties>
</file>